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6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GDD\DAEA\PAG\E_GDP\_Gestion unité\Rapport d'activités GDP\2023\Données\"/>
    </mc:Choice>
  </mc:AlternateContent>
  <xr:revisionPtr revIDLastSave="0" documentId="8_{4459F541-E848-45E5-B4B4-AB90CB990032}" xr6:coauthVersionLast="36" xr6:coauthVersionMax="36" xr10:uidLastSave="{00000000-0000-0000-0000-000000000000}"/>
  <bookViews>
    <workbookView xWindow="32760" yWindow="32760" windowWidth="23040" windowHeight="8025" tabRatio="858" activeTab="1" xr2:uid="{00000000-000D-0000-FFFF-FFFF00000000}"/>
  </bookViews>
  <sheets>
    <sheet name="export_activite_2024_02_07_19_1" sheetId="1" r:id="rId1"/>
    <sheet name="Export retravaillé" sheetId="2" r:id="rId2"/>
    <sheet name="TCD par activité pour bilan" sheetId="33" r:id="rId3"/>
    <sheet name="Feuil4" sheetId="10" r:id="rId4"/>
    <sheet name="Calcul congé" sheetId="11" r:id="rId5"/>
    <sheet name="Compara Activ" sheetId="8" r:id="rId6"/>
    <sheet name="Grf Missions_HC" sheetId="30" r:id="rId7"/>
    <sheet name="Grf Connaitre Pat" sheetId="34" r:id="rId8"/>
    <sheet name="Grf Etat santé Pat" sheetId="35" r:id="rId9"/>
    <sheet name="GRF Travaux" sheetId="36" r:id="rId10"/>
    <sheet name="GRF accompagnement" sheetId="37" r:id="rId11"/>
    <sheet name="GRF Qualité" sheetId="38" r:id="rId12"/>
    <sheet name="GRF grands projets" sheetId="39" r:id="rId13"/>
    <sheet name="s" sheetId="40" r:id="rId14"/>
    <sheet name="TCD par gdes missions" sheetId="13" r:id="rId15"/>
    <sheet name="Graph gdes missions V2" sheetId="32" r:id="rId16"/>
    <sheet name="TCD par missions" sheetId="15" r:id="rId17"/>
    <sheet name="Graph detail connaitre etat" sheetId="22" r:id="rId18"/>
    <sheet name="Graph detail travaux" sheetId="24" r:id="rId19"/>
    <sheet name="Graph detail Grands projets" sheetId="23" r:id="rId20"/>
    <sheet name="Graph detail Qualité" sheetId="25" r:id="rId21"/>
    <sheet name="Graph detail transversales" sheetId="26" r:id="rId22"/>
    <sheet name="Graph detail Projets urbains" sheetId="27" r:id="rId23"/>
  </sheets>
  <definedNames>
    <definedName name="_xlnm._FilterDatabase" localSheetId="1" hidden="1">'Export retravaillé'!$A$1:$K$5631</definedName>
    <definedName name="_xlnm._FilterDatabase" localSheetId="0" hidden="1">export_activite_2024_02_07_19_1!$C$1:$C$12625</definedName>
    <definedName name="_xlchart.v1.0" hidden="1">'TCD par gdes missions'!$A$21:$A$29</definedName>
    <definedName name="_xlchart.v1.1" hidden="1">'TCD par gdes missions'!$B$21:$B$29</definedName>
  </definedNames>
  <calcPr calcId="191029"/>
  <pivotCaches>
    <pivotCache cacheId="0" r:id="rId24"/>
    <pivotCache cacheId="16" r:id="rId25"/>
    <pivotCache cacheId="22" r:id="rId26"/>
  </pivotCaches>
</workbook>
</file>

<file path=xl/calcChain.xml><?xml version="1.0" encoding="utf-8"?>
<calcChain xmlns="http://schemas.openxmlformats.org/spreadsheetml/2006/main">
  <c r="B9" i="40" l="1"/>
  <c r="C6" i="38" l="1"/>
  <c r="C3" i="38"/>
  <c r="C4" i="38"/>
  <c r="C5" i="38"/>
  <c r="C2" i="38"/>
  <c r="A23" i="33" l="1"/>
  <c r="B92" i="30" l="1"/>
  <c r="R89" i="8" l="1"/>
  <c r="Q89" i="8"/>
  <c r="M93" i="8"/>
  <c r="L93" i="8"/>
  <c r="O93" i="8"/>
  <c r="N93" i="8"/>
  <c r="W59" i="8"/>
  <c r="W58" i="8"/>
  <c r="W57" i="8"/>
  <c r="W56" i="8"/>
  <c r="O62" i="8"/>
  <c r="N62" i="8"/>
  <c r="M62" i="8"/>
  <c r="L62" i="8"/>
  <c r="B57" i="15" l="1"/>
  <c r="B66" i="15"/>
  <c r="B19" i="15"/>
  <c r="B24" i="15"/>
  <c r="B25" i="15"/>
  <c r="B20" i="15"/>
  <c r="B34" i="15"/>
  <c r="B45" i="15"/>
  <c r="B29" i="13"/>
  <c r="B23" i="13"/>
  <c r="B24" i="13"/>
  <c r="B27" i="13"/>
  <c r="B22" i="13"/>
  <c r="B32" i="15"/>
  <c r="B21" i="13"/>
  <c r="I72" i="8"/>
  <c r="H72" i="8"/>
  <c r="G72" i="8"/>
  <c r="F72" i="8"/>
  <c r="E72" i="8"/>
  <c r="D72" i="8"/>
  <c r="C72" i="8"/>
  <c r="B72" i="8"/>
  <c r="C63" i="8"/>
  <c r="D63" i="8"/>
  <c r="E63" i="8"/>
  <c r="F63" i="8"/>
  <c r="G63" i="8"/>
  <c r="H63" i="8"/>
  <c r="I63" i="8"/>
  <c r="B63" i="8"/>
  <c r="C14" i="30"/>
  <c r="C31" i="8"/>
  <c r="C33" i="8"/>
  <c r="G31" i="8"/>
  <c r="D26" i="8"/>
  <c r="I15" i="8"/>
  <c r="I13" i="8"/>
  <c r="I12" i="8"/>
  <c r="D21" i="8"/>
  <c r="D32" i="8"/>
  <c r="D33" i="8"/>
  <c r="D39" i="8"/>
  <c r="D38" i="8"/>
  <c r="D37" i="8"/>
  <c r="D36" i="8"/>
  <c r="D35" i="8"/>
  <c r="D49" i="8"/>
  <c r="C49" i="8"/>
  <c r="B15" i="11"/>
  <c r="C15" i="11"/>
  <c r="D15" i="11"/>
  <c r="B10" i="11"/>
  <c r="C9" i="11"/>
  <c r="D9" i="11"/>
  <c r="B9" i="11"/>
  <c r="C29" i="8"/>
  <c r="D28" i="8"/>
  <c r="D29" i="8"/>
  <c r="C2" i="8"/>
  <c r="B33" i="8"/>
  <c r="B29" i="8"/>
  <c r="C26" i="8"/>
  <c r="E26" i="8"/>
  <c r="B26" i="8"/>
  <c r="B21" i="8"/>
  <c r="B51" i="8"/>
  <c r="C12" i="8"/>
  <c r="C21" i="8"/>
  <c r="C11" i="8"/>
  <c r="E33" i="8"/>
  <c r="F33" i="8"/>
  <c r="C51" i="8"/>
  <c r="E21" i="8"/>
  <c r="E49" i="8"/>
  <c r="F49" i="8"/>
  <c r="E29" i="8"/>
  <c r="F29" i="8"/>
  <c r="F51" i="8"/>
  <c r="E5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Hervé CALTRAN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Hervé CALTRAN:</t>
        </r>
        <r>
          <rPr>
            <sz val="9"/>
            <color indexed="81"/>
            <rFont val="Tahoma"/>
            <charset val="1"/>
          </rPr>
          <t xml:space="preserve">
dans 1607 h les congés ne sont pas compté : 52 semaine- 5 semaines congés pays-1 semaine de jour féries * 5 jou * 7 h = 1610 h</t>
        </r>
      </text>
    </comment>
    <comment ref="D31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Hervé CALTRAN:</t>
        </r>
        <r>
          <rPr>
            <sz val="9"/>
            <color indexed="81"/>
            <rFont val="Tahoma"/>
            <charset val="1"/>
          </rPr>
          <t xml:space="preserve">
pris 57 j de congés dont décharges syndicales</t>
        </r>
      </text>
    </comment>
    <comment ref="D32" authorId="0" shapeId="0" xr:uid="{00000000-0006-0000-0500-000003000000}">
      <text>
        <r>
          <rPr>
            <b/>
            <sz val="9"/>
            <color indexed="81"/>
            <rFont val="Tahoma"/>
            <charset val="1"/>
          </rPr>
          <t>Hervé CALTRAN:</t>
        </r>
        <r>
          <rPr>
            <sz val="9"/>
            <color indexed="81"/>
            <rFont val="Tahoma"/>
            <charset val="1"/>
          </rPr>
          <t xml:space="preserve">
44 congé +18 maladi +3 gerve</t>
        </r>
      </text>
    </comment>
  </commentList>
</comments>
</file>

<file path=xl/sharedStrings.xml><?xml version="1.0" encoding="utf-8"?>
<sst xmlns="http://schemas.openxmlformats.org/spreadsheetml/2006/main" count="126025" uniqueCount="1915">
  <si>
    <t>Semaine de l'activité</t>
  </si>
  <si>
    <t>Agent</t>
  </si>
  <si>
    <t>Unité</t>
  </si>
  <si>
    <t>Nettoyage - Renommage pour etre conforme à l'intitulé des indicateurs</t>
  </si>
  <si>
    <t>Type d'activité</t>
  </si>
  <si>
    <t>Projet</t>
  </si>
  <si>
    <t>Famille</t>
  </si>
  <si>
    <t>Thématiques</t>
  </si>
  <si>
    <t>Durée</t>
  </si>
  <si>
    <t>Coût Horaire</t>
  </si>
  <si>
    <t>Coût Total</t>
  </si>
  <si>
    <t>Bénéficiaires</t>
  </si>
  <si>
    <t>Lieux</t>
  </si>
  <si>
    <t>Commentaire</t>
  </si>
  <si>
    <t>2023-01</t>
  </si>
  <si>
    <t>CHUZEVILLE Gilles (007081W)</t>
  </si>
  <si>
    <t>EGDD/EAU/PAG/Gestion des patrimoines</t>
  </si>
  <si>
    <t>Absence - Congé ou RTT</t>
  </si>
  <si>
    <t>Activité récurrente - Classement, archive, suivi d'activité, courrier divers, déménagement</t>
  </si>
  <si>
    <t>Activité récurrente - Management, planification, gestion RH</t>
  </si>
  <si>
    <t>Activité récurrente - Réunion</t>
  </si>
  <si>
    <t>Connaitre les patrimoines - MAJ SIG  foncier/propriété/exploitant</t>
  </si>
  <si>
    <t>Connaitre les patrimoines</t>
  </si>
  <si>
    <t>Eau pluviale, Milieux aquatiques et ruisseaux, Assainissement</t>
  </si>
  <si>
    <t>Métropole- EAU</t>
  </si>
  <si>
    <t>Connaitre les patrimoines - Pilotage des récolements</t>
  </si>
  <si>
    <t>Mettre en place une démarche qualité - Elaboration de bilan d'activité et production des indicateurs</t>
  </si>
  <si>
    <t>Mettre en place une démarche qualité</t>
  </si>
  <si>
    <t>SEMAPLUS - Réalisation</t>
  </si>
  <si>
    <t>SEMAPLUS - Initialisation</t>
  </si>
  <si>
    <t>SEMAPLUS</t>
  </si>
  <si>
    <t>Développement outils et méthodes, veille technique</t>
  </si>
  <si>
    <t>Eau pluviale, Assainissement</t>
  </si>
  <si>
    <t>Missions tranversale - Gestion sollicitations extérieures pour expertise technique</t>
  </si>
  <si>
    <t>ASTEE-GT Standards SIG - Général</t>
  </si>
  <si>
    <t>ASTEE-GT Standards SIG</t>
  </si>
  <si>
    <t>2023-02</t>
  </si>
  <si>
    <t>2023-03</t>
  </si>
  <si>
    <t>Connaitre les patrimoines - Gestion des remontées anomalies du SIG (horsfoncier)</t>
  </si>
  <si>
    <t>2023-04</t>
  </si>
  <si>
    <t>Activité récurrente - Suivi marchés, achat, facture, préparation budget</t>
  </si>
  <si>
    <t>Participation à la migration, à l'évolution du SIG (pilotage Cellule GEOM) - Réalisation</t>
  </si>
  <si>
    <t>Participation à la migration, à l'évolution du SIG (pilotage Cellule GEOM)</t>
  </si>
  <si>
    <t>Connaitre les patrimoines - Gestion des conventions, servitudes, COT, foncier</t>
  </si>
  <si>
    <t>2023-05</t>
  </si>
  <si>
    <t>Missions tranversale</t>
  </si>
  <si>
    <t>Activité récurrente - Formation reçue, visite d'ouvrage</t>
  </si>
  <si>
    <t>2023-06</t>
  </si>
  <si>
    <t>2023-07</t>
  </si>
  <si>
    <t>2023-08</t>
  </si>
  <si>
    <t>Connaitre les patrimoines - Intégration des DOE</t>
  </si>
  <si>
    <t>2023-09</t>
  </si>
  <si>
    <t>Récolement assainissement - Général</t>
  </si>
  <si>
    <t>Récolement assainissement</t>
  </si>
  <si>
    <t>Saisie et mise à jour données patrimoine et SI</t>
  </si>
  <si>
    <t>2023-10</t>
  </si>
  <si>
    <t>2023-11</t>
  </si>
  <si>
    <t>Connaitre les patrimoines - Exploitation/valorisation données SIG</t>
  </si>
  <si>
    <t>Connaitre états de santé et fonctionnel des patrimoines - Mise en place outils aide à programmation inspections</t>
  </si>
  <si>
    <t>Connaitre états de santé et fonctionnel des patrimoines</t>
  </si>
  <si>
    <t>2023-12</t>
  </si>
  <si>
    <t>Amiante - Suivi</t>
  </si>
  <si>
    <t>Amiante</t>
  </si>
  <si>
    <t>Expertises, conseils</t>
  </si>
  <si>
    <t>Assainissement</t>
  </si>
  <si>
    <t>Elaborer stratégies patrimoniales (connaissance, inspection, travaux, tout ouvrage) - Elaboration</t>
  </si>
  <si>
    <t>Elaborer stratégies patrimoniales (connaissance, inspection, travaux, tout ouvrage)</t>
  </si>
  <si>
    <t>2023-13</t>
  </si>
  <si>
    <t>2023-14</t>
  </si>
  <si>
    <t>2023-15</t>
  </si>
  <si>
    <t>2023-16</t>
  </si>
  <si>
    <t>2023-17</t>
  </si>
  <si>
    <t>2023-18</t>
  </si>
  <si>
    <t>Missions tranversale - Rapport d'autosurveillance/Barnier/données réglementaires</t>
  </si>
  <si>
    <t>2023-19</t>
  </si>
  <si>
    <t>2023-20</t>
  </si>
  <si>
    <t>2023-21</t>
  </si>
  <si>
    <t>2023-22</t>
  </si>
  <si>
    <t>2023-23</t>
  </si>
  <si>
    <t>Activité récurrente - Colloque / séminaire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</si>
  <si>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</si>
  <si>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</si>
  <si>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</si>
  <si>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</si>
  <si>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</si>
  <si>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</si>
  <si>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</si>
  <si>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</si>
  <si>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</si>
  <si>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</si>
  <si>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</si>
  <si>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</si>
  <si>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Activité récurrente - Veille technique et normative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</si>
  <si>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</si>
  <si>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</si>
  <si>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</si>
  <si>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</si>
  <si>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</si>
  <si>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</si>
  <si>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</si>
  <si>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</si>
  <si>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</si>
  <si>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</si>
  <si>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</si>
  <si>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</si>
  <si>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</si>
  <si>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</si>
  <si>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</si>
  <si>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</si>
  <si>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</si>
  <si>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RIBEIRO Christian (129043N)</t>
  </si>
  <si>
    <t>Connaitre états de santé et fonctionnel des patrimoines - Pilotage, programmation, réalisation, analyse inspections et études (interne/ prestataire)</t>
  </si>
  <si>
    <t>Programmer et piloter les travaux patrimoniaux - Réalisation études de faisabilité/suivi de l'opération/intégration dans patrimoine/bilan</t>
  </si>
  <si>
    <t>Programmer et piloter les travaux patrimoniaux</t>
  </si>
  <si>
    <t>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</t>
  </si>
  <si>
    <t>Programmer et piloter les travaux patrimoniaux - Missions de maitre d'oeuvre (usines)</t>
  </si>
  <si>
    <t>Absence - Congé exceptionnel ou arrêt maladie</t>
  </si>
  <si>
    <t>Mettre en place une démarche qualité - Elaboration, participation, MAJ des procédures</t>
  </si>
  <si>
    <t>Accompagner les projets urbains sur les espaces publics métropolitains - DMOU</t>
  </si>
  <si>
    <t>Accompagner les projets urbains sur les espaces publics métropolitains</t>
  </si>
  <si>
    <t>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</t>
  </si>
  <si>
    <t>Programmer et piloter les travaux patrimoniaux - Pilotage/coordination du programme de travaux</t>
  </si>
  <si>
    <t>Mettre en place une démarche qualité - Gestion des DAF</t>
  </si>
  <si>
    <t>Connaitre les patrimoines - Pilotage, programmation, réalisation, analyse DTA</t>
  </si>
  <si>
    <t>férié</t>
  </si>
  <si>
    <t>CP</t>
  </si>
  <si>
    <t>CALTRAN Herve (124322G)</t>
  </si>
  <si>
    <t>Bilan d'activité annuel - Général</t>
  </si>
  <si>
    <t>Bilan d'activité annuel</t>
  </si>
  <si>
    <t>Management des équipes et des projets</t>
  </si>
  <si>
    <t>Réunion gemapi</t>
  </si>
  <si>
    <t>Point GDP /RT</t>
  </si>
  <si>
    <t>Réseaux - suivi chnatiers en tant que MO - Étude</t>
  </si>
  <si>
    <t>Réseaux - suivi chnatiers en tant que MO</t>
  </si>
  <si>
    <t>Études opérationnelles</t>
  </si>
  <si>
    <t>Métropole - Mairise d'ouvrage aménagement urbain et voirie, Métropole- EAU</t>
  </si>
  <si>
    <t>Tonkin</t>
  </si>
  <si>
    <t>réponse mail</t>
  </si>
  <si>
    <t>ASTEE - Général</t>
  </si>
  <si>
    <t>ASTEE</t>
  </si>
  <si>
    <t>Partenaires extérieurs : OTHU, GRAIE, ASTEE, réseaux professionnels....</t>
  </si>
  <si>
    <t>Accompagner les projets urbains sur les espaces publics métropolitains - Subdivisions voiries</t>
  </si>
  <si>
    <t>aide agence Burdeau</t>
  </si>
  <si>
    <t>Ville perméable - Sensibilisation et formation - Réalisation</t>
  </si>
  <si>
    <t>Ville perméable - Sensibilisation et formation</t>
  </si>
  <si>
    <t>Eau pluviale</t>
  </si>
  <si>
    <t>visite site avec Montpellier</t>
  </si>
  <si>
    <t>viste sites St priest</t>
  </si>
  <si>
    <t>Ville perméable -  pilotage - Réalisation</t>
  </si>
  <si>
    <t>Ville perméable -  pilotage</t>
  </si>
  <si>
    <t>Ville perméable - observatoire - Réalisation</t>
  </si>
  <si>
    <t>Ville perméable - observatoire</t>
  </si>
  <si>
    <t>Réponse mail</t>
  </si>
  <si>
    <t>Projet Life Artisan - Réalisation</t>
  </si>
  <si>
    <t>Projet Life Artisan</t>
  </si>
  <si>
    <t>mail</t>
  </si>
  <si>
    <t>bilan activité</t>
  </si>
  <si>
    <t>tonkin</t>
  </si>
  <si>
    <t>givors</t>
  </si>
  <si>
    <t>Accompagner les projets urbains sur les espaces publics métropolitains - Maitres ouvrages extérieurs</t>
  </si>
  <si>
    <t>BHNS Trévoux Lyon Part Dieu - Étude</t>
  </si>
  <si>
    <t>BHNS Trévoux Lyon Part Dieu</t>
  </si>
  <si>
    <t>Maitrises d'ouvrages Extérieures - sytral, SPL, Mairies ...</t>
  </si>
  <si>
    <t>Activité récurrente - Suivi et valorisation de la recherche et de la connaissance</t>
  </si>
  <si>
    <t>bioinfuse</t>
  </si>
  <si>
    <t>Analyse marché BC études</t>
  </si>
  <si>
    <t>Journaliste Biodistrict</t>
  </si>
  <si>
    <t>Coblod</t>
  </si>
  <si>
    <t>point RT</t>
  </si>
  <si>
    <t>analyse ACBC etudes</t>
  </si>
  <si>
    <t>Mas du Taureau</t>
  </si>
  <si>
    <t>article TSM arbres pluie</t>
  </si>
  <si>
    <t>journaliste environnement mag</t>
  </si>
  <si>
    <t>prépa novatech</t>
  </si>
  <si>
    <t>Berthaudiere</t>
  </si>
  <si>
    <t>grille dome</t>
  </si>
  <si>
    <t>Coopération Franco Quebequoise - Réalisation</t>
  </si>
  <si>
    <t>Coopération Franco Quebequoise</t>
  </si>
  <si>
    <t>Systeme d'endiguement Vaulx en Velin Augmentation niveau de protection - Initialisation-programme</t>
  </si>
  <si>
    <t>Systeme d'endiguement Vaulx en Velin Augmentation niveau de protection</t>
  </si>
  <si>
    <t>Milieux aquatiques et ruisseaux</t>
  </si>
  <si>
    <t>VAULX EN VELIN</t>
  </si>
  <si>
    <t>Dont apprentis</t>
  </si>
  <si>
    <t>TSM</t>
  </si>
  <si>
    <t>Viiste avec apprentis</t>
  </si>
  <si>
    <t>dont erasme</t>
  </si>
  <si>
    <t>Part Dieu Suivi travaux SPL - Expertises, suivi travaux</t>
  </si>
  <si>
    <t>Part Dieu Suivi travaux SPL</t>
  </si>
  <si>
    <t>LYON6</t>
  </si>
  <si>
    <t>esplanade mandela</t>
  </si>
  <si>
    <t>Expertise technique diverses - Général</t>
  </si>
  <si>
    <t>Expertise technique diverses</t>
  </si>
  <si>
    <t>Eau potable, Eau pluviale, Milieux aquatiques et ruisseaux</t>
  </si>
  <si>
    <t>Métropole - Mairise d'ouvrage aménagement urbain et voirie, Maitrises d'ouvrages Extérieures - sytral, SPL, Mairies ...</t>
  </si>
  <si>
    <t>ESX</t>
  </si>
  <si>
    <t>dont cifre</t>
  </si>
  <si>
    <t>Definition stratégie patrimoniale - Eaux pluviales</t>
  </si>
  <si>
    <t>Definition stratégie patrimoniale</t>
  </si>
  <si>
    <t>Milieux aquatiques et ruisseaux, Assainissement</t>
  </si>
  <si>
    <t>nouveau programme</t>
  </si>
  <si>
    <t>état cours d'eau</t>
  </si>
  <si>
    <t>webinaire Nice TA</t>
  </si>
  <si>
    <t>base de données TA</t>
  </si>
  <si>
    <t>article TSM</t>
  </si>
  <si>
    <t>Missions tranversale - Extension SRU/sollicitions pour PC</t>
  </si>
  <si>
    <t>PC St Priest</t>
  </si>
  <si>
    <t>SEMAPLUS - Étude</t>
  </si>
  <si>
    <t>Esplanade Mandela</t>
  </si>
  <si>
    <t>Mettre en place une démarche qualité - Elaboration, participation, MAJ  des outils</t>
  </si>
  <si>
    <t>Voies lyonnaises</t>
  </si>
  <si>
    <t>Zac Mandela</t>
  </si>
  <si>
    <t>Végétalisation</t>
  </si>
  <si>
    <t>TA</t>
  </si>
  <si>
    <t>Connaitre états de santé et fonctionnel des patrimoines - Gestion Débordement/Inondation/Ruissellement</t>
  </si>
  <si>
    <t>St Priest Fouillouse Saithe</t>
  </si>
  <si>
    <t>Les Voies Lyonnaises - Réalisation</t>
  </si>
  <si>
    <t>Les Voies Lyonnaises</t>
  </si>
  <si>
    <t>Métropole - Mairise d'ouvrage aménagement urbain et voirie</t>
  </si>
  <si>
    <t>R&amp;ponse mail</t>
  </si>
  <si>
    <t>atelier Gemapi</t>
  </si>
  <si>
    <t>Ville perméable -  pilotage - Étude</t>
  </si>
  <si>
    <t>Atelier Erasme</t>
  </si>
  <si>
    <t>Prépa journée bassin</t>
  </si>
  <si>
    <t>Article TSM, AG Arra</t>
  </si>
  <si>
    <t>prés directeur stratégie réseau</t>
  </si>
  <si>
    <t>Projet Life Artisan - Étude</t>
  </si>
  <si>
    <t>Les Voies Lyonnaises - Étude</t>
  </si>
  <si>
    <t>dont apprentie</t>
  </si>
  <si>
    <t>présentation restitution collegue</t>
  </si>
  <si>
    <t>place béraudier</t>
  </si>
  <si>
    <t>prepa séminaire bassin</t>
  </si>
  <si>
    <t>ZA champagne</t>
  </si>
  <si>
    <t>dont visite etudiants</t>
  </si>
  <si>
    <t>reponse mail</t>
  </si>
  <si>
    <t>dont 8 note alerte</t>
  </si>
  <si>
    <t>Louis Blans, Burdeau arbres de pluies</t>
  </si>
  <si>
    <t>Référentiels et guide techniques CCTP - Réalisation</t>
  </si>
  <si>
    <t>Référentiels et guide techniques CCTP</t>
  </si>
  <si>
    <t>Eau potable, Milieux aquatiques et ruisseaux, Assainissement</t>
  </si>
  <si>
    <t>Métropole - Mairise d'ouvrage aménagement urbain et voirie, Métropole- EAU, Maitrises d'ouvrages Extérieures - sytral, SPL, Mairies ..., Métropole- autres délégations et Direction générale</t>
  </si>
  <si>
    <t>Presentation VP St Etienne Métropole</t>
  </si>
  <si>
    <t>St Etienne Métropole</t>
  </si>
  <si>
    <t>Sanzy avec Sagyrc</t>
  </si>
  <si>
    <t>Infuse</t>
  </si>
  <si>
    <t>bassin et biodiv, prépa séminaire</t>
  </si>
  <si>
    <t>SEM</t>
  </si>
  <si>
    <t>schéma généraux - GEMAPI</t>
  </si>
  <si>
    <t>schéma généraux</t>
  </si>
  <si>
    <t>stratégie</t>
  </si>
  <si>
    <t>Ville perméable - accompagnement des projets - Réalisation</t>
  </si>
  <si>
    <t>Ville perméable - accompagnement des projets</t>
  </si>
  <si>
    <t>BHNS</t>
  </si>
  <si>
    <t>réponse mails</t>
  </si>
  <si>
    <t>infuse</t>
  </si>
  <si>
    <t>Ville perméable - Général</t>
  </si>
  <si>
    <t>Ville perméable</t>
  </si>
  <si>
    <t>seminaire graie</t>
  </si>
  <si>
    <t>Béraudier et to Lyon</t>
  </si>
  <si>
    <t>Mas taureau, Champagne, St Bonnet</t>
  </si>
  <si>
    <t>Insa GabEu</t>
  </si>
  <si>
    <t>terrain récamier, Sathonay, ...</t>
  </si>
  <si>
    <t>Rdv patrimoine Lyon</t>
  </si>
  <si>
    <t>Plateforme Larboratoire</t>
  </si>
  <si>
    <t>monmousseau, Champagne</t>
  </si>
  <si>
    <t>dont apprentis et stage</t>
  </si>
  <si>
    <t>Accompagner les projets urbains sur les espaces publics métropolitains - Autres services métropolitains</t>
  </si>
  <si>
    <t>Arboretum DGEEP</t>
  </si>
  <si>
    <t>gréco</t>
  </si>
  <si>
    <t>urbis</t>
  </si>
  <si>
    <t>dont point RT GDP et MOA GDP</t>
  </si>
  <si>
    <t>note Larboratoire, Cerema</t>
  </si>
  <si>
    <t>niepce, Infuse, fresque feyssine</t>
  </si>
  <si>
    <t>dont apprenti et note CCdP</t>
  </si>
  <si>
    <t>Gestion conventions - OTHU GRAIE</t>
  </si>
  <si>
    <t>Gestion conventions</t>
  </si>
  <si>
    <t>technicentre, chemin du fort</t>
  </si>
  <si>
    <t>Larboratoire</t>
  </si>
  <si>
    <t>dont apprentie, note surcharge, baptiste</t>
  </si>
  <si>
    <t>Niepce, infuse</t>
  </si>
  <si>
    <t>Missions tranversale - Missions Conseiller conduite de projet</t>
  </si>
  <si>
    <t>dont Baptiste</t>
  </si>
  <si>
    <t>Frere benoit, Villardier</t>
  </si>
  <si>
    <t>Larboratoire, Quebec</t>
  </si>
  <si>
    <t>visite ouvrage</t>
  </si>
  <si>
    <t>prepa Novatech et Webinaire getsiond es OGEP</t>
  </si>
  <si>
    <t>COT</t>
  </si>
  <si>
    <t>dont Aminata et Baptiste</t>
  </si>
  <si>
    <t>dontArticle TSM</t>
  </si>
  <si>
    <t>prepa Noatech</t>
  </si>
  <si>
    <t>SPL, BHNS</t>
  </si>
  <si>
    <t>mise en place stratégie</t>
  </si>
  <si>
    <t>These deep, plantes et cité, BRGM et Bruxelles</t>
  </si>
  <si>
    <t>Infuse, montée Roy</t>
  </si>
  <si>
    <t>visite pour CD 93</t>
  </si>
  <si>
    <t>Copil élus</t>
  </si>
  <si>
    <t>Management - Général</t>
  </si>
  <si>
    <t>Management</t>
  </si>
  <si>
    <t>PCAET</t>
  </si>
  <si>
    <t>Spl bouchut</t>
  </si>
  <si>
    <t>novatech</t>
  </si>
  <si>
    <t>SPL</t>
  </si>
  <si>
    <t>dont apprentie, stages</t>
  </si>
  <si>
    <t>OGEP</t>
  </si>
  <si>
    <t>Nice</t>
  </si>
  <si>
    <t>Ogep</t>
  </si>
  <si>
    <t>SPl, Bhns</t>
  </si>
  <si>
    <t>college Aubrades</t>
  </si>
  <si>
    <t>Astee</t>
  </si>
  <si>
    <t>reponse mails</t>
  </si>
  <si>
    <t>présentation stage, point départ Johana</t>
  </si>
  <si>
    <t>dont soutenance Apprenti, stage</t>
  </si>
  <si>
    <t>BHNS Trévoux Lyon Part Dieu - Réalisation</t>
  </si>
  <si>
    <t>Mandela</t>
  </si>
  <si>
    <t>prépa journée 28</t>
  </si>
  <si>
    <t>gestion des ouvrages en remblais - Général</t>
  </si>
  <si>
    <t>gestion des ouvrages en remblais</t>
  </si>
  <si>
    <t>astreinte digues</t>
  </si>
  <si>
    <t>visites ouvrages</t>
  </si>
  <si>
    <t>Salengro</t>
  </si>
  <si>
    <t>SPL part Dieu LP2</t>
  </si>
  <si>
    <t>arbres de pluie</t>
  </si>
  <si>
    <t>seminaire 28</t>
  </si>
  <si>
    <t>JLBK + arra</t>
  </si>
  <si>
    <t>gemapi</t>
  </si>
  <si>
    <t>dont soutenance</t>
  </si>
  <si>
    <t>Accompagner les projets urbains sur les espaces publics métropolitains - Gestion des classements/déclassements</t>
  </si>
  <si>
    <t>séminaire, présentation straégie GDP</t>
  </si>
  <si>
    <t>salengro</t>
  </si>
  <si>
    <t>entretien</t>
  </si>
  <si>
    <t>Accompagner les projets urbains sur les espaces publics métropolitains - RCU</t>
  </si>
  <si>
    <t>prepa végétalisation bassin</t>
  </si>
  <si>
    <t>Bollier</t>
  </si>
  <si>
    <t>travail en réseau</t>
  </si>
  <si>
    <t>rue amandier</t>
  </si>
  <si>
    <t>interview echos</t>
  </si>
  <si>
    <t>these Emma Girot</t>
  </si>
  <si>
    <t>DMou</t>
  </si>
  <si>
    <t>note canographia</t>
  </si>
  <si>
    <t>Faidherbe</t>
  </si>
  <si>
    <t>arbres de pluie montreal</t>
  </si>
  <si>
    <t>note</t>
  </si>
  <si>
    <t>Ouvrage type castor, digues</t>
  </si>
  <si>
    <t>Salegro</t>
  </si>
  <si>
    <t>L'herminier</t>
  </si>
  <si>
    <t>L'Herminier</t>
  </si>
  <si>
    <t>Copil DGA, Canographia</t>
  </si>
  <si>
    <t>Viistes indiens Cerema</t>
  </si>
  <si>
    <t>dont prépa</t>
  </si>
  <si>
    <t>logiciels cours d'eau, fiches reflexe</t>
  </si>
  <si>
    <t>prepa journée bassins</t>
  </si>
  <si>
    <t>réglement assainissement, enquete cerema</t>
  </si>
  <si>
    <t>prépa copil élus</t>
  </si>
  <si>
    <t>visite ouvrages étudiants Lpro maep</t>
  </si>
  <si>
    <t>l'herminier</t>
  </si>
  <si>
    <t>Spl Bouchut, Mandela</t>
  </si>
  <si>
    <t>dont temp'eau</t>
  </si>
  <si>
    <t>seminaire bassins, dont prepa</t>
  </si>
  <si>
    <t>Serl bassins sermenaz, SPL Bouchut</t>
  </si>
  <si>
    <t>Réglement assainissement</t>
  </si>
  <si>
    <t>Aprilum</t>
  </si>
  <si>
    <t>B82</t>
  </si>
  <si>
    <t>Connaitre les Patrimoines - Gestion des remontées anomalies du SIG (horsfoncier)</t>
  </si>
  <si>
    <t>Base de données des ruisseaux - Général</t>
  </si>
  <si>
    <t>Base de données des ruisseaux</t>
  </si>
  <si>
    <t>LAPLANCHE Aurelie (128274C)</t>
  </si>
  <si>
    <t>Grève</t>
  </si>
  <si>
    <t>Aides agence de l'eau, contrat d'agglomération - Général</t>
  </si>
  <si>
    <t>Aides agence de l'eau, contrat d'agglomération</t>
  </si>
  <si>
    <t>Programmer et piloter les travaux patrimoniaux - Pilotage budgétaire programmes de travaux/ordonnancement financier</t>
  </si>
  <si>
    <t>Greve</t>
  </si>
  <si>
    <t>Férié</t>
  </si>
  <si>
    <t>Missions tranversale - Préparation budgétaire global  OR</t>
  </si>
  <si>
    <t>Propriété des trainasses - Réalisation</t>
  </si>
  <si>
    <t>Propriété des trainasses</t>
  </si>
  <si>
    <t>Formation CNFPT</t>
  </si>
  <si>
    <t>Formation</t>
  </si>
  <si>
    <t>RAVEL Violette (124789P)</t>
  </si>
  <si>
    <t>messagerie</t>
  </si>
  <si>
    <t>nouvel arrivant</t>
  </si>
  <si>
    <t>gestion équipe</t>
  </si>
  <si>
    <t>Connaitre états de santé et fonctionnel des patrimoines - Pilotage, programmation, réalisation, analyse inspections et études (interne/prestataire)</t>
  </si>
  <si>
    <t>Diagnostics bassins - Réalisation</t>
  </si>
  <si>
    <t>Diagnostics bassins</t>
  </si>
  <si>
    <t>Catalogue Bassin BR/BI - Général</t>
  </si>
  <si>
    <t>Catalogue Bassin BR/BI</t>
  </si>
  <si>
    <t>MAJ BDD GEOM et ESX</t>
  </si>
  <si>
    <t>Diagnostics bassins - Étude</t>
  </si>
  <si>
    <t>Thèse microplastique</t>
  </si>
  <si>
    <t>GEMAPI</t>
  </si>
  <si>
    <t>DOE</t>
  </si>
  <si>
    <t>CR semaine</t>
  </si>
  <si>
    <t>Plan de gestion ruisseau - Étude</t>
  </si>
  <si>
    <t>Plan de gestion ruisseau</t>
  </si>
  <si>
    <t>Planches terrain</t>
  </si>
  <si>
    <t>Ruisseaux du Grand Lyon - Général</t>
  </si>
  <si>
    <t>Ruisseaux du Grand Lyon</t>
  </si>
  <si>
    <t>Études générales</t>
  </si>
  <si>
    <t>ECHETS</t>
  </si>
  <si>
    <t>messagerie et CR</t>
  </si>
  <si>
    <t>SVP ADS THOU</t>
  </si>
  <si>
    <t>relecture rapport activité</t>
  </si>
  <si>
    <t>VOSGES</t>
  </si>
  <si>
    <t>mails</t>
  </si>
  <si>
    <t>Ruisseau des vosges - Général</t>
  </si>
  <si>
    <t>Ruisseau des vosges</t>
  </si>
  <si>
    <t>FONTAINES SAINT MARTIN, FONTAINES SUR SAONE, CAILLOUX SUR FONTAINES</t>
  </si>
  <si>
    <t>compta</t>
  </si>
  <si>
    <t>mails et CR</t>
  </si>
  <si>
    <t>Ouvrages hydrauliques du Ravin - Général</t>
  </si>
  <si>
    <t>Ouvrages hydrauliques du Ravin</t>
  </si>
  <si>
    <t>SATHONAY VILLAGE, RILLIEUX LA PAPE, SATHONAY CAMP, FONTAINES SAINT MARTIN, FONTAINES SUR SAONE</t>
  </si>
  <si>
    <t>thèse microplastique</t>
  </si>
  <si>
    <t>Autosurveillance Grand Lyon - Général</t>
  </si>
  <si>
    <t>Autosurveillance Grand Lyon</t>
  </si>
  <si>
    <t>SIG-Récolement ZAC, DOE - Contrôle, MAJ</t>
  </si>
  <si>
    <t>SIG-Récolement ZAC, DOE</t>
  </si>
  <si>
    <t>schéma généraux - Assainissement</t>
  </si>
  <si>
    <t>BV Jonage</t>
  </si>
  <si>
    <t>SIG Assainissement - traitement anomalies</t>
  </si>
  <si>
    <t>SIG Assainissement</t>
  </si>
  <si>
    <t>Marchés métrologie - Général</t>
  </si>
  <si>
    <t>Marchés métrologie</t>
  </si>
  <si>
    <t>Quincieux</t>
  </si>
  <si>
    <t>gestion points équipe</t>
  </si>
  <si>
    <t>MAJ, anomalies, DOE</t>
  </si>
  <si>
    <t>compta, OPPM</t>
  </si>
  <si>
    <t>procédures</t>
  </si>
  <si>
    <t>schéma généraux - GEMA</t>
  </si>
  <si>
    <t>CCTP Chasselièvre, docs stratégique GEMAPI</t>
  </si>
  <si>
    <t>CR réunions</t>
  </si>
  <si>
    <t>OPPM et compta</t>
  </si>
  <si>
    <t>plan de récolement</t>
  </si>
  <si>
    <t>messagerie, courriers</t>
  </si>
  <si>
    <t>Ruisseau du Thou - Suivi</t>
  </si>
  <si>
    <t>Ruisseau du Thou</t>
  </si>
  <si>
    <t>CURIS AU MONT D'OR</t>
  </si>
  <si>
    <t>messagerie, courriers CR</t>
  </si>
  <si>
    <t>DOE et anomalies</t>
  </si>
  <si>
    <t>qualité</t>
  </si>
  <si>
    <t>Aqueduc</t>
  </si>
  <si>
    <t>Bollier et Poudrette</t>
  </si>
  <si>
    <t>budget</t>
  </si>
  <si>
    <t>analyse offre marché</t>
  </si>
  <si>
    <t>mails, CR, courriers</t>
  </si>
  <si>
    <t>rapport autosurveillance bassins EP</t>
  </si>
  <si>
    <t>Retenues R2 et R5 sur le ruisseau du Ravin - Général</t>
  </si>
  <si>
    <t>Retenues R2 et R5 sur le ruisseau du Ravin</t>
  </si>
  <si>
    <t>SATHONAY VILLAGE, RILLIEUX LA PAPE, SATHONAY CAMP</t>
  </si>
  <si>
    <t>VTA AH RAVIN</t>
  </si>
  <si>
    <t>mails, CR et courriers</t>
  </si>
  <si>
    <t>réunions</t>
  </si>
  <si>
    <t>RAO qualité</t>
  </si>
  <si>
    <t>MABC MOE GEMAPI</t>
  </si>
  <si>
    <t>ravin et moulin carron</t>
  </si>
  <si>
    <t>récolement EP</t>
  </si>
  <si>
    <t>Mails et courriers</t>
  </si>
  <si>
    <t>Suivi engagements et vérifs compta équipe</t>
  </si>
  <si>
    <t>MAJ base MAQ récolements</t>
  </si>
  <si>
    <t>Ruisseaux, compta et techniques</t>
  </si>
  <si>
    <t>Management suivi équipe</t>
  </si>
  <si>
    <t>congés Noel</t>
  </si>
  <si>
    <t>Conventions bassins</t>
  </si>
  <si>
    <t>Analyse offres marchés</t>
  </si>
  <si>
    <t>Gestion mails</t>
  </si>
  <si>
    <t>Management équipe</t>
  </si>
  <si>
    <t>BDD et projets Bassins</t>
  </si>
  <si>
    <t>Réunions, CPAO</t>
  </si>
  <si>
    <t>Gestion équipe</t>
  </si>
  <si>
    <t>gestion SIG MAQ/GEMAPI</t>
  </si>
  <si>
    <t>MAJ BDD bassins Domanialité</t>
  </si>
  <si>
    <t>Gestion mails et courriers</t>
  </si>
  <si>
    <t>congés</t>
  </si>
  <si>
    <t>MAJ BDD Bassins domanialité</t>
  </si>
  <si>
    <t>Enfant malade</t>
  </si>
  <si>
    <t>Réunions</t>
  </si>
  <si>
    <t>Compta suivi engagements</t>
  </si>
  <si>
    <t>MAJ BDD Bassins</t>
  </si>
  <si>
    <t>congé</t>
  </si>
  <si>
    <t>Tri plans de récolements base MAQ</t>
  </si>
  <si>
    <t>Décorrélation base MAQ et ASS</t>
  </si>
  <si>
    <t>Tri plans de récolement MAQ</t>
  </si>
  <si>
    <t>Suivi compta</t>
  </si>
  <si>
    <t>Suivi équipe</t>
  </si>
  <si>
    <t>Suivi travaux digue Epi absence Serge</t>
  </si>
  <si>
    <t>Recrutement</t>
  </si>
  <si>
    <t>MAJ Plan d'eau</t>
  </si>
  <si>
    <t>recrutement</t>
  </si>
  <si>
    <t>bassins</t>
  </si>
  <si>
    <t>Calage CCTP Bassins</t>
  </si>
  <si>
    <t>Note GEMAPI &amp; Co</t>
  </si>
  <si>
    <t>gestion compta et MABC qualité</t>
  </si>
  <si>
    <t>Gestion mails et courrier</t>
  </si>
  <si>
    <t>Compta</t>
  </si>
  <si>
    <t>SE Dossiers Serge</t>
  </si>
  <si>
    <t>Bassins et SE</t>
  </si>
  <si>
    <t>Compta et analyse des offres marchés Serge</t>
  </si>
  <si>
    <t>Etude BV Planches</t>
  </si>
  <si>
    <t>Etude assainissement et SE</t>
  </si>
  <si>
    <t>Bassins</t>
  </si>
  <si>
    <t>Gestion compta</t>
  </si>
  <si>
    <t>Suivi compta et marché</t>
  </si>
  <si>
    <t>Récolement bassins</t>
  </si>
  <si>
    <t>Réponses GRECO</t>
  </si>
  <si>
    <t>Bassins et GEMAPI</t>
  </si>
  <si>
    <t>Plans de récolement bassins</t>
  </si>
  <si>
    <t>GRECO diversTerrain SAGYRC</t>
  </si>
  <si>
    <t>Procédure plan d'eau</t>
  </si>
  <si>
    <t>DP et travaux bassins</t>
  </si>
  <si>
    <t>suivi compta et marché</t>
  </si>
  <si>
    <t>GRECO</t>
  </si>
  <si>
    <t>BDD BASSINS MAQ</t>
  </si>
  <si>
    <t>SE</t>
  </si>
  <si>
    <t>Gestion mails retour congés</t>
  </si>
  <si>
    <t>Gestion marchés</t>
  </si>
  <si>
    <t>bASSINS ET gemapi</t>
  </si>
  <si>
    <t>suivi compta</t>
  </si>
  <si>
    <t>Terrain et réunions</t>
  </si>
  <si>
    <t>gestion mails retour congés</t>
  </si>
  <si>
    <t>MABC ET COMPTA</t>
  </si>
  <si>
    <t>SYMBOLOGIE ET BDD BASSINS</t>
  </si>
  <si>
    <t>GESTION CONVENTIONS BASSINS</t>
  </si>
  <si>
    <t>DIG</t>
  </si>
  <si>
    <t>COMPTA SUIVI ENGAGEMENTS CONSO</t>
  </si>
  <si>
    <t>GRANGE Sylvain (126603L)</t>
  </si>
  <si>
    <t>Réseaux - Programmation travaux patrimoniaux - Étude</t>
  </si>
  <si>
    <t>Réseaux - Programmation travaux patrimoniaux</t>
  </si>
  <si>
    <t>BONOTAUX Juliette (123736V)</t>
  </si>
  <si>
    <t>dont 1h bilan de compétence</t>
  </si>
  <si>
    <t>BTE</t>
  </si>
  <si>
    <t>suivi financier (hors programme de travaux): récolement, VL</t>
  </si>
  <si>
    <t>Traitement dossier réception travaux</t>
  </si>
  <si>
    <t>Stratégie trainasse</t>
  </si>
  <si>
    <t>Foncier</t>
  </si>
  <si>
    <t>Procédure Réception tvx</t>
  </si>
  <si>
    <t>Atelier OPPM</t>
  </si>
  <si>
    <t>Dossier réception tvx</t>
  </si>
  <si>
    <t>Travail avec Amandine D.</t>
  </si>
  <si>
    <t>Bilan de compétence</t>
  </si>
  <si>
    <t>Réception tvx</t>
  </si>
  <si>
    <t>Prépa GT</t>
  </si>
  <si>
    <t>Formation et suivi OR BP+VL+suivi engagements financier</t>
  </si>
  <si>
    <t>Dossier réception</t>
  </si>
  <si>
    <t>Procédure réception</t>
  </si>
  <si>
    <t>Visite digue</t>
  </si>
  <si>
    <t>Gestion OR Matériel Technique</t>
  </si>
  <si>
    <t>OR Usineset autres, EP...</t>
  </si>
  <si>
    <t>enfant malade</t>
  </si>
  <si>
    <t>suivi financier</t>
  </si>
  <si>
    <t>accompagnement OPPM</t>
  </si>
  <si>
    <t>Dossier réception travux</t>
  </si>
  <si>
    <t>OPPM - comité de projet</t>
  </si>
  <si>
    <t>OPPM</t>
  </si>
  <si>
    <t>Bilan compétence</t>
  </si>
  <si>
    <t>Formation OPPM donnée</t>
  </si>
  <si>
    <t>Trainasse Branchements</t>
  </si>
  <si>
    <t>BRICHARD Marc (126009Q)</t>
  </si>
  <si>
    <t>A classer</t>
  </si>
  <si>
    <t>Activité récurrente - Divers</t>
  </si>
  <si>
    <t>Connaitre les Patrimoines - pilotage, programmation, réalisation, analyse DTA</t>
  </si>
  <si>
    <t>Programmation DTA - Étude</t>
  </si>
  <si>
    <t>Programmation DTA</t>
  </si>
  <si>
    <t>reunion binome</t>
  </si>
  <si>
    <t>Fonds eau</t>
  </si>
  <si>
    <t>Prélèvements - Réalisation</t>
  </si>
  <si>
    <t>Prélèvements</t>
  </si>
  <si>
    <t>bassin garibaldi</t>
  </si>
  <si>
    <t>Activité récurrente - Etudes stratégiques</t>
  </si>
  <si>
    <t>berthaudière</t>
  </si>
  <si>
    <t>fonds eau</t>
  </si>
  <si>
    <t>Programmation DTA - Initialisation</t>
  </si>
  <si>
    <t>remplir tempeau</t>
  </si>
  <si>
    <t>encadrement Maude</t>
  </si>
  <si>
    <t>Fonds Eau</t>
  </si>
  <si>
    <t>DTA</t>
  </si>
  <si>
    <t>WEISS Julie (130075K)</t>
  </si>
  <si>
    <t>Definition stratégie patrimoniale - Assainissement Réseau</t>
  </si>
  <si>
    <t>Gestion patrimoine - Acquisitions informations - Etude</t>
  </si>
  <si>
    <t>Gestion patrimoine - Acquisitions informations</t>
  </si>
  <si>
    <t>présentaitons stagiaires</t>
  </si>
  <si>
    <t>anglais</t>
  </si>
  <si>
    <t>retour novatec</t>
  </si>
  <si>
    <t>Sujet DMOU</t>
  </si>
  <si>
    <t>Anglais</t>
  </si>
  <si>
    <t>atelier éval des ouvrage B Chocat</t>
  </si>
  <si>
    <t>digues</t>
  </si>
  <si>
    <t>binome</t>
  </si>
  <si>
    <t>parenthèse</t>
  </si>
  <si>
    <t>fiches reflexes</t>
  </si>
  <si>
    <t>réhab réseaux</t>
  </si>
  <si>
    <t>av. écully</t>
  </si>
  <si>
    <t>équipe</t>
  </si>
  <si>
    <t>cotech</t>
  </si>
  <si>
    <t>11h11 ville perméable</t>
  </si>
  <si>
    <t>entretien rpo</t>
  </si>
  <si>
    <t>W sur moulinette OGEP</t>
  </si>
  <si>
    <t>av. écully gainage</t>
  </si>
  <si>
    <t>visites OGEP</t>
  </si>
  <si>
    <t>équipe, impact gemapi</t>
  </si>
  <si>
    <t>anglais, digues</t>
  </si>
  <si>
    <t>fiches reflexes, DMOU</t>
  </si>
  <si>
    <t>moulinette OGEP</t>
  </si>
  <si>
    <t>GT reception</t>
  </si>
  <si>
    <t>présentation GEMAPI</t>
  </si>
  <si>
    <t>anglais, balisage</t>
  </si>
  <si>
    <t>GT reception tx</t>
  </si>
  <si>
    <t>point DMOU, Recherche avec JLBK</t>
  </si>
  <si>
    <t>point STRAT GDP COM</t>
  </si>
  <si>
    <t>resp. constructeurs</t>
  </si>
  <si>
    <t>projet majenta</t>
  </si>
  <si>
    <t>choix stagiaires</t>
  </si>
  <si>
    <t>présentation VL</t>
  </si>
  <si>
    <t>temp'eau</t>
  </si>
  <si>
    <t>ZOBOUYAN Serge (123959M)</t>
  </si>
  <si>
    <t>entretien/surveillance (22:00h)+ consignes/astreinte (8:00h)</t>
  </si>
  <si>
    <t>Systeme d'endiguement de Vaulx en velin - aménagements pour augmentation du niveau de protection - Initialisation-programme</t>
  </si>
  <si>
    <t>Systeme d'endiguement de Vaulx en velin - aménagements pour augmentation du niveau de protection</t>
  </si>
  <si>
    <t>VILLEURBANNE, VAULX EN VELIN</t>
  </si>
  <si>
    <t>Definition stratégie patrimoniale - Inondation</t>
  </si>
  <si>
    <t>entretien/surveillance (22:00h)+ consignes/astreinte (2:00h)+ étude travaux épi (16:00:00)</t>
  </si>
  <si>
    <t>entretien/surveillance (26:00h)+ consignes/astreinte (10:00h)+ étude travaux épi (04:00)</t>
  </si>
  <si>
    <t>entretien/surveillance (26:00h)+ consignes/astreinte (8:00h)+ étude travaux épi (10:00)</t>
  </si>
  <si>
    <t>entretien/surveillance (18:00h)+ consignes/astreinte (10:00h)+ étude travaux épi (10:00)</t>
  </si>
  <si>
    <t>entretien/surveillance (18:00h)+ consignes/astreinte (14:00h)+ étude travaux épi (10:00)</t>
  </si>
  <si>
    <t>entretien/surveillance (16:00h)+ consignes/astreinte (10:00h)+ étude travaux épi (10:00)</t>
  </si>
  <si>
    <t>Marché Bon de Commande Etudes Geotechniques - Rédaction marché</t>
  </si>
  <si>
    <t>Marché Bon de Commande Etudes Geotechniques</t>
  </si>
  <si>
    <t>entretien/surveillance (8:00h)+ consignes/astreinte (20:00h)+ étude travaux épi (12:00)</t>
  </si>
  <si>
    <t>entretien/surveillance (8:00h)+ consignes/astreinte (14:00h)+ étude travaux épi (23:00)</t>
  </si>
  <si>
    <t>SYTRAL - T9</t>
  </si>
  <si>
    <t>SYTRAL</t>
  </si>
  <si>
    <t>entretien/surveillance (20:00h)+ consignes/astreinte (4:00h)+ étude travaux épi (12:00)</t>
  </si>
  <si>
    <t>telier plantation</t>
  </si>
  <si>
    <t>entretien/surveillance (15:00h)+ consignes/astreinte (6:00h)+ étude travaux épi (15:00)</t>
  </si>
  <si>
    <t>entretien/surveillance (17:00h)+ consignes/astreinte (12:00h)+ étude travaux épi (5:00)</t>
  </si>
  <si>
    <t>entretien/surveillance (5:00h)+ consignes/astreinte (5:00h)+ étude travaux épi (4:00)</t>
  </si>
  <si>
    <t>entretien/surveillance (5:00h)+ consignes/astreinte (1:00h)+ étude travaux épi (4:00)</t>
  </si>
  <si>
    <t>entretien/surveillance (13:00h)+ consignes/astreinte 6:00h)+ étude travaux épi (20:00)</t>
  </si>
  <si>
    <t>entretien/surveillance (6:00h)+ consignes/astreinte 12:00h)+ étude travaux épi (14:00)</t>
  </si>
  <si>
    <t>gestion stagiaire</t>
  </si>
  <si>
    <t>entretien/surveillance (6:00h)+ consignes/astreinte 8:00h)+ étude travaux épi (20:00)</t>
  </si>
  <si>
    <t>entretien/surveillance (5:00h)+ consignes/astreinte 5:00h)+ étude travaux épi (30:00)</t>
  </si>
  <si>
    <t>arrêt maladie</t>
  </si>
  <si>
    <t>mi-temps thérapeutique</t>
  </si>
  <si>
    <t>Systeme d'endiguement de Vaulx en velin - aménagements pour augmentation du niveau de protection - Dossiers réglementaires</t>
  </si>
  <si>
    <t>Systeme d'endiguement de Vaulx en velin - aménagements pour augmentation du niveau de protection - Réalisation</t>
  </si>
  <si>
    <t>Marché Bon de Commande Etudes Geotechniques - Suivi</t>
  </si>
  <si>
    <t>entretien, contrôles</t>
  </si>
  <si>
    <t>mi-temps thérapeutique et congés</t>
  </si>
  <si>
    <t>GOUGUI Abdalah (132065Y)</t>
  </si>
  <si>
    <t>Préparation prog de travaux</t>
  </si>
  <si>
    <t>suivi d'activité</t>
  </si>
  <si>
    <t>SIG Assainissement - contrôle, MAJ</t>
  </si>
  <si>
    <t>SIG-Techniques Alternatives, OGEP - Général</t>
  </si>
  <si>
    <t>SIG-Techniques Alternatives, OGEP</t>
  </si>
  <si>
    <t>Formation astreinte digue</t>
  </si>
  <si>
    <t>Ajout BDD bassin</t>
  </si>
  <si>
    <t>Définition attributs bassin</t>
  </si>
  <si>
    <t>Visite terrain LTSalvagny</t>
  </si>
  <si>
    <t>Point GEOM / GDP</t>
  </si>
  <si>
    <t>RTT</t>
  </si>
  <si>
    <t>Accompagner les projets urbains sur les espaces publics métropolitains - Gestion des Classements/declassements</t>
  </si>
  <si>
    <t>Classement déclassement - Etude</t>
  </si>
  <si>
    <t>Classement déclassement</t>
  </si>
  <si>
    <t>Visite terrain Sathonay-Camp</t>
  </si>
  <si>
    <t>Réunion de service PAG</t>
  </si>
  <si>
    <t>Catalogue trémie</t>
  </si>
  <si>
    <t>réunion évolutions SIG, point DOE, Commande aide Agence de l'Eau</t>
  </si>
  <si>
    <t>Linéaire réseau, DOE à intégrer</t>
  </si>
  <si>
    <t>cahier des charges codification de plan T6 Nord, Chemin de St Bonnet à SAINT-PRIEST...</t>
  </si>
  <si>
    <t>Programmation 2023 commande récolement OGEP, bassins</t>
  </si>
  <si>
    <t>Connaissance du patrimoine bassin</t>
  </si>
  <si>
    <t>Congé annuel</t>
  </si>
  <si>
    <t>Congé annuel  et RTT</t>
  </si>
  <si>
    <t>Point sur les missions, Point avec la GEOM, BDD Bassin, Indicateurs d'activités</t>
  </si>
  <si>
    <t>Cahier des charges codification de plans issus des DOE</t>
  </si>
  <si>
    <t>recherche gestionnaire des ouvrages EP</t>
  </si>
  <si>
    <t>Point commande récolement, tri plans de récolement ruisseaux, réunion d'unité, MAJ BDD Bassin</t>
  </si>
  <si>
    <t>Plan en attente de validation, cahier des charges codification branchements</t>
  </si>
  <si>
    <t>Plan en attente de validation, intégration d'OGEP dans le SIG, MAJ BDD OGEP</t>
  </si>
  <si>
    <t>Participation à la migration, à l'évolution du SIG (pilotage Cellule GEOM) - Étude</t>
  </si>
  <si>
    <t>Evolution couche MAQ (ruisseau, cours d'eau)</t>
  </si>
  <si>
    <t>Lien exutoire milieu naturel et réseaux</t>
  </si>
  <si>
    <t>Congé</t>
  </si>
  <si>
    <t>Déménagement</t>
  </si>
  <si>
    <t>Commande récolement aide Agence de l'Eau, DOE</t>
  </si>
  <si>
    <t>Priorisation des commandes récolement</t>
  </si>
  <si>
    <t>Délai de route</t>
  </si>
  <si>
    <t>Indicateurs Tempeau pour GDP</t>
  </si>
  <si>
    <t>Commande codification plan issus des DOE. Cahier des charges</t>
  </si>
  <si>
    <t>Absence décès de mon frère</t>
  </si>
  <si>
    <t>atelier participatif plantation à Couzon Mt d'Or</t>
  </si>
  <si>
    <t>Point récolement, MAJ BDD Bassin</t>
  </si>
  <si>
    <t>Evolution SIG - Général</t>
  </si>
  <si>
    <t>Evolution SIG</t>
  </si>
  <si>
    <t>evolution base MAQ, décorrélation base MAQ et assainissement</t>
  </si>
  <si>
    <t>Etude des dossiers de demande de déclassement</t>
  </si>
  <si>
    <t>Point GEOM / GDP, point missions</t>
  </si>
  <si>
    <t>Indicateurs réglementaires Tempeau</t>
  </si>
  <si>
    <t>Exploitation données base MAQ et base ASS</t>
  </si>
  <si>
    <t>Point DOE, point commande récolement, anomalie GISMO, MAJ année de pose</t>
  </si>
  <si>
    <t>Contrôle plans bassins et réseaux (codification et récolement)</t>
  </si>
  <si>
    <t>Analyse dossier DOE</t>
  </si>
  <si>
    <t>Point Foederis</t>
  </si>
  <si>
    <t>cahier des charges intégration plan issus des DOE</t>
  </si>
  <si>
    <t>SIG Assainissement - I.C. - Analyse et intégration SIG</t>
  </si>
  <si>
    <t>Traitement plans de récolement et tri base ASS</t>
  </si>
  <si>
    <t>Arret maladie</t>
  </si>
  <si>
    <t>Point avec ESX, point DOE</t>
  </si>
  <si>
    <t>Présentation indicateur patrimoniaux</t>
  </si>
  <si>
    <t>Cahier des charges commande de récolement et codification</t>
  </si>
  <si>
    <t>Rapport Barnier - Général</t>
  </si>
  <si>
    <t>Rapport Barnier</t>
  </si>
  <si>
    <t>Eau pluviale, Milieux aquatiques et ruisseaux, Assainissement, Assainissement non collectif</t>
  </si>
  <si>
    <t>Bilan BDD OGEP et BDD Bassin pour rapport Barnier 2022</t>
  </si>
  <si>
    <t>Décorrélation base ASS et MAQ</t>
  </si>
  <si>
    <t>Bilan tri plans de récolement et plan topo. MAJ base MAQ</t>
  </si>
  <si>
    <t>Intégration des plans du SYTRAL, cahier des charges</t>
  </si>
  <si>
    <t>Préparation formation FME avancée, point DOE et points en suspens</t>
  </si>
  <si>
    <t>Besoins futur BDD OGEP et bassins</t>
  </si>
  <si>
    <t>Commande de récolement et codification, cahier des charges</t>
  </si>
  <si>
    <t>BDD OGEP en lien avec traitement de migratio  sur POsgrey</t>
  </si>
  <si>
    <t>Cahier des charges IC du SYTRAL pour intégration</t>
  </si>
  <si>
    <t>Point commande aide agence de l'eau et désimperméabilisation, point anomalies ciblées GDP, point récolement avec TT géomètre, réunion de service</t>
  </si>
  <si>
    <t>Visite terrain Passage du Coteau LYON 9</t>
  </si>
  <si>
    <t>Cahier des charges commande récolement et codification</t>
  </si>
  <si>
    <t>Contrôle intégration</t>
  </si>
  <si>
    <t>Point BDD bassin</t>
  </si>
  <si>
    <t>Domanialité bassins SIG et BDD</t>
  </si>
  <si>
    <t>MAJ BDD et SIG emprise d'ouvrage OGEP</t>
  </si>
  <si>
    <t>Anomalie type d'ouvrage</t>
  </si>
  <si>
    <t>Commande plan de servitude, courrier aux propriétaires</t>
  </si>
  <si>
    <t>Commande linéaire supplémentaire sur emprise de récolement prog de travaux 2024</t>
  </si>
  <si>
    <t>Commande plans de servitude, courriers riverain</t>
  </si>
  <si>
    <t>Contrôle plan livrés par géomètre</t>
  </si>
  <si>
    <t>Formation BRISCAD</t>
  </si>
  <si>
    <t>Visite ouvrages cours d'eau du Ravin</t>
  </si>
  <si>
    <t>Cahier des charges plans de servitude</t>
  </si>
  <si>
    <t>Cahier des charges commande géomètre</t>
  </si>
  <si>
    <t>Réunion de service PAG Musée gallo romain</t>
  </si>
  <si>
    <t>Réunion classement déclassement</t>
  </si>
  <si>
    <t>Etudes demandes de classement ou déclassement (exemple Bd de l'Europe à OULLINS)</t>
  </si>
  <si>
    <t>Cahier des charges commande de récolement</t>
  </si>
  <si>
    <t>BDD OGEP et emprise d'ouvrage linéaire d'infiltration</t>
  </si>
  <si>
    <t>Cahier des charges, gestion des dossiers DOE</t>
  </si>
  <si>
    <t>Formation FME avancée</t>
  </si>
  <si>
    <t>Etude des demandes de classement déclassement</t>
  </si>
  <si>
    <t>Gabarits de plans futur marché récolement assainissement</t>
  </si>
  <si>
    <t>Salon Novatech</t>
  </si>
  <si>
    <t>Congé fractionné</t>
  </si>
  <si>
    <t>Gestion des demandes de classement et déclassement</t>
  </si>
  <si>
    <t>Contrôle des plans livrés par les géomètres</t>
  </si>
  <si>
    <t>Réunion MAJ Trémie</t>
  </si>
  <si>
    <t>Présentation rendu fin de stage</t>
  </si>
  <si>
    <t>Point sur commande récolement</t>
  </si>
  <si>
    <t>Présentation rendu fin de stage et réunion classement déclassement</t>
  </si>
  <si>
    <t>Contrôle des plans de récolement livrés</t>
  </si>
  <si>
    <t>Contrôle des plans de récolement issus des DOE livrés</t>
  </si>
  <si>
    <t>Contrôle des plans de récolement  avec OGEP intégrés</t>
  </si>
  <si>
    <t>Contrôle des plans de récolement  issus des DOE intégrés</t>
  </si>
  <si>
    <t>Contrôle plan T10 codification</t>
  </si>
  <si>
    <t>Gestion des dossiers en suspens classment déclassement</t>
  </si>
  <si>
    <t>Gestion du tableau de suivi des BI (linéaire EP, état de la commande géomètre)</t>
  </si>
  <si>
    <t>Point DOE, présentation rendus fin de stage</t>
  </si>
  <si>
    <t>Contrôle des plans livrés issus des DOE</t>
  </si>
  <si>
    <t>Contrôle des plans livrés</t>
  </si>
  <si>
    <t>Gestion des demandes de classement déclassement</t>
  </si>
  <si>
    <t>Réunion point DOE, classement déclassment, astreinte digue, point GEOM, point commande levé DO</t>
  </si>
  <si>
    <t>Contrôle plans livrés, retour géomètre</t>
  </si>
  <si>
    <t>Contrôle plans livrés</t>
  </si>
  <si>
    <t>Contrôle des plans livrés et factures géomètres</t>
  </si>
  <si>
    <t>CR suivi anomalie, traitement anomalie</t>
  </si>
  <si>
    <t>Formation  voirie structure de chaussée</t>
  </si>
  <si>
    <t>Gestion des demandes de classement et déclassment</t>
  </si>
  <si>
    <t>Point classement déclassement</t>
  </si>
  <si>
    <t>Contrôle plans livrés, factures géomètres, suivi des bons d'intervention</t>
  </si>
  <si>
    <t>Entretien professinnel, suivi anomalie GISMO</t>
  </si>
  <si>
    <t>Formation AUTOCAD</t>
  </si>
  <si>
    <t>Contrôle des plans livrés et factures géomètre</t>
  </si>
  <si>
    <t>Point récolement, classement/ déclassement, point futur aménagement du Triangle</t>
  </si>
  <si>
    <t>Formation Autocad</t>
  </si>
  <si>
    <t>Contrôle plans et facturés livrés géomètre</t>
  </si>
  <si>
    <t>Réunion classement/ déclassement, tri BDD Bassins, tri BDD OGEP, point DOE</t>
  </si>
  <si>
    <t>Visite terrain parc Gerland LYON 7</t>
  </si>
  <si>
    <t>gestion des demandes de classement et déclassement</t>
  </si>
  <si>
    <t>Formation fondamentaux finances publics</t>
  </si>
  <si>
    <t>Réunion classement / déclassement</t>
  </si>
  <si>
    <t>Café Triangle</t>
  </si>
  <si>
    <t>Contrôle des plans et factures livrés géomètre</t>
  </si>
  <si>
    <t>Formation Word</t>
  </si>
  <si>
    <t>Congé pour cause de décès autre membre de la famille</t>
  </si>
  <si>
    <t>Parcours de visite digue pour astreinte</t>
  </si>
  <si>
    <t>Contrôle facture et plans livrés géomètre</t>
  </si>
  <si>
    <t>Etude candidature géomètres futur marché</t>
  </si>
  <si>
    <t>Réunion classement/ déclassement, point GEOM, symbologie bassin</t>
  </si>
  <si>
    <t>Réunion classement / déclassement, présentation organisation PAG, point GEOM matériaux présumés, point DOE</t>
  </si>
  <si>
    <t>Remontée erreur migration OGEP</t>
  </si>
  <si>
    <t>Contrôle plans et factures livrés géomètre</t>
  </si>
  <si>
    <t>réunion classement / déclassement, réunion RT rive gauche, coordination ESX GEOM GDPe</t>
  </si>
  <si>
    <t>Etude candidature géomètres futur marché récolement</t>
  </si>
  <si>
    <t>Point classement déclassement, présentation GEMAPI, pointb DOE, présentation futur aménagement Triangle</t>
  </si>
  <si>
    <t>Etude candidature géomètre futur marché récolement</t>
  </si>
  <si>
    <t>Contrôle plans et factures géomètre</t>
  </si>
  <si>
    <t>Visite terrain avec ESX Rue De Vigny SAINT-PRIEST</t>
  </si>
  <si>
    <t>Point futur marché récolement</t>
  </si>
  <si>
    <t>DELEGUE Frederic (130258J)</t>
  </si>
  <si>
    <t>Visite d'ouvrages</t>
  </si>
  <si>
    <t>Préparation examen professionnel</t>
  </si>
  <si>
    <t>Entretien véhicule de service</t>
  </si>
  <si>
    <t>Jour férié</t>
  </si>
  <si>
    <t>Entretien annuel</t>
  </si>
  <si>
    <t>Séminaire PAG</t>
  </si>
  <si>
    <t>Formation préparation examen professionnel</t>
  </si>
  <si>
    <t>Oral - examen professionnel 1ère classe</t>
  </si>
  <si>
    <t>Parenthèse estivale</t>
  </si>
  <si>
    <t>Binôme</t>
  </si>
  <si>
    <t>Binôme, réunion syndicale</t>
  </si>
  <si>
    <t>CLassement, archives</t>
  </si>
  <si>
    <t>Collecte de déchets - Rillieux</t>
  </si>
  <si>
    <t>réunion équipe</t>
  </si>
  <si>
    <t>Contrôle technique véhicule</t>
  </si>
  <si>
    <t>Férié et congés</t>
  </si>
  <si>
    <t>DUPLAN Alain (M26731Z)</t>
  </si>
  <si>
    <t>Bassins est lyonnais - Étude</t>
  </si>
  <si>
    <t>Bassins est lyonnais</t>
  </si>
  <si>
    <t>Bassins est lyonnais - Réalisation</t>
  </si>
  <si>
    <t>bassins dont Pivolles</t>
  </si>
  <si>
    <t>préparation 1ère astreinte</t>
  </si>
  <si>
    <t>stratégie GDP</t>
  </si>
  <si>
    <t>équipe bassins &amp; gemapi</t>
  </si>
  <si>
    <t>webinaire fonds vert</t>
  </si>
  <si>
    <t>Cahier des charges Etude Posrte des Alpes</t>
  </si>
  <si>
    <t>remplir demande fonds vert</t>
  </si>
  <si>
    <t>ruisseau charbonnières + les chanaux</t>
  </si>
  <si>
    <t>fonds vert</t>
  </si>
  <si>
    <t>chicotière</t>
  </si>
  <si>
    <t>les chanaux aval terrain + passerelle Grand Stade Meyzieu</t>
  </si>
  <si>
    <t>point actions Eglantines + reunion GDP</t>
  </si>
  <si>
    <t>bassin Mi PLaine St Priest Terrain</t>
  </si>
  <si>
    <t>projet Alliade Habitat Meyzieu</t>
  </si>
  <si>
    <t>Promenade Biézin</t>
  </si>
  <si>
    <t>Peyssilieu à Meyzieu + Grancge Blanche à Corbas</t>
  </si>
  <si>
    <t>mel</t>
  </si>
  <si>
    <t>bassins + ruisseau charbonnière terrain Greenstyle</t>
  </si>
  <si>
    <t>équipe bassins &amp; gemapi + point avec Violette</t>
  </si>
  <si>
    <t>Lyvia niveau 1</t>
  </si>
  <si>
    <t>entretien recrutement stage bassins &amp; biodiversité</t>
  </si>
  <si>
    <t>méls</t>
  </si>
  <si>
    <t>Culturk'eau</t>
  </si>
  <si>
    <t>Grève + 1,5j congé</t>
  </si>
  <si>
    <t>trame bassins et TVB</t>
  </si>
  <si>
    <t>bassin route de chaponost Ste Foy les Lyon</t>
  </si>
  <si>
    <t>webinaires Fonds vert (*2 axe 2 et 3) + drone en Gemapi</t>
  </si>
  <si>
    <t>dont unité GDP</t>
  </si>
  <si>
    <t>point actions Bollier + Poudrette</t>
  </si>
  <si>
    <t>dossier subventions fonds vert</t>
  </si>
  <si>
    <t>point dossiers + réunion équipe</t>
  </si>
  <si>
    <t>webinaire ZABR eaux souterraines + webinaire H20 eaux Pluviales</t>
  </si>
  <si>
    <t>Bassins dont visio avec BE burgeap - bassin Grange Blanche</t>
  </si>
  <si>
    <t>terrain accès bassinPeyssilieu</t>
  </si>
  <si>
    <t>webinaire suivi écologique des cours d'eau + AG arra</t>
  </si>
  <si>
    <t>point dossier</t>
  </si>
  <si>
    <t>réception travaux karl marx finition piste accès + coordonner travaux réparation fissures BR Grange Blanche</t>
  </si>
  <si>
    <t>Accompagnement Stagiaire Sarah ALMANZA</t>
  </si>
  <si>
    <t>bassins dont 5 bassins Feyzin</t>
  </si>
  <si>
    <t>convention bassin</t>
  </si>
  <si>
    <t>insertion trame bassins au sein des corridors écologiques</t>
  </si>
  <si>
    <t>webinaire Rex gemapi</t>
  </si>
  <si>
    <t>equipe + unité + gemapi</t>
  </si>
  <si>
    <t>terrain avec stagiaire Sarah ALMANZA</t>
  </si>
  <si>
    <t>stagiaire Sarah ALMANZA</t>
  </si>
  <si>
    <t>domanialité bassins Eglantine</t>
  </si>
  <si>
    <t>terrain bassins avec CEN 69 - préparation plantations + terrain bassin 773  chemin chassieu à Decines</t>
  </si>
  <si>
    <t>séminaire Gemapi + point avancement bassins</t>
  </si>
  <si>
    <t>1er mai férié</t>
  </si>
  <si>
    <t>Domanialité bassins secteur Eglantines</t>
  </si>
  <si>
    <t>webinaire La place du végétal en ville dans la gestion des eaux pluviales</t>
  </si>
  <si>
    <t>visio arboretum Sathonay Camp</t>
  </si>
  <si>
    <t>accès bassin Peyssilieu</t>
  </si>
  <si>
    <t>08 mai férié</t>
  </si>
  <si>
    <t>stagiaire Sarah ALMANZA dont réunion vio avec responsable formation</t>
  </si>
  <si>
    <t>webinaire : drône pour cartographier habitats + Restauration du lit majeur des rivières à l'aide de procédés Low Tech - Joe Wheaton</t>
  </si>
  <si>
    <t>point avancement bassin + entretien annuel + reunion equipe</t>
  </si>
  <si>
    <t>trame bassins au sein des corridors écologiques</t>
  </si>
  <si>
    <t>mél, taches diverses</t>
  </si>
  <si>
    <t>réunion Unité</t>
  </si>
  <si>
    <t>point plan récolement avec Christine</t>
  </si>
  <si>
    <t>29 mai pentecôte férié</t>
  </si>
  <si>
    <t>ergonomie poste de travail</t>
  </si>
  <si>
    <t>stagiaire Sarah ALMANZA dont 1 journée terrain bassin + accueil stagiaire Digue de Serge</t>
  </si>
  <si>
    <t>accès bassin Meyzieu + LC etudes faisa et moe</t>
  </si>
  <si>
    <t>point bassins</t>
  </si>
  <si>
    <t>Jounrées RFF Renouée du Japon</t>
  </si>
  <si>
    <t>Bassins + Acoustique digue de l'Epi</t>
  </si>
  <si>
    <t>briscad + Stella en visio + terrain Unité</t>
  </si>
  <si>
    <t>arboretum Sathonay campp</t>
  </si>
  <si>
    <t>stagiaire Sarah ALMANZA dont réunion avec chercheurs</t>
  </si>
  <si>
    <t>bassin Porte des Alpes</t>
  </si>
  <si>
    <t>seminaire Gemapi</t>
  </si>
  <si>
    <t>bassin Zac du Contal</t>
  </si>
  <si>
    <t>présentation arbre de pluie Johanna SANABRIA</t>
  </si>
  <si>
    <t>ruisseau des gorges St Germain Mont d'Or</t>
  </si>
  <si>
    <t>suivi activités + essai Stella</t>
  </si>
  <si>
    <t>Equipe + point bassins</t>
  </si>
  <si>
    <t>Marianne SABATIER + Johanna SABRINA</t>
  </si>
  <si>
    <t>Valon Duchère Lyon 9</t>
  </si>
  <si>
    <t>stagiaire Sarah ALMANZA dont 1 journée terrain drône bassins</t>
  </si>
  <si>
    <t>Archives HDM</t>
  </si>
  <si>
    <t>webinaire Nature en ville + Novatech (3 ateliers)</t>
  </si>
  <si>
    <t>programme recherche Québe</t>
  </si>
  <si>
    <t>bassins dont rendu Etude hydrogéologique Grange Blanche Corbas + réunion Peyssilieu à Meyzieu</t>
  </si>
  <si>
    <t>Indicateurs Gemapi + CR réunion Québec</t>
  </si>
  <si>
    <t>Mesures acoustiques sur la digue de l'épi + bassin Laupheim à Feyzin</t>
  </si>
  <si>
    <t>14 juillet ferié</t>
  </si>
  <si>
    <t>bassins dont terrain POrte des Alpes + grange blanche Corbas</t>
  </si>
  <si>
    <t>point bassins OR/programmation + point dossiers Vio</t>
  </si>
  <si>
    <t>bassins dont LC Pastour 2 et CR St Priest</t>
  </si>
  <si>
    <t>dont point missions Vio</t>
  </si>
  <si>
    <t>LC topo Peyssilieu</t>
  </si>
  <si>
    <t>Bassins dont le 720, CR porte des alpes, LC Zac Contal</t>
  </si>
  <si>
    <t>ruissellement et gemapi</t>
  </si>
  <si>
    <t>point Vio</t>
  </si>
  <si>
    <t>Rex bassin Montmartin</t>
  </si>
  <si>
    <t>Bassins dont courrier riverain Chicotière</t>
  </si>
  <si>
    <t>café OTHU + webinaire EP france et autre pays</t>
  </si>
  <si>
    <t>Soutenance Marianne SABATIER</t>
  </si>
  <si>
    <t>ZAC du Contal + Peyssilieu</t>
  </si>
  <si>
    <t>rendez-vous médecin du travail</t>
  </si>
  <si>
    <t>archives HDM</t>
  </si>
  <si>
    <t>webinaire aménagements résilients</t>
  </si>
  <si>
    <t>présentation Sarah ALMANZA + réunion Unité</t>
  </si>
  <si>
    <t>AAPB Agence de l'Eau</t>
  </si>
  <si>
    <t>stagiaire Sarah ALMANZA dont relecture rapport V1</t>
  </si>
  <si>
    <t>bassins dont ruissellements Villardier, Grange Blanche, Peyssilieu avis Leclerc</t>
  </si>
  <si>
    <t>Journée REX renouée à St Etienne Rhizomex + 2 webinaire d'une heure</t>
  </si>
  <si>
    <t>bilan astreintes + indicateurs Gemapidigues + point dossier Vio</t>
  </si>
  <si>
    <t>bassin Mi Plaine à St Priest</t>
  </si>
  <si>
    <t>Grange Blanche à Corbas</t>
  </si>
  <si>
    <t>bassins dont le 720, Villardier</t>
  </si>
  <si>
    <t>Interaction végétaux aquatiques avec leur environnement biotique et abiotique : de la connaissance à la gestion (Université Chambéry)</t>
  </si>
  <si>
    <t>bassin Laupheim Feyzin</t>
  </si>
  <si>
    <t>stagiaire Sarah ALMANZA dont participation Soutenance Université Chambéry</t>
  </si>
  <si>
    <t>bassins dont grange blanche et bassin 773 et Peyssilieu</t>
  </si>
  <si>
    <t>webinaires face à la transghression, comment réagir + Castor + juriprudence et milieuix aquatiques</t>
  </si>
  <si>
    <t>adaptation poste de travail</t>
  </si>
  <si>
    <t>Mi Plaine + terrain ZAC Contal</t>
  </si>
  <si>
    <t>travaux granges blanche</t>
  </si>
  <si>
    <t>bassins dont rapport Porte des Alpes et LC Moe Grange Blanchee</t>
  </si>
  <si>
    <t>végétaliser un espace en tenant compte de l'existant et du contexte écologique</t>
  </si>
  <si>
    <t>bassins dont rendu diagnostic Porte des Alpes</t>
  </si>
  <si>
    <t>webinaire Relations homme-rivière + ville perméable</t>
  </si>
  <si>
    <t>Montmartin avec Christian et David + point dossiers Vio + adaptation poste de travail</t>
  </si>
  <si>
    <t>bassins dont réception gra,nge blanche BR</t>
  </si>
  <si>
    <t>bassins dont gestion EP Fontaines + démarrage Etude Feyzin</t>
  </si>
  <si>
    <t>webinaire Bon état des milieux aquatiques : comment suivre des indicateurs mal ou pas définis ?</t>
  </si>
  <si>
    <t>Equipe  + suite analyse impacts Flex bureau</t>
  </si>
  <si>
    <t>férié + RTT</t>
  </si>
  <si>
    <t>mél, taches diverses + trajet réparation PC jusqu'à confluence</t>
  </si>
  <si>
    <t>webinaire L’émission de GES des grands barrages : du fondamental à l’appliqué - Yves PRAIRIE (Québec)</t>
  </si>
  <si>
    <t>analyse d'impacts Flex bureau</t>
  </si>
  <si>
    <t>facturation</t>
  </si>
  <si>
    <t>domanialité bassins</t>
  </si>
  <si>
    <t>mél, taches diverses + déplacements confluence pour réparer PC</t>
  </si>
  <si>
    <t>bassins dont terrain Mi Plaine avec Egis et ESX</t>
  </si>
  <si>
    <t>Graie conférence Eau &amp; Santé - Caractériser retour au sol</t>
  </si>
  <si>
    <t>formation CNFPT rétention EP et techniques écologiques + Webinaire Majenta</t>
  </si>
  <si>
    <t>Suivi consommation OR 2024</t>
  </si>
  <si>
    <t>bassins dont Feyzin</t>
  </si>
  <si>
    <t>prépa journée bassins</t>
  </si>
  <si>
    <t>GT Réception de travaux: DOE et Dossier de réception travaux</t>
  </si>
  <si>
    <t>parcours astreinte digues</t>
  </si>
  <si>
    <t>archive HDM</t>
  </si>
  <si>
    <t>écoute webinaire avec réunion d'échange HCet VR</t>
  </si>
  <si>
    <t>trame bassins au sein des corridors écologiques, lire rapport et réunion rendu 2023</t>
  </si>
  <si>
    <t>journée Bassins Arra + webinaires les sols et le cycle de l'eau</t>
  </si>
  <si>
    <t>rédaction fiche stage 2024</t>
  </si>
  <si>
    <t>évolution symbologie des bassins dans le SIG + suivi activités + essai Stella</t>
  </si>
  <si>
    <t>bassins dont Villardier</t>
  </si>
  <si>
    <t>présentation organisation Gemapi</t>
  </si>
  <si>
    <t>Réussir ses délégations</t>
  </si>
  <si>
    <t>Bassins et corridors écologiques : choix et attentes pour financements 2024</t>
  </si>
  <si>
    <t>GT réception travaux: Remise en gestion/remise d'ouvrage + évolution symbologie des bassins dans le SIG + suivi activités + essai Stella</t>
  </si>
  <si>
    <t>bassins dont ZAC du contal et Peyssilieu</t>
  </si>
  <si>
    <t>Graie programme Espoir + café OTHU</t>
  </si>
  <si>
    <t>point avec Artelia Moe Grange Blanche</t>
  </si>
  <si>
    <t>webinaire Majenta</t>
  </si>
  <si>
    <t>trame bassins et espèces cibles</t>
  </si>
  <si>
    <t>suivi activités</t>
  </si>
  <si>
    <t>données piscicoles historiques + relation homme-rivière + thèse Charlotte ROBICHON sur cyanobacytéries</t>
  </si>
  <si>
    <t>Equipe + organisation Flex bureau visio</t>
  </si>
  <si>
    <t>Décurité Quadri</t>
  </si>
  <si>
    <t>GARNIER Christophe (125238C)</t>
  </si>
  <si>
    <t>Compétence Ruisseaux - GEMAPI - suivi des Partenaires - Général</t>
  </si>
  <si>
    <t>Compétence Ruisseaux - GEMAPI - suivi des Partenaires</t>
  </si>
  <si>
    <t>JURY Laurence (131087K)</t>
  </si>
  <si>
    <t>4j</t>
  </si>
  <si>
    <t>BESNIER Jean-Baptiste (M28357Z)</t>
  </si>
  <si>
    <t>Formateur</t>
  </si>
  <si>
    <t>SAVOYE Guillaume (M29597Z)</t>
  </si>
  <si>
    <t>CONTRÔLE DES OUVRAGES  / MESURE QUALITÉ ET DÉBIT DE L'EAU - Réalisation</t>
  </si>
  <si>
    <t>CONTRÔLE DES OUVRAGES  / MESURE QUALITÉ ET DÉBIT DE L'EAU</t>
  </si>
  <si>
    <t>Métropole- EAU, Maitrises d'ouvrages Extérieures - sytral, SPL, Mairies ...</t>
  </si>
  <si>
    <t>Mesures débit cours d'eau - Courantomètre</t>
  </si>
  <si>
    <t>Remplissage Temp'Eau sur l'année</t>
  </si>
  <si>
    <t>Visite post-travaux Chalin-Bruyère VRT</t>
  </si>
  <si>
    <t>Début contrat le 09/01/12</t>
  </si>
  <si>
    <t>Prélèvement Parc LxL + laboratoire</t>
  </si>
  <si>
    <t>Terrain</t>
  </si>
  <si>
    <t>Formation surveillance digue</t>
  </si>
  <si>
    <t>Balisage Eau</t>
  </si>
  <si>
    <t>Journée ARRA² - Foncier</t>
  </si>
  <si>
    <t>Briscad</t>
  </si>
  <si>
    <t>Finances publiques + Culturkeau</t>
  </si>
  <si>
    <t>Conférence thermie des Rivières</t>
  </si>
  <si>
    <t>Réunion service PAG</t>
  </si>
  <si>
    <t>Novatech + IdealCo</t>
  </si>
  <si>
    <t>Sortie Renouée St-Etienne</t>
  </si>
  <si>
    <t>Journée Arra² - Ripisylve</t>
  </si>
  <si>
    <t>Parenthèse MDL</t>
  </si>
  <si>
    <t>Arra² PACP, Gestes et Postures et MOOC</t>
  </si>
  <si>
    <t>Formation risques pro à proximité ouvrages ass</t>
  </si>
  <si>
    <t>Formation AIPR</t>
  </si>
  <si>
    <t>DEQUATRE Laura (M30694Z)</t>
  </si>
  <si>
    <t>arrivée</t>
  </si>
  <si>
    <t>transfert avp à relire</t>
  </si>
  <si>
    <t>reu chantier</t>
  </si>
  <si>
    <t>carte</t>
  </si>
  <si>
    <t>outil gad</t>
  </si>
  <si>
    <t>reu daf</t>
  </si>
  <si>
    <t>reu reseaux usines</t>
  </si>
  <si>
    <t>présentationgad</t>
  </si>
  <si>
    <t>Taches courantes - Général</t>
  </si>
  <si>
    <t>Taches courantes</t>
  </si>
  <si>
    <t>lundi pt VL</t>
  </si>
  <si>
    <t>avp états unis</t>
  </si>
  <si>
    <t>mardi avp états unis</t>
  </si>
  <si>
    <t>visite vl1/3-4-5</t>
  </si>
  <si>
    <t>mercredi avp EU</t>
  </si>
  <si>
    <t>carte hdm</t>
  </si>
  <si>
    <t>bilan études faites/en cours</t>
  </si>
  <si>
    <t>jeudi</t>
  </si>
  <si>
    <t>reu gdp</t>
  </si>
  <si>
    <t>pt dmou</t>
  </si>
  <si>
    <t>prise connaissance projets</t>
  </si>
  <si>
    <t>vendredi installation gismo</t>
  </si>
  <si>
    <t>prepa reu dmou</t>
  </si>
  <si>
    <t>lundiprepa reu</t>
  </si>
  <si>
    <t>relecture avp avc laurence</t>
  </si>
  <si>
    <t>echange avc fabien kapp</t>
  </si>
  <si>
    <t>prepa reu</t>
  </si>
  <si>
    <t>mardi fin plans etats unis</t>
  </si>
  <si>
    <t>reu astreinte digues</t>
  </si>
  <si>
    <t>visio cotech</t>
  </si>
  <si>
    <t>mercredi</t>
  </si>
  <si>
    <t>prise main sujets</t>
  </si>
  <si>
    <t>einstein</t>
  </si>
  <si>
    <t>jeudi point VL</t>
  </si>
  <si>
    <t>orga VL</t>
  </si>
  <si>
    <t>pt financier</t>
  </si>
  <si>
    <t>pt laurence com infraneo</t>
  </si>
  <si>
    <t>vendredi commande infraneo</t>
  </si>
  <si>
    <t>plan einstein</t>
  </si>
  <si>
    <t>lundi accueil prévention dtee</t>
  </si>
  <si>
    <t>echange artelia</t>
  </si>
  <si>
    <t>gismo/mails</t>
  </si>
  <si>
    <t>programme zac mmb</t>
  </si>
  <si>
    <t>mardi suite mmb</t>
  </si>
  <si>
    <t>mmb</t>
  </si>
  <si>
    <t>vl2t4</t>
  </si>
  <si>
    <t>vl7t10</t>
  </si>
  <si>
    <t>mercredi mmb</t>
  </si>
  <si>
    <t>marronniers</t>
  </si>
  <si>
    <t>jeudi vl4n 5o</t>
  </si>
  <si>
    <t>nat réseaux</t>
  </si>
  <si>
    <t>fiche reflexe</t>
  </si>
  <si>
    <t>vendredi</t>
  </si>
  <si>
    <t>lundi mmb</t>
  </si>
  <si>
    <t>vl10</t>
  </si>
  <si>
    <t>mardi rehab</t>
  </si>
  <si>
    <t>mercredi rehab</t>
  </si>
  <si>
    <t>7-10 et einstein</t>
  </si>
  <si>
    <t>copro st andré caluire centre</t>
  </si>
  <si>
    <t>commande</t>
  </si>
  <si>
    <t>vl1/3</t>
  </si>
  <si>
    <t>cotech 3cnetre</t>
  </si>
  <si>
    <t>pt vl</t>
  </si>
  <si>
    <t>mardi st gob</t>
  </si>
  <si>
    <t>presentation strat</t>
  </si>
  <si>
    <t>laurence</t>
  </si>
  <si>
    <t>mercredi dmou</t>
  </si>
  <si>
    <t>vl dimitri</t>
  </si>
  <si>
    <t>jeudi reu equipe</t>
  </si>
  <si>
    <t>sig</t>
  </si>
  <si>
    <t>moulinette TA</t>
  </si>
  <si>
    <t>débordements</t>
  </si>
  <si>
    <t>LAZAREVIC Dimitri (M30892Z)</t>
  </si>
  <si>
    <t>Ramassage de déchets</t>
  </si>
  <si>
    <t>RADIX Christine (124287T)</t>
  </si>
  <si>
    <t>EGDD / Eau / ES / RC / Rejets non domestiques</t>
  </si>
  <si>
    <t>Contrôles - Enquêtes</t>
  </si>
  <si>
    <t>Contrôles</t>
  </si>
  <si>
    <t>bassin</t>
  </si>
  <si>
    <t>ADS</t>
  </si>
  <si>
    <t>Bassin</t>
  </si>
  <si>
    <t>Terrain et bassin</t>
  </si>
  <si>
    <t>Bassins + terrain</t>
  </si>
  <si>
    <t>Bassin Terrain</t>
  </si>
  <si>
    <t>Instruction DP</t>
  </si>
  <si>
    <t>bassin terrain</t>
  </si>
  <si>
    <t>bassin + terrain</t>
  </si>
  <si>
    <t>Bassin  suivi Terrain</t>
  </si>
  <si>
    <t>terrain bassin</t>
  </si>
  <si>
    <t>suivi bassin</t>
  </si>
  <si>
    <t>bassin terrain + mise jour</t>
  </si>
  <si>
    <t>bassin bureau</t>
  </si>
  <si>
    <t>Bassin Gemapi</t>
  </si>
  <si>
    <t>Bassi Gemapi</t>
  </si>
  <si>
    <t>bassin gemapi</t>
  </si>
  <si>
    <t>bassins dont 1/2 terrain</t>
  </si>
  <si>
    <t>GRAIE</t>
  </si>
  <si>
    <t>formations</t>
  </si>
  <si>
    <t>ADS Bassins 1/2 j terrain</t>
  </si>
  <si>
    <t>QUILES LIBERCIER Florence (122621H)</t>
  </si>
  <si>
    <t>EGDD / Eau / ET / Ouest</t>
  </si>
  <si>
    <t>Spanc - Contrôle réalisation</t>
  </si>
  <si>
    <t>Spanc</t>
  </si>
  <si>
    <t>Assainissement non collectif</t>
  </si>
  <si>
    <t>Riverains</t>
  </si>
  <si>
    <t>SPANC- Traitement des demandes d'urbanisme - Accompagnement et réponse aux demandeurs</t>
  </si>
  <si>
    <t>SPANC- Traitement des demandes d'urbanisme</t>
  </si>
  <si>
    <t>SPANC - Référent Poséis - Analyse</t>
  </si>
  <si>
    <t>SPANC - Référent Poséis</t>
  </si>
  <si>
    <t>SPANC - Facturation - Préparation</t>
  </si>
  <si>
    <t>SPANC - Facturation</t>
  </si>
  <si>
    <t>Spanc - Contrôle conception</t>
  </si>
  <si>
    <t>SPANC - Subvention - Assistance aux particuliers</t>
  </si>
  <si>
    <t>SPANC - Subvention</t>
  </si>
  <si>
    <t>SPANC - Référent Poséis - Test</t>
  </si>
  <si>
    <t>ET EST+triangle</t>
  </si>
  <si>
    <t>SPANC - Installations existantes - diagnostics</t>
  </si>
  <si>
    <t>SPANC - Installations existantes</t>
  </si>
  <si>
    <t>péniche</t>
  </si>
  <si>
    <t>Spanc - Diagnostic vente</t>
  </si>
  <si>
    <t>site internet</t>
  </si>
  <si>
    <t>cignat poseis</t>
  </si>
  <si>
    <t>LHERM David (123733R)</t>
  </si>
  <si>
    <t>Etudes préalables et maitrise d'ouvrage</t>
  </si>
  <si>
    <t>Tram T6 Nord - Réalisation</t>
  </si>
  <si>
    <t>Tram T6 Nord</t>
  </si>
  <si>
    <t>Eau potable, Eau pluviale, Assainissement</t>
  </si>
  <si>
    <t>LYON8, VILLEURBANNE</t>
  </si>
  <si>
    <t>Projet ACI - Suivi</t>
  </si>
  <si>
    <t>Projet ACI</t>
  </si>
  <si>
    <t>VILLEURBANNE</t>
  </si>
  <si>
    <t>Restructuration du collecteur de L'Yzeron - Général</t>
  </si>
  <si>
    <t>Restructuration du collecteur de L'Yzeron</t>
  </si>
  <si>
    <t>OULLINS, SAINTE FOY LES LYON, FRANCHEVILLE, TASSIN LA DEMI LUNE, LA TOUR DE SALVAGNY</t>
  </si>
  <si>
    <t>Projet Place Grandclément - Suivi</t>
  </si>
  <si>
    <t>Projet Place Grandclément</t>
  </si>
  <si>
    <t>ZAC Gratte Ciel - Suivi</t>
  </si>
  <si>
    <t>ZAC Gratte Ciel</t>
  </si>
  <si>
    <t>Unité PAG/MOA - Tache de fond</t>
  </si>
  <si>
    <t>Unité PAG/MOA</t>
  </si>
  <si>
    <t>ZAC Grandclement - Suivi</t>
  </si>
  <si>
    <t>ZAC Grandclement</t>
  </si>
  <si>
    <t>Tram T6 Nord - Étude</t>
  </si>
  <si>
    <t>Bassin de Montmartin, réhabilitation géomenbrane - Général</t>
  </si>
  <si>
    <t>Bassin de Montmartin, réhabilitation géomenbrane</t>
  </si>
  <si>
    <t>CORBAS</t>
  </si>
  <si>
    <t>ZAC Grandclement - Diagnostic</t>
  </si>
  <si>
    <t>Gestion conventions - Autre</t>
  </si>
  <si>
    <t>LANCE Jean-Hugues (129853T)</t>
  </si>
  <si>
    <t>Meyzieu - STEP - T2 - Conception</t>
  </si>
  <si>
    <t>Meyzieu - STEP - T2</t>
  </si>
  <si>
    <t>MEYZIEU</t>
  </si>
  <si>
    <t>Décantation lamellaire - STEP Pierre-Bénite - Travaux</t>
  </si>
  <si>
    <t>Décantation lamellaire - STEP Pierre-Bénite</t>
  </si>
  <si>
    <t>PIERRE BENITE</t>
  </si>
  <si>
    <t>Visite laboratoire Pierre Benite + Lecture Plan Eau du Comité  National de l'eau</t>
  </si>
  <si>
    <t>Opération patrimoniales - MOA UM - STEP externalisées</t>
  </si>
  <si>
    <t>Opération patrimoniales - MOA UM</t>
  </si>
  <si>
    <t>Décantation lamellaire - STEP Pierre-Bénite - Conception</t>
  </si>
  <si>
    <t>MEYZIEU - Réseaux et STR Carreau - Etudes préalables</t>
  </si>
  <si>
    <t>MEYZIEU - Réseaux et STR Carreau</t>
  </si>
  <si>
    <t>LECLERE Thomas (124174W)</t>
  </si>
  <si>
    <t>Lissieu Bourg - STEP - Conception</t>
  </si>
  <si>
    <t>Lissieu Bourg - STEP</t>
  </si>
  <si>
    <t>LISSIEU</t>
  </si>
  <si>
    <t>Stratégie Boue - Suivi</t>
  </si>
  <si>
    <t>Stratégie Boue</t>
  </si>
  <si>
    <t>Méthanisation - Suivi</t>
  </si>
  <si>
    <t>Méthanisation</t>
  </si>
  <si>
    <t>Études pré-opérationnelles</t>
  </si>
  <si>
    <t>SAINT FONS, PIERRE BENITE</t>
  </si>
  <si>
    <t>Contentieux/Sinistres/Garanties MOA-UM - Suivi</t>
  </si>
  <si>
    <t>Contentieux/Sinistres/Garanties MOA-UM</t>
  </si>
  <si>
    <t>Rénovation STEP Saint Fons - Etudes préalables</t>
  </si>
  <si>
    <t>Rénovation STEP Saint Fons</t>
  </si>
  <si>
    <t>SAINT FONS</t>
  </si>
  <si>
    <t>Berthaudière déplacement - Post-Réception</t>
  </si>
  <si>
    <t>Berthaudière déplacement</t>
  </si>
  <si>
    <t>Saint Germain – STEP – T2 - Travaux</t>
  </si>
  <si>
    <t>Saint Germain – STEP – T2</t>
  </si>
  <si>
    <t>SAINT GERMAIN AU MONT D'OR</t>
  </si>
  <si>
    <t>Part Dieu - Post-Réception</t>
  </si>
  <si>
    <t>Part Dieu</t>
  </si>
  <si>
    <t>Part Dieu - Réalisation</t>
  </si>
  <si>
    <t>Opération patrimoniales - MOA UM - ER</t>
  </si>
  <si>
    <t>Fontaines construction – STR - Conception</t>
  </si>
  <si>
    <t>Fontaines construction – STR</t>
  </si>
  <si>
    <t>FONTAINES SUR SAONE</t>
  </si>
  <si>
    <t>Travaux STEP exploitants privés – MOA UM - Suivi</t>
  </si>
  <si>
    <t>Travaux STEP exploitants privés – MOA UM</t>
  </si>
  <si>
    <t>BRUNEL Claire (128873D)</t>
  </si>
  <si>
    <t>Vallon des hopitaux - Exutoire à la Mouche et réahabilitation zone des sources - Suivi études MOe</t>
  </si>
  <si>
    <t>Vallon des hopitaux - Exutoire à la Mouche et réahabilitation zone des sources</t>
  </si>
  <si>
    <t>Eau pluviale, Milieux aquatiques et ruisseaux</t>
  </si>
  <si>
    <t>SAINT GENIS LAVAL</t>
  </si>
  <si>
    <t>Zac Mas du Taureau - Étude</t>
  </si>
  <si>
    <t>Zac Mas du Taureau</t>
  </si>
  <si>
    <t>Vallon des hopitaux - Exutoire à la Mouche et réahabilitation zone des sources - Etudes préalables</t>
  </si>
  <si>
    <t>FRANC Damien (008283C)</t>
  </si>
  <si>
    <t>Fontaines construction – STR - Etudes préalables</t>
  </si>
  <si>
    <t>LIMONEST - Fusion 3 Postes refoulement - Etudes préalables</t>
  </si>
  <si>
    <t>LIMONEST - Fusion 3 Postes refoulement</t>
  </si>
  <si>
    <t>LIMONEST</t>
  </si>
  <si>
    <t>Rénovation Cusset – STR - Etudes préalables</t>
  </si>
  <si>
    <t>Rénovation Cusset – STR</t>
  </si>
  <si>
    <t>IRIGNY - Quatier Selette - Etudes préalables</t>
  </si>
  <si>
    <t>IRIGNY - Quatier Selette</t>
  </si>
  <si>
    <t>IRIGNY</t>
  </si>
  <si>
    <t>STR Dimes - Etudes préalables</t>
  </si>
  <si>
    <t>STR Dimes</t>
  </si>
  <si>
    <t>MONTANAY</t>
  </si>
  <si>
    <t>BELKOUBBI Kawtar (M27678Z)</t>
  </si>
  <si>
    <t>Réhabilitation collecteur Montrochet sud - Etudes préalables</t>
  </si>
  <si>
    <t>Réhabilitation collecteur Montrochet sud</t>
  </si>
  <si>
    <t>LYON2</t>
  </si>
  <si>
    <t>BV Genay - Déconnexion des eaux pluviales - Etudes préalables</t>
  </si>
  <si>
    <t>BV Genay - Déconnexion des eaux pluviales</t>
  </si>
  <si>
    <t>GENAY</t>
  </si>
  <si>
    <t>Villeurbanne - secteur Nicolas Garnier - Etudes préalables</t>
  </si>
  <si>
    <t>Villeurbanne - secteur Nicolas Garnier</t>
  </si>
  <si>
    <t>BV Fontaines - Secteur Ravin : Tremelin et quartier de la Roue - Etudes préalables</t>
  </si>
  <si>
    <t>BV Fontaines - Secteur Ravin : Tremelin et quartier de la Roue</t>
  </si>
  <si>
    <t>RILLIEUX LA PAPE</t>
  </si>
  <si>
    <t>Réhabilitation collecteur Montrochet sud - Conception</t>
  </si>
  <si>
    <t>GENAY ZI - Rehabilitation réseau - Conception</t>
  </si>
  <si>
    <t>GENAY ZI - Rehabilitation réseau</t>
  </si>
  <si>
    <t>Initialisation marché lot 1</t>
  </si>
  <si>
    <t>Marché lot 1</t>
  </si>
  <si>
    <t>Réhabilitation collecteur Montrochet sud - Général</t>
  </si>
  <si>
    <t>Initialisation marché tvx</t>
  </si>
  <si>
    <t>Systeme d'endiguement de Vaulx en velin - aménagements pour augmentation du niveau de protection - Etudes</t>
  </si>
  <si>
    <t>formation astreinte</t>
  </si>
  <si>
    <t>BV Genay - Déconnexion des eaux pluviales - Conception</t>
  </si>
  <si>
    <t>GENAY ZI - Rehabilitation réseau - Réalisation</t>
  </si>
  <si>
    <t>Préparation concours</t>
  </si>
  <si>
    <t>marché lot1</t>
  </si>
  <si>
    <t>T9</t>
  </si>
  <si>
    <t>marché lot 1</t>
  </si>
  <si>
    <t>Digues VAulx-en-Velin et Villeurbanne - Etudes préalables</t>
  </si>
  <si>
    <t>Digues VAulx-en-Velin et Villeurbanne</t>
  </si>
  <si>
    <t>concours ecrit</t>
  </si>
  <si>
    <t>entretien individuel</t>
  </si>
  <si>
    <t>Réhabilitation collecteur Montrochet sud - Réalisation</t>
  </si>
  <si>
    <t>GENAY ZI - Rehabilitation réseau - Etudes préalables</t>
  </si>
  <si>
    <t>Concours oral</t>
  </si>
  <si>
    <t>GUERET Lucie (M26607Z)</t>
  </si>
  <si>
    <t>SYTRAL - T10</t>
  </si>
  <si>
    <t>SYTRAL - général</t>
  </si>
  <si>
    <t>SYTRAL - LCE</t>
  </si>
  <si>
    <t>grève</t>
  </si>
  <si>
    <t>BV Fontaines - Accompagnement réseaux aval - Etudes préalables</t>
  </si>
  <si>
    <t>BV Fontaines - Accompagnement réseaux aval</t>
  </si>
  <si>
    <t>LYON1, LYON2, LYON4, FONTAINES SUR SAONE, CALUIRE ET CUIRE</t>
  </si>
  <si>
    <t>réunion démarrage</t>
  </si>
  <si>
    <t>SYTRAL - LCO</t>
  </si>
  <si>
    <t>c5</t>
  </si>
  <si>
    <t>rencontres métropolitaines</t>
  </si>
  <si>
    <t>dépavage</t>
  </si>
  <si>
    <t>C5</t>
  </si>
  <si>
    <t>réunion service</t>
  </si>
  <si>
    <t>archivage</t>
  </si>
  <si>
    <t>FIA</t>
  </si>
  <si>
    <t>Photovoltaique Pierre Bénite - Etudes préalables</t>
  </si>
  <si>
    <t>Photovoltaique Pierre Bénite</t>
  </si>
  <si>
    <t>accueil Pauline</t>
  </si>
  <si>
    <t>CROUZET Flavie (M28213Z)</t>
  </si>
  <si>
    <t>CP et temps partiel</t>
  </si>
  <si>
    <t>IRIGNY - Etude globale commune et DO - Etude globale</t>
  </si>
  <si>
    <t>IRIGNY - Etude globale commune et DO</t>
  </si>
  <si>
    <t>ZAC VMC - Etudes préalables</t>
  </si>
  <si>
    <t>ZAC VMC</t>
  </si>
  <si>
    <t>GIVORS</t>
  </si>
  <si>
    <t>Assainissement cours suchet - Etudes préalables</t>
  </si>
  <si>
    <t>Assainissement cours suchet</t>
  </si>
  <si>
    <t>Renaturation ruisseaux des Planches et Serres - secteur amont - Etudes préalables</t>
  </si>
  <si>
    <t>Renaturation ruisseaux des Planches et Serres - secteur amont</t>
  </si>
  <si>
    <t>DARDILLY, CHARBONNIERES LES BAINS</t>
  </si>
  <si>
    <t>Temps partiel</t>
  </si>
  <si>
    <t>Renaturation ruisseaux des Planches et Serres - secteur amont - Conception</t>
  </si>
  <si>
    <t>EVP Planches - Etude préalable</t>
  </si>
  <si>
    <t>EVP Planches</t>
  </si>
  <si>
    <t>DARDILLY, ECULLY, CHARBONNIERES LES BAINS</t>
  </si>
  <si>
    <t>Temps partiel (mercredi)</t>
  </si>
  <si>
    <t>Entretien individuel</t>
  </si>
  <si>
    <t>Réunion unité</t>
  </si>
  <si>
    <t>BV Fontaines - Rillieux ZI - Etudes préalables</t>
  </si>
  <si>
    <t>BV Fontaines - Rillieux ZI</t>
  </si>
  <si>
    <t>Majenta</t>
  </si>
  <si>
    <t>1 CP et 1 temps partiel</t>
  </si>
  <si>
    <t>Point dossiers + réunion équiê</t>
  </si>
  <si>
    <t>Fiches bilan</t>
  </si>
  <si>
    <t>fiches bilan</t>
  </si>
  <si>
    <t>Réunion de service + suite binome</t>
  </si>
  <si>
    <t>temps partiel</t>
  </si>
  <si>
    <t>Temps partiel + grève</t>
  </si>
  <si>
    <t>Stage : annonce, entretiens</t>
  </si>
  <si>
    <t>Journée OFB + réunions équipe</t>
  </si>
  <si>
    <t>Finalisation stage</t>
  </si>
  <si>
    <t>Accueil Alexi</t>
  </si>
  <si>
    <t>CA et temps partiel</t>
  </si>
  <si>
    <t>Renaturation ruisseaux des Planches  - secteur aval - Études préalables</t>
  </si>
  <si>
    <t>Renaturation ruisseaux des Planches  - secteur aval</t>
  </si>
  <si>
    <t>LYON9, ECULLY, TASSIN LA DEMI LUNE</t>
  </si>
  <si>
    <t>Encadrement stage</t>
  </si>
  <si>
    <t>Ferié</t>
  </si>
  <si>
    <t>Rencontres métro</t>
  </si>
  <si>
    <t>Dépavage</t>
  </si>
  <si>
    <t>Concours + RTT</t>
  </si>
  <si>
    <t>Réunion service + réunion unité</t>
  </si>
  <si>
    <t>Eaux pluviales Felix Faure - Etudes préalables</t>
  </si>
  <si>
    <t>Eaux pluviales Felix Faure</t>
  </si>
  <si>
    <t>SATHONAY CAMP</t>
  </si>
  <si>
    <t>Pollutec</t>
  </si>
  <si>
    <t>Réunion syndicale</t>
  </si>
  <si>
    <t>CA + concours</t>
  </si>
  <si>
    <t>Ramassage participatif</t>
  </si>
  <si>
    <t>Réunions + préapartion contentieux ARTELIA</t>
  </si>
  <si>
    <t>Renaturation ruisseaux des Planches et Serres - secteur amont - Post-réception</t>
  </si>
  <si>
    <t>DE BRITO Celine (009470S)</t>
  </si>
  <si>
    <t>Rize - Remise à ciel ouvert et renaturation - Etudes préalables</t>
  </si>
  <si>
    <t>Rize - Remise à ciel ouvert et renaturation</t>
  </si>
  <si>
    <t>La Saulaie projet Urbain - Général</t>
  </si>
  <si>
    <t>La Saulaie projet Urbain</t>
  </si>
  <si>
    <t>OULLINS</t>
  </si>
  <si>
    <t>EAU - Revues de projets PPI, dialogues de gestion - Proposition</t>
  </si>
  <si>
    <t>EAU - Revues de projets PPI, dialogues de gestion</t>
  </si>
  <si>
    <t>Ruisseau de L'Yzeron - PGRE-Suivi</t>
  </si>
  <si>
    <t>Ruisseau de L'Yzeron</t>
  </si>
  <si>
    <t>OULLINS, SAINTE FOY LES LYON, MARCY L'ETOILE, DARDILLY, CHARBONNIERES LES BAINS, CRAPONNE, FRANCHEVILLE, SAINT GENIS LES OLLIERES, TASSIN LA DEMI LUNE, LA TOUR DE SALVAGNY</t>
  </si>
  <si>
    <t>ACBC MOE - 3 lots - Suivi</t>
  </si>
  <si>
    <t>ACBC MOE - 3 lots</t>
  </si>
  <si>
    <t>Assainissement Saint André - Suivi</t>
  </si>
  <si>
    <t>Assainissement Saint André</t>
  </si>
  <si>
    <t>Gestion patrimoniale Givors - Diagnostic</t>
  </si>
  <si>
    <t>Gestion patrimoniale Givors</t>
  </si>
  <si>
    <t>Ruisseau de L'Yzeron - Général</t>
  </si>
  <si>
    <t>-	Restructuration du collecteur de l’Yzeron :  Tassin aval  FPR et Reprises de section - Suivi</t>
  </si>
  <si>
    <t>-	Restructuration du collecteur de l’Yzeron :  Tassin aval  FPR et Reprises de section</t>
  </si>
  <si>
    <t>TASSIN LA DEMI LUNE</t>
  </si>
  <si>
    <t>EAU - Revues de projets PPI, dialogues de gestion - Structuration et rendu compte</t>
  </si>
  <si>
    <t>VILLEURBANNE - Réhabilitation réseaux - Suivi</t>
  </si>
  <si>
    <t>VILLEURBANNE - Réhabilitation réseaux</t>
  </si>
  <si>
    <t>Réhabilitation collecteur Lyon - Suivi</t>
  </si>
  <si>
    <t>Réhabilitation collecteur Lyon</t>
  </si>
  <si>
    <t>LYON1, LYON2, LYON5, LYON9</t>
  </si>
  <si>
    <t>Yzeron : pilotage seuil de Taffignon - Suivi</t>
  </si>
  <si>
    <t>Yzeron : pilotage seuil de Taffignon</t>
  </si>
  <si>
    <t>FRANCHEVILLE</t>
  </si>
  <si>
    <t>IRIGNY - Etude globale commune et DO - Expertise DO</t>
  </si>
  <si>
    <t>Rue Niepce Reprises réseau - Réalisation</t>
  </si>
  <si>
    <t>Rue Niepce Reprises réseau</t>
  </si>
  <si>
    <t>LYON4</t>
  </si>
  <si>
    <t>SAINT-GENIS-LAVAL - Secteur Guilloux-Chapoly laval - Etudes préalables</t>
  </si>
  <si>
    <t>SAINT-GENIS-LAVAL - Secteur Guilloux-Chapoly laval</t>
  </si>
  <si>
    <t>Renouvellement marché à BdC ETUDES - 5 Lots (Ruissellement, assainissement, réglementaire, industriels et stations)</t>
  </si>
  <si>
    <t>Renouvellement marché à BdC ETUDES</t>
  </si>
  <si>
    <t>SYTRAL - Métro</t>
  </si>
  <si>
    <t>Informatique</t>
  </si>
  <si>
    <t>Vallon des hopitaux - Exutoire à la Mouche et réahabilitation zone des sources - Suivi global</t>
  </si>
  <si>
    <t>Fontaines construction – STR - Réalisation</t>
  </si>
  <si>
    <t>informatique</t>
  </si>
  <si>
    <t>Usine La Pape</t>
  </si>
  <si>
    <t>Rue Niepce Reprises réseau - Étude</t>
  </si>
  <si>
    <t>Zac Mas du Taureau - Réalisation</t>
  </si>
  <si>
    <t>Renaturation Mouche aval - Etudes préalables</t>
  </si>
  <si>
    <t>Renaturation Mouche aval</t>
  </si>
  <si>
    <t>Marché d'études assainissement - Général</t>
  </si>
  <si>
    <t>Marché d'études assainissement</t>
  </si>
  <si>
    <t>visite médicale</t>
  </si>
  <si>
    <t>gestion GRECO</t>
  </si>
  <si>
    <t>Ruisseau du Trouillat - Général</t>
  </si>
  <si>
    <t>Ruisseau du Trouillat</t>
  </si>
  <si>
    <t>ECULLY</t>
  </si>
  <si>
    <t>-	Restructuration du collecteur de l’Yzeron :  Tassin aval  FPR et Reprises de section - AVP-PRO</t>
  </si>
  <si>
    <t>pb informatique</t>
  </si>
  <si>
    <t>Ruissellements Montanay-Neuville, BV de tête noire - Général</t>
  </si>
  <si>
    <t>Ruissellements Montanay-Neuville, BV de tête noire</t>
  </si>
  <si>
    <t>NEUVILLE SUR SAONE, MONTANAY</t>
  </si>
  <si>
    <t>Pb informatique</t>
  </si>
  <si>
    <t>Digues VAulx-en-Velin et Villeurbanne - Conception</t>
  </si>
  <si>
    <t>Rize - Remise à ciel ouvert et renaturation - Conception</t>
  </si>
  <si>
    <t>Refoulement La Tour - Cerqueminal - AVP</t>
  </si>
  <si>
    <t>Refoulement La Tour - Cerqueminal</t>
  </si>
  <si>
    <t>LA TOUR DE SALVAGNY</t>
  </si>
  <si>
    <t>SAINT-GENIS-LAVAL - Secteur Guilloux-Chapoly laval - Suivi global</t>
  </si>
  <si>
    <t>Grigny Sablons – STR - Post-Réception</t>
  </si>
  <si>
    <t>Grigny Sablons – STR</t>
  </si>
  <si>
    <t>GRIGNY</t>
  </si>
  <si>
    <t>Renaturation Mouche aval - Conception</t>
  </si>
  <si>
    <t>Refoulement La Tour - Cerqueminal - Suivi administratif</t>
  </si>
  <si>
    <t>TEOL - Suivi</t>
  </si>
  <si>
    <t>TEOL</t>
  </si>
  <si>
    <t>LYON2, LYON5, LYON7, LYON8, SAINTE FOY LES LYON, TASSIN LA DEMI LUNE</t>
  </si>
  <si>
    <t>GARNIER Laurence (009049K)</t>
  </si>
  <si>
    <t>CultureKeau</t>
  </si>
  <si>
    <t>DO275 et bassin versant amont - Général</t>
  </si>
  <si>
    <t>DO275 et bassin versant amont</t>
  </si>
  <si>
    <t>Déconnexion ruisseau Froidefeuille - Suivi</t>
  </si>
  <si>
    <t>Déconnexion ruisseau Froidefeuille</t>
  </si>
  <si>
    <t>unité complète</t>
  </si>
  <si>
    <t>réunion service PAG</t>
  </si>
  <si>
    <t>presse lingettes</t>
  </si>
  <si>
    <t>marronniers, Roy</t>
  </si>
  <si>
    <t>Avenue Leclerc à Givors - Réalisation</t>
  </si>
  <si>
    <t>Avenue Leclerc à Givors</t>
  </si>
  <si>
    <t>mémoire</t>
  </si>
  <si>
    <t>Roy</t>
  </si>
  <si>
    <t>cultureK'eau</t>
  </si>
  <si>
    <t>récup portable</t>
  </si>
  <si>
    <t>refonte Cigne</t>
  </si>
  <si>
    <t>Moa équipe</t>
  </si>
  <si>
    <t>problème PC</t>
  </si>
  <si>
    <t>QGIS</t>
  </si>
  <si>
    <t>BV Fontaines- Secteur Sathonay Village - Etudes préalables</t>
  </si>
  <si>
    <t>BV Fontaines- Secteur Sathonay Village</t>
  </si>
  <si>
    <t>SATHONAY VILLAGE</t>
  </si>
  <si>
    <t>équipe MOA</t>
  </si>
  <si>
    <t>animation BV Fontaines/Neuville/Genay</t>
  </si>
  <si>
    <t>PAG</t>
  </si>
  <si>
    <t>moa unité</t>
  </si>
  <si>
    <t>dutartre</t>
  </si>
  <si>
    <t>entretien annuel</t>
  </si>
  <si>
    <t>MOA unité</t>
  </si>
  <si>
    <t>AIPR</t>
  </si>
  <si>
    <t>peinture fraiche</t>
  </si>
  <si>
    <t>Pt Flex office</t>
  </si>
  <si>
    <t>Eaux pluviales Felix Faure - Conception</t>
  </si>
  <si>
    <t>unité MOA</t>
  </si>
  <si>
    <t>unité</t>
  </si>
  <si>
    <t>technicentre</t>
  </si>
  <si>
    <t>Scize</t>
  </si>
  <si>
    <t>othu</t>
  </si>
  <si>
    <t>majenta</t>
  </si>
  <si>
    <t>info aménagments Triangle</t>
  </si>
  <si>
    <t>MOA équie et unité</t>
  </si>
  <si>
    <t>CECILLON Jean michel (129404F)</t>
  </si>
  <si>
    <t>Assainissement Saint André - AVP-PRO</t>
  </si>
  <si>
    <t>bilan + Ruisst agricole</t>
  </si>
  <si>
    <t>Genay + Cerqueminal</t>
  </si>
  <si>
    <t>Genay</t>
  </si>
  <si>
    <t>Genay ruissellement agricole</t>
  </si>
  <si>
    <t>THOLLET Eric (007161H)</t>
  </si>
  <si>
    <t>Article 16 Syndicat</t>
  </si>
  <si>
    <t>Autocad Covadis</t>
  </si>
  <si>
    <t>Avenue Leclerc à Givors - Étude</t>
  </si>
  <si>
    <t>Dufour</t>
  </si>
  <si>
    <t>Einstein</t>
  </si>
  <si>
    <t>girations</t>
  </si>
  <si>
    <t>Article 19 Syndicat</t>
  </si>
  <si>
    <t>Maladie</t>
  </si>
  <si>
    <t>BERMOND SCHNEIDER Pauline (126974P)</t>
  </si>
  <si>
    <t>Ruisseau La Mouche - Général</t>
  </si>
  <si>
    <t>Ruisseau La Mouche</t>
  </si>
  <si>
    <t>IRIGNY, PIERRE BENITE, SAINT GENIS LAVAL</t>
  </si>
  <si>
    <t>intégration</t>
  </si>
  <si>
    <t>MAQ</t>
  </si>
  <si>
    <t>DEMANDE FINANCEMENT+ MARCHE</t>
  </si>
  <si>
    <t>FAUNE FLORE</t>
  </si>
  <si>
    <t>GENS DU VOYAGE</t>
  </si>
  <si>
    <t>DEMANDE FINANCEMENT</t>
  </si>
  <si>
    <t>MARCHE</t>
  </si>
  <si>
    <t>FINANCEMENT</t>
  </si>
  <si>
    <t>étude digue territoire</t>
  </si>
  <si>
    <t>Marché MOE</t>
  </si>
  <si>
    <t>EPI</t>
  </si>
  <si>
    <t>MOE</t>
  </si>
  <si>
    <t>réunion VP</t>
  </si>
  <si>
    <t>idealco</t>
  </si>
  <si>
    <t>RENCONTRE METROPOLITAINE</t>
  </si>
  <si>
    <t>marché MOE</t>
  </si>
  <si>
    <t>CONCERTATION</t>
  </si>
  <si>
    <t>DEPOLLUTION</t>
  </si>
  <si>
    <t>DEPAVAGE EGLANTINES</t>
  </si>
  <si>
    <t>Etude DIGUES</t>
  </si>
  <si>
    <t>SYMALIM</t>
  </si>
  <si>
    <t>SEMINAIRE</t>
  </si>
  <si>
    <t>articles</t>
  </si>
  <si>
    <t>inspection bateau</t>
  </si>
  <si>
    <t>subvention</t>
  </si>
  <si>
    <t>Délibération</t>
  </si>
  <si>
    <t>Concertation</t>
  </si>
  <si>
    <t>VTA</t>
  </si>
  <si>
    <t>Ruisseau de Rochecardon - Général</t>
  </si>
  <si>
    <t>Ruisseau de Rochecardon</t>
  </si>
  <si>
    <t>LYON9, SAINT CYR AU MONT D'OR, LIMONEST, SAINT DIDIER AU MONT D'OR, CHAMPAGNE AU MONT D'OR</t>
  </si>
  <si>
    <t>MAIL</t>
  </si>
  <si>
    <t>NOVATECH</t>
  </si>
  <si>
    <t>ANALYSE OFFRE</t>
  </si>
  <si>
    <t>concertation</t>
  </si>
  <si>
    <t>CEREMA</t>
  </si>
  <si>
    <t>visite renouée</t>
  </si>
  <si>
    <t>Réseau Europe</t>
  </si>
  <si>
    <t>Marché CEREMA</t>
  </si>
  <si>
    <t>séminaire DTEE</t>
  </si>
  <si>
    <t>Journée France Digues</t>
  </si>
  <si>
    <t>VOIRIE</t>
  </si>
  <si>
    <t>ARRAA + ANGLAIS</t>
  </si>
  <si>
    <t>SIG</t>
  </si>
  <si>
    <t>MIALHE Sylvain (130737E)</t>
  </si>
  <si>
    <t>LENOIR Claire-Marie (M30858Z)</t>
  </si>
  <si>
    <t>Epaississement dynamique</t>
  </si>
  <si>
    <t>Rénovation STEP Saint Fons - Conception</t>
  </si>
  <si>
    <t>Marché AMO N°2 pour conception réalisation</t>
  </si>
  <si>
    <t>Marché stockage en réseau + AVP</t>
  </si>
  <si>
    <t>Rénovation STEP Saint Fons - Travaux</t>
  </si>
  <si>
    <t>Tx avenant 3</t>
  </si>
  <si>
    <t>Tx Avenant 3</t>
  </si>
  <si>
    <t>STEU Quincieux et Lissieux</t>
  </si>
  <si>
    <t>Stockage en réseau</t>
  </si>
  <si>
    <t>Mise à jour schémas électriques</t>
  </si>
  <si>
    <t>Rénovation CGS et ACT</t>
  </si>
  <si>
    <t>zonage station règles de nommage</t>
  </si>
  <si>
    <t>Balisage + Visite labo</t>
  </si>
  <si>
    <t>suivi AMO</t>
  </si>
  <si>
    <t>Stockage en réseau échnages avec Marchés</t>
  </si>
  <si>
    <t>OPPM + Rehab Quai P SCIZE</t>
  </si>
  <si>
    <t>INRAE Biostyr</t>
  </si>
  <si>
    <t>Marché stockage en réseau</t>
  </si>
  <si>
    <t>Conception réalisation marchés connexes</t>
  </si>
  <si>
    <t>Marché exploitation analyse offre ORPE</t>
  </si>
  <si>
    <t>Referentiel STEP</t>
  </si>
  <si>
    <t>Fiche orga FI CSPS + CT</t>
  </si>
  <si>
    <t>URBAIN Pauline (M28489Z)</t>
  </si>
  <si>
    <t>Séminaire des cadres</t>
  </si>
  <si>
    <t>Formation oral concours</t>
  </si>
  <si>
    <t>majorité du temps sur la LEL</t>
  </si>
  <si>
    <t>oral blanc concours</t>
  </si>
  <si>
    <t>Balisage</t>
  </si>
  <si>
    <t>LSO</t>
  </si>
  <si>
    <t>MOSNIER Jean luc (008782V)</t>
  </si>
  <si>
    <t>Qualité et niveau de service</t>
  </si>
  <si>
    <t>Autosurveillance - Bilan annuel</t>
  </si>
  <si>
    <t>Autosurveillance</t>
  </si>
  <si>
    <t>Autosurveillance - Données</t>
  </si>
  <si>
    <t>Autosurveillance - Rapports</t>
  </si>
  <si>
    <t>Développement CAMELE'EAU - Général</t>
  </si>
  <si>
    <t>Développement CAMELE'EAU</t>
  </si>
  <si>
    <t>Rejet Non Conformes (RNC) - Général</t>
  </si>
  <si>
    <t>Rejet Non Conformes (RNC)</t>
  </si>
  <si>
    <t>Rencontres/échanges partenaires (DREAL, DDT, Agence de l'eau) - Général</t>
  </si>
  <si>
    <t>Rencontres/échanges partenaires (DREAL, DDT, Agence de l'eau)</t>
  </si>
  <si>
    <t>Vigilance - Intégration de données</t>
  </si>
  <si>
    <t>Vigilance</t>
  </si>
  <si>
    <t>Vigilance - Diagnostic</t>
  </si>
  <si>
    <t>Relation TMA - Général</t>
  </si>
  <si>
    <t>Relation TMA</t>
  </si>
  <si>
    <t>Vigilance - Relation TMA et DINSI</t>
  </si>
  <si>
    <t>Arrêtés préfectoraux - Général</t>
  </si>
  <si>
    <t>Arrêtés préfectoraux</t>
  </si>
  <si>
    <t>GANCEL Joseph (132160B)</t>
  </si>
  <si>
    <t>Contrats - Suivi station Feyssine</t>
  </si>
  <si>
    <t>Contrats</t>
  </si>
  <si>
    <t>Contrats - Suivi station St Fons</t>
  </si>
  <si>
    <t>Contrats - Suivi stations Genay/Lissieu/Quincieux</t>
  </si>
  <si>
    <t>Contractualisation - Suivi</t>
  </si>
  <si>
    <t>Contractualisation</t>
  </si>
  <si>
    <t>CORDIER Jérémy (133221E)</t>
  </si>
  <si>
    <t>Cybersécurité - Général</t>
  </si>
  <si>
    <t>Cybersécurité</t>
  </si>
  <si>
    <t>SI - Gouvernance</t>
  </si>
  <si>
    <t>SI</t>
  </si>
  <si>
    <t>SI - Refonte du SI</t>
  </si>
  <si>
    <t>Gestion des données - Général</t>
  </si>
  <si>
    <t>Gestion des données</t>
  </si>
  <si>
    <t>GMAO &amp; gestion patrimoniale - Général</t>
  </si>
  <si>
    <t>GMAO &amp; gestion patrimoniale</t>
  </si>
  <si>
    <t>Explora - Général</t>
  </si>
  <si>
    <t>Explora</t>
  </si>
  <si>
    <t>CHABAT Léa (M26428Z)</t>
  </si>
  <si>
    <t>Autosurveillance - Manuel autosurveillance</t>
  </si>
  <si>
    <t>Contrats - Communes extérieures</t>
  </si>
  <si>
    <t>CPAG - Général</t>
  </si>
  <si>
    <t>CPAG</t>
  </si>
  <si>
    <t>ARD - Général</t>
  </si>
  <si>
    <t>ARD</t>
  </si>
  <si>
    <t>Accompagnement PAG - Suivi</t>
  </si>
  <si>
    <t>Accompagnement PAG</t>
  </si>
  <si>
    <t>Processus Assainissement EU EP - Général</t>
  </si>
  <si>
    <t>Processus Assainissement EU EP</t>
  </si>
  <si>
    <t>GT Autosurveillance réseaux - Général</t>
  </si>
  <si>
    <t>GT Autosurveillance réseaux</t>
  </si>
  <si>
    <t>Accompagnement ESAER - Suivi</t>
  </si>
  <si>
    <t>Accompagnement ESAER</t>
  </si>
  <si>
    <t>VALDELFENER Maurane (128554G)</t>
  </si>
  <si>
    <t>STRAT</t>
  </si>
  <si>
    <t>Gouvernance et stratégie GEMAPI MDL - Réalisation</t>
  </si>
  <si>
    <t>Gouvernance et stratégie GEMAPI MDL</t>
  </si>
  <si>
    <t>Etudes exploratoires retour à la terre - Réalisation</t>
  </si>
  <si>
    <t>Etudes exploratoires retour à la terre</t>
  </si>
  <si>
    <t>SDA Lissieu - Qunicieux - Étude</t>
  </si>
  <si>
    <t>SDA Lissieu - Qunicieux</t>
  </si>
  <si>
    <t>Etudes exploratoires retour à la terre - Étude</t>
  </si>
  <si>
    <t>gestion interne STRAT - Étude</t>
  </si>
  <si>
    <t>gestion interne STRAT</t>
  </si>
  <si>
    <t>Gouvernance et stratégie GEMAPI MDL - Étude</t>
  </si>
  <si>
    <t>Suivi des syndicats gemapiens - suivi technique</t>
  </si>
  <si>
    <t>Suivi des syndicats gemapiens</t>
  </si>
  <si>
    <t>Suivi des syndicats gemapiens - gestion administrative</t>
  </si>
  <si>
    <t>SDA Lissieu - Qunicieux - Initialisation</t>
  </si>
  <si>
    <t>Stratégie Ressource en eau et ENC - Étude</t>
  </si>
  <si>
    <t>Stratégie Ressource en eau et ENC</t>
  </si>
  <si>
    <t>Suivi et contributions R&amp;D et réseaux pro - Étude</t>
  </si>
  <si>
    <t>Suivi et contributions R&amp;D et réseaux pro</t>
  </si>
  <si>
    <t>Suivi par bassin versant - Étude et diagnostics / Connaissance</t>
  </si>
  <si>
    <t>Suivi par bassin versant</t>
  </si>
  <si>
    <t>Suivi par bassin versant - Animations</t>
  </si>
  <si>
    <t>FLORIAT Muriel (M28185Z)</t>
  </si>
  <si>
    <t>reliquat congé</t>
  </si>
  <si>
    <t>Etudes générales pluviales - Étude</t>
  </si>
  <si>
    <t>Etudes générales pluviales</t>
  </si>
  <si>
    <t>plaine de saythe</t>
  </si>
  <si>
    <t>FOUCHER Lise (M27980Z)</t>
  </si>
  <si>
    <t>Gouvernance et stratégie GEMAPI MDL - Initialisation</t>
  </si>
  <si>
    <t>SDA Pierre-bénite - Initialisation</t>
  </si>
  <si>
    <t>SDA Pierre-bénite</t>
  </si>
  <si>
    <t>Etudes exploratoires retour à la terre - Initialisation</t>
  </si>
  <si>
    <t>Expertises diverses assainissement - Initialisation</t>
  </si>
  <si>
    <t>Expertises diverses assainissement</t>
  </si>
  <si>
    <t>Assainissement, Assainissement non collectif</t>
  </si>
  <si>
    <t>gestion interne STRAT - Initialisation</t>
  </si>
  <si>
    <t>Etudes générales GEMAPI - Initialisation</t>
  </si>
  <si>
    <t>Etudes générales GEMAPI</t>
  </si>
  <si>
    <t>SDA St Fons - Initialisation</t>
  </si>
  <si>
    <t>SDA St Fons</t>
  </si>
  <si>
    <t>CulturK'eau - Prépa / réalisation / CR</t>
  </si>
  <si>
    <t>CulturK'eau</t>
  </si>
  <si>
    <t>Suivi et contributions R&amp;D et réseaux pro - Initialisation</t>
  </si>
  <si>
    <t>LASHERMES Annette (M29272Z)</t>
  </si>
  <si>
    <t>Réunion STRAT</t>
  </si>
  <si>
    <t>Formation parapluie</t>
  </si>
  <si>
    <t>Ville perméable - accompagnement des projets - Étude</t>
  </si>
  <si>
    <t>Ville perméable - Sensibilisation et formation - Étude</t>
  </si>
  <si>
    <t>Chantier de dépavage</t>
  </si>
  <si>
    <t>Atelier 1 ERASME</t>
  </si>
  <si>
    <t>Réunion PAG</t>
  </si>
  <si>
    <t>RDV RH</t>
  </si>
  <si>
    <t>Parcours visite formation</t>
  </si>
  <si>
    <t>Ville perméable - observatoire - Étude</t>
  </si>
  <si>
    <t>Visite Labo</t>
  </si>
  <si>
    <t>Eglantines (test permea)</t>
  </si>
  <si>
    <t>Atelier 2 ERASME</t>
  </si>
  <si>
    <t>Atelier Showroom Julie</t>
  </si>
  <si>
    <t>Livret parcours visite</t>
  </si>
  <si>
    <t>Temps collectif STRAT / Ecologie</t>
  </si>
  <si>
    <t>Dépavage Eglantines</t>
  </si>
  <si>
    <t>Visite ouvrage DMOU</t>
  </si>
  <si>
    <t>Dépavage + Atelier Couzon</t>
  </si>
  <si>
    <t>Atelier Eramse</t>
  </si>
  <si>
    <t>Temps d'accueil des nouveaux arrivants</t>
  </si>
  <si>
    <t>Dépavage Eglantine</t>
  </si>
  <si>
    <t>Test d'orientation communication écrite B - PREPA concours externe technicien - RHONE</t>
  </si>
  <si>
    <t>Formation Digue</t>
  </si>
  <si>
    <t>Dépavage Eglantine + Formation</t>
  </si>
  <si>
    <t>URBIS</t>
  </si>
  <si>
    <t>macaron + Dépavage eglantine</t>
  </si>
  <si>
    <t>Formation équipier de niveau</t>
  </si>
  <si>
    <t>NOVATCH</t>
  </si>
  <si>
    <t>Macarons</t>
  </si>
  <si>
    <t>Macarons + Dépavage Subdi voirie Centre Est</t>
  </si>
  <si>
    <t>Fiches Voirie/ RT</t>
  </si>
  <si>
    <t>Visite champ captant</t>
  </si>
  <si>
    <t>Dépavage Subdi voirie centre Est</t>
  </si>
  <si>
    <t>Dépavage centre est + Macarons</t>
  </si>
  <si>
    <t>Fiches voirie RT + Fiche Graie</t>
  </si>
  <si>
    <t>Astreinte Digues</t>
  </si>
  <si>
    <t>Fiches reflexes + Dépavage subdi centre est</t>
  </si>
  <si>
    <t>Dépavage Subdi Centre Est</t>
  </si>
  <si>
    <t>Visite Digues</t>
  </si>
  <si>
    <t>Etude revetement + Plan Nature</t>
  </si>
  <si>
    <t>Rammasage participatif</t>
  </si>
  <si>
    <t>Fiches REX</t>
  </si>
  <si>
    <t>DELAGE Valérie (M29492Z)</t>
  </si>
  <si>
    <t>Ville perméable - accompagnement des projets - Initialisation</t>
  </si>
  <si>
    <t>Décathlon Bron, Klépierre / Carrefour Ecully + Prise de RDV avec MOA EXT</t>
  </si>
  <si>
    <t>"SIG_ OPC_ EUND Quelle stratégie mise en œuvre pour bâtir leur base de données EUND et leur prioriasation Quelle base de données disponible pour les industriels"</t>
  </si>
  <si>
    <t>Pierre Benite</t>
  </si>
  <si>
    <t>Bibliographie, Creation projet SIG, Réflexion Cartographie des acteurs MOA Ext, Visite Terrain St Priest, Création mail type, questionnement AMORCE sur Ombrières PV &amp; EP</t>
  </si>
  <si>
    <t>Ville perméable - Sensibilisation et formation - Initialisation</t>
  </si>
  <si>
    <t>Echange avec Service Energie Renouvelable + Calage RDV Echange avec Service Développement Economique</t>
  </si>
  <si>
    <t>Biomérieux, ComUE, Eurexpo, ICF Habitat, Lyon Métropole Habitat + relande RDV</t>
  </si>
  <si>
    <t>Formation Parapluie, Bibliographie, Réflexion stratégie priorisation MOA_EXT</t>
  </si>
  <si>
    <t>Craponne &amp; Limonest</t>
  </si>
  <si>
    <t>Reflexion stratégie priorisation MOA EXT + Relecture projet plaquette cioyen</t>
  </si>
  <si>
    <t>Atelier ERASME</t>
  </si>
  <si>
    <t>Récupération téléphone portable</t>
  </si>
  <si>
    <t>Tri mail  + réponse</t>
  </si>
  <si>
    <t>Réunion STRAT + Binome Christian</t>
  </si>
  <si>
    <t>Reflexion STRATEGIE Priorisation</t>
  </si>
  <si>
    <t>Tri + lecture mails, echange avec CIME pour pixelisation ecran</t>
  </si>
  <si>
    <t>ALTO STEP, Mairie de Solaize, Mairie de Curis au Mont D'or</t>
  </si>
  <si>
    <t>Soumission Prez Indus, ERASME: Cartographie des acteurs</t>
  </si>
  <si>
    <t>Refonte fiche aide AERMC pour Développement Economique</t>
  </si>
  <si>
    <t>Tri et lecture mails</t>
  </si>
  <si>
    <t>Lyon Métropole Habitat + Curis au Mont d'or</t>
  </si>
  <si>
    <t>Priorisation 100 indus</t>
  </si>
  <si>
    <t>SIG, ERASME,</t>
  </si>
  <si>
    <t>Tri mail</t>
  </si>
  <si>
    <t>Point fin période essai</t>
  </si>
  <si>
    <t>Echange avec Christian</t>
  </si>
  <si>
    <t>Récupération tel Portable</t>
  </si>
  <si>
    <t>St Germain au Mont dor +Givors</t>
  </si>
  <si>
    <t>Priorisation 100 Indus, Export AERMC pour observatoire</t>
  </si>
  <si>
    <t>Echange STRAT/Ecologie</t>
  </si>
  <si>
    <t>OIEAU</t>
  </si>
  <si>
    <t>Ville perméable - observatoire - Initialisation</t>
  </si>
  <si>
    <t>Mise à jour Observatoire + Suivi contrat métropolitain</t>
  </si>
  <si>
    <t>St Germain au Mont d'or + Solaize + Echange AERMC</t>
  </si>
  <si>
    <t>gestion mail + planning</t>
  </si>
  <si>
    <t>Formation Q GiS</t>
  </si>
  <si>
    <t>Cultur'keau</t>
  </si>
  <si>
    <t>point Christian</t>
  </si>
  <si>
    <t>Echange avec Y. GICQUEL/ Grandes Enseignes</t>
  </si>
  <si>
    <t>Mise en forme PPT_ Stratégie_ MO EXT</t>
  </si>
  <si>
    <t>Préparation Echanges avec Oullins et Champagne au Mont d'Or</t>
  </si>
  <si>
    <t>Organisation tenue Stand  Atelier Energie avec Camille DUBOIS</t>
  </si>
  <si>
    <t>Prise connaissance projet NHOOD-Champ du pont</t>
  </si>
  <si>
    <t>Reflexion Tab Attibutaire priorisation 100 indus</t>
  </si>
  <si>
    <t>Tri mail + relance contrat métropolitain</t>
  </si>
  <si>
    <t>Echange avec Muriel et Christian</t>
  </si>
  <si>
    <t>Echange avec Patrice Pautrat</t>
  </si>
  <si>
    <t>Mise au propre note SIG  + prise en main logiciel</t>
  </si>
  <si>
    <t>Ville perméable -  pilotage - Initialisation</t>
  </si>
  <si>
    <t>Prez Ville Permeable_Prez Plan sensibilisation_SIG_ Préparation mail Observatoire VIlle perméable_Reflexion mise en forme Carto Acteurs_ MAJ fichier sensibilisation</t>
  </si>
  <si>
    <t>St Fons, PAPREC, Oullins</t>
  </si>
  <si>
    <t>Visite COGESTRA, Prépa Stand Energie, Sensibilisation services Risques Technologiques et Industriels</t>
  </si>
  <si>
    <t>Point hbedo Christian</t>
  </si>
  <si>
    <t>Accueil nouveaux arrivants</t>
  </si>
  <si>
    <t>ERASME</t>
  </si>
  <si>
    <t>NHOOD,  La Ruche, Grand Lyon Habitat, Centre Adélaïde Perrin, SERL, BOTANIC, COMUe, Collonge au Mont d'or</t>
  </si>
  <si>
    <t>MAJ tableau suivi contrat Métropolitain, Identifications des  contacts + envoi mails pour observatoire</t>
  </si>
  <si>
    <t>Audrey MANGIN</t>
  </si>
  <si>
    <t>Muriel et Christian</t>
  </si>
  <si>
    <t>Tri mail + organisation</t>
  </si>
  <si>
    <t>Paprec, Alto Step, Solaize, Venissieux, Centre Adélaîde Perrin, Macy l'Etoile</t>
  </si>
  <si>
    <t>Préparation stand atelier 3 D Energie, tenue stand + envoi mail sensibilisation suite au stand</t>
  </si>
  <si>
    <t>MAJ plan de sensibilisation acteurs éco, MAJ fichiers excel obs sensibilisation et accompagnement, suivi contrat métropolitain</t>
  </si>
  <si>
    <t>Lancement mails pour rémontée des données  + mise en place d'un excel de suivi</t>
  </si>
  <si>
    <t>Mail récupération données observatoire + refonte PREZ Industriels</t>
  </si>
  <si>
    <t>Dardilly, Résidence St André, INRAE,La Mulatière, Grand Lyon Habitat</t>
  </si>
  <si>
    <t>Vallée de la Chimie + Comue</t>
  </si>
  <si>
    <t>Lundi de Paques</t>
  </si>
  <si>
    <t>1 jour RTT</t>
  </si>
  <si>
    <t>Tri mail  + organisation</t>
  </si>
  <si>
    <t>Point Christian</t>
  </si>
  <si>
    <t>La Mulatière, INRAE, Fleurs d'Automne, Neuville, Biomérieux, Collonge, Solaize</t>
  </si>
  <si>
    <t>DATE, OPC Micro polluants, Relations usagers</t>
  </si>
  <si>
    <t>INRAE, Ephad Thérèse COUDERC, Optim/Articop</t>
  </si>
  <si>
    <t>Préparation tuilage C. ARLET, Refonte schéma observatoire, recherche exemple chantier pour la Comue</t>
  </si>
  <si>
    <t>Relance contributeur observatoire</t>
  </si>
  <si>
    <t>Tri mail + Organisation</t>
  </si>
  <si>
    <t>Christian, STRAT, Nouvel Arrivant (documentation)</t>
  </si>
  <si>
    <t>SOLAIZE, La Mulatière, PAPREC, ALTO STEP, Relations Urbaines</t>
  </si>
  <si>
    <t>Relance + Mise à jour</t>
  </si>
  <si>
    <t>Préparation Tuilage C. ARLET, SIG AEP,</t>
  </si>
  <si>
    <t>Point Muriel</t>
  </si>
  <si>
    <t>Mise en jour observatoire</t>
  </si>
  <si>
    <t>PAPREC + SOLAIZE</t>
  </si>
  <si>
    <t>Total général</t>
  </si>
  <si>
    <t>Somme de Durée</t>
  </si>
  <si>
    <t>Total</t>
  </si>
  <si>
    <t>ouvrage ravin</t>
  </si>
  <si>
    <t>part dieu</t>
  </si>
  <si>
    <t>végétalisation</t>
  </si>
  <si>
    <t>Agents titulaires</t>
  </si>
  <si>
    <t>Gilles</t>
  </si>
  <si>
    <t>Abdallah</t>
  </si>
  <si>
    <t>Violette</t>
  </si>
  <si>
    <t>Serge</t>
  </si>
  <si>
    <t>Alain</t>
  </si>
  <si>
    <t>Guillaume</t>
  </si>
  <si>
    <t>Amélie</t>
  </si>
  <si>
    <t>Christophe</t>
  </si>
  <si>
    <t>Christine</t>
  </si>
  <si>
    <t>Aurélie</t>
  </si>
  <si>
    <t>Marc</t>
  </si>
  <si>
    <t>Laurence</t>
  </si>
  <si>
    <t>Juliette</t>
  </si>
  <si>
    <t>Christian</t>
  </si>
  <si>
    <t>Frederic</t>
  </si>
  <si>
    <t>Sylvain</t>
  </si>
  <si>
    <t>Herve</t>
  </si>
  <si>
    <t>Julie</t>
  </si>
  <si>
    <t>ETP titulaire</t>
  </si>
  <si>
    <t>Renfort</t>
  </si>
  <si>
    <t>Laura</t>
  </si>
  <si>
    <t>Dimitri</t>
  </si>
  <si>
    <t>Jean Baptiste</t>
  </si>
  <si>
    <t>Reclassement</t>
  </si>
  <si>
    <t>Lilian</t>
  </si>
  <si>
    <t>Apprenti Stage</t>
  </si>
  <si>
    <t>Aminata</t>
  </si>
  <si>
    <t>Gad</t>
  </si>
  <si>
    <t>Baptiste</t>
  </si>
  <si>
    <t>Amen Allah</t>
  </si>
  <si>
    <t>Alexandra</t>
  </si>
  <si>
    <t>Benoit</t>
  </si>
  <si>
    <t>François Edouard</t>
  </si>
  <si>
    <t>Maude</t>
  </si>
  <si>
    <t>Najla</t>
  </si>
  <si>
    <t>Nouhaila</t>
  </si>
  <si>
    <t>Sarah</t>
  </si>
  <si>
    <t>Mariane</t>
  </si>
  <si>
    <t>Remy</t>
  </si>
  <si>
    <t>Sania</t>
  </si>
  <si>
    <t>Life artisan</t>
  </si>
  <si>
    <t>Johana</t>
  </si>
  <si>
    <t>ETP Possible</t>
  </si>
  <si>
    <t>ETP possibles - congés et abscence</t>
  </si>
  <si>
    <t>Métropole- Service urbains  voirie, nettoiement et espaces nature, Métropole - Patrimoine et bâtiments DPMG, Métropole - Mairise d'ouvrage aménagement urbain et voirie, Métropole- EAU, Maitrises d'ouvrages Extérieures - sytral, SPL, Mairies ..., Métropole</t>
  </si>
  <si>
    <t>Métropole- Service urbains  voirie, nettoiement et espaces nature, Métropole - Patrimoine et bâtiments DPMG, Métropole- EAU, Maitrises d'ouvrages Extérieures - sytral, SPL, Mairies ..., Métropole - Stratégies territoriales et politiques urbaines, Métropol</t>
  </si>
  <si>
    <t>1266 maladie</t>
  </si>
  <si>
    <t>4959,25 congé</t>
  </si>
  <si>
    <t>23,5 maladie</t>
  </si>
  <si>
    <t>456,5 congé</t>
  </si>
  <si>
    <t>GRAND TOTAL</t>
  </si>
  <si>
    <t>ETP effectués</t>
  </si>
  <si>
    <t>Congé RTT</t>
  </si>
  <si>
    <t>travail</t>
  </si>
  <si>
    <t>maladie</t>
  </si>
  <si>
    <t>GAD</t>
  </si>
  <si>
    <t xml:space="preserve">Amen </t>
  </si>
  <si>
    <t>Total aminata</t>
  </si>
  <si>
    <t xml:space="preserve"> Total Lilian</t>
  </si>
  <si>
    <t xml:space="preserve"> ETP Possible</t>
  </si>
  <si>
    <t>ETP -congé</t>
  </si>
  <si>
    <t>Absence : congé, RTT, arrêt maladie</t>
  </si>
  <si>
    <t>Activité récurrente - Mails, archivages, réunion, formation, managementmarché, budget</t>
  </si>
  <si>
    <t xml:space="preserve">Missions tranversales : Expertise technique, rapport autosurveillance, Barnier, conseiller à la conduite de projet, sollicition PC, prépa budget global OR </t>
  </si>
  <si>
    <t>Grands projets : SEMAPLUS, Life ARTISAN, Voies Lyonnaises, Ville Perméable, Migration SIG, Referentiel des ouvrages types</t>
  </si>
  <si>
    <t xml:space="preserve">Programmer et piloter les travaux patrimoniaux </t>
  </si>
  <si>
    <t>Accompagner les projets urbains sur les espaces publics métropolitains : DMOU, RCU, Voirie, SYTRAL, gestion clasement-declassement</t>
  </si>
  <si>
    <t>heures congés/ maladie</t>
  </si>
  <si>
    <t>ETP - congé - maladie</t>
  </si>
  <si>
    <t>Effectué</t>
  </si>
  <si>
    <t>COPIE</t>
  </si>
  <si>
    <t>BONNET Lilian</t>
  </si>
  <si>
    <t>GIBRAT Amélie</t>
  </si>
  <si>
    <t>RADIX Christine</t>
  </si>
  <si>
    <t xml:space="preserve"> </t>
  </si>
  <si>
    <t>Titulaire</t>
  </si>
  <si>
    <t>Heures sup titulaire</t>
  </si>
  <si>
    <t>Apprenti-stage</t>
  </si>
  <si>
    <t xml:space="preserve"> ETP Possible 2023</t>
  </si>
  <si>
    <t xml:space="preserve"> ETP Possible 2022</t>
  </si>
  <si>
    <t>ETP-Congé 2023</t>
  </si>
  <si>
    <t>ETP-Congé 2022</t>
  </si>
  <si>
    <t>ETP-CM 2023</t>
  </si>
  <si>
    <t>Effectué 2023</t>
  </si>
  <si>
    <t>Effectué 2022</t>
  </si>
  <si>
    <t>Étiquettes de lignes</t>
  </si>
  <si>
    <t>ETP théorique</t>
  </si>
  <si>
    <t>ETP Effectues</t>
  </si>
  <si>
    <t>ETP Theo - Maladies/vacances postes</t>
  </si>
  <si>
    <t>ETP Thé -maladie/vacances poste 2022</t>
  </si>
  <si>
    <t>ETP Thé -maladie/vacances poste 2023</t>
  </si>
  <si>
    <t>Classement, archive, suivi d'activité, courrier divers, déménagement</t>
  </si>
  <si>
    <t>Réunion</t>
  </si>
  <si>
    <t xml:space="preserve"> Management, planification, gestion RH</t>
  </si>
  <si>
    <t>Suivi marchés, achat, facture, préparation budget</t>
  </si>
  <si>
    <t>Veille technique et normative</t>
  </si>
  <si>
    <t>Management, planification, gestion RH</t>
  </si>
  <si>
    <t>Colloque / séminaire</t>
  </si>
  <si>
    <t xml:space="preserve"> Classement, archive, suivi d'activité, courrier divers, déménagement</t>
  </si>
  <si>
    <t>Exploitation/valorisation données SIG</t>
  </si>
  <si>
    <t>Gestion des conventions, servitudes, COT, foncier</t>
  </si>
  <si>
    <t>Gestion des remontées anomalies du SIG (horsfoncier)</t>
  </si>
  <si>
    <t>Intégration des DOE</t>
  </si>
  <si>
    <t>MAJ SIG  foncier/propriété/exploitant</t>
  </si>
  <si>
    <t>Pilotage des récolements</t>
  </si>
  <si>
    <t xml:space="preserve"> Pilotage, programmation, réalisation, analyse DTA</t>
  </si>
  <si>
    <t xml:space="preserve"> Gestion Débordement/Inondation/Ruissellement</t>
  </si>
  <si>
    <t>Mise en place outils aide à programmation inspections</t>
  </si>
  <si>
    <t>Pilotage, programmation, réalisation, analyse inspections et études (interne/prestataire)</t>
  </si>
  <si>
    <t>Réalisation études de faisabilité/suivi de l'opération/intégration dans patrimoine/bilan</t>
  </si>
  <si>
    <t>Pilotage budgétaire programmes de travaux/ordonnancement financier</t>
  </si>
  <si>
    <t>Missions de maitre d'oeuvre (usines)</t>
  </si>
  <si>
    <t>Pilotage/coordination du programme de travaux</t>
  </si>
  <si>
    <t>Maitres ouvrages extérieurs</t>
  </si>
  <si>
    <t>DMOU</t>
  </si>
  <si>
    <t>Gestion des Classements/declassements</t>
  </si>
  <si>
    <t>RCU</t>
  </si>
  <si>
    <t>Subdivisions voiries</t>
  </si>
  <si>
    <t>Autres services métropolitains</t>
  </si>
  <si>
    <t>Elaboration de bilan d'activité et production des indicateurs</t>
  </si>
  <si>
    <t>Elaboration, participation, MAJ  des outils</t>
  </si>
  <si>
    <t>Elaboration, participation, MAJ des procédures</t>
  </si>
  <si>
    <t>Gestion des DAF</t>
  </si>
  <si>
    <t>Gestion sollicitations extérieures pour expertise technique</t>
  </si>
  <si>
    <t xml:space="preserve"> Rapport d'autosurveillance/Barnier/données réglementaires</t>
  </si>
  <si>
    <t>Missions Conseiller conduite de projet</t>
  </si>
  <si>
    <t>Préparation budgétaire global  OR</t>
  </si>
  <si>
    <t>Extension SRU/sollicitions pour PC</t>
  </si>
  <si>
    <t>(vide)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</si>
</sst>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indexed="1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006100"/>
      <name val="Arial"/>
      <family val="2"/>
    </font>
    <font>
      <b/>
      <sz val="10"/>
      <color rgb="FF3F3F3F"/>
      <name val="Arial"/>
      <family val="2"/>
    </font>
    <font>
      <i/>
      <sz val="10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26" borderId="5" applyNumberFormat="0" applyAlignment="0" applyProtection="0"/>
    <xf numFmtId="0" fontId="8" fillId="0" borderId="6" applyNumberFormat="0" applyFill="0" applyAlignment="0" applyProtection="0"/>
    <xf numFmtId="0" fontId="9" fillId="27" borderId="5" applyNumberFormat="0" applyAlignment="0" applyProtection="0"/>
    <xf numFmtId="0" fontId="10" fillId="28" borderId="0" applyNumberFormat="0" applyBorder="0" applyAlignment="0" applyProtection="0"/>
    <xf numFmtId="0" fontId="11" fillId="29" borderId="0" applyNumberFormat="0" applyBorder="0" applyAlignment="0" applyProtection="0"/>
    <xf numFmtId="0" fontId="4" fillId="30" borderId="7" applyNumberFormat="0" applyFont="0" applyAlignment="0" applyProtection="0"/>
    <xf numFmtId="0" fontId="12" fillId="31" borderId="0" applyNumberFormat="0" applyBorder="0" applyAlignment="0" applyProtection="0"/>
    <xf numFmtId="0" fontId="13" fillId="26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32" borderId="13" applyNumberFormat="0" applyAlignment="0" applyProtection="0"/>
  </cellStyleXfs>
  <cellXfs count="48">
    <xf numFmtId="0" fontId="0" fillId="0" borderId="0" xfId="0"/>
    <xf numFmtId="16" fontId="0" fillId="0" borderId="0" xfId="0" applyNumberFormat="1"/>
    <xf numFmtId="0" fontId="0" fillId="0" borderId="14" xfId="0" applyBorder="1"/>
    <xf numFmtId="0" fontId="0" fillId="0" borderId="14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2" fontId="0" fillId="0" borderId="0" xfId="0" applyNumberForma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19" xfId="0" pivotButton="1" applyBorder="1"/>
    <xf numFmtId="0" fontId="0" fillId="0" borderId="19" xfId="0" applyBorder="1"/>
    <xf numFmtId="0" fontId="0" fillId="0" borderId="4" xfId="0" applyBorder="1"/>
    <xf numFmtId="0" fontId="0" fillId="0" borderId="4" xfId="0" applyNumberFormat="1" applyBorder="1"/>
    <xf numFmtId="0" fontId="21" fillId="0" borderId="0" xfId="0" applyFont="1"/>
    <xf numFmtId="0" fontId="22" fillId="33" borderId="0" xfId="0" applyFont="1" applyFill="1"/>
    <xf numFmtId="0" fontId="21" fillId="33" borderId="0" xfId="0" applyFont="1" applyFill="1"/>
    <xf numFmtId="0" fontId="21" fillId="0" borderId="0" xfId="0" applyFont="1" applyAlignment="1">
      <alignment horizontal="left"/>
    </xf>
    <xf numFmtId="0" fontId="21" fillId="34" borderId="0" xfId="0" applyFont="1" applyFill="1"/>
    <xf numFmtId="0" fontId="22" fillId="35" borderId="0" xfId="0" applyFont="1" applyFill="1"/>
    <xf numFmtId="0" fontId="21" fillId="35" borderId="0" xfId="0" applyFont="1" applyFill="1"/>
    <xf numFmtId="0" fontId="21" fillId="36" borderId="0" xfId="0" applyFont="1" applyFill="1"/>
    <xf numFmtId="0" fontId="22" fillId="37" borderId="0" xfId="0" applyFont="1" applyFill="1"/>
    <xf numFmtId="0" fontId="21" fillId="37" borderId="0" xfId="0" applyFont="1" applyFill="1"/>
    <xf numFmtId="0" fontId="21" fillId="38" borderId="0" xfId="0" applyFont="1" applyFill="1"/>
    <xf numFmtId="0" fontId="22" fillId="39" borderId="0" xfId="0" applyFont="1" applyFill="1"/>
    <xf numFmtId="0" fontId="21" fillId="39" borderId="0" xfId="0" applyFont="1" applyFill="1"/>
    <xf numFmtId="0" fontId="21" fillId="40" borderId="0" xfId="0" applyFont="1" applyFill="1"/>
    <xf numFmtId="0" fontId="22" fillId="41" borderId="0" xfId="0" applyFont="1" applyFill="1"/>
    <xf numFmtId="0" fontId="21" fillId="41" borderId="0" xfId="0" applyFont="1" applyFill="1"/>
    <xf numFmtId="0" fontId="21" fillId="42" borderId="0" xfId="0" applyFont="1" applyFill="1"/>
    <xf numFmtId="0" fontId="21" fillId="0" borderId="4" xfId="0" applyFont="1" applyBorder="1"/>
    <xf numFmtId="0" fontId="21" fillId="43" borderId="4" xfId="0" applyFont="1" applyFill="1" applyBorder="1"/>
    <xf numFmtId="164" fontId="21" fillId="0" borderId="4" xfId="0" applyNumberFormat="1" applyFont="1" applyBorder="1"/>
    <xf numFmtId="164" fontId="21" fillId="43" borderId="4" xfId="0" applyNumberFormat="1" applyFont="1" applyFill="1" applyBorder="1"/>
    <xf numFmtId="0" fontId="0" fillId="4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21" fillId="0" borderId="0" xfId="0" applyNumberFormat="1" applyFont="1"/>
    <xf numFmtId="0" fontId="19" fillId="45" borderId="20" xfId="0" applyFont="1" applyFill="1" applyBorder="1" applyAlignment="1">
      <alignment horizontal="left"/>
    </xf>
    <xf numFmtId="0" fontId="19" fillId="45" borderId="20" xfId="0" applyNumberFormat="1" applyFont="1" applyFill="1" applyBorder="1"/>
    <xf numFmtId="0" fontId="21" fillId="43" borderId="4" xfId="0" applyFont="1" applyFill="1" applyBorder="1" applyAlignment="1">
      <alignment horizontal="center"/>
    </xf>
    <xf numFmtId="0" fontId="0" fillId="44" borderId="0" xfId="0" applyNumberFormat="1" applyFill="1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66FFCC"/>
      <color rgb="FFFFFF66"/>
      <color rgb="FFFFFF99"/>
      <color rgb="FFFF9966"/>
      <color rgb="FFFF5050"/>
      <color rgb="FFFFCC66"/>
      <color rgb="FF00CC99"/>
      <color rgb="FF00808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2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.xml"/><Relationship Id="rId20" Type="http://schemas.openxmlformats.org/officeDocument/2006/relationships/chartsheet" Target="chartsheets/sheet4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7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hartsheet" Target="chartsheets/sheet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hartsheet" Target="chartsheets/sheet6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Analyse</a:t>
            </a:r>
            <a:r>
              <a:rPr lang="fr-FR" b="1" baseline="0"/>
              <a:t> du temps de travail sur l'unité GDP sur les années 2022 et 2023 </a:t>
            </a:r>
            <a:endParaRPr lang="fr-FR" b="1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'Compara Activ'!$A$66</c:f>
              <c:strCache>
                <c:ptCount val="1"/>
                <c:pt idx="0">
                  <c:v>Titulaire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Activ'!$B$66:$I$66</c:f>
              <c:numCache>
                <c:formatCode>0.0</c:formatCode>
                <c:ptCount val="8"/>
                <c:pt idx="0">
                  <c:v>14.8</c:v>
                </c:pt>
                <c:pt idx="1">
                  <c:v>11.097</c:v>
                </c:pt>
                <c:pt idx="2">
                  <c:v>14.8</c:v>
                </c:pt>
                <c:pt idx="3">
                  <c:v>11.097</c:v>
                </c:pt>
                <c:pt idx="4">
                  <c:v>14.8</c:v>
                </c:pt>
                <c:pt idx="5">
                  <c:v>15.21</c:v>
                </c:pt>
                <c:pt idx="6">
                  <c:v>15.2</c:v>
                </c:pt>
                <c:pt idx="7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8-4DA2-B41A-83614FB1BDEE}"/>
            </c:ext>
          </c:extLst>
        </c:ser>
        <c:ser>
          <c:idx val="1"/>
          <c:order val="1"/>
          <c:tx>
            <c:strRef>
              <c:f>'Compara Activ'!$A$67</c:f>
              <c:strCache>
                <c:ptCount val="1"/>
                <c:pt idx="0">
                  <c:v>Heures sup titulaire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Activ'!$B$67:$I$67</c:f>
              <c:numCache>
                <c:formatCode>0.0</c:formatCode>
                <c:ptCount val="8"/>
                <c:pt idx="0">
                  <c:v>0.7</c:v>
                </c:pt>
                <c:pt idx="1">
                  <c:v>4.63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8-4DA2-B41A-83614FB1BDEE}"/>
            </c:ext>
          </c:extLst>
        </c:ser>
        <c:ser>
          <c:idx val="2"/>
          <c:order val="2"/>
          <c:tx>
            <c:strRef>
              <c:f>'Compara Activ'!$A$68</c:f>
              <c:strCache>
                <c:ptCount val="1"/>
                <c:pt idx="0">
                  <c:v>Renfort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Activ'!$B$68:$I$68</c:f>
              <c:numCache>
                <c:formatCode>0.0</c:formatCode>
                <c:ptCount val="8"/>
                <c:pt idx="0">
                  <c:v>1.03</c:v>
                </c:pt>
                <c:pt idx="1">
                  <c:v>1.63</c:v>
                </c:pt>
                <c:pt idx="2">
                  <c:v>1.05</c:v>
                </c:pt>
                <c:pt idx="3">
                  <c:v>1.2390000000000001</c:v>
                </c:pt>
                <c:pt idx="4">
                  <c:v>1.05</c:v>
                </c:pt>
                <c:pt idx="5">
                  <c:v>1.538</c:v>
                </c:pt>
                <c:pt idx="7">
                  <c:v>1.538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8-4DA2-B41A-83614FB1BDEE}"/>
            </c:ext>
          </c:extLst>
        </c:ser>
        <c:ser>
          <c:idx val="3"/>
          <c:order val="3"/>
          <c:tx>
            <c:strRef>
              <c:f>'Compara Activ'!$A$69</c:f>
              <c:strCache>
                <c:ptCount val="1"/>
                <c:pt idx="0">
                  <c:v>Reclassement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Activ'!$B$69:$I$69</c:f>
              <c:numCache>
                <c:formatCode>0.0</c:formatCode>
                <c:ptCount val="8"/>
                <c:pt idx="1">
                  <c:v>1.224</c:v>
                </c:pt>
                <c:pt idx="3">
                  <c:v>1.224</c:v>
                </c:pt>
                <c:pt idx="5">
                  <c:v>1.6379999999999999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8-4DA2-B41A-83614FB1BDEE}"/>
            </c:ext>
          </c:extLst>
        </c:ser>
        <c:ser>
          <c:idx val="4"/>
          <c:order val="4"/>
          <c:tx>
            <c:strRef>
              <c:f>'Compara Activ'!$A$70</c:f>
              <c:strCache>
                <c:ptCount val="1"/>
                <c:pt idx="0">
                  <c:v>Apprenti-stage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Activ'!$B$70:$I$70</c:f>
              <c:numCache>
                <c:formatCode>0.0</c:formatCode>
                <c:ptCount val="8"/>
                <c:pt idx="0">
                  <c:v>2.8</c:v>
                </c:pt>
                <c:pt idx="1">
                  <c:v>4.6710000000000003</c:v>
                </c:pt>
                <c:pt idx="2">
                  <c:v>2.9</c:v>
                </c:pt>
                <c:pt idx="3">
                  <c:v>4.6710000000000003</c:v>
                </c:pt>
                <c:pt idx="4">
                  <c:v>2.9</c:v>
                </c:pt>
                <c:pt idx="5">
                  <c:v>4.952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8-4DA2-B41A-83614FB1BDEE}"/>
            </c:ext>
          </c:extLst>
        </c:ser>
        <c:ser>
          <c:idx val="5"/>
          <c:order val="5"/>
          <c:tx>
            <c:strRef>
              <c:f>'Compara Activ'!$A$71</c:f>
              <c:strCache>
                <c:ptCount val="1"/>
                <c:pt idx="0">
                  <c:v>Life artisan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'Compara Activ'!$B$65:$I$65</c:f>
              <c:strCache>
                <c:ptCount val="8"/>
                <c:pt idx="0">
                  <c:v>Effectué 2022</c:v>
                </c:pt>
                <c:pt idx="1">
                  <c:v>Effectué 2023</c:v>
                </c:pt>
                <c:pt idx="2">
                  <c:v>ETP Thé -maladie/vacances poste 2022</c:v>
                </c:pt>
                <c:pt idx="3">
                  <c:v>ETP Thé -maladie/vacances poste 2023</c:v>
                </c:pt>
                <c:pt idx="4">
                  <c:v>ETP-Congé 2022</c:v>
                </c:pt>
                <c:pt idx="5">
                  <c:v>ETP-Congé 2023</c:v>
                </c:pt>
                <c:pt idx="6">
                  <c:v> ETP Possible 2022</c:v>
                </c:pt>
                <c:pt idx="7">
                  <c:v> ETP Possible 2023</c:v>
                </c:pt>
              </c:strCache>
            </c:strRef>
          </c:cat>
          <c:val>
            <c:numRef>
              <c:f>'Compara Activ'!$B$71:$I$71</c:f>
              <c:numCache>
                <c:formatCode>0.0</c:formatCode>
                <c:ptCount val="8"/>
                <c:pt idx="0">
                  <c:v>1</c:v>
                </c:pt>
                <c:pt idx="1">
                  <c:v>0.45500000000000002</c:v>
                </c:pt>
                <c:pt idx="2">
                  <c:v>1</c:v>
                </c:pt>
                <c:pt idx="3">
                  <c:v>0.45500000000000002</c:v>
                </c:pt>
                <c:pt idx="4">
                  <c:v>1</c:v>
                </c:pt>
                <c:pt idx="5">
                  <c:v>0.53300000000000003</c:v>
                </c:pt>
                <c:pt idx="7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8-4DA2-B41A-83614FB1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2842255"/>
        <c:axId val="1"/>
      </c:barChart>
      <c:catAx>
        <c:axId val="183284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28422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836094016494689"/>
          <c:y val="0.17547729406822915"/>
          <c:w val="0.14230838129820692"/>
          <c:h val="0.4358629562339885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du temps de travail de GDP en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'Compara Activ'!$Q$55</c:f>
              <c:strCache>
                <c:ptCount val="1"/>
                <c:pt idx="0">
                  <c:v>Titulaire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Activ'!$Q$56:$Q$59</c15:sqref>
                  </c15:fullRef>
                </c:ext>
              </c:extLst>
              <c:f>'Compara Activ'!$Q$57:$Q$59</c:f>
              <c:numCache>
                <c:formatCode>0.0</c:formatCode>
                <c:ptCount val="3"/>
                <c:pt idx="0">
                  <c:v>15.21</c:v>
                </c:pt>
                <c:pt idx="1">
                  <c:v>11.097</c:v>
                </c:pt>
                <c:pt idx="2">
                  <c:v>11.097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0-4BD4-A7E8-75EAB9F5D48F}"/>
            </c:ext>
          </c:extLst>
        </c:ser>
        <c:ser>
          <c:idx val="1"/>
          <c:order val="1"/>
          <c:tx>
            <c:strRef>
              <c:f>'Compara Activ'!$R$55</c:f>
              <c:strCache>
                <c:ptCount val="1"/>
                <c:pt idx="0">
                  <c:v>Heures sup titulaire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Activ'!$R$56:$R$59</c15:sqref>
                  </c15:fullRef>
                </c:ext>
              </c:extLst>
              <c:f>'Compara Activ'!$R$57:$R$59</c:f>
              <c:numCache>
                <c:formatCode>0.0</c:formatCode>
                <c:ptCount val="3"/>
                <c:pt idx="2">
                  <c:v>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0-4BD4-A7E8-75EAB9F5D48F}"/>
            </c:ext>
          </c:extLst>
        </c:ser>
        <c:ser>
          <c:idx val="2"/>
          <c:order val="2"/>
          <c:tx>
            <c:strRef>
              <c:f>'Compara Activ'!$S$55</c:f>
              <c:strCache>
                <c:ptCount val="1"/>
                <c:pt idx="0">
                  <c:v>Renfort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Activ'!$S$56:$S$59</c15:sqref>
                  </c15:fullRef>
                </c:ext>
              </c:extLst>
              <c:f>'Compara Activ'!$S$57:$S$59</c:f>
              <c:numCache>
                <c:formatCode>0.0</c:formatCode>
                <c:ptCount val="3"/>
                <c:pt idx="0">
                  <c:v>1.538</c:v>
                </c:pt>
                <c:pt idx="1">
                  <c:v>1.2390000000000001</c:v>
                </c:pt>
                <c:pt idx="2">
                  <c:v>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0-4BD4-A7E8-75EAB9F5D48F}"/>
            </c:ext>
          </c:extLst>
        </c:ser>
        <c:ser>
          <c:idx val="3"/>
          <c:order val="3"/>
          <c:tx>
            <c:strRef>
              <c:f>'Compara Activ'!$T$55</c:f>
              <c:strCache>
                <c:ptCount val="1"/>
                <c:pt idx="0">
                  <c:v>Reclassement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Activ'!$T$56:$T$59</c15:sqref>
                  </c15:fullRef>
                </c:ext>
              </c:extLst>
              <c:f>'Compara Activ'!$T$57:$T$59</c:f>
              <c:numCache>
                <c:formatCode>0.0</c:formatCode>
                <c:ptCount val="3"/>
                <c:pt idx="0">
                  <c:v>1.6379999999999999</c:v>
                </c:pt>
                <c:pt idx="1">
                  <c:v>1.224</c:v>
                </c:pt>
                <c:pt idx="2">
                  <c:v>1.224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E0-4BD4-A7E8-75EAB9F5D48F}"/>
            </c:ext>
          </c:extLst>
        </c:ser>
        <c:ser>
          <c:idx val="4"/>
          <c:order val="4"/>
          <c:tx>
            <c:strRef>
              <c:f>'Compara Activ'!$U$55</c:f>
              <c:strCache>
                <c:ptCount val="1"/>
                <c:pt idx="0">
                  <c:v>Apprenti-stage</c:v>
                </c:pt>
              </c:strCache>
            </c:strRef>
          </c:tx>
          <c:spPr>
            <a:solidFill>
              <a:srgbClr val="66FF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Activ'!$U$56:$U$59</c15:sqref>
                  </c15:fullRef>
                </c:ext>
              </c:extLst>
              <c:f>'Compara Activ'!$U$57:$U$59</c:f>
              <c:numCache>
                <c:formatCode>0.0</c:formatCode>
                <c:ptCount val="3"/>
                <c:pt idx="0">
                  <c:v>4.952</c:v>
                </c:pt>
                <c:pt idx="1">
                  <c:v>4.6710000000000003</c:v>
                </c:pt>
                <c:pt idx="2">
                  <c:v>4.6710000000000003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E0-4BD4-A7E8-75EAB9F5D48F}"/>
            </c:ext>
          </c:extLst>
        </c:ser>
        <c:ser>
          <c:idx val="5"/>
          <c:order val="5"/>
          <c:tx>
            <c:strRef>
              <c:f>'Compara Activ'!$V$55</c:f>
              <c:strCache>
                <c:ptCount val="1"/>
                <c:pt idx="0">
                  <c:v>Life artisan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 Activ'!$P$56:$P$59</c15:sqref>
                  </c15:fullRef>
                </c:ext>
              </c:extLst>
              <c:f>'Compara Activ'!$P$57:$P$59</c:f>
              <c:strCache>
                <c:ptCount val="3"/>
                <c:pt idx="0">
                  <c:v>ETP théorique</c:v>
                </c:pt>
                <c:pt idx="1">
                  <c:v>ETP Theo - Maladies/vacances postes</c:v>
                </c:pt>
                <c:pt idx="2">
                  <c:v>ETP Effectues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 Activ'!$V$56:$V$59</c15:sqref>
                  </c15:fullRef>
                </c:ext>
              </c:extLst>
              <c:f>'Compara Activ'!$V$57:$V$59</c:f>
              <c:numCache>
                <c:formatCode>0.0</c:formatCode>
                <c:ptCount val="3"/>
                <c:pt idx="0">
                  <c:v>0.53300000000000003</c:v>
                </c:pt>
                <c:pt idx="1">
                  <c:v>0.45500000000000002</c:v>
                </c:pt>
                <c:pt idx="2">
                  <c:v>0.45500000000000002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E0-4BD4-A7E8-75EAB9F5D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5987152"/>
        <c:axId val="2053410240"/>
      </c:barChart>
      <c:catAx>
        <c:axId val="211598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3410240"/>
        <c:crosses val="autoZero"/>
        <c:auto val="1"/>
        <c:lblAlgn val="ctr"/>
        <c:lblOffset val="100"/>
        <c:noMultiLvlLbl val="0"/>
      </c:catAx>
      <c:valAx>
        <c:axId val="205341024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598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temps de travail 2022/2023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'Compara Activ'!$K$87</c:f>
              <c:strCache>
                <c:ptCount val="1"/>
                <c:pt idx="0">
                  <c:v>Titulaire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Activ'!$L$87:$O$87</c:f>
              <c:numCache>
                <c:formatCode>0.0</c:formatCode>
                <c:ptCount val="4"/>
                <c:pt idx="0">
                  <c:v>14.8</c:v>
                </c:pt>
                <c:pt idx="1">
                  <c:v>11.097</c:v>
                </c:pt>
                <c:pt idx="2">
                  <c:v>14.8</c:v>
                </c:pt>
                <c:pt idx="3">
                  <c:v>11.097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B-4F0E-A342-F257532844F7}"/>
            </c:ext>
          </c:extLst>
        </c:ser>
        <c:ser>
          <c:idx val="1"/>
          <c:order val="1"/>
          <c:tx>
            <c:strRef>
              <c:f>'Compara Activ'!$K$88</c:f>
              <c:strCache>
                <c:ptCount val="1"/>
                <c:pt idx="0">
                  <c:v>Heures sup titulaire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Activ'!$L$88:$O$88</c:f>
              <c:numCache>
                <c:formatCode>0.0</c:formatCode>
                <c:ptCount val="4"/>
                <c:pt idx="0">
                  <c:v>0</c:v>
                </c:pt>
                <c:pt idx="2">
                  <c:v>0.7</c:v>
                </c:pt>
                <c:pt idx="3">
                  <c:v>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B-4F0E-A342-F257532844F7}"/>
            </c:ext>
          </c:extLst>
        </c:ser>
        <c:ser>
          <c:idx val="2"/>
          <c:order val="2"/>
          <c:tx>
            <c:strRef>
              <c:f>'Compara Activ'!$K$89</c:f>
              <c:strCache>
                <c:ptCount val="1"/>
                <c:pt idx="0">
                  <c:v>Renfort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Activ'!$L$89:$O$89</c:f>
              <c:numCache>
                <c:formatCode>0.0</c:formatCode>
                <c:ptCount val="4"/>
                <c:pt idx="0">
                  <c:v>1.05</c:v>
                </c:pt>
                <c:pt idx="1">
                  <c:v>1.2390000000000001</c:v>
                </c:pt>
                <c:pt idx="2">
                  <c:v>1.03</c:v>
                </c:pt>
                <c:pt idx="3">
                  <c:v>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B-4F0E-A342-F257532844F7}"/>
            </c:ext>
          </c:extLst>
        </c:ser>
        <c:ser>
          <c:idx val="3"/>
          <c:order val="3"/>
          <c:tx>
            <c:strRef>
              <c:f>'Compara Activ'!$K$90</c:f>
              <c:strCache>
                <c:ptCount val="1"/>
                <c:pt idx="0">
                  <c:v>Reclassement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Activ'!$L$90:$O$90</c:f>
              <c:numCache>
                <c:formatCode>0.0</c:formatCode>
                <c:ptCount val="4"/>
                <c:pt idx="1">
                  <c:v>1.224</c:v>
                </c:pt>
                <c:pt idx="3">
                  <c:v>1.224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B-4F0E-A342-F257532844F7}"/>
            </c:ext>
          </c:extLst>
        </c:ser>
        <c:ser>
          <c:idx val="4"/>
          <c:order val="4"/>
          <c:tx>
            <c:strRef>
              <c:f>'Compara Activ'!$K$91</c:f>
              <c:strCache>
                <c:ptCount val="1"/>
                <c:pt idx="0">
                  <c:v>Apprenti-stage</c:v>
                </c:pt>
              </c:strCache>
            </c:strRef>
          </c:tx>
          <c:spPr>
            <a:solidFill>
              <a:srgbClr val="66FFCC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Activ'!$L$91:$O$91</c:f>
              <c:numCache>
                <c:formatCode>0.0</c:formatCode>
                <c:ptCount val="4"/>
                <c:pt idx="0">
                  <c:v>2.9</c:v>
                </c:pt>
                <c:pt idx="1">
                  <c:v>4.6710000000000003</c:v>
                </c:pt>
                <c:pt idx="2">
                  <c:v>2.8</c:v>
                </c:pt>
                <c:pt idx="3">
                  <c:v>4.6710000000000003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B-4F0E-A342-F257532844F7}"/>
            </c:ext>
          </c:extLst>
        </c:ser>
        <c:ser>
          <c:idx val="5"/>
          <c:order val="5"/>
          <c:tx>
            <c:strRef>
              <c:f>'Compara Activ'!$K$92</c:f>
              <c:strCache>
                <c:ptCount val="1"/>
                <c:pt idx="0">
                  <c:v>Life artisan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'Compara Activ'!$L$86:$O$86</c:f>
              <c:strCache>
                <c:ptCount val="4"/>
                <c:pt idx="0">
                  <c:v>ETP Thé -maladie/vacances poste 2022</c:v>
                </c:pt>
                <c:pt idx="1">
                  <c:v>ETP Thé -maladie/vacances poste 2023</c:v>
                </c:pt>
                <c:pt idx="2">
                  <c:v>Effectué 2022</c:v>
                </c:pt>
                <c:pt idx="3">
                  <c:v>Effectué 2023</c:v>
                </c:pt>
              </c:strCache>
            </c:strRef>
          </c:cat>
          <c:val>
            <c:numRef>
              <c:f>'Compara Activ'!$L$92:$O$92</c:f>
              <c:numCache>
                <c:formatCode>0.0</c:formatCode>
                <c:ptCount val="4"/>
                <c:pt idx="0">
                  <c:v>1</c:v>
                </c:pt>
                <c:pt idx="1">
                  <c:v>0.45500000000000002</c:v>
                </c:pt>
                <c:pt idx="2">
                  <c:v>1</c:v>
                </c:pt>
                <c:pt idx="3">
                  <c:v>0.45500000000000002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7B-4F0E-A342-F25753284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477616"/>
        <c:axId val="5940688"/>
      </c:barChart>
      <c:catAx>
        <c:axId val="20464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40688"/>
        <c:crosses val="autoZero"/>
        <c:auto val="1"/>
        <c:lblAlgn val="ctr"/>
        <c:lblOffset val="100"/>
        <c:noMultiLvlLbl val="0"/>
      </c:catAx>
      <c:valAx>
        <c:axId val="59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47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Répartition de l'activité de GDP par grandes missions (Temps passé en heure) </a:t>
            </a:r>
            <a:endParaRPr lang="en-US" b="1"/>
          </a:p>
        </c:rich>
      </c:tx>
      <c:layout>
        <c:manualLayout>
          <c:xMode val="edge"/>
          <c:yMode val="edge"/>
          <c:x val="2.224157671609377E-2"/>
          <c:y val="2.19630201727176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662373794915506"/>
          <c:y val="0.28250930356193515"/>
          <c:w val="0.4010575205430511"/>
          <c:h val="0.59678894205209998"/>
        </c:manualLayout>
      </c:layout>
      <c:pieChart>
        <c:varyColors val="1"/>
        <c:ser>
          <c:idx val="0"/>
          <c:order val="0"/>
          <c:tx>
            <c:strRef>
              <c:f>'Grf Missions_HC'!$B$2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CBD-4F9B-8BB5-E3B2B070128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D-4F9B-8BB5-E3B2B070128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CBD-4F9B-8BB5-E3B2B070128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BD-4F9B-8BB5-E3B2B0701289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CBD-4F9B-8BB5-E3B2B0701289}"/>
              </c:ext>
            </c:extLst>
          </c:dPt>
          <c:dPt>
            <c:idx val="5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BD-4F9B-8BB5-E3B2B0701289}"/>
              </c:ext>
            </c:extLst>
          </c:dPt>
          <c:dPt>
            <c:idx val="6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CBD-4F9B-8BB5-E3B2B070128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BD-4F9B-8BB5-E3B2B0701289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CBD-4F9B-8BB5-E3B2B0701289}"/>
              </c:ext>
            </c:extLst>
          </c:dPt>
          <c:dLbls>
            <c:dLbl>
              <c:idx val="0"/>
              <c:layout>
                <c:manualLayout>
                  <c:x val="6.8679759081561639E-2"/>
                  <c:y val="-4.401746432413655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BD-4F9B-8BB5-E3B2B0701289}"/>
                </c:ext>
              </c:extLst>
            </c:dLbl>
            <c:dLbl>
              <c:idx val="1"/>
              <c:layout>
                <c:manualLayout>
                  <c:x val="8.4070796460176997E-2"/>
                  <c:y val="-2.130681818181835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BD-4F9B-8BB5-E3B2B0701289}"/>
                </c:ext>
              </c:extLst>
            </c:dLbl>
            <c:dLbl>
              <c:idx val="2"/>
              <c:layout>
                <c:manualLayout>
                  <c:x val="9.3127809890815552E-2"/>
                  <c:y val="2.29568411386593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BD-4F9B-8BB5-E3B2B0701289}"/>
                </c:ext>
              </c:extLst>
            </c:dLbl>
            <c:dLbl>
              <c:idx val="3"/>
              <c:layout>
                <c:manualLayout>
                  <c:x val="-9.3370466955296202E-2"/>
                  <c:y val="7.23744699376692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BD-4F9B-8BB5-E3B2B0701289}"/>
                </c:ext>
              </c:extLst>
            </c:dLbl>
            <c:dLbl>
              <c:idx val="4"/>
              <c:layout>
                <c:manualLayout>
                  <c:x val="-9.5329209250772928E-2"/>
                  <c:y val="8.496184388434699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BD-4F9B-8BB5-E3B2B0701289}"/>
                </c:ext>
              </c:extLst>
            </c:dLbl>
            <c:dLbl>
              <c:idx val="5"/>
              <c:layout>
                <c:manualLayout>
                  <c:x val="-9.9813037839723409E-2"/>
                  <c:y val="-3.139593196783416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BD-4F9B-8BB5-E3B2B0701289}"/>
                </c:ext>
              </c:extLst>
            </c:dLbl>
            <c:dLbl>
              <c:idx val="6"/>
              <c:layout>
                <c:manualLayout>
                  <c:x val="-0.11401552297924174"/>
                  <c:y val="-2.223444557468601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BD-4F9B-8BB5-E3B2B0701289}"/>
                </c:ext>
              </c:extLst>
            </c:dLbl>
            <c:dLbl>
              <c:idx val="7"/>
              <c:layout>
                <c:manualLayout>
                  <c:x val="-0.14962036497849343"/>
                  <c:y val="-5.557221615240678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BD-4F9B-8BB5-E3B2B0701289}"/>
                </c:ext>
              </c:extLst>
            </c:dLbl>
            <c:dLbl>
              <c:idx val="8"/>
              <c:layout>
                <c:manualLayout>
                  <c:x val="6.3837984882114812E-2"/>
                  <c:y val="-5.63861574719428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BD-4F9B-8BB5-E3B2B0701289}"/>
                </c:ext>
              </c:extLst>
            </c:dLbl>
            <c:dLbl>
              <c:idx val="9"/>
              <c:layout>
                <c:manualLayout>
                  <c:x val="0"/>
                  <c:y val="-6.65680473372781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BD-4F9B-8BB5-E3B2B0701289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Missions_HC'!$A$5:$A$13</c:f>
              <c:strCache>
                <c:ptCount val="9"/>
                <c:pt idx="0">
                  <c:v>Activité récurrente - Mails, archivages, réunion, formation, managementmarché, budget</c:v>
                </c:pt>
                <c:pt idx="1">
                  <c:v>Connaitre les patrimoines</c:v>
                </c:pt>
                <c:pt idx="2">
                  <c:v>Connaitre états de santé et fonctionnel des patrimoines</c:v>
                </c:pt>
                <c:pt idx="3">
                  <c:v>Programmer et piloter les travaux patrimoniaux </c:v>
                </c:pt>
                <c:pt idx="4">
                  <c:v>Elaborer stratégies patrimoniales (connaissance, inspection, travaux, tout ouvrage)</c:v>
                </c:pt>
                <c:pt idx="5">
                  <c:v>Mettre en place une démarche qualité</c:v>
                </c:pt>
                <c:pt idx="6">
                  <c:v>Grands projets : SEMAPLUS, Life ARTISAN, Voies Lyonnaises, Ville Perméable, Migration SIG, Referentiel des ouvrages types</c:v>
                </c:pt>
                <c:pt idx="7">
                  <c:v>Missions tranversales : Expertise technique, rapport autosurveillance, Barnier, conseiller à la conduite de projet, sollicition PC, prépa budget global OR </c:v>
                </c:pt>
                <c:pt idx="8">
                  <c:v>Accompagner les projets urbains sur les espaces publics métropolitains : DMOU, RCU, Voirie, SYTRAL, gestion clasement-declassement</c:v>
                </c:pt>
              </c:strCache>
            </c:strRef>
          </c:cat>
          <c:val>
            <c:numRef>
              <c:f>'Grf Missions_HC'!$B$5:$B$13</c:f>
              <c:numCache>
                <c:formatCode>General</c:formatCode>
                <c:ptCount val="9"/>
                <c:pt idx="0">
                  <c:v>9352.5</c:v>
                </c:pt>
                <c:pt idx="1">
                  <c:v>4582</c:v>
                </c:pt>
                <c:pt idx="2">
                  <c:v>2900.25</c:v>
                </c:pt>
                <c:pt idx="3">
                  <c:v>5218.25</c:v>
                </c:pt>
                <c:pt idx="4">
                  <c:v>331</c:v>
                </c:pt>
                <c:pt idx="5">
                  <c:v>743</c:v>
                </c:pt>
                <c:pt idx="6">
                  <c:v>2977.75</c:v>
                </c:pt>
                <c:pt idx="7">
                  <c:v>980.25</c:v>
                </c:pt>
                <c:pt idx="8">
                  <c:v>2917.75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BD-4F9B-8BB5-E3B2B0701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Répartition de des activités récurrentes (Temps passé en h) 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F-4EFF-9FC2-0C890EAEB7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9F-4EFF-9FC2-0C890EAEB7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69F-4EFF-9FC2-0C890EAEB7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9F-4EFF-9FC2-0C890EAEB7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F-4EFF-9FC2-0C890EAEB7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9F-4EFF-9FC2-0C890EAEB7F0}"/>
              </c:ext>
            </c:extLst>
          </c:dPt>
          <c:dLbls>
            <c:dLbl>
              <c:idx val="0"/>
              <c:layout>
                <c:manualLayout>
                  <c:x val="2.8187671470920803E-2"/>
                  <c:y val="-6.9932497867922401E-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9F-4EFF-9FC2-0C890EAEB7F0}"/>
                </c:ext>
              </c:extLst>
            </c:dLbl>
            <c:dLbl>
              <c:idx val="1"/>
              <c:layout>
                <c:manualLayout>
                  <c:x val="-0.15480654753253062"/>
                  <c:y val="-2.225273936062874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9F-4EFF-9FC2-0C890EAEB7F0}"/>
                </c:ext>
              </c:extLst>
            </c:dLbl>
            <c:dLbl>
              <c:idx val="2"/>
              <c:layout>
                <c:manualLayout>
                  <c:x val="-2.7243487254223668E-3"/>
                  <c:y val="9.7708106900141578E-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9F-4EFF-9FC2-0C890EAEB7F0}"/>
                </c:ext>
              </c:extLst>
            </c:dLbl>
            <c:dLbl>
              <c:idx val="3"/>
              <c:layout>
                <c:manualLayout>
                  <c:x val="-6.0767453293049195E-2"/>
                  <c:y val="5.263231173961847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9F-4EFF-9FC2-0C890EAEB7F0}"/>
                </c:ext>
              </c:extLst>
            </c:dLbl>
            <c:dLbl>
              <c:idx val="4"/>
              <c:layout>
                <c:manualLayout>
                  <c:x val="-0.1777241637898711"/>
                  <c:y val="2.116451412179920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9F-4EFF-9FC2-0C890EAEB7F0}"/>
                </c:ext>
              </c:extLst>
            </c:dLbl>
            <c:dLbl>
              <c:idx val="5"/>
              <c:layout>
                <c:manualLayout>
                  <c:x val="2.5199306983178828E-2"/>
                  <c:y val="-1.349506582857992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9F-4EFF-9FC2-0C890EAEB7F0}"/>
                </c:ext>
              </c:extLst>
            </c:dLbl>
            <c:dLbl>
              <c:idx val="6"/>
              <c:layout>
                <c:manualLayout>
                  <c:x val="-0.14183027685600541"/>
                  <c:y val="0.1144110282531090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9F-4EFF-9FC2-0C890EAEB7F0}"/>
                </c:ext>
              </c:extLst>
            </c:dLbl>
            <c:dLbl>
              <c:idx val="7"/>
              <c:layout>
                <c:manualLayout>
                  <c:x val="-0.17906706061420002"/>
                  <c:y val="3.3826342457263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49082281314353"/>
                      <c:h val="0.105686955967334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69F-4EFF-9FC2-0C890EAEB7F0}"/>
                </c:ext>
              </c:extLst>
            </c:dLbl>
            <c:dLbl>
              <c:idx val="8"/>
              <c:layout>
                <c:manualLayout>
                  <c:x val="0.29630268819137334"/>
                  <c:y val="3.58049072422269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9F-4EFF-9FC2-0C890EAEB7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Missions_HC'!$A$43:$A$48</c:f>
              <c:strCache>
                <c:ptCount val="6"/>
                <c:pt idx="0">
                  <c:v>Classement, archive, suivi d'activité, courrier divers, déménagement</c:v>
                </c:pt>
                <c:pt idx="1">
                  <c:v>Réunion</c:v>
                </c:pt>
                <c:pt idx="2">
                  <c:v>Management, planification, gestion RH</c:v>
                </c:pt>
                <c:pt idx="3">
                  <c:v>Colloque / séminaire</c:v>
                </c:pt>
                <c:pt idx="4">
                  <c:v>Suivi marchés, achat, facture, préparation budget</c:v>
                </c:pt>
                <c:pt idx="5">
                  <c:v>Veille technique et normative</c:v>
                </c:pt>
              </c:strCache>
            </c:strRef>
          </c:cat>
          <c:val>
            <c:numRef>
              <c:f>'Grf Missions_HC'!$B$43:$B$48</c:f>
              <c:numCache>
                <c:formatCode>General</c:formatCode>
                <c:ptCount val="6"/>
                <c:pt idx="0">
                  <c:v>3206</c:v>
                </c:pt>
                <c:pt idx="1">
                  <c:v>1822.75</c:v>
                </c:pt>
                <c:pt idx="2">
                  <c:v>1396.25</c:v>
                </c:pt>
                <c:pt idx="3">
                  <c:v>578.5</c:v>
                </c:pt>
                <c:pt idx="4">
                  <c:v>547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F-4EFF-9FC2-0C890EAEB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des activités récurrentes 2022-2023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'Grf Missions_HC'!$B$76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'Grf Missions_HC'!$A$77:$A$82</c:f>
              <c:strCache>
                <c:ptCount val="6"/>
                <c:pt idx="0">
                  <c:v> Classement, archive, suivi d'activité, courrier divers, déménagement</c:v>
                </c:pt>
                <c:pt idx="1">
                  <c:v>Réunion</c:v>
                </c:pt>
                <c:pt idx="2">
                  <c:v> Management, planification, gestion RH</c:v>
                </c:pt>
                <c:pt idx="3">
                  <c:v>Colloque / séminaire</c:v>
                </c:pt>
                <c:pt idx="4">
                  <c:v>Suivi marchés, achat, facture, préparation budget</c:v>
                </c:pt>
                <c:pt idx="5">
                  <c:v>Veille technique et normative</c:v>
                </c:pt>
              </c:strCache>
            </c:strRef>
          </c:cat>
          <c:val>
            <c:numRef>
              <c:f>'Grf Missions_HC'!$B$77:$B$82</c:f>
              <c:numCache>
                <c:formatCode>General</c:formatCode>
                <c:ptCount val="6"/>
                <c:pt idx="0">
                  <c:v>1193</c:v>
                </c:pt>
                <c:pt idx="1">
                  <c:v>1256</c:v>
                </c:pt>
                <c:pt idx="2">
                  <c:v>740</c:v>
                </c:pt>
                <c:pt idx="3">
                  <c:v>301</c:v>
                </c:pt>
                <c:pt idx="4">
                  <c:v>554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1-41D2-9FFB-9C0D0E42325A}"/>
            </c:ext>
          </c:extLst>
        </c:ser>
        <c:ser>
          <c:idx val="1"/>
          <c:order val="1"/>
          <c:tx>
            <c:strRef>
              <c:f>'Grf Missions_HC'!$C$76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'Grf Missions_HC'!$A$77:$A$82</c:f>
              <c:strCache>
                <c:ptCount val="6"/>
                <c:pt idx="0">
                  <c:v> Classement, archive, suivi d'activité, courrier divers, déménagement</c:v>
                </c:pt>
                <c:pt idx="1">
                  <c:v>Réunion</c:v>
                </c:pt>
                <c:pt idx="2">
                  <c:v> Management, planification, gestion RH</c:v>
                </c:pt>
                <c:pt idx="3">
                  <c:v>Colloque / séminaire</c:v>
                </c:pt>
                <c:pt idx="4">
                  <c:v>Suivi marchés, achat, facture, préparation budget</c:v>
                </c:pt>
                <c:pt idx="5">
                  <c:v>Veille technique et normative</c:v>
                </c:pt>
              </c:strCache>
            </c:strRef>
          </c:cat>
          <c:val>
            <c:numRef>
              <c:f>'Grf Missions_HC'!$C$77:$C$82</c:f>
              <c:numCache>
                <c:formatCode>General</c:formatCode>
                <c:ptCount val="6"/>
                <c:pt idx="0">
                  <c:v>3206</c:v>
                </c:pt>
                <c:pt idx="1">
                  <c:v>1822.75</c:v>
                </c:pt>
                <c:pt idx="2">
                  <c:v>1396.25</c:v>
                </c:pt>
                <c:pt idx="3">
                  <c:v>578.5</c:v>
                </c:pt>
                <c:pt idx="4">
                  <c:v>547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1-41D2-9FFB-9C0D0E423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318976"/>
        <c:axId val="262750352"/>
      </c:barChart>
      <c:catAx>
        <c:axId val="3243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750352"/>
        <c:crosses val="autoZero"/>
        <c:auto val="1"/>
        <c:lblAlgn val="ctr"/>
        <c:lblOffset val="100"/>
        <c:noMultiLvlLbl val="0"/>
      </c:catAx>
      <c:valAx>
        <c:axId val="2627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31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Activités "connaitre</a:t>
            </a:r>
            <a:r>
              <a:rPr lang="fr-FR" baseline="0"/>
              <a:t> le patrimoine" (durée en h)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D-43BA-8C6F-5304267FC7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DD-43BA-8C6F-5304267FC7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DD-43BA-8C6F-5304267FC7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7DD-43BA-8C6F-5304267FC7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DD-43BA-8C6F-5304267FC7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7DD-43BA-8C6F-5304267FC7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DD-43BA-8C6F-5304267FC78A}"/>
              </c:ext>
            </c:extLst>
          </c:dPt>
          <c:dLbls>
            <c:dLbl>
              <c:idx val="0"/>
              <c:layout>
                <c:manualLayout>
                  <c:x val="6.2702199547321549E-2"/>
                  <c:y val="6.07424172591143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631891433418148"/>
                      <c:h val="0.111307282680604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DD-43BA-8C6F-5304267FC78A}"/>
                </c:ext>
              </c:extLst>
            </c:dLbl>
            <c:dLbl>
              <c:idx val="1"/>
              <c:layout>
                <c:manualLayout>
                  <c:x val="0.28929876072595073"/>
                  <c:y val="-3.781232617413395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DD-43BA-8C6F-5304267FC78A}"/>
                </c:ext>
              </c:extLst>
            </c:dLbl>
            <c:dLbl>
              <c:idx val="2"/>
              <c:layout>
                <c:manualLayout>
                  <c:x val="-7.7194496259377935E-3"/>
                  <c:y val="7.07225040524344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DD-43BA-8C6F-5304267FC78A}"/>
                </c:ext>
              </c:extLst>
            </c:dLbl>
            <c:dLbl>
              <c:idx val="3"/>
              <c:layout>
                <c:manualLayout>
                  <c:x val="-2.4240481390207909E-2"/>
                  <c:y val="3.86533015407011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DD-43BA-8C6F-5304267FC78A}"/>
                </c:ext>
              </c:extLst>
            </c:dLbl>
            <c:dLbl>
              <c:idx val="4"/>
              <c:layout>
                <c:manualLayout>
                  <c:x val="-6.1914207288974371E-2"/>
                  <c:y val="4.065529158657162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DD-43BA-8C6F-5304267FC78A}"/>
                </c:ext>
              </c:extLst>
            </c:dLbl>
            <c:dLbl>
              <c:idx val="5"/>
              <c:layout>
                <c:manualLayout>
                  <c:x val="-1.0582169595212812E-2"/>
                  <c:y val="1.2439005484082802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DD-43BA-8C6F-5304267FC78A}"/>
                </c:ext>
              </c:extLst>
            </c:dLbl>
            <c:dLbl>
              <c:idx val="6"/>
              <c:layout>
                <c:manualLayout>
                  <c:x val="0.33577184054283293"/>
                  <c:y val="5.02654775793202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11365564037317"/>
                      <c:h val="0.143951688979523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7DD-43BA-8C6F-5304267FC7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Connaitre Pat'!$A$5:$A$11</c:f>
              <c:strCache>
                <c:ptCount val="7"/>
                <c:pt idx="0">
                  <c:v>Exploitation/valorisation données SIG</c:v>
                </c:pt>
                <c:pt idx="1">
                  <c:v>Pilotage des récolements</c:v>
                </c:pt>
                <c:pt idx="2">
                  <c:v>Gestion des remontées anomalies du SIG (horsfoncier)</c:v>
                </c:pt>
                <c:pt idx="3">
                  <c:v>MAJ SIG  foncier/propriété/exploitant</c:v>
                </c:pt>
                <c:pt idx="4">
                  <c:v>Gestion des conventions, servitudes, COT, foncier</c:v>
                </c:pt>
                <c:pt idx="5">
                  <c:v>Intégration des DOE</c:v>
                </c:pt>
                <c:pt idx="6">
                  <c:v> Pilotage, programmation, réalisation, analyse DTA</c:v>
                </c:pt>
              </c:strCache>
            </c:strRef>
          </c:cat>
          <c:val>
            <c:numRef>
              <c:f>'Grf Connaitre Pat'!$B$5:$B$11</c:f>
              <c:numCache>
                <c:formatCode>General</c:formatCode>
                <c:ptCount val="7"/>
                <c:pt idx="0">
                  <c:v>1590.5</c:v>
                </c:pt>
                <c:pt idx="1">
                  <c:v>1356</c:v>
                </c:pt>
                <c:pt idx="2">
                  <c:v>515.5</c:v>
                </c:pt>
                <c:pt idx="3">
                  <c:v>429.25</c:v>
                </c:pt>
                <c:pt idx="4">
                  <c:v>386.75</c:v>
                </c:pt>
                <c:pt idx="5">
                  <c:v>239.5</c:v>
                </c:pt>
                <c:pt idx="6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D-43BA-8C6F-5304267F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Activités "connaissance de état de sante du patrimoine" durée en h</a:t>
            </a:r>
          </a:p>
        </c:rich>
      </c:tx>
      <c:layout>
        <c:manualLayout>
          <c:xMode val="edge"/>
          <c:yMode val="edge"/>
          <c:x val="0.11378172448453468"/>
          <c:y val="2.7287452633037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CD-4FB7-9833-C7A440398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BCD-4FB7-9833-C7A4403989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CD-4FB7-9833-C7A440398958}"/>
              </c:ext>
            </c:extLst>
          </c:dPt>
          <c:dLbls>
            <c:dLbl>
              <c:idx val="0"/>
              <c:layout>
                <c:manualLayout>
                  <c:x val="0.24413727503063606"/>
                  <c:y val="-0.334078810638490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1827939888672"/>
                      <c:h val="0.235047295117828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BCD-4FB7-9833-C7A440398958}"/>
                </c:ext>
              </c:extLst>
            </c:dLbl>
            <c:dLbl>
              <c:idx val="1"/>
              <c:layout>
                <c:manualLayout>
                  <c:x val="-0.18659329964078863"/>
                  <c:y val="0.27482006559735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60304658609436"/>
                      <c:h val="0.16010912832434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BCD-4FB7-9833-C7A440398958}"/>
                </c:ext>
              </c:extLst>
            </c:dLbl>
            <c:dLbl>
              <c:idx val="2"/>
              <c:layout>
                <c:manualLayout>
                  <c:x val="-0.29749195274177004"/>
                  <c:y val="5.921947882881083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75364869292607"/>
                      <c:h val="0.122640179216253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BCD-4FB7-9833-C7A4403989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Etat santé Pat'!$A$2:$A$4</c:f>
              <c:strCache>
                <c:ptCount val="3"/>
                <c:pt idx="0">
                  <c:v>Pilotage, programmation, réalisation, analyse inspections et études (interne/prestataire)</c:v>
                </c:pt>
                <c:pt idx="1">
                  <c:v> Gestion Débordement/Inondation/Ruissellement</c:v>
                </c:pt>
                <c:pt idx="2">
                  <c:v>Mise en place outils aide à programmation inspections</c:v>
                </c:pt>
              </c:strCache>
            </c:strRef>
          </c:cat>
          <c:val>
            <c:numRef>
              <c:f>'Grf Etat santé Pat'!$B$2:$B$4</c:f>
              <c:numCache>
                <c:formatCode>General</c:formatCode>
                <c:ptCount val="3"/>
                <c:pt idx="0">
                  <c:v>2702.75</c:v>
                </c:pt>
                <c:pt idx="1">
                  <c:v>129</c:v>
                </c:pt>
                <c:pt idx="2">
                  <c:v>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D-4FB7-9833-C7A44039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 "Programmer</a:t>
            </a:r>
            <a:r>
              <a:rPr lang="fr-FR" baseline="0"/>
              <a:t> et piloter les travaux"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33-4E58-9C2D-AB946AA66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33-4E58-9C2D-AB946AA66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33-4E58-9C2D-AB946AA66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33-4E58-9C2D-AB946AA666CD}"/>
              </c:ext>
            </c:extLst>
          </c:dPt>
          <c:dLbls>
            <c:dLbl>
              <c:idx val="0"/>
              <c:layout>
                <c:manualLayout>
                  <c:x val="2.9275899336112254E-2"/>
                  <c:y val="-4.315015122505929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7205496371777"/>
                      <c:h val="0.161745292850691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B33-4E58-9C2D-AB946AA666CD}"/>
                </c:ext>
              </c:extLst>
            </c:dLbl>
            <c:dLbl>
              <c:idx val="1"/>
              <c:layout>
                <c:manualLayout>
                  <c:x val="-3.4007256445885439E-2"/>
                  <c:y val="0.1321416353061922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33-4E58-9C2D-AB946AA666CD}"/>
                </c:ext>
              </c:extLst>
            </c:dLbl>
            <c:dLbl>
              <c:idx val="2"/>
              <c:layout>
                <c:manualLayout>
                  <c:x val="-0.11923598888374248"/>
                  <c:y val="0.119028720888406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6960012351397"/>
                      <c:h val="0.131071538819415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B33-4E58-9C2D-AB946AA666CD}"/>
                </c:ext>
              </c:extLst>
            </c:dLbl>
            <c:dLbl>
              <c:idx val="3"/>
              <c:layout>
                <c:manualLayout>
                  <c:x val="-0.22478222942720397"/>
                  <c:y val="1.608541687370882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41176470588231"/>
                      <c:h val="0.100398004655920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B33-4E58-9C2D-AB946AA666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Travaux'!$A$4:$A$7</c:f>
              <c:strCache>
                <c:ptCount val="4"/>
                <c:pt idx="0">
                  <c:v>Réalisation études de faisabilité/suivi de l'opération/intégration dans patrimoine/bilan</c:v>
                </c:pt>
                <c:pt idx="1">
                  <c:v>Pilotage/coordination du programme de travaux</c:v>
                </c:pt>
                <c:pt idx="2">
                  <c:v>Pilotage budgétaire programmes de travaux/ordonnancement financier</c:v>
                </c:pt>
                <c:pt idx="3">
                  <c:v>Missions de maitre d'oeuvre (usines)</c:v>
                </c:pt>
              </c:strCache>
            </c:strRef>
          </c:cat>
          <c:val>
            <c:numRef>
              <c:f>'GRF Travaux'!$B$4:$B$7</c:f>
              <c:numCache>
                <c:formatCode>General</c:formatCode>
                <c:ptCount val="4"/>
                <c:pt idx="0">
                  <c:v>3883</c:v>
                </c:pt>
                <c:pt idx="1">
                  <c:v>823.25</c:v>
                </c:pt>
                <c:pt idx="2">
                  <c:v>292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3-4E58-9C2D-AB946AA66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Activités</a:t>
            </a:r>
            <a:r>
              <a:rPr lang="fr-FR" baseline="0"/>
              <a:t> "Accompagner les projets urbains"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B0-4A13-AAA4-7D6864467F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B0-4A13-AAA4-7D6864467F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B0-4A13-AAA4-7D6864467F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B0-4A13-AAA4-7D6864467F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5B0-4A13-AAA4-7D6864467F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B0-4A13-AAA4-7D6864467F16}"/>
              </c:ext>
            </c:extLst>
          </c:dPt>
          <c:dLbls>
            <c:dLbl>
              <c:idx val="0"/>
              <c:layout>
                <c:manualLayout>
                  <c:x val="0.10557154556514356"/>
                  <c:y val="-0.219969518141442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B0-4A13-AAA4-7D6864467F16}"/>
                </c:ext>
              </c:extLst>
            </c:dLbl>
            <c:dLbl>
              <c:idx val="1"/>
              <c:layout>
                <c:manualLayout>
                  <c:x val="-6.5382054831749234E-2"/>
                  <c:y val="0.2071487481262293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B0-4A13-AAA4-7D6864467F16}"/>
                </c:ext>
              </c:extLst>
            </c:dLbl>
            <c:dLbl>
              <c:idx val="2"/>
              <c:layout>
                <c:manualLayout>
                  <c:x val="-0.11913602877472143"/>
                  <c:y val="0.2168714579467375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B0-4A13-AAA4-7D6864467F16}"/>
                </c:ext>
              </c:extLst>
            </c:dLbl>
            <c:dLbl>
              <c:idx val="3"/>
              <c:layout>
                <c:manualLayout>
                  <c:x val="-0.19090940595594419"/>
                  <c:y val="0.1085255863717672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0034746351633"/>
                      <c:h val="6.45789101203113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5B0-4A13-AAA4-7D6864467F16}"/>
                </c:ext>
              </c:extLst>
            </c:dLbl>
            <c:dLbl>
              <c:idx val="4"/>
              <c:layout>
                <c:manualLayout>
                  <c:x val="-0.27000486996109502"/>
                  <c:y val="5.187209879019899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B0-4A13-AAA4-7D6864467F16}"/>
                </c:ext>
              </c:extLst>
            </c:dLbl>
            <c:dLbl>
              <c:idx val="5"/>
              <c:layout>
                <c:manualLayout>
                  <c:x val="-0.28147545229535675"/>
                  <c:y val="7.2167332586611389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02779708130643"/>
                      <c:h val="0.12722943867685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5B0-4A13-AAA4-7D6864467F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accompagnement'!$A$3:$A$8</c:f>
              <c:strCache>
                <c:ptCount val="6"/>
                <c:pt idx="0">
                  <c:v>DMOU</c:v>
                </c:pt>
                <c:pt idx="1">
                  <c:v>Maitres ouvrages extérieurs</c:v>
                </c:pt>
                <c:pt idx="2">
                  <c:v>Gestion des Classements/declassements</c:v>
                </c:pt>
                <c:pt idx="3">
                  <c:v>RCU</c:v>
                </c:pt>
                <c:pt idx="4">
                  <c:v>Subdivisions voiries</c:v>
                </c:pt>
                <c:pt idx="5">
                  <c:v>Autres services métropolitains</c:v>
                </c:pt>
              </c:strCache>
            </c:strRef>
          </c:cat>
          <c:val>
            <c:numRef>
              <c:f>'GRF accompagnement'!$B$3:$B$8</c:f>
              <c:numCache>
                <c:formatCode>General</c:formatCode>
                <c:ptCount val="6"/>
                <c:pt idx="0">
                  <c:v>2307</c:v>
                </c:pt>
                <c:pt idx="1">
                  <c:v>213</c:v>
                </c:pt>
                <c:pt idx="2">
                  <c:v>140.75</c:v>
                </c:pt>
                <c:pt idx="3">
                  <c:v>127</c:v>
                </c:pt>
                <c:pt idx="4">
                  <c:v>91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0-4A13-AAA4-7D6864467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Activités "mise en place d'une démarche qualité"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53-43F8-81C9-30212311F8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53-43F8-81C9-30212311F8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53-43F8-81C9-30212311F8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53-43F8-81C9-30212311F861}"/>
              </c:ext>
            </c:extLst>
          </c:dPt>
          <c:dLbls>
            <c:dLbl>
              <c:idx val="0"/>
              <c:layout>
                <c:manualLayout>
                  <c:x val="4.2204724409448821E-2"/>
                  <c:y val="-6.542638052596366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53-43F8-81C9-30212311F861}"/>
                </c:ext>
              </c:extLst>
            </c:dLbl>
            <c:dLbl>
              <c:idx val="1"/>
              <c:layout>
                <c:manualLayout>
                  <c:x val="-0.10129564193168433"/>
                  <c:y val="-2.287581699346405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632508833922262"/>
                      <c:h val="0.117647058823529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A53-43F8-81C9-30212311F861}"/>
                </c:ext>
              </c:extLst>
            </c:dLbl>
            <c:dLbl>
              <c:idx val="2"/>
              <c:layout>
                <c:manualLayout>
                  <c:x val="-1.532428146128377E-2"/>
                  <c:y val="4.3247902835674952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53-43F8-81C9-30212311F861}"/>
                </c:ext>
              </c:extLst>
            </c:dLbl>
            <c:dLbl>
              <c:idx val="3"/>
              <c:layout>
                <c:manualLayout>
                  <c:x val="-0.14856449922558268"/>
                  <c:y val="2.01137357830271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53-43F8-81C9-30212311F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Qualité'!$A$2:$A$5</c:f>
              <c:strCache>
                <c:ptCount val="4"/>
                <c:pt idx="0">
                  <c:v>Elaboration, participation, MAJ  des outils</c:v>
                </c:pt>
                <c:pt idx="1">
                  <c:v>Elaboration, participation, MAJ des procédures</c:v>
                </c:pt>
                <c:pt idx="2">
                  <c:v>Elaboration de bilan d'activité et production des indicateurs</c:v>
                </c:pt>
                <c:pt idx="3">
                  <c:v>Gestion des DAF</c:v>
                </c:pt>
              </c:strCache>
            </c:strRef>
          </c:cat>
          <c:val>
            <c:numRef>
              <c:f>'GRF Qualité'!$B$2:$B$5</c:f>
              <c:numCache>
                <c:formatCode>General</c:formatCode>
                <c:ptCount val="4"/>
                <c:pt idx="0">
                  <c:v>291</c:v>
                </c:pt>
                <c:pt idx="1">
                  <c:v>228</c:v>
                </c:pt>
                <c:pt idx="2">
                  <c:v>156.5</c:v>
                </c:pt>
                <c:pt idx="3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F8-81C9-30212311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Activité "Grands projets"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D-46E4-9D22-BF84C5FE8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AD-46E4-9D22-BF84C5FE8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D-46E4-9D22-BF84C5FE8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AD-46E4-9D22-BF84C5FE8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AD-46E4-9D22-BF84C5FE896F}"/>
              </c:ext>
            </c:extLst>
          </c:dPt>
          <c:dLbls>
            <c:dLbl>
              <c:idx val="0"/>
              <c:layout>
                <c:manualLayout>
                  <c:x val="9.7895888013998247E-2"/>
                  <c:y val="-0.252555409740449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AD-46E4-9D22-BF84C5FE896F}"/>
                </c:ext>
              </c:extLst>
            </c:dLbl>
            <c:dLbl>
              <c:idx val="1"/>
              <c:layout>
                <c:manualLayout>
                  <c:x val="-0.11964523184601925"/>
                  <c:y val="0.2360498687664041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AD-46E4-9D22-BF84C5FE896F}"/>
                </c:ext>
              </c:extLst>
            </c:dLbl>
            <c:dLbl>
              <c:idx val="2"/>
              <c:layout>
                <c:manualLayout>
                  <c:x val="-0.20449617235345582"/>
                  <c:y val="0.2065525663458734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AD-46E4-9D22-BF84C5FE896F}"/>
                </c:ext>
              </c:extLst>
            </c:dLbl>
            <c:dLbl>
              <c:idx val="3"/>
              <c:layout>
                <c:manualLayout>
                  <c:x val="-0.30817497812773403"/>
                  <c:y val="7.027887139107610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D-46E4-9D22-BF84C5FE896F}"/>
                </c:ext>
              </c:extLst>
            </c:dLbl>
            <c:dLbl>
              <c:idx val="4"/>
              <c:layout>
                <c:manualLayout>
                  <c:x val="0.30277777777777776"/>
                  <c:y val="0.1168981481481481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91666666666666"/>
                      <c:h val="0.218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6AD-46E4-9D22-BF84C5FE8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'GRF grands projets'!$A$3:$A$7</c:f>
              <c:strCache>
                <c:ptCount val="5"/>
                <c:pt idx="0">
                  <c:v>Les Voies Lyonnaises</c:v>
                </c:pt>
                <c:pt idx="1">
                  <c:v>SEMAPLUS</c:v>
                </c:pt>
                <c:pt idx="2">
                  <c:v>Ville perméable</c:v>
                </c:pt>
                <c:pt idx="3">
                  <c:v>Référentiels et guide techniques CCTP</c:v>
                </c:pt>
                <c:pt idx="4">
                  <c:v>Coopération Franco Quebequoise</c:v>
                </c:pt>
              </c:strCache>
            </c:strRef>
          </c:cat>
          <c:val>
            <c:numRef>
              <c:f>'GRF grands projets'!$B$3:$B$7</c:f>
              <c:numCache>
                <c:formatCode>General</c:formatCode>
                <c:ptCount val="5"/>
                <c:pt idx="0">
                  <c:v>1715</c:v>
                </c:pt>
                <c:pt idx="1">
                  <c:v>350.25</c:v>
                </c:pt>
                <c:pt idx="2">
                  <c:v>229.25</c:v>
                </c:pt>
                <c:pt idx="3">
                  <c:v>20.75</c:v>
                </c:pt>
                <c:pt idx="4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D-46E4-9D22-BF84C5FE8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Activités "Missions</a:t>
            </a:r>
            <a:r>
              <a:rPr lang="en-US" baseline="0"/>
              <a:t> transversales"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76599154538955"/>
          <c:y val="0.24946505554180298"/>
          <c:w val="0.46468016909220899"/>
          <c:h val="0.7316287469091328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9B-4AEF-AFF7-5D5DBD5A9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9B-4AEF-AFF7-5D5DBD5A9F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39B-4AEF-AFF7-5D5DBD5A9F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9B-4AEF-AFF7-5D5DBD5A9F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39B-4AEF-AFF7-5D5DBD5A9FAB}"/>
              </c:ext>
            </c:extLst>
          </c:dPt>
          <c:dLbls>
            <c:dLbl>
              <c:idx val="0"/>
              <c:layout>
                <c:manualLayout>
                  <c:x val="0.10537034104740564"/>
                  <c:y val="-0.1331139748368976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9B-4AEF-AFF7-5D5DBD5A9FAB}"/>
                </c:ext>
              </c:extLst>
            </c:dLbl>
            <c:dLbl>
              <c:idx val="1"/>
              <c:layout>
                <c:manualLayout>
                  <c:x val="-3.9866303275161906E-2"/>
                  <c:y val="0.1582425768193337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9B-4AEF-AFF7-5D5DBD5A9FAB}"/>
                </c:ext>
              </c:extLst>
            </c:dLbl>
            <c:dLbl>
              <c:idx val="2"/>
              <c:layout>
                <c:manualLayout>
                  <c:x val="-0.14196788015757628"/>
                  <c:y val="9.668952672304748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99492179565305"/>
                      <c:h val="0.114991716136070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39B-4AEF-AFF7-5D5DBD5A9FAB}"/>
                </c:ext>
              </c:extLst>
            </c:dLbl>
            <c:dLbl>
              <c:idx val="3"/>
              <c:layout>
                <c:manualLayout>
                  <c:x val="-0.16741456221080225"/>
                  <c:y val="5.9859384589117078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9B-4AEF-AFF7-5D5DBD5A9FAB}"/>
                </c:ext>
              </c:extLst>
            </c:dLbl>
            <c:dLbl>
              <c:idx val="4"/>
              <c:layout>
                <c:manualLayout>
                  <c:x val="0.14303918134547625"/>
                  <c:y val="-1.08735314997105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834247410115782"/>
                      <c:h val="0.114991716136070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39B-4AEF-AFF7-5D5DBD5A9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s!$A$4:$A$8</c:f>
              <c:strCache>
                <c:ptCount val="5"/>
                <c:pt idx="0">
                  <c:v>Gestion sollicitations extérieures pour expertise technique</c:v>
                </c:pt>
                <c:pt idx="1">
                  <c:v> Rapport d'autosurveillance/Barnier/données réglementaires</c:v>
                </c:pt>
                <c:pt idx="2">
                  <c:v>Missions Conseiller conduite de projet</c:v>
                </c:pt>
                <c:pt idx="3">
                  <c:v>Préparation budgétaire global  OR</c:v>
                </c:pt>
                <c:pt idx="4">
                  <c:v>Extension SRU/sollicitions pour PC</c:v>
                </c:pt>
              </c:strCache>
            </c:strRef>
          </c:cat>
          <c:val>
            <c:numRef>
              <c:f>s!$B$4:$B$8</c:f>
              <c:numCache>
                <c:formatCode>General</c:formatCode>
                <c:ptCount val="5"/>
                <c:pt idx="0">
                  <c:v>668.5</c:v>
                </c:pt>
                <c:pt idx="1">
                  <c:v>125.25</c:v>
                </c:pt>
                <c:pt idx="2">
                  <c:v>108</c:v>
                </c:pt>
                <c:pt idx="3">
                  <c:v>52</c:v>
                </c:pt>
                <c:pt idx="4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B-4AEF-AFF7-5D5DBD5A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au sein de la mission : Connaitre l'état des Patrimoines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10 %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2038204973557834E-2"/>
          <c:y val="1.6680976610065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8BC-478A-9F31-0C689E9EF81D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BC-478A-9F31-0C689E9EF81D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BC-478A-9F31-0C689E9EF81D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BC-478A-9F31-0C689E9EF81D}"/>
              </c:ext>
            </c:extLst>
          </c:dPt>
          <c:dLbls>
            <c:dLbl>
              <c:idx val="0"/>
              <c:layout>
                <c:manualLayout>
                  <c:x val="0.10104123585389496"/>
                  <c:y val="-7.762943095579087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BC-478A-9F31-0C689E9EF81D}"/>
                </c:ext>
              </c:extLst>
            </c:dLbl>
            <c:dLbl>
              <c:idx val="1"/>
              <c:layout>
                <c:manualLayout>
                  <c:x val="8.8062938985790304E-2"/>
                  <c:y val="7.41208358829616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BC-478A-9F31-0C689E9EF81D}"/>
                </c:ext>
              </c:extLst>
            </c:dLbl>
            <c:dLbl>
              <c:idx val="2"/>
              <c:layout>
                <c:manualLayout>
                  <c:x val="-0.21259454510308196"/>
                  <c:y val="-4.17025338558080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BC-478A-9F31-0C689E9EF81D}"/>
                </c:ext>
              </c:extLst>
            </c:dLbl>
            <c:dLbl>
              <c:idx val="3"/>
              <c:layout>
                <c:manualLayout>
                  <c:x val="-0.15207901714676464"/>
                  <c:y val="3.353343434978607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BC-478A-9F31-0C689E9EF81D}"/>
                </c:ext>
              </c:extLst>
            </c:dLbl>
            <c:dLbl>
              <c:idx val="4"/>
              <c:layout>
                <c:manualLayout>
                  <c:x val="-0.11862403813577491"/>
                  <c:y val="-7.354586630200482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BC-478A-9F31-0C689E9EF81D}"/>
                </c:ext>
              </c:extLst>
            </c:dLbl>
            <c:dLbl>
              <c:idx val="5"/>
              <c:layout>
                <c:manualLayout>
                  <c:x val="-5.9387396192590244E-2"/>
                  <c:y val="-4.13385396921926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BC-478A-9F31-0C689E9EF81D}"/>
                </c:ext>
              </c:extLst>
            </c:dLbl>
            <c:dLbl>
              <c:idx val="6"/>
              <c:layout>
                <c:manualLayout>
                  <c:x val="-0.14767512341056616"/>
                  <c:y val="-4.896928247178508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BC-478A-9F31-0C689E9EF81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BC-478A-9F31-0C689E9EF81D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BC-478A-9F31-0C689E9EF81D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BC-478A-9F31-0C689E9EF81D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missions'!$A$32:$A$35</c:f>
              <c:strCache>
                <c:ptCount val="3"/>
                <c:pt idx="0">
                  <c:v>Connaitre états de santé et fonctionnel des patrimoines - Gestion Débordement/Inondation/Ruissellement</c:v>
                </c:pt>
                <c:pt idx="1">
                  <c:v>Connaitre états de santé et fonctionnel des patrimoines - Mise en place outils aide à programmation inspections</c:v>
                </c:pt>
                <c:pt idx="2">
                  <c:v>Connaitre états de santé et fonctionnel des patrimoines - Pilotage, programmation, réalisation, analyse inspections et études (interne/ prestataire)</c:v>
                </c:pt>
              </c:strCache>
            </c:strRef>
          </c:cat>
          <c:val>
            <c:numRef>
              <c:f>'TCD par missions'!$B$32:$B$35</c:f>
              <c:numCache>
                <c:formatCode>General</c:formatCode>
                <c:ptCount val="4"/>
                <c:pt idx="0">
                  <c:v>587</c:v>
                </c:pt>
                <c:pt idx="1">
                  <c:v>68.5</c:v>
                </c:pt>
                <c:pt idx="2">
                  <c:v>2702.75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BC-478A-9F31-0C689E9EF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au sein de la mission : Programmer et piloter les travaux patrimoniaux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17 %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2038204973557834E-2"/>
          <c:y val="1.6680976610065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DAB-48E2-9E33-4BC067A4D98F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B-48E2-9E33-4BC067A4D98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DAB-48E2-9E33-4BC067A4D98F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B-48E2-9E33-4BC067A4D98F}"/>
              </c:ext>
            </c:extLst>
          </c:dPt>
          <c:dLbls>
            <c:dLbl>
              <c:idx val="0"/>
              <c:layout>
                <c:manualLayout>
                  <c:x val="-8.3184110265719674E-2"/>
                  <c:y val="-6.29496657195029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AB-48E2-9E33-4BC067A4D98F}"/>
                </c:ext>
              </c:extLst>
            </c:dLbl>
            <c:dLbl>
              <c:idx val="1"/>
              <c:layout>
                <c:manualLayout>
                  <c:x val="9.488609995318345E-2"/>
                  <c:y val="-4.056113222051056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AB-48E2-9E33-4BC067A4D98F}"/>
                </c:ext>
              </c:extLst>
            </c:dLbl>
            <c:dLbl>
              <c:idx val="2"/>
              <c:layout>
                <c:manualLayout>
                  <c:x val="0.10127085939700224"/>
                  <c:y val="3.753228047022718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AB-48E2-9E33-4BC067A4D98F}"/>
                </c:ext>
              </c:extLst>
            </c:dLbl>
            <c:dLbl>
              <c:idx val="3"/>
              <c:layout>
                <c:manualLayout>
                  <c:x val="-9.7493729407619606E-2"/>
                  <c:y val="-5.206134475566830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AB-48E2-9E33-4BC067A4D98F}"/>
                </c:ext>
              </c:extLst>
            </c:dLbl>
            <c:dLbl>
              <c:idx val="4"/>
              <c:layout>
                <c:manualLayout>
                  <c:x val="-0.11862403813577491"/>
                  <c:y val="-7.354586630200482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AB-48E2-9E33-4BC067A4D98F}"/>
                </c:ext>
              </c:extLst>
            </c:dLbl>
            <c:dLbl>
              <c:idx val="5"/>
              <c:layout>
                <c:manualLayout>
                  <c:x val="-5.9387396192590244E-2"/>
                  <c:y val="-4.13385396921926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AB-48E2-9E33-4BC067A4D98F}"/>
                </c:ext>
              </c:extLst>
            </c:dLbl>
            <c:dLbl>
              <c:idx val="6"/>
              <c:layout>
                <c:manualLayout>
                  <c:x val="-0.14767512341056616"/>
                  <c:y val="-4.896928247178508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AB-48E2-9E33-4BC067A4D98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AB-48E2-9E33-4BC067A4D98F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AB-48E2-9E33-4BC067A4D98F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AB-48E2-9E33-4BC067A4D98F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missions'!$A$55:$A$58</c:f>
              <c:strCache>
                <c:ptCount val="4"/>
                <c:pt idx="0">
                  <c:v>Programmer et piloter les travaux patrimoniaux - Missions de maitre d'oeuvre (usines)</c:v>
                </c:pt>
                <c:pt idx="1">
                  <c:v>Programmer et piloter les travaux patrimoniaux - Pilotage budgétaire programmes de travaux/ordonnancement financier</c:v>
                </c:pt>
                <c:pt idx="2">
                  <c:v>Programmer et piloter les travaux patrimoniaux - Pilotage/coordination du programme de travaux</c:v>
                </c:pt>
                <c:pt idx="3">
                  <c:v>Programmer et piloter les travaux patrimoniaux - Réalisation études de faisabilité/suivi de l'opération/intégration dans patrimoine/bilan</c:v>
                </c:pt>
              </c:strCache>
            </c:strRef>
          </c:cat>
          <c:val>
            <c:numRef>
              <c:f>'TCD par missions'!$B$55:$B$58</c:f>
              <c:numCache>
                <c:formatCode>General</c:formatCode>
                <c:ptCount val="4"/>
                <c:pt idx="0">
                  <c:v>220</c:v>
                </c:pt>
                <c:pt idx="1">
                  <c:v>292</c:v>
                </c:pt>
                <c:pt idx="2">
                  <c:v>823.25</c:v>
                </c:pt>
                <c:pt idx="3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AB-48E2-9E33-4BC067A4D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Grand projets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10 %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7496733747472341E-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0C5-498C-9348-0D4E53CFF621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C5-498C-9348-0D4E53CFF621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C5-498C-9348-0D4E53CFF621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5-498C-9348-0D4E53CFF621}"/>
              </c:ext>
            </c:extLst>
          </c:dPt>
          <c:dPt>
            <c:idx val="4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C5-498C-9348-0D4E53CFF621}"/>
              </c:ext>
            </c:extLst>
          </c:dPt>
          <c:dPt>
            <c:idx val="5"/>
            <c:bubble3D val="0"/>
            <c:spPr>
              <a:solidFill>
                <a:srgbClr val="FF9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C5-498C-9348-0D4E53CFF621}"/>
              </c:ext>
            </c:extLst>
          </c:dPt>
          <c:dPt>
            <c:idx val="6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0C5-498C-9348-0D4E53CFF621}"/>
              </c:ext>
            </c:extLst>
          </c:dPt>
          <c:dLbls>
            <c:dLbl>
              <c:idx val="0"/>
              <c:layout>
                <c:manualLayout>
                  <c:x val="0.10513513243433084"/>
                  <c:y val="-0.113076584733227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C5-498C-9348-0D4E53CFF621}"/>
                </c:ext>
              </c:extLst>
            </c:dLbl>
            <c:dLbl>
              <c:idx val="1"/>
              <c:layout>
                <c:manualLayout>
                  <c:x val="8.8062938985790304E-2"/>
                  <c:y val="7.41208358829616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C5-498C-9348-0D4E53CFF621}"/>
                </c:ext>
              </c:extLst>
            </c:dLbl>
            <c:dLbl>
              <c:idx val="2"/>
              <c:layout>
                <c:manualLayout>
                  <c:x val="-7.6131325755219123E-2"/>
                  <c:y val="8.340506771161614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C5-498C-9348-0D4E53CFF621}"/>
                </c:ext>
              </c:extLst>
            </c:dLbl>
            <c:dLbl>
              <c:idx val="3"/>
              <c:layout>
                <c:manualLayout>
                  <c:x val="-9.0670568440226473E-2"/>
                  <c:y val="-2.06798596627644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C5-498C-9348-0D4E53CFF621}"/>
                </c:ext>
              </c:extLst>
            </c:dLbl>
            <c:dLbl>
              <c:idx val="4"/>
              <c:layout>
                <c:manualLayout>
                  <c:x val="-0.11862403813577491"/>
                  <c:y val="-7.354586630200482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C5-498C-9348-0D4E53CFF621}"/>
                </c:ext>
              </c:extLst>
            </c:dLbl>
            <c:dLbl>
              <c:idx val="5"/>
              <c:layout>
                <c:manualLayout>
                  <c:x val="-5.9387396192590244E-2"/>
                  <c:y val="-4.13385396921926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C5-498C-9348-0D4E53CFF621}"/>
                </c:ext>
              </c:extLst>
            </c:dLbl>
            <c:dLbl>
              <c:idx val="6"/>
              <c:layout>
                <c:manualLayout>
                  <c:x val="-7.3984984962720296E-2"/>
                  <c:y val="-9.24722493443754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C5-498C-9348-0D4E53CFF6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C5-498C-9348-0D4E53CFF621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0C5-498C-9348-0D4E53CFF621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C5-498C-9348-0D4E53CFF621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missions'!$A$42:$A$48</c:f>
              <c:strCache>
                <c:ptCount val="7"/>
                <c:pt idx="0">
                  <c:v>Coopération Franco Quebequoise - Réalisation</c:v>
                </c:pt>
                <c:pt idx="1">
                  <c:v>Les Voies Lyonnaises - Réalisation</c:v>
                </c:pt>
                <c:pt idx="2">
                  <c:v>Participation à la migration, à l'évolution du SIG (pilotage Cellule GEOM) - Réalisation</c:v>
                </c:pt>
                <c:pt idx="3">
                  <c:v>Projet Life Artisan - Réalisation</c:v>
                </c:pt>
                <c:pt idx="4">
                  <c:v>Référentiels et guide techniques CCTP - Réalisation</c:v>
                </c:pt>
                <c:pt idx="5">
                  <c:v>SEMAPLUS - Réalisation</c:v>
                </c:pt>
                <c:pt idx="6">
                  <c:v>Ville perméable - Général</c:v>
                </c:pt>
              </c:strCache>
            </c:strRef>
          </c:cat>
          <c:val>
            <c:numRef>
              <c:f>'TCD par missions'!$B$42:$B$48</c:f>
              <c:numCache>
                <c:formatCode>General</c:formatCode>
                <c:ptCount val="7"/>
                <c:pt idx="0">
                  <c:v>30.5</c:v>
                </c:pt>
                <c:pt idx="1">
                  <c:v>1715</c:v>
                </c:pt>
                <c:pt idx="2">
                  <c:v>69</c:v>
                </c:pt>
                <c:pt idx="3">
                  <c:v>563</c:v>
                </c:pt>
                <c:pt idx="4">
                  <c:v>20.75</c:v>
                </c:pt>
                <c:pt idx="5">
                  <c:v>350.25</c:v>
                </c:pt>
                <c:pt idx="6">
                  <c:v>229.25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C5-498C-9348-0D4E53CFF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au sein de la mission : Démarche Qualité 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3 %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7496733747472341E-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82C-46E9-9110-018C01C8FB08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2C-46E9-9110-018C01C8FB08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82C-46E9-9110-018C01C8FB08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2C-46E9-9110-018C01C8FB08}"/>
              </c:ext>
            </c:extLst>
          </c:dPt>
          <c:dLbls>
            <c:dLbl>
              <c:idx val="0"/>
              <c:layout>
                <c:manualLayout>
                  <c:x val="4.9185212501707133E-2"/>
                  <c:y val="-4.00971504855636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2C-46E9-9110-018C01C8FB08}"/>
                </c:ext>
              </c:extLst>
            </c:dLbl>
            <c:dLbl>
              <c:idx val="1"/>
              <c:layout>
                <c:manualLayout>
                  <c:x val="3.4842283440123863E-2"/>
                  <c:y val="4.07588087983152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2C-46E9-9110-018C01C8FB08}"/>
                </c:ext>
              </c:extLst>
            </c:dLbl>
            <c:dLbl>
              <c:idx val="2"/>
              <c:layout>
                <c:manualLayout>
                  <c:x val="-0.10751786620522757"/>
                  <c:y val="8.34050677116159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2C-46E9-9110-018C01C8FB08}"/>
                </c:ext>
              </c:extLst>
            </c:dLbl>
            <c:dLbl>
              <c:idx val="3"/>
              <c:layout>
                <c:manualLayout>
                  <c:x val="-4.2908441668474538E-2"/>
                  <c:y val="-2.06798596627644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2C-46E9-9110-018C01C8FB08}"/>
                </c:ext>
              </c:extLst>
            </c:dLbl>
            <c:dLbl>
              <c:idx val="4"/>
              <c:layout>
                <c:manualLayout>
                  <c:x val="-0.11862403813577491"/>
                  <c:y val="-7.354586630200482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2C-46E9-9110-018C01C8FB08}"/>
                </c:ext>
              </c:extLst>
            </c:dLbl>
            <c:dLbl>
              <c:idx val="5"/>
              <c:layout>
                <c:manualLayout>
                  <c:x val="-5.9387396192590244E-2"/>
                  <c:y val="-4.13385396921926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2C-46E9-9110-018C01C8FB08}"/>
                </c:ext>
              </c:extLst>
            </c:dLbl>
            <c:dLbl>
              <c:idx val="6"/>
              <c:layout>
                <c:manualLayout>
                  <c:x val="-7.3984984962720296E-2"/>
                  <c:y val="-9.24722493443754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2C-46E9-9110-018C01C8FB0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2C-46E9-9110-018C01C8FB08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2C-46E9-9110-018C01C8FB08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2C-46E9-9110-018C01C8FB08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missions'!$A$65:$A$68</c:f>
              <c:strCache>
                <c:ptCount val="4"/>
                <c:pt idx="0">
                  <c:v>Mettre en place une démarche qualité - Elaboration de bilan d'activité et production des indicateurs</c:v>
                </c:pt>
                <c:pt idx="1">
                  <c:v>Mettre en place une démarche qualité - Elaboration, participation, MAJ  des outils</c:v>
                </c:pt>
                <c:pt idx="2">
                  <c:v>Mettre en place une démarche qualité - Elaboration, participation, MAJ des procédures</c:v>
                </c:pt>
                <c:pt idx="3">
                  <c:v>Mettre en place une démarche qualité - Gestion des DAF</c:v>
                </c:pt>
              </c:strCache>
            </c:strRef>
          </c:cat>
          <c:val>
            <c:numRef>
              <c:f>'TCD par missions'!$B$65:$B$68</c:f>
              <c:numCache>
                <c:formatCode>General</c:formatCode>
                <c:ptCount val="4"/>
                <c:pt idx="0">
                  <c:v>156.5</c:v>
                </c:pt>
                <c:pt idx="1">
                  <c:v>291</c:v>
                </c:pt>
                <c:pt idx="2">
                  <c:v>228</c:v>
                </c:pt>
                <c:pt idx="3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2C-46E9-9110-018C01C8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Missions transversales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3 %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7496733747472341E-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8BB-41AD-906C-643A3E1E215E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B-41AD-906C-643A3E1E215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8BB-41AD-906C-643A3E1E215E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B-41AD-906C-643A3E1E215E}"/>
              </c:ext>
            </c:extLst>
          </c:dPt>
          <c:dPt>
            <c:idx val="4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8BB-41AD-906C-643A3E1E215E}"/>
              </c:ext>
            </c:extLst>
          </c:dPt>
          <c:dLbls>
            <c:dLbl>
              <c:idx val="0"/>
              <c:layout>
                <c:manualLayout>
                  <c:x val="4.9185212501707133E-2"/>
                  <c:y val="-4.00971504855636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BB-41AD-906C-643A3E1E215E}"/>
                </c:ext>
              </c:extLst>
            </c:dLbl>
            <c:dLbl>
              <c:idx val="1"/>
              <c:layout>
                <c:manualLayout>
                  <c:x val="3.4842283440123863E-2"/>
                  <c:y val="4.07588087983152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BB-41AD-906C-643A3E1E215E}"/>
                </c:ext>
              </c:extLst>
            </c:dLbl>
            <c:dLbl>
              <c:idx val="2"/>
              <c:layout>
                <c:manualLayout>
                  <c:x val="-0.10751786620522757"/>
                  <c:y val="8.34050677116159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BB-41AD-906C-643A3E1E215E}"/>
                </c:ext>
              </c:extLst>
            </c:dLbl>
            <c:dLbl>
              <c:idx val="3"/>
              <c:layout>
                <c:manualLayout>
                  <c:x val="-0.11523394792284179"/>
                  <c:y val="-1.025422619881239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BB-41AD-906C-643A3E1E215E}"/>
                </c:ext>
              </c:extLst>
            </c:dLbl>
            <c:dLbl>
              <c:idx val="4"/>
              <c:layout>
                <c:manualLayout>
                  <c:x val="-6.540338259010843E-2"/>
                  <c:y val="-8.24191475706550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BB-41AD-906C-643A3E1E215E}"/>
                </c:ext>
              </c:extLst>
            </c:dLbl>
            <c:dLbl>
              <c:idx val="5"/>
              <c:layout>
                <c:manualLayout>
                  <c:x val="-5.9387396192590244E-2"/>
                  <c:y val="-4.13385396921926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BB-41AD-906C-643A3E1E215E}"/>
                </c:ext>
              </c:extLst>
            </c:dLbl>
            <c:dLbl>
              <c:idx val="6"/>
              <c:layout>
                <c:manualLayout>
                  <c:x val="-7.3984984962720296E-2"/>
                  <c:y val="-9.24722493443754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BB-41AD-906C-643A3E1E215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BB-41AD-906C-643A3E1E215E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BB-41AD-906C-643A3E1E215E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BB-41AD-906C-643A3E1E215E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missions'!$A$75:$A$79</c:f>
              <c:strCache>
                <c:ptCount val="5"/>
                <c:pt idx="0">
                  <c:v>Missions tranversale - Extension SRU/sollicitions pour PC</c:v>
                </c:pt>
                <c:pt idx="1">
                  <c:v>Missions tranversale - Gestion sollicitations extérieures pour expertise technique</c:v>
                </c:pt>
                <c:pt idx="2">
                  <c:v>Missions tranversale - Missions Conseiller conduite de projet</c:v>
                </c:pt>
                <c:pt idx="3">
                  <c:v>Missions tranversale - Préparation budgétaire global  OR</c:v>
                </c:pt>
                <c:pt idx="4">
                  <c:v>Missions tranversale - Rapport d'autosurveillance/Barnier/données réglementaires</c:v>
                </c:pt>
              </c:strCache>
            </c:strRef>
          </c:cat>
          <c:val>
            <c:numRef>
              <c:f>'TCD par missions'!$B$75:$B$79</c:f>
              <c:numCache>
                <c:formatCode>General</c:formatCode>
                <c:ptCount val="5"/>
                <c:pt idx="0">
                  <c:v>26.5</c:v>
                </c:pt>
                <c:pt idx="1">
                  <c:v>668.5</c:v>
                </c:pt>
                <c:pt idx="2">
                  <c:v>108</c:v>
                </c:pt>
                <c:pt idx="3">
                  <c:v>52</c:v>
                </c:pt>
                <c:pt idx="4">
                  <c:v>125.25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BB-41AD-906C-643A3E1E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Détail de la</a:t>
            </a:r>
            <a:r>
              <a:rPr lang="fr-FR" sz="2000" b="1" baseline="0"/>
              <a:t> répartition au sein de la mission : Accompagner les projets urbains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10 % de l'activité</a:t>
            </a:r>
            <a:r>
              <a:rPr lang="fr-FR" sz="2000" b="1" baseline="0"/>
              <a:t> totale de GDP</a:t>
            </a:r>
            <a:endParaRPr lang="fr-FR" sz="2000" b="1"/>
          </a:p>
        </c:rich>
      </c:tx>
      <c:layout>
        <c:manualLayout>
          <c:xMode val="edge"/>
          <c:yMode val="edge"/>
          <c:x val="1.7496626296118527E-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211075612765524"/>
          <c:y val="0.41792933128016763"/>
          <c:w val="0.28631358796510453"/>
          <c:h val="0.43748059559755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1D7-489F-8EDE-191B2A9FB5DA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7-489F-8EDE-191B2A9FB5DA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D7-489F-8EDE-191B2A9FB5DA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7-489F-8EDE-191B2A9FB5DA}"/>
              </c:ext>
            </c:extLst>
          </c:dPt>
          <c:dPt>
            <c:idx val="4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1D7-489F-8EDE-191B2A9FB5DA}"/>
              </c:ext>
            </c:extLst>
          </c:dPt>
          <c:dPt>
            <c:idx val="5"/>
            <c:bubble3D val="0"/>
            <c:spPr>
              <a:solidFill>
                <a:srgbClr val="FF9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D7-489F-8EDE-191B2A9FB5DA}"/>
              </c:ext>
            </c:extLst>
          </c:dPt>
          <c:dLbls>
            <c:dLbl>
              <c:idx val="0"/>
              <c:layout>
                <c:manualLayout>
                  <c:x val="0.26070320249089429"/>
                  <c:y val="-4.218227717835405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89F-8EDE-191B2A9FB5DA}"/>
                </c:ext>
              </c:extLst>
            </c:dLbl>
            <c:dLbl>
              <c:idx val="1"/>
              <c:layout>
                <c:manualLayout>
                  <c:x val="2.9383754666209252E-2"/>
                  <c:y val="-9.4372505749285354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D7-489F-8EDE-191B2A9FB5DA}"/>
                </c:ext>
              </c:extLst>
            </c:dLbl>
            <c:dLbl>
              <c:idx val="2"/>
              <c:layout>
                <c:manualLayout>
                  <c:x val="-0.14572756762262912"/>
                  <c:y val="7.714968763324493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D7-489F-8EDE-191B2A9FB5DA}"/>
                </c:ext>
              </c:extLst>
            </c:dLbl>
            <c:dLbl>
              <c:idx val="3"/>
              <c:layout>
                <c:manualLayout>
                  <c:x val="-0.16708997127502959"/>
                  <c:y val="-1.025422619881235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D7-489F-8EDE-191B2A9FB5DA}"/>
                </c:ext>
              </c:extLst>
            </c:dLbl>
            <c:dLbl>
              <c:idx val="4"/>
              <c:layout>
                <c:manualLayout>
                  <c:x val="-6.6768014783587112E-2"/>
                  <c:y val="-0.107440667884139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D7-489F-8EDE-191B2A9FB5DA}"/>
                </c:ext>
              </c:extLst>
            </c:dLbl>
            <c:dLbl>
              <c:idx val="5"/>
              <c:layout>
                <c:manualLayout>
                  <c:x val="2.9313696383520528E-2"/>
                  <c:y val="-0.176871774723568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D7-489F-8EDE-191B2A9FB5DA}"/>
                </c:ext>
              </c:extLst>
            </c:dLbl>
            <c:dLbl>
              <c:idx val="6"/>
              <c:layout>
                <c:manualLayout>
                  <c:x val="-7.3984984962720296E-2"/>
                  <c:y val="-9.24722493443754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D7-489F-8EDE-191B2A9FB5D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D7-489F-8EDE-191B2A9FB5DA}"/>
                </c:ext>
              </c:extLst>
            </c:dLbl>
            <c:dLbl>
              <c:idx val="8"/>
              <c:layout>
                <c:manualLayout>
                  <c:x val="-8.7471526734380384E-2"/>
                  <c:y val="-0.1004425229901636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D7-489F-8EDE-191B2A9FB5DA}"/>
                </c:ext>
              </c:extLst>
            </c:dLbl>
            <c:dLbl>
              <c:idx val="9"/>
              <c:layout>
                <c:manualLayout>
                  <c:x val="9.3234787547720493E-2"/>
                  <c:y val="-7.29677772401690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D7-489F-8EDE-191B2A9FB5DA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par missions'!$A$87:$A$92</c:f>
              <c:strCache>
                <c:ptCount val="6"/>
                <c:pt idx="0">
                  <c:v>Accompagner les projets urbains sur les espaces publics métropolitains - Autres services métropolitains</c:v>
                </c:pt>
                <c:pt idx="1">
                  <c:v>Accompagner les projets urbains sur les espaces publics métropolitains - DMOU</c:v>
                </c:pt>
                <c:pt idx="2">
                  <c:v>Accompagner les projets urbains sur les espaces publics métropolitains - Gestion des Classements/declassements</c:v>
                </c:pt>
                <c:pt idx="3">
                  <c:v>Accompagner les projets urbains sur les espaces publics métropolitains - Maitres ouvrages extérieurs</c:v>
                </c:pt>
                <c:pt idx="4">
                  <c:v>Accompagner les projets urbains sur les espaces publics métropolitains - RCU</c:v>
                </c:pt>
                <c:pt idx="5">
                  <c:v>Accompagner les projets urbains sur les espaces publics métropolitains - Subdivisions voiries</c:v>
                </c:pt>
              </c:strCache>
            </c:strRef>
          </c:cat>
          <c:val>
            <c:numRef>
              <c:f>'TCD par missions'!$B$87:$B$92</c:f>
              <c:numCache>
                <c:formatCode>General</c:formatCode>
                <c:ptCount val="6"/>
                <c:pt idx="0">
                  <c:v>39</c:v>
                </c:pt>
                <c:pt idx="1">
                  <c:v>2307</c:v>
                </c:pt>
                <c:pt idx="2">
                  <c:v>140.75</c:v>
                </c:pt>
                <c:pt idx="3">
                  <c:v>213</c:v>
                </c:pt>
                <c:pt idx="4">
                  <c:v>127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D7-489F-8EDE-191B2A9F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800" b="1" i="0" baseline="0">
                <a:effectLst/>
              </a:rPr>
              <a:t>Répartition de l'activité de GDP par grandes missions (en h)</a:t>
            </a:r>
            <a:endParaRPr lang="fr-FR" sz="1400">
              <a:effectLst/>
            </a:endParaRPr>
          </a:p>
        </cx:rich>
      </cx:tx>
    </cx:title>
    <cx:plotArea>
      <cx:plotAreaRegion>
        <cx:series layoutId="treemap" uniqueId="{A9E05088-FD28-47E8-9DCA-F51114474531}">
          <cx:dataPt idx="0">
            <cx:spPr>
              <a:solidFill>
                <a:srgbClr val="A5A5A5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008080"/>
              </a:solidFill>
            </cx:spPr>
          </cx:dataPt>
          <cx:dataPt idx="2">
            <cx:spPr>
              <a:solidFill>
                <a:srgbClr val="00CC99"/>
              </a:solidFill>
            </cx:spPr>
          </cx:dataPt>
          <cx:dataPt idx="3">
            <cx:spPr>
              <a:solidFill>
                <a:srgbClr val="009999"/>
              </a:solidFill>
            </cx:spPr>
          </cx:dataPt>
          <cx:dataPt idx="5">
            <cx:spPr>
              <a:solidFill>
                <a:srgbClr val="FF5050"/>
              </a:solidFill>
            </cx:spPr>
          </cx:dataPt>
          <cx:dataPt idx="7">
            <cx:spPr>
              <a:solidFill>
                <a:srgbClr val="FF9966"/>
              </a:solidFill>
            </cx:spPr>
          </cx:dataPt>
          <cx:dataPt idx="8">
            <cx:spPr>
              <a:solidFill>
                <a:srgbClr val="FFCC66"/>
              </a:solidFill>
            </cx:spPr>
          </cx:dataPt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D128FF-A925-4EE0-9617-3BFCE2D9F62D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66FFCC"/>
  </sheetPr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microsoft.com/office/2014/relationships/chartEx" Target="../charts/chartEx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944880</xdr:colOff>
      <xdr:row>74</xdr:row>
      <xdr:rowOff>0</xdr:rowOff>
    </xdr:from>
    <xdr:to>
      <xdr:col>8</xdr:col>
      <xdr:colOff>220980</xdr:colOff>
      <xdr:row>97</xdr:row>
      <xdr:rowOff>7620</xdr:rowOff>
    </xdr:to>
    <xdr:graphicFrame macro="">
      <xdr:nvGraphicFramePr>
        <xdr:cNvPr id="7186" name="Graphique 1">
          <a:extLst>
            <a:ext uri="{FF2B5EF4-FFF2-40B4-BE49-F238E27FC236}">
              <a16:creationId xmlns:a16="http://schemas.microsoft.com/office/drawing/2014/main" id="{F4208212-7411-4B08-98DB-C8FD233A1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64</xdr:row>
      <xdr:rowOff>91440</xdr:rowOff>
    </xdr:from>
    <xdr:to>
      <xdr:col>16</xdr:col>
      <xdr:colOff>655320</xdr:colOff>
      <xdr:row>80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55532C-5572-4A21-BFB1-83943482A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160972</xdr:colOff>
      <xdr:row>94</xdr:row>
      <xdr:rowOff>29527</xdr:rowOff>
    </xdr:from>
    <xdr:to>
      <xdr:col>16</xdr:col>
      <xdr:colOff>44767</xdr:colOff>
      <xdr:row>110</xdr:row>
      <xdr:rowOff>29527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225CFB-6A08-49E8-8C28-EC6671D27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0</xdr:row>
      <xdr:rowOff>38100</xdr:rowOff>
    </xdr:from>
    <xdr:to>
      <xdr:col>15</xdr:col>
      <xdr:colOff>518160</xdr:colOff>
      <xdr:row>37</xdr:row>
      <xdr:rowOff>22860</xdr:rowOff>
    </xdr:to>
    <xdr:graphicFrame macro="">
      <xdr:nvGraphicFramePr>
        <xdr:cNvPr id="30730" name="Graphique 1">
          <a:extLst>
            <a:ext uri="{FF2B5EF4-FFF2-40B4-BE49-F238E27FC236}">
              <a16:creationId xmlns:a16="http://schemas.microsoft.com/office/drawing/2014/main" id="{9E91B09E-DA05-4435-9CD1-B9B873BC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40</xdr:row>
      <xdr:rowOff>69532</xdr:rowOff>
    </xdr:from>
    <xdr:to>
      <xdr:col>12</xdr:col>
      <xdr:colOff>710565</xdr:colOff>
      <xdr:row>73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EB1292-B987-4A33-8215-B2C9A6C8B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355282</xdr:colOff>
      <xdr:row>75</xdr:row>
      <xdr:rowOff>21907</xdr:rowOff>
    </xdr:from>
    <xdr:to>
      <xdr:col>10</xdr:col>
      <xdr:colOff>542925</xdr:colOff>
      <xdr:row>96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C61E6C2-45E5-45A8-B2C5-D5CE7A1C1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3</xdr:row>
      <xdr:rowOff>75247</xdr:rowOff>
    </xdr:from>
    <xdr:to>
      <xdr:col>10</xdr:col>
      <xdr:colOff>396240</xdr:colOff>
      <xdr:row>27</xdr:row>
      <xdr:rowOff>64770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75C8EF3-C733-4701-BFC0-C667AB545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246697</xdr:colOff>
      <xdr:row>6</xdr:row>
      <xdr:rowOff>170497</xdr:rowOff>
    </xdr:from>
    <xdr:to>
      <xdr:col>9</xdr:col>
      <xdr:colOff>358140</xdr:colOff>
      <xdr:row>28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7361875-BBB1-4802-92C7-9FC1632C5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5</xdr:row>
      <xdr:rowOff>88581</xdr:rowOff>
    </xdr:from>
    <xdr:to>
      <xdr:col>11</xdr:col>
      <xdr:colOff>428625</xdr:colOff>
      <xdr:row>32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2A3C56-34CF-4B92-9A5B-DBC8439F7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605790</xdr:colOff>
      <xdr:row>6</xdr:row>
      <xdr:rowOff>0</xdr:rowOff>
    </xdr:from>
    <xdr:to>
      <xdr:col>9</xdr:col>
      <xdr:colOff>541020</xdr:colOff>
      <xdr:row>27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701412A-8AFE-43A5-9A05-0C7703BCC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2331720</xdr:colOff>
      <xdr:row>9</xdr:row>
      <xdr:rowOff>99060</xdr:rowOff>
    </xdr:from>
    <xdr:to>
      <xdr:col>7</xdr:col>
      <xdr:colOff>156210</xdr:colOff>
      <xdr:row>32</xdr:row>
      <xdr:rowOff>129540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0B697F6-D50B-4057-AD06-723F2FB57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8</xdr:row>
      <xdr:rowOff>160020</xdr:rowOff>
    </xdr:from>
    <xdr:to>
      <xdr:col>8</xdr:col>
      <xdr:colOff>0</xdr:colOff>
      <xdr:row>25</xdr:row>
      <xdr:rowOff>53340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198720-1142-4330-AD77-B3B73A7C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712469</xdr:colOff>
      <xdr:row>10</xdr:row>
      <xdr:rowOff>132397</xdr:rowOff>
    </xdr:from>
    <xdr:to>
      <xdr:col>11</xdr:col>
      <xdr:colOff>638174</xdr:colOff>
      <xdr:row>33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FD9D30-4585-4758-A207-D7823C88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1606893" cy="7579179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EFE6ECC4-0064-4841-B75F-F78BAA7A734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5EBEB16-D6ED-4233-8FDD-A2D479EFF3C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11606893" cy="7579179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fr-FR" sz="1100"/>
            <a:t>Ce graphique n’est pas disponible dans votre version d’Excel.
La modification de cette forme ou l’enregistrement de ce classeur dans un autre format de fichier endommagera le graphique de façon irréparable.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3817" cy="606104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CE2DDD-2D9E-423C-972C-C9A18F70DF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3817" cy="606104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C7F559-6C67-41EE-A9EE-ABADB915E2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3817" cy="606104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ECC471-8604-4596-A7A4-9F6F6FA9A9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3817" cy="606104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0E03F5-1054-4585-A9F7-6CD67F3CE4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157ABEE-1BB3-41A9-9BBC-7A9117618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3817" cy="606104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4D221D-915A-459A-871F-D16C962CB3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élie LAPLANCHE" refreshedDate="45337.839999768519" createdVersion="1" refreshedVersion="4" recordCount="0" upgradeOnRefresh="1" xr:uid="{00000000-000A-0000-FFFF-FFFF00000000}">
  <cacheSource type="worksheet">
    <worksheetSource ref="A1:J5615" sheet="Export retravaillé"/>
  </cacheSource>
  <cacheFields count="10">
    <cacheField name="Semaine de l'activité" numFmtId="0">
      <sharedItems containsString="0"/>
    </cacheField>
    <cacheField name="Agent" numFmtId="0">
      <sharedItems containsString="0"/>
    </cacheField>
    <cacheField name="Nettoyage - Renommage pour etre conforme à l'intitulé des indicateurs" numFmtId="0">
      <sharedItems count="48">
        <s v="Absence - Congé ou RTT"/>
        <s v="Activité récurrente - Classement, archive, suivi d'activité, courrier divers, déménagement"/>
        <s v="Activité récurrente - Management, planification, gestion RH"/>
        <s v="Activité récurrente - Réunion"/>
        <s v="Connaitre les patrimoines - MAJ SIG  foncier/propriété/exploitant"/>
        <s v="Connaitre les patrimoines - Pilotage des récolements"/>
        <s v="Mettre en place une démarche qualité - Elaboration de bilan d'activité et production des indicateurs"/>
        <s v="SEMAPLUS - Réalisation"/>
        <s v="Missions tranversale - Gestion sollicitations extérieures pour expertise technique"/>
        <s v="Connaitre les patrimoines - Gestion des remontées anomalies du SIG (horsfoncier)"/>
        <s v="Activité récurrente - Suivi marchés, achat, facture, préparation budget"/>
        <s v="Participation à la migration, à l'évolution du SIG (pilotage Cellule GEOM) - Réalisation"/>
        <s v="Connaitre les patrimoines - Gestion des conventions, servitudes, COT, foncier"/>
        <s v="Activité récurrente - Formation reçue, visite d'ouvrage"/>
        <s v="Connaitre les patrimoines - Intégration des DOE"/>
        <s v="Récolement assainissement - Général"/>
        <s v="Connaitre les patrimoines - Exploitation/valorisation données SIG"/>
        <s v="Connaitre états de santé et fonctionnel des patrimoines - Mise en place outils aide à programmation inspections"/>
        <s v="Elaborer stratégies patrimoniales (connaissance, inspection, travaux, tout ouvrage) - Elaboration"/>
        <s v="Missions tranversale - Rapport d'autosurveillance/Barnier/données réglementaires"/>
        <s v="Activité récurrente - Colloque / séminaire"/>
        <s v="Activité récurrente - Veille technique et normative"/>
        <s v="Connaitre états de santé et fonctionnel des patrimoines - Pilotage, programmation, réalisation, analyse inspections et études (interne/prestataire)"/>
        <s v="Programmer et piloter les travaux patrimoniaux - Réalisation études de faisabilité/suivi de l'opération/intégration dans patrimoine/bilan"/>
        <s v="Programmer et piloter les travaux patrimoniaux - Missions de maitre d'oeuvre (usines)"/>
        <s v="Absence - Congé exceptionnel ou arrêt maladie"/>
        <s v="Mettre en place une démarche qualité - Elaboration, participation, MAJ des procédures"/>
        <s v="Accompagner les projets urbains sur les espaces publics métropolitains - DMOU"/>
        <s v="Programmer et piloter les travaux patrimoniaux - Pilotage/coordination du programme de travaux"/>
        <s v="Mettre en place une démarche qualité - Gestion des DAF"/>
        <s v="Connaitre les patrimoines - Pilotage, programmation, réalisation, analyse DTA"/>
        <s v="Accompagner les projets urbains sur les espaces publics métropolitains - Subdivisions voiries"/>
        <s v="Ville perméable - Général"/>
        <s v="Projet Life Artisan - Réalisation"/>
        <s v="Accompagner les projets urbains sur les espaces publics métropolitains - Maitres ouvrages extérieurs"/>
        <s v="Coopération Franco Quebequoise - Réalisation"/>
        <s v="Missions tranversale - Extension SRU/sollicitions pour PC"/>
        <s v="Mettre en place une démarche qualité - Elaboration, participation, MAJ  des outils"/>
        <s v="Connaitre états de santé et fonctionnel des patrimoines - Gestion Débordement/Inondation/Ruissellement"/>
        <s v="Les Voies Lyonnaises - Réalisation"/>
        <s v="Référentiels et guide techniques CCTP - Réalisation"/>
        <s v="Accompagner les projets urbains sur les espaces publics métropolitains - Autres services métropolitains"/>
        <s v="Missions tranversale - Missions Conseiller conduite de projet"/>
        <s v="Accompagner les projets urbains sur les espaces publics métropolitains - Gestion des Classements/declassements"/>
        <s v="Accompagner les projets urbains sur les espaces publics métropolitains - RCU"/>
        <s v="Programmer et piloter les travaux patrimoniaux - Pilotage budgétaire programmes de travaux/ordonnancement financier"/>
        <s v="Missions tranversale - Préparation budgétaire global  OR"/>
        <s v="Connaitre états de santé et fonctionnel des patrimoines - Pilotage, programmation, réalisation, analyse inspections et études (interne/ prestataire)" u="1"/>
      </sharedItems>
    </cacheField>
    <cacheField name="Type d'activité" numFmtId="0">
      <sharedItems count="114">
        <s v="Absence - Congé ou RTT"/>
        <s v="Activité récurrente - Classement, archive, suivi d'activité, courrier divers, déménagement"/>
        <s v="Activité récurrente - Management, planification, gestion RH"/>
        <s v="Activité récurrente - Réunion"/>
        <s v="Connaitre les patrimoines - MAJ SIG  foncier/propriété/exploitant"/>
        <s v="Connaitre les patrimoines - Pilotage des récolements"/>
        <s v="Mettre en place une démarche qualité - Elaboration de bilan d'activité et production des indicateurs"/>
        <s v="SEMAPLUS - Initialisation"/>
        <s v="ASTEE-GT Standards SIG - Général"/>
        <s v="Connaitre les patrimoines - Gestion des remontées anomalies du SIG (horsfoncier)"/>
        <s v="Activité récurrente - Suivi marchés, achat, facture, préparation budget"/>
        <s v="Participation à la migration, à l'évolution du SIG (pilotage Cellule GEOM) - Réalisation"/>
        <s v="Connaitre les patrimoines - Gestion des conventions, servitudes, COT, foncier"/>
        <s v="Missions tranversale - Gestion sollicitations extérieures pour expertise technique"/>
        <s v="Activité récurrente - Formation reçue, visite d'ouvrage"/>
        <s v="Connaitre les patrimoines - Intégration des DOE"/>
        <s v="Récolement assainissement - Général"/>
        <s v="Connaitre les patrimoines - Exploitation/valorisation données SIG"/>
        <s v="Connaitre états de santé et fonctionnel des patrimoines - Mise en place outils aide à programmation inspections"/>
        <s v="Amiante - Suivi"/>
        <s v="Elaborer stratégies patrimoniales (connaissance, inspection, travaux, tout ouvrage) - Elaboration"/>
        <s v="Missions tranversale - Rapport d'autosurveillance/Barnier/données réglementaires"/>
        <s v="SEMAPLUS - Réalisation"/>
        <s v="Activité récurrente - Colloque / séminaire"/>
        <s v="Activité récurrente - Veille technique et normative"/>
        <s v="Connaitre états de santé et fonctionnel des patrimoines - Pilotage, programmation, réalisation, analyse inspections et études (interne/prestataire)"/>
        <s v="Programmer et piloter les travaux patrimoniaux - Réalisation études de faisabilité/suivi de l'opération/intégration dans patrimoine/bilan"/>
        <s v="Programmer et piloter les travaux patrimoniaux - Missions de maitre d'oeuvre (usines)"/>
        <s v="Absence - Congé exceptionnel ou arrêt maladie"/>
        <s v="Mettre en place une démarche qualité - Elaboration, participation, MAJ des procédures"/>
        <s v="Accompagner les projets urbains sur les espaces publics métropolitains - DMOU"/>
        <s v="Programmer et piloter les travaux patrimoniaux - Pilotage/coordination du programme de travaux"/>
        <s v="Mettre en place une démarche qualité - Gestion des DAF"/>
        <s v="Connaitre les patrimoines - Pilotage, programmation, réalisation, analyse DTA"/>
        <s v="Bilan d'activité annuel - Général"/>
        <s v="Réseaux - suivi chnatiers en tant que MO - Étude"/>
        <s v="ASTEE - Général"/>
        <s v="Accompagner les projets urbains sur les espaces publics métropolitains - Subdivisions voiries"/>
        <s v="Ville perméable - Sensibilisation et formation - Réalisation"/>
        <s v="Ville perméable -  pilotage - Réalisation"/>
        <s v="Ville perméable - observatoire - Réalisation"/>
        <s v="Projet Life Artisan - Réalisation"/>
        <s v="BHNS Trévoux Lyon Part Dieu - Étude"/>
        <s v="Activité récurrente - Suivi et valorisation de la recherche et de la connaissance"/>
        <s v="Coopération Franco Quebequoise - Réalisation"/>
        <s v="Systeme d'endiguement Vaulx en Velin Augmentation niveau de protection - Initialisation-programme"/>
        <s v="Accompagner les projets urbains sur les espaces publics métropolitains - Maitres ouvrages extérieurs"/>
        <s v="Expertise technique diverses - Général"/>
        <s v="Definition stratégie patrimoniale - Eaux pluviales"/>
        <s v="Missions tranversale - Extension SRU/sollicitions pour PC"/>
        <s v="SEMAPLUS - Étude"/>
        <s v="Mettre en place une démarche qualité - Elaboration, participation, MAJ  des outils"/>
        <s v="Connaitre états de santé et fonctionnel des patrimoines - Gestion Débordement/Inondation/Ruissellement"/>
        <s v="Les Voies Lyonnaises - Réalisation"/>
        <s v="Ville perméable -  pilotage - Étude"/>
        <s v="Projet Life Artisan - Étude"/>
        <s v="Les Voies Lyonnaises - Étude"/>
        <s v="Référentiels et guide techniques CCTP - Réalisation"/>
        <s v="schéma généraux - GEMAPI"/>
        <s v="Ville perméable - accompagnement des projets - Réalisation"/>
        <s v="Ville perméable - Général"/>
        <s v="Accompagner les projets urbains sur les espaces publics métropolitains - Autres services métropolitains"/>
        <s v="Gestion conventions - OTHU GRAIE"/>
        <s v="Missions tranversale - Missions Conseiller conduite de projet"/>
        <s v="BHNS Trévoux Lyon Part Dieu - Réalisation"/>
        <s v="gestion des ouvrages en remblais - Général"/>
        <s v="Accompagner les projets urbains sur les espaces publics métropolitains - Gestion des classements/déclassements"/>
        <s v="Accompagner les projets urbains sur les espaces publics métropolitains - RCU"/>
        <s v="Base de données des ruisseaux - Général"/>
        <s v="Aides agence de l'eau, contrat d'agglomération - Général"/>
        <s v="Programmer et piloter les travaux patrimoniaux - Pilotage budgétaire programmes de travaux/ordonnancement financier"/>
        <s v="Missions tranversale - Préparation budgétaire global  OR"/>
        <s v="Propriété des trainasses - Réalisation"/>
        <s v="Diagnostics bassins - Réalisation"/>
        <s v="Catalogue Bassin BR/BI - Général"/>
        <s v="Diagnostics bassins - Étude"/>
        <s v="Plan de gestion ruisseau - Étude"/>
        <s v="Ruisseaux du Grand Lyon - Général"/>
        <s v="Ruisseau des vosges - Général"/>
        <s v="Autosurveillance Grand Lyon - Général"/>
        <s v="SIG-Récolement ZAC, DOE - Contrôle, MAJ"/>
        <s v="schéma généraux - Assainissement"/>
        <s v="SIG Assainissement - traitement anomalies"/>
        <s v="Marchés métrologie - Général"/>
        <s v="schéma généraux - GEMA"/>
        <s v="Ruisseau du Thou - Suivi"/>
        <s v="Retenues R2 et R5 sur le ruisseau du Ravin - Général"/>
        <s v="Réseaux - Programmation travaux patrimoniaux - Étude"/>
        <s v="OPPM - comité de projet"/>
        <s v="Activité récurrente - Divers"/>
        <s v="Programmation DTA - Étude"/>
        <s v="Prélèvements - Réalisation"/>
        <s v="Activité récurrente - Etudes stratégiques"/>
        <s v="Programmation DTA - Initialisation"/>
        <s v="Definition stratégie patrimoniale - Assainissement Réseau"/>
        <s v="Gestion patrimoine - Acquisitions informations - Etude"/>
        <s v="Systeme d'endiguement de Vaulx en velin - aménagements pour augmentation du niveau de protection - Initialisation-programme"/>
        <s v="Definition stratégie patrimoniale - Inondation"/>
        <s v="Marché Bon de Commande Etudes Geotechniques - Rédaction marché"/>
        <s v="SYTRAL - T9"/>
        <s v="Systeme d'endiguement de Vaulx en velin - aménagements pour augmentation du niveau de protection - Dossiers réglementaires"/>
        <s v="Systeme d'endiguement de Vaulx en velin - aménagements pour augmentation du niveau de protection - Réalisation"/>
        <s v="Marché Bon de Commande Etudes Geotechniques - Suivi"/>
        <s v="SIG Assainissement - contrôle, MAJ"/>
        <s v="SIG-Techniques Alternatives, OGEP - Général"/>
        <s v="Classement déclassement - Etude"/>
        <s v="Participation à la migration, à l'évolution du SIG (pilotage Cellule GEOM) - Étude"/>
        <s v="Evolution SIG - Général"/>
        <s v="SIG Assainissement - I.C. - Analyse et intégration SIG"/>
        <s v="Rapport Barnier - Général"/>
        <s v="Bassins est lyonnais - Étude"/>
        <s v="Bassins est lyonnais - Réalisation"/>
        <s v="CONTRÔLE DES OUVRAGES  / MESURE QUALITÉ ET DÉBIT DE L'EAU - Réalisation"/>
        <s v="Taches courantes - Général"/>
      </sharedItems>
    </cacheField>
    <cacheField name="Projet" numFmtId="0">
      <sharedItems containsString="0"/>
    </cacheField>
    <cacheField name="Famille" numFmtId="0">
      <sharedItems count="11">
        <s v="Absence : congé, RTT, arrêt maladie"/>
        <s v="Activité récurrente - Mails, archivages, réunion, formation, managementmarché, budget"/>
        <s v="Connaitre les patrimoines"/>
        <s v="Mettre en place une démarche qualité"/>
        <s v="Grands projets : SEMAPLUS, Life ARTISAN, Voies Lyonnaises, Ville Perméable, Migration SIG, Referentiel des ouvrages types"/>
        <s v="Missions tranversales : Expertise technique, rapport autosurveillance, Barnier, conseiller à la conduite de projet, sollicition PC, prépa budget global OR "/>
        <s v="Connaitre états de santé et fonctionnel des patrimoines"/>
        <s v="Elaborer stratégies patrimoniales (connaissance, inspection, travaux, tout ouvrage)"/>
        <s v="Programmer et piloter les travaux patrimoniaux "/>
        <s v="Accompagner les projets urbains sur les espaces publics métropolitains : DMOU, RCU, Voirie, SYTRAL, gestion clasement-declassement"/>
        <s v="Accompagner les projets urbains sur les espaces publics métropolitains : DMMOU, RCU, Voirie, SYTRAL, gestion clasement-declassement" u="1"/>
      </sharedItems>
    </cacheField>
    <cacheField name="Thématiques" numFmtId="0">
      <sharedItems containsString="0"/>
    </cacheField>
    <cacheField name="Durée" numFmtId="0">
      <sharedItems containsString="0" containsNumber="1"/>
    </cacheField>
    <cacheField name="Bénéficiaires" numFmtId="0">
      <sharedItems containsString="0"/>
    </cacheField>
    <cacheField name="Lieux" numFmtId="0">
      <sharedItems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élie LAPLANCHE" refreshedDate="45736.655225115741" createdVersion="6" refreshedVersion="6" minRefreshableVersion="3" recordCount="5630" xr:uid="{9225BA29-D2E3-41EE-97B8-04C7B4B1B90E}">
  <cacheSource type="worksheet">
    <worksheetSource ref="A1:K5631" sheet="Export retravaillé"/>
  </cacheSource>
  <cacheFields count="11">
    <cacheField name="Semaine de l'activité" numFmtId="0">
      <sharedItems containsBlank="1"/>
    </cacheField>
    <cacheField name="Agent" numFmtId="0">
      <sharedItems/>
    </cacheField>
    <cacheField name="Nettoyage - Renommage pour etre conforme à l'intitulé des indicateurs" numFmtId="0">
      <sharedItems count="47">
        <s v="Absence - Congé ou RTT"/>
        <s v="Activité récurrente - Classement, archive, suivi d'activité, courrier divers, déménagement"/>
        <s v="Activité récurrente - Management, planification, gestion RH"/>
        <s v="Activité récurrente - Réunion"/>
        <s v="Connaitre les patrimoines - MAJ SIG  foncier/propriété/exploitant"/>
        <s v="Connaitre les patrimoines - Pilotage des récolements"/>
        <s v="Mettre en place une démarche qualité - Elaboration de bilan d'activité et production des indicateurs"/>
        <s v="SEMAPLUS - Réalisation"/>
        <s v="Missions tranversale - Gestion sollicitations extérieures pour expertise technique"/>
        <s v="Connaitre les patrimoines - Gestion des remontées anomalies du SIG (horsfoncier)"/>
        <s v="Activité récurrente - Suivi marchés, achat, facture, préparation budget"/>
        <s v="Participation à la migration, à l'évolution du SIG (pilotage Cellule GEOM) - Réalisation"/>
        <s v="Connaitre les patrimoines - Gestion des conventions, servitudes, COT, foncier"/>
        <s v="Activité récurrente - Formation reçue, visite d'ouvrage"/>
        <s v="Connaitre les patrimoines - Intégration des DOE"/>
        <s v="Récolement assainissement - Général"/>
        <s v="Connaitre les patrimoines - Exploitation/valorisation données SIG"/>
        <s v="Connaitre états de santé et fonctionnel des patrimoines - Mise en place outils aide à programmation inspections"/>
        <s v="Elaborer stratégies patrimoniales (connaissance, inspection, travaux, tout ouvrage) - Elaboration"/>
        <s v="Missions tranversale - Rapport d'autosurveillance/Barnier/données réglementaires"/>
        <s v="Activité récurrente - Colloque / séminaire"/>
        <s v="Activité récurrente - Veille technique et normative"/>
        <s v="Connaitre états de santé et fonctionnel des patrimoines - Pilotage, programmation, réalisation, analyse inspections et études (interne/prestataire)"/>
        <s v="Programmer et piloter les travaux patrimoniaux - Réalisation études de faisabilité/suivi de l'opération/intégration dans patrimoine/bilan"/>
        <s v="Programmer et piloter les travaux patrimoniaux - Missions de maitre d'oeuvre (usines)"/>
        <s v="Absence - Congé exceptionnel ou arrêt maladie"/>
        <s v="Mettre en place une démarche qualité - Elaboration, participation, MAJ des procédures"/>
        <s v="Accompagner les projets urbains sur les espaces publics métropolitains - DMOU"/>
        <s v="Programmer et piloter les travaux patrimoniaux - Pilotage/coordination du programme de travaux"/>
        <s v="Mettre en place une démarche qualité - Gestion des DAF"/>
        <s v="Connaitre les patrimoines - Pilotage, programmation, réalisation, analyse DTA"/>
        <s v="Accompagner les projets urbains sur les espaces publics métropolitains - Subdivisions voiries"/>
        <s v="Ville perméable - Général"/>
        <s v="Projet Life Artisan - Réalisation"/>
        <s v="Accompagner les projets urbains sur les espaces publics métropolitains - Maitres ouvrages extérieurs"/>
        <s v="Coopération Franco Quebequoise - Réalisation"/>
        <s v="Missions tranversale - Extension SRU/sollicitions pour PC"/>
        <s v="Mettre en place une démarche qualité - Elaboration, participation, MAJ  des outils"/>
        <s v="Connaitre états de santé et fonctionnel des patrimoines - Gestion Débordement/Inondation/Ruissellement"/>
        <s v="Les Voies Lyonnaises - Réalisation"/>
        <s v="Référentiels et guide techniques CCTP - Réalisation"/>
        <s v="Accompagner les projets urbains sur les espaces publics métropolitains - Autres services métropolitains"/>
        <s v="Missions tranversale - Missions Conseiller conduite de projet"/>
        <s v="Accompagner les projets urbains sur les espaces publics métropolitains - Gestion des Classements/declassements"/>
        <s v="Accompagner les projets urbains sur les espaces publics métropolitains - RCU"/>
        <s v="Programmer et piloter les travaux patrimoniaux - Pilotage budgétaire programmes de travaux/ordonnancement financier"/>
        <s v="Missions tranversale - Préparation budgétaire global  OR"/>
      </sharedItems>
    </cacheField>
    <cacheField name="Type d'activité" numFmtId="0">
      <sharedItems containsBlank="1"/>
    </cacheField>
    <cacheField name="Projet" numFmtId="0">
      <sharedItems containsBlank="1"/>
    </cacheField>
    <cacheField name="Famille" numFmtId="0">
      <sharedItems/>
    </cacheField>
    <cacheField name="Thématiques" numFmtId="0">
      <sharedItems containsBlank="1"/>
    </cacheField>
    <cacheField name="Durée" numFmtId="2">
      <sharedItems containsMixedTypes="1" containsNumber="1" minValue="0" maxValue="399"/>
    </cacheField>
    <cacheField name="Bénéficiaires" numFmtId="0">
      <sharedItems containsBlank="1" longText="1"/>
    </cacheField>
    <cacheField name="Lieux" numFmtId="0">
      <sharedItems containsBlank="1"/>
    </cacheField>
    <cacheField name="Commentaire" numFmtId="0">
      <sharedItems containsDate="1" containsBlank="1" containsMixedTypes="1" minDate="2024-10-07T00:00:00" maxDate="2024-10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élie LAPLANCHE" refreshedDate="45736.655812500001" createdVersion="6" refreshedVersion="6" minRefreshableVersion="3" recordCount="65536" xr:uid="{27A4BD97-B062-471B-AE57-36D7540F1726}">
  <cacheSource type="worksheet">
    <worksheetSource ref="A1:K1048576" sheet="Export retravaillé"/>
  </cacheSource>
  <cacheFields count="11">
    <cacheField name="Semaine de l'activité" numFmtId="0">
      <sharedItems containsBlank="1"/>
    </cacheField>
    <cacheField name="Agent" numFmtId="0">
      <sharedItems containsBlank="1"/>
    </cacheField>
    <cacheField name="Nettoyage - Renommage pour etre conforme à l'intitulé des indicateurs" numFmtId="0">
      <sharedItems containsBlank="1" count="48">
        <s v="Absence - Congé ou RTT"/>
        <s v="Activité récurrente - Classement, archive, suivi d'activité, courrier divers, déménagement"/>
        <s v="Activité récurrente - Management, planification, gestion RH"/>
        <s v="Activité récurrente - Réunion"/>
        <s v="Connaitre les patrimoines - MAJ SIG  foncier/propriété/exploitant"/>
        <s v="Connaitre les patrimoines - Pilotage des récolements"/>
        <s v="Mettre en place une démarche qualité - Elaboration de bilan d'activité et production des indicateurs"/>
        <s v="SEMAPLUS - Réalisation"/>
        <s v="Missions tranversale - Gestion sollicitations extérieures pour expertise technique"/>
        <s v="Connaitre les patrimoines - Gestion des remontées anomalies du SIG (horsfoncier)"/>
        <s v="Activité récurrente - Suivi marchés, achat, facture, préparation budget"/>
        <s v="Participation à la migration, à l'évolution du SIG (pilotage Cellule GEOM) - Réalisation"/>
        <s v="Connaitre les patrimoines - Gestion des conventions, servitudes, COT, foncier"/>
        <s v="Activité récurrente - Formation reçue, visite d'ouvrage"/>
        <s v="Connaitre les patrimoines - Intégration des DOE"/>
        <s v="Récolement assainissement - Général"/>
        <s v="Connaitre les patrimoines - Exploitation/valorisation données SIG"/>
        <s v="Connaitre états de santé et fonctionnel des patrimoines - Mise en place outils aide à programmation inspections"/>
        <s v="Elaborer stratégies patrimoniales (connaissance, inspection, travaux, tout ouvrage) - Elaboration"/>
        <s v="Missions tranversale - Rapport d'autosurveillance/Barnier/données réglementaires"/>
        <s v="Activité récurrente - Colloque / séminaire"/>
        <s v="Activité récurrente - Veille technique et normative"/>
        <s v="Connaitre états de santé et fonctionnel des patrimoines - Pilotage, programmation, réalisation, analyse inspections et études (interne/prestataire)"/>
        <s v="Programmer et piloter les travaux patrimoniaux - Réalisation études de faisabilité/suivi de l'opération/intégration dans patrimoine/bilan"/>
        <s v="Programmer et piloter les travaux patrimoniaux - Missions de maitre d'oeuvre (usines)"/>
        <s v="Absence - Congé exceptionnel ou arrêt maladie"/>
        <s v="Mettre en place une démarche qualité - Elaboration, participation, MAJ des procédures"/>
        <s v="Accompagner les projets urbains sur les espaces publics métropolitains - DMOU"/>
        <s v="Programmer et piloter les travaux patrimoniaux - Pilotage/coordination du programme de travaux"/>
        <s v="Mettre en place une démarche qualité - Gestion des DAF"/>
        <s v="Connaitre les patrimoines - Pilotage, programmation, réalisation, analyse DTA"/>
        <s v="Accompagner les projets urbains sur les espaces publics métropolitains - Subdivisions voiries"/>
        <s v="Ville perméable - Général"/>
        <s v="Projet Life Artisan - Réalisation"/>
        <s v="Accompagner les projets urbains sur les espaces publics métropolitains - Maitres ouvrages extérieurs"/>
        <s v="Coopération Franco Quebequoise - Réalisation"/>
        <s v="Missions tranversale - Extension SRU/sollicitions pour PC"/>
        <s v="Mettre en place une démarche qualité - Elaboration, participation, MAJ  des outils"/>
        <s v="Connaitre états de santé et fonctionnel des patrimoines - Gestion Débordement/Inondation/Ruissellement"/>
        <s v="Les Voies Lyonnaises - Réalisation"/>
        <s v="Référentiels et guide techniques CCTP - Réalisation"/>
        <s v="Accompagner les projets urbains sur les espaces publics métropolitains - Autres services métropolitains"/>
        <s v="Missions tranversale - Missions Conseiller conduite de projet"/>
        <s v="Accompagner les projets urbains sur les espaces publics métropolitains - Gestion des Classements/declassements"/>
        <s v="Accompagner les projets urbains sur les espaces publics métropolitains - RCU"/>
        <s v="Programmer et piloter les travaux patrimoniaux - Pilotage budgétaire programmes de travaux/ordonnancement financier"/>
        <s v="Missions tranversale - Préparation budgétaire global  OR"/>
        <m/>
      </sharedItems>
    </cacheField>
    <cacheField name="Type d'activité" numFmtId="0">
      <sharedItems containsBlank="1"/>
    </cacheField>
    <cacheField name="Projet" numFmtId="0">
      <sharedItems containsBlank="1"/>
    </cacheField>
    <cacheField name="Famille" numFmtId="0">
      <sharedItems containsBlank="1"/>
    </cacheField>
    <cacheField name="Thématiques" numFmtId="0">
      <sharedItems containsBlank="1"/>
    </cacheField>
    <cacheField name="Durée" numFmtId="2">
      <sharedItems containsBlank="1" containsMixedTypes="1" containsNumber="1" minValue="0" maxValue="399"/>
    </cacheField>
    <cacheField name="Bénéficiaires" numFmtId="0">
      <sharedItems containsBlank="1" longText="1"/>
    </cacheField>
    <cacheField name="Lieux" numFmtId="0">
      <sharedItems containsBlank="1"/>
    </cacheField>
    <cacheField name="Commentaire" numFmtId="0">
      <sharedItems containsDate="1" containsBlank="1" containsMixedTypes="1" minDate="2024-10-07T00:00:00" maxDate="2024-10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14"/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0">
  <r>
    <s v="2023-01"/>
    <s v="CHUZEVILLE Gilles (007081W)"/>
    <x v="0"/>
    <s v="Absence - Congé ou RTT"/>
    <m/>
    <s v="Absence : congé, RTT, arrêt maladie"/>
    <m/>
    <n v="4"/>
    <m/>
    <m/>
    <m/>
  </r>
  <r>
    <s v="2023-0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1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1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1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0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2"/>
    <s v="CHUZEVILLE Gilles (007081W)"/>
    <x v="0"/>
    <s v="Absence - Congé ou RTT"/>
    <m/>
    <s v="Absence : congé, RTT, arrêt maladie"/>
    <m/>
    <n v="38.75"/>
    <m/>
    <m/>
    <m/>
  </r>
  <r>
    <s v="2023-0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03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0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3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0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0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4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0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0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0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04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0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8"/>
    <m/>
    <m/>
    <m/>
  </r>
  <r>
    <s v="2023-04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5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12"/>
    <s v="Métropole- EAU"/>
    <m/>
    <m/>
  </r>
  <r>
    <s v="2023-0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5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5"/>
    <s v="CHUZEVILLE Gilles (007081W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06"/>
    <s v="CHUZEVILLE Gilles (007081W)"/>
    <x v="0"/>
    <s v="Absence - Congé ou RTT"/>
    <m/>
    <s v="Absence : congé, RTT, arrêt maladie"/>
    <m/>
    <n v="4"/>
    <m/>
    <m/>
    <m/>
  </r>
  <r>
    <s v="2023-0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6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6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0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06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6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6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07"/>
    <s v="CHUZEVILLE Gilles (007081W)"/>
    <x v="0"/>
    <s v="Absence - Congé ou RTT"/>
    <m/>
    <s v="Absence : congé, RTT, arrêt maladie"/>
    <m/>
    <n v="8"/>
    <m/>
    <m/>
    <m/>
  </r>
  <r>
    <s v="2023-0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07"/>
    <s v="CHUZEVILLE Gilles (007081W)"/>
    <x v="3"/>
    <s v="Activité récurrente - Réunion"/>
    <m/>
    <s v="Activité récurrente - Mails, archivages, réunion, formation, managementmarché, budget"/>
    <m/>
    <n v="6"/>
    <m/>
    <m/>
    <m/>
  </r>
  <r>
    <s v="2023-0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7"/>
    <s v="CHUZEVILLE Gilles (007081W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7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8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8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0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8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8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09"/>
    <s v="CHUZEVILLE Gilles (007081W)"/>
    <x v="0"/>
    <s v="Absence - Congé ou RTT"/>
    <m/>
    <s v="Absence : congé, RTT, arrêt maladie"/>
    <m/>
    <n v="38.75"/>
    <m/>
    <m/>
    <m/>
  </r>
  <r>
    <s v="2023-09"/>
    <s v="CHUZEVILLE Gilles (007081W)"/>
    <x v="15"/>
    <s v="Récolement assainissement - Général"/>
    <s v="Récolement assainissement"/>
    <s v="Connaitre les patrimoines"/>
    <s v="Eau pluviale, Assainissement"/>
    <n v="0"/>
    <m/>
    <m/>
    <m/>
  </r>
  <r>
    <s v="2023-0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0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0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1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0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4"/>
    <m/>
    <m/>
    <m/>
  </r>
  <r>
    <s v="2023-1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1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1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1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11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1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1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m/>
  </r>
  <r>
    <s v="2023-11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2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12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1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2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1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2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2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4"/>
    <s v="Métropole- EAU"/>
    <m/>
    <m/>
  </r>
  <r>
    <s v="2023-12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3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13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3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13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6"/>
    <m/>
    <m/>
    <m/>
  </r>
  <r>
    <s v="2023-13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4"/>
    <s v="CHUZEVILLE Gilles (007081W)"/>
    <x v="0"/>
    <s v="Absence - Congé ou RTT"/>
    <m/>
    <s v="Absence : congé, RTT, arrêt maladie"/>
    <m/>
    <n v="4"/>
    <m/>
    <m/>
    <m/>
  </r>
  <r>
    <s v="2023-1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4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4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14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4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1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5"/>
    <s v="CHUZEVILLE Gilles (007081W)"/>
    <x v="0"/>
    <s v="Absence - Congé ou RTT"/>
    <m/>
    <s v="Absence : congé, RTT, arrêt maladie"/>
    <m/>
    <n v="8"/>
    <m/>
    <m/>
    <m/>
  </r>
  <r>
    <s v="2023-1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5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1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5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6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1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m/>
  </r>
  <r>
    <s v="2023-1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6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6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16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CHUZEVILLE Gilles (007081W)"/>
    <x v="0"/>
    <s v="Absence - Congé ou RTT"/>
    <m/>
    <s v="Absence : congé, RTT, arrêt maladie"/>
    <m/>
    <n v="38.75"/>
    <m/>
    <m/>
    <m/>
  </r>
  <r>
    <s v="2023-17"/>
    <s v="CHUZEVILLE Gilles (007081W)"/>
    <x v="15"/>
    <s v="Récolement assainissement - Général"/>
    <s v="Récolement assainissement"/>
    <s v="Connaitre les patrimoines"/>
    <s v="Eau pluviale, Assainissement"/>
    <n v="0"/>
    <m/>
    <m/>
    <m/>
  </r>
  <r>
    <s v="2023-1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8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18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8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8"/>
    <s v="Métropole- EAU"/>
    <m/>
    <m/>
  </r>
  <r>
    <s v="2023-1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1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1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19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1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1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0"/>
    <s v="CHUZEVILLE Gilles (007081W)"/>
    <x v="0"/>
    <s v="Absence - Congé ou RTT"/>
    <m/>
    <s v="Absence : congé, RTT, arrêt maladie"/>
    <m/>
    <n v="8"/>
    <m/>
    <m/>
    <m/>
  </r>
  <r>
    <s v="2023-2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2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2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2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2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2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2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2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m/>
  </r>
  <r>
    <s v="2023-2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3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3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3"/>
    <s v="CHUZEVILLE Gilles (007081W)"/>
    <x v="20"/>
    <s v="Activité récurrente - Colloque / séminaire"/>
    <m/>
    <s v="Activité récurrente - Mails, archivages, réunion, formation, managementmarché, budget"/>
    <m/>
    <n v="12"/>
    <m/>
    <m/>
    <m/>
  </r>
  <r>
    <s v="2023-2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3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4"/>
    <m/>
    <m/>
    <m/>
  </r>
  <r>
    <s v="2023-2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3"/>
    <s v="CHUZEVILLE Gilles (007081W)"/>
    <x v="0"/>
    <s v="Absence - Congé ou RTT"/>
    <m/>
    <s v="Absence : congé, RTT, arrêt maladie"/>
    <m/>
    <n v="4"/>
    <m/>
    <m/>
    <m/>
  </r>
  <r>
    <s v="2023-23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3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4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4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4"/>
    <s v="CHUZEVILLE Gilles (007081W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2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4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12"/>
    <s v="Métropole- EAU"/>
    <m/>
    <m/>
  </r>
  <r>
    <s v="2023-2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4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2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16"/>
    <s v="Métropole- EAU"/>
    <m/>
    <m/>
  </r>
  <r>
    <s v="2023-2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5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2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6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2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26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8"/>
    <s v="Métropole- EAU"/>
    <m/>
    <m/>
  </r>
  <r>
    <s v="2023-26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7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7"/>
    <s v="CHUZEVILLE Gilles (007081W)"/>
    <x v="20"/>
    <s v="Activité récurrente - Colloque / séminaire"/>
    <m/>
    <s v="Activité récurrente - Mails, archivages, réunion, formation, managementmarché, budget"/>
    <m/>
    <n v="8"/>
    <m/>
    <m/>
    <m/>
  </r>
  <r>
    <s v="2023-2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2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2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7"/>
    <s v="CHUZEVILLE Gilles (007081W)"/>
    <x v="0"/>
    <s v="Absence - Congé ou RTT"/>
    <m/>
    <s v="Absence : congé, RTT, arrêt maladie"/>
    <m/>
    <n v="0"/>
    <m/>
    <m/>
    <m/>
  </r>
  <r>
    <s v="2023-27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7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8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2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2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8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2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8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2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9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9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9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9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0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3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3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0"/>
    <s v="CHUZEVILLE Gilles (007081W)"/>
    <x v="0"/>
    <s v="Absence - Congé ou RTT"/>
    <m/>
    <s v="Absence : congé, RTT, arrêt maladie"/>
    <m/>
    <n v="19.5"/>
    <m/>
    <m/>
    <m/>
  </r>
  <r>
    <s v="2023-31"/>
    <s v="CHUZEVILLE Gilles (007081W)"/>
    <x v="0"/>
    <s v="Absence - Congé ou RTT"/>
    <m/>
    <s v="Absence : congé, RTT, arrêt maladie"/>
    <m/>
    <n v="38.75"/>
    <m/>
    <m/>
    <m/>
  </r>
  <r>
    <s v="2023-3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2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2"/>
    <s v="CHUZEVILLE Gilles (007081W)"/>
    <x v="0"/>
    <s v="Absence - Congé ou RTT"/>
    <m/>
    <s v="Absence : congé, RTT, arrêt maladie"/>
    <m/>
    <n v="7.75"/>
    <m/>
    <m/>
    <m/>
  </r>
  <r>
    <s v="2023-3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32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3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3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3"/>
    <s v="CHUZEVILLE Gilles (007081W)"/>
    <x v="0"/>
    <s v="Absence - Congé ou RTT"/>
    <m/>
    <s v="Absence : congé, RTT, arrêt maladie"/>
    <m/>
    <n v="7.75"/>
    <m/>
    <m/>
    <m/>
  </r>
  <r>
    <s v="2023-3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3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m/>
  </r>
  <r>
    <s v="2023-33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4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4"/>
    <s v="CHUZEVILLE Gilles (007081W)"/>
    <x v="0"/>
    <s v="Absence - Congé ou RTT"/>
    <m/>
    <s v="Absence : congé, RTT, arrêt maladie"/>
    <m/>
    <n v="0"/>
    <m/>
    <m/>
    <m/>
  </r>
  <r>
    <s v="2023-3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4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34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3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4"/>
    <s v="Métropole- EAU"/>
    <m/>
    <m/>
  </r>
  <r>
    <s v="2023-34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5"/>
    <s v="CHUZEVILLE Gilles (007081W)"/>
    <x v="0"/>
    <s v="Absence - Congé ou RTT"/>
    <m/>
    <s v="Absence : congé, RTT, arrêt maladie"/>
    <m/>
    <n v="15.5"/>
    <m/>
    <m/>
    <m/>
  </r>
  <r>
    <s v="2023-3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35"/>
    <s v="CHUZEVILLE Gilles (007081W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3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6"/>
    <s v="CHUZEVILLE Gilles (007081W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6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3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36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36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7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3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3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37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7"/>
    <s v="CHUZEVILLE Gilles (007081W)"/>
    <x v="0"/>
    <s v="Absence - Congé ou RTT"/>
    <m/>
    <s v="Absence : congé, RTT, arrêt maladie"/>
    <m/>
    <n v="7.75"/>
    <m/>
    <m/>
    <m/>
  </r>
  <r>
    <s v="2023-37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8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3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8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3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3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8"/>
    <s v="CHUZEVILLE Gilles (007081W)"/>
    <x v="0"/>
    <s v="Absence - Congé ou RTT"/>
    <m/>
    <s v="Absence : congé, RTT, arrêt maladie"/>
    <m/>
    <n v="0"/>
    <m/>
    <m/>
    <m/>
  </r>
  <r>
    <s v="2023-38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9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39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3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6"/>
    <s v="Métropole- EAU"/>
    <m/>
    <m/>
  </r>
  <r>
    <s v="2023-39"/>
    <s v="CHUZEVILLE Gilles (007081W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3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39"/>
    <s v="CHUZEVILLE Gilles (007081W)"/>
    <x v="0"/>
    <s v="Absence - Congé ou RTT"/>
    <m/>
    <s v="Absence : congé, RTT, arrêt maladie"/>
    <m/>
    <n v="0"/>
    <m/>
    <m/>
    <m/>
  </r>
  <r>
    <s v="2023-39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0"/>
    <s v="CHUZEVILLE Gilles (007081W)"/>
    <x v="0"/>
    <s v="Absence - Congé ou RTT"/>
    <m/>
    <s v="Absence : congé, RTT, arrêt maladie"/>
    <m/>
    <n v="38.75"/>
    <m/>
    <m/>
    <m/>
  </r>
  <r>
    <s v="2023-4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1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1"/>
    <s v="CHUZEVILLE Gilles (007081W)"/>
    <x v="0"/>
    <s v="Absence - Congé ou RTT"/>
    <m/>
    <s v="Absence : congé, RTT, arrêt maladie"/>
    <m/>
    <n v="4"/>
    <m/>
    <m/>
    <m/>
  </r>
  <r>
    <s v="2023-4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4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4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4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41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2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CHUZEVILLE Gilles (007081W)"/>
    <x v="0"/>
    <s v="Absence - Congé ou RTT"/>
    <m/>
    <s v="Absence : congé, RTT, arrêt maladie"/>
    <m/>
    <n v="0"/>
    <m/>
    <m/>
    <m/>
  </r>
  <r>
    <s v="2023-4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42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4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4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42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2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3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3"/>
    <s v="CHUZEVILLE Gilles (007081W)"/>
    <x v="0"/>
    <s v="Absence - Congé ou RTT"/>
    <m/>
    <s v="Absence : congé, RTT, arrêt maladie"/>
    <m/>
    <n v="0"/>
    <m/>
    <m/>
    <m/>
  </r>
  <r>
    <s v="2023-4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43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43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3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4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4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3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3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4"/>
    <s v="CHUZEVILLE Gilles (007081W)"/>
    <x v="0"/>
    <s v="Absence - Congé ou RTT"/>
    <m/>
    <s v="Absence : congé, RTT, arrêt maladie"/>
    <m/>
    <n v="31"/>
    <m/>
    <m/>
    <m/>
  </r>
  <r>
    <s v="2023-4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5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2"/>
    <m/>
    <m/>
    <m/>
  </r>
  <r>
    <s v="2023-4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5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2"/>
    <s v="Métropole- EAU"/>
    <m/>
    <m/>
  </r>
  <r>
    <s v="2023-4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5"/>
    <s v="CHUZEVILLE Gilles (007081W)"/>
    <x v="0"/>
    <s v="Absence - Congé ou RTT"/>
    <m/>
    <s v="Absence : congé, RTT, arrêt maladie"/>
    <m/>
    <n v="0"/>
    <m/>
    <m/>
    <m/>
  </r>
  <r>
    <s v="2023-45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6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2"/>
    <m/>
    <m/>
    <m/>
  </r>
  <r>
    <s v="2023-4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6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8"/>
    <m/>
    <m/>
    <m/>
  </r>
  <r>
    <s v="2023-46"/>
    <s v="CHUZEVILLE Gilles (007081W)"/>
    <x v="0"/>
    <s v="Absence - Congé ou RTT"/>
    <m/>
    <s v="Absence : congé, RTT, arrêt maladie"/>
    <m/>
    <n v="4"/>
    <m/>
    <m/>
    <m/>
  </r>
  <r>
    <s v="2023-46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7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4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7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7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4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7"/>
    <s v="CHUZEVILLE Gilles (007081W)"/>
    <x v="0"/>
    <s v="Absence - Congé ou RTT"/>
    <m/>
    <s v="Absence : congé, RTT, arrêt maladie"/>
    <m/>
    <n v="0"/>
    <m/>
    <m/>
    <m/>
  </r>
  <r>
    <s v="2023-47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8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4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4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48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8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8"/>
    <s v="CHUZEVILLE Gilles (007081W)"/>
    <x v="0"/>
    <s v="Absence - Congé ou RTT"/>
    <m/>
    <s v="Absence : congé, RTT, arrêt maladie"/>
    <m/>
    <n v="0"/>
    <m/>
    <m/>
    <m/>
  </r>
  <r>
    <s v="2023-4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4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9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4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9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9"/>
    <s v="CHUZEVILLE Gilles (007081W)"/>
    <x v="0"/>
    <s v="Absence - Congé ou RTT"/>
    <m/>
    <s v="Absence : congé, RTT, arrêt maladie"/>
    <m/>
    <n v="11.5"/>
    <m/>
    <m/>
    <m/>
  </r>
  <r>
    <s v="2023-49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0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50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5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5"/>
    <m/>
    <m/>
    <m/>
  </r>
  <r>
    <s v="2023-5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5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5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5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50"/>
    <s v="CHUZEVILLE Gilles (007081W)"/>
    <x v="0"/>
    <s v="Absence - Congé ou RTT"/>
    <m/>
    <s v="Absence : congé, RTT, arrêt maladie"/>
    <m/>
    <n v="0"/>
    <m/>
    <m/>
    <m/>
  </r>
  <r>
    <s v="2023-50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1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5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5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5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5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5"/>
    <m/>
    <m/>
    <m/>
  </r>
  <r>
    <s v="2023-51"/>
    <s v="CHUZEVILLE Gilles (007081W)"/>
    <x v="0"/>
    <s v="Absence - Congé ou RTT"/>
    <m/>
    <s v="Absence : congé, RTT, arrêt maladie"/>
    <m/>
    <n v="0"/>
    <m/>
    <m/>
    <m/>
  </r>
  <r>
    <s v="2023-5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5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2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2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5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5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2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5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5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5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52"/>
    <s v="CHUZEVILLE Gilles (007081W)"/>
    <x v="0"/>
    <s v="Absence - Congé ou RTT"/>
    <m/>
    <s v="Absence : congé, RTT, arrêt maladie"/>
    <m/>
    <n v="7.75"/>
    <m/>
    <m/>
    <m/>
  </r>
  <r>
    <s v="2023-52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1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0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0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2"/>
    <s v="RIBEIRO Christian (129043N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RIBEIRO Christian (129043N)"/>
    <x v="25"/>
    <s v="Absence - Congé exceptionnel ou arrêt maladie"/>
    <m/>
    <s v="Absence : congé, RTT, arrêt maladie"/>
    <m/>
    <n v="38.75"/>
    <m/>
    <m/>
    <m/>
  </r>
  <r>
    <s v="2023-0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0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5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5"/>
    <s v="RIBEIRO Christian (129043N)"/>
    <x v="0"/>
    <s v="Absence - Congé ou RTT"/>
    <m/>
    <s v="Absence : congé, RTT, arrêt maladie"/>
    <m/>
    <n v="7.75"/>
    <m/>
    <m/>
    <m/>
  </r>
  <r>
    <s v="2023-0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5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6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06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m/>
  </r>
  <r>
    <s v="2023-0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7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0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0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09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1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1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0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0"/>
    <s v="RIBEIRO Christian (129043N)"/>
    <x v="0"/>
    <s v="Absence - Congé ou RTT"/>
    <m/>
    <s v="Absence : congé, RTT, arrêt maladie"/>
    <m/>
    <n v="4"/>
    <m/>
    <m/>
    <m/>
  </r>
  <r>
    <s v="2023-1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2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2"/>
    <s v="RIBEIRO Christian (129043N)"/>
    <x v="0"/>
    <s v="Absence - Congé ou RTT"/>
    <m/>
    <s v="Absence : congé, RTT, arrêt maladie"/>
    <m/>
    <n v="7.75"/>
    <m/>
    <m/>
    <m/>
  </r>
  <r>
    <s v="2023-13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3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4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5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5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5"/>
    <s v="RIBEIRO Christian (129043N)"/>
    <x v="0"/>
    <s v="Absence - Congé ou RTT"/>
    <m/>
    <s v="Absence : congé, RTT, arrêt maladie"/>
    <m/>
    <n v="7.75"/>
    <m/>
    <m/>
    <m/>
  </r>
  <r>
    <s v="2023-16"/>
    <s v="RIBEIRO Christian (129043N)"/>
    <x v="0"/>
    <s v="Absence - Congé ou RTT"/>
    <m/>
    <s v="Absence : congé, RTT, arrêt maladie"/>
    <m/>
    <n v="38.75"/>
    <m/>
    <m/>
    <m/>
  </r>
  <r>
    <s v="2023-1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1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7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7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18"/>
    <s v="RIBEIRO Christian (129043N)"/>
    <x v="0"/>
    <s v="Absence - Congé ou RTT"/>
    <m/>
    <s v="Absence : congé, RTT, arrêt maladie"/>
    <m/>
    <n v="7.75"/>
    <m/>
    <m/>
    <m/>
  </r>
  <r>
    <s v="2023-1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8"/>
    <s v="RIBEIRO Christian (129043N)"/>
    <x v="3"/>
    <s v="Activité récurrente - Réunion"/>
    <m/>
    <s v="Activité récurrente - Mails, archivages, réunion, formation, managementmarché, budget"/>
    <m/>
    <n v="0"/>
    <m/>
    <m/>
    <m/>
  </r>
  <r>
    <s v="2023-18"/>
    <s v="RIBEIRO Christian (129043N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1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9"/>
    <s v="RIBEIRO Christian (129043N)"/>
    <x v="0"/>
    <s v="Absence - Congé ou RTT"/>
    <m/>
    <s v="Absence : congé, RTT, arrêt maladie"/>
    <m/>
    <n v="7.75"/>
    <m/>
    <m/>
    <m/>
  </r>
  <r>
    <s v="2023-1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0"/>
    <s v="RIBEIRO Christian (129043N)"/>
    <x v="0"/>
    <s v="Absence - Congé ou RTT"/>
    <m/>
    <s v="Absence : congé, RTT, arrêt maladie"/>
    <m/>
    <n v="15.5"/>
    <m/>
    <m/>
    <m/>
  </r>
  <r>
    <s v="2023-2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0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2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2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2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2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2"/>
    <s v="RIBEIRO Christian (129043N)"/>
    <x v="0"/>
    <s v="Absence - Congé ou RTT"/>
    <m/>
    <s v="Absence : congé, RTT, arrêt maladie"/>
    <m/>
    <n v="13.75"/>
    <m/>
    <m/>
    <m/>
  </r>
  <r>
    <s v="2023-2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3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3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3"/>
    <s v="RIBEIRO Christian (129043N)"/>
    <x v="0"/>
    <s v="Absence - Congé ou RTT"/>
    <m/>
    <s v="Absence : congé, RTT, arrêt maladie"/>
    <m/>
    <n v="7.75"/>
    <m/>
    <m/>
    <m/>
  </r>
  <r>
    <s v="2023-2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4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5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5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6"/>
    <s v="RIBEIRO Christian (129043N)"/>
    <x v="0"/>
    <s v="Absence - Congé ou RTT"/>
    <m/>
    <s v="Absence : congé, RTT, arrêt maladie"/>
    <m/>
    <n v="15.5"/>
    <m/>
    <m/>
    <m/>
  </r>
  <r>
    <s v="2023-26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6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26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7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2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2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RIBEIRO Christian (129043N)"/>
    <x v="0"/>
    <s v="Absence - Congé ou RTT"/>
    <m/>
    <s v="Absence : congé, RTT, arrêt maladie"/>
    <m/>
    <n v="38.75"/>
    <m/>
    <m/>
    <m/>
  </r>
  <r>
    <s v="2023-29"/>
    <s v="RIBEIRO Christian (129043N)"/>
    <x v="0"/>
    <s v="Absence - Congé ou RTT"/>
    <m/>
    <s v="Absence : congé, RTT, arrêt maladie"/>
    <m/>
    <n v="38.75"/>
    <m/>
    <m/>
    <m/>
  </r>
  <r>
    <s v="2023-30"/>
    <s v="RIBEIRO Christian (129043N)"/>
    <x v="0"/>
    <s v="Absence - Congé ou RTT"/>
    <m/>
    <s v="Absence : congé, RTT, arrêt maladie"/>
    <m/>
    <n v="38.75"/>
    <m/>
    <m/>
    <m/>
  </r>
  <r>
    <s v="2023-3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1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3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2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32"/>
    <s v="RIBEIRO Christian (129043N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3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0"/>
    <s v="Absence - Congé ou RTT"/>
    <m/>
    <s v="Absence : congé, RTT, arrêt maladie"/>
    <m/>
    <n v="7.75"/>
    <m/>
    <m/>
    <m/>
  </r>
  <r>
    <s v="2023-33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RIBEIRO Christian (129043N)"/>
    <x v="0"/>
    <s v="Absence - Congé ou RTT"/>
    <m/>
    <s v="Absence : congé, RTT, arrêt maladie"/>
    <m/>
    <n v="7.75"/>
    <m/>
    <m/>
    <m/>
  </r>
  <r>
    <s v="2023-36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6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IBEIRO Christian (129043N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3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IBEIRO Christian (129043N)"/>
    <x v="0"/>
    <s v="Absence - Congé ou RTT"/>
    <m/>
    <s v="Absence : congé, RTT, arrêt maladie"/>
    <m/>
    <n v="7.75"/>
    <m/>
    <m/>
    <m/>
  </r>
  <r>
    <s v="2023-4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9"/>
    <s v="Connaitre les patrimoines - Gestion des remontées anomalies du SIG (horsfoncier)"/>
    <s v="Connaitre les patrimoines"/>
    <s v="Connaitre les patrimoines"/>
    <s v="Eau pluviale, Milieux aquatiques et ruisseaux, Assainissement"/>
    <n v="8"/>
    <s v="Métropole- EAU"/>
    <m/>
    <m/>
  </r>
  <r>
    <s v="2023-42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3"/>
    <s v="RIBEIRO Christian (129043N)"/>
    <x v="0"/>
    <s v="Absence - Congé ou RTT"/>
    <m/>
    <s v="Absence : congé, RTT, arrêt maladie"/>
    <m/>
    <n v="31"/>
    <m/>
    <m/>
    <m/>
  </r>
  <r>
    <s v="2023-43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0"/>
    <s v="Absence - Congé ou RTT"/>
    <m/>
    <s v="Absence : congé, RTT, arrêt maladie"/>
    <m/>
    <n v="24"/>
    <m/>
    <m/>
    <m/>
  </r>
  <r>
    <s v="2023-44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RIBEIRO Christian (129043N)"/>
    <x v="13"/>
    <s v="Activité récurrente - Formation reçue, visite d'ouvrage"/>
    <m/>
    <s v="Activité récurrente - Mails, archivages, réunion, formation, managementmarché, budget"/>
    <m/>
    <n v="24"/>
    <m/>
    <m/>
    <m/>
  </r>
  <r>
    <s v="2023-45"/>
    <s v="RIBEIRO Christian (129043N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5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IBEIRO Christian (129043N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6"/>
    <s v="RIBEIRO Christian (129043N)"/>
    <x v="13"/>
    <s v="Activité récurrente - Formation reçue, visite d'ouvrage"/>
    <m/>
    <s v="Activité récurrente - Mails, archivages, réunion, formation, managementmarché, budget"/>
    <m/>
    <n v="38.75"/>
    <m/>
    <m/>
    <m/>
  </r>
  <r>
    <s v="2023-47"/>
    <s v="RIBEIRO Christian (129043N)"/>
    <x v="0"/>
    <s v="Absence - Congé ou RTT"/>
    <m/>
    <s v="Absence : congé, RTT, arrêt maladie"/>
    <m/>
    <n v="7.75"/>
    <m/>
    <m/>
    <m/>
  </r>
  <r>
    <s v="2023-47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7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4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8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4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49"/>
    <s v="RIBEIRO Christian (129043N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4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4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9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50"/>
    <s v="RIBEIRO Christian (129043N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5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5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0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50"/>
    <s v="RIBEIRO Christian (129043N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5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RIBEIRO Christian (129043N)"/>
    <x v="0"/>
    <s v="Absence - Congé ou RTT"/>
    <m/>
    <s v="Absence : congé, RTT, arrêt maladie"/>
    <m/>
    <n v="7.75"/>
    <m/>
    <m/>
    <s v="férié"/>
  </r>
  <r>
    <s v="2023-51"/>
    <s v="RIBEIRO Christian (129043N)"/>
    <x v="0"/>
    <s v="Absence - Congé ou RTT"/>
    <m/>
    <s v="Absence : congé, RTT, arrêt maladie"/>
    <m/>
    <n v="23.25"/>
    <m/>
    <m/>
    <s v="CP"/>
  </r>
  <r>
    <s v="2023-01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16"/>
    <s v="Métropole- EAU"/>
    <m/>
    <m/>
  </r>
  <r>
    <s v="2023-01"/>
    <s v="CALTRAN Herve (124322G)"/>
    <x v="0"/>
    <s v="Absence - Congé ou RTT"/>
    <m/>
    <s v="Absence : congé, RTT, arrêt maladie"/>
    <m/>
    <n v="7.75"/>
    <m/>
    <m/>
    <m/>
  </r>
  <r>
    <s v="2023-01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01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3"/>
    <s v="Métropole- EAU"/>
    <m/>
    <s v="Réunion gemapi"/>
  </r>
  <r>
    <s v="2023-01"/>
    <s v="CALTRAN Herve (124322G)"/>
    <x v="3"/>
    <s v="Activité récurrente - Réunion"/>
    <m/>
    <s v="Activité récurrente - Mails, archivages, réunion, formation, managementmarché, budget"/>
    <m/>
    <n v="2"/>
    <m/>
    <m/>
    <s v="Point GDP /RT"/>
  </r>
  <r>
    <s v="2023-0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CALTRAN Herve (124322G)"/>
    <x v="28"/>
    <s v="Réseaux - suivi chnatiers en tant que MO - Étude"/>
    <s v="Réseaux - suivi chnatiers en tant que MO"/>
    <s v="Programmer et piloter les travaux patrimoniaux "/>
    <s v="Eau pluviale, Assainissement"/>
    <n v="1"/>
    <s v="Métropole - Mairise d'ouvrage aménagement urbain et voirie, Métropole- EAU"/>
    <m/>
    <s v="Tonkin"/>
  </r>
  <r>
    <s v="2023-0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éponse mail"/>
  </r>
  <r>
    <s v="2023-01"/>
    <s v="CALTRAN Herve (124322G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01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2"/>
    <s v="Partenaires extérieurs : OTHU, GRAIE, ASTEE, réseaux professionnels...."/>
    <m/>
    <m/>
  </r>
  <r>
    <s v="2023-02"/>
    <s v="CALTRAN Herve (124322G)"/>
    <x v="0"/>
    <s v="Absence - Congé ou RTT"/>
    <m/>
    <s v="Absence : congé, RTT, arrêt maladie"/>
    <m/>
    <n v="7.75"/>
    <m/>
    <m/>
    <m/>
  </r>
  <r>
    <s v="2023-02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ide agence Burdeau"/>
  </r>
  <r>
    <s v="2023-02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8"/>
    <m/>
    <m/>
    <s v="visite site avec Montpellier"/>
  </r>
  <r>
    <s v="2023-02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s v="viste sites St priest"/>
  </r>
  <r>
    <s v="2023-02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02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02"/>
    <s v="CALTRAN Herve (124322G)"/>
    <x v="32"/>
    <s v="Ville perméable - observatoire - Réalisation"/>
    <s v="Ville perméable - observatoire"/>
    <s v="Grands projets : SEMAPLUS, Life ARTISAN, Voies Lyonnaises, Ville Perméable, Migration SIG, Referentiel des ouvrages types"/>
    <s v="Eau pluviale"/>
    <n v="3"/>
    <m/>
    <m/>
    <m/>
  </r>
  <r>
    <s v="2023-0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réponse mail"/>
  </r>
  <r>
    <s v="2023-0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.75"/>
    <s v="Métropole- EAU"/>
    <m/>
    <m/>
  </r>
  <r>
    <s v="2023-03"/>
    <s v="CALTRAN Herve (124322G)"/>
    <x v="0"/>
    <s v="Absence - Congé ou RTT"/>
    <m/>
    <s v="Absence : congé, RTT, arrêt maladie"/>
    <m/>
    <n v="15.75"/>
    <m/>
    <m/>
    <m/>
  </r>
  <r>
    <s v="2023-03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3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16"/>
    <s v="Métropole- EAU"/>
    <m/>
    <m/>
  </r>
  <r>
    <s v="2023-0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ail"/>
  </r>
  <r>
    <s v="2023-03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6"/>
    <s v="Métropole- EAU"/>
    <m/>
    <s v="bilan activité"/>
  </r>
  <r>
    <s v="2023-03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3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03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ivors"/>
  </r>
  <r>
    <s v="2023-03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04"/>
    <s v="CALTRAN Herve (124322G)"/>
    <x v="0"/>
    <s v="Absence - Congé ou RTT"/>
    <m/>
    <s v="Absence : congé, RTT, arrêt maladie"/>
    <m/>
    <n v="7.75"/>
    <m/>
    <m/>
    <m/>
  </r>
  <r>
    <s v="2023-0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8"/>
    <m/>
    <m/>
    <m/>
  </r>
  <r>
    <s v="2023-04"/>
    <s v="CALTRAN Herve (124322G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4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bioinfuse"/>
  </r>
  <r>
    <s v="2023-0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bilan activité"/>
  </r>
  <r>
    <s v="2023-04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0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4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04"/>
    <s v="CALTRAN Herve (124322G)"/>
    <x v="10"/>
    <s v="Activité récurrente - Suivi marchés, achat, facture, préparation budget"/>
    <m/>
    <s v="Activité récurrente - Mails, archivages, réunion, formation, managementmarché, budget"/>
    <m/>
    <n v="5"/>
    <m/>
    <m/>
    <s v="Analyse marché BC études"/>
  </r>
  <r>
    <s v="2023-05"/>
    <s v="CALTRAN Herve (124322G)"/>
    <x v="0"/>
    <s v="Absence - Congé ou RTT"/>
    <m/>
    <s v="Absence : congé, RTT, arrêt maladie"/>
    <m/>
    <n v="23"/>
    <m/>
    <m/>
    <m/>
  </r>
  <r>
    <s v="2023-0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"/>
    <m/>
    <m/>
    <s v="Journaliste Biodistrict"/>
  </r>
  <r>
    <s v="2023-0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0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s v="réponse mail"/>
  </r>
  <r>
    <s v="2023-05"/>
    <s v="CALTRAN Herve (124322G)"/>
    <x v="3"/>
    <s v="Activité récurrente - Réunion"/>
    <m/>
    <s v="Activité récurrente - Mails, archivages, réunion, formation, managementmarché, budget"/>
    <m/>
    <n v="2"/>
    <m/>
    <m/>
    <s v="point RT"/>
  </r>
  <r>
    <s v="2023-0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05"/>
    <s v="CALTRAN Herve (124322G)"/>
    <x v="2"/>
    <s v="Activité récurrente - Management, planification, gestion RH"/>
    <m/>
    <s v="Activité récurrente - Mails, archivages, réunion, formation, managementmarché, budget"/>
    <m/>
    <n v="1.75"/>
    <m/>
    <m/>
    <m/>
  </r>
  <r>
    <s v="2023-05"/>
    <s v="CALTRAN Herve (124322G)"/>
    <x v="10"/>
    <s v="Activité récurrente - Suivi marchés, achat, facture, préparation budget"/>
    <m/>
    <s v="Activité récurrente - Mails, archivages, réunion, formation, managementmarché, budget"/>
    <m/>
    <n v="14"/>
    <m/>
    <m/>
    <s v="analyse ACBC etudes"/>
  </r>
  <r>
    <s v="2023-05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s du Taureau"/>
  </r>
  <r>
    <s v="2023-0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5"/>
    <m/>
    <m/>
    <s v="article TSM arbres pluie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journaliste environnement mag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prépa novatech"/>
  </r>
  <r>
    <s v="2023-0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06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0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s v="grille dome"/>
  </r>
  <r>
    <s v="2023-06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6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06"/>
    <s v="CALTRAN Herve (124322G)"/>
    <x v="0"/>
    <s v="Absence - Congé ou RTT"/>
    <m/>
    <s v="Absence : congé, RTT, arrêt maladie"/>
    <m/>
    <n v="7.75"/>
    <m/>
    <m/>
    <m/>
  </r>
  <r>
    <s v="2023-06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07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7"/>
    <s v="CALTRAN Herve (124322G)"/>
    <x v="22"/>
    <s v="Systeme d'endiguement Vaulx en Velin Augmentation niveau de protection - Initialisation-programme"/>
    <s v="Systeme d'endiguement Vaulx en Velin Augmentation niveau de protection"/>
    <s v="Connaitre états de santé et fonctionnel des patrimoines"/>
    <s v="Milieux aquatiques et ruisseaux"/>
    <n v="1"/>
    <s v="Métropole- EAU"/>
    <s v="VAULX EN VELIN"/>
    <m/>
  </r>
  <r>
    <s v="2023-07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s v="Dont apprentis"/>
  </r>
  <r>
    <s v="2023-07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s v="Dont apprentis"/>
  </r>
  <r>
    <s v="2023-0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s v="TSM"/>
  </r>
  <r>
    <s v="2023-07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Viiste avec apprentis"/>
  </r>
  <r>
    <s v="2023-07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s v="réponse mail"/>
  </r>
  <r>
    <s v="2023-0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7"/>
    <s v="Métropole- EAU"/>
    <m/>
    <s v="dont erasme"/>
  </r>
  <r>
    <s v="2023-07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4"/>
    <s v="Maitrises d'ouvrages Extérieures - sytral, SPL, Mairies ..."/>
    <s v="LYON6"/>
    <s v="esplanade mandela"/>
  </r>
  <r>
    <s v="2023-07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m/>
  </r>
  <r>
    <s v="2023-0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0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08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08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ESX"/>
  </r>
  <r>
    <s v="2023-08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cifre"/>
  </r>
  <r>
    <s v="2023-08"/>
    <s v="CALTRAN Herve (124322G)"/>
    <x v="18"/>
    <s v="Definition stratégie patrimoniale - Eaux pluviales"/>
    <s v="Definition stratégie patrimoniale"/>
    <s v="Elaborer stratégies patrimoniales (connaissance, inspection, travaux, tout ouvrage)"/>
    <s v="Milieux aquatiques et ruisseaux, Assainissement"/>
    <n v="3"/>
    <s v="Métropole- EAU"/>
    <m/>
    <m/>
  </r>
  <r>
    <s v="2023-08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nouveau programme"/>
  </r>
  <r>
    <s v="2023-08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16"/>
    <s v="Métropole- EAU"/>
    <m/>
    <s v="état cours d'eau"/>
  </r>
  <r>
    <s v="2023-0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s v="état cours d'eau"/>
  </r>
  <r>
    <s v="2023-09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14"/>
    <m/>
    <m/>
    <m/>
  </r>
  <r>
    <s v="2023-09"/>
    <s v="CALTRAN Herve (124322G)"/>
    <x v="0"/>
    <s v="Absence - Congé ou RTT"/>
    <m/>
    <s v="Absence : congé, RTT, arrêt maladie"/>
    <m/>
    <n v="7.75"/>
    <m/>
    <m/>
    <m/>
  </r>
  <r>
    <s v="2023-0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2"/>
    <m/>
    <m/>
    <s v="webinaire Nice TA"/>
  </r>
  <r>
    <s v="2023-0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m/>
  </r>
  <r>
    <s v="2023-09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09"/>
    <s v="CALTRAN Herve (124322G)"/>
    <x v="30"/>
    <s v="Connaitre les patrimoines - Pilotage, programmation, réalisation, analyse DTA"/>
    <s v="Connaitre les patrimoines"/>
    <s v="Connaitre les patrimoines"/>
    <s v="Eau pluviale, Milieux aquatiques et ruisseaux, Assainissement"/>
    <n v="5"/>
    <s v="Métropole- EAU"/>
    <m/>
    <s v="base de données TA"/>
  </r>
  <r>
    <s v="2023-10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s v="base de données TA"/>
  </r>
  <r>
    <s v="2023-10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1"/>
    <m/>
    <m/>
    <s v="article TSM"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.5"/>
    <s v="Métropole- EAU"/>
    <m/>
    <s v="PC St Priest"/>
  </r>
  <r>
    <s v="2023-10"/>
    <s v="CALTRAN Herve (124322G)"/>
    <x v="7"/>
    <s v="SEMAPLUS - Étude"/>
    <s v="SEMAPLUS"/>
    <s v="Grands projets : SEMAPLUS, Life ARTISAN, Voies Lyonnaises, Ville Perméable, Migration SIG, Referentiel des ouvrages types"/>
    <s v="Eau pluviale, Assainissement"/>
    <n v="3.5"/>
    <s v="Métropole- EAU"/>
    <m/>
    <m/>
  </r>
  <r>
    <s v="2023-10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1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0.5"/>
    <s v="Maitrises d'ouvrages Extérieures - sytral, SPL, Mairies ..."/>
    <s v="LYON6"/>
    <s v="part dieu"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10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m/>
  </r>
  <r>
    <s v="2023-1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0"/>
    <s v="CALTRAN Herve (124322G)"/>
    <x v="0"/>
    <s v="Absence - Congé ou RTT"/>
    <m/>
    <s v="Absence : congé, RTT, arrêt maladie"/>
    <m/>
    <n v="11.75"/>
    <m/>
    <m/>
    <m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11"/>
    <s v="CALTRAN Herve (124322G)"/>
    <x v="0"/>
    <s v="Absence - Congé ou RTT"/>
    <m/>
    <s v="Absence : congé, RTT, arrêt maladie"/>
    <m/>
    <n v="11.75"/>
    <m/>
    <m/>
    <m/>
  </r>
  <r>
    <s v="2023-11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11"/>
    <s v="CALTRAN Herve (124322G)"/>
    <x v="2"/>
    <s v="Activité récurrente - Management, planification, gestion RH"/>
    <m/>
    <s v="Activité récurrente - Mails, archivages, réunion, formation, managementmarché, budget"/>
    <m/>
    <n v="6.5"/>
    <m/>
    <m/>
    <m/>
  </r>
  <r>
    <s v="2023-11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2.5"/>
    <s v="Maitrises d'ouvrages Extérieures - sytral, SPL, Mairies ..."/>
    <s v="LYON6"/>
    <s v="Esplanade Mandela"/>
  </r>
  <r>
    <s v="2023-11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1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s v="réponse mail"/>
  </r>
  <r>
    <s v="2023-1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oies lyonnaises"/>
  </r>
  <r>
    <s v="2023-11"/>
    <s v="CALTRAN Herve (124322G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2"/>
    <s v="CALTRAN Herve (124322G)"/>
    <x v="0"/>
    <s v="Absence - Congé ou RTT"/>
    <m/>
    <s v="Absence : congé, RTT, arrêt maladie"/>
    <m/>
    <n v="15.5"/>
    <m/>
    <m/>
    <m/>
  </r>
  <r>
    <s v="2023-12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12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1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.5"/>
    <m/>
    <m/>
    <m/>
  </r>
  <r>
    <s v="2023-12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0.5"/>
    <s v="Métropole- EAU"/>
    <m/>
    <m/>
  </r>
  <r>
    <s v="2023-1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s v="article TSM"/>
  </r>
  <r>
    <s v="2023-12"/>
    <s v="CALTRAN Herve (124322G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s v="Zac Mandela"/>
  </r>
  <r>
    <s v="2023-12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.5"/>
    <s v="Métropole- EAU"/>
    <m/>
    <m/>
  </r>
  <r>
    <s v="2023-12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s v="LYON6"/>
    <s v="Végétalisation"/>
  </r>
  <r>
    <s v="2023-12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s v="TA"/>
  </r>
  <r>
    <s v="2023-12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s v="St Priest Fouillouse Saithe"/>
  </r>
  <r>
    <s v="2023-12"/>
    <s v="CALTRAN Herve (124322G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12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0"/>
    <m/>
    <m/>
    <s v="article TSM"/>
  </r>
  <r>
    <s v="2023-1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m/>
  </r>
  <r>
    <s v="2023-13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1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75"/>
    <m/>
    <m/>
    <s v="R&amp;ponse mail"/>
  </r>
  <r>
    <s v="2023-13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R&amp;ponse mail"/>
  </r>
  <r>
    <s v="2023-13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s v="atelier Gemapi"/>
  </r>
  <r>
    <s v="2023-13"/>
    <s v="CALTRAN Herve (124322G)"/>
    <x v="32"/>
    <s v="Ville perméable -  pilotage - Étude"/>
    <s v="Ville perméable -  pilotage"/>
    <s v="Grands projets : SEMAPLUS, Life ARTISAN, Voies Lyonnaises, Ville Perméable, Migration SIG, Referentiel des ouvrages types"/>
    <s v="Eau pluviale"/>
    <n v="2.5"/>
    <m/>
    <m/>
    <s v="Atelier Erasme"/>
  </r>
  <r>
    <s v="2023-13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Prépa journée bassin"/>
  </r>
  <r>
    <s v="2023-13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s v="Prépa journée bassin"/>
  </r>
  <r>
    <s v="2023-13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s v="Prépa journée bassin"/>
  </r>
  <r>
    <s v="2023-13"/>
    <s v="CALTRAN Herve (124322G)"/>
    <x v="0"/>
    <s v="Absence - Congé ou RTT"/>
    <m/>
    <s v="Absence : congé, RTT, arrêt maladie"/>
    <m/>
    <n v="7.75"/>
    <m/>
    <m/>
    <s v="Prépa journée bassin"/>
  </r>
  <r>
    <s v="2023-14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2"/>
    <m/>
    <m/>
    <s v="Article TSM, AG Arra"/>
  </r>
  <r>
    <s v="2023-14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1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.5"/>
    <m/>
    <m/>
    <m/>
  </r>
  <r>
    <s v="2023-14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1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14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75"/>
    <s v="Métropole- EAU"/>
    <m/>
    <s v="prés directeur stratégie réseau"/>
  </r>
  <r>
    <s v="2023-14"/>
    <s v="CALTRAN Herve (124322G)"/>
    <x v="33"/>
    <s v="Projet Life Artisan - Étude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14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.5"/>
    <s v="Maitrises d'ouvrages Extérieures - sytral, SPL, Mairies ..."/>
    <m/>
    <m/>
  </r>
  <r>
    <s v="2023-14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4"/>
    <s v="CALTRAN Herve (124322G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14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2.5"/>
    <s v="Maitrises d'ouvrages Extérieures - sytral, SPL, Mairies ..."/>
    <s v="LYON6"/>
    <s v="végétalisation"/>
  </r>
  <r>
    <s v="2023-14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apprentie"/>
  </r>
  <r>
    <s v="2023-1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nt apprentie"/>
  </r>
  <r>
    <s v="2023-15"/>
    <s v="CALTRAN Herve (124322G)"/>
    <x v="0"/>
    <s v="Absence - Congé ou RTT"/>
    <m/>
    <s v="Absence : congé, RTT, arrêt maladie"/>
    <m/>
    <n v="7.75"/>
    <m/>
    <m/>
    <m/>
  </r>
  <r>
    <s v="2023-1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15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5"/>
    <s v="Métropole- EAU"/>
    <m/>
    <s v="présentation restitution collegue"/>
  </r>
  <r>
    <s v="2023-15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s v="LYON6"/>
    <s v="place béraudier"/>
  </r>
  <r>
    <s v="2023-1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15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.5"/>
    <m/>
    <m/>
    <s v="prepa séminaire bassin"/>
  </r>
  <r>
    <s v="2023-15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3"/>
    <s v="Métropole - Mairise d'ouvrage aménagement urbain et voirie, Maitrises d'ouvrages Extérieures - sytral, SPL, Mairies ..."/>
    <m/>
    <s v="ZA champagne"/>
  </r>
  <r>
    <s v="2023-15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.5"/>
    <m/>
    <m/>
    <s v="dont visite etudiants"/>
  </r>
  <r>
    <s v="2023-15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15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15"/>
    <s v="CALTRAN Herve (124322G)"/>
    <x v="2"/>
    <s v="Activité récurrente - Management, planification, gestion RH"/>
    <m/>
    <s v="Activité récurrente - Mails, archivages, réunion, formation, managementmarché, budget"/>
    <m/>
    <n v="9"/>
    <m/>
    <m/>
    <s v="dont apprentie"/>
  </r>
  <r>
    <s v="2023-1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16"/>
    <s v="CALTRAN Herve (124322G)"/>
    <x v="0"/>
    <s v="Absence - Congé ou RTT"/>
    <m/>
    <s v="Absence : congé, RTT, arrêt maladie"/>
    <m/>
    <n v="3.75"/>
    <m/>
    <m/>
    <m/>
  </r>
  <r>
    <s v="2023-1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.5"/>
    <m/>
    <m/>
    <s v="reponse mail"/>
  </r>
  <r>
    <s v="2023-16"/>
    <s v="CALTRAN Herve (124322G)"/>
    <x v="2"/>
    <s v="Activité récurrente - Management, planification, gestion RH"/>
    <m/>
    <s v="Activité récurrente - Mails, archivages, réunion, formation, managementmarché, budget"/>
    <m/>
    <n v="12"/>
    <m/>
    <m/>
    <s v="dont 8 note alerte"/>
  </r>
  <r>
    <s v="2023-1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1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ouis Blans, Burdeau arbres de pluies"/>
  </r>
  <r>
    <s v="2023-1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1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6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8.75"/>
    <s v="Métropole - Mairise d'ouvrage aménagement urbain et voirie, Métropole- EAU, Maitrises d'ouvrages Extérieures - sytral, SPL, Mairies ..., Métropole- autres délégations et Direction générale"/>
    <m/>
    <m/>
  </r>
  <r>
    <s v="2023-1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"/>
    <m/>
    <m/>
    <s v="Presentation VP St Etienne Métropole"/>
  </r>
  <r>
    <s v="2023-16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s v="St Etienne Métropole"/>
  </r>
  <r>
    <s v="2023-16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Sanzy avec Sagyrc"/>
  </r>
  <r>
    <s v="2023-17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17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"/>
  </r>
  <r>
    <s v="2023-17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3"/>
    <s v="Métropole - Mairise d'ouvrage aménagement urbain et voirie, Métropole- EAU, Maitrises d'ouvrages Extérieures - sytral, SPL, Mairies ..., Métropole- autres délégations et Direction générale"/>
    <m/>
    <m/>
  </r>
  <r>
    <s v="2023-17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s v="bassin et biodiv, prépa séminaire"/>
  </r>
  <r>
    <s v="2023-17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17"/>
    <s v="CALTRAN Herve (124322G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17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SEM"/>
  </r>
  <r>
    <s v="2023-17"/>
    <s v="CALTRAN Herve (124322G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m/>
  </r>
  <r>
    <s v="2023-1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1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18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18"/>
    <s v="CALTRAN Herve (124322G)"/>
    <x v="18"/>
    <s v="schéma généraux - GEMAPI"/>
    <s v="schéma généraux"/>
    <s v="Elaborer stratégies patrimoniales (connaissance, inspection, travaux, tout ouvrage)"/>
    <s v="Milieux aquatiques et ruisseaux"/>
    <n v="4.5"/>
    <m/>
    <m/>
    <s v="stratégie"/>
  </r>
  <r>
    <s v="2023-1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.5"/>
    <s v="Métropole- EAU"/>
    <m/>
    <s v="stratégie"/>
  </r>
  <r>
    <s v="2023-18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8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CALTRAN Herve (124322G)"/>
    <x v="0"/>
    <s v="Absence - Congé ou RTT"/>
    <m/>
    <s v="Absence : congé, RTT, arrêt maladie"/>
    <m/>
    <n v="4"/>
    <m/>
    <m/>
    <m/>
  </r>
  <r>
    <s v="2023-18"/>
    <s v="CALTRAN Herve (124322G)"/>
    <x v="32"/>
    <s v="Ville perméable -  pilotage - Étude"/>
    <s v="Ville perméable -  pilotage"/>
    <s v="Grands projets : SEMAPLUS, Life ARTISAN, Voies Lyonnaises, Ville Perméable, Migration SIG, Referentiel des ouvrages types"/>
    <s v="Eau pluviale"/>
    <n v="2"/>
    <m/>
    <m/>
    <m/>
  </r>
  <r>
    <s v="2023-18"/>
    <s v="CALTRAN Herve (124322G)"/>
    <x v="32"/>
    <s v="Ville perméable - accompagnement des projets - Réalisation"/>
    <s v="Ville perméable - accompagnement des projets"/>
    <s v="Grands projets : SEMAPLUS, Life ARTISAN, Voies Lyonnaises, Ville Perméable, Migration SIG, Referentiel des ouvrages types"/>
    <s v="Eau pluviale"/>
    <n v="2.5"/>
    <m/>
    <m/>
    <m/>
  </r>
  <r>
    <s v="2023-1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1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s"/>
  </r>
  <r>
    <s v="2023-18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9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"/>
  </r>
  <r>
    <s v="2023-1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19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7.75"/>
    <m/>
    <m/>
    <m/>
  </r>
  <r>
    <s v="2023-19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9"/>
    <s v="Métropole- EAU"/>
    <m/>
    <s v="seminaire graie"/>
  </r>
  <r>
    <s v="2023-1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1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.5"/>
    <s v="Métropole - Mairise d'ouvrage aménagement urbain et voirie, Maitrises d'ouvrages Extérieures - sytral, SPL, Mairies ..."/>
    <m/>
    <m/>
  </r>
  <r>
    <s v="2023-1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19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Béraudier et to Lyon"/>
  </r>
  <r>
    <s v="2023-19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20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0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s taureau, Champagne, St Bonnet"/>
  </r>
  <r>
    <s v="2023-20"/>
    <s v="CALTRAN Herve (124322G)"/>
    <x v="20"/>
    <s v="Activité récurrente - Colloque / séminaire"/>
    <m/>
    <s v="Activité récurrente - Mails, archivages, réunion, formation, managementmarché, budget"/>
    <m/>
    <n v="8"/>
    <m/>
    <m/>
    <s v="Insa GabEu"/>
  </r>
  <r>
    <s v="2023-20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s v="terrain récamier, Sathonay, ..."/>
  </r>
  <r>
    <s v="2023-20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0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2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0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2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s"/>
  </r>
  <r>
    <s v="2023-21"/>
    <s v="CALTRAN Herve (124322G)"/>
    <x v="20"/>
    <s v="Activité récurrente - Colloque / séminaire"/>
    <m/>
    <s v="Activité récurrente - Mails, archivages, réunion, formation, managementmarché, budget"/>
    <m/>
    <n v="9"/>
    <m/>
    <m/>
    <s v="Rdv patrimoine Lyon"/>
  </r>
  <r>
    <s v="2023-21"/>
    <s v="CALTRAN Herve (124322G)"/>
    <x v="3"/>
    <s v="Activité récurrente - Réunion"/>
    <m/>
    <s v="Activité récurrente - Mails, archivages, réunion, formation, managementmarché, budget"/>
    <m/>
    <n v="2"/>
    <m/>
    <m/>
    <m/>
  </r>
  <r>
    <s v="2023-2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s v="Plateforme Larboratoire"/>
  </r>
  <r>
    <s v="2023-2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onmousseau, Champagne"/>
  </r>
  <r>
    <s v="2023-21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apprentis et stage"/>
  </r>
  <r>
    <s v="2023-21"/>
    <s v="CALTRAN Herve (124322G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1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1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1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rboretum DGEEP"/>
  </r>
  <r>
    <s v="2023-21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gréco"/>
  </r>
  <r>
    <s v="2023-21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urbis"/>
  </r>
  <r>
    <s v="2023-21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1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.5"/>
    <s v="Métropole- EAU"/>
    <m/>
    <m/>
  </r>
  <r>
    <s v="2023-21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22"/>
    <s v="CALTRAN Herve (124322G)"/>
    <x v="3"/>
    <s v="Activité récurrente - Réunion"/>
    <m/>
    <s v="Activité récurrente - Mails, archivages, réunion, formation, managementmarché, budget"/>
    <m/>
    <n v="6"/>
    <m/>
    <m/>
    <s v="dont point RT GDP et MOA GDP"/>
  </r>
  <r>
    <s v="2023-22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note Larboratoire, Cerema"/>
  </r>
  <r>
    <s v="2023-22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niepce, Infuse, fresque feyssine"/>
  </r>
  <r>
    <s v="2023-22"/>
    <s v="CALTRAN Herve (124322G)"/>
    <x v="2"/>
    <s v="Activité récurrente - Management, planification, gestion RH"/>
    <m/>
    <s v="Activité récurrente - Mails, archivages, réunion, formation, managementmarché, budget"/>
    <m/>
    <n v="12"/>
    <m/>
    <m/>
    <s v="dont apprenti et note CCdP"/>
  </r>
  <r>
    <s v="2023-2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2"/>
    <s v="CALTRAN Herve (124322G)"/>
    <x v="10"/>
    <s v="Gestion conventions - OTHU GRAIE"/>
    <s v="Gestion conventions"/>
    <s v="Activité récurrente - Mails, archivages, réunion, formation, managementmarché, budget"/>
    <s v="Milieux aquatiques et ruisseaux"/>
    <n v="3"/>
    <s v="Métropole- EAU"/>
    <m/>
    <m/>
  </r>
  <r>
    <s v="2023-22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2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2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2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23"/>
    <s v="CALTRAN Herve (124322G)"/>
    <x v="0"/>
    <s v="Absence - Congé ou RTT"/>
    <m/>
    <s v="Absence : congé, RTT, arrêt maladie"/>
    <m/>
    <n v="7.75"/>
    <m/>
    <m/>
    <m/>
  </r>
  <r>
    <s v="2023-23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23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technicentre, chemin du fort"/>
  </r>
  <r>
    <s v="2023-23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s v="Larboratoire"/>
  </r>
  <r>
    <s v="2023-23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23"/>
    <s v="CALTRAN Herve (124322G)"/>
    <x v="2"/>
    <s v="Activité récurrente - Management, planification, gestion RH"/>
    <m/>
    <s v="Activité récurrente - Mails, archivages, réunion, formation, managementmarché, budget"/>
    <m/>
    <n v="13.5"/>
    <m/>
    <m/>
    <s v="dont apprentie, note surcharge, baptiste"/>
  </r>
  <r>
    <s v="2023-23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2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Niepce, infuse"/>
  </r>
  <r>
    <s v="2023-23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3"/>
    <s v="CALTRAN Herve (124322G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23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1.5"/>
    <s v="Métropole- EAU"/>
    <m/>
    <m/>
  </r>
  <r>
    <s v="2023-23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3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24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s v="dont Baptiste"/>
  </r>
  <r>
    <s v="2023-24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5.5"/>
    <s v="Métropole- EAU"/>
    <m/>
    <s v="Frere benoit, Villardier"/>
  </r>
  <r>
    <s v="2023-24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Larboratoire, Quebec"/>
  </r>
  <r>
    <s v="2023-24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24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s v="visite ouvrage"/>
  </r>
  <r>
    <s v="2023-24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4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prepa Novatech et Webinaire getsiond es OGEP"/>
  </r>
  <r>
    <s v="2023-2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s v="réponse mails"/>
  </r>
  <r>
    <s v="2023-24"/>
    <s v="CALTRAN Herve (124322G)"/>
    <x v="0"/>
    <s v="Absence - Congé ou RTT"/>
    <m/>
    <s v="Absence : congé, RTT, arrêt maladie"/>
    <m/>
    <n v="4"/>
    <m/>
    <m/>
    <s v="réponse mails"/>
  </r>
  <r>
    <s v="2023-24"/>
    <s v="CALTRAN Herve (124322G)"/>
    <x v="10"/>
    <s v="Activité récurrente - Suivi marchés, achat, facture, préparation budget"/>
    <m/>
    <s v="Activité récurrente - Mails, archivages, réunion, formation, managementmarché, budget"/>
    <m/>
    <n v="2.5"/>
    <m/>
    <m/>
    <s v="COT"/>
  </r>
  <r>
    <s v="2023-25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25"/>
    <s v="CALTRAN Herve (124322G)"/>
    <x v="2"/>
    <s v="Activité récurrente - Management, planification, gestion RH"/>
    <m/>
    <s v="Activité récurrente - Mails, archivages, réunion, formation, managementmarché, budget"/>
    <m/>
    <n v="10.5"/>
    <m/>
    <m/>
    <s v="dont Aminata et Baptiste"/>
  </r>
  <r>
    <s v="2023-25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1"/>
    <s v="Métropole- EAU"/>
    <m/>
    <s v="dontArticle TSM"/>
  </r>
  <r>
    <s v="2023-2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.5"/>
    <s v="Métropole- EAU"/>
    <m/>
    <m/>
  </r>
  <r>
    <s v="2023-25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5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prepa Noatech"/>
  </r>
  <r>
    <s v="2023-25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, BHNS"/>
  </r>
  <r>
    <s v="2023-2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réponse mails"/>
  </r>
  <r>
    <s v="2023-25"/>
    <s v="CALTRAN Herve (124322G)"/>
    <x v="18"/>
    <s v="schéma généraux - GEMAPI"/>
    <s v="schéma généraux"/>
    <s v="Elaborer stratégies patrimoniales (connaissance, inspection, travaux, tout ouvrage)"/>
    <s v="Milieux aquatiques et ruisseaux"/>
    <n v="2"/>
    <m/>
    <m/>
    <s v="mise en place stratégie"/>
  </r>
  <r>
    <s v="2023-25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s v="These deep, plantes et cité, BRGM et Bruxelles"/>
  </r>
  <r>
    <s v="2023-26"/>
    <s v="CALTRAN Herve (124322G)"/>
    <x v="3"/>
    <s v="Activité récurrente - Réunion"/>
    <m/>
    <s v="Activité récurrente - Mails, archivages, réunion, formation, managementmarché, budget"/>
    <m/>
    <n v="10"/>
    <m/>
    <m/>
    <m/>
  </r>
  <r>
    <s v="2023-2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CALTRAN Herve (124322G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, montée Roy"/>
  </r>
  <r>
    <s v="2023-2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26"/>
    <s v="CALTRAN Herve (124322G)"/>
    <x v="10"/>
    <s v="Activité récurrente - Suivi marchés, achat, facture, préparation budget"/>
    <m/>
    <s v="Activité récurrente - Mails, archivages, réunion, formation, managementmarché, budget"/>
    <m/>
    <n v="3.5"/>
    <m/>
    <m/>
    <m/>
  </r>
  <r>
    <s v="2023-26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visite pour CD 93"/>
  </r>
  <r>
    <s v="2023-2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Copil élus"/>
  </r>
  <r>
    <s v="2023-26"/>
    <s v="CALTRAN Herve (124322G)"/>
    <x v="2"/>
    <s v="Activité récurrente - Management, planification, gestion RH"/>
    <s v="Management"/>
    <s v="Activité récurrente - Mails, archivages, réunion, formation, managementmarché, budget"/>
    <m/>
    <n v="6"/>
    <s v="Métropole- EAU"/>
    <m/>
    <s v="dont apprentie"/>
  </r>
  <r>
    <s v="2023-26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PCAET"/>
  </r>
  <r>
    <s v="2023-26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bouchut"/>
  </r>
  <r>
    <s v="2023-26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27"/>
    <s v="CALTRAN Herve (124322G)"/>
    <x v="20"/>
    <s v="Activité récurrente - Colloque / séminaire"/>
    <m/>
    <s v="Activité récurrente - Mails, archivages, réunion, formation, managementmarché, budget"/>
    <m/>
    <n v="32"/>
    <m/>
    <m/>
    <s v="novatech"/>
  </r>
  <r>
    <s v="2023-27"/>
    <s v="CALTRAN Herve (124322G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7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27"/>
    <s v="CALTRAN Herve (124322G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28"/>
    <s v="CALTRAN Herve (124322G)"/>
    <x v="0"/>
    <s v="Absence - Congé ou RTT"/>
    <m/>
    <s v="Absence : congé, RTT, arrêt maladie"/>
    <m/>
    <n v="7.75"/>
    <m/>
    <m/>
    <m/>
  </r>
  <r>
    <s v="2023-28"/>
    <s v="CALTRAN Herve (124322G)"/>
    <x v="3"/>
    <s v="Activité récurrente - Réunion"/>
    <m/>
    <s v="Activité récurrente - Mails, archivages, réunion, formation, managementmarché, budget"/>
    <m/>
    <n v="4.5"/>
    <m/>
    <m/>
    <m/>
  </r>
  <r>
    <s v="2023-28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28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8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28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8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8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29"/>
    <s v="CALTRAN Herve (124322G)"/>
    <x v="3"/>
    <s v="Activité récurrente - Réunion"/>
    <m/>
    <s v="Activité récurrente - Mails, archivages, réunion, formation, managementmarché, budget"/>
    <m/>
    <n v="8"/>
    <m/>
    <m/>
    <m/>
  </r>
  <r>
    <s v="2023-2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CALTRAN Herve (124322G)"/>
    <x v="2"/>
    <s v="Activité récurrente - Management, planification, gestion RH"/>
    <m/>
    <s v="Activité récurrente - Mails, archivages, réunion, formation, managementmarché, budget"/>
    <m/>
    <n v="11.5"/>
    <m/>
    <m/>
    <s v="dont apprentie, stages"/>
  </r>
  <r>
    <s v="2023-29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s v="OGEP"/>
  </r>
  <r>
    <s v="2023-29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2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2"/>
    <s v="Métropole - Mairise d'ouvrage aménagement urbain et voirie, Maitrises d'ouvrages Extérieures - sytral, SPL, Mairies ..."/>
    <m/>
    <s v="Nice"/>
  </r>
  <r>
    <s v="2023-2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9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9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0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Ogep"/>
  </r>
  <r>
    <s v="2023-30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, Bhns"/>
  </r>
  <r>
    <s v="2023-30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30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30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llege Aubrades"/>
  </r>
  <r>
    <s v="2023-30"/>
    <s v="CALTRAN Herve (124322G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30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30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m/>
  </r>
  <r>
    <s v="2023-30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Astee"/>
  </r>
  <r>
    <s v="2023-3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eponse mails"/>
  </r>
  <r>
    <s v="2023-30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m/>
  </r>
  <r>
    <s v="2023-3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3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9"/>
    <m/>
    <m/>
    <m/>
  </r>
  <r>
    <s v="2023-31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1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31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5"/>
    <s v="Métropole- EAU"/>
    <m/>
    <m/>
  </r>
  <r>
    <s v="2023-31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31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1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32"/>
    <s v="CALTRAN Herve (124322G)"/>
    <x v="0"/>
    <s v="Absence - Congé ou RTT"/>
    <m/>
    <s v="Absence : congé, RTT, arrêt maladie"/>
    <m/>
    <n v="38.75"/>
    <m/>
    <m/>
    <m/>
  </r>
  <r>
    <s v="2023-33"/>
    <s v="CALTRAN Herve (124322G)"/>
    <x v="0"/>
    <s v="Absence - Congé ou RTT"/>
    <m/>
    <s v="Absence : congé, RTT, arrêt maladie"/>
    <m/>
    <n v="38.75"/>
    <m/>
    <m/>
    <m/>
  </r>
  <r>
    <s v="2023-34"/>
    <s v="CALTRAN Herve (124322G)"/>
    <x v="0"/>
    <s v="Absence - Congé ou RTT"/>
    <m/>
    <s v="Absence : congé, RTT, arrêt maladie"/>
    <m/>
    <n v="38.75"/>
    <m/>
    <m/>
    <m/>
  </r>
  <r>
    <s v="2023-35"/>
    <s v="CALTRAN Herve (124322G)"/>
    <x v="0"/>
    <s v="Absence - Congé ou RTT"/>
    <m/>
    <s v="Absence : congé, RTT, arrêt maladie"/>
    <m/>
    <n v="7.75"/>
    <m/>
    <m/>
    <m/>
  </r>
  <r>
    <s v="2023-3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3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5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35"/>
    <s v="CALTRAN Herve (124322G)"/>
    <x v="2"/>
    <s v="Activité récurrente - Management, planification, gestion RH"/>
    <m/>
    <s v="Activité récurrente - Mails, archivages, réunion, formation, managementmarché, budget"/>
    <m/>
    <n v="10"/>
    <m/>
    <m/>
    <s v="présentation stage, point départ Johana"/>
  </r>
  <r>
    <s v="2023-35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35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5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5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6"/>
    <s v="Maitrises d'ouvrages Extérieures - sytral, SPL, Mairies ..."/>
    <m/>
    <m/>
  </r>
  <r>
    <s v="2023-35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36"/>
    <s v="CALTRAN Herve (124322G)"/>
    <x v="2"/>
    <s v="Activité récurrente - Management, planification, gestion RH"/>
    <m/>
    <s v="Activité récurrente - Mails, archivages, réunion, formation, managementmarché, budget"/>
    <m/>
    <n v="14"/>
    <m/>
    <m/>
    <s v="dont soutenance Apprenti, stage"/>
  </r>
  <r>
    <s v="2023-36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36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6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36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3"/>
    <s v="Métropole - Mairise d'ouvrage aménagement urbain et voirie, Métropole- EAU, Maitrises d'ouvrages Extérieures - sytral, SPL, Mairies ..., Métropole- autres délégations et Direction générale"/>
    <m/>
    <m/>
  </r>
  <r>
    <s v="2023-36"/>
    <s v="CALTRAN Herve (124322G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36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7"/>
    <s v="CALTRAN Herve (124322G)"/>
    <x v="0"/>
    <s v="Absence - Congé ou RTT"/>
    <m/>
    <s v="Absence : congé, RTT, arrêt maladie"/>
    <m/>
    <n v="27.25"/>
    <m/>
    <m/>
    <m/>
  </r>
  <r>
    <s v="2023-3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infuse"/>
  </r>
  <r>
    <s v="2023-37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7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37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ndela"/>
  </r>
  <r>
    <s v="2023-37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eponse mail"/>
  </r>
  <r>
    <s v="2023-37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1"/>
    <s v="Métropole- EAU"/>
    <m/>
    <s v="prépa journée 28"/>
  </r>
  <r>
    <s v="2023-38"/>
    <s v="CALTRAN Herve (124322G)"/>
    <x v="0"/>
    <s v="Absence - Congé ou RTT"/>
    <m/>
    <s v="Absence : congé, RTT, arrêt maladie"/>
    <m/>
    <n v="4"/>
    <m/>
    <m/>
    <m/>
  </r>
  <r>
    <s v="2023-38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3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38"/>
    <s v="CALTRAN Herve (124322G)"/>
    <x v="22"/>
    <s v="gestion des ouvrages en remblais - Général"/>
    <s v="gestion des ouvrages en remblais"/>
    <s v="Connaitre états de santé et fonctionnel des patrimoines"/>
    <s v="Eau pluviale"/>
    <n v="3"/>
    <s v="Métropole- EAU"/>
    <m/>
    <s v="astreinte digues"/>
  </r>
  <r>
    <s v="2023-38"/>
    <s v="CALTRAN Herve (124322G)"/>
    <x v="13"/>
    <s v="Activité récurrente - Formation reçue, visite d'ouvrage"/>
    <m/>
    <s v="Activité récurrente - Mails, archivages, réunion, formation, managementmarché, budget"/>
    <m/>
    <n v="2"/>
    <m/>
    <m/>
    <s v="visites ouvrages"/>
  </r>
  <r>
    <s v="2023-38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8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38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6"/>
    <m/>
    <m/>
    <m/>
  </r>
  <r>
    <s v="2023-38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part Dieu LP2"/>
  </r>
  <r>
    <s v="2023-38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rbres de pluie"/>
  </r>
  <r>
    <s v="2023-38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38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1"/>
    <s v="Métropole- EAU"/>
    <m/>
    <s v="seminaire 28"/>
  </r>
  <r>
    <s v="2023-3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éponse mails"/>
  </r>
  <r>
    <s v="2023-38"/>
    <s v="CALTRAN Herve (124322G)"/>
    <x v="21"/>
    <s v="Activité récurrente - Veille technique et normative"/>
    <m/>
    <s v="Activité récurrente - Mails, archivages, réunion, formation, managementmarché, budget"/>
    <m/>
    <n v="5"/>
    <m/>
    <m/>
    <s v="JLBK + arra"/>
  </r>
  <r>
    <s v="2023-38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s v="gemapi"/>
  </r>
  <r>
    <s v="2023-38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2"/>
    <s v="Partenaires extérieurs : OTHU, GRAIE, ASTEE, réseaux professionnels...."/>
    <m/>
    <m/>
  </r>
  <r>
    <s v="2023-38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39"/>
    <s v="CALTRAN Herve (124322G)"/>
    <x v="25"/>
    <s v="Absence - Congé exceptionnel ou arrêt maladie"/>
    <m/>
    <s v="Absence : congé, RTT, arrêt maladie"/>
    <m/>
    <n v="4"/>
    <m/>
    <m/>
    <m/>
  </r>
  <r>
    <s v="2023-39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39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s v="dont soutenance"/>
  </r>
  <r>
    <s v="2023-39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3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3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CALTRAN Herve (124322G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réponse mails"/>
  </r>
  <r>
    <s v="2023-39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39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3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9"/>
    <s v="CALTRAN Herve (124322G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0"/>
    <s v="CALTRAN Herve (124322G)"/>
    <x v="3"/>
    <s v="Activité récurrente - Réunion"/>
    <m/>
    <s v="Activité récurrente - Mails, archivages, réunion, formation, managementmarché, budget"/>
    <m/>
    <n v="10"/>
    <m/>
    <m/>
    <s v="séminaire, présentation straégie GDP"/>
  </r>
  <r>
    <s v="2023-4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4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s v="infuse"/>
  </r>
  <r>
    <s v="2023-40"/>
    <s v="CALTRAN Herve (124322G)"/>
    <x v="0"/>
    <s v="Absence - Congé ou RTT"/>
    <m/>
    <s v="Absence : congé, RTT, arrêt maladie"/>
    <m/>
    <n v="4"/>
    <m/>
    <m/>
    <m/>
  </r>
  <r>
    <s v="2023-4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0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0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0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3"/>
    <s v="Métropole - Mairise d'ouvrage aménagement urbain et voirie, Maitrises d'ouvrages Extérieures - sytral, SPL, Mairies ..."/>
    <m/>
    <m/>
  </r>
  <r>
    <s v="2023-40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0"/>
    <s v="CALTRAN Herve (124322G)"/>
    <x v="20"/>
    <s v="Activité récurrente - Colloque / séminaire"/>
    <m/>
    <s v="Activité récurrente - Mails, archivages, réunion, formation, managementmarché, budget"/>
    <m/>
    <n v="8"/>
    <m/>
    <m/>
    <m/>
  </r>
  <r>
    <s v="2023-41"/>
    <s v="CALTRAN Herve (124322G)"/>
    <x v="20"/>
    <s v="Activité récurrente - Colloque / séminaire"/>
    <m/>
    <s v="Activité récurrente - Mails, archivages, réunion, formation, managementmarché, budget"/>
    <m/>
    <n v="12"/>
    <m/>
    <m/>
    <m/>
  </r>
  <r>
    <s v="2023-41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41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s v="entretien"/>
  </r>
  <r>
    <s v="2023-41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41"/>
    <s v="CALTRAN Herve (124322G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CALTRAN Herve (124322G)"/>
    <x v="3"/>
    <s v="Activité récurrente - Réunion"/>
    <m/>
    <s v="Activité récurrente - Mails, archivages, réunion, formation, managementmarché, budget"/>
    <m/>
    <n v="9"/>
    <m/>
    <m/>
    <m/>
  </r>
  <r>
    <s v="2023-42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4"/>
    <s v="Maitrises d'ouvrages Extérieures - sytral, SPL, Mairies ..."/>
    <m/>
    <m/>
  </r>
  <r>
    <s v="2023-4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42"/>
    <s v="CALTRAN Herve (124322G)"/>
    <x v="20"/>
    <s v="Activité récurrente - Colloque / séminaire"/>
    <m/>
    <s v="Activité récurrente - Mails, archivages, réunion, formation, managementmarché, budget"/>
    <m/>
    <n v="3"/>
    <m/>
    <m/>
    <s v="prepa végétalisation bassin"/>
  </r>
  <r>
    <s v="2023-42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2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.5"/>
    <m/>
    <m/>
    <s v="Bollier"/>
  </r>
  <r>
    <s v="2023-42"/>
    <s v="CALTRAN Herve (124322G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.5"/>
    <s v="Métropole- EAU"/>
    <m/>
    <m/>
  </r>
  <r>
    <s v="2023-42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42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2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2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2"/>
    <s v="Métropole- EAU"/>
    <m/>
    <m/>
  </r>
  <r>
    <s v="2023-43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4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"/>
    <m/>
    <m/>
    <s v="infuse"/>
  </r>
  <r>
    <s v="2023-43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travail en réseau"/>
  </r>
  <r>
    <s v="2023-43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rue amandier"/>
  </r>
  <r>
    <s v="2023-43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interview echos"/>
  </r>
  <r>
    <s v="2023-43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s v="these Emma Girot"/>
  </r>
  <r>
    <s v="2023-43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3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4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s"/>
  </r>
  <r>
    <s v="2023-43"/>
    <s v="CALTRAN Herve (124322G)"/>
    <x v="21"/>
    <s v="Activité récurrente - Veille technique et normative"/>
    <m/>
    <s v="Activité récurrente - Mails, archivages, réunion, formation, managementmarché, budget"/>
    <m/>
    <n v="5"/>
    <m/>
    <m/>
    <m/>
  </r>
  <r>
    <s v="2023-43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Mou"/>
  </r>
  <r>
    <s v="2023-43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2"/>
    <s v="Métropole- EAU"/>
    <m/>
    <m/>
  </r>
  <r>
    <s v="2023-44"/>
    <s v="CALTRAN Herve (124322G)"/>
    <x v="0"/>
    <s v="Absence - Congé ou RTT"/>
    <m/>
    <s v="Absence : congé, RTT, arrêt maladie"/>
    <m/>
    <n v="7.75"/>
    <m/>
    <m/>
    <m/>
  </r>
  <r>
    <s v="2023-44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4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m/>
  </r>
  <r>
    <s v="2023-4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s v="note canographia"/>
  </r>
  <r>
    <s v="2023-44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Faidherbe"/>
  </r>
  <r>
    <s v="2023-44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arbres de pluie montreal"/>
  </r>
  <r>
    <s v="2023-44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2"/>
    <s v="Métropole - Mairise d'ouvrage aménagement urbain et voirie, Maitrises d'ouvrages Extérieures - sytral, SPL, Mairies ..."/>
    <m/>
    <s v="interview echos"/>
  </r>
  <r>
    <s v="2023-44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44"/>
    <s v="CALTRAN Herve (124322G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note"/>
  </r>
  <r>
    <s v="2023-4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4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3"/>
    <s v="Métropole- EAU"/>
    <m/>
    <m/>
  </r>
  <r>
    <s v="2023-44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1"/>
    <s v="Partenaires extérieurs : OTHU, GRAIE, ASTEE, réseaux professionnels...."/>
    <m/>
    <m/>
  </r>
  <r>
    <s v="2023-45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45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45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5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45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5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5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45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5"/>
    <s v="CALTRAN Herve (124322G)"/>
    <x v="13"/>
    <s v="Activité récurrente - Formation reçue, visite d'ouvrage"/>
    <m/>
    <s v="Activité récurrente - Mails, archivages, réunion, formation, managementmarché, budget"/>
    <m/>
    <n v="13"/>
    <m/>
    <m/>
    <s v="Ouvrage type castor, digues"/>
  </r>
  <r>
    <s v="2023-4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m/>
  </r>
  <r>
    <s v="2023-45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gro"/>
  </r>
  <r>
    <s v="2023-4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6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4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4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6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Bollier"/>
  </r>
  <r>
    <s v="2023-4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8.5"/>
    <m/>
    <m/>
    <s v="Copil DGA, Canographia"/>
  </r>
  <r>
    <s v="2023-46"/>
    <s v="CALTRAN Herve (124322G)"/>
    <x v="0"/>
    <s v="Absence - Congé ou RTT"/>
    <m/>
    <s v="Absence : congé, RTT, arrêt maladie"/>
    <m/>
    <n v="3.75"/>
    <m/>
    <m/>
    <m/>
  </r>
  <r>
    <s v="2023-46"/>
    <s v="CALTRAN Herve (124322G)"/>
    <x v="13"/>
    <s v="Activité récurrente - Formation reçue, visite d'ouvrage"/>
    <m/>
    <s v="Activité récurrente - Mails, archivages, réunion, formation, managementmarché, budget"/>
    <m/>
    <n v="5.5"/>
    <m/>
    <m/>
    <s v="Viistes indiens Cerema"/>
  </r>
  <r>
    <s v="2023-46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7"/>
    <s v="CALTRAN Herve (124322G)"/>
    <x v="3"/>
    <s v="Activité récurrente - Réunion"/>
    <m/>
    <s v="Activité récurrente - Mails, archivages, réunion, formation, managementmarché, budget"/>
    <m/>
    <n v="7"/>
    <m/>
    <m/>
    <s v="dont prépa"/>
  </r>
  <r>
    <s v="2023-47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7.5"/>
    <s v="Métropole- EAU"/>
    <m/>
    <s v="logiciels cours d'eau, fiches reflexe"/>
  </r>
  <r>
    <s v="2023-47"/>
    <s v="CALTRAN Herve (124322G)"/>
    <x v="20"/>
    <s v="Activité récurrente - Colloque / séminaire"/>
    <m/>
    <s v="Activité récurrente - Mails, archivages, réunion, formation, managementmarché, budget"/>
    <m/>
    <n v="9"/>
    <m/>
    <m/>
    <s v="prepa journée bassins"/>
  </r>
  <r>
    <s v="2023-4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s v="réglement assainissement, enquete cerema"/>
  </r>
  <r>
    <s v="2023-4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s v="arbres de pluie"/>
  </r>
  <r>
    <s v="2023-47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.5"/>
    <s v="Métropole- EAU"/>
    <m/>
    <m/>
  </r>
  <r>
    <s v="2023-47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s v="prépa copil élus"/>
  </r>
  <r>
    <s v="2023-47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7"/>
    <s v="CALTRAN Herve (124322G)"/>
    <x v="10"/>
    <s v="Activité récurrente - Suivi marchés, achat, facture, préparation budget"/>
    <m/>
    <s v="Activité récurrente - Mails, archivages, réunion, formation, managementmarché, budget"/>
    <m/>
    <n v="1.5"/>
    <m/>
    <m/>
    <m/>
  </r>
  <r>
    <s v="2023-4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s v="grille dome"/>
  </r>
  <r>
    <s v="2023-47"/>
    <s v="CALTRAN Herve (124322G)"/>
    <x v="13"/>
    <s v="Activité récurrente - Formation reçue, visite d'ouvrage"/>
    <m/>
    <s v="Activité récurrente - Mails, archivages, réunion, formation, managementmarché, budget"/>
    <m/>
    <n v="6"/>
    <m/>
    <m/>
    <s v="visite ouvrages étudiants Lpro maep"/>
  </r>
  <r>
    <s v="2023-47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7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Bouchut, Mandela"/>
  </r>
  <r>
    <s v="2023-47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dont temp'eau"/>
  </r>
  <r>
    <s v="2023-48"/>
    <s v="CALTRAN Herve (124322G)"/>
    <x v="20"/>
    <s v="Activité récurrente - Colloque / séminaire"/>
    <m/>
    <s v="Activité récurrente - Mails, archivages, réunion, formation, managementmarché, budget"/>
    <m/>
    <n v="13.5"/>
    <m/>
    <m/>
    <s v="seminaire bassins, dont prepa"/>
  </r>
  <r>
    <s v="2023-4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erl bassins sermenaz, SPL Bouchut"/>
  </r>
  <r>
    <s v="2023-48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Réglement assainissement"/>
  </r>
  <r>
    <s v="2023-48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8"/>
    <s v="CALTRAN Herve (124322G)"/>
    <x v="0"/>
    <s v="Absence - Congé ou RTT"/>
    <m/>
    <s v="Absence : congé, RTT, arrêt maladie"/>
    <m/>
    <n v="15.5"/>
    <m/>
    <m/>
    <m/>
  </r>
  <r>
    <s v="2023-48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Aprilum"/>
  </r>
  <r>
    <s v="2023-48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82"/>
  </r>
  <r>
    <s v="2023-48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s v="Infuse"/>
  </r>
  <r>
    <s v="2023-48"/>
    <s v="CALTRAN Herve (124322G)"/>
    <x v="2"/>
    <s v="Activité récurrente - Management, planification, gestion RH"/>
    <m/>
    <s v="Activité récurrente - Mails, archivages, réunion, formation, managementmarché, budget"/>
    <m/>
    <n v="2"/>
    <m/>
    <m/>
    <s v="Infuse"/>
  </r>
  <r>
    <s v="2023-4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dont temp'eau"/>
  </r>
  <r>
    <s v="2023-49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5"/>
    <m/>
    <m/>
    <m/>
  </r>
  <r>
    <s v="2023-49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m/>
  </r>
  <r>
    <s v="2023-4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9"/>
    <s v="CALTRAN Herve (124322G)"/>
    <x v="0"/>
    <s v="Absence - Congé ou RTT"/>
    <m/>
    <s v="Absence : congé, RTT, arrêt maladie"/>
    <m/>
    <n v="11.75"/>
    <m/>
    <m/>
    <m/>
  </r>
  <r>
    <s v="2023-49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49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9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4"/>
    <s v="Métropole- EAU"/>
    <m/>
    <m/>
  </r>
  <r>
    <s v="2023-4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49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0"/>
    <s v="CALTRAN Herve (124322G)"/>
    <x v="13"/>
    <s v="Activité récurrente - Formation reçue, visite d'ouvrage"/>
    <m/>
    <s v="Activité récurrente - Mails, archivages, réunion, formation, managementmarché, budget"/>
    <m/>
    <n v="15.5"/>
    <m/>
    <m/>
    <s v="dont temp'eau"/>
  </r>
  <r>
    <s v="2023-50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5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50"/>
    <s v="CALTRAN Herve (124322G)"/>
    <x v="0"/>
    <s v="Absence - Congé ou RTT"/>
    <m/>
    <s v="Absence : congé, RTT, arrêt maladie"/>
    <m/>
    <n v="8"/>
    <m/>
    <m/>
    <m/>
  </r>
  <r>
    <s v="2023-5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50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m/>
  </r>
  <r>
    <s v="2023-5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50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5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5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51"/>
    <s v="CALTRAN Herve (124322G)"/>
    <x v="0"/>
    <s v="Absence - Congé ou RTT"/>
    <m/>
    <s v="Absence : congé, RTT, arrêt maladie"/>
    <m/>
    <n v="7.75"/>
    <m/>
    <m/>
    <m/>
  </r>
  <r>
    <s v="2023-51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5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51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51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1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51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s v="Infuse"/>
  </r>
  <r>
    <s v="2023-51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1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51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52"/>
    <s v="CALTRAN Herve (124322G)"/>
    <x v="0"/>
    <s v="Absence - Congé ou RTT"/>
    <m/>
    <s v="Absence : congé, RTT, arrêt maladie"/>
    <m/>
    <n v="23"/>
    <m/>
    <m/>
    <m/>
  </r>
  <r>
    <s v="2023-52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52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5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52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0.5"/>
    <s v="Métropole- EAU"/>
    <m/>
    <m/>
  </r>
  <r>
    <s v="2023-52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5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Infuse"/>
  </r>
  <r>
    <s v="2023-52"/>
    <s v="CALTRAN Herve (124322G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2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0.5"/>
    <s v="Métropole- EAU"/>
    <m/>
    <m/>
  </r>
  <r>
    <s v="2023-52"/>
    <s v="CALTRAN Herve (124322G)"/>
    <x v="9"/>
    <s v="Base de données des ruisseaux - Général"/>
    <s v="Base de données des ruisseaux"/>
    <s v="Connaitre les patrimoines"/>
    <s v="Milieux aquatiques et ruisseaux"/>
    <n v="1"/>
    <m/>
    <m/>
    <m/>
  </r>
  <r>
    <s v="2023-0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01"/>
    <s v="LAPLANCHE Aurelie (128274C)"/>
    <x v="20"/>
    <s v="Activité récurrente - Colloque / séminaire"/>
    <m/>
    <s v="Activité récurrente - Mails, archivages, réunion, formation, managementmarché, budget"/>
    <m/>
    <n v="4"/>
    <m/>
    <m/>
    <m/>
  </r>
  <r>
    <s v="2023-01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1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0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0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0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02"/>
    <s v="LAPLANCHE Aurelie (128274C)"/>
    <x v="25"/>
    <s v="Absence - Congé exceptionnel ou arrêt maladie"/>
    <m/>
    <s v="Absence : congé, RTT, arrêt maladie"/>
    <m/>
    <n v="8"/>
    <m/>
    <m/>
    <m/>
  </r>
  <r>
    <s v="2023-02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6"/>
    <s v="Métropole- EAU"/>
    <m/>
    <m/>
  </r>
  <r>
    <s v="2023-02"/>
    <s v="LAPLANCHE Aurelie (128274C)"/>
    <x v="2"/>
    <s v="Activité récurrente - Management, planification, gestion RH"/>
    <m/>
    <s v="Activité récurrente - Mails, archivages, réunion, formation, managementmarché, budget"/>
    <m/>
    <n v="15"/>
    <m/>
    <m/>
    <m/>
  </r>
  <r>
    <s v="2023-0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02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2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03"/>
    <s v="LAPLANCHE Aurelie (128274C)"/>
    <x v="25"/>
    <s v="Absence - Congé exceptionnel ou arrêt maladie"/>
    <m/>
    <s v="Absence : congé, RTT, arrêt maladie"/>
    <m/>
    <n v="5"/>
    <m/>
    <m/>
    <s v="Grève"/>
  </r>
  <r>
    <s v="2023-03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3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03"/>
    <s v="LAPLANCHE Aurelie (128274C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0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LAPLANCHE Aurelie (128274C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3"/>
    <s v="Métropole- EAU"/>
    <m/>
    <m/>
  </r>
  <r>
    <s v="2023-0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0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0"/>
    <s v="Métropole- EAU"/>
    <m/>
    <m/>
  </r>
  <r>
    <s v="2023-03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3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04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04"/>
    <s v="LAPLANCHE Aurelie (128274C)"/>
    <x v="30"/>
    <s v="Connaitre les patrimoines - Pilotage, programmation, réalisation, analyse DTA"/>
    <s v="Connaitre les patrimoines"/>
    <s v="Connaitre les patrimoines"/>
    <s v="Eau pluviale, Milieux aquatiques et ruisseaux, Assainissement"/>
    <n v="3"/>
    <s v="Métropole- EAU"/>
    <m/>
    <m/>
  </r>
  <r>
    <s v="2023-04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0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4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m/>
  </r>
  <r>
    <s v="2023-0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04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04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05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0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0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5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5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5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0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05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5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5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2"/>
    <s v="Métropole- EAU"/>
    <m/>
    <m/>
  </r>
  <r>
    <s v="2023-06"/>
    <s v="LAPLANCHE Aurelie (128274C)"/>
    <x v="0"/>
    <s v="Absence - Congé ou RTT"/>
    <m/>
    <s v="Absence : congé, RTT, arrêt maladie"/>
    <m/>
    <n v="24"/>
    <m/>
    <m/>
    <m/>
  </r>
  <r>
    <s v="2023-06"/>
    <s v="LAPLANCHE Aurelie (128274C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0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5"/>
    <m/>
    <m/>
    <m/>
  </r>
  <r>
    <s v="2023-06"/>
    <s v="LAPLANCHE Aurelie (128274C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0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9"/>
    <m/>
    <m/>
    <m/>
  </r>
  <r>
    <s v="2023-07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0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7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0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08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8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08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08"/>
    <s v="LAPLANCHE Aurelie (128274C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0"/>
    <m/>
    <m/>
    <m/>
  </r>
  <r>
    <s v="2023-09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0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0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9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9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10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10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0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7"/>
    <m/>
    <m/>
    <m/>
  </r>
  <r>
    <s v="2023-10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0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1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1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1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11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11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1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1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1"/>
    <s v="Métropole- EAU"/>
    <m/>
    <m/>
  </r>
  <r>
    <s v="2023-1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LAPLANCHE Aurelie (128274C)"/>
    <x v="25"/>
    <s v="Absence - Congé exceptionnel ou arrêt maladie"/>
    <m/>
    <s v="Absence : congé, RTT, arrêt maladie"/>
    <m/>
    <n v="3"/>
    <m/>
    <m/>
    <s v="Greve"/>
  </r>
  <r>
    <s v="2023-1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12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12"/>
    <s v="LAPLANCHE Aurelie (128274C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12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2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8"/>
    <m/>
    <m/>
    <m/>
  </r>
  <r>
    <s v="2023-13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1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3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3"/>
    <s v="Activité récurrente - Réunion"/>
    <m/>
    <s v="Activité récurrente - Mails, archivages, réunion, formation, managementmarché, budget"/>
    <m/>
    <n v="9"/>
    <m/>
    <m/>
    <m/>
  </r>
  <r>
    <s v="2023-1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1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LAPLANCHE Aurelie (128274C)"/>
    <x v="0"/>
    <s v="Absence - Congé ou RTT"/>
    <m/>
    <s v="Absence : congé, RTT, arrêt maladie"/>
    <m/>
    <n v="8"/>
    <m/>
    <m/>
    <m/>
  </r>
  <r>
    <s v="2023-1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14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3"/>
    <s v="Métropole- EAU"/>
    <m/>
    <m/>
  </r>
  <r>
    <s v="2023-1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14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1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m/>
  </r>
  <r>
    <s v="2023-15"/>
    <s v="LAPLANCHE Aurelie (128274C)"/>
    <x v="0"/>
    <s v="Absence - Congé ou RTT"/>
    <m/>
    <s v="Absence : congé, RTT, arrêt maladie"/>
    <m/>
    <n v="8"/>
    <m/>
    <m/>
    <s v="Férié"/>
  </r>
  <r>
    <s v="2023-15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15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5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5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5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15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6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1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16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7"/>
    <s v="Métropole- EAU"/>
    <m/>
    <m/>
  </r>
  <r>
    <s v="2023-1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LAPLANCHE Aurelie (128274C)"/>
    <x v="3"/>
    <s v="Activité récurrente - Réunion"/>
    <m/>
    <s v="Activité récurrente - Mails, archivages, réunion, formation, managementmarché, budget"/>
    <m/>
    <n v="4"/>
    <m/>
    <m/>
    <m/>
  </r>
  <r>
    <s v="2023-16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16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6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6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1"/>
    <m/>
    <m/>
    <m/>
  </r>
  <r>
    <s v="2023-17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17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1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LAPLANCHE Aurelie (128274C)"/>
    <x v="3"/>
    <s v="Activité récurrente - Réunion"/>
    <m/>
    <s v="Activité récurrente - Mails, archivages, réunion, formation, managementmarché, budget"/>
    <m/>
    <n v="4"/>
    <m/>
    <m/>
    <m/>
  </r>
  <r>
    <s v="2023-18"/>
    <s v="LAPLANCHE Aurelie (128274C)"/>
    <x v="0"/>
    <s v="Absence - Congé ou RTT"/>
    <m/>
    <s v="Absence : congé, RTT, arrêt maladie"/>
    <m/>
    <n v="38"/>
    <m/>
    <m/>
    <m/>
  </r>
  <r>
    <s v="2023-25"/>
    <s v="LAPLANCHE Aurelie (128274C)"/>
    <x v="0"/>
    <s v="Absence - Congé ou RTT"/>
    <m/>
    <s v="Absence : congé, RTT, arrêt maladie"/>
    <m/>
    <n v="38"/>
    <m/>
    <m/>
    <m/>
  </r>
  <r>
    <s v="2023-28"/>
    <s v="LAPLANCHE Aurelie (128274C)"/>
    <x v="0"/>
    <s v="Absence - Congé ou RTT"/>
    <m/>
    <s v="Absence : congé, RTT, arrêt maladie"/>
    <m/>
    <n v="38"/>
    <m/>
    <m/>
    <m/>
  </r>
  <r>
    <s v="2023-2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3"/>
    <s v="LAPLANCHE Aurelie (128274C)"/>
    <x v="0"/>
    <s v="Absence - Congé ou RTT"/>
    <m/>
    <s v="Absence : congé, RTT, arrêt maladie"/>
    <m/>
    <n v="38"/>
    <m/>
    <m/>
    <m/>
  </r>
  <r>
    <s v="2023-19"/>
    <s v="LAPLANCHE Aurelie (128274C)"/>
    <x v="0"/>
    <s v="Absence - Congé ou RTT"/>
    <m/>
    <s v="Absence : congé, RTT, arrêt maladie"/>
    <m/>
    <n v="8"/>
    <m/>
    <m/>
    <s v="Férié"/>
  </r>
  <r>
    <s v="2023-1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19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9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1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0"/>
    <s v="Absence - Congé ou RTT"/>
    <m/>
    <s v="Absence : congé, RTT, arrêt maladie"/>
    <m/>
    <n v="8"/>
    <m/>
    <m/>
    <s v="férié"/>
  </r>
  <r>
    <s v="2023-20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0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20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0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20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0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21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21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2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2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1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1"/>
    <s v="LAPLANCHE Aurelie (128274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2"/>
    <s v="LAPLANCHE Aurelie (128274C)"/>
    <x v="0"/>
    <s v="Absence - Congé ou RTT"/>
    <m/>
    <s v="Absence : congé, RTT, arrêt maladie"/>
    <m/>
    <n v="8"/>
    <m/>
    <m/>
    <s v="Férié"/>
  </r>
  <r>
    <s v="2023-2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0"/>
    <m/>
    <m/>
    <m/>
  </r>
  <r>
    <s v="2023-22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22"/>
    <s v="LAPLANCHE Aurelie (128274C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2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2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22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2"/>
    <s v="LAPLANCHE Aurelie (128274C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2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2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2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23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2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23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23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23"/>
    <s v="LAPLANCHE Aurelie (128274C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0"/>
    <s v="Absence - Congé ou RTT"/>
    <m/>
    <s v="Absence : congé, RTT, arrêt maladie"/>
    <m/>
    <n v="4"/>
    <m/>
    <m/>
    <m/>
  </r>
  <r>
    <s v="2023-24"/>
    <s v="LAPLANCHE Aurelie (128274C)"/>
    <x v="2"/>
    <s v="Activité récurrente - Management, planification, gestion RH"/>
    <m/>
    <s v="Activité récurrente - Mails, archivages, réunion, formation, managementmarché, budget"/>
    <m/>
    <n v="15"/>
    <m/>
    <m/>
    <m/>
  </r>
  <r>
    <s v="2023-2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24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4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24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2"/>
    <s v="Activité récurrente - Management, planification, gestion RH"/>
    <m/>
    <s v="Activité récurrente - Mails, archivages, réunion, formation, managementmarché, budget"/>
    <m/>
    <n v="16"/>
    <m/>
    <m/>
    <m/>
  </r>
  <r>
    <s v="2023-26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6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2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26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4"/>
    <m/>
    <m/>
    <m/>
  </r>
  <r>
    <s v="2023-2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2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7"/>
    <s v="LAPLANCHE Aurelie (128274C)"/>
    <x v="26"/>
    <s v="Propriété des trainasses - Réalisation"/>
    <s v="Propriété des trainasses"/>
    <s v="Mettre en place une démarche qualité"/>
    <s v="Assainissement"/>
    <n v="2"/>
    <s v="Métropole- EAU"/>
    <m/>
    <m/>
  </r>
  <r>
    <s v="2023-27"/>
    <s v="LAPLANCHE Aurelie (128274C)"/>
    <x v="9"/>
    <s v="Connaitre les patrimoines - Gestion des remontées anomalies du SIG (horsfoncier)"/>
    <s v="Connaitre les patrimoines"/>
    <s v="Connaitre les patrimoines"/>
    <s v="Eau pluviale, Milieux aquatiques et ruisseaux, Assainissement"/>
    <n v="1"/>
    <s v="Métropole- EAU"/>
    <m/>
    <m/>
  </r>
  <r>
    <s v="2023-29"/>
    <s v="LAPLANCHE Aurelie (128274C)"/>
    <x v="3"/>
    <s v="Activité récurrente - Réunion"/>
    <m/>
    <s v="Activité récurrente - Mails, archivages, réunion, formation, managementmarché, budget"/>
    <m/>
    <n v="9"/>
    <m/>
    <m/>
    <m/>
  </r>
  <r>
    <s v="2023-2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9"/>
    <m/>
    <m/>
    <m/>
  </r>
  <r>
    <s v="2023-2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29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9"/>
    <s v="LAPLANCHE Aurelie (128274C)"/>
    <x v="0"/>
    <s v="Absence - Congé ou RTT"/>
    <m/>
    <s v="Absence : congé, RTT, arrêt maladie"/>
    <m/>
    <n v="4"/>
    <m/>
    <m/>
    <m/>
  </r>
  <r>
    <s v="2023-2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9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2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0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LAPLANCHE Aurelie (128274C)"/>
    <x v="2"/>
    <s v="Activité récurrente - Management, planification, gestion RH"/>
    <m/>
    <s v="Activité récurrente - Mails, archivages, réunion, formation, managementmarché, budget"/>
    <m/>
    <n v="18"/>
    <m/>
    <m/>
    <m/>
  </r>
  <r>
    <s v="2023-3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0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31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1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31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1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2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3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2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34"/>
    <s v="LAPLANCHE Aurelie (128274C)"/>
    <x v="0"/>
    <s v="Absence - Congé ou RTT"/>
    <m/>
    <s v="Absence : congé, RTT, arrêt maladie"/>
    <m/>
    <n v="24"/>
    <m/>
    <m/>
    <m/>
  </r>
  <r>
    <s v="2023-3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3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LAPLANCHE Aurelie (128274C)"/>
    <x v="2"/>
    <s v="Activité récurrente - Management, planification, gestion RH"/>
    <m/>
    <s v="Activité récurrente - Mails, archivages, réunion, formation, managementmarché, budget"/>
    <m/>
    <n v="19"/>
    <m/>
    <m/>
    <m/>
  </r>
  <r>
    <s v="2023-34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4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3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s v="Formation CNFPT"/>
  </r>
  <r>
    <s v="2023-35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35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3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7"/>
    <m/>
    <m/>
    <m/>
  </r>
  <r>
    <s v="2023-35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5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35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3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LAPLANCHE Aurelie (128274C)"/>
    <x v="2"/>
    <s v="Activité récurrente - Management, planification, gestion RH"/>
    <m/>
    <s v="Activité récurrente - Mails, archivages, réunion, formation, managementmarché, budget"/>
    <m/>
    <n v="19"/>
    <m/>
    <m/>
    <m/>
  </r>
  <r>
    <s v="2023-3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3"/>
    <m/>
    <m/>
    <m/>
  </r>
  <r>
    <s v="2023-3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6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3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6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7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3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37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3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37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8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s v="Formation"/>
  </r>
  <r>
    <s v="2023-3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38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38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8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8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3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3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3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3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39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39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9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39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9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9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39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4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40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0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4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0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41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41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1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1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4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41"/>
    <s v="LAPLANCHE Aurelie (128274C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42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42"/>
    <s v="LAPLANCHE Aurelie (128274C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4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43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43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3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3"/>
    <s v="LAPLANCHE Aurelie (128274C)"/>
    <x v="13"/>
    <s v="Activité récurrente - Formation reçue, visite d'ouvrage"/>
    <m/>
    <s v="Activité récurrente - Mails, archivages, réunion, formation, managementmarché, budget"/>
    <m/>
    <n v="8"/>
    <m/>
    <m/>
    <s v="Formation"/>
  </r>
  <r>
    <s v="2023-4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LAPLANCHE Aurelie (128274C)"/>
    <x v="0"/>
    <s v="Absence - Congé ou RTT"/>
    <m/>
    <s v="Absence : congé, RTT, arrêt maladie"/>
    <m/>
    <n v="4"/>
    <m/>
    <m/>
    <m/>
  </r>
  <r>
    <s v="2023-4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4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4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44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44"/>
    <s v="LAPLANCHE Aurelie (128274C)"/>
    <x v="0"/>
    <s v="Absence - Congé ou RTT"/>
    <m/>
    <s v="Absence : congé, RTT, arrêt maladie"/>
    <m/>
    <n v="12"/>
    <m/>
    <m/>
    <m/>
  </r>
  <r>
    <s v="2023-4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5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45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45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0"/>
    <s v="Métropole- EAU"/>
    <m/>
    <m/>
  </r>
  <r>
    <s v="2023-45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4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45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45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LAPLANCHE Aurelie (128274C)"/>
    <x v="13"/>
    <s v="Activité récurrente - Formation reçue, visite d'ouvrage"/>
    <m/>
    <s v="Activité récurrente - Mails, archivages, réunion, formation, managementmarché, budget"/>
    <m/>
    <n v="8"/>
    <m/>
    <m/>
    <s v="Formation"/>
  </r>
  <r>
    <s v="2023-4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45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4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46"/>
    <s v="LAPLANCHE Aurelie (128274C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46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6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47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4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LAPLANCHE Aurelie (128274C)"/>
    <x v="0"/>
    <s v="Absence - Congé ou RTT"/>
    <m/>
    <s v="Absence : congé, RTT, arrêt maladie"/>
    <m/>
    <n v="4"/>
    <m/>
    <m/>
    <m/>
  </r>
  <r>
    <s v="2023-47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4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8"/>
    <m/>
    <m/>
    <m/>
  </r>
  <r>
    <s v="2023-4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47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3"/>
    <s v="Métropole- EAU"/>
    <m/>
    <m/>
  </r>
  <r>
    <s v="2023-4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4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LAPLANCHE Aurelie (128274C)"/>
    <x v="0"/>
    <s v="Absence - Congé ou RTT"/>
    <m/>
    <s v="Absence : congé, RTT, arrêt maladie"/>
    <m/>
    <n v="4"/>
    <m/>
    <m/>
    <m/>
  </r>
  <r>
    <s v="2023-48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0"/>
    <s v="Métropole - Mairise d'ouvrage aménagement urbain et voirie"/>
    <m/>
    <m/>
  </r>
  <r>
    <s v="2023-48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48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4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8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8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49"/>
    <s v="LAPLANCHE Aurelie (128274C)"/>
    <x v="0"/>
    <s v="Absence - Congé ou RTT"/>
    <m/>
    <s v="Absence : congé, RTT, arrêt maladie"/>
    <m/>
    <n v="4"/>
    <m/>
    <m/>
    <m/>
  </r>
  <r>
    <s v="2023-4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LAPLANCHE Aurelie (128274C)"/>
    <x v="2"/>
    <s v="Activité récurrente - Management, planification, gestion RH"/>
    <m/>
    <s v="Activité récurrente - Mails, archivages, réunion, formation, managementmarché, budget"/>
    <m/>
    <n v="13"/>
    <m/>
    <m/>
    <m/>
  </r>
  <r>
    <s v="2023-4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8"/>
    <s v="Métropole- EAU"/>
    <m/>
    <m/>
  </r>
  <r>
    <s v="2023-4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7"/>
    <s v="Métropole- EAU"/>
    <m/>
    <m/>
  </r>
  <r>
    <s v="2023-50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s v="Formation"/>
  </r>
  <r>
    <s v="2023-50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50"/>
    <s v="LAPLANCHE Aurelie (128274C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0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50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50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5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7"/>
    <m/>
    <m/>
    <m/>
  </r>
  <r>
    <s v="2023-5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5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5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30"/>
    <m/>
    <m/>
    <m/>
  </r>
  <r>
    <s v="2023-51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3"/>
    <s v="Activité récurrente - Réunion"/>
    <m/>
    <s v="Activité récurrente - Mails, archivages, réunion, formation, managementmarché, budget"/>
    <m/>
    <n v="10"/>
    <m/>
    <m/>
    <m/>
  </r>
  <r>
    <s v="2023-5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1"/>
    <s v="LAPLANCHE Aurelie (128274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5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1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52"/>
    <s v="LAPLANCHE Aurelie (128274C)"/>
    <x v="0"/>
    <s v="Absence - Congé ou RTT"/>
    <m/>
    <s v="Absence : congé, RTT, arrêt maladie"/>
    <m/>
    <n v="38.75"/>
    <m/>
    <m/>
    <m/>
  </r>
  <r>
    <s v="2023-52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5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1"/>
    <s v="RAVEL Violette (124789P)"/>
    <x v="25"/>
    <s v="Absence - Congé exceptionnel ou arrêt maladie"/>
    <m/>
    <s v="Absence : congé, RTT, arrêt maladie"/>
    <m/>
    <n v="24"/>
    <m/>
    <m/>
    <m/>
  </r>
  <r>
    <s v="2023-01"/>
    <s v="RAVEL Violette (124789P)"/>
    <x v="25"/>
    <s v="Absence - Congé exceptionnel ou arrêt maladie"/>
    <m/>
    <s v="Absence : congé, RTT, arrêt maladie"/>
    <m/>
    <n v="13.75"/>
    <m/>
    <m/>
    <m/>
  </r>
  <r>
    <s v="2023-0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.5"/>
    <m/>
    <m/>
    <s v="messagerie"/>
  </r>
  <r>
    <s v="2023-02"/>
    <s v="RAVEL Violette (124789P)"/>
    <x v="2"/>
    <s v="Activité récurrente - Management, planification, gestion RH"/>
    <m/>
    <s v="Activité récurrente - Mails, archivages, réunion, formation, managementmarché, budget"/>
    <m/>
    <n v="8.5"/>
    <m/>
    <m/>
    <s v="nouvel arrivant"/>
  </r>
  <r>
    <s v="2023-02"/>
    <s v="RAVEL Violette (124789P)"/>
    <x v="2"/>
    <s v="Activité récurrente - Management, planification, gestion RH"/>
    <m/>
    <s v="Activité récurrente - Mails, archivages, réunion, formation, managementmarché, budget"/>
    <m/>
    <n v="5.5"/>
    <m/>
    <m/>
    <s v="gestion équipe"/>
  </r>
  <r>
    <s v="2023-02"/>
    <s v="RAVEL Violette (124789P)"/>
    <x v="22"/>
    <s v="Diagnostics bassins - Réalisation"/>
    <s v="Diagnostics bassins"/>
    <s v="Connaitre états de santé et fonctionnel des patrimoines"/>
    <s v="Eau pluviale, Milieux aquatiques et ruisseaux"/>
    <n v="1.5"/>
    <m/>
    <m/>
    <m/>
  </r>
  <r>
    <s v="2023-02"/>
    <s v="RAVEL Violette (124789P)"/>
    <x v="9"/>
    <s v="Catalogue Bassin BR/BI - Général"/>
    <s v="Catalogue Bassin BR/BI"/>
    <s v="Connaitre les patrimoines"/>
    <s v="Eau pluviale"/>
    <n v="5.5"/>
    <m/>
    <m/>
    <s v="MAJ BDD GEOM et ESX"/>
  </r>
  <r>
    <s v="2023-02"/>
    <s v="RAVEL Violette (124789P)"/>
    <x v="22"/>
    <s v="Diagnostics bassins - Étude"/>
    <s v="Diagnostics bassins"/>
    <s v="Connaitre états de santé et fonctionnel des patrimoines"/>
    <s v="Eau pluviale, Milieux aquatiques et ruisseaux"/>
    <n v="2.5"/>
    <m/>
    <m/>
    <s v="Thèse microplastique"/>
  </r>
  <r>
    <s v="2023-02"/>
    <s v="RAVEL Violette (124789P)"/>
    <x v="3"/>
    <s v="Activité récurrente - Réunion"/>
    <m/>
    <s v="Activité récurrente - Mails, archivages, réunion, formation, managementmarché, budget"/>
    <m/>
    <n v="1.5"/>
    <m/>
    <m/>
    <s v="GEMAPI"/>
  </r>
  <r>
    <s v="2023-02"/>
    <s v="RAVEL Violette (124789P)"/>
    <x v="3"/>
    <s v="Activité récurrente - Réunion"/>
    <m/>
    <s v="Activité récurrente - Mails, archivages, réunion, formation, managementmarché, budget"/>
    <m/>
    <n v="1.5"/>
    <m/>
    <m/>
    <s v="DOE"/>
  </r>
  <r>
    <s v="2023-0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CR semaine"/>
  </r>
  <r>
    <s v="2023-03"/>
    <s v="RAVEL Violette (124789P)"/>
    <x v="23"/>
    <s v="Plan de gestion ruisseau - Étude"/>
    <s v="Plan de gestion ruisseau"/>
    <s v="Programmer et piloter les travaux patrimoniaux "/>
    <s v="Milieux aquatiques et ruisseaux"/>
    <n v="4"/>
    <s v="Métropole- EAU"/>
    <m/>
    <s v="Planches terrain"/>
  </r>
  <r>
    <s v="2023-03"/>
    <s v="RAVEL Violette (124789P)"/>
    <x v="22"/>
    <s v="Ruisseaux du Grand Lyon - Général"/>
    <s v="Ruisseaux du Grand Lyon"/>
    <s v="Connaitre états de santé et fonctionnel des patrimoines"/>
    <s v="Milieux aquatiques et ruisseaux"/>
    <n v="1.5"/>
    <s v="Métropole- EAU"/>
    <m/>
    <s v="ECHETS"/>
  </r>
  <r>
    <s v="2023-0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s v="messagerie et CR"/>
  </r>
  <r>
    <s v="2023-03"/>
    <s v="RAVEL Violette (124789P)"/>
    <x v="2"/>
    <s v="Activité récurrente - Management, planification, gestion RH"/>
    <m/>
    <s v="Activité récurrente - Mails, archivages, réunion, formation, managementmarché, budget"/>
    <m/>
    <n v="4.5"/>
    <m/>
    <m/>
    <m/>
  </r>
  <r>
    <s v="2023-03"/>
    <s v="RAVEL Violette (124789P)"/>
    <x v="41"/>
    <s v="Ruisseaux du Grand Lyon - Général"/>
    <s v="Ruisseaux du Grand Lyon"/>
    <s v="Accompagner les projets urbains sur les espaces publics métropolitains : DMOU, RCU, Voirie, SYTRAL, gestion clasement-declassement"/>
    <s v="Milieux aquatiques et ruisseaux"/>
    <n v="1.5"/>
    <s v="Métropole- EAU"/>
    <m/>
    <s v="SVP ADS THOU"/>
  </r>
  <r>
    <s v="2023-0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relecture rapport activité"/>
  </r>
  <r>
    <s v="2023-03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2"/>
    <s v="Métropole- EAU"/>
    <m/>
    <m/>
  </r>
  <r>
    <s v="2023-03"/>
    <s v="RAVEL Violette (124789P)"/>
    <x v="3"/>
    <s v="Activité récurrente - Réunion"/>
    <m/>
    <s v="Activité récurrente - Mails, archivages, réunion, formation, managementmarché, budget"/>
    <m/>
    <n v="7.5"/>
    <m/>
    <m/>
    <m/>
  </r>
  <r>
    <s v="2023-03"/>
    <s v="RAVEL Violette (124789P)"/>
    <x v="23"/>
    <s v="Plan de gestion ruisseau - Étude"/>
    <s v="Plan de gestion ruisseau"/>
    <s v="Programmer et piloter les travaux patrimoniaux "/>
    <s v="Milieux aquatiques et ruisseaux"/>
    <n v="4"/>
    <s v="Métropole- EAU"/>
    <m/>
    <s v="VOSGES"/>
  </r>
  <r>
    <s v="2023-04"/>
    <s v="RAVEL Violette (124789P)"/>
    <x v="2"/>
    <s v="Activité récurrente - Management, planification, gestion RH"/>
    <m/>
    <s v="Activité récurrente - Mails, archivages, réunion, formation, managementmarché, budget"/>
    <m/>
    <n v="7.5"/>
    <m/>
    <m/>
    <m/>
  </r>
  <r>
    <s v="2023-0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"/>
  </r>
  <r>
    <s v="2023-04"/>
    <s v="RAVEL Violette (124789P)"/>
    <x v="3"/>
    <s v="Activité récurrente - Réunion"/>
    <m/>
    <s v="Activité récurrente - Mails, archivages, réunion, formation, managementmarché, budget"/>
    <m/>
    <n v="12"/>
    <m/>
    <m/>
    <m/>
  </r>
  <r>
    <s v="2023-04"/>
    <s v="RAVEL Violette (124789P)"/>
    <x v="22"/>
    <s v="Ruisseau des vosges - Général"/>
    <s v="Ruisseau des vosges"/>
    <s v="Connaitre états de santé et fonctionnel des patrimoines"/>
    <s v="Milieux aquatiques et ruisseaux"/>
    <n v="1.5"/>
    <s v="Métropole- EAU"/>
    <s v="FONTAINES SAINT MARTIN, FONTAINES SUR SAONE, CAILLOUX SUR FONTAINES"/>
    <s v="Ruisseau des vosges"/>
  </r>
  <r>
    <s v="2023-04"/>
    <s v="RAVEL Violette (124789P)"/>
    <x v="9"/>
    <s v="Catalogue Bassin BR/BI - Général"/>
    <s v="Catalogue Bassin BR/BI"/>
    <s v="Connaitre les patrimoines"/>
    <s v="Eau pluviale"/>
    <n v="3"/>
    <m/>
    <m/>
    <m/>
  </r>
  <r>
    <s v="2023-04"/>
    <s v="RAVEL Violette (124789P)"/>
    <x v="22"/>
    <s v="Diagnostics bassins - Étude"/>
    <s v="Diagnostics bassins"/>
    <s v="Connaitre états de santé et fonctionnel des patrimoines"/>
    <s v="Eau pluviale, Milieux aquatiques et ruisseaux"/>
    <n v="3"/>
    <m/>
    <m/>
    <m/>
  </r>
  <r>
    <s v="2023-04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m/>
  </r>
  <r>
    <s v="2023-04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compta"/>
  </r>
  <r>
    <s v="2023-05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05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0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mails et CR"/>
  </r>
  <r>
    <s v="2023-05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compta"/>
  </r>
  <r>
    <s v="2023-05"/>
    <s v="RAVEL Violette (124789P)"/>
    <x v="13"/>
    <s v="Activité récurrente - Formation reçue, visite d'ouvrage"/>
    <m/>
    <s v="Activité récurrente - Mails, archivages, réunion, formation, managementmarché, budget"/>
    <m/>
    <n v="1.5"/>
    <m/>
    <m/>
    <m/>
  </r>
  <r>
    <s v="2023-05"/>
    <s v="RAVEL Violette (124789P)"/>
    <x v="30"/>
    <s v="Connaitre les patrimoines - Pilotage, programmation, réalisation, analyse DTA"/>
    <s v="Connaitre les patrimoines"/>
    <s v="Connaitre les patrimoines"/>
    <s v="Milieux aquatiques et ruisseaux"/>
    <n v="1"/>
    <s v="Métropole- EAU"/>
    <s v="SATHONAY VILLAGE, RILLIEUX LA PAPE, SATHONAY CAMP, FONTAINES SAINT MARTIN, FONTAINES SUR SAONE"/>
    <s v="ouvrage ravin"/>
  </r>
  <r>
    <s v="2023-05"/>
    <s v="RAVEL Violette (124789P)"/>
    <x v="22"/>
    <s v="Diagnostics bassins - Étude"/>
    <s v="Diagnostics bassins"/>
    <s v="Connaitre états de santé et fonctionnel des patrimoines"/>
    <s v="Eau pluviale, Milieux aquatiques et ruisseaux"/>
    <n v="3"/>
    <m/>
    <m/>
    <s v="thèse microplastique"/>
  </r>
  <r>
    <s v="2023-05"/>
    <s v="RAVEL Violette (124789P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3"/>
    <m/>
    <m/>
    <s v="thèse microplastique"/>
  </r>
  <r>
    <s v="2023-05"/>
    <s v="RAVEL Violette (124789P)"/>
    <x v="22"/>
    <s v="Diagnostics bassins - Étude"/>
    <s v="Diagnostics bassins"/>
    <s v="Connaitre états de santé et fonctionnel des patrimoines"/>
    <s v="Eau pluviale, Milieux aquatiques et ruisseaux"/>
    <n v="2"/>
    <m/>
    <m/>
    <m/>
  </r>
  <r>
    <s v="2023-05"/>
    <s v="RAVEL Violette (124789P)"/>
    <x v="5"/>
    <s v="SIG-Récolement ZAC, DOE - Contrôle, MAJ"/>
    <s v="SIG-Récolement ZAC, DOE"/>
    <s v="Connaitre les patrimoines"/>
    <s v="Eau pluviale"/>
    <n v="1.5"/>
    <m/>
    <m/>
    <m/>
  </r>
  <r>
    <s v="2023-05"/>
    <s v="RAVEL Violette (124789P)"/>
    <x v="18"/>
    <s v="schéma généraux - Assainissement"/>
    <s v="schéma généraux"/>
    <s v="Elaborer stratégies patrimoniales (connaissance, inspection, travaux, tout ouvrage)"/>
    <s v="Assainissement"/>
    <n v="2.5"/>
    <m/>
    <m/>
    <s v="BV Jonage"/>
  </r>
  <r>
    <s v="2023-05"/>
    <s v="RAVEL Violette (124789P)"/>
    <x v="9"/>
    <s v="SIG Assainissement - traitement anomalies"/>
    <s v="SIG Assainissement"/>
    <s v="Connaitre les patrimoines"/>
    <s v="Eau pluviale, Assainissement"/>
    <n v="1.5"/>
    <m/>
    <m/>
    <m/>
  </r>
  <r>
    <s v="2023-05"/>
    <s v="RAVEL Violette (124789P)"/>
    <x v="10"/>
    <s v="Marchés métrologie - Général"/>
    <s v="Marchés métrologie"/>
    <s v="Activité récurrente - Mails, archivages, réunion, formation, managementmarché, budget"/>
    <m/>
    <n v="2"/>
    <m/>
    <m/>
    <m/>
  </r>
  <r>
    <s v="2023-05"/>
    <s v="RAVEL Violette (124789P)"/>
    <x v="18"/>
    <s v="schéma généraux - Assainissement"/>
    <s v="schéma généraux"/>
    <s v="Elaborer stratégies patrimoniales (connaissance, inspection, travaux, tout ouvrage)"/>
    <s v="Assainissement"/>
    <n v="2"/>
    <m/>
    <m/>
    <s v="Quincieux"/>
  </r>
  <r>
    <s v="2023-10"/>
    <s v="RAVEL Violette (124789P)"/>
    <x v="0"/>
    <s v="Absence - Congé ou RTT"/>
    <m/>
    <s v="Absence : congé, RTT, arrêt maladie"/>
    <m/>
    <n v="7.75"/>
    <m/>
    <m/>
    <m/>
  </r>
  <r>
    <s v="2023-1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ails"/>
  </r>
  <r>
    <s v="2023-10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s v="gestion points équipe"/>
  </r>
  <r>
    <s v="2023-10"/>
    <s v="RAVEL Violette (124789P)"/>
    <x v="9"/>
    <s v="Catalogue Bassin BR/BI - Général"/>
    <s v="Catalogue Bassin BR/BI"/>
    <s v="Connaitre les patrimoines"/>
    <s v="Eau pluviale"/>
    <n v="10"/>
    <m/>
    <m/>
    <s v="MAJ, anomalies, DOE"/>
  </r>
  <r>
    <s v="2023-10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compta, OPPM"/>
  </r>
  <r>
    <s v="2023-10"/>
    <s v="RAVEL Violette (124789P)"/>
    <x v="9"/>
    <s v="Base de données des ruisseaux - Général"/>
    <s v="Base de données des ruisseaux"/>
    <s v="Connaitre les patrimoines"/>
    <s v="Milieux aquatiques et ruisseaux"/>
    <n v="3"/>
    <m/>
    <m/>
    <s v="procédures"/>
  </r>
  <r>
    <s v="2023-10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09"/>
    <s v="RAVEL Violette (124789P)"/>
    <x v="18"/>
    <s v="schéma généraux - GEMA"/>
    <s v="schéma généraux"/>
    <s v="Elaborer stratégies patrimoniales (connaissance, inspection, travaux, tout ouvrage)"/>
    <s v="Milieux aquatiques et ruisseaux"/>
    <n v="8"/>
    <m/>
    <m/>
    <s v="CCTP Chasselièvre, docs stratégique GEMAPI"/>
  </r>
  <r>
    <s v="2023-0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essagerie"/>
  </r>
  <r>
    <s v="2023-09"/>
    <s v="RAVEL Violette (124789P)"/>
    <x v="2"/>
    <s v="Activité récurrente - Management, planification, gestion RH"/>
    <m/>
    <s v="Activité récurrente - Mails, archivages, réunion, formation, managementmarché, budget"/>
    <m/>
    <n v="8"/>
    <m/>
    <m/>
    <s v="gestion équipe"/>
  </r>
  <r>
    <s v="2023-09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0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CR réunions"/>
  </r>
  <r>
    <s v="2023-09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OPPM et compta"/>
  </r>
  <r>
    <s v="2023-09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"/>
    <s v="Métropole- EAU"/>
    <m/>
    <m/>
  </r>
  <r>
    <s v="2023-08"/>
    <s v="RAVEL Violette (124789P)"/>
    <x v="0"/>
    <s v="Absence - Congé ou RTT"/>
    <m/>
    <s v="Absence : congé, RTT, arrêt maladie"/>
    <m/>
    <n v="7.75"/>
    <m/>
    <m/>
    <m/>
  </r>
  <r>
    <s v="2023-08"/>
    <s v="RAVEL Violette (124789P)"/>
    <x v="3"/>
    <s v="Activité récurrente - Réunion"/>
    <m/>
    <s v="Activité récurrente - Mails, archivages, réunion, formation, managementmarché, budget"/>
    <m/>
    <n v="7"/>
    <m/>
    <m/>
    <m/>
  </r>
  <r>
    <s v="2023-08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08"/>
    <s v="RAVEL Violette (124789P)"/>
    <x v="9"/>
    <s v="Catalogue Bassin BR/BI - Général"/>
    <s v="Catalogue Bassin BR/BI"/>
    <s v="Connaitre les patrimoines"/>
    <s v="Eau pluviale"/>
    <n v="6"/>
    <m/>
    <m/>
    <m/>
  </r>
  <r>
    <s v="2023-08"/>
    <s v="RAVEL Violette (124789P)"/>
    <x v="9"/>
    <s v="Base de données des ruisseaux - Général"/>
    <s v="Base de données des ruisseaux"/>
    <s v="Connaitre les patrimoines"/>
    <s v="Milieux aquatiques et ruisseaux"/>
    <n v="1.5"/>
    <m/>
    <m/>
    <s v="plan de récolement"/>
  </r>
  <r>
    <s v="2023-0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essagerie, courriers"/>
  </r>
  <r>
    <s v="2023-08"/>
    <s v="RAVEL Violette (124789P)"/>
    <x v="22"/>
    <s v="Ruisseau du Thou - Suivi"/>
    <s v="Ruisseau du Thou"/>
    <s v="Connaitre états de santé et fonctionnel des patrimoines"/>
    <s v="Milieux aquatiques et ruisseaux"/>
    <n v="2"/>
    <s v="Métropole- EAU"/>
    <s v="CURIS AU MONT D'OR"/>
    <s v="Ruisseau du Thou"/>
  </r>
  <r>
    <s v="2023-08"/>
    <s v="RAVEL Violette (124789P)"/>
    <x v="9"/>
    <s v="Base de données des ruisseaux - Général"/>
    <s v="Base de données des ruisseaux"/>
    <s v="Connaitre les patrimoines"/>
    <s v="Milieux aquatiques et ruisseaux"/>
    <n v="2"/>
    <m/>
    <m/>
    <m/>
  </r>
  <r>
    <s v="2023-06"/>
    <s v="RAVEL Violette (124789P)"/>
    <x v="3"/>
    <s v="Activité récurrente - Réunion"/>
    <m/>
    <s v="Activité récurrente - Mails, archivages, réunion, formation, managementmarché, budget"/>
    <m/>
    <n v="9"/>
    <m/>
    <m/>
    <m/>
  </r>
  <r>
    <s v="2023-06"/>
    <s v="RAVEL Violette (124789P)"/>
    <x v="2"/>
    <s v="Activité récurrente - Management, planification, gestion RH"/>
    <s v="Management"/>
    <s v="Activité récurrente - Mails, archivages, réunion, formation, managementmarché, budget"/>
    <m/>
    <n v="4"/>
    <s v="Métropole- EAU"/>
    <m/>
    <m/>
  </r>
  <r>
    <s v="2023-06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compta"/>
  </r>
  <r>
    <s v="2023-0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messagerie, courriers CR"/>
  </r>
  <r>
    <s v="2023-06"/>
    <s v="RAVEL Violette (124789P)"/>
    <x v="9"/>
    <s v="Catalogue Bassin BR/BI - Général"/>
    <s v="Catalogue Bassin BR/BI"/>
    <s v="Connaitre les patrimoines"/>
    <s v="Eau pluviale"/>
    <n v="6"/>
    <m/>
    <m/>
    <m/>
  </r>
  <r>
    <s v="2023-06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.5"/>
    <s v="Métropole- EAU"/>
    <m/>
    <m/>
  </r>
  <r>
    <s v="2023-06"/>
    <s v="RAVEL Violette (124789P)"/>
    <x v="0"/>
    <s v="Absence - Congé ou RTT"/>
    <m/>
    <s v="Absence : congé, RTT, arrêt maladie"/>
    <m/>
    <n v="4"/>
    <m/>
    <m/>
    <m/>
  </r>
  <r>
    <s v="2023-06"/>
    <s v="RAVEL Violette (124789P)"/>
    <x v="0"/>
    <s v="Absence - Congé ou RTT"/>
    <m/>
    <s v="Absence : congé, RTT, arrêt maladie"/>
    <m/>
    <n v="4"/>
    <m/>
    <m/>
    <m/>
  </r>
  <r>
    <s v="2023-0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messagerie et CR"/>
  </r>
  <r>
    <s v="2023-07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s v="gestion équipe"/>
  </r>
  <r>
    <s v="2023-07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compta"/>
  </r>
  <r>
    <s v="2023-07"/>
    <s v="RAVEL Violette (124789P)"/>
    <x v="3"/>
    <s v="Activité récurrente - Réunion"/>
    <m/>
    <s v="Activité récurrente - Mails, archivages, réunion, formation, managementmarché, budget"/>
    <m/>
    <n v="5"/>
    <m/>
    <m/>
    <m/>
  </r>
  <r>
    <s v="2023-07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m/>
  </r>
  <r>
    <s v="2023-07"/>
    <s v="RAVEL Violette (124789P)"/>
    <x v="9"/>
    <s v="Catalogue Bassin BR/BI - Général"/>
    <s v="Catalogue Bassin BR/BI"/>
    <s v="Connaitre les patrimoines"/>
    <s v="Eau pluviale"/>
    <n v="4"/>
    <m/>
    <m/>
    <s v="DOE et anomalies"/>
  </r>
  <r>
    <s v="2023-07"/>
    <s v="RAVEL Violette (124789P)"/>
    <x v="10"/>
    <s v="Marchés métrologie - Général"/>
    <s v="Marchés métrologie"/>
    <s v="Activité récurrente - Mails, archivages, réunion, formation, managementmarché, budget"/>
    <m/>
    <n v="3"/>
    <m/>
    <m/>
    <s v="qualité"/>
  </r>
  <r>
    <s v="2023-07"/>
    <s v="RAVEL Violette (124789P)"/>
    <x v="22"/>
    <s v="Diagnostics bassins - Réalisation"/>
    <s v="Diagnostics bassins"/>
    <s v="Connaitre états de santé et fonctionnel des patrimoines"/>
    <s v="Eau pluviale, Milieux aquatiques et ruisseaux"/>
    <n v="3"/>
    <m/>
    <m/>
    <s v="Aqueduc"/>
  </r>
  <r>
    <s v="2023-07"/>
    <s v="RAVEL Violette (124789P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3"/>
    <m/>
    <m/>
    <m/>
  </r>
  <r>
    <s v="2023-11"/>
    <s v="RAVEL Violette (124789P)"/>
    <x v="18"/>
    <s v="schéma généraux - GEMAPI"/>
    <s v="schéma généraux"/>
    <s v="Elaborer stratégies patrimoniales (connaissance, inspection, travaux, tout ouvrage)"/>
    <s v="Assainissement"/>
    <n v="1"/>
    <m/>
    <m/>
    <m/>
  </r>
  <r>
    <s v="2023-11"/>
    <s v="RAVEL Violette (124789P)"/>
    <x v="3"/>
    <s v="Activité récurrente - Réunion"/>
    <m/>
    <s v="Activité récurrente - Mails, archivages, réunion, formation, managementmarché, budget"/>
    <m/>
    <n v="5"/>
    <m/>
    <m/>
    <m/>
  </r>
  <r>
    <s v="2023-11"/>
    <s v="RAVEL Violette (124789P)"/>
    <x v="22"/>
    <s v="Diagnostics bassins - Étude"/>
    <s v="Diagnostics bassins"/>
    <s v="Connaitre états de santé et fonctionnel des patrimoines"/>
    <s v="Eau pluviale, Milieux aquatiques et ruisseaux"/>
    <n v="4"/>
    <m/>
    <m/>
    <s v="Bollier et Poudrette"/>
  </r>
  <r>
    <s v="2023-1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mails et CR"/>
  </r>
  <r>
    <s v="2023-11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s v="gestion équipe"/>
  </r>
  <r>
    <s v="2023-11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budget"/>
  </r>
  <r>
    <s v="2023-11"/>
    <s v="RAVEL Violette (124789P)"/>
    <x v="10"/>
    <s v="Activité récurrente - Suivi marchés, achat, facture, préparation budget"/>
    <m/>
    <s v="Activité récurrente - Mails, archivages, réunion, formation, managementmarché, budget"/>
    <m/>
    <n v="14"/>
    <m/>
    <m/>
    <s v="analyse offre marché"/>
  </r>
  <r>
    <s v="2023-12"/>
    <s v="RAVEL Violette (124789P)"/>
    <x v="3"/>
    <s v="Activité récurrente - Réunion"/>
    <m/>
    <s v="Activité récurrente - Mails, archivages, réunion, formation, managementmarché, budget"/>
    <m/>
    <n v="8.5"/>
    <m/>
    <m/>
    <m/>
  </r>
  <r>
    <s v="2023-12"/>
    <s v="RAVEL Violette (124789P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12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1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ails, CR, courriers"/>
  </r>
  <r>
    <s v="2023-12"/>
    <s v="RAVEL Violette (124789P)"/>
    <x v="10"/>
    <s v="Marchés métrologie - Général"/>
    <s v="Marchés métrologie"/>
    <s v="Activité récurrente - Mails, archivages, réunion, formation, managementmarché, budget"/>
    <m/>
    <n v="15"/>
    <m/>
    <m/>
    <s v="qualité"/>
  </r>
  <r>
    <s v="2023-13"/>
    <s v="RAVEL Violette (124789P)"/>
    <x v="25"/>
    <s v="Absence - Congé exceptionnel ou arrêt maladie"/>
    <m/>
    <s v="Absence : congé, RTT, arrêt maladie"/>
    <m/>
    <n v="7.75"/>
    <m/>
    <m/>
    <m/>
  </r>
  <r>
    <s v="2023-13"/>
    <s v="RAVEL Violette (124789P)"/>
    <x v="0"/>
    <s v="Absence - Congé ou RTT"/>
    <m/>
    <s v="Absence : congé, RTT, arrêt maladie"/>
    <m/>
    <n v="4"/>
    <m/>
    <m/>
    <m/>
  </r>
  <r>
    <s v="2023-13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s v="rapport autosurveillance bassins EP"/>
  </r>
  <r>
    <s v="2023-13"/>
    <s v="RAVEL Violette (124789P)"/>
    <x v="22"/>
    <s v="Retenues R2 et R5 sur le ruisseau du Ravin - Général"/>
    <s v="Retenues R2 et R5 sur le ruisseau du Ravin"/>
    <s v="Connaitre états de santé et fonctionnel des patrimoines"/>
    <s v="Milieux aquatiques et ruisseaux"/>
    <n v="2"/>
    <s v="Métropole- EAU"/>
    <s v="SATHONAY VILLAGE, RILLIEUX LA PAPE, SATHONAY CAMP"/>
    <s v="VTA AH RAVIN"/>
  </r>
  <r>
    <s v="2023-1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3"/>
    <s v="RAVEL Violette (124789P)"/>
    <x v="3"/>
    <s v="Activité récurrente - Réunion"/>
    <m/>
    <s v="Activité récurrente - Mails, archivages, réunion, formation, managementmarché, budget"/>
    <m/>
    <n v="7"/>
    <m/>
    <m/>
    <m/>
  </r>
  <r>
    <s v="2023-1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, CR et courriers"/>
  </r>
  <r>
    <s v="2023-13"/>
    <s v="RAVEL Violette (124789P)"/>
    <x v="10"/>
    <s v="Marchés métrologie - Général"/>
    <s v="Marchés métrologie"/>
    <s v="Activité récurrente - Mails, archivages, réunion, formation, managementmarché, budget"/>
    <m/>
    <n v="5"/>
    <m/>
    <m/>
    <s v="qualité"/>
  </r>
  <r>
    <s v="2023-15"/>
    <s v="RAVEL Violette (124789P)"/>
    <x v="0"/>
    <s v="Absence - Congé ou RTT"/>
    <m/>
    <s v="Absence : congé, RTT, arrêt maladie"/>
    <m/>
    <n v="24"/>
    <m/>
    <m/>
    <m/>
  </r>
  <r>
    <s v="2023-15"/>
    <s v="RAVEL Violette (124789P)"/>
    <x v="0"/>
    <s v="Absence - Congé ou RTT"/>
    <m/>
    <s v="Absence : congé, RTT, arrêt maladie"/>
    <m/>
    <n v="14.75"/>
    <m/>
    <m/>
    <m/>
  </r>
  <r>
    <s v="2023-1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s v="messagerie et CR"/>
  </r>
  <r>
    <s v="2023-14"/>
    <s v="RAVEL Violette (124789P)"/>
    <x v="3"/>
    <s v="Activité récurrente - Réunion"/>
    <m/>
    <s v="Activité récurrente - Mails, archivages, réunion, formation, managementmarché, budget"/>
    <m/>
    <n v="15"/>
    <m/>
    <m/>
    <s v="réunions"/>
  </r>
  <r>
    <s v="2023-14"/>
    <s v="RAVEL Violette (124789P)"/>
    <x v="10"/>
    <s v="Marchés métrologie - Général"/>
    <s v="Marchés métrologie"/>
    <s v="Activité récurrente - Mails, archivages, réunion, formation, managementmarché, budget"/>
    <m/>
    <n v="3"/>
    <m/>
    <m/>
    <s v="RAO qualité"/>
  </r>
  <r>
    <s v="2023-14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MABC MOE GEMAPI"/>
  </r>
  <r>
    <s v="2023-14"/>
    <s v="RAVEL Violette (124789P)"/>
    <x v="22"/>
    <s v="gestion des ouvrages en remblais - Général"/>
    <s v="gestion des ouvrages en remblais"/>
    <s v="Connaitre états de santé et fonctionnel des patrimoines"/>
    <s v="Eau pluviale"/>
    <n v="4"/>
    <s v="Métropole- EAU"/>
    <m/>
    <s v="ravin et moulin carron"/>
  </r>
  <r>
    <s v="2023-14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"/>
    <s v="Métropole- EAU"/>
    <m/>
    <s v="récolement EP"/>
  </r>
  <r>
    <s v="2023-14"/>
    <s v="RAVEL Violette (124789P)"/>
    <x v="22"/>
    <s v="Ruisseaux du Grand Lyon - Général"/>
    <s v="Ruisseaux du Grand Lyon"/>
    <s v="Connaitre états de santé et fonctionnel des patrimoines"/>
    <s v="Milieux aquatiques et ruisseaux"/>
    <n v="2"/>
    <s v="Métropole- EAU"/>
    <m/>
    <m/>
  </r>
  <r>
    <s v="2023-1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 et courriers"/>
  </r>
  <r>
    <s v="2023-16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Suivi engagements et vérifs compta équipe"/>
  </r>
  <r>
    <s v="2023-16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8"/>
    <s v="Métropole- EAU"/>
    <m/>
    <s v="MAJ base MAQ récolements"/>
  </r>
  <r>
    <s v="2023-16"/>
    <s v="RAVEL Violette (124789P)"/>
    <x v="10"/>
    <s v="Activité récurrente - Suivi marchés, achat, facture, préparation budget"/>
    <m/>
    <s v="Activité récurrente - Mails, archivages, réunion, formation, managementmarché, budget"/>
    <m/>
    <n v="8"/>
    <m/>
    <m/>
    <s v="MABC MOE GEMAPI"/>
  </r>
  <r>
    <s v="2023-16"/>
    <s v="RAVEL Violette (124789P)"/>
    <x v="3"/>
    <s v="Activité récurrente - Réunion"/>
    <m/>
    <s v="Activité récurrente - Mails, archivages, réunion, formation, managementmarché, budget"/>
    <m/>
    <n v="10"/>
    <m/>
    <m/>
    <s v="Ruisseaux, compta et techniques"/>
  </r>
  <r>
    <s v="2023-16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s v="Management suivi équipe"/>
  </r>
  <r>
    <s v="2023-52"/>
    <s v="RAVEL Violette (124789P)"/>
    <x v="0"/>
    <s v="Absence - Congé ou RTT"/>
    <m/>
    <s v="Absence : congé, RTT, arrêt maladie"/>
    <m/>
    <n v="15.5"/>
    <m/>
    <m/>
    <s v="congés Noel"/>
  </r>
  <r>
    <s v="2023-52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Conventions bassins"/>
  </r>
  <r>
    <s v="2023-52"/>
    <s v="RAVEL Violette (124789P)"/>
    <x v="10"/>
    <s v="Activité récurrente - Suivi marchés, achat, facture, préparation budget"/>
    <m/>
    <s v="Activité récurrente - Mails, archivages, réunion, formation, managementmarché, budget"/>
    <m/>
    <n v="5"/>
    <m/>
    <m/>
    <s v="Analyse offres marchés"/>
  </r>
  <r>
    <s v="2023-5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Gestion mails"/>
  </r>
  <r>
    <s v="2023-52"/>
    <s v="RAVEL Violette (124789P)"/>
    <x v="2"/>
    <s v="Activité récurrente - Management, planification, gestion RH"/>
    <m/>
    <s v="Activité récurrente - Mails, archivages, réunion, formation, managementmarché, budget"/>
    <m/>
    <n v="1.5"/>
    <m/>
    <m/>
    <s v="Management équipe"/>
  </r>
  <r>
    <s v="2023-52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DD et projets Bassins"/>
  </r>
  <r>
    <s v="2023-17"/>
    <s v="RAVEL Violette (124789P)"/>
    <x v="3"/>
    <s v="Activité récurrente - Réunion"/>
    <m/>
    <s v="Activité récurrente - Mails, archivages, réunion, formation, managementmarché, budget"/>
    <m/>
    <n v="10"/>
    <m/>
    <m/>
    <s v="Réunions, CPAO"/>
  </r>
  <r>
    <s v="2023-17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s v="Gestion équipe"/>
  </r>
  <r>
    <s v="2023-1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gestion SIG MAQ/GEMAPI"/>
  </r>
  <r>
    <s v="2023-17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MAJ BDD bassins Domanialité"/>
  </r>
  <r>
    <s v="2023-1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18"/>
    <s v="RAVEL Violette (124789P)"/>
    <x v="0"/>
    <s v="Absence - Congé ou RTT"/>
    <m/>
    <s v="Absence : congé, RTT, arrêt maladie"/>
    <m/>
    <n v="7.75"/>
    <m/>
    <m/>
    <s v="congés"/>
  </r>
  <r>
    <s v="2023-18"/>
    <s v="RAVEL Violette (124789P)"/>
    <x v="3"/>
    <s v="Activité récurrente - Réunion"/>
    <m/>
    <s v="Activité récurrente - Mails, archivages, réunion, formation, managementmarché, budget"/>
    <m/>
    <n v="3"/>
    <m/>
    <m/>
    <m/>
  </r>
  <r>
    <s v="2023-1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s v="MAJ BDD Bassins domanialité"/>
  </r>
  <r>
    <s v="2023-1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Gestion mails et courriers"/>
  </r>
  <r>
    <s v="2023-18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Management équipe"/>
  </r>
  <r>
    <s v="2023-19"/>
    <s v="RAVEL Violette (124789P)"/>
    <x v="25"/>
    <s v="Absence - Congé exceptionnel ou arrêt maladie"/>
    <m/>
    <s v="Absence : congé, RTT, arrêt maladie"/>
    <m/>
    <n v="15.5"/>
    <m/>
    <m/>
    <s v="Enfant malade"/>
  </r>
  <r>
    <s v="2023-19"/>
    <s v="RAVEL Violette (124789P)"/>
    <x v="3"/>
    <s v="Activité récurrente - Réunion"/>
    <m/>
    <s v="Activité récurrente - Mails, archivages, réunion, formation, managementmarché, budget"/>
    <m/>
    <n v="4"/>
    <m/>
    <m/>
    <s v="Réunions"/>
  </r>
  <r>
    <s v="2023-1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Gestion mails"/>
  </r>
  <r>
    <s v="2023-19"/>
    <s v="RAVEL Violette (124789P)"/>
    <x v="10"/>
    <s v="Activité récurrente - Suivi marchés, achat, facture, préparation budget"/>
    <m/>
    <s v="Activité récurrente - Mails, archivages, réunion, formation, managementmarché, budget"/>
    <m/>
    <n v="1.5"/>
    <m/>
    <m/>
    <s v="Compta suivi engagements"/>
  </r>
  <r>
    <s v="2023-19"/>
    <s v="RAVEL Violette (124789P)"/>
    <x v="2"/>
    <s v="Activité récurrente - Management, planification, gestion RH"/>
    <m/>
    <s v="Activité récurrente - Mails, archivages, réunion, formation, managementmarché, budget"/>
    <m/>
    <n v="1"/>
    <m/>
    <m/>
    <s v="Management"/>
  </r>
  <r>
    <s v="2023-1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MAJ BDD Bassins"/>
  </r>
  <r>
    <s v="2023-20"/>
    <s v="RAVEL Violette (124789P)"/>
    <x v="0"/>
    <s v="Absence - Congé ou RTT"/>
    <m/>
    <s v="Absence : congé, RTT, arrêt maladie"/>
    <m/>
    <n v="12"/>
    <m/>
    <m/>
    <s v="congé"/>
  </r>
  <r>
    <s v="2023-20"/>
    <s v="RAVEL Violette (124789P)"/>
    <x v="2"/>
    <s v="Activité récurrente - Management, planification, gestion RH"/>
    <m/>
    <s v="Activité récurrente - Mails, archivages, réunion, formation, managementmarché, budget"/>
    <m/>
    <n v="2.5"/>
    <m/>
    <m/>
    <s v="gestion équipe"/>
  </r>
  <r>
    <s v="2023-2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Gestion mails et courriers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Tri plans de récolements base MAQ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Décorrélation base MAQ et ASS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MAJ BDD Bassins"/>
  </r>
  <r>
    <s v="2023-21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Tri plans de récolement MAQ"/>
  </r>
  <r>
    <s v="2023-21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1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"/>
  </r>
  <r>
    <s v="2023-2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Suivi équipe"/>
  </r>
  <r>
    <s v="2023-21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travaux digue Epi absence Serge"/>
  </r>
  <r>
    <s v="2023-2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Recrutement"/>
  </r>
  <r>
    <s v="2023-2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1"/>
    <s v="RAVEL Violette (124789P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s v="MAJ Plan d'eau"/>
  </r>
  <r>
    <s v="2023-21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MAJ BDD Bassins"/>
  </r>
  <r>
    <s v="2023-22"/>
    <s v="RAVEL Violette (124789P)"/>
    <x v="0"/>
    <s v="Absence - Congé ou RTT"/>
    <m/>
    <s v="Absence : congé, RTT, arrêt maladie"/>
    <m/>
    <n v="7.75"/>
    <m/>
    <m/>
    <s v="congé"/>
  </r>
  <r>
    <s v="2023-22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2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2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s v="recrutement"/>
  </r>
  <r>
    <s v="2023-22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bassins"/>
  </r>
  <r>
    <s v="2023-2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3"/>
    <s v="RAVEL Violette (124789P)"/>
    <x v="0"/>
    <s v="Absence - Congé ou RTT"/>
    <m/>
    <s v="Absence : congé, RTT, arrêt maladie"/>
    <m/>
    <n v="7.75"/>
    <m/>
    <m/>
    <m/>
  </r>
  <r>
    <s v="2023-23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s v="gestion équipe"/>
  </r>
  <r>
    <s v="2023-2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3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Calage CCTP Bassins"/>
  </r>
  <r>
    <s v="2023-23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Note GEMAPI &amp; Co"/>
  </r>
  <r>
    <s v="2023-23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gestion compta et MABC qualité"/>
  </r>
  <r>
    <s v="2023-23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s v="MAJ BDD Bassins"/>
  </r>
  <r>
    <s v="2023-24"/>
    <s v="RAVEL Violette (124789P)"/>
    <x v="0"/>
    <s v="Absence - Congé ou RTT"/>
    <m/>
    <s v="Absence : congé, RTT, arrêt maladie"/>
    <m/>
    <n v="4"/>
    <m/>
    <m/>
    <m/>
  </r>
  <r>
    <s v="2023-24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4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"/>
  </r>
  <r>
    <s v="2023-24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Compta"/>
  </r>
  <r>
    <s v="2023-24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MAJ BDD Bassins"/>
  </r>
  <r>
    <s v="2023-24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E Dossiers Serge"/>
  </r>
  <r>
    <s v="2023-24"/>
    <s v="RAVEL Violette (124789P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s v="Bassins et SE"/>
  </r>
  <r>
    <s v="2023-25"/>
    <s v="RAVEL Violette (124789P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s v="Bassins et SE"/>
  </r>
  <r>
    <s v="2023-26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6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6"/>
    <s v="RAVEL Violette (124789P)"/>
    <x v="10"/>
    <s v="Activité récurrente - Suivi marchés, achat, facture, préparation budget"/>
    <m/>
    <s v="Activité récurrente - Mails, archivages, réunion, formation, managementmarché, budget"/>
    <m/>
    <n v="6"/>
    <m/>
    <m/>
    <s v="Compta et analyse des offres marchés Serge"/>
  </r>
  <r>
    <s v="2023-26"/>
    <s v="RAVEL Violette (124789P)"/>
    <x v="30"/>
    <s v="Connaitre les patrimoines - Pilotage, programmation, réalisation, analyse DTA"/>
    <s v="Connaitre les patrimoines"/>
    <s v="Connaitre les patrimoines"/>
    <s v="Eau pluviale, Milieux aquatiques et ruisseaux, Assainissement"/>
    <n v="5"/>
    <s v="Métropole- EAU"/>
    <m/>
    <s v="Etude BV Planches"/>
  </r>
  <r>
    <s v="2023-26"/>
    <s v="RAVEL Violette (124789P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5"/>
    <s v="Métropole- EAU"/>
    <m/>
    <s v="Etude assainissement et SE"/>
  </r>
  <r>
    <s v="2023-26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7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compta"/>
  </r>
  <r>
    <s v="2023-27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7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 et marché"/>
  </r>
  <r>
    <s v="2023-2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MAJ BDD Bassins"/>
  </r>
  <r>
    <s v="2023-27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7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Récolement bassins"/>
  </r>
  <r>
    <s v="2023-27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8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Réponses GRECO"/>
  </r>
  <r>
    <s v="2023-2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8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8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8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Suivi compta"/>
  </r>
  <r>
    <s v="2023-2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Bassins et GEMAPI"/>
  </r>
  <r>
    <s v="2023-28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Plans de récolement bassins"/>
  </r>
  <r>
    <s v="2023-2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7"/>
    <s v="Métropole- EAU"/>
    <m/>
    <s v="GRECO diversTerrain SAGYRC"/>
  </r>
  <r>
    <s v="2023-29"/>
    <s v="RAVEL Violette (124789P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océdure plan d'eau"/>
  </r>
  <r>
    <s v="2023-2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P et travaux bassins"/>
  </r>
  <r>
    <s v="2023-29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2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9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9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 et marché"/>
  </r>
  <r>
    <s v="2023-2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MAJ BDD Bassins"/>
  </r>
  <r>
    <s v="2023-29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MAJ BDD Bassins"/>
  </r>
  <r>
    <s v="2023-2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0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0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30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0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GRECO"/>
  </r>
  <r>
    <s v="2023-3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BDD BASSINS MAQ"/>
  </r>
  <r>
    <s v="2023-30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MAJ BDD Bassins"/>
  </r>
  <r>
    <s v="2023-30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E"/>
  </r>
  <r>
    <s v="2023-30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RAVEL Violette (124789P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1"/>
    <s v="RAVEL Violette (124789P)"/>
    <x v="0"/>
    <s v="Absence - Congé ou RTT"/>
    <m/>
    <s v="Absence : congé, RTT, arrêt maladie"/>
    <m/>
    <n v="24"/>
    <m/>
    <m/>
    <m/>
  </r>
  <r>
    <s v="2023-31"/>
    <s v="RAVEL Violette (124789P)"/>
    <x v="0"/>
    <s v="Absence - Congé ou RTT"/>
    <m/>
    <s v="Absence : congé, RTT, arrêt maladie"/>
    <m/>
    <n v="14.75"/>
    <m/>
    <m/>
    <m/>
  </r>
  <r>
    <s v="2023-32"/>
    <s v="RAVEL Violette (124789P)"/>
    <x v="0"/>
    <s v="Absence - Congé ou RTT"/>
    <m/>
    <s v="Absence : congé, RTT, arrêt maladie"/>
    <m/>
    <n v="20"/>
    <m/>
    <m/>
    <m/>
  </r>
  <r>
    <s v="2023-32"/>
    <s v="RAVEL Violette (124789P)"/>
    <x v="0"/>
    <s v="Absence - Congé ou RTT"/>
    <m/>
    <s v="Absence : congé, RTT, arrêt maladie"/>
    <m/>
    <n v="18.75"/>
    <m/>
    <m/>
    <m/>
  </r>
  <r>
    <s v="2023-3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s v="Gestion mails retour congés"/>
  </r>
  <r>
    <s v="2023-33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Gestion marchés"/>
  </r>
  <r>
    <s v="2023-33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s v="Gestion équipe"/>
  </r>
  <r>
    <s v="2023-33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3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MAJ BDD Bassins"/>
  </r>
  <r>
    <s v="2023-33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ET gemapi"/>
  </r>
  <r>
    <s v="2023-34"/>
    <s v="RAVEL Violette (124789P)"/>
    <x v="0"/>
    <s v="Absence - Congé ou RTT"/>
    <m/>
    <s v="Absence : congé, RTT, arrêt maladie"/>
    <m/>
    <n v="7.75"/>
    <m/>
    <m/>
    <m/>
  </r>
  <r>
    <s v="2023-3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34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4"/>
    <s v="RAVEL Violette (124789P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4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suivi compta"/>
  </r>
  <r>
    <s v="2023-34"/>
    <s v="RAVEL Violette (124789P)"/>
    <x v="30"/>
    <s v="Connaitre les patrimoines - Pilotage, programmation, réalisation, analyse DTA"/>
    <s v="Connaitre les patrimoines"/>
    <s v="Connaitre les patrimoines"/>
    <s v="Eau pluviale, Milieux aquatiques et ruisseaux, Assainissement"/>
    <n v="6"/>
    <s v="Métropole- EAU"/>
    <m/>
    <s v="Terrain et réunions"/>
  </r>
  <r>
    <s v="2023-34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s v="MAJ BDD Bassins"/>
  </r>
  <r>
    <s v="2023-34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AVEL Violette (124789P)"/>
    <x v="0"/>
    <s v="Absence - Congé ou RTT"/>
    <m/>
    <s v="Absence : congé, RTT, arrêt maladie"/>
    <m/>
    <n v="4"/>
    <m/>
    <m/>
    <m/>
  </r>
  <r>
    <s v="2023-3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5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5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35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5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5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5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35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5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AVEL Violette (124789P)"/>
    <x v="0"/>
    <s v="Absence - Congé ou RTT"/>
    <m/>
    <s v="Absence : congé, RTT, arrêt maladie"/>
    <m/>
    <n v="24"/>
    <m/>
    <m/>
    <m/>
  </r>
  <r>
    <s v="2023-36"/>
    <s v="RAVEL Violette (124789P)"/>
    <x v="0"/>
    <s v="Absence - Congé ou RTT"/>
    <m/>
    <s v="Absence : congé, RTT, arrêt maladie"/>
    <m/>
    <n v="14.75"/>
    <m/>
    <m/>
    <m/>
  </r>
  <r>
    <s v="2023-37"/>
    <s v="RAVEL Violette (124789P)"/>
    <x v="0"/>
    <s v="Absence - Congé ou RTT"/>
    <m/>
    <s v="Absence : congé, RTT, arrêt maladie"/>
    <m/>
    <n v="14.75"/>
    <m/>
    <m/>
    <m/>
  </r>
  <r>
    <s v="2023-37"/>
    <s v="RAVEL Violette (124789P)"/>
    <x v="0"/>
    <s v="Absence - Congé ou RTT"/>
    <m/>
    <s v="Absence : congé, RTT, arrêt maladie"/>
    <m/>
    <n v="24"/>
    <m/>
    <m/>
    <m/>
  </r>
  <r>
    <s v="2023-3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s v="gestion mails retour congés"/>
  </r>
  <r>
    <s v="2023-38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8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38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8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8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AVEL Violette (124789P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9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9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m/>
  </r>
  <r>
    <s v="2023-39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m/>
  </r>
  <r>
    <s v="2023-3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AVEL Violette (124789P)"/>
    <x v="3"/>
    <s v="Activité récurrente - Réunion"/>
    <m/>
    <s v="Activité récurrente - Mails, archivages, réunion, formation, managementmarché, budget"/>
    <m/>
    <n v="12"/>
    <m/>
    <m/>
    <m/>
  </r>
  <r>
    <s v="2023-4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0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40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0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1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1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1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m/>
  </r>
  <r>
    <s v="2023-42"/>
    <s v="RAVEL Violette (124789P)"/>
    <x v="0"/>
    <s v="Absence - Congé ou RTT"/>
    <m/>
    <s v="Absence : congé, RTT, arrêt maladie"/>
    <m/>
    <n v="7.75"/>
    <m/>
    <m/>
    <m/>
  </r>
  <r>
    <s v="2023-42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42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2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2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2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42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3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3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3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43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43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3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4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MABC ET COMPTA"/>
  </r>
  <r>
    <s v="2023-44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SYMBOLOGIE ET BDD BASSINS"/>
  </r>
  <r>
    <s v="2023-44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4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s v="GESTION CONVENTIONS BASSINS"/>
  </r>
  <r>
    <s v="2023-44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IG"/>
  </r>
  <r>
    <s v="2023-44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AVEL Violette (124789P)"/>
    <x v="0"/>
    <s v="Absence - Congé ou RTT"/>
    <m/>
    <s v="Absence : congé, RTT, arrêt maladie"/>
    <m/>
    <n v="4"/>
    <m/>
    <m/>
    <m/>
  </r>
  <r>
    <s v="2023-4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5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5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5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5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5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m/>
  </r>
  <r>
    <s v="2023-45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COMPTA SUIVI ENGAGEMENTS CONSO"/>
  </r>
  <r>
    <s v="2023-4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6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6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46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6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7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7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47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7"/>
    <s v="RAVEL Violette (124789P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8"/>
    <s v="RAVEL Violette (124789P)"/>
    <x v="0"/>
    <s v="Absence - Congé ou RTT"/>
    <m/>
    <s v="Absence : congé, RTT, arrêt maladie"/>
    <m/>
    <n v="7.75"/>
    <m/>
    <m/>
    <m/>
  </r>
  <r>
    <s v="2023-4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8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8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8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8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4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9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9"/>
    <s v="RAVEL Violette (124789P)"/>
    <x v="3"/>
    <s v="Activité récurrente - Réunion"/>
    <m/>
    <s v="Activité récurrente - Mails, archivages, réunion, formation, managementmarché, budget"/>
    <m/>
    <n v="10"/>
    <m/>
    <m/>
    <m/>
  </r>
  <r>
    <s v="2023-49"/>
    <s v="RAVEL Violette (124789P)"/>
    <x v="10"/>
    <s v="Activité récurrente - Suivi marchés, achat, facture, préparation budget"/>
    <m/>
    <s v="Activité récurrente - Mails, archivages, réunion, formation, managementmarché, budget"/>
    <m/>
    <n v="1.5"/>
    <m/>
    <m/>
    <m/>
  </r>
  <r>
    <s v="2023-49"/>
    <s v="RAVEL Violette (124789P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9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49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RAVEL Violette (124789P)"/>
    <x v="0"/>
    <s v="Absence - Congé ou RTT"/>
    <m/>
    <s v="Absence : congé, RTT, arrêt maladie"/>
    <m/>
    <n v="7.75"/>
    <m/>
    <m/>
    <m/>
  </r>
  <r>
    <s v="2023-5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50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0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50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0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0"/>
    <s v="Absence - Congé ou RTT"/>
    <m/>
    <s v="Absence : congé, RTT, arrêt maladie"/>
    <m/>
    <n v="7.75"/>
    <m/>
    <m/>
    <m/>
  </r>
  <r>
    <s v="2023-5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5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1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51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1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1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2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2"/>
    <m/>
    <m/>
    <m/>
  </r>
  <r>
    <s v="2023-1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6.75"/>
    <s v="Métropole- EAU"/>
    <m/>
    <m/>
  </r>
  <r>
    <s v="2023-1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6"/>
    <s v="GRANGE Sylvain (126603L)"/>
    <x v="0"/>
    <s v="Absence - Congé ou RTT"/>
    <m/>
    <s v="Absence : congé, RTT, arrêt maladie"/>
    <m/>
    <n v="38.75"/>
    <m/>
    <m/>
    <m/>
  </r>
  <r>
    <s v="2023-1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8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8"/>
    <m/>
    <m/>
    <m/>
  </r>
  <r>
    <s v="2023-1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0.75"/>
    <s v="Métropole- EAU"/>
    <m/>
    <m/>
  </r>
  <r>
    <s v="2023-1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4"/>
    <s v="GRANGE Sylvain (126603L)"/>
    <x v="0"/>
    <s v="Absence - Congé ou RTT"/>
    <m/>
    <s v="Absence : congé, RTT, arrêt maladie"/>
    <m/>
    <n v="38.75"/>
    <m/>
    <m/>
    <m/>
  </r>
  <r>
    <s v="2023-25"/>
    <s v="GRANGE Sylvain (126603L)"/>
    <x v="0"/>
    <s v="Absence - Congé ou RTT"/>
    <m/>
    <s v="Absence : congé, RTT, arrêt maladie"/>
    <m/>
    <n v="38.75"/>
    <m/>
    <m/>
    <m/>
  </r>
  <r>
    <s v="2023-2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0.75"/>
    <s v="Métropole- EAU"/>
    <m/>
    <m/>
  </r>
  <r>
    <s v="2023-26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8"/>
    <m/>
    <m/>
    <m/>
  </r>
  <r>
    <s v="2023-2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4"/>
    <s v="GRANGE Sylvain (126603L)"/>
    <x v="0"/>
    <s v="Absence - Congé ou RTT"/>
    <m/>
    <s v="Absence : congé, RTT, arrêt maladie"/>
    <m/>
    <n v="38.75"/>
    <m/>
    <m/>
    <m/>
  </r>
  <r>
    <s v="2023-35"/>
    <s v="GRANGE Sylvain (126603L)"/>
    <x v="0"/>
    <s v="Absence - Congé ou RTT"/>
    <m/>
    <s v="Absence : congé, RTT, arrêt maladie"/>
    <m/>
    <n v="38.75"/>
    <m/>
    <m/>
    <m/>
  </r>
  <r>
    <s v="2023-3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0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2"/>
    <m/>
    <m/>
    <m/>
  </r>
  <r>
    <s v="2023-4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6.75"/>
    <s v="Métropole- EAU"/>
    <m/>
    <m/>
  </r>
  <r>
    <s v="2023-4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7"/>
    <s v="GRANGE Sylvain (126603L)"/>
    <x v="0"/>
    <s v="Absence - Congé ou RTT"/>
    <m/>
    <s v="Absence : congé, RTT, arrêt maladie"/>
    <m/>
    <n v="38.75"/>
    <m/>
    <m/>
    <m/>
  </r>
  <r>
    <s v="2023-4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2"/>
    <s v="GRANGE Sylvain (126603L)"/>
    <x v="0"/>
    <s v="Absence - Congé ou RTT"/>
    <m/>
    <s v="Absence : congé, RTT, arrêt maladie"/>
    <m/>
    <n v="38.75"/>
    <m/>
    <m/>
    <m/>
  </r>
  <r>
    <s v="2023-37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6"/>
    <s v="Métropole- EAU"/>
    <m/>
    <m/>
  </r>
  <r>
    <s v="2023-3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37"/>
    <s v="BONOTAUX Juliette (123736V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.25"/>
    <s v="Métropole- EAU"/>
    <m/>
    <m/>
  </r>
  <r>
    <s v="2023-37"/>
    <s v="BONOTAUX Juliette (123736V)"/>
    <x v="2"/>
    <s v="Activité récurrente - Management, planification, gestion RH"/>
    <m/>
    <s v="Activité récurrente - Mails, archivages, réunion, formation, managementmarché, budget"/>
    <m/>
    <n v="2"/>
    <m/>
    <m/>
    <s v="dont 1h bilan de compétence"/>
  </r>
  <r>
    <s v="2023-3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BTE"/>
  </r>
  <r>
    <s v="2023-3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ONOTAUX Juliette (123736V)"/>
    <x v="0"/>
    <s v="Absence - Congé ou RTT"/>
    <m/>
    <s v="Absence : congé, RTT, arrêt maladie"/>
    <m/>
    <n v="4"/>
    <m/>
    <m/>
    <m/>
  </r>
  <r>
    <s v="2023-3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6"/>
    <s v="BONOTAUX Juliette (123736V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6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6"/>
    <s v="BONOTAUX Juliette (123736V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5"/>
    <s v="Métropole- EAU"/>
    <m/>
    <m/>
  </r>
  <r>
    <s v="2023-4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8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8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8"/>
    <s v="BONOTAUX Juliette (123736V)"/>
    <x v="4"/>
    <s v="Connaitre les patrimoines - MAJ SIG  foncier/propriété/exploitant"/>
    <s v="Connaitre les patrimoines"/>
    <s v="Connaitre les patrimoines"/>
    <s v="Eau pluviale, Milieux aquatiques et ruisseaux, Assainissement"/>
    <n v="2.5"/>
    <s v="Métropole- EAU"/>
    <m/>
    <m/>
  </r>
  <r>
    <s v="2023-4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suivi financier (hors programme de travaux): récolement, VL"/>
  </r>
  <r>
    <s v="2023-4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raitement dossier réception travaux"/>
  </r>
  <r>
    <s v="2023-48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Traitement dossier réception travaux"/>
  </r>
  <r>
    <s v="2023-48"/>
    <s v="BONOTAUX Juliette (123736V)"/>
    <x v="20"/>
    <s v="Activité récurrente - Colloque / séminaire"/>
    <m/>
    <s v="Activité récurrente - Mails, archivages, réunion, formation, managementmarché, budget"/>
    <m/>
    <n v="4"/>
    <m/>
    <m/>
    <s v="Traitement dossier réception travaux"/>
  </r>
  <r>
    <s v="2023-48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.5"/>
    <s v="Métropole- EAU"/>
    <m/>
    <s v="Stratégie trainasse"/>
  </r>
  <r>
    <s v="2023-4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s v="Stratégie trainasse"/>
  </r>
  <r>
    <s v="2023-47"/>
    <s v="BONOTAUX Juliette (123736V)"/>
    <x v="20"/>
    <s v="Activité récurrente - Colloque / séminaire"/>
    <m/>
    <s v="Activité récurrente - Mails, archivages, réunion, formation, managementmarché, budget"/>
    <m/>
    <n v="8"/>
    <m/>
    <m/>
    <s v="Foncier"/>
  </r>
  <r>
    <s v="2023-47"/>
    <s v="BONOTAUX Juliette (123736V)"/>
    <x v="20"/>
    <s v="Activité récurrente - Colloque / séminaire"/>
    <m/>
    <s v="Activité récurrente - Mails, archivages, réunion, formation, managementmarché, budget"/>
    <m/>
    <n v="8"/>
    <m/>
    <m/>
    <s v="Foncier"/>
  </r>
  <r>
    <s v="2023-4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océdure Réception tvx"/>
  </r>
  <r>
    <s v="2023-47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4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Atelier OPPM"/>
  </r>
  <r>
    <s v="2023-4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 tvx"/>
  </r>
  <r>
    <s v="2023-4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Travail avec Amandine D."/>
  </r>
  <r>
    <s v="2023-4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BONOTAUX Juliette (123736V)"/>
    <x v="20"/>
    <s v="Activité récurrente - Colloque / séminaire"/>
    <m/>
    <s v="Activité récurrente - Mails, archivages, réunion, formation, managementmarché, budget"/>
    <m/>
    <n v="4"/>
    <m/>
    <m/>
    <s v="Bilan de compétence"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Réception tvx"/>
  </r>
  <r>
    <s v="2023-46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s v="Prépa GT"/>
  </r>
  <r>
    <s v="2023-46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rmation et suivi OR BP+VL+suivi engagements financier"/>
  </r>
  <r>
    <s v="2023-46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"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Procédure réception"/>
  </r>
  <r>
    <s v="2023-45"/>
    <s v="BONOTAUX Juliette (123736V)"/>
    <x v="20"/>
    <s v="Activité récurrente - Colloque / séminaire"/>
    <m/>
    <s v="Activité récurrente - Mails, archivages, réunion, formation, managementmarché, budget"/>
    <m/>
    <n v="5"/>
    <m/>
    <m/>
    <s v="Visite digue"/>
  </r>
  <r>
    <s v="2023-45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45"/>
    <s v="BONOTAUX Juliette (123736V)"/>
    <x v="3"/>
    <s v="Activité récurrente - Réunion"/>
    <m/>
    <s v="Activité récurrente - Mails, archivages, réunion, formation, managementmarché, budget"/>
    <m/>
    <n v="1.5"/>
    <m/>
    <m/>
    <m/>
  </r>
  <r>
    <s v="2023-4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Gestion OR Matériel Technique"/>
  </r>
  <r>
    <s v="2023-45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raitement dossier réception travaux"/>
  </r>
  <r>
    <s v="2023-4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OR Usineset autres, EP..."/>
  </r>
  <r>
    <s v="2023-4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5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.5"/>
    <s v="Métropole- EAU"/>
    <m/>
    <m/>
  </r>
  <r>
    <s v="2023-44"/>
    <s v="BONOTAUX Juliette (123736V)"/>
    <x v="0"/>
    <s v="Absence - Congé ou RTT"/>
    <m/>
    <s v="Absence : congé, RTT, arrêt maladie"/>
    <m/>
    <n v="28"/>
    <m/>
    <m/>
    <m/>
  </r>
  <r>
    <s v="2023-31"/>
    <s v="BONOTAUX Juliette (123736V)"/>
    <x v="0"/>
    <s v="Absence - Congé ou RTT"/>
    <m/>
    <s v="Absence : congé, RTT, arrêt maladie"/>
    <m/>
    <n v="32"/>
    <m/>
    <m/>
    <m/>
  </r>
  <r>
    <s v="2023-32"/>
    <s v="BONOTAUX Juliette (123736V)"/>
    <x v="0"/>
    <s v="Absence - Congé ou RTT"/>
    <m/>
    <s v="Absence : congé, RTT, arrêt maladie"/>
    <m/>
    <n v="32"/>
    <m/>
    <m/>
    <m/>
  </r>
  <r>
    <s v="2023-33"/>
    <s v="BONOTAUX Juliette (123736V)"/>
    <x v="0"/>
    <s v="Absence - Congé ou RTT"/>
    <m/>
    <s v="Absence : congé, RTT, arrêt maladie"/>
    <m/>
    <n v="32"/>
    <m/>
    <m/>
    <m/>
  </r>
  <r>
    <s v="2023-34"/>
    <s v="BONOTAUX Juliette (123736V)"/>
    <x v="0"/>
    <s v="Absence - Congé ou RTT"/>
    <m/>
    <s v="Absence : congé, RTT, arrêt maladie"/>
    <m/>
    <n v="32"/>
    <m/>
    <m/>
    <m/>
  </r>
  <r>
    <s v="2023-52"/>
    <s v="BONOTAUX Juliette (123736V)"/>
    <x v="0"/>
    <s v="Absence - Congé ou RTT"/>
    <m/>
    <s v="Absence : congé, RTT, arrêt maladie"/>
    <m/>
    <n v="32"/>
    <m/>
    <m/>
    <m/>
  </r>
  <r>
    <s v="2023-51"/>
    <s v="BONOTAUX Juliette (123736V)"/>
    <x v="0"/>
    <s v="Absence - Congé ou RTT"/>
    <m/>
    <s v="Absence : congé, RTT, arrêt maladie"/>
    <m/>
    <n v="8"/>
    <m/>
    <m/>
    <s v="enfant malade"/>
  </r>
  <r>
    <s v="2023-51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1"/>
    <s v="BONOTAUX Juliette (123736V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suivi financier"/>
  </r>
  <r>
    <s v="2023-5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financier"/>
  </r>
  <r>
    <s v="2023-5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s v="suivi financier"/>
  </r>
  <r>
    <s v="2023-51"/>
    <s v="BONOTAUX Juliette (123736V)"/>
    <x v="0"/>
    <s v="Absence - Congé ou RTT"/>
    <m/>
    <s v="Absence : congé, RTT, arrêt maladie"/>
    <m/>
    <n v="8"/>
    <m/>
    <m/>
    <m/>
  </r>
  <r>
    <s v="2023-51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5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5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5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5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5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9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9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9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BONOTAUX Juliette (123736V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BONOTAUX Juliette (123736V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43"/>
    <s v="BONOTAUX Juliette (123736V)"/>
    <x v="33"/>
    <s v="Projet Life Artisan - Réalisation"/>
    <s v="Projet Life Artisan"/>
    <s v="Grands projets : SEMAPLUS, Life ARTISAN, Voies Lyonnaises, Ville Perméable, Migration SIG, Referentiel des ouvrages types"/>
    <s v="Eau pluviale"/>
    <n v="1.5"/>
    <s v="Métropole- EAU"/>
    <m/>
    <s v="accompagnement OPPM"/>
  </r>
  <r>
    <s v="2023-43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 travux"/>
  </r>
  <r>
    <s v="2023-4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2"/>
    <s v="BONOTAUX Juliette (123736V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4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1"/>
    <s v="BONOTAUX Juliette (123736V)"/>
    <x v="25"/>
    <s v="Absence - Congé exceptionnel ou arrêt maladie"/>
    <m/>
    <s v="Absence : congé, RTT, arrêt maladie"/>
    <m/>
    <n v="31"/>
    <m/>
    <m/>
    <m/>
  </r>
  <r>
    <s v="2023-02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2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0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0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ONOTAUX Juliette (123736V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0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2"/>
    <s v="BONOTAUX Juliette (123736V)"/>
    <x v="42"/>
    <s v="OPPM - comité de projet"/>
    <s v="OPPM"/>
    <s v="Missions tranversales : Expertise technique, rapport autosurveillance, Barnier, conseiller à la conduite de projet, sollicition PC, prépa budget global OR "/>
    <s v="Eau pluviale, Assainissement"/>
    <n v="2"/>
    <m/>
    <m/>
    <m/>
  </r>
  <r>
    <s v="2023-03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BONOTAUX Juliette (123736V)"/>
    <x v="25"/>
    <s v="Absence - Congé exceptionnel ou arrêt maladie"/>
    <m/>
    <s v="Absence : congé, RTT, arrêt maladie"/>
    <m/>
    <n v="16"/>
    <m/>
    <m/>
    <s v="Enfant malade"/>
  </r>
  <r>
    <s v="2023-0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Enfant malade"/>
  </r>
  <r>
    <s v="2023-0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0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4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04"/>
    <s v="BONOTAUX Juliette (123736V)"/>
    <x v="0"/>
    <s v="Absence - Congé ou RTT"/>
    <m/>
    <s v="Absence : congé, RTT, arrêt maladie"/>
    <m/>
    <n v="4"/>
    <m/>
    <m/>
    <m/>
  </r>
  <r>
    <s v="2023-0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5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5"/>
    <s v="BONOTAUX Juliette (123736V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5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6"/>
    <s v="Métropole- EAU"/>
    <m/>
    <m/>
  </r>
  <r>
    <s v="2023-0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BONOTAUX Juliette (123736V)"/>
    <x v="0"/>
    <s v="Absence - Congé ou RTT"/>
    <m/>
    <s v="Absence : congé, RTT, arrêt maladie"/>
    <m/>
    <n v="32"/>
    <m/>
    <m/>
    <m/>
  </r>
  <r>
    <s v="2023-0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7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6"/>
    <s v="Métropole- EAU"/>
    <m/>
    <m/>
  </r>
  <r>
    <s v="2023-0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0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0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0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08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0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9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5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3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m/>
  </r>
  <r>
    <s v="2023-3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1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1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4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38"/>
    <s v="BONOTAUX Juliette (123736V)"/>
    <x v="0"/>
    <s v="Absence - Congé ou RTT"/>
    <m/>
    <s v="Absence : congé, RTT, arrêt maladie"/>
    <m/>
    <n v="4"/>
    <m/>
    <m/>
    <m/>
  </r>
  <r>
    <s v="2023-3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8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39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3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3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3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0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compétence"/>
  </r>
  <r>
    <s v="2023-40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0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0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s v="Formation OPPM donnée"/>
  </r>
  <r>
    <s v="2023-1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0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1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1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1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1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2"/>
    <s v="BONOTAUX Juliette (123736V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2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2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inasse Branchements"/>
  </r>
  <r>
    <s v="2023-1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BONOTAUX Juliette (123736V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1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1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3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13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13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8"/>
    <s v="Métropole- EAU"/>
    <m/>
    <m/>
  </r>
  <r>
    <s v="2023-20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20"/>
    <s v="BONOTAUX Juliette (123736V)"/>
    <x v="0"/>
    <s v="Absence - Congé ou RTT"/>
    <m/>
    <s v="Absence : congé, RTT, arrêt maladie"/>
    <m/>
    <n v="8"/>
    <m/>
    <m/>
    <m/>
  </r>
  <r>
    <s v="2023-2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2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4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4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4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14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5"/>
    <s v="BONOTAUX Juliette (123736V)"/>
    <x v="0"/>
    <s v="Absence - Congé ou RTT"/>
    <m/>
    <s v="Absence : congé, RTT, arrêt maladie"/>
    <m/>
    <n v="31"/>
    <m/>
    <m/>
    <m/>
  </r>
  <r>
    <s v="2023-16"/>
    <s v="BONOTAUX Juliette (123736V)"/>
    <x v="0"/>
    <s v="Absence - Congé ou RTT"/>
    <m/>
    <s v="Absence : congé, RTT, arrêt maladie"/>
    <m/>
    <n v="4"/>
    <m/>
    <m/>
    <m/>
  </r>
  <r>
    <s v="2023-16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1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7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7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8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1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BONOTAUX Juliette (123736V)"/>
    <x v="0"/>
    <s v="Absence - Congé ou RTT"/>
    <m/>
    <s v="Absence : congé, RTT, arrêt maladie"/>
    <m/>
    <n v="8"/>
    <m/>
    <m/>
    <m/>
  </r>
  <r>
    <s v="2023-19"/>
    <s v="BONOTAUX Juliette (123736V)"/>
    <x v="0"/>
    <s v="Absence - Congé ou RTT"/>
    <m/>
    <s v="Absence : congé, RTT, arrêt maladie"/>
    <m/>
    <n v="8"/>
    <m/>
    <m/>
    <m/>
  </r>
  <r>
    <s v="2023-1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1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BONOTAUX Juliette (123736V)"/>
    <x v="0"/>
    <s v="Absence - Congé ou RTT"/>
    <m/>
    <s v="Absence : congé, RTT, arrêt maladie"/>
    <m/>
    <n v="32"/>
    <m/>
    <m/>
    <m/>
  </r>
  <r>
    <s v="2023-22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22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3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2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23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2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3"/>
    <s v="BONOTAUX Juliette (123736V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4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4"/>
    <s v="BONOTAUX Juliette (123736V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24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2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5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25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2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6"/>
    <s v="BONOTAUX Juliette (123736V)"/>
    <x v="0"/>
    <s v="Absence - Congé ou RTT"/>
    <m/>
    <s v="Absence : congé, RTT, arrêt maladie"/>
    <m/>
    <n v="16"/>
    <m/>
    <m/>
    <m/>
  </r>
  <r>
    <s v="2023-26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6"/>
    <s v="BONOTAUX Juliette (123736V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7"/>
    <s v="BONOTAUX Juliette (123736V)"/>
    <x v="0"/>
    <s v="Absence - Congé ou RTT"/>
    <m/>
    <s v="Absence : congé, RTT, arrêt maladie"/>
    <m/>
    <n v="8"/>
    <m/>
    <m/>
    <m/>
  </r>
  <r>
    <s v="2023-2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8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2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8"/>
    <s v="BONOTAUX Juliette (123736V)"/>
    <x v="0"/>
    <s v="Absence - Congé ou RTT"/>
    <m/>
    <s v="Absence : congé, RTT, arrêt maladie"/>
    <m/>
    <n v="8"/>
    <m/>
    <m/>
    <m/>
  </r>
  <r>
    <s v="2023-2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m/>
  </r>
  <r>
    <s v="2023-29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6"/>
    <s v="Métropole- EAU"/>
    <m/>
    <m/>
  </r>
  <r>
    <s v="2023-3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3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3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01"/>
    <s v="BRICHARD Marc (126009Q)"/>
    <x v="0"/>
    <s v="Absence - Congé ou RTT"/>
    <m/>
    <s v="Absence : congé, RTT, arrêt maladie"/>
    <m/>
    <n v="7.75"/>
    <m/>
    <m/>
    <m/>
  </r>
  <r>
    <s v="2023-01"/>
    <s v="BRICHARD Marc (126009Q)"/>
    <x v="1"/>
    <s v="Activité récurrente - Divers"/>
    <m/>
    <s v="Activité récurrente - Mails, archivages, réunion, formation, managementmarché, budget"/>
    <m/>
    <n v="20.25"/>
    <m/>
    <m/>
    <m/>
  </r>
  <r>
    <s v="2023-01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1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2"/>
    <s v="BRICHARD Marc (126009Q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0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02"/>
    <s v="BRICHARD Marc (126009Q)"/>
    <x v="1"/>
    <s v="Activité récurrente - Divers"/>
    <m/>
    <s v="Activité récurrente - Mails, archivages, réunion, formation, managementmarché, budget"/>
    <m/>
    <n v="5"/>
    <m/>
    <m/>
    <m/>
  </r>
  <r>
    <s v="2023-02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0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BRICHARD Marc (126009Q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3"/>
    <s v="BRICHARD Marc (126009Q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4"/>
    <s v="BRICHARD Marc (126009Q)"/>
    <x v="30"/>
    <s v="Programmation DTA - Étude"/>
    <s v="Programmation DTA"/>
    <s v="Connaitre les patrimoines"/>
    <s v="Eau pluviale, Assainissement"/>
    <n v="2"/>
    <s v="Métropole - Mairise d'ouvrage aménagement urbain et voirie, Métropole- EAU"/>
    <m/>
    <m/>
  </r>
  <r>
    <s v="2023-05"/>
    <s v="BRICHARD Marc (126009Q)"/>
    <x v="30"/>
    <s v="Programmation DTA - Étude"/>
    <s v="Programmation DTA"/>
    <s v="Connaitre les patrimoines"/>
    <s v="Eau pluviale, Assainissement"/>
    <n v="3"/>
    <s v="Métropole - Mairise d'ouvrage aménagement urbain et voirie, Métropole- EAU"/>
    <m/>
    <m/>
  </r>
  <r>
    <s v="2023-0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BRICHARD Marc (126009Q)"/>
    <x v="3"/>
    <s v="Activité récurrente - Réunion"/>
    <m/>
    <s v="Activité récurrente - Mails, archivages, réunion, formation, managementmarché, budget"/>
    <m/>
    <n v="4"/>
    <m/>
    <m/>
    <m/>
  </r>
  <r>
    <s v="2023-0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0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s v="reunion binome"/>
  </r>
  <r>
    <s v="2023-05"/>
    <s v="BRICHARD Marc (126009Q)"/>
    <x v="3"/>
    <s v="Activité récurrente - Divers"/>
    <m/>
    <s v="Activité récurrente - Mails, archivages, réunion, formation, managementmarché, budget"/>
    <m/>
    <n v="3"/>
    <m/>
    <m/>
    <s v="Fonds eau"/>
  </r>
  <r>
    <s v="2023-05"/>
    <s v="BRICHARD Marc (126009Q)"/>
    <x v="22"/>
    <s v="Prélèvements - Réalisation"/>
    <s v="Prélèvements"/>
    <s v="Connaitre états de santé et fonctionnel des patrimoines"/>
    <s v="Eau pluviale"/>
    <n v="3"/>
    <s v="Métropole- EAU"/>
    <m/>
    <s v="bassin garibaldi"/>
  </r>
  <r>
    <s v="2023-06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06"/>
    <s v="BRICHARD Marc (126009Q)"/>
    <x v="3"/>
    <s v="Activité récurrente - Réunion"/>
    <m/>
    <s v="Activité récurrente - Mails, archivages, réunion, formation, managementmarché, budget"/>
    <m/>
    <n v="3"/>
    <m/>
    <m/>
    <m/>
  </r>
  <r>
    <s v="2023-06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6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6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BRICHARD Marc (126009Q)"/>
    <x v="1"/>
    <s v="Activité récurrente - Divers"/>
    <m/>
    <s v="Activité récurrente - Mails, archivages, réunion, formation, managementmarché, budget"/>
    <m/>
    <n v="14"/>
    <m/>
    <m/>
    <m/>
  </r>
  <r>
    <s v="2023-07"/>
    <s v="BRICHARD Marc (126009Q)"/>
    <x v="18"/>
    <s v="Activité récurrente - Etudes stratégiques"/>
    <m/>
    <s v="Elaborer stratégies patrimoniales (connaissance, inspection, travaux, tout ouvrage)"/>
    <s v="Assainissement"/>
    <n v="4"/>
    <m/>
    <m/>
    <s v="berthaudière"/>
  </r>
  <r>
    <s v="2023-07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7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0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BRICHARD Marc (126009Q)"/>
    <x v="0"/>
    <s v="Absence - Congé ou RTT"/>
    <m/>
    <s v="Absence : congé, RTT, arrêt maladie"/>
    <m/>
    <n v="7.75"/>
    <m/>
    <m/>
    <m/>
  </r>
  <r>
    <s v="2023-08"/>
    <s v="BRICHARD Marc (126009Q)"/>
    <x v="0"/>
    <s v="Absence - Congé ou RTT"/>
    <m/>
    <s v="Absence : congé, RTT, arrêt maladie"/>
    <m/>
    <n v="31"/>
    <m/>
    <m/>
    <m/>
  </r>
  <r>
    <s v="2023-09"/>
    <s v="BRICHARD Marc (126009Q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0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9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8"/>
    <s v="Métropole- EAU"/>
    <m/>
    <m/>
  </r>
  <r>
    <s v="2023-10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1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1"/>
    <s v="BRICHARD Marc (126009Q)"/>
    <x v="3"/>
    <s v="Activité récurrente - Réunion"/>
    <m/>
    <s v="Activité récurrente - Mails, archivages, réunion, formation, managementmarché, budget"/>
    <m/>
    <n v="2"/>
    <m/>
    <m/>
    <m/>
  </r>
  <r>
    <s v="2023-11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11"/>
    <s v="BRICHARD Marc (126009Q)"/>
    <x v="0"/>
    <s v="Absence - Congé ou RTT"/>
    <m/>
    <s v="Absence : congé, RTT, arrêt maladie"/>
    <m/>
    <n v="4"/>
    <m/>
    <m/>
    <m/>
  </r>
  <r>
    <s v="2023-11"/>
    <s v="BRICHARD Marc (126009Q)"/>
    <x v="3"/>
    <s v="Activité récurrente - Divers"/>
    <m/>
    <s v="Activité récurrente - Mails, archivages, réunion, formation, managementmarché, budget"/>
    <m/>
    <n v="4"/>
    <m/>
    <m/>
    <s v="fonds eau"/>
  </r>
  <r>
    <s v="2023-1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2"/>
    <s v="BRICHARD Marc (126009Q)"/>
    <x v="0"/>
    <s v="Absence - Congé ou RTT"/>
    <m/>
    <s v="Absence : congé, RTT, arrêt maladie"/>
    <m/>
    <n v="4"/>
    <m/>
    <m/>
    <m/>
  </r>
  <r>
    <s v="2023-12"/>
    <s v="BRICHARD Marc (126009Q)"/>
    <x v="3"/>
    <s v="Activité récurrente - Divers"/>
    <m/>
    <s v="Activité récurrente - Mails, archivages, réunion, formation, managementmarché, budget"/>
    <m/>
    <n v="4"/>
    <m/>
    <m/>
    <s v="fonds eau"/>
  </r>
  <r>
    <s v="2023-12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s v="fonds eau"/>
  </r>
  <r>
    <s v="2023-1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s v="fonds eau"/>
  </r>
  <r>
    <s v="2023-1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fonds eau"/>
  </r>
  <r>
    <s v="2023-14"/>
    <s v="BRICHARD Marc (126009Q)"/>
    <x v="18"/>
    <s v="Activité récurrente - Etudes stratégiques"/>
    <m/>
    <s v="Elaborer stratégies patrimoniales (connaissance, inspection, travaux, tout ouvrage)"/>
    <s v="Assainissement"/>
    <n v="3"/>
    <m/>
    <m/>
    <s v="berthaudière"/>
  </r>
  <r>
    <s v="2023-1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8"/>
    <s v="Métropole- EAU"/>
    <m/>
    <m/>
  </r>
  <r>
    <s v="2023-1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14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15"/>
    <s v="BRICHARD Marc (126009Q)"/>
    <x v="0"/>
    <s v="Absence - Congé ou RTT"/>
    <m/>
    <s v="Absence : congé, RTT, arrêt maladie"/>
    <m/>
    <n v="7.25"/>
    <m/>
    <m/>
    <m/>
  </r>
  <r>
    <s v="2023-1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BRICHARD Marc (126009Q)"/>
    <x v="0"/>
    <s v="Absence - Congé ou RTT"/>
    <m/>
    <s v="Absence : congé, RTT, arrêt maladie"/>
    <m/>
    <n v="31"/>
    <m/>
    <m/>
    <m/>
  </r>
  <r>
    <s v="2023-17"/>
    <s v="BRICHARD Marc (126009Q)"/>
    <x v="0"/>
    <s v="Absence - Congé ou RTT"/>
    <m/>
    <s v="Absence : congé, RTT, arrêt maladie"/>
    <m/>
    <n v="31"/>
    <m/>
    <m/>
    <m/>
  </r>
  <r>
    <s v="2023-1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8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8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19"/>
    <s v="BRICHARD Marc (126009Q)"/>
    <x v="30"/>
    <s v="Programmation DTA - Étude"/>
    <s v="Programmation DTA"/>
    <s v="Connaitre les patrimoines"/>
    <s v="Eau pluviale, Assainissement"/>
    <n v="5"/>
    <s v="Métropole - Mairise d'ouvrage aménagement urbain et voirie, Métropole- EAU"/>
    <m/>
    <m/>
  </r>
  <r>
    <s v="2023-1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0"/>
    <s v="BRICHARD Marc (126009Q)"/>
    <x v="0"/>
    <s v="Absence - Congé ou RTT"/>
    <m/>
    <s v="Absence : congé, RTT, arrêt maladie"/>
    <m/>
    <n v="7"/>
    <m/>
    <m/>
    <m/>
  </r>
  <r>
    <s v="2023-2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1"/>
    <s v="BRICHARD Marc (126009Q)"/>
    <x v="0"/>
    <s v="Absence - Congé ou RTT"/>
    <m/>
    <s v="Absence : congé, RTT, arrêt maladie"/>
    <m/>
    <n v="7"/>
    <m/>
    <m/>
    <m/>
  </r>
  <r>
    <s v="2023-21"/>
    <s v="BRICHARD Marc (126009Q)"/>
    <x v="30"/>
    <s v="Programmation DTA - Initialisation"/>
    <s v="Programmation DTA"/>
    <s v="Connaitre les patrimoines"/>
    <s v="Eau pluviale, Assainissement"/>
    <n v="2"/>
    <s v="Métropole - Mairise d'ouvrage aménagement urbain et voirie, Métropole- EAU"/>
    <m/>
    <m/>
  </r>
  <r>
    <s v="2023-21"/>
    <s v="BRICHARD Marc (126009Q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1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1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22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2"/>
    <s v="BRICHARD Marc (126009Q)"/>
    <x v="30"/>
    <s v="Programmation DTA - Initialisation"/>
    <s v="Programmation DTA"/>
    <s v="Connaitre les patrimoines"/>
    <s v="Eau pluviale, Assainissement"/>
    <n v="3"/>
    <s v="Métropole - Mairise d'ouvrage aménagement urbain et voirie, Métropole- EAU"/>
    <m/>
    <m/>
  </r>
  <r>
    <s v="2023-22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23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2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3"/>
    <s v="BRICHARD Marc (126009Q)"/>
    <x v="30"/>
    <s v="Programmation DTA - Initialisation"/>
    <s v="Programmation DTA"/>
    <s v="Connaitre les patrimoines"/>
    <s v="Eau pluviale, Assainissement"/>
    <n v="1"/>
    <s v="Métropole - Mairise d'ouvrage aménagement urbain et voirie, Métropole- EAU"/>
    <m/>
    <m/>
  </r>
  <r>
    <s v="2023-2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3"/>
    <s v="BRICHARD Marc (126009Q)"/>
    <x v="1"/>
    <s v="Activité récurrente - Divers"/>
    <m/>
    <s v="Activité récurrente - Mails, archivages, réunion, formation, managementmarché, budget"/>
    <m/>
    <n v="5"/>
    <m/>
    <m/>
    <m/>
  </r>
  <r>
    <s v="2023-24"/>
    <s v="BRICHARD Marc (126009Q)"/>
    <x v="0"/>
    <s v="Absence - Congé ou RTT"/>
    <m/>
    <s v="Absence : congé, RTT, arrêt maladie"/>
    <m/>
    <n v="7"/>
    <m/>
    <m/>
    <m/>
  </r>
  <r>
    <s v="2023-24"/>
    <s v="BRICHARD Marc (126009Q)"/>
    <x v="13"/>
    <s v="Activité récurrente - Formation reçue, visite d'ouvrage"/>
    <m/>
    <s v="Activité récurrente - Mails, archivages, réunion, formation, managementmarché, budget"/>
    <m/>
    <n v="12"/>
    <m/>
    <m/>
    <m/>
  </r>
  <r>
    <s v="2023-2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2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BRICHARD Marc (126009Q)"/>
    <x v="1"/>
    <s v="Activité récurrente - Divers"/>
    <m/>
    <s v="Activité récurrente - Mails, archivages, réunion, formation, managementmarché, budget"/>
    <m/>
    <n v="4"/>
    <m/>
    <m/>
    <m/>
  </r>
  <r>
    <s v="2023-25"/>
    <s v="BRICHARD Marc (126009Q)"/>
    <x v="0"/>
    <s v="Absence - Congé ou RTT"/>
    <m/>
    <s v="Absence : congé, RTT, arrêt maladie"/>
    <m/>
    <n v="4"/>
    <m/>
    <m/>
    <m/>
  </r>
  <r>
    <s v="2023-2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7"/>
    <s v="Métropole- EAU"/>
    <m/>
    <m/>
  </r>
  <r>
    <s v="2023-2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26"/>
    <s v="BRICHARD Marc (126009Q)"/>
    <x v="0"/>
    <s v="Absence - Congé ou RTT"/>
    <m/>
    <s v="Absence : congé, RTT, arrêt maladie"/>
    <m/>
    <n v="4"/>
    <m/>
    <m/>
    <m/>
  </r>
  <r>
    <s v="2023-26"/>
    <s v="BRICHARD Marc (126009Q)"/>
    <x v="20"/>
    <s v="Activité récurrente - Colloque / séminaire"/>
    <m/>
    <s v="Activité récurrente - Mails, archivages, réunion, formation, managementmarché, budget"/>
    <m/>
    <n v="6"/>
    <m/>
    <m/>
    <m/>
  </r>
  <r>
    <s v="2023-26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6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7"/>
    <s v="BRICHARD Marc (126009Q)"/>
    <x v="20"/>
    <s v="Activité récurrente - Colloque / séminaire"/>
    <m/>
    <s v="Activité récurrente - Mails, archivages, réunion, formation, managementmarché, budget"/>
    <m/>
    <n v="3"/>
    <m/>
    <m/>
    <m/>
  </r>
  <r>
    <s v="2023-2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"/>
    <s v="Métropole- EAU"/>
    <m/>
    <m/>
  </r>
  <r>
    <s v="2023-2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2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2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BRICHARD Marc (126009Q)"/>
    <x v="18"/>
    <s v="Activité récurrente - Etudes stratégiques"/>
    <m/>
    <s v="Elaborer stratégies patrimoniales (connaissance, inspection, travaux, tout ouvrage)"/>
    <s v="Assainissement"/>
    <n v="1"/>
    <m/>
    <m/>
    <s v="berthaudière"/>
  </r>
  <r>
    <s v="2023-29"/>
    <s v="BRICHARD Marc (126009Q)"/>
    <x v="18"/>
    <s v="Activité récurrente - Etudes stratégiques"/>
    <m/>
    <s v="Elaborer stratégies patrimoniales (connaissance, inspection, travaux, tout ouvrage)"/>
    <s v="Assainissement"/>
    <n v="2"/>
    <m/>
    <m/>
    <m/>
  </r>
  <r>
    <s v="2023-30"/>
    <s v="BRICHARD Marc (126009Q)"/>
    <x v="0"/>
    <s v="Absence - Congé ou RTT"/>
    <m/>
    <s v="Absence : congé, RTT, arrêt maladie"/>
    <m/>
    <n v="31"/>
    <m/>
    <m/>
    <m/>
  </r>
  <r>
    <s v="2023-31"/>
    <s v="BRICHARD Marc (126009Q)"/>
    <x v="0"/>
    <s v="Absence - Congé ou RTT"/>
    <m/>
    <s v="Absence : congé, RTT, arrêt maladie"/>
    <m/>
    <n v="31"/>
    <m/>
    <m/>
    <m/>
  </r>
  <r>
    <s v="2023-32"/>
    <s v="BRICHARD Marc (126009Q)"/>
    <x v="0"/>
    <s v="Absence - Congé ou RTT"/>
    <m/>
    <s v="Absence : congé, RTT, arrêt maladie"/>
    <m/>
    <n v="31"/>
    <m/>
    <m/>
    <m/>
  </r>
  <r>
    <s v="2023-33"/>
    <s v="BRICHARD Marc (126009Q)"/>
    <x v="0"/>
    <s v="Absence - Congé ou RTT"/>
    <m/>
    <s v="Absence : congé, RTT, arrêt maladie"/>
    <m/>
    <n v="7"/>
    <m/>
    <m/>
    <m/>
  </r>
  <r>
    <s v="2023-3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34"/>
    <s v="BRICHARD Marc (126009Q)"/>
    <x v="18"/>
    <s v="Activité récurrente - Etudes stratégiques"/>
    <m/>
    <s v="Elaborer stratégies patrimoniales (connaissance, inspection, travaux, tout ouvrage)"/>
    <s v="Assainissement"/>
    <n v="1"/>
    <m/>
    <m/>
    <s v="berthaudière"/>
  </r>
  <r>
    <s v="2023-34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s v="remplir tempeau"/>
  </r>
  <r>
    <s v="2023-34"/>
    <s v="BRICHARD Marc (126009Q)"/>
    <x v="3"/>
    <s v="Activité récurrente - Réunion"/>
    <m/>
    <s v="Activité récurrente - Mails, archivages, réunion, formation, managementmarché, budget"/>
    <m/>
    <n v="2"/>
    <m/>
    <m/>
    <s v="remplir tempeau"/>
  </r>
  <r>
    <s v="2023-3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s v="remplir tempeau"/>
  </r>
  <r>
    <s v="2023-3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remplir tempeau"/>
  </r>
  <r>
    <s v="2023-34"/>
    <s v="BRICHARD Marc (126009Q)"/>
    <x v="3"/>
    <s v="Activité récurrente - Divers"/>
    <m/>
    <s v="Activité récurrente - Mails, archivages, réunion, formation, managementmarché, budget"/>
    <m/>
    <n v="6"/>
    <m/>
    <m/>
    <s v="remplir tempeau"/>
  </r>
  <r>
    <s v="2023-35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s v="encadrement Maude"/>
  </r>
  <r>
    <s v="2023-3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5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5"/>
    <s v="BRICHARD Marc (126009Q)"/>
    <x v="3"/>
    <s v="Activité récurrente - Réunion"/>
    <m/>
    <s v="Activité récurrente - Mails, archivages, réunion, formation, managementmarché, budget"/>
    <m/>
    <n v="3"/>
    <m/>
    <m/>
    <s v="Fonds Eau"/>
  </r>
  <r>
    <s v="2023-3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s v="DTA"/>
  </r>
  <r>
    <s v="2023-36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6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37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3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BRICHARD Marc (126009Q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7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m/>
  </r>
  <r>
    <s v="2023-38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2"/>
    <s v="Métropole- EAU"/>
    <m/>
    <m/>
  </r>
  <r>
    <s v="2023-38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38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RICHARD Marc (126009Q)"/>
    <x v="3"/>
    <s v="Activité récurrente - Réunion"/>
    <m/>
    <s v="Activité récurrente - Mails, archivages, réunion, formation, managementmarché, budget"/>
    <m/>
    <n v="1.5"/>
    <m/>
    <m/>
    <m/>
  </r>
  <r>
    <s v="2023-3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RICHARD Marc (126009Q)"/>
    <x v="20"/>
    <s v="Activité récurrente - Colloque / séminaire"/>
    <m/>
    <s v="Activité récurrente - Mails, archivages, réunion, formation, managementmarché, budget"/>
    <m/>
    <n v="7"/>
    <m/>
    <m/>
    <m/>
  </r>
  <r>
    <s v="2023-39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9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9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13"/>
    <s v="Activité récurrente - Formation reçue, visite d'ouvrage"/>
    <m/>
    <s v="Activité récurrente - Mails, archivages, réunion, formation, managementmarché, budget"/>
    <m/>
    <n v="15"/>
    <m/>
    <m/>
    <m/>
  </r>
  <r>
    <s v="2023-4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RICHARD Marc (126009Q)"/>
    <x v="0"/>
    <s v="Absence - Congé ou RTT"/>
    <m/>
    <s v="Absence : congé, RTT, arrêt maladie"/>
    <m/>
    <n v="5"/>
    <m/>
    <m/>
    <m/>
  </r>
  <r>
    <s v="2023-41"/>
    <s v="BRICHARD Marc (126009Q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4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5"/>
    <s v="Métropole- EAU"/>
    <m/>
    <m/>
  </r>
  <r>
    <s v="2023-41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43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4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3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BRICHARD Marc (126009Q)"/>
    <x v="0"/>
    <s v="Absence - Congé ou RTT"/>
    <m/>
    <s v="Absence : congé, RTT, arrêt maladie"/>
    <m/>
    <n v="31"/>
    <m/>
    <m/>
    <m/>
  </r>
  <r>
    <s v="2023-45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5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5"/>
    <s v="BRICHARD Marc (126009Q)"/>
    <x v="1"/>
    <s v="Activité récurrente - Divers"/>
    <m/>
    <s v="Activité récurrente - Mails, archivages, réunion, formation, managementmarché, budget"/>
    <m/>
    <n v="1"/>
    <m/>
    <m/>
    <m/>
  </r>
  <r>
    <s v="2023-45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BRICHARD Marc (126009Q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6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BRICHARD Marc (126009Q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47"/>
    <s v="BRICHARD Marc (126009Q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47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47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BRICHARD Marc (126009Q)"/>
    <x v="1"/>
    <s v="Activité récurrente - Divers"/>
    <m/>
    <s v="Activité récurrente - Mails, archivages, réunion, formation, managementmarché, budget"/>
    <m/>
    <n v="11"/>
    <m/>
    <m/>
    <m/>
  </r>
  <r>
    <s v="2023-48"/>
    <s v="BRICHARD Marc (126009Q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8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0.5"/>
    <s v="Métropole- EAU"/>
    <m/>
    <m/>
  </r>
  <r>
    <s v="2023-48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4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BRICHARD Marc (126009Q)"/>
    <x v="1"/>
    <s v="Activité récurrente - Divers"/>
    <m/>
    <s v="Activité récurrente - Mails, archivages, réunion, formation, managementmarché, budget"/>
    <m/>
    <n v="8.5"/>
    <m/>
    <m/>
    <m/>
  </r>
  <r>
    <s v="2023-49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BRICHARD Marc (126009Q)"/>
    <x v="21"/>
    <s v="Activité récurrente - Veille technique et normative"/>
    <m/>
    <s v="Activité récurrente - Mails, archivages, réunion, formation, managementmarché, budget"/>
    <m/>
    <n v="1"/>
    <m/>
    <m/>
    <m/>
  </r>
  <r>
    <s v="2023-4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50"/>
    <s v="BRICHARD Marc (126009Q)"/>
    <x v="0"/>
    <s v="Absence - Congé ou RTT"/>
    <m/>
    <s v="Absence : congé, RTT, arrêt maladie"/>
    <m/>
    <n v="8"/>
    <m/>
    <m/>
    <m/>
  </r>
  <r>
    <s v="2023-50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0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0"/>
    <s v="BRICHARD Marc (126009Q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4"/>
    <s v="Métropole- EAU"/>
    <m/>
    <m/>
  </r>
  <r>
    <s v="2023-5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51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51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52"/>
    <s v="BRICHARD Marc (126009Q)"/>
    <x v="0"/>
    <s v="Absence - Congé ou RTT"/>
    <m/>
    <s v="Absence : congé, RTT, arrêt maladie"/>
    <m/>
    <n v="31"/>
    <m/>
    <m/>
    <m/>
  </r>
  <r>
    <s v="2023-01"/>
    <s v="WEISS Julie (130075K)"/>
    <x v="0"/>
    <s v="Absence - Congé ou RTT"/>
    <m/>
    <s v="Absence : congé, RTT, arrêt maladie"/>
    <m/>
    <n v="7.75"/>
    <m/>
    <m/>
    <m/>
  </r>
  <r>
    <s v="2023-0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WEISS Julie (130075K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0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7.75"/>
    <s v="Métropole- EAU"/>
    <m/>
    <m/>
  </r>
  <r>
    <s v="2023-02"/>
    <s v="WEISS Julie (130075K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0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04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04"/>
    <s v="WEISS Julie (130075K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05"/>
    <s v="WEISS Julie (130075K)"/>
    <x v="0"/>
    <s v="Absence - Congé ou RTT"/>
    <m/>
    <s v="Absence : congé, RTT, arrêt maladie"/>
    <m/>
    <n v="31"/>
    <m/>
    <m/>
    <m/>
  </r>
  <r>
    <s v="2023-0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0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7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0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8"/>
    <s v="WEISS Julie (130075K)"/>
    <x v="25"/>
    <s v="Absence - Congé exceptionnel ou arrêt maladie"/>
    <m/>
    <s v="Absence : congé, RTT, arrêt maladie"/>
    <m/>
    <n v="7.75"/>
    <m/>
    <m/>
    <m/>
  </r>
  <r>
    <s v="2023-08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7.75"/>
    <s v="Métropole- EAU"/>
    <m/>
    <m/>
  </r>
  <r>
    <s v="2023-0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9"/>
    <s v="WEISS Julie (130075K)"/>
    <x v="0"/>
    <s v="Absence - Congé ou RTT"/>
    <m/>
    <s v="Absence : congé, RTT, arrêt maladie"/>
    <m/>
    <n v="4"/>
    <m/>
    <m/>
    <m/>
  </r>
  <r>
    <s v="2023-0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0"/>
    <s v="Métropole- EAU"/>
    <m/>
    <m/>
  </r>
  <r>
    <s v="2023-10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1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11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1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1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1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1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13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9"/>
    <s v="Métropole- EAU"/>
    <m/>
    <m/>
  </r>
  <r>
    <s v="2023-13"/>
    <s v="WEISS Julie (130075K)"/>
    <x v="22"/>
    <s v="Gestion patrimoine - Acquisitions informations - Etude"/>
    <s v="Gestion patrimoine - Acquisitions informations"/>
    <s v="Connaitre états de santé et fonctionnel des patrimoines"/>
    <s v="Eau pluviale"/>
    <n v="4"/>
    <s v="Métropole- EAU"/>
    <m/>
    <m/>
  </r>
  <r>
    <s v="2023-1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6"/>
    <s v="Métropole- EAU"/>
    <m/>
    <m/>
  </r>
  <r>
    <s v="2023-1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WEISS Julie (130075K)"/>
    <x v="0"/>
    <s v="Absence - Congé ou RTT"/>
    <m/>
    <s v="Absence : congé, RTT, arrêt maladie"/>
    <m/>
    <n v="31"/>
    <m/>
    <m/>
    <m/>
  </r>
  <r>
    <s v="2023-1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1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1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17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1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WEISS Julie (130075K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1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5"/>
    <s v="Métropole- EAU"/>
    <m/>
    <m/>
  </r>
  <r>
    <s v="2023-1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19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8"/>
    <s v="Métropole- EAU"/>
    <m/>
    <m/>
  </r>
  <r>
    <s v="2023-2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20"/>
    <s v="WEISS Julie (130075K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1"/>
    <s v="WEISS Julie (130075K)"/>
    <x v="0"/>
    <s v="Absence - Congé ou RTT"/>
    <m/>
    <s v="Absence : congé, RTT, arrêt maladie"/>
    <m/>
    <n v="7.75"/>
    <m/>
    <m/>
    <m/>
  </r>
  <r>
    <s v="2023-21"/>
    <s v="WEISS Julie (130075K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2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22"/>
    <s v="WEISS Julie (130075K)"/>
    <x v="0"/>
    <s v="Absence - Congé ou RTT"/>
    <m/>
    <s v="Absence : congé, RTT, arrêt maladie"/>
    <m/>
    <n v="7.75"/>
    <m/>
    <m/>
    <m/>
  </r>
  <r>
    <s v="2023-2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22"/>
    <s v="WEISS Julie (130075K)"/>
    <x v="3"/>
    <s v="Activité récurrente - Réunion"/>
    <m/>
    <s v="Activité récurrente - Mails, archivages, réunion, formation, managementmarché, budget"/>
    <m/>
    <n v="4"/>
    <m/>
    <m/>
    <m/>
  </r>
  <r>
    <s v="2023-2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3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2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23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24"/>
    <s v="WEISS Julie (130075K)"/>
    <x v="32"/>
    <s v="Ville perméable - observatoire - Réalisation"/>
    <s v="Ville perméable - observatoire"/>
    <s v="Grands projets : SEMAPLUS, Life ARTISAN, Voies Lyonnaises, Ville Perméable, Migration SIG, Referentiel des ouvrages types"/>
    <s v="Eau pluviale"/>
    <n v="5"/>
    <m/>
    <m/>
    <m/>
  </r>
  <r>
    <s v="2023-2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2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5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6"/>
    <s v="WEISS Julie (130075K)"/>
    <x v="3"/>
    <s v="Activité récurrente - Réunion"/>
    <m/>
    <s v="Activité récurrente - Mails, archivages, réunion, formation, managementmarché, budget"/>
    <m/>
    <n v="10"/>
    <m/>
    <m/>
    <m/>
  </r>
  <r>
    <s v="2023-2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26"/>
    <s v="WEISS Julie (130075K)"/>
    <x v="0"/>
    <s v="Absence - Congé ou RTT"/>
    <m/>
    <s v="Absence : congé, RTT, arrêt maladie"/>
    <m/>
    <n v="4"/>
    <m/>
    <m/>
    <m/>
  </r>
  <r>
    <s v="2023-2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WEISS Julie (130075K)"/>
    <x v="20"/>
    <s v="Activité récurrente - Colloque / séminaire"/>
    <m/>
    <s v="Activité récurrente - Mails, archivages, réunion, formation, managementmarché, budget"/>
    <m/>
    <n v="8"/>
    <m/>
    <m/>
    <m/>
  </r>
  <r>
    <s v="2023-2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2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28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WEISS Julie (130075K)"/>
    <x v="0"/>
    <s v="Absence - Congé ou RTT"/>
    <m/>
    <s v="Absence : congé, RTT, arrêt maladie"/>
    <m/>
    <n v="7.75"/>
    <m/>
    <m/>
    <m/>
  </r>
  <r>
    <s v="2023-29"/>
    <s v="WEISS Julie (130075K)"/>
    <x v="0"/>
    <s v="Absence - Congé ou RTT"/>
    <m/>
    <s v="Absence : congé, RTT, arrêt maladie"/>
    <m/>
    <n v="31"/>
    <m/>
    <m/>
    <m/>
  </r>
  <r>
    <s v="2023-30"/>
    <s v="WEISS Julie (130075K)"/>
    <x v="0"/>
    <s v="Absence - Congé ou RTT"/>
    <m/>
    <s v="Absence : congé, RTT, arrêt maladie"/>
    <m/>
    <n v="31"/>
    <m/>
    <m/>
    <m/>
  </r>
  <r>
    <s v="2023-31"/>
    <s v="WEISS Julie (130075K)"/>
    <x v="0"/>
    <s v="Absence - Congé ou RTT"/>
    <m/>
    <s v="Absence : congé, RTT, arrêt maladie"/>
    <m/>
    <n v="31"/>
    <m/>
    <m/>
    <m/>
  </r>
  <r>
    <s v="2023-3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3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33"/>
    <s v="WEISS Julie (130075K)"/>
    <x v="0"/>
    <s v="Absence - Congé ou RTT"/>
    <m/>
    <s v="Absence : congé, RTT, arrêt maladie"/>
    <m/>
    <n v="31"/>
    <m/>
    <m/>
    <m/>
  </r>
  <r>
    <s v="2023-3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34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35"/>
    <s v="WEISS Julie (130075K)"/>
    <x v="3"/>
    <s v="Activité récurrente - Réunion"/>
    <m/>
    <s v="Activité récurrente - Mails, archivages, réunion, formation, managementmarché, budget"/>
    <m/>
    <n v="4"/>
    <m/>
    <m/>
    <s v="présentaitons stagiaires"/>
  </r>
  <r>
    <s v="2023-35"/>
    <s v="WEISS Julie (130075K)"/>
    <x v="3"/>
    <s v="Activité récurrente - Réunion"/>
    <m/>
    <s v="Activité récurrente - Mails, archivages, réunion, formation, managementmarché, budget"/>
    <m/>
    <n v="1"/>
    <m/>
    <m/>
    <s v="anglais"/>
  </r>
  <r>
    <s v="2023-35"/>
    <s v="WEISS Julie (130075K)"/>
    <x v="20"/>
    <s v="Activité récurrente - Colloque / séminaire"/>
    <m/>
    <s v="Activité récurrente - Mails, archivages, réunion, formation, managementmarché, budget"/>
    <m/>
    <n v="1"/>
    <m/>
    <m/>
    <s v="retour novatec"/>
  </r>
  <r>
    <s v="2023-3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3"/>
    <s v="Métropole- EAU"/>
    <m/>
    <m/>
  </r>
  <r>
    <s v="2023-3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.5"/>
    <s v="Métropole- EAU"/>
    <m/>
    <m/>
  </r>
  <r>
    <s v="2023-3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9"/>
    <s v="Métropole- EAU"/>
    <m/>
    <m/>
  </r>
  <r>
    <s v="2023-3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6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6"/>
    <s v="WEISS Julie (130075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6"/>
    <s v="WEISS Julie (130075K)"/>
    <x v="3"/>
    <s v="Activité récurrente - Réunion"/>
    <m/>
    <s v="Activité récurrente - Mails, archivages, réunion, formation, managementmarché, budget"/>
    <m/>
    <n v="2.5"/>
    <m/>
    <m/>
    <m/>
  </r>
  <r>
    <s v="2023-36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7"/>
    <s v="WEISS Julie (130075K)"/>
    <x v="25"/>
    <s v="Absence - Congé exceptionnel ou arrêt maladie"/>
    <m/>
    <s v="Absence : congé, RTT, arrêt maladie"/>
    <m/>
    <n v="7.75"/>
    <m/>
    <m/>
    <s v="enfant malade"/>
  </r>
  <r>
    <s v="2023-3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37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37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Sujet DMOU"/>
  </r>
  <r>
    <s v="2023-37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38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3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7"/>
    <s v="Métropole- EAU"/>
    <m/>
    <m/>
  </r>
  <r>
    <s v="2023-38"/>
    <s v="WEISS Julie (130075K)"/>
    <x v="20"/>
    <s v="Activité récurrente - Colloque / séminaire"/>
    <m/>
    <s v="Activité récurrente - Mails, archivages, réunion, formation, managementmarché, budget"/>
    <m/>
    <n v="1"/>
    <m/>
    <m/>
    <m/>
  </r>
  <r>
    <s v="2023-38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atelier éval des ouvrage B Chocat"/>
  </r>
  <r>
    <s v="2023-38"/>
    <s v="WEISS Julie (130075K)"/>
    <x v="3"/>
    <s v="Activité récurrente - Réunion"/>
    <m/>
    <s v="Activité récurrente - Mails, archivages, réunion, formation, managementmarché, budget"/>
    <m/>
    <n v="2"/>
    <m/>
    <m/>
    <s v="digues"/>
  </r>
  <r>
    <s v="2023-38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9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9"/>
    <s v="WEISS Julie (130075K)"/>
    <x v="3"/>
    <s v="Activité récurrente - Réunion"/>
    <m/>
    <s v="Activité récurrente - Mails, archivages, réunion, formation, managementmarché, budget"/>
    <m/>
    <n v="2"/>
    <m/>
    <m/>
    <s v="binome"/>
  </r>
  <r>
    <s v="2023-3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WEISS Julie (130075K)"/>
    <x v="20"/>
    <s v="Activité récurrente - Colloque / séminaire"/>
    <m/>
    <s v="Activité récurrente - Mails, archivages, réunion, formation, managementmarché, budget"/>
    <m/>
    <n v="6"/>
    <m/>
    <m/>
    <s v="parenthèse"/>
  </r>
  <r>
    <s v="2023-39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fiches reflexes"/>
  </r>
  <r>
    <s v="2023-3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0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WEISS Julie (130075K)"/>
    <x v="13"/>
    <s v="Activité récurrente - Formation reçue, visite d'ouvrage"/>
    <m/>
    <s v="Activité récurrente - Mails, archivages, réunion, formation, managementmarché, budget"/>
    <m/>
    <n v="16"/>
    <m/>
    <m/>
    <s v="réhab réseaux"/>
  </r>
  <r>
    <s v="2023-4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4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s v="av. écully"/>
  </r>
  <r>
    <s v="2023-4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1"/>
    <s v="WEISS Julie (130075K)"/>
    <x v="3"/>
    <s v="Activité récurrente - Réunion"/>
    <m/>
    <s v="Activité récurrente - Mails, archivages, réunion, formation, managementmarché, budget"/>
    <m/>
    <n v="1.5"/>
    <m/>
    <m/>
    <s v="équipe"/>
  </r>
  <r>
    <s v="2023-41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4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3"/>
    <s v="Métropole- EAU"/>
    <m/>
    <s v="av. écully"/>
  </r>
  <r>
    <s v="2023-41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cotech"/>
  </r>
  <r>
    <s v="2023-4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2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2"/>
    <s v="WEISS Julie (130075K)"/>
    <x v="20"/>
    <s v="Activité récurrente - Colloque / séminaire"/>
    <m/>
    <s v="Activité récurrente - Mails, archivages, réunion, formation, managementmarché, budget"/>
    <m/>
    <n v="1"/>
    <m/>
    <m/>
    <s v="11h11 ville perméable"/>
  </r>
  <r>
    <s v="2023-4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4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s v="av. écully"/>
  </r>
  <r>
    <s v="2023-43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3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0"/>
    <s v="Métropole- EAU"/>
    <m/>
    <m/>
  </r>
  <r>
    <s v="2023-4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5"/>
    <s v="WEISS Julie (130075K)"/>
    <x v="3"/>
    <s v="Activité récurrente - Réunion"/>
    <m/>
    <s v="Activité récurrente - Mails, archivages, réunion, formation, managementmarché, budget"/>
    <m/>
    <n v="2"/>
    <m/>
    <m/>
    <s v="entretien rpo"/>
  </r>
  <r>
    <s v="2023-45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5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W sur moulinette OGEP"/>
  </r>
  <r>
    <s v="2023-4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3"/>
    <s v="Métropole- EAU"/>
    <m/>
    <m/>
  </r>
  <r>
    <s v="2023-4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s v="av. écully gainage"/>
  </r>
  <r>
    <s v="2023-46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WEISS Julie (130075K)"/>
    <x v="13"/>
    <s v="Activité récurrente - Formation reçue, visite d'ouvrage"/>
    <m/>
    <s v="Activité récurrente - Mails, archivages, réunion, formation, managementmarché, budget"/>
    <m/>
    <n v="4"/>
    <m/>
    <m/>
    <s v="visites OGEP"/>
  </r>
  <r>
    <s v="2023-46"/>
    <s v="WEISS Julie (130075K)"/>
    <x v="3"/>
    <s v="Activité récurrente - Réunion"/>
    <m/>
    <s v="Activité récurrente - Mails, archivages, réunion, formation, managementmarché, budget"/>
    <m/>
    <n v="2"/>
    <m/>
    <m/>
    <s v="binome"/>
  </r>
  <r>
    <s v="2023-46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.5"/>
    <s v="Métropole- EAU"/>
    <m/>
    <s v="W sur moulinette OGEP"/>
  </r>
  <r>
    <s v="2023-4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4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0.5"/>
    <s v="Métropole- EAU"/>
    <m/>
    <s v="av. écully"/>
  </r>
  <r>
    <s v="2023-4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7"/>
    <s v="WEISS Julie (130075K)"/>
    <x v="3"/>
    <s v="Activité récurrente - Réunion"/>
    <m/>
    <s v="Activité récurrente - Mails, archivages, réunion, formation, managementmarché, budget"/>
    <m/>
    <n v="3.5"/>
    <m/>
    <m/>
    <s v="équipe, impact gemapi"/>
  </r>
  <r>
    <s v="2023-47"/>
    <s v="WEISS Julie (130075K)"/>
    <x v="13"/>
    <s v="Activité récurrente - Formation reçue, visite d'ouvrage"/>
    <m/>
    <s v="Activité récurrente - Mails, archivages, réunion, formation, managementmarché, budget"/>
    <m/>
    <n v="6"/>
    <m/>
    <m/>
    <s v="anglais, digues"/>
  </r>
  <r>
    <s v="2023-47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s v="fiches reflexes, DMOU"/>
  </r>
  <r>
    <s v="2023-4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s v="moulinette OGEP"/>
  </r>
  <r>
    <s v="2023-47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GT reception"/>
  </r>
  <r>
    <s v="2023-48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8"/>
    <s v="WEISS Julie (130075K)"/>
    <x v="3"/>
    <s v="Activité récurrente - Réunion"/>
    <m/>
    <s v="Activité récurrente - Mails, archivages, réunion, formation, managementmarché, budget"/>
    <m/>
    <n v="1"/>
    <m/>
    <m/>
    <s v="équipe"/>
  </r>
  <r>
    <s v="2023-48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8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moulinette OGEP"/>
  </r>
  <r>
    <s v="2023-4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4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9"/>
    <s v="WEISS Julie (130075K)"/>
    <x v="3"/>
    <s v="Activité récurrente - Réunion"/>
    <m/>
    <s v="Activité récurrente - Mails, archivages, réunion, formation, managementmarché, budget"/>
    <m/>
    <n v="1"/>
    <m/>
    <m/>
    <s v="présentation GEMAPI"/>
  </r>
  <r>
    <s v="2023-49"/>
    <s v="WEISS Julie (130075K)"/>
    <x v="13"/>
    <s v="Activité récurrente - Formation reçue, visite d'ouvrage"/>
    <m/>
    <s v="Activité récurrente - Mails, archivages, réunion, formation, managementmarché, budget"/>
    <m/>
    <n v="9"/>
    <m/>
    <m/>
    <s v="anglais, balisage"/>
  </r>
  <r>
    <s v="2023-49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GT reception tx"/>
  </r>
  <r>
    <s v="2023-4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49"/>
    <s v="WEISS Julie (130075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2"/>
    <s v="Métropole- EAU"/>
    <m/>
    <m/>
  </r>
  <r>
    <s v="2023-49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s v="point DMOU, Recherche avec JLBK"/>
  </r>
  <r>
    <s v="2023-49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.5"/>
    <m/>
    <m/>
    <s v="point STRAT GDP COM"/>
  </r>
  <r>
    <s v="2023-50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0"/>
    <s v="WEISS Julie (130075K)"/>
    <x v="13"/>
    <s v="Activité récurrente - Formation reçue, visite d'ouvrage"/>
    <m/>
    <s v="Activité récurrente - Mails, archivages, réunion, formation, managementmarché, budget"/>
    <m/>
    <n v="16"/>
    <m/>
    <m/>
    <s v="resp. constructeurs"/>
  </r>
  <r>
    <s v="2023-5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5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WEISS Julie (130075K)"/>
    <x v="0"/>
    <s v="Absence - Congé ou RTT"/>
    <m/>
    <s v="Absence : congé, RTT, arrêt maladie"/>
    <m/>
    <n v="7.75"/>
    <m/>
    <m/>
    <m/>
  </r>
  <r>
    <s v="2023-50"/>
    <s v="WEISS Julie (130075K)"/>
    <x v="3"/>
    <s v="Activité récurrente - Réunion"/>
    <m/>
    <s v="Activité récurrente - Mails, archivages, réunion, formation, managementmarché, budget"/>
    <m/>
    <n v="1"/>
    <m/>
    <m/>
    <s v="projet majenta"/>
  </r>
  <r>
    <s v="2023-5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1"/>
    <s v="WEISS Julie (130075K)"/>
    <x v="3"/>
    <s v="Activité récurrente - Réunion"/>
    <m/>
    <s v="Activité récurrente - Mails, archivages, réunion, formation, managementmarché, budget"/>
    <m/>
    <n v="0.5"/>
    <m/>
    <m/>
    <s v="choix stagiaires"/>
  </r>
  <r>
    <s v="2023-51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ésentation VL"/>
  </r>
  <r>
    <s v="2023-5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5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WEISS Julie (130075K)"/>
    <x v="0"/>
    <s v="Absence - Congé ou RTT"/>
    <m/>
    <s v="Absence : congé, RTT, arrêt maladie"/>
    <m/>
    <n v="7.75"/>
    <m/>
    <m/>
    <m/>
  </r>
  <r>
    <s v="2023-51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s v="temp'eau"/>
  </r>
  <r>
    <s v="2023-52"/>
    <s v="WEISS Julie (130075K)"/>
    <x v="0"/>
    <s v="Absence - Congé ou RTT"/>
    <m/>
    <s v="Absence : congé, RTT, arrêt maladie"/>
    <m/>
    <n v="23.25"/>
    <m/>
    <m/>
    <m/>
  </r>
  <r>
    <s v="2023-01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22:00h)+ consignes/astreinte (8:00h)"/>
  </r>
  <r>
    <s v="2023-01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1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1"/>
    <s v="ZOBOUYAN Serge (123959M)"/>
    <x v="0"/>
    <s v="Absence - Congé ou RTT"/>
    <m/>
    <s v="Absence : congé, RTT, arrêt maladie"/>
    <m/>
    <n v="8"/>
    <m/>
    <m/>
    <m/>
  </r>
  <r>
    <s v="2023-01"/>
    <s v="ZOBOUYAN Serge (123959M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02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22:00h)+ consignes/astreinte (8:00h)"/>
  </r>
  <r>
    <s v="2023-02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02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2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02"/>
    <s v="ZOBOUYAN Serge (123959M)"/>
    <x v="20"/>
    <s v="Activité récurrente - Colloque / séminaire"/>
    <m/>
    <s v="Activité récurrente - Mails, archivages, réunion, formation, managementmarché, budget"/>
    <m/>
    <n v="3"/>
    <m/>
    <m/>
    <m/>
  </r>
  <r>
    <s v="2023-03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22:00h)+ consignes/astreinte (2:00h)+ étude travaux épi (16:00:00)"/>
  </r>
  <r>
    <s v="2023-03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03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4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26:00h)+ consignes/astreinte (10:00h)+ étude travaux épi (04:00)"/>
  </r>
  <r>
    <s v="2023-04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4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05"/>
    <s v="ZOBOUYAN Serge (123959M)"/>
    <x v="22"/>
    <s v="gestion des ouvrages en remblais - Général"/>
    <s v="gestion des ouvrages en remblais"/>
    <s v="Connaitre états de santé et fonctionnel des patrimoines"/>
    <s v="Eau pluviale"/>
    <n v="44"/>
    <s v="Métropole- EAU"/>
    <m/>
    <s v="entretien/surveillance (26:00h)+ consignes/astreinte (8:00h)+ étude travaux épi (10:00)"/>
  </r>
  <r>
    <s v="2023-05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5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6"/>
    <s v="ZOBOUYAN Serge (123959M)"/>
    <x v="22"/>
    <s v="gestion des ouvrages en remblais - Général"/>
    <s v="gestion des ouvrages en remblais"/>
    <s v="Connaitre états de santé et fonctionnel des patrimoines"/>
    <s v="Eau pluviale"/>
    <n v="28"/>
    <s v="Métropole- EAU"/>
    <m/>
    <s v="entretien/surveillance (18:00h)+ consignes/astreinte (10:00h)+ étude travaux épi (10:00)"/>
  </r>
  <r>
    <s v="2023-06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06"/>
    <s v="ZOBOUYAN Serge (123959M)"/>
    <x v="0"/>
    <s v="Absence - Congé ou RTT"/>
    <m/>
    <s v="Absence : congé, RTT, arrêt maladie"/>
    <m/>
    <n v="16"/>
    <m/>
    <m/>
    <m/>
  </r>
  <r>
    <s v="2023-07"/>
    <s v="ZOBOUYAN Serge (123959M)"/>
    <x v="22"/>
    <s v="gestion des ouvrages en remblais - Général"/>
    <s v="gestion des ouvrages en remblais"/>
    <s v="Connaitre états de santé et fonctionnel des patrimoines"/>
    <s v="Eau pluviale"/>
    <n v="32"/>
    <s v="Métropole- EAU"/>
    <m/>
    <s v="entretien/surveillance (18:00h)+ consignes/astreinte (14:00h)+ étude travaux épi (10:00)"/>
  </r>
  <r>
    <s v="2023-07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7"/>
    <s v="ZOBOUYAN Serge (123959M)"/>
    <x v="0"/>
    <s v="Absence - Congé ou RTT"/>
    <m/>
    <s v="Absence : congé, RTT, arrêt maladie"/>
    <m/>
    <n v="12"/>
    <m/>
    <m/>
    <m/>
  </r>
  <r>
    <s v="2023-08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16:00h)+ consignes/astreinte (10:00h)+ étude travaux épi (10:00)"/>
  </r>
  <r>
    <s v="2023-08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08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8"/>
    <s v="ZOBOUYAN Serge (123959M)"/>
    <x v="10"/>
    <s v="Marché Bon de Commande Etudes Geotechniques - Rédaction marché"/>
    <s v="Marché Bon de Commande Etudes Geotechniques"/>
    <s v="Activité récurrente - Mails, archivages, réunion, formation, managementmarché, budget"/>
    <s v="Eau pluviale, Milieux aquatiques et ruisseaux, Assainissement"/>
    <n v="4"/>
    <s v="Métropole- EAU"/>
    <m/>
    <m/>
  </r>
  <r>
    <s v="2023-09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8:00h)+ consignes/astreinte (20:00h)+ étude travaux épi (12:00)"/>
  </r>
  <r>
    <s v="2023-09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09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10"/>
    <s v="ZOBOUYAN Serge (123959M)"/>
    <x v="22"/>
    <s v="gestion des ouvrages en remblais - Général"/>
    <s v="gestion des ouvrages en remblais"/>
    <s v="Connaitre états de santé et fonctionnel des patrimoines"/>
    <s v="Eau pluviale"/>
    <n v="45"/>
    <s v="Métropole- EAU"/>
    <m/>
    <s v="entretien/surveillance (8:00h)+ consignes/astreinte (14:00h)+ étude travaux épi (23:00)"/>
  </r>
  <r>
    <s v="2023-10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3"/>
    <s v="Métropole- EAU"/>
    <s v="VILLEURBANNE, VAULX EN VELIN"/>
    <m/>
  </r>
  <r>
    <s v="2023-10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5"/>
    <s v="Maitrises d'ouvrages Extérieures - sytral, SPL, Mairies ..."/>
    <m/>
    <m/>
  </r>
  <r>
    <s v="2023-10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1"/>
    <s v="Métropole- EAU"/>
    <m/>
    <m/>
  </r>
  <r>
    <s v="2023-11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20:00h)+ consignes/astreinte (4:00h)+ étude travaux épi (12:00)"/>
  </r>
  <r>
    <s v="2023-11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11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1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11"/>
    <s v="ZOBOUYAN Serge (123959M)"/>
    <x v="0"/>
    <s v="Absence - Congé ou RTT"/>
    <m/>
    <s v="Absence : congé, RTT, arrêt maladie"/>
    <m/>
    <n v="4"/>
    <m/>
    <m/>
    <m/>
  </r>
  <r>
    <s v="2023-11"/>
    <s v="ZOBOUYAN Serge (123959M)"/>
    <x v="10"/>
    <s v="Marché Bon de Commande Etudes Geotechniques - Rédaction marché"/>
    <s v="Marché Bon de Commande Etudes Geotechniques"/>
    <s v="Activité récurrente - Mails, archivages, réunion, formation, managementmarché, budget"/>
    <s v="Eau pluviale, Milieux aquatiques et ruisseaux, Assainissement"/>
    <n v="2"/>
    <s v="Métropole- EAU"/>
    <m/>
    <m/>
  </r>
  <r>
    <s v="2023-11"/>
    <s v="ZOBOUYAN Serge (123959M)"/>
    <x v="13"/>
    <s v="Activité récurrente - Divers"/>
    <m/>
    <s v="Activité récurrente - Mails, archivages, réunion, formation, managementmarché, budget"/>
    <m/>
    <n v="4"/>
    <m/>
    <m/>
    <s v="telier plantation"/>
  </r>
  <r>
    <s v="2023-12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15:00h)+ consignes/astreinte (6:00h)+ étude travaux épi (15:00)"/>
  </r>
  <r>
    <s v="2023-12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12"/>
    <s v="ZOBOUYAN Serge (123959M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13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15:00h)+ consignes/astreinte (6:00h)+ étude travaux épi (15:00)"/>
  </r>
  <r>
    <s v="2023-13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13"/>
    <s v="ZOBOUYAN Serge (123959M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14"/>
    <s v="ZOBOUYAN Serge (123959M)"/>
    <x v="22"/>
    <s v="gestion des ouvrages en remblais - Général"/>
    <s v="gestion des ouvrages en remblais"/>
    <s v="Connaitre états de santé et fonctionnel des patrimoines"/>
    <s v="Eau pluviale"/>
    <n v="34"/>
    <s v="Métropole- EAU"/>
    <m/>
    <s v="entretien/surveillance (17:00h)+ consignes/astreinte (12:00h)+ étude travaux épi (5:00)"/>
  </r>
  <r>
    <s v="2023-14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4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6"/>
    <s v="Maitrises d'ouvrages Extérieures - sytral, SPL, Mairies ..."/>
    <m/>
    <m/>
  </r>
  <r>
    <s v="2023-14"/>
    <s v="ZOBOUYAN Serge (123959M)"/>
    <x v="0"/>
    <s v="Absence - Congé ou RTT"/>
    <m/>
    <s v="Absence : congé, RTT, arrêt maladie"/>
    <m/>
    <n v="4"/>
    <m/>
    <m/>
    <m/>
  </r>
  <r>
    <s v="2023-15"/>
    <s v="ZOBOUYAN Serge (123959M)"/>
    <x v="22"/>
    <s v="gestion des ouvrages en remblais - Général"/>
    <s v="gestion des ouvrages en remblais"/>
    <s v="Connaitre états de santé et fonctionnel des patrimoines"/>
    <s v="Eau pluviale"/>
    <n v="14"/>
    <s v="Métropole- EAU"/>
    <m/>
    <s v="entretien/surveillance (5:00h)+ consignes/astreinte (5:00h)+ étude travaux épi (4:00)"/>
  </r>
  <r>
    <s v="2023-15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5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5"/>
    <s v="ZOBOUYAN Serge (123959M)"/>
    <x v="0"/>
    <s v="Absence - Congé ou RTT"/>
    <m/>
    <s v="Absence : congé, RTT, arrêt maladie"/>
    <m/>
    <n v="16"/>
    <m/>
    <m/>
    <m/>
  </r>
  <r>
    <s v="2023-16"/>
    <s v="ZOBOUYAN Serge (123959M)"/>
    <x v="22"/>
    <s v="gestion des ouvrages en remblais - Général"/>
    <s v="gestion des ouvrages en remblais"/>
    <s v="Connaitre états de santé et fonctionnel des patrimoines"/>
    <s v="Eau pluviale"/>
    <n v="12"/>
    <s v="Métropole- EAU"/>
    <m/>
    <s v="entretien/surveillance (5:00h)+ consignes/astreinte (1:00h)+ étude travaux épi (4:00)"/>
  </r>
  <r>
    <s v="2023-16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16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m/>
    <m/>
  </r>
  <r>
    <s v="2023-16"/>
    <s v="ZOBOUYAN Serge (123959M)"/>
    <x v="0"/>
    <s v="Absence - Congé ou RTT"/>
    <m/>
    <s v="Absence : congé, RTT, arrêt maladie"/>
    <m/>
    <n v="24"/>
    <m/>
    <m/>
    <m/>
  </r>
  <r>
    <s v="2023-17"/>
    <s v="ZOBOUYAN Serge (123959M)"/>
    <x v="22"/>
    <s v="gestion des ouvrages en remblais - Général"/>
    <s v="gestion des ouvrages en remblais"/>
    <s v="Connaitre états de santé et fonctionnel des patrimoines"/>
    <s v="Eau pluviale"/>
    <n v="39"/>
    <s v="Métropole- EAU"/>
    <m/>
    <s v="entretien/surveillance (13:00h)+ consignes/astreinte 6:00h)+ étude travaux épi (20:00)"/>
  </r>
  <r>
    <s v="2023-17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7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7"/>
    <s v="ZOBOUYAN Serge (123959M)"/>
    <x v="18"/>
    <s v="Activité récurrente - Etudes stratégiques"/>
    <m/>
    <s v="Elaborer stratégies patrimoniales (connaissance, inspection, travaux, tout ouvrage)"/>
    <s v="Milieux aquatiques et ruisseaux"/>
    <n v="2"/>
    <m/>
    <m/>
    <m/>
  </r>
  <r>
    <s v="2023-17"/>
    <s v="ZOBOUYAN Serge (123959M)"/>
    <x v="3"/>
    <s v="Activité récurrente - Réunion"/>
    <m/>
    <s v="Activité récurrente - Mails, archivages, réunion, formation, managementmarché, budget"/>
    <m/>
    <n v="3"/>
    <m/>
    <m/>
    <m/>
  </r>
  <r>
    <s v="2023-18"/>
    <s v="ZOBOUYAN Serge (123959M)"/>
    <x v="22"/>
    <s v="gestion des ouvrages en remblais - Général"/>
    <s v="gestion des ouvrages en remblais"/>
    <s v="Connaitre états de santé et fonctionnel des patrimoines"/>
    <s v="Eau pluviale"/>
    <n v="32"/>
    <s v="Métropole- EAU"/>
    <m/>
    <s v="entretien/surveillance (6:00h)+ consignes/astreinte 12:00h)+ étude travaux épi (14:00)"/>
  </r>
  <r>
    <s v="2023-18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"/>
    <s v="Métropole- EAU"/>
    <s v="VILLEURBANNE, VAULX EN VELIN"/>
    <m/>
  </r>
  <r>
    <s v="2023-18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8"/>
    <s v="ZOBOUYAN Serge (123959M)"/>
    <x v="18"/>
    <s v="Activité récurrente - Etudes stratégiques"/>
    <m/>
    <s v="Elaborer stratégies patrimoniales (connaissance, inspection, travaux, tout ouvrage)"/>
    <s v="Milieux aquatiques et ruisseaux"/>
    <n v="3"/>
    <m/>
    <m/>
    <m/>
  </r>
  <r>
    <s v="2023-18"/>
    <s v="ZOBOUYAN Serge (123959M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8"/>
    <s v="ZOBOUYAN Serge (123959M)"/>
    <x v="2"/>
    <s v="Activité récurrente - Divers"/>
    <m/>
    <s v="Activité récurrente - Mails, archivages, réunion, formation, managementmarché, budget"/>
    <m/>
    <n v="2"/>
    <m/>
    <m/>
    <s v="gestion stagiaire"/>
  </r>
  <r>
    <s v="2023-19"/>
    <s v="ZOBOUYAN Serge (123959M)"/>
    <x v="22"/>
    <s v="gestion des ouvrages en remblais - Général"/>
    <s v="gestion des ouvrages en remblais"/>
    <s v="Connaitre états de santé et fonctionnel des patrimoines"/>
    <s v="Eau pluviale"/>
    <n v="34"/>
    <s v="Métropole- EAU"/>
    <m/>
    <s v="entretien/surveillance (6:00h)+ consignes/astreinte 8:00h)+ étude travaux épi (20:00)"/>
  </r>
  <r>
    <s v="2023-19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9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m/>
    <m/>
  </r>
  <r>
    <s v="2023-20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5:00h)+ consignes/astreinte 5:00h)+ étude travaux épi (30:00)"/>
  </r>
  <r>
    <s v="2023-20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"/>
    <s v="Métropole- EAU"/>
    <s v="VILLEURBANNE, VAULX EN VELIN"/>
    <m/>
  </r>
  <r>
    <s v="2023-20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21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2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3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4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5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6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7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8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9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0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1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2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3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4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5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6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7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8"/>
    <s v="ZOBOUYAN Serge (123959M)"/>
    <x v="25"/>
    <s v="Absence - Congé exceptionnel ou arrêt maladie"/>
    <m/>
    <s v="Absence : congé, RTT, arrêt maladie"/>
    <m/>
    <n v="20"/>
    <m/>
    <m/>
    <s v="arrêt maladie"/>
  </r>
  <r>
    <s v="2023-38"/>
    <s v="ZOBOUYAN Serge (123959M)"/>
    <x v="22"/>
    <s v="gestion des ouvrages en remblais - Général"/>
    <s v="gestion des ouvrages en remblais"/>
    <s v="Connaitre états de santé et fonctionnel des patrimoines"/>
    <s v="Eau pluviale"/>
    <n v="20"/>
    <s v="Métropole- EAU"/>
    <m/>
    <m/>
  </r>
  <r>
    <s v="2023-38"/>
    <s v="ZOBOUYAN Serge (123959M)"/>
    <x v="20"/>
    <s v="Activité récurrente - Colloque / séminaire"/>
    <m/>
    <s v="Activité récurrente - Mails, archivages, réunion, formation, managementmarché, budget"/>
    <m/>
    <n v="0.5"/>
    <m/>
    <m/>
    <m/>
  </r>
  <r>
    <s v="2023-39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39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2"/>
    <s v="Métropole- EAU"/>
    <s v="VILLEURBANNE, VAULX EN VELIN"/>
    <m/>
  </r>
  <r>
    <s v="2023-39"/>
    <s v="ZOBOUYAN Serge (123959M)"/>
    <x v="20"/>
    <s v="Activité récurrente - Colloque / séminaire"/>
    <m/>
    <s v="Activité récurrente - Mails, archivages, réunion, formation, managementmarché, budget"/>
    <m/>
    <n v="8"/>
    <m/>
    <m/>
    <m/>
  </r>
  <r>
    <s v="2023-40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0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2"/>
    <s v="Métropole- EAU"/>
    <s v="VILLEURBANNE, VAULX EN VELIN"/>
    <m/>
  </r>
  <r>
    <s v="2023-40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40"/>
    <s v="ZOBOUYAN Serge (123959M)"/>
    <x v="18"/>
    <s v="schéma généraux - Assainissement"/>
    <s v="schéma généraux"/>
    <s v="Elaborer stratégies patrimoniales (connaissance, inspection, travaux, tout ouvrage)"/>
    <s v="Assainissement"/>
    <n v="4"/>
    <m/>
    <m/>
    <m/>
  </r>
  <r>
    <s v="2023-41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1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1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41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42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2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2"/>
    <s v="ZOBOUYAN Serge (123959M)"/>
    <x v="22"/>
    <s v="Systeme d'endiguement Vaulx en Velin Augmentation niveau de protection - Initialisation-programme"/>
    <s v="Systeme d'endiguement Vaulx en Velin Augmentation niveau de protection"/>
    <s v="Connaitre états de santé et fonctionnel des patrimoines"/>
    <s v="Milieux aquatiques et ruisseaux"/>
    <n v="10"/>
    <s v="Métropole- EAU"/>
    <s v="VAULX EN VELIN"/>
    <m/>
  </r>
  <r>
    <s v="2023-43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3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30"/>
    <s v="Métropole- EAU"/>
    <s v="VILLEURBANNE, VAULX EN VELIN"/>
    <m/>
  </r>
  <r>
    <s v="2023-44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4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4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5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5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5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6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6"/>
    <s v="ZOBOUYAN Serge (123959M)"/>
    <x v="13"/>
    <s v="Activité récurrente - Formation reçue, visite d'ouvrage"/>
    <m/>
    <s v="Activité récurrente - Mails, archivages, réunion, formation, managementmarché, budget"/>
    <m/>
    <n v="25"/>
    <m/>
    <m/>
    <m/>
  </r>
  <r>
    <s v="2023-46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47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7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7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8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8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8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14"/>
    <s v="Métropole- EAU"/>
    <s v="VILLEURBANNE, VAULX EN VELIN"/>
    <m/>
  </r>
  <r>
    <s v="2023-48"/>
    <s v="ZOBOUYAN Serge (123959M)"/>
    <x v="20"/>
    <s v="Activité récurrente - Colloque / séminaire"/>
    <m/>
    <s v="Activité récurrente - Mails, archivages, réunion, formation, managementmarché, budget"/>
    <m/>
    <n v="8"/>
    <m/>
    <m/>
    <m/>
  </r>
  <r>
    <s v="2023-49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9"/>
    <s v="ZOBOUYAN Serge (123959M)"/>
    <x v="22"/>
    <s v="gestion des ouvrages en remblais - Général"/>
    <s v="gestion des ouvrages en remblais"/>
    <s v="Connaitre états de santé et fonctionnel des patrimoines"/>
    <s v="Eau pluviale"/>
    <n v="22"/>
    <s v="Métropole- EAU"/>
    <m/>
    <m/>
  </r>
  <r>
    <s v="2023-49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49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49"/>
    <s v="ZOBOUYAN Serge (123959M)"/>
    <x v="10"/>
    <s v="Marché Bon de Commande Etudes Geotechniques - Suivi"/>
    <s v="Marché Bon de Commande Etudes Geotechniques"/>
    <s v="Activité récurrente - Mails, archivages, réunion, formation, managementmarché, budget"/>
    <s v="Eau pluviale, Milieux aquatiques et ruisseaux, Assainissement"/>
    <n v="4"/>
    <s v="Métropole- EAU"/>
    <m/>
    <m/>
  </r>
  <r>
    <s v="2023-50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50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25"/>
    <s v="Métropole- EAU"/>
    <s v="VILLEURBANNE, VAULX EN VELIN"/>
    <m/>
  </r>
  <r>
    <s v="2023-50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50"/>
    <s v="ZOBOUYAN Serge (123959M)"/>
    <x v="3"/>
    <s v="Activité récurrente - Réunion"/>
    <m/>
    <s v="Activité récurrente - Mails, archivages, réunion, formation, managementmarché, budget"/>
    <m/>
    <n v="1"/>
    <m/>
    <m/>
    <m/>
  </r>
  <r>
    <s v="2023-51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51"/>
    <s v="ZOBOUYAN Serge (123959M)"/>
    <x v="22"/>
    <s v="gestion des ouvrages en remblais - Général"/>
    <s v="gestion des ouvrages en remblais"/>
    <s v="Connaitre états de santé et fonctionnel des patrimoines"/>
    <s v="Eau pluviale"/>
    <n v="20"/>
    <s v="Métropole- EAU"/>
    <m/>
    <s v="entretien, contrôles"/>
  </r>
  <r>
    <s v="2023-51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51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51"/>
    <s v="ZOBOUYAN Serge (123959M)"/>
    <x v="10"/>
    <s v="Marché Bon de Commande Etudes Geotechniques - Suivi"/>
    <s v="Marché Bon de Commande Etudes Geotechniques"/>
    <s v="Activité récurrente - Mails, archivages, réunion, formation, managementmarché, budget"/>
    <s v="Eau pluviale, Milieux aquatiques et ruisseaux, Assainissement"/>
    <n v="2"/>
    <s v="Métropole- EAU"/>
    <m/>
    <m/>
  </r>
  <r>
    <s v="2023-52"/>
    <s v="ZOBOUYAN Serge (123959M)"/>
    <x v="25"/>
    <s v="Absence - Congé exceptionnel ou arrêt maladie"/>
    <m/>
    <s v="Absence : congé, RTT, arrêt maladie"/>
    <m/>
    <n v="39"/>
    <m/>
    <m/>
    <s v="mi-temps thérapeutique et congés"/>
  </r>
  <r>
    <s v="2023-01"/>
    <s v="GOUGUI Abdalah (132065Y)"/>
    <x v="20"/>
    <s v="Activité récurrente - Colloque / séminaire"/>
    <m/>
    <s v="Activité récurrente - Mails, archivages, réunion, formation, managementmarché, budget"/>
    <m/>
    <n v="2"/>
    <m/>
    <m/>
    <m/>
  </r>
  <r>
    <s v="2023-01"/>
    <s v="GOUGUI Abdalah (132065Y)"/>
    <x v="3"/>
    <s v="Activité récurrente - Réunion"/>
    <m/>
    <s v="Activité récurrente - Mails, archivages, réunion, formation, managementmarché, budget"/>
    <m/>
    <n v="2"/>
    <m/>
    <m/>
    <s v="Préparation prog de travaux"/>
  </r>
  <r>
    <s v="2023-01"/>
    <s v="GOUGUI Abdalah (132065Y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suivi d'activité"/>
  </r>
  <r>
    <s v="2023-01"/>
    <s v="GOUGUI Abdalah (132065Y)"/>
    <x v="5"/>
    <s v="SIG-Récolement ZAC, DOE - Contrôle, MAJ"/>
    <s v="SIG-Récolement ZAC, DOE"/>
    <s v="Connaitre les patrimoines"/>
    <s v="Eau pluviale"/>
    <n v="8"/>
    <m/>
    <m/>
    <m/>
  </r>
  <r>
    <s v="2023-01"/>
    <s v="GOUGUI Abdalah (132065Y)"/>
    <x v="5"/>
    <s v="SIG Assainissement - contrôle, MAJ"/>
    <s v="SIG Assainissement"/>
    <s v="Connaitre les patrimoines"/>
    <s v="Eau pluviale, Assainissement"/>
    <n v="16"/>
    <m/>
    <m/>
    <m/>
  </r>
  <r>
    <s v="2023-01"/>
    <s v="GOUGUI Abdalah (132065Y)"/>
    <x v="5"/>
    <s v="SIG-Techniques Alternatives, OGEP - Général"/>
    <s v="SIG-Techniques Alternatives, OGEP"/>
    <s v="Connaitre les patrimoines"/>
    <s v="Eau pluviale"/>
    <n v="6.75"/>
    <s v="Métropole- EAU"/>
    <m/>
    <m/>
  </r>
  <r>
    <s v="2023-02"/>
    <s v="GOUGUI Abdalah (132065Y)"/>
    <x v="13"/>
    <s v="Activité récurrente - Formation reçue, visite d'ouvrage"/>
    <m/>
    <s v="Activité récurrente - Mails, archivages, réunion, formation, managementmarché, budget"/>
    <m/>
    <n v="4.5"/>
    <m/>
    <m/>
    <s v="Formation astreinte digue"/>
  </r>
  <r>
    <s v="2023-02"/>
    <s v="GOUGUI Abdalah (132065Y)"/>
    <x v="9"/>
    <s v="Catalogue Bassin BR/BI - Général"/>
    <s v="Catalogue Bassin BR/BI"/>
    <s v="Connaitre les patrimoines"/>
    <s v="Eau pluviale"/>
    <n v="7.75"/>
    <m/>
    <m/>
    <s v="Ajout BDD bassin"/>
  </r>
  <r>
    <s v="2023-02"/>
    <s v="GOUGUI Abdalah (132065Y)"/>
    <x v="5"/>
    <s v="SIG-Récolement ZAC, DOE - Contrôle, MAJ"/>
    <s v="SIG-Récolement ZAC, DOE"/>
    <s v="Connaitre les patrimoines"/>
    <s v="Eau pluviale"/>
    <n v="20"/>
    <m/>
    <m/>
    <m/>
  </r>
  <r>
    <s v="2023-02"/>
    <s v="GOUGUI Abdalah (132065Y)"/>
    <x v="3"/>
    <s v="Activité récurrente - Réunion"/>
    <m/>
    <s v="Activité récurrente - Mails, archivages, réunion, formation, managementmarché, budget"/>
    <m/>
    <n v="3"/>
    <m/>
    <m/>
    <s v="Définition attributs bassin"/>
  </r>
  <r>
    <s v="2023-02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3.5"/>
    <s v="Métropole- EAU"/>
    <m/>
    <s v="Définition attributs bassin"/>
  </r>
  <r>
    <s v="2023-03"/>
    <s v="GOUGUI Abdalah (132065Y)"/>
    <x v="13"/>
    <s v="Activité récurrente - Formation reçue, visite d'ouvrage"/>
    <m/>
    <s v="Activité récurrente - Mails, archivages, réunion, formation, managementmarché, budget"/>
    <m/>
    <n v="4"/>
    <m/>
    <m/>
    <s v="Visite terrain LTSalvagny"/>
  </r>
  <r>
    <s v="2023-03"/>
    <s v="GOUGUI Abdalah (132065Y)"/>
    <x v="3"/>
    <s v="Activité récurrente - Réunion"/>
    <m/>
    <s v="Activité récurrente - Mails, archivages, réunion, formation, managementmarché, budget"/>
    <m/>
    <n v="1.5"/>
    <m/>
    <m/>
    <s v="Point GEOM / GDP"/>
  </r>
  <r>
    <s v="2023-03"/>
    <s v="GOUGUI Abdalah (132065Y)"/>
    <x v="0"/>
    <s v="Absence - Congé ou RTT"/>
    <m/>
    <s v="Absence : congé, RTT, arrêt maladie"/>
    <m/>
    <n v="7.75"/>
    <m/>
    <m/>
    <s v="RTT"/>
  </r>
  <r>
    <s v="2023-03"/>
    <s v="GOUGUI Abdalah (132065Y)"/>
    <x v="5"/>
    <s v="SIG-Récolement ZAC, DOE - Contrôle, MAJ"/>
    <s v="SIG-Récolement ZAC, DOE"/>
    <s v="Connaitre les patrimoines"/>
    <s v="Eau pluviale"/>
    <n v="15.5"/>
    <m/>
    <m/>
    <m/>
  </r>
  <r>
    <s v="2023-0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10"/>
    <s v="Métropole- EAU"/>
    <m/>
    <m/>
  </r>
  <r>
    <s v="2023-04"/>
    <s v="GOUGUI Abdalah (132065Y)"/>
    <x v="13"/>
    <s v="Activité récurrente - Formation reçue, visite d'ouvrage"/>
    <m/>
    <s v="Activité récurrente - Mails, archivages, réunion, formation, managementmarché, budget"/>
    <m/>
    <n v="5"/>
    <m/>
    <m/>
    <s v="Visite terrain Sathonay-Camp"/>
  </r>
  <r>
    <s v="2023-04"/>
    <s v="GOUGUI Abdalah (132065Y)"/>
    <x v="20"/>
    <s v="Activité récurrente - Colloque / séminaire"/>
    <m/>
    <s v="Activité récurrente - Mails, archivages, réunion, formation, managementmarché, budget"/>
    <m/>
    <n v="3"/>
    <m/>
    <m/>
    <s v="Réunion de service PAG"/>
  </r>
  <r>
    <s v="2023-04"/>
    <s v="GOUGUI Abdalah (132065Y)"/>
    <x v="11"/>
    <s v="SIG Assainissement - contrôle, MAJ"/>
    <s v="SIG Assainissement"/>
    <s v="Grands projets : SEMAPLUS, Life ARTISAN, Voies Lyonnaises, Ville Perméable, Migration SIG, Referentiel des ouvrages types"/>
    <s v="Eau pluviale, Assainissement"/>
    <n v="2"/>
    <m/>
    <m/>
    <s v="Catalogue trémie"/>
  </r>
  <r>
    <s v="2023-04"/>
    <s v="GOUGUI Abdalah (132065Y)"/>
    <x v="9"/>
    <s v="Catalogue Bassin BR/BI - Général"/>
    <s v="Catalogue Bassin BR/BI"/>
    <s v="Connaitre les patrimoines"/>
    <s v="Eau pluviale"/>
    <n v="7.75"/>
    <m/>
    <m/>
    <s v="Réunion de service PAG"/>
  </r>
  <r>
    <s v="2023-04"/>
    <s v="GOUGUI Abdalah (132065Y)"/>
    <x v="5"/>
    <s v="SIG-Récolement ZAC, DOE - Contrôle, MAJ"/>
    <s v="SIG-Récolement ZAC, DOE"/>
    <s v="Connaitre les patrimoines"/>
    <s v="Eau pluviale"/>
    <n v="17"/>
    <m/>
    <m/>
    <s v="Réunion de service PAG"/>
  </r>
  <r>
    <s v="2023-04"/>
    <s v="GOUGUI Abdalah (132065Y)"/>
    <x v="5"/>
    <s v="SIG-Techniques Alternatives, OGEP - Général"/>
    <s v="SIG-Techniques Alternatives, OGEP"/>
    <s v="Connaitre les patrimoines"/>
    <s v="Eau pluviale"/>
    <n v="4"/>
    <s v="Métropole- EAU"/>
    <m/>
    <s v="Réunion de service PAG"/>
  </r>
  <r>
    <s v="2023-05"/>
    <s v="GOUGUI Abdalah (132065Y)"/>
    <x v="3"/>
    <s v="Activité récurrente - Réunion"/>
    <m/>
    <s v="Activité récurrente - Mails, archivages, réunion, formation, managementmarché, budget"/>
    <m/>
    <n v="5"/>
    <m/>
    <m/>
    <s v="réunion évolutions SIG, point DOE, Commande aide Agence de l'Eau"/>
  </r>
  <r>
    <s v="2023-0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0"/>
    <s v="Métropole- EAU"/>
    <m/>
    <s v="Linéaire réseau, DOE à intégrer"/>
  </r>
  <r>
    <s v="2023-0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cahier des charges codification de plan T6 Nord, Chemin de St Bonnet à SAINT-PRIEST..."/>
  </r>
  <r>
    <s v="2023-0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Programmation 2023 commande récolement OGEP, bassins"/>
  </r>
  <r>
    <s v="2023-05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3.75"/>
    <s v="Métropole- EAU"/>
    <m/>
    <s v="Connaissance du patrimoine bassin"/>
  </r>
  <r>
    <s v="2023-06"/>
    <s v="GOUGUI Abdalah (132065Y)"/>
    <x v="0"/>
    <s v="Absence - Congé ou RTT"/>
    <m/>
    <s v="Absence : congé, RTT, arrêt maladie"/>
    <m/>
    <n v="38.75"/>
    <m/>
    <m/>
    <s v="Congé annuel"/>
  </r>
  <r>
    <s v="2023-07"/>
    <s v="GOUGUI Abdalah (132065Y)"/>
    <x v="0"/>
    <s v="Absence - Congé ou RTT"/>
    <m/>
    <s v="Absence : congé, RTT, arrêt maladie"/>
    <m/>
    <n v="16"/>
    <m/>
    <m/>
    <s v="Congé annuel  et RTT"/>
  </r>
  <r>
    <s v="2023-07"/>
    <s v="GOUGUI Abdalah (132065Y)"/>
    <x v="3"/>
    <s v="Activité récurrente - Réunion"/>
    <m/>
    <s v="Activité récurrente - Mails, archivages, réunion, formation, managementmarché, budget"/>
    <m/>
    <n v="12"/>
    <m/>
    <m/>
    <s v="Point sur les missions, Point avec la GEOM, BDD Bassin, Indicateurs d'activités"/>
  </r>
  <r>
    <s v="2023-07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6"/>
    <s v="Métropole- EAU"/>
    <m/>
    <s v="Cahier des charges codification de plans issus des DOE"/>
  </r>
  <r>
    <s v="2023-07"/>
    <s v="GOUGUI Abdalah (132065Y)"/>
    <x v="12"/>
    <s v="Gestion patrimoine - Acquisitions informations - Etude"/>
    <s v="Gestion patrimoine - Acquisitions informations"/>
    <s v="Connaitre les patrimoines"/>
    <s v="Eau pluviale"/>
    <n v="4.75"/>
    <s v="Métropole- EAU"/>
    <m/>
    <s v="recherche gestionnaire des ouvrages EP"/>
  </r>
  <r>
    <s v="2023-08"/>
    <s v="GOUGUI Abdalah (132065Y)"/>
    <x v="3"/>
    <s v="Activité récurrente - Réunion"/>
    <m/>
    <s v="Activité récurrente - Mails, archivages, réunion, formation, managementmarché, budget"/>
    <m/>
    <n v="6.75"/>
    <m/>
    <m/>
    <s v="Point commande récolement, tri plans de récolement ruisseaux, réunion d'unité, MAJ BDD Bassin"/>
  </r>
  <r>
    <s v="2023-08"/>
    <s v="GOUGUI Abdalah (132065Y)"/>
    <x v="5"/>
    <s v="SIG-Récolement ZAC, DOE - Contrôle, MAJ"/>
    <s v="SIG-Récolement ZAC, DOE"/>
    <s v="Connaitre les patrimoines"/>
    <s v="Eau pluviale"/>
    <n v="10"/>
    <m/>
    <m/>
    <s v="Plan en attente de validation, cahier des charges codification branchements"/>
  </r>
  <r>
    <s v="2023-08"/>
    <s v="GOUGUI Abdalah (132065Y)"/>
    <x v="5"/>
    <s v="SIG-Techniques Alternatives, OGEP - Général"/>
    <s v="SIG-Techniques Alternatives, OGEP"/>
    <s v="Connaitre les patrimoines"/>
    <s v="Eau pluviale"/>
    <n v="6"/>
    <s v="Métropole- EAU"/>
    <m/>
    <s v="Plan en attente de validation, intégration d'OGEP dans le SIG, MAJ BDD OGEP"/>
  </r>
  <r>
    <s v="2023-08"/>
    <s v="GOUGUI Abdalah (132065Y)"/>
    <x v="11"/>
    <s v="Participation à la migration, à l'évolution du SIG (pilotage Cellule GEOM) - Étude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5"/>
    <m/>
    <m/>
    <s v="Evolution couche MAQ (ruisseau, cours d'eau)"/>
  </r>
  <r>
    <s v="2023-08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7"/>
    <s v="Métropole- EAU"/>
    <m/>
    <s v="Lien exutoire milieu naturel et réseaux"/>
  </r>
  <r>
    <s v="2023-08"/>
    <s v="GOUGUI Abdalah (132065Y)"/>
    <x v="0"/>
    <s v="Absence - Congé ou RTT"/>
    <m/>
    <s v="Absence : congé, RTT, arrêt maladie"/>
    <m/>
    <n v="4"/>
    <m/>
    <m/>
    <s v="Congé"/>
  </r>
  <r>
    <s v="2023-09"/>
    <s v="GOUGUI Abdalah (132065Y)"/>
    <x v="0"/>
    <s v="Absence - Congé ou RTT"/>
    <m/>
    <s v="Absence : congé, RTT, arrêt maladie"/>
    <m/>
    <n v="16"/>
    <m/>
    <m/>
    <s v="Congé"/>
  </r>
  <r>
    <s v="2023-09"/>
    <s v="GOUGUI Abdalah (132065Y)"/>
    <x v="25"/>
    <s v="Absence - Congé exceptionnel ou arrêt maladie"/>
    <m/>
    <s v="Absence : congé, RTT, arrêt maladie"/>
    <m/>
    <n v="8"/>
    <m/>
    <m/>
    <s v="Déménagement"/>
  </r>
  <r>
    <s v="2023-0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récolement aide Agence de l'Eau, DOE"/>
  </r>
  <r>
    <s v="2023-09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6.75"/>
    <s v="Métropole- EAU"/>
    <m/>
    <s v="Priorisation des commandes récolement"/>
  </r>
  <r>
    <s v="2023-10"/>
    <s v="GOUGUI Abdalah (132065Y)"/>
    <x v="0"/>
    <s v="Absence - Congé ou RTT"/>
    <m/>
    <s v="Absence : congé, RTT, arrêt maladie"/>
    <m/>
    <n v="16"/>
    <m/>
    <m/>
    <s v="Congé"/>
  </r>
  <r>
    <s v="2023-10"/>
    <s v="GOUGUI Abdalah (132065Y)"/>
    <x v="25"/>
    <s v="Absence - Congé exceptionnel ou arrêt maladie"/>
    <m/>
    <s v="Absence : congé, RTT, arrêt maladie"/>
    <m/>
    <n v="8"/>
    <m/>
    <m/>
    <s v="Délai de route"/>
  </r>
  <r>
    <s v="2023-10"/>
    <s v="GOUGUI Abdalah (132065Y)"/>
    <x v="20"/>
    <s v="Activité récurrente - Colloque / séminaire"/>
    <m/>
    <s v="Activité récurrente - Mails, archivages, réunion, formation, managementmarché, budget"/>
    <m/>
    <n v="6.75"/>
    <m/>
    <m/>
    <s v="Indicateurs Tempeau pour GDP"/>
  </r>
  <r>
    <s v="2023-1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codification plan issus des DOE. Cahier des charges"/>
  </r>
  <r>
    <s v="2023-11"/>
    <s v="GOUGUI Abdalah (132065Y)"/>
    <x v="25"/>
    <s v="Absence - Congé exceptionnel ou arrêt maladie"/>
    <m/>
    <s v="Absence : congé, RTT, arrêt maladie"/>
    <m/>
    <n v="24"/>
    <m/>
    <m/>
    <s v="Absence décès de mon frère"/>
  </r>
  <r>
    <s v="2023-11"/>
    <s v="GOUGUI Abdalah (132065Y)"/>
    <x v="0"/>
    <s v="Absence - Congé ou RTT"/>
    <m/>
    <s v="Absence : congé, RTT, arrêt maladie"/>
    <m/>
    <n v="14.75"/>
    <m/>
    <m/>
    <s v="RTT"/>
  </r>
  <r>
    <s v="2023-12"/>
    <s v="GOUGUI Abdalah (132065Y)"/>
    <x v="0"/>
    <s v="Absence - Congé ou RTT"/>
    <m/>
    <s v="Absence : congé, RTT, arrêt maladie"/>
    <m/>
    <n v="16"/>
    <m/>
    <m/>
    <s v="RTT"/>
  </r>
  <r>
    <s v="2023-12"/>
    <s v="GOUGUI Abdalah (132065Y)"/>
    <x v="13"/>
    <s v="Activité récurrente - Divers"/>
    <m/>
    <s v="Activité récurrente - Mails, archivages, réunion, formation, managementmarché, budget"/>
    <m/>
    <n v="5"/>
    <m/>
    <m/>
    <s v="atelier participatif plantation à Couzon Mt d'Or"/>
  </r>
  <r>
    <s v="2023-12"/>
    <s v="GOUGUI Abdalah (132065Y)"/>
    <x v="3"/>
    <s v="Activité récurrente - Réunion"/>
    <m/>
    <s v="Activité récurrente - Mails, archivages, réunion, formation, managementmarché, budget"/>
    <m/>
    <n v="2.5"/>
    <m/>
    <m/>
    <s v="Point récolement, MAJ BDD Bassin"/>
  </r>
  <r>
    <s v="2023-12"/>
    <s v="GOUGUI Abdalah (132065Y)"/>
    <x v="11"/>
    <s v="Evolution SIG - Général"/>
    <s v="Evolution SIG"/>
    <s v="Grands projets : SEMAPLUS, Life ARTISAN, Voies Lyonnaises, Ville Perméable, Migration SIG, Referentiel des ouvrages types"/>
    <s v="Eau pluviale, Milieux aquatiques et ruisseaux, Assainissement"/>
    <n v="8"/>
    <s v="Métropole- EAU"/>
    <m/>
    <s v="evolution base MAQ, décorrélation base MAQ et assainissement"/>
  </r>
  <r>
    <s v="2023-12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7.25"/>
    <s v="Métropole- EAU"/>
    <m/>
    <s v="Etude des dossiers de demande de déclassement"/>
  </r>
  <r>
    <s v="2023-13"/>
    <s v="GOUGUI Abdalah (132065Y)"/>
    <x v="0"/>
    <s v="Absence - Congé ou RTT"/>
    <m/>
    <s v="Absence : congé, RTT, arrêt maladie"/>
    <m/>
    <n v="8"/>
    <m/>
    <m/>
    <s v="Congé"/>
  </r>
  <r>
    <s v="2023-13"/>
    <s v="GOUGUI Abdalah (132065Y)"/>
    <x v="3"/>
    <s v="Activité récurrente - Réunion"/>
    <m/>
    <s v="Activité récurrente - Mails, archivages, réunion, formation, managementmarché, budget"/>
    <m/>
    <n v="2.5"/>
    <m/>
    <m/>
    <s v="Point GEOM / GDP, point missions"/>
  </r>
  <r>
    <s v="2023-13"/>
    <s v="GOUGUI Abdalah (132065Y)"/>
    <x v="20"/>
    <s v="Activité récurrente - Colloque / séminaire"/>
    <m/>
    <s v="Activité récurrente - Mails, archivages, réunion, formation, managementmarché, budget"/>
    <m/>
    <n v="4"/>
    <m/>
    <m/>
    <s v="Indicateurs réglementaires Tempeau"/>
  </r>
  <r>
    <s v="2023-13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8"/>
    <s v="Métropole- EAU"/>
    <m/>
    <s v="Exploitation données base MAQ et base ASS"/>
  </r>
  <r>
    <s v="2023-1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3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.25"/>
    <s v="Métropole- EAU"/>
    <m/>
    <m/>
  </r>
  <r>
    <s v="2023-14"/>
    <s v="GOUGUI Abdalah (132065Y)"/>
    <x v="3"/>
    <s v="Activité récurrente - Réunion"/>
    <m/>
    <s v="Activité récurrente - Mails, archivages, réunion, formation, managementmarché, budget"/>
    <m/>
    <n v="8"/>
    <m/>
    <m/>
    <s v="Point DOE, point commande récolement, anomalie GISMO, MAJ année de pose"/>
  </r>
  <r>
    <s v="2023-1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"/>
    <s v="Métropole- EAU"/>
    <m/>
    <s v="Contrôle plans bassins et réseaux (codification et récolement)"/>
  </r>
  <r>
    <s v="2023-14"/>
    <s v="GOUGUI Abdalah (132065Y)"/>
    <x v="5"/>
    <s v="SIG-Récolement ZAC, DOE - Contrôle, MAJ"/>
    <s v="SIG-Récolement ZAC, DOE"/>
    <s v="Connaitre les patrimoines"/>
    <s v="Eau pluviale"/>
    <n v="8"/>
    <m/>
    <m/>
    <m/>
  </r>
  <r>
    <s v="2023-14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m/>
  </r>
  <r>
    <s v="2023-14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4.75"/>
    <s v="Métropole- EAU"/>
    <m/>
    <s v="Analyse dossier DOE"/>
  </r>
  <r>
    <s v="2023-15"/>
    <s v="GOUGUI Abdalah (132065Y)"/>
    <x v="3"/>
    <s v="Activité récurrente - Réunion"/>
    <m/>
    <s v="Activité récurrente - Mails, archivages, réunion, formation, managementmarché, budget"/>
    <m/>
    <n v="1"/>
    <m/>
    <m/>
    <s v="Point Foederis"/>
  </r>
  <r>
    <s v="2023-1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6"/>
    <s v="Métropole- EAU"/>
    <m/>
    <s v="cahier des charges intégration plan issus des DOE"/>
  </r>
  <r>
    <s v="2023-1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9"/>
    <s v="Métropole- EAU"/>
    <m/>
    <s v="cahier des charges intégration plan issus des DOE"/>
  </r>
  <r>
    <s v="2023-15"/>
    <s v="GOUGUI Abdalah (132065Y)"/>
    <x v="5"/>
    <s v="SIG Assainissement - I.C. - Analyse et intégration SIG"/>
    <s v="SIG Assainissement"/>
    <s v="Connaitre les patrimoines"/>
    <s v="Eau pluviale, Assainissement"/>
    <n v="5"/>
    <m/>
    <m/>
    <s v="cahier des charges intégration plan issus des DOE"/>
  </r>
  <r>
    <s v="2023-15"/>
    <s v="GOUGUI Abdalah (132065Y)"/>
    <x v="5"/>
    <s v="Connaitre les patrimoines - Pilotage des récolements"/>
    <s v="Connaitre les patrimoines - Pilotage des récolements"/>
    <s v="Connaitre les patrimoines"/>
    <s v="Connaitre les patrimoines - Pilotage des récolements"/>
    <s v="Connaitre les patrimoines - Pilotage des récolements"/>
    <s v="Métropole- EAU"/>
    <s v="Connaitre les patrimoines - Pilotage des récolements"/>
    <s v="Connaitre les patrimoines - Pilotage des récolements"/>
  </r>
  <r>
    <s v="2023-16"/>
    <s v="GOUGUI Abdalah (132065Y)"/>
    <x v="25"/>
    <s v="Absence - Congé exceptionnel ou arrêt maladie"/>
    <m/>
    <s v="Absence : congé, RTT, arrêt maladie"/>
    <m/>
    <n v="31"/>
    <m/>
    <m/>
    <s v="Arret maladie"/>
  </r>
  <r>
    <s v="2023-17"/>
    <s v="GOUGUI Abdalah (132065Y)"/>
    <x v="0"/>
    <s v="Absence - Congé ou RTT"/>
    <m/>
    <s v="Absence : congé, RTT, arrêt maladie"/>
    <m/>
    <n v="38.75"/>
    <m/>
    <m/>
    <s v="Congé"/>
  </r>
  <r>
    <s v="2023-18"/>
    <s v="GOUGUI Abdalah (132065Y)"/>
    <x v="0"/>
    <s v="Absence - Congé ou RTT"/>
    <m/>
    <s v="Absence : congé, RTT, arrêt maladie"/>
    <m/>
    <n v="31"/>
    <m/>
    <m/>
    <s v="Congé"/>
  </r>
  <r>
    <s v="2023-19"/>
    <s v="GOUGUI Abdalah (132065Y)"/>
    <x v="3"/>
    <s v="Activité récurrente - Réunion"/>
    <m/>
    <s v="Activité récurrente - Mails, archivages, réunion, formation, managementmarché, budget"/>
    <m/>
    <n v="3"/>
    <m/>
    <m/>
    <s v="Point avec ESX, point DOE"/>
  </r>
  <r>
    <s v="2023-19"/>
    <s v="GOUGUI Abdalah (132065Y)"/>
    <x v="20"/>
    <s v="Activité récurrente - Colloque / séminaire"/>
    <m/>
    <s v="Activité récurrente - Mails, archivages, réunion, formation, managementmarché, budget"/>
    <m/>
    <n v="1.5"/>
    <m/>
    <m/>
    <s v="Présentation indicateur patrimoniaux"/>
  </r>
  <r>
    <s v="2023-1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de récolement et codification"/>
  </r>
  <r>
    <s v="2023-19"/>
    <s v="GOUGUI Abdalah (132065Y)"/>
    <x v="19"/>
    <s v="Rapport Barnier - Général"/>
    <s v="Rapport Barnier"/>
    <s v="Missions tranversales : Expertise technique, rapport autosurveillance, Barnier, conseiller à la conduite de projet, sollicition PC, prépa budget global OR "/>
    <s v="Eau pluviale, Milieux aquatiques et ruisseaux, Assainissement, Assainissement non collectif"/>
    <n v="10.5"/>
    <m/>
    <m/>
    <s v="Bilan BDD OGEP et BDD Bassin pour rapport Barnier 2022"/>
  </r>
  <r>
    <s v="2023-20"/>
    <s v="GOUGUI Abdalah (132065Y)"/>
    <x v="11"/>
    <s v="SIG Assainissement - contrôle, MAJ"/>
    <s v="SIG Assainissement"/>
    <s v="Grands projets : SEMAPLUS, Life ARTISAN, Voies Lyonnaises, Ville Perméable, Migration SIG, Referentiel des ouvrages types"/>
    <s v="Eau pluviale, Assainissement"/>
    <n v="3.5"/>
    <m/>
    <m/>
    <s v="Décorrélation base ASS et MAQ"/>
  </r>
  <r>
    <s v="2023-20"/>
    <s v="GOUGUI Abdalah (132065Y)"/>
    <x v="3"/>
    <s v="Activité récurrente - Réunion"/>
    <m/>
    <s v="Activité récurrente - Mails, archivages, réunion, formation, managementmarché, budget"/>
    <m/>
    <n v="3.5"/>
    <m/>
    <m/>
    <s v="Bilan tri plans de récolement et plan topo. MAJ base MAQ"/>
  </r>
  <r>
    <s v="2023-20"/>
    <s v="GOUGUI Abdalah (132065Y)"/>
    <x v="0"/>
    <s v="Absence - Congé ou RTT"/>
    <m/>
    <s v="Absence : congé, RTT, arrêt maladie"/>
    <m/>
    <n v="4"/>
    <m/>
    <m/>
    <s v="Congé"/>
  </r>
  <r>
    <s v="2023-20"/>
    <s v="GOUGUI Abdalah (132065Y)"/>
    <x v="5"/>
    <s v="SIG-Techniques Alternatives, OGEP - Général"/>
    <s v="SIG-Techniques Alternatives, OGEP"/>
    <s v="Connaitre les patrimoines"/>
    <s v="Eau pluviale"/>
    <n v="8"/>
    <s v="Métropole- EAU"/>
    <m/>
    <m/>
  </r>
  <r>
    <s v="2023-2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Intégration des plans du SYTRAL, cahier des charges"/>
  </r>
  <r>
    <s v="2023-21"/>
    <s v="GOUGUI Abdalah (132065Y)"/>
    <x v="3"/>
    <s v="Activité récurrente - Réunion"/>
    <m/>
    <s v="Activité récurrente - Mails, archivages, réunion, formation, managementmarché, budget"/>
    <m/>
    <n v="2.5"/>
    <m/>
    <m/>
    <s v="Préparation formation FME avancée, point DOE et points en suspens"/>
  </r>
  <r>
    <s v="2023-21"/>
    <s v="GOUGUI Abdalah (132065Y)"/>
    <x v="11"/>
    <s v="Participation à la migration, à l'évolution du SIG (pilotage Cellule GEOM) - Étude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8"/>
    <m/>
    <m/>
    <s v="Besoins futur BDD OGEP et bassins"/>
  </r>
  <r>
    <s v="2023-2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mmande de récolement et codification, cahier des charges"/>
  </r>
  <r>
    <s v="2023-21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4"/>
    <s v="Métropole- EAU"/>
    <m/>
    <s v="BDD OGEP en lien avec traitement de migratio  sur POsgrey"/>
  </r>
  <r>
    <s v="2023-21"/>
    <s v="GOUGUI Abdalah (132065Y)"/>
    <x v="5"/>
    <s v="SIG Assainissement - I.C. - Analyse et intégration SIG"/>
    <s v="SIG Assainissement"/>
    <s v="Connaitre les patrimoines"/>
    <s v="Eau pluviale, Assainissement"/>
    <n v="8.25"/>
    <m/>
    <m/>
    <s v="Cahier des charges IC du SYTRAL pour intégration"/>
  </r>
  <r>
    <s v="2023-22"/>
    <s v="GOUGUI Abdalah (132065Y)"/>
    <x v="3"/>
    <s v="Activité récurrente - Réunion"/>
    <m/>
    <s v="Activité récurrente - Mails, archivages, réunion, formation, managementmarché, budget"/>
    <m/>
    <n v="6"/>
    <m/>
    <m/>
    <s v="Point commande aide agence de l'eau et désimperméabilisation, point anomalies ciblées GDP, point récolement avec TT géomètre, réunion de service"/>
  </r>
  <r>
    <s v="2023-22"/>
    <s v="GOUGUI Abdalah (132065Y)"/>
    <x v="13"/>
    <s v="Activité récurrente - Formation reçue, visite d'ouvrage"/>
    <m/>
    <s v="Activité récurrente - Mails, archivages, réunion, formation, managementmarché, budget"/>
    <m/>
    <n v="2"/>
    <m/>
    <m/>
    <s v="Visite terrain Passage du Coteau LYON 9"/>
  </r>
  <r>
    <s v="2023-2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ahier des charges commande récolement et codification"/>
  </r>
  <r>
    <s v="2023-2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"/>
    <s v="Métropole- EAU"/>
    <m/>
    <s v="Contrôle intégration"/>
  </r>
  <r>
    <s v="2023-23"/>
    <s v="GOUGUI Abdalah (132065Y)"/>
    <x v="3"/>
    <s v="Activité récurrente - Réunion"/>
    <m/>
    <s v="Activité récurrente - Mails, archivages, réunion, formation, managementmarché, budget"/>
    <m/>
    <n v="2"/>
    <m/>
    <m/>
    <s v="Point BDD bassin"/>
  </r>
  <r>
    <s v="2023-23"/>
    <s v="GOUGUI Abdalah (132065Y)"/>
    <x v="0"/>
    <s v="Absence - Congé ou RTT"/>
    <m/>
    <s v="Absence : congé, RTT, arrêt maladie"/>
    <m/>
    <n v="4"/>
    <m/>
    <m/>
    <s v="RTT"/>
  </r>
  <r>
    <s v="2023-23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Domanialité bassins SIG et BDD"/>
  </r>
  <r>
    <s v="2023-23"/>
    <s v="GOUGUI Abdalah (132065Y)"/>
    <x v="5"/>
    <s v="SIG-Techniques Alternatives, OGEP - Général"/>
    <s v="SIG-Techniques Alternatives, OGEP"/>
    <s v="Connaitre les patrimoines"/>
    <s v="Eau pluviale"/>
    <n v="4.75"/>
    <s v="Métropole- EAU"/>
    <m/>
    <s v="MAJ BDD et SIG emprise d'ouvrage OGEP"/>
  </r>
  <r>
    <s v="2023-2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3"/>
    <s v="GOUGUI Abdalah (132065Y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s v="Anomalie type d'ouvrage"/>
  </r>
  <r>
    <s v="2023-23"/>
    <s v="GOUGUI Abdalah (132065Y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s v="Commande plan de servitude, courrier aux propriétaires"/>
  </r>
  <r>
    <s v="2023-2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Commande linéaire supplémentaire sur emprise de récolement prog de travaux 2024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linéaire supplémentaire sur emprise de récolement prog de travaux 2024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plans de servitude, courriers riverain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1"/>
    <s v="Métropole- EAU"/>
    <m/>
    <s v="Contrôle plan livrés par géomètre"/>
  </r>
  <r>
    <s v="2023-24"/>
    <s v="GOUGUI Abdalah (132065Y)"/>
    <x v="13"/>
    <s v="Activité récurrente - Formation reçue, visite d'ouvrage"/>
    <m/>
    <s v="Activité récurrente - Mails, archivages, réunion, formation, managementmarché, budget"/>
    <m/>
    <n v="7.75"/>
    <m/>
    <m/>
    <s v="Formation BRISCAD"/>
  </r>
  <r>
    <s v="2023-24"/>
    <s v="GOUGUI Abdalah (132065Y)"/>
    <x v="13"/>
    <s v="Activité récurrente - Formation reçue, visite d'ouvrage"/>
    <m/>
    <s v="Activité récurrente - Mails, archivages, réunion, formation, managementmarché, budget"/>
    <m/>
    <n v="4"/>
    <m/>
    <m/>
    <s v="Visite ouvrages cours d'eau du Ravin"/>
  </r>
  <r>
    <s v="2023-25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5"/>
    <s v="Métropole- EAU"/>
    <m/>
    <m/>
  </r>
  <r>
    <s v="2023-2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m/>
  </r>
  <r>
    <s v="2023-25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Cahier des charges plans de servitude"/>
  </r>
  <r>
    <s v="2023-2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géomètre"/>
  </r>
  <r>
    <s v="2023-25"/>
    <s v="GOUGUI Abdalah (132065Y)"/>
    <x v="5"/>
    <s v="SIG-Techniques Alternatives, OGEP - Général"/>
    <s v="SIG-Techniques Alternatives, OGEP"/>
    <s v="Connaitre les patrimoines"/>
    <s v="Eau pluviale"/>
    <n v="1.75"/>
    <s v="Métropole- EAU"/>
    <m/>
    <m/>
  </r>
  <r>
    <s v="2023-26"/>
    <s v="GOUGUI Abdalah (132065Y)"/>
    <x v="20"/>
    <s v="Activité récurrente - Colloque / séminaire"/>
    <m/>
    <s v="Activité récurrente - Mails, archivages, réunion, formation, managementmarché, budget"/>
    <m/>
    <n v="7.75"/>
    <m/>
    <m/>
    <s v="Réunion de service PAG Musée gallo romain"/>
  </r>
  <r>
    <s v="2023-26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2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Etudes demandes de classement ou déclassement (exemple Bd de l'Europe à OULLINS)"/>
  </r>
  <r>
    <s v="2023-2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ahier des charges commande de récolement"/>
  </r>
  <r>
    <s v="2023-26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5"/>
    <s v="Métropole- EAU"/>
    <m/>
    <s v="BDD OGEP et emprise d'ouvrage linéaire d'infiltration"/>
  </r>
  <r>
    <s v="2023-26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ahier des charges, gestion des dossiers DOE"/>
  </r>
  <r>
    <s v="2023-27"/>
    <s v="GOUGUI Abdalah (132065Y)"/>
    <x v="13"/>
    <s v="Activité récurrente - Formation reçue, visite d'ouvrage"/>
    <m/>
    <s v="Activité récurrente - Mails, archivages, réunion, formation, managementmarché, budget"/>
    <m/>
    <n v="16"/>
    <m/>
    <m/>
    <s v="Formation FME avancée"/>
  </r>
  <r>
    <s v="2023-27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Etude des demandes de classement déclassement"/>
  </r>
  <r>
    <s v="2023-2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s v="Cahier des charges commande de récolement"/>
  </r>
  <r>
    <s v="2023-2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.75"/>
    <s v="Métropole- EAU"/>
    <m/>
    <s v="Gabarits de plans futur marché récolement assainissement"/>
  </r>
  <r>
    <s v="2023-27"/>
    <s v="GOUGUI Abdalah (132065Y)"/>
    <x v="20"/>
    <s v="Activité récurrente - Colloque / séminaire"/>
    <m/>
    <s v="Activité récurrente - Mails, archivages, réunion, formation, managementmarché, budget"/>
    <m/>
    <n v="4"/>
    <m/>
    <m/>
    <s v="Salon Novatech"/>
  </r>
  <r>
    <s v="2023-28"/>
    <s v="GOUGUI Abdalah (132065Y)"/>
    <x v="0"/>
    <s v="Absence - Congé ou RTT"/>
    <m/>
    <s v="Absence : congé, RTT, arrêt maladie"/>
    <m/>
    <n v="31"/>
    <m/>
    <m/>
    <s v="RTT"/>
  </r>
  <r>
    <s v="2023-29"/>
    <s v="GOUGUI Abdalah (132065Y)"/>
    <x v="0"/>
    <s v="Absence - Congé ou RTT"/>
    <m/>
    <s v="Absence : congé, RTT, arrêt maladie"/>
    <m/>
    <n v="38.75"/>
    <m/>
    <m/>
    <s v="RTT"/>
  </r>
  <r>
    <s v="2023-30"/>
    <s v="GOUGUI Abdalah (132065Y)"/>
    <x v="0"/>
    <s v="Absence - Congé ou RTT"/>
    <m/>
    <s v="Absence : congé, RTT, arrêt maladie"/>
    <m/>
    <n v="7.75"/>
    <m/>
    <m/>
    <s v="Congé fractionné"/>
  </r>
  <r>
    <s v="2023-30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30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3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16"/>
    <s v="Métropole- EAU"/>
    <m/>
    <s v="Gestion des demandes de classement et déclassement"/>
  </r>
  <r>
    <s v="2023-30"/>
    <s v="GOUGUI Abdalah (132065Y)"/>
    <x v="5"/>
    <s v="SIG-Techniques Alternatives, OGEP - Général"/>
    <s v="SIG-Techniques Alternatives, OGEP"/>
    <s v="Connaitre les patrimoines"/>
    <s v="Eau pluviale"/>
    <n v="4"/>
    <s v="Métropole- EAU"/>
    <m/>
    <m/>
  </r>
  <r>
    <s v="2023-3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7"/>
    <s v="Métropole- EAU"/>
    <m/>
    <m/>
  </r>
  <r>
    <s v="2023-31"/>
    <s v="GOUGUI Abdalah (132065Y)"/>
    <x v="0"/>
    <s v="Absence - Congé ou RTT"/>
    <m/>
    <s v="Absence : congé, RTT, arrêt maladie"/>
    <m/>
    <n v="4"/>
    <m/>
    <m/>
    <s v="RTT"/>
  </r>
  <r>
    <s v="2023-3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de récolement"/>
  </r>
  <r>
    <s v="2023-31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ahier des charges commande de récolement"/>
  </r>
  <r>
    <s v="2023-3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.75"/>
    <s v="Métropole- EAU"/>
    <m/>
    <s v="Contrôle des plans livrés par les géomètres"/>
  </r>
  <r>
    <s v="2023-32"/>
    <s v="GOUGUI Abdalah (132065Y)"/>
    <x v="3"/>
    <s v="Activité récurrente - Réunion"/>
    <m/>
    <s v="Activité récurrente - Mails, archivages, réunion, formation, managementmarché, budget"/>
    <m/>
    <n v="1"/>
    <m/>
    <m/>
    <s v="Réunion MAJ Trémie"/>
  </r>
  <r>
    <s v="2023-32"/>
    <s v="GOUGUI Abdalah (132065Y)"/>
    <x v="3"/>
    <s v="Activité récurrente - Réunion"/>
    <m/>
    <s v="Activité récurrente - Mails, archivages, réunion, formation, managementmarché, budget"/>
    <m/>
    <n v="1"/>
    <m/>
    <m/>
    <s v="Présentation rendu fin de stage"/>
  </r>
  <r>
    <s v="2023-3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ahier des charges commande de récolement"/>
  </r>
  <r>
    <s v="2023-3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6.75"/>
    <s v="Métropole- EAU"/>
    <m/>
    <s v="Cahier des charges commande de récolement"/>
  </r>
  <r>
    <s v="2023-33"/>
    <s v="GOUGUI Abdalah (132065Y)"/>
    <x v="0"/>
    <s v="Absence - Congé ou RTT"/>
    <m/>
    <s v="Absence : congé, RTT, arrêt maladie"/>
    <m/>
    <n v="8"/>
    <m/>
    <m/>
    <s v="Congé fractionné"/>
  </r>
  <r>
    <s v="2023-33"/>
    <s v="GOUGUI Abdalah (132065Y)"/>
    <x v="3"/>
    <s v="Activité récurrente - Réunion"/>
    <m/>
    <s v="Activité récurrente - Mails, archivages, réunion, formation, managementmarché, budget"/>
    <m/>
    <n v="1"/>
    <m/>
    <m/>
    <s v="Point sur commande récolement"/>
  </r>
  <r>
    <s v="2023-3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3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ahier des charges commande de récolement"/>
  </r>
  <r>
    <s v="2023-34"/>
    <s v="GOUGUI Abdalah (132065Y)"/>
    <x v="0"/>
    <s v="Absence - Congé ou RTT"/>
    <m/>
    <s v="Absence : congé, RTT, arrêt maladie"/>
    <m/>
    <n v="24"/>
    <m/>
    <m/>
    <s v="Congé"/>
  </r>
  <r>
    <s v="2023-3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.75"/>
    <s v="Métropole- EAU"/>
    <m/>
    <s v="Contrôle des plans livrés par les géomètres"/>
  </r>
  <r>
    <s v="2023-35"/>
    <s v="GOUGUI Abdalah (132065Y)"/>
    <x v="3"/>
    <s v="Activité récurrente - Réunion"/>
    <m/>
    <s v="Activité récurrente - Mails, archivages, réunion, formation, managementmarché, budget"/>
    <m/>
    <n v="3"/>
    <m/>
    <m/>
    <s v="Présentation rendu fin de stage et réunion classement déclassement"/>
  </r>
  <r>
    <s v="2023-35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Gestion des demandes de classement et déclassement"/>
  </r>
  <r>
    <s v="2023-3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des plans de récolement livrés"/>
  </r>
  <r>
    <s v="2023-3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ontrôle des plans de récolement issus des DOE livrés"/>
  </r>
  <r>
    <s v="2023-35"/>
    <s v="GOUGUI Abdalah (132065Y)"/>
    <x v="5"/>
    <s v="SIG-Techniques Alternatives, OGEP - Général"/>
    <s v="SIG-Techniques Alternatives, OGEP"/>
    <s v="Connaitre les patrimoines"/>
    <s v="Eau pluviale"/>
    <n v="3.75"/>
    <s v="Métropole- EAU"/>
    <m/>
    <s v="Contrôle des plans de récolement  avec OGEP intégrés"/>
  </r>
  <r>
    <s v="2023-36"/>
    <s v="GOUGUI Abdalah (132065Y)"/>
    <x v="5"/>
    <s v="SIG-Récolement ZAC, DOE - Contrôle, MAJ"/>
    <s v="SIG-Récolement ZAC, DOE"/>
    <s v="Connaitre les patrimoines"/>
    <s v="Eau pluviale"/>
    <n v="8"/>
    <m/>
    <m/>
    <s v="Contrôle des plans de récolement  issus des DOE intégrés"/>
  </r>
  <r>
    <s v="2023-36"/>
    <s v="GOUGUI Abdalah (132065Y)"/>
    <x v="5"/>
    <s v="SIG Assainissement - I.C. - Analyse et intégration SIG"/>
    <s v="SIG Assainissement"/>
    <s v="Connaitre les patrimoines"/>
    <s v="Eau pluviale, Assainissement"/>
    <n v="8"/>
    <m/>
    <m/>
    <s v="Contrôle plan T10 codification"/>
  </r>
  <r>
    <s v="2023-3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Gestion des dossiers en suspens classment déclassement"/>
  </r>
  <r>
    <s v="2023-3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.75"/>
    <s v="Métropole- EAU"/>
    <m/>
    <s v="Gestion du tableau de suivi des BI (linéaire EP, état de la commande géomètre)"/>
  </r>
  <r>
    <s v="2023-37"/>
    <s v="GOUGUI Abdalah (132065Y)"/>
    <x v="3"/>
    <s v="Activité récurrente - Réunion"/>
    <m/>
    <s v="Activité récurrente - Mails, archivages, réunion, formation, managementmarché, budget"/>
    <m/>
    <n v="5"/>
    <m/>
    <m/>
    <s v="Point DOE, présentation rendus fin de stage"/>
  </r>
  <r>
    <s v="2023-37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ontrôle des plans livrés issus des DOE"/>
  </r>
  <r>
    <s v="2023-3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des plans livrés"/>
  </r>
  <r>
    <s v="2023-37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déclassement"/>
  </r>
  <r>
    <s v="2023-37"/>
    <s v="GOUGUI Abdalah (132065Y)"/>
    <x v="9"/>
    <s v="SIG Assainissement - traitement anomalies"/>
    <s v="SIG Assainissement"/>
    <s v="Connaitre les patrimoines"/>
    <s v="Eau pluviale, Assainissement"/>
    <n v="3.75"/>
    <m/>
    <m/>
    <m/>
  </r>
  <r>
    <s v="2023-38"/>
    <s v="GOUGUI Abdalah (132065Y)"/>
    <x v="3"/>
    <s v="Activité récurrente - Réunion"/>
    <m/>
    <s v="Activité récurrente - Mails, archivages, réunion, formation, managementmarché, budget"/>
    <m/>
    <n v="7"/>
    <m/>
    <m/>
    <s v="Réunion point DOE, classement déclassment, astreinte digue, point GEOM, point commande levé DO"/>
  </r>
  <r>
    <s v="2023-38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plans livrés, retour géomètre"/>
  </r>
  <r>
    <s v="2023-38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déclassement"/>
  </r>
  <r>
    <s v="2023-38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9.75"/>
    <s v="Métropole- EAU"/>
    <m/>
    <s v="Contrôle plans livrés"/>
  </r>
  <r>
    <s v="2023-4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ontrôle des plans livrés et factures géomètres"/>
  </r>
  <r>
    <s v="2023-40"/>
    <s v="GOUGUI Abdalah (132065Y)"/>
    <x v="3"/>
    <s v="Activité récurrente - Réunion"/>
    <m/>
    <s v="Activité récurrente - Mails, archivages, réunion, formation, managementmarché, budget"/>
    <m/>
    <n v="2.75"/>
    <m/>
    <m/>
    <s v="Réunion classement déclassement"/>
  </r>
  <r>
    <s v="2023-4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déclassement"/>
  </r>
  <r>
    <s v="2023-40"/>
    <s v="GOUGUI Abdalah (132065Y)"/>
    <x v="9"/>
    <s v="SIG Assainissement - contrôle, MAJ"/>
    <s v="SIG Assainissement"/>
    <s v="Connaitre les patrimoines"/>
    <s v="Eau pluviale, Assainissement"/>
    <n v="3"/>
    <m/>
    <m/>
    <s v="CR suivi anomalie, traitement anomalie"/>
  </r>
  <r>
    <s v="2023-4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Contrôle des plans livrés et factures géomètres"/>
  </r>
  <r>
    <s v="2023-41"/>
    <s v="GOUGUI Abdalah (132065Y)"/>
    <x v="0"/>
    <s v="Absence - Congé ou RTT"/>
    <m/>
    <s v="Absence : congé, RTT, arrêt maladie"/>
    <m/>
    <n v="16"/>
    <m/>
    <m/>
    <s v="RTT"/>
  </r>
  <r>
    <s v="2023-41"/>
    <s v="GOUGUI Abdalah (132065Y)"/>
    <x v="13"/>
    <s v="Activité récurrente - Formation reçue, visite d'ouvrage"/>
    <m/>
    <s v="Activité récurrente - Mails, archivages, réunion, formation, managementmarché, budget"/>
    <m/>
    <n v="8"/>
    <m/>
    <m/>
    <s v="Formation  voirie structure de chaussée"/>
  </r>
  <r>
    <s v="2023-41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et déclassment"/>
  </r>
  <r>
    <s v="2023-41"/>
    <s v="GOUGUI Abdalah (132065Y)"/>
    <x v="3"/>
    <s v="Activité récurrente - Réunion"/>
    <m/>
    <s v="Activité récurrente - Mails, archivages, réunion, formation, managementmarché, budget"/>
    <m/>
    <n v="1"/>
    <m/>
    <m/>
    <s v="Point classement déclassement"/>
  </r>
  <r>
    <s v="2023-4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.75"/>
    <s v="Métropole- EAU"/>
    <m/>
    <s v="Contrôle plans livrés, factures géomètres, suivi des bons d'intervention"/>
  </r>
  <r>
    <s v="2023-39"/>
    <s v="GOUGUI Abdalah (132065Y)"/>
    <x v="3"/>
    <s v="Activité récurrente - Réunion"/>
    <m/>
    <s v="Activité récurrente - Mails, archivages, réunion, formation, managementmarché, budget"/>
    <m/>
    <n v="5"/>
    <m/>
    <m/>
    <s v="Entretien professinnel, suivi anomalie GISMO"/>
  </r>
  <r>
    <s v="2023-39"/>
    <s v="GOUGUI Abdalah (132065Y)"/>
    <x v="13"/>
    <s v="Activité récurrente - Formation reçue, visite d'ouvrage"/>
    <m/>
    <s v="Activité récurrente - Mails, archivages, réunion, formation, managementmarché, budget"/>
    <m/>
    <n v="23.25"/>
    <m/>
    <m/>
    <s v="Formation AUTOCAD"/>
  </r>
  <r>
    <s v="2023-39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3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.5"/>
    <s v="Métropole- EAU"/>
    <m/>
    <s v="Contrôle des plans livrés et factures géomètre"/>
  </r>
  <r>
    <s v="2023-4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Contrôle des plans livrés et factures géomètre"/>
  </r>
  <r>
    <s v="2023-42"/>
    <s v="GOUGUI Abdalah (132065Y)"/>
    <x v="3"/>
    <s v="Activité récurrente - Réunion"/>
    <m/>
    <s v="Activité récurrente - Mails, archivages, réunion, formation, managementmarché, budget"/>
    <m/>
    <n v="4.5"/>
    <m/>
    <m/>
    <s v="Point récolement, classement/ déclassement, point futur aménagement du Triangle"/>
  </r>
  <r>
    <s v="2023-42"/>
    <s v="GOUGUI Abdalah (132065Y)"/>
    <x v="13"/>
    <s v="Activité récurrente - Formation reçue, visite d'ouvrage"/>
    <m/>
    <s v="Activité récurrente - Mails, archivages, réunion, formation, managementmarché, budget"/>
    <m/>
    <n v="16"/>
    <m/>
    <m/>
    <s v="Formation Autocad"/>
  </r>
  <r>
    <s v="2023-4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.25"/>
    <s v="Métropole- EAU"/>
    <m/>
    <s v="Contrôle plans et facturés livrés géomètre"/>
  </r>
  <r>
    <s v="2023-43"/>
    <s v="GOUGUI Abdalah (132065Y)"/>
    <x v="3"/>
    <s v="Activité récurrente - Réunion"/>
    <m/>
    <s v="Activité récurrente - Mails, archivages, réunion, formation, managementmarché, budget"/>
    <m/>
    <n v="8.5"/>
    <m/>
    <m/>
    <s v="Réunion classement/ déclassement, tri BDD Bassins, tri BDD OGEP, point DOE"/>
  </r>
  <r>
    <s v="2023-43"/>
    <s v="GOUGUI Abdalah (132065Y)"/>
    <x v="13"/>
    <s v="Activité récurrente - Formation reçue, visite d'ouvrage"/>
    <m/>
    <s v="Activité récurrente - Mails, archivages, réunion, formation, managementmarché, budget"/>
    <m/>
    <n v="2.5"/>
    <m/>
    <m/>
    <s v="Visite terrain parc Gerland LYON 7"/>
  </r>
  <r>
    <s v="2023-4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et déclassement"/>
  </r>
  <r>
    <s v="2023-4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ontrôle des plans livrés et factures géomètre"/>
  </r>
  <r>
    <s v="2023-43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.75"/>
    <s v="Métropole- EAU"/>
    <m/>
    <s v="Contrôle des plans livrés et factures géomètre"/>
  </r>
  <r>
    <s v="2023-44"/>
    <s v="GOUGUI Abdalah (132065Y)"/>
    <x v="0"/>
    <s v="Absence - Congé ou RTT"/>
    <m/>
    <s v="Absence : congé, RTT, arrêt maladie"/>
    <m/>
    <n v="7.75"/>
    <m/>
    <m/>
    <s v="RTT"/>
  </r>
  <r>
    <s v="2023-44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Contrôle des plans livrés et factures géomètre"/>
  </r>
  <r>
    <s v="2023-4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1.25"/>
    <s v="Métropole- EAU"/>
    <m/>
    <s v="Contrôle des plans livrés et factures géomètre"/>
  </r>
  <r>
    <s v="2023-45"/>
    <s v="GOUGUI Abdalah (132065Y)"/>
    <x v="0"/>
    <s v="Absence - Congé ou RTT"/>
    <m/>
    <s v="Absence : congé, RTT, arrêt maladie"/>
    <m/>
    <n v="7.75"/>
    <m/>
    <m/>
    <s v="RTT"/>
  </r>
  <r>
    <s v="2023-45"/>
    <s v="GOUGUI Abdalah (132065Y)"/>
    <x v="13"/>
    <s v="Activité récurrente - Formation reçue, visite d'ouvrage"/>
    <m/>
    <s v="Activité récurrente - Mails, archivages, réunion, formation, managementmarché, budget"/>
    <m/>
    <n v="15.5"/>
    <m/>
    <m/>
    <s v="Formation fondamentaux finances publics"/>
  </r>
  <r>
    <s v="2023-4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s v="Contrôle des plans livrés et factures géomètre"/>
  </r>
  <r>
    <s v="2023-4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.5"/>
    <s v="Métropole- EAU"/>
    <m/>
    <s v="Contrôle des plans livrés et factures géomètre"/>
  </r>
  <r>
    <s v="2023-46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/ déclassement"/>
  </r>
  <r>
    <s v="2023-46"/>
    <s v="GOUGUI Abdalah (132065Y)"/>
    <x v="20"/>
    <s v="Activité récurrente - Colloque / séminaire"/>
    <m/>
    <s v="Activité récurrente - Mails, archivages, réunion, formation, managementmarché, budget"/>
    <m/>
    <n v="1"/>
    <m/>
    <m/>
    <s v="Café Triangle"/>
  </r>
  <r>
    <s v="2023-4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4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.75"/>
    <s v="Métropole- EAU"/>
    <m/>
    <s v="Contrôle des plans et factures livrés géomètre"/>
  </r>
  <r>
    <s v="2023-46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5"/>
    <s v="Métropole- EAU"/>
    <m/>
    <s v="Contrôle des plans et factures livrés géomètre"/>
  </r>
  <r>
    <s v="2023-47"/>
    <s v="GOUGUI Abdalah (132065Y)"/>
    <x v="13"/>
    <s v="Activité récurrente - Formation reçue, visite d'ouvrage"/>
    <m/>
    <s v="Activité récurrente - Mails, archivages, réunion, formation, managementmarché, budget"/>
    <m/>
    <n v="15.5"/>
    <m/>
    <m/>
    <s v="Formation Word"/>
  </r>
  <r>
    <s v="2023-47"/>
    <s v="GOUGUI Abdalah (132065Y)"/>
    <x v="25"/>
    <s v="Absence - Congé exceptionnel ou arrêt maladie"/>
    <m/>
    <s v="Absence : congé, RTT, arrêt maladie"/>
    <m/>
    <n v="7.75"/>
    <m/>
    <m/>
    <s v="Congé pour cause de décès autre membre de la famille"/>
  </r>
  <r>
    <s v="2023-47"/>
    <s v="GOUGUI Abdalah (132065Y)"/>
    <x v="13"/>
    <s v="Activité récurrente - Formation reçue, visite d'ouvrage"/>
    <m/>
    <s v="Activité récurrente - Mails, archivages, réunion, formation, managementmarché, budget"/>
    <m/>
    <n v="4.5"/>
    <m/>
    <m/>
    <s v="Parcours de visite digue pour astreinte"/>
  </r>
  <r>
    <s v="2023-4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5"/>
    <s v="Métropole- EAU"/>
    <m/>
    <s v="Contrôle facture et plans livrés géomètre"/>
  </r>
  <r>
    <s v="2023-47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s futur marché"/>
  </r>
  <r>
    <s v="2023-48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s futur marché"/>
  </r>
  <r>
    <s v="2023-48"/>
    <s v="GOUGUI Abdalah (132065Y)"/>
    <x v="3"/>
    <s v="Activité récurrente - Réunion"/>
    <m/>
    <s v="Activité récurrente - Mails, archivages, réunion, formation, managementmarché, budget"/>
    <m/>
    <n v="3"/>
    <m/>
    <m/>
    <s v="Réunion classement/ déclassement, point GEOM, symbologie bassin"/>
  </r>
  <r>
    <s v="2023-48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"/>
    <s v="Métropole- EAU"/>
    <m/>
    <s v="Contrôle des plans livrés et factures géomètre"/>
  </r>
  <r>
    <s v="2023-48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4.75"/>
    <s v="Métropole- EAU"/>
    <m/>
    <s v="Contrôle des plans livrés et factures géomètre"/>
  </r>
  <r>
    <s v="2023-49"/>
    <s v="GOUGUI Abdalah (132065Y)"/>
    <x v="3"/>
    <s v="Activité récurrente - Réunion"/>
    <m/>
    <s v="Activité récurrente - Mails, archivages, réunion, formation, managementmarché, budget"/>
    <m/>
    <n v="4.5"/>
    <m/>
    <m/>
    <s v="Réunion classement / déclassement, présentation organisation PAG, point GEOM matériaux présumés, point DOE"/>
  </r>
  <r>
    <s v="2023-49"/>
    <s v="GOUGUI Abdalah (132065Y)"/>
    <x v="0"/>
    <s v="Absence - Congé ou RTT"/>
    <m/>
    <s v="Absence : congé, RTT, arrêt maladie"/>
    <m/>
    <n v="3.75"/>
    <m/>
    <m/>
    <s v="RTT"/>
  </r>
  <r>
    <s v="2023-49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et déclassement"/>
  </r>
  <r>
    <s v="2023-49"/>
    <s v="GOUGUI Abdalah (132065Y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s v="Remontée erreur migration OGEP"/>
  </r>
  <r>
    <s v="2023-4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ontrôle plans et factures livrés géomètre"/>
  </r>
  <r>
    <s v="2023-49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5.5"/>
    <s v="Métropole- EAU"/>
    <m/>
    <s v="Contrôle plans et factures livrés géomètre"/>
  </r>
  <r>
    <s v="2023-50"/>
    <s v="GOUGUI Abdalah (132065Y)"/>
    <x v="3"/>
    <s v="Activité récurrente - Réunion"/>
    <m/>
    <s v="Activité récurrente - Mails, archivages, réunion, formation, managementmarché, budget"/>
    <m/>
    <n v="7"/>
    <m/>
    <m/>
    <s v="réunion classement / déclassement, réunion RT rive gauche, coordination ESX GEOM GDPe"/>
  </r>
  <r>
    <s v="2023-50"/>
    <s v="GOUGUI Abdalah (132065Y)"/>
    <x v="10"/>
    <s v="Activité récurrente - Suivi marchés, achat, facture, préparation budget"/>
    <m/>
    <s v="Activité récurrente - Mails, archivages, réunion, formation, managementmarché, budget"/>
    <m/>
    <n v="4"/>
    <m/>
    <m/>
    <s v="Etude candidature géomètres futur marché récolement"/>
  </r>
  <r>
    <s v="2023-5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2"/>
    <s v="Métropole- EAU"/>
    <m/>
    <s v="gestion des demandes de classement et déclassement"/>
  </r>
  <r>
    <s v="2023-5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.75"/>
    <s v="Métropole- EAU"/>
    <m/>
    <s v="Contrôle plans et factures livrés géomètre"/>
  </r>
  <r>
    <s v="2023-5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0"/>
    <s v="Métropole- EAU"/>
    <m/>
    <s v="Contrôle plans et factures livrés géomètre"/>
  </r>
  <r>
    <s v="2023-51"/>
    <s v="GOUGUI Abdalah (132065Y)"/>
    <x v="3"/>
    <s v="Activité récurrente - Réunion"/>
    <m/>
    <s v="Activité récurrente - Mails, archivages, réunion, formation, managementmarché, budget"/>
    <m/>
    <n v="7"/>
    <m/>
    <m/>
    <s v="Point classement déclassement, présentation GEMAPI, pointb DOE, présentation futur aménagement Triangle"/>
  </r>
  <r>
    <s v="2023-51"/>
    <s v="GOUGUI Abdalah (132065Y)"/>
    <x v="10"/>
    <s v="Activité récurrente - Suivi marchés, achat, facture, préparation budget"/>
    <m/>
    <s v="Activité récurrente - Mails, archivages, réunion, formation, managementmarché, budget"/>
    <m/>
    <n v="7"/>
    <m/>
    <m/>
    <s v="Etude candidature géomètre futur marché récolement"/>
  </r>
  <r>
    <s v="2023-5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"/>
    <s v="Métropole- EAU"/>
    <m/>
    <s v="Contrôle plans et factures géomètre"/>
  </r>
  <r>
    <s v="2023-51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9.75"/>
    <s v="Métropole- EAU"/>
    <m/>
    <s v="Contrôle plans et factures géomètre"/>
  </r>
  <r>
    <s v="2023-52"/>
    <s v="GOUGUI Abdalah (132065Y)"/>
    <x v="0"/>
    <s v="Absence - Congé ou RTT"/>
    <m/>
    <s v="Absence : congé, RTT, arrêt maladie"/>
    <m/>
    <n v="7.75"/>
    <m/>
    <m/>
    <s v="RTT"/>
  </r>
  <r>
    <s v="2023-52"/>
    <s v="GOUGUI Abdalah (132065Y)"/>
    <x v="13"/>
    <s v="Activité récurrente - Formation reçue, visite d'ouvrage"/>
    <m/>
    <s v="Activité récurrente - Mails, archivages, réunion, formation, managementmarché, budget"/>
    <m/>
    <n v="2"/>
    <m/>
    <m/>
    <s v="Visite terrain avec ESX Rue De Vigny SAINT-PRIEST"/>
  </r>
  <r>
    <s v="2023-52"/>
    <s v="GOUGUI Abdalah (132065Y)"/>
    <x v="3"/>
    <s v="Activité récurrente - Réunion"/>
    <m/>
    <s v="Activité récurrente - Mails, archivages, réunion, formation, managementmarché, budget"/>
    <m/>
    <n v="3"/>
    <m/>
    <m/>
    <s v="Point futur marché récolement"/>
  </r>
  <r>
    <s v="2023-52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 futur marché récolement"/>
  </r>
  <r>
    <s v="2023-5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2.25"/>
    <s v="Métropole- EAU"/>
    <m/>
    <s v="Contrôle plans et factures livrés géomètre"/>
  </r>
  <r>
    <s v="2023-01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1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0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DELEGUE Frederic (130258J)"/>
    <x v="0"/>
    <s v="Absence - Congé ou RTT"/>
    <m/>
    <s v="Absence : congé, RTT, arrêt maladie"/>
    <m/>
    <n v="7.75"/>
    <m/>
    <m/>
    <m/>
  </r>
  <r>
    <s v="2023-0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DELEGUE Frederic (130258J)"/>
    <x v="13"/>
    <s v="Activité récurrente - Formation reçue, visite d'ouvrage"/>
    <m/>
    <s v="Activité récurrente - Mails, archivages, réunion, formation, managementmarché, budget"/>
    <m/>
    <n v="3.75"/>
    <m/>
    <m/>
    <s v="Formation"/>
  </r>
  <r>
    <s v="2023-02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s v="Visite d'ouvrages"/>
  </r>
  <r>
    <s v="2023-0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DELEGUE Frederic (130258J)"/>
    <x v="3"/>
    <s v="Activité récurrente - Réunion"/>
    <m/>
    <s v="Activité récurrente - Mails, archivages, réunion, formation, managementmarché, budget"/>
    <m/>
    <n v="5"/>
    <m/>
    <m/>
    <m/>
  </r>
  <r>
    <s v="2023-02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02"/>
    <s v="DELEGUE Frederic (130258J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0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3"/>
    <s v="DELEGUE Frederic (130258J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DELEGUE Frederic (130258J)"/>
    <x v="3"/>
    <s v="Activité récurrente - Réunion"/>
    <m/>
    <s v="Activité récurrente - Mails, archivages, réunion, formation, managementmarché, budget"/>
    <m/>
    <n v="2.25"/>
    <m/>
    <m/>
    <m/>
  </r>
  <r>
    <s v="2023-0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.5"/>
    <s v="Métropole- EAU"/>
    <m/>
    <m/>
  </r>
  <r>
    <s v="2023-03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4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4"/>
    <s v="DELEGUE Frederic (130258J)"/>
    <x v="0"/>
    <s v="Absence - Congé ou RTT"/>
    <m/>
    <s v="Absence : congé, RTT, arrêt maladie"/>
    <m/>
    <n v="11.5"/>
    <m/>
    <m/>
    <m/>
  </r>
  <r>
    <s v="2023-0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5"/>
    <s v="DELEGUE Frederic (130258J)"/>
    <x v="13"/>
    <s v="Activité récurrente - Formation reçue, visite d'ouvrage"/>
    <m/>
    <s v="Activité récurrente - Mails, archivages, réunion, formation, managementmarché, budget"/>
    <m/>
    <n v="4.75"/>
    <m/>
    <m/>
    <m/>
  </r>
  <r>
    <s v="2023-05"/>
    <s v="DELEGUE Frederic (130258J)"/>
    <x v="0"/>
    <s v="Absence - Congé ou RTT"/>
    <m/>
    <s v="Absence : congé, RTT, arrêt maladie"/>
    <m/>
    <n v="3.75"/>
    <m/>
    <m/>
    <m/>
  </r>
  <r>
    <s v="2023-0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DELEGUE Frederic (130258J)"/>
    <x v="3"/>
    <s v="Activité récurrente - Réunion"/>
    <m/>
    <s v="Activité récurrente - Mails, archivages, réunion, formation, managementmarché, budget"/>
    <m/>
    <n v="4"/>
    <m/>
    <m/>
    <m/>
  </r>
  <r>
    <s v="2023-0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06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1.25"/>
    <s v="Métropole- EAU"/>
    <m/>
    <m/>
  </r>
  <r>
    <s v="2023-0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DELEGUE Frederic (130258J)"/>
    <x v="3"/>
    <s v="Activité récurrente - Réunion"/>
    <m/>
    <s v="Activité récurrente - Mails, archivages, réunion, formation, managementmarché, budget"/>
    <m/>
    <n v="0.75"/>
    <m/>
    <m/>
    <m/>
  </r>
  <r>
    <s v="2023-0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0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DELEGUE Frederic (130258J)"/>
    <x v="3"/>
    <s v="Activité récurrente - Réunion"/>
    <m/>
    <s v="Activité récurrente - Mails, archivages, réunion, formation, managementmarché, budget"/>
    <m/>
    <n v="5.5"/>
    <m/>
    <m/>
    <m/>
  </r>
  <r>
    <s v="2023-0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DELEGUE Frederic (130258J)"/>
    <x v="13"/>
    <s v="Activité récurrente - Formation reçue, visite d'ouvrage"/>
    <m/>
    <s v="Activité récurrente - Mails, archivages, réunion, formation, managementmarché, budget"/>
    <m/>
    <n v="3.75"/>
    <m/>
    <m/>
    <m/>
  </r>
  <r>
    <s v="2023-0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0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ELEGUE Frederic (130258J)"/>
    <x v="13"/>
    <s v="Activité récurrente - Formation reçue, visite d'ouvrage"/>
    <m/>
    <s v="Activité récurrente - Mails, archivages, réunion, formation, managementmarché, budget"/>
    <m/>
    <n v="9"/>
    <m/>
    <m/>
    <s v="Préparation examen professionnel"/>
  </r>
  <r>
    <s v="2023-0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ELEGUE Frederic (130258J)"/>
    <x v="3"/>
    <s v="Activité récurrente - Réunion"/>
    <m/>
    <s v="Activité récurrente - Mails, archivages, réunion, formation, managementmarché, budget"/>
    <m/>
    <n v="2.5"/>
    <m/>
    <m/>
    <m/>
  </r>
  <r>
    <s v="2023-1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DELEGUE Frederic (130258J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1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13"/>
    <s v="Activité récurrente - Formation reçue, visite d'ouvrage"/>
    <m/>
    <s v="Activité récurrente - Mails, archivages, réunion, formation, managementmarché, budget"/>
    <m/>
    <n v="10.75"/>
    <m/>
    <m/>
    <s v="Préparation examen professionnel"/>
  </r>
  <r>
    <s v="2023-1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ELEGUE Frederic (130258J)"/>
    <x v="0"/>
    <s v="Absence - Congé ou RTT"/>
    <m/>
    <s v="Absence : congé, RTT, arrêt maladie"/>
    <m/>
    <n v="7.75"/>
    <m/>
    <m/>
    <m/>
  </r>
  <r>
    <s v="2023-1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ELEGUE Frederic (130258J)"/>
    <x v="13"/>
    <s v="Activité récurrente - Formation reçue, visite d'ouvrage"/>
    <m/>
    <s v="Activité récurrente - Mails, archivages, réunion, formation, managementmarché, budget"/>
    <m/>
    <n v="3.5"/>
    <m/>
    <m/>
    <s v="Préparation examen professionnel"/>
  </r>
  <r>
    <s v="2023-1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12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3.5"/>
    <s v="Métropole- EAU"/>
    <m/>
    <m/>
  </r>
  <r>
    <s v="2023-12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ELEGUE Frederic (130258J)"/>
    <x v="3"/>
    <s v="Activité récurrente - Réunion"/>
    <m/>
    <s v="Activité récurrente - Mails, archivages, réunion, formation, managementmarché, budget"/>
    <m/>
    <n v="4.5"/>
    <m/>
    <m/>
    <m/>
  </r>
  <r>
    <s v="2023-1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Préparation examen professionnel"/>
  </r>
  <r>
    <s v="2023-1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1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Préparation examen professionnel"/>
  </r>
  <r>
    <s v="2023-1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ELEGUE Frederic (130258J)"/>
    <x v="1"/>
    <s v="Activité récurrente - Divers"/>
    <m/>
    <s v="Activité récurrente - Mails, archivages, réunion, formation, managementmarché, budget"/>
    <m/>
    <n v="2"/>
    <m/>
    <m/>
    <s v="Entretien véhicule de service"/>
  </r>
  <r>
    <s v="2023-15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Préparation examen professionnel"/>
  </r>
  <r>
    <s v="2023-1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ELEGUE Frederic (130258J)"/>
    <x v="0"/>
    <s v="Absence - Congé ou RTT"/>
    <m/>
    <s v="Absence : congé, RTT, arrêt maladie"/>
    <m/>
    <n v="7.75"/>
    <m/>
    <m/>
    <s v="Jour férié"/>
  </r>
  <r>
    <s v="2023-16"/>
    <s v="DELEGUE Frederic (130258J)"/>
    <x v="0"/>
    <s v="Absence - Congé ou RTT"/>
    <m/>
    <s v="Absence : congé, RTT, arrêt maladie"/>
    <m/>
    <n v="38.75"/>
    <m/>
    <m/>
    <m/>
  </r>
  <r>
    <s v="2023-1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ELEGUE Frederic (130258J)"/>
    <x v="3"/>
    <s v="Activité récurrente - Réunion"/>
    <m/>
    <s v="Activité récurrente - Mails, archivages, réunion, formation, managementmarché, budget"/>
    <m/>
    <n v="3.5"/>
    <m/>
    <m/>
    <m/>
  </r>
  <r>
    <s v="2023-1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1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DELEGUE Frederic (130258J)"/>
    <x v="0"/>
    <s v="Absence - Congé ou RTT"/>
    <m/>
    <s v="Absence : congé, RTT, arrêt maladie"/>
    <m/>
    <n v="7.75"/>
    <m/>
    <m/>
    <s v="Jour férié"/>
  </r>
  <r>
    <s v="2023-1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DELEGUE Frederic (130258J)"/>
    <x v="0"/>
    <s v="Absence - Congé ou RTT"/>
    <m/>
    <s v="Absence : congé, RTT, arrêt maladie"/>
    <m/>
    <n v="7.75"/>
    <m/>
    <m/>
    <s v="Jour férié"/>
  </r>
  <r>
    <s v="2023-19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9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2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ELEGUE Frederic (130258J)"/>
    <x v="0"/>
    <s v="Absence - Congé ou RTT"/>
    <m/>
    <s v="Absence : congé, RTT, arrêt maladie"/>
    <m/>
    <n v="7.75"/>
    <m/>
    <m/>
    <s v="Jour férié"/>
  </r>
  <r>
    <s v="2023-20"/>
    <s v="DELEGUE Frederic (130258J)"/>
    <x v="13"/>
    <s v="Activité récurrente - Formation reçue, visite d'ouvrage"/>
    <m/>
    <s v="Activité récurrente - Mails, archivages, réunion, formation, managementmarché, budget"/>
    <m/>
    <n v="14"/>
    <m/>
    <m/>
    <m/>
  </r>
  <r>
    <s v="2023-20"/>
    <s v="DELEGUE Frederic (130258J)"/>
    <x v="0"/>
    <s v="Absence - Congé ou RTT"/>
    <m/>
    <s v="Absence : congé, RTT, arrêt maladie"/>
    <m/>
    <n v="7.75"/>
    <m/>
    <m/>
    <m/>
  </r>
  <r>
    <s v="2023-2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21"/>
    <s v="DELEGUE Frederic (130258J)"/>
    <x v="0"/>
    <s v="Absence - Congé ou RTT"/>
    <m/>
    <s v="Absence : congé, RTT, arrêt maladie"/>
    <m/>
    <n v="3.75"/>
    <m/>
    <m/>
    <m/>
  </r>
  <r>
    <s v="2023-2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22"/>
    <s v="DELEGUE Frederic (130258J)"/>
    <x v="0"/>
    <s v="Absence - Congé ou RTT"/>
    <m/>
    <s v="Absence : congé, RTT, arrêt maladie"/>
    <m/>
    <n v="7.75"/>
    <m/>
    <m/>
    <s v="Jour férié"/>
  </r>
  <r>
    <s v="2023-22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2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.25"/>
    <s v="Métropole- EAU"/>
    <m/>
    <m/>
  </r>
  <r>
    <s v="2023-2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DELEGUE Frederic (130258J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2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23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1.75"/>
    <s v="Métropole- EAU"/>
    <m/>
    <m/>
  </r>
  <r>
    <s v="2023-23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2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2"/>
    <s v="Métropole- EAU"/>
    <m/>
    <m/>
  </r>
  <r>
    <s v="2023-24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0.5"/>
    <s v="Métropole- EAU"/>
    <m/>
    <m/>
  </r>
  <r>
    <s v="2023-24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24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s v="Entretien annuel"/>
  </r>
  <r>
    <s v="2023-2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2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25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2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1.5"/>
    <s v="Métropole- EAU"/>
    <m/>
    <m/>
  </r>
  <r>
    <s v="2023-2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26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"/>
  </r>
  <r>
    <s v="2023-26"/>
    <s v="DELEGUE Frederic (130258J)"/>
    <x v="0"/>
    <s v="Absence - Congé ou RTT"/>
    <m/>
    <s v="Absence : congé, RTT, arrêt maladie"/>
    <m/>
    <n v="3.75"/>
    <m/>
    <m/>
    <s v="RTT"/>
  </r>
  <r>
    <s v="2023-26"/>
    <s v="DELEGUE Frederic (130258J)"/>
    <x v="20"/>
    <s v="Activité récurrente - Colloque / séminaire"/>
    <m/>
    <s v="Activité récurrente - Mails, archivages, réunion, formation, managementmarché, budget"/>
    <m/>
    <n v="4"/>
    <m/>
    <m/>
    <s v="Séminaire PAG"/>
  </r>
  <r>
    <s v="2023-26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2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27"/>
    <s v="DELEGUE Frederic (130258J)"/>
    <x v="0"/>
    <s v="Absence - Congé ou RTT"/>
    <m/>
    <s v="Absence : congé, RTT, arrêt maladie"/>
    <m/>
    <n v="7.75"/>
    <m/>
    <m/>
    <s v="RTT"/>
  </r>
  <r>
    <s v="2023-27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28"/>
    <s v="DELEGUE Frederic (130258J)"/>
    <x v="0"/>
    <s v="Absence - Congé ou RTT"/>
    <m/>
    <s v="Absence : congé, RTT, arrêt maladie"/>
    <m/>
    <n v="38.75"/>
    <m/>
    <m/>
    <m/>
  </r>
  <r>
    <s v="2023-29"/>
    <s v="DELEGUE Frederic (130258J)"/>
    <x v="0"/>
    <s v="Absence - Congé ou RTT"/>
    <m/>
    <s v="Absence : congé, RTT, arrêt maladie"/>
    <m/>
    <n v="38.75"/>
    <m/>
    <m/>
    <m/>
  </r>
  <r>
    <s v="2023-30"/>
    <s v="DELEGUE Frederic (130258J)"/>
    <x v="0"/>
    <s v="Absence - Congé ou RTT"/>
    <m/>
    <s v="Absence : congé, RTT, arrêt maladie"/>
    <m/>
    <n v="38.75"/>
    <m/>
    <m/>
    <m/>
  </r>
  <r>
    <s v="2023-3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0.5"/>
    <s v="Métropole- EAU"/>
    <m/>
    <m/>
  </r>
  <r>
    <s v="2023-31"/>
    <s v="DELEGUE Frederic (130258J)"/>
    <x v="1"/>
    <s v="Activité récurrente - Divers"/>
    <m/>
    <s v="Activité récurrente - Mails, archivages, réunion, formation, managementmarché, budget"/>
    <m/>
    <n v="1.5"/>
    <m/>
    <m/>
    <m/>
  </r>
  <r>
    <s v="2023-3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3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2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1.25"/>
    <s v="Métropole- EAU"/>
    <m/>
    <m/>
  </r>
  <r>
    <s v="2023-3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DELEGUE Frederic (130258J)"/>
    <x v="0"/>
    <s v="Absence - Congé ou RTT"/>
    <m/>
    <s v="Absence : congé, RTT, arrêt maladie"/>
    <m/>
    <n v="7.75"/>
    <m/>
    <m/>
    <m/>
  </r>
  <r>
    <s v="2023-33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3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0.5"/>
    <s v="Métropole- EAU"/>
    <m/>
    <m/>
  </r>
  <r>
    <s v="2023-33"/>
    <s v="DELEGUE Frederic (130258J)"/>
    <x v="0"/>
    <s v="Absence - Congé ou RTT"/>
    <m/>
    <s v="Absence : congé, RTT, arrêt maladie"/>
    <m/>
    <n v="7.75"/>
    <m/>
    <m/>
    <s v="Jour férié"/>
  </r>
  <r>
    <s v="2023-3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Formation préparation examen professionnel"/>
  </r>
  <r>
    <s v="2023-3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4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3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 préparation examen professionnel"/>
  </r>
  <r>
    <s v="2023-3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5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.5"/>
    <s v="Métropole- EAU"/>
    <m/>
    <m/>
  </r>
  <r>
    <s v="2023-36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36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0.5"/>
    <s v="Métropole- EAU"/>
    <m/>
    <m/>
  </r>
  <r>
    <s v="2023-3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7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ELEGUE Frederic (130258J)"/>
    <x v="25"/>
    <s v="Absence - Congé exceptionnel ou arrêt maladie"/>
    <m/>
    <s v="Absence : congé, RTT, arrêt maladie"/>
    <m/>
    <n v="4"/>
    <m/>
    <m/>
    <s v="Oral - examen professionnel 1ère classe"/>
  </r>
  <r>
    <s v="2023-37"/>
    <s v="DELEGUE Frederic (130258J)"/>
    <x v="0"/>
    <s v="Absence - Congé ou RTT"/>
    <m/>
    <s v="Absence : congé, RTT, arrêt maladie"/>
    <m/>
    <n v="7.75"/>
    <m/>
    <m/>
    <m/>
  </r>
  <r>
    <s v="2023-3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5"/>
    <s v="Métropole- EAU"/>
    <m/>
    <m/>
  </r>
  <r>
    <s v="2023-3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9"/>
    <s v="DELEGUE Frederic (130258J)"/>
    <x v="20"/>
    <s v="Activité récurrente - Colloque / séminaire"/>
    <m/>
    <s v="Activité récurrente - Mails, archivages, réunion, formation, managementmarché, budget"/>
    <m/>
    <n v="4"/>
    <m/>
    <m/>
    <s v="Parenthèse estivale"/>
  </r>
  <r>
    <s v="2023-39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39"/>
    <s v="DELEGUE Frederic (130258J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9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40"/>
    <s v="DELEGUE Frederic (130258J)"/>
    <x v="0"/>
    <s v="Absence - Congé ou RTT"/>
    <m/>
    <s v="Absence : congé, RTT, arrêt maladie"/>
    <m/>
    <n v="3.75"/>
    <m/>
    <m/>
    <m/>
  </r>
  <r>
    <s v="2023-40"/>
    <s v="DELEGUE Frederic (130258J)"/>
    <x v="13"/>
    <s v="Activité récurrente - Formation reçue, visite d'ouvrage"/>
    <m/>
    <s v="Activité récurrente - Mails, archivages, réunion, formation, managementmarché, budget"/>
    <m/>
    <n v="15.5"/>
    <m/>
    <m/>
    <s v="Formation"/>
  </r>
  <r>
    <s v="2023-4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1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"/>
  </r>
  <r>
    <s v="2023-4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0.5"/>
    <s v="Métropole- EAU"/>
    <m/>
    <m/>
  </r>
  <r>
    <s v="2023-41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41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.5"/>
    <s v="Métropole- EAU"/>
    <m/>
    <m/>
  </r>
  <r>
    <s v="2023-4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2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s v="Binôme"/>
  </r>
  <r>
    <s v="2023-4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2"/>
    <s v="DELEGUE Frederic (130258J)"/>
    <x v="0"/>
    <s v="Absence - Congé ou RTT"/>
    <m/>
    <s v="Absence : congé, RTT, arrêt maladie"/>
    <m/>
    <n v="7.75"/>
    <m/>
    <m/>
    <s v="RTT"/>
  </r>
  <r>
    <s v="2023-42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.5"/>
    <s v="Métropole- EAU"/>
    <m/>
    <m/>
  </r>
  <r>
    <s v="2023-4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DELEGUE Frederic (130258J)"/>
    <x v="1"/>
    <s v="Activité récurrente - Divers"/>
    <m/>
    <s v="Activité récurrente - Mails, archivages, réunion, formation, managementmarché, budget"/>
    <m/>
    <n v="1.5"/>
    <m/>
    <m/>
    <m/>
  </r>
  <r>
    <s v="2023-4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4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m/>
  </r>
  <r>
    <s v="2023-4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4"/>
    <s v="DELEGUE Frederic (130258J)"/>
    <x v="0"/>
    <s v="Absence - Congé ou RTT"/>
    <m/>
    <s v="Absence : congé, RTT, arrêt maladie"/>
    <m/>
    <n v="19.25"/>
    <m/>
    <m/>
    <s v="RTT"/>
  </r>
  <r>
    <s v="2023-4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LEGUE Frederic (130258J)"/>
    <x v="0"/>
    <s v="Absence - Congé ou RTT"/>
    <m/>
    <s v="Absence : congé, RTT, arrêt maladie"/>
    <m/>
    <n v="7.75"/>
    <m/>
    <m/>
    <s v="Jour férié"/>
  </r>
  <r>
    <s v="2023-4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5"/>
    <s v="DELEGUE Frederic (130258J)"/>
    <x v="2"/>
    <s v="Activité récurrente - Management, planification, gestion RH"/>
    <m/>
    <s v="Activité récurrente - Mails, archivages, réunion, formation, managementmarché, budget"/>
    <m/>
    <n v="3"/>
    <m/>
    <m/>
    <s v="Binôme, réunion syndicale"/>
  </r>
  <r>
    <s v="2023-4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LEGUE Frederic (130258J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s v="CLassement, archives"/>
  </r>
  <r>
    <s v="2023-4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6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13"/>
    <s v="Activité récurrente - Formation reçue, visite d'ouvrage"/>
    <m/>
    <s v="Activité récurrente - Mails, archivages, réunion, formation, managementmarché, budget"/>
    <m/>
    <n v="3.5"/>
    <m/>
    <m/>
    <m/>
  </r>
  <r>
    <s v="2023-4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7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0"/>
    <s v="Absence - Congé ou RTT"/>
    <m/>
    <s v="Absence : congé, RTT, arrêt maladie"/>
    <m/>
    <n v="7.75"/>
    <m/>
    <m/>
    <m/>
  </r>
  <r>
    <s v="2023-47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.5"/>
    <s v="Métropole- EAU"/>
    <m/>
    <m/>
  </r>
  <r>
    <s v="2023-47"/>
    <s v="DELEGUE Frederic (130258J)"/>
    <x v="3"/>
    <s v="Activité récurrente - Réunion"/>
    <m/>
    <s v="Activité récurrente - Mails, archivages, réunion, formation, managementmarché, budget"/>
    <m/>
    <n v="2.25"/>
    <m/>
    <m/>
    <m/>
  </r>
  <r>
    <s v="2023-47"/>
    <s v="DELEGUE Frederic (130258J)"/>
    <x v="20"/>
    <s v="Activité récurrente - Colloque / séminaire"/>
    <m/>
    <s v="Activité récurrente - Mails, archivages, réunion, formation, managementmarché, budget"/>
    <m/>
    <n v="3.5"/>
    <m/>
    <m/>
    <s v="Collecte de déchets - Rillieux"/>
  </r>
  <r>
    <s v="2023-47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2.5"/>
    <s v="Métropole- EAU"/>
    <m/>
    <m/>
  </r>
  <r>
    <s v="2023-4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48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8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0.5"/>
    <s v="Métropole- EAU"/>
    <m/>
    <m/>
  </r>
  <r>
    <s v="2023-48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s v="réunion équipe"/>
  </r>
  <r>
    <s v="2023-48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9"/>
    <s v="DELEGUE Frederic (130258J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9"/>
    <s v="DELEGUE Frederic (130258J)"/>
    <x v="3"/>
    <s v="Activité récurrente - Divers"/>
    <m/>
    <s v="Activité récurrente - Mails, archivages, réunion, formation, managementmarché, budget"/>
    <m/>
    <n v="1"/>
    <m/>
    <m/>
    <s v="Contrôle technique véhicule"/>
  </r>
  <r>
    <s v="2023-49"/>
    <s v="DELEGUE Frederic (130258J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.5"/>
    <s v="Métropole- EAU"/>
    <m/>
    <m/>
  </r>
  <r>
    <s v="2023-49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5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50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5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13"/>
    <s v="Activité récurrente - Formation reçue, visite d'ouvrage"/>
    <m/>
    <s v="Activité récurrente - Mails, archivages, réunion, formation, managementmarché, budget"/>
    <m/>
    <n v="15.5"/>
    <m/>
    <m/>
    <m/>
  </r>
  <r>
    <s v="2023-5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51"/>
    <s v="DELEGUE Frederic (130258J)"/>
    <x v="0"/>
    <s v="Absence - Congé ou RTT"/>
    <m/>
    <s v="Absence : congé, RTT, arrêt maladie"/>
    <m/>
    <n v="7.75"/>
    <m/>
    <m/>
    <m/>
  </r>
  <r>
    <s v="2023-5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LEGUE Frederic (130258J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51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51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52"/>
    <s v="DELEGUE Frederic (130258J)"/>
    <x v="0"/>
    <s v="Absence - Congé ou RTT"/>
    <m/>
    <s v="Absence : congé, RTT, arrêt maladie"/>
    <m/>
    <n v="15.5"/>
    <m/>
    <m/>
    <s v="Férié et congés"/>
  </r>
  <r>
    <s v="2023-52"/>
    <s v="DELEGUE Frederic (130258J)"/>
    <x v="5"/>
    <s v="Connaitre les patrimoines - Pilotage des récolements"/>
    <s v="Connaitre les patrimoines"/>
    <s v="Connaitre les patrimoines"/>
    <s v="Eau pluviale, Milieux aquatiques et ruisseaux, Assainissement"/>
    <n v="2.75"/>
    <s v="Métropole- EAU"/>
    <m/>
    <m/>
  </r>
  <r>
    <s v="2023-52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3"/>
    <s v="Métropole- EAU"/>
    <m/>
    <m/>
  </r>
  <r>
    <s v="2023-52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0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1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1"/>
    <s v="DUPLAN Alain (M26731Z)"/>
    <x v="28"/>
    <s v="Bassins est lyonnais - Étude"/>
    <s v="Bassins est lyonnais"/>
    <s v="Programmer et piloter les travaux patrimoniaux "/>
    <s v="Eau pluviale"/>
    <n v="5"/>
    <s v="Métropole- EAU"/>
    <m/>
    <m/>
  </r>
  <r>
    <s v="2023-01"/>
    <s v="DUPLAN Alain (M26731Z)"/>
    <x v="28"/>
    <s v="Bassins est lyonnais - Réalisation"/>
    <s v="Bassins est lyonnais"/>
    <s v="Programmer et piloter les travaux patrimoniaux "/>
    <s v="Eau pluviale"/>
    <n v="9"/>
    <s v="Métropole- EAU"/>
    <m/>
    <m/>
  </r>
  <r>
    <s v="2023-01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01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6"/>
    <s v="Métropole- EAU"/>
    <m/>
    <m/>
  </r>
  <r>
    <s v="2023-01"/>
    <s v="DUPLAN Alain (M26731Z)"/>
    <x v="22"/>
    <s v="Diagnostics bassins - Étude"/>
    <s v="Diagnostics bassins"/>
    <s v="Connaitre états de santé et fonctionnel des patrimoines"/>
    <s v="Eau pluviale"/>
    <n v="5.75"/>
    <m/>
    <m/>
    <m/>
  </r>
  <r>
    <s v="2023-0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2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2"/>
    <s v="DUPLAN Alain (M26731Z)"/>
    <x v="28"/>
    <s v="Bassins est lyonnais - Étude"/>
    <s v="Bassins est lyonnais"/>
    <s v="Programmer et piloter les travaux patrimoniaux "/>
    <s v="Eau pluviale"/>
    <n v="5"/>
    <s v="Métropole- EAU"/>
    <m/>
    <m/>
  </r>
  <r>
    <s v="2023-02"/>
    <s v="DUPLAN Alain (M26731Z)"/>
    <x v="28"/>
    <s v="Bassins est lyonnais - Réalisation"/>
    <s v="Bassins est lyonnais"/>
    <s v="Programmer et piloter les travaux patrimoniaux "/>
    <s v="Eau pluviale"/>
    <n v="8"/>
    <s v="Métropole- EAU"/>
    <m/>
    <m/>
  </r>
  <r>
    <s v="2023-02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02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4"/>
    <s v="Métropole- EAU"/>
    <m/>
    <m/>
  </r>
  <r>
    <s v="2023-02"/>
    <s v="DUPLAN Alain (M26731Z)"/>
    <x v="22"/>
    <s v="Diagnostics bassins - Étude"/>
    <s v="Diagnostics bassins"/>
    <s v="Connaitre états de santé et fonctionnel des patrimoines"/>
    <s v="Eau pluviale"/>
    <n v="5"/>
    <m/>
    <m/>
    <m/>
  </r>
  <r>
    <s v="2023-02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3"/>
    <s v="DUPLAN Alain (M26731Z)"/>
    <x v="28"/>
    <s v="Bassins est lyonnais - Étude"/>
    <s v="Bassins est lyonnais"/>
    <s v="Programmer et piloter les travaux patrimoniaux "/>
    <s v="Eau pluviale"/>
    <n v="4"/>
    <s v="Métropole- EAU"/>
    <m/>
    <m/>
  </r>
  <r>
    <s v="2023-03"/>
    <s v="DUPLAN Alain (M26731Z)"/>
    <x v="28"/>
    <s v="Bassins est lyonnais - Réalisation"/>
    <s v="Bassins est lyonnais"/>
    <s v="Programmer et piloter les travaux patrimoniaux "/>
    <s v="Eau pluviale"/>
    <n v="12"/>
    <s v="Métropole- EAU"/>
    <m/>
    <m/>
  </r>
  <r>
    <s v="2023-03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4"/>
    <s v="Métropole - Mairise d'ouvrage aménagement urbain et voirie, Maitrises d'ouvrages Extérieures - sytral, SPL, Mairies ..."/>
    <m/>
    <m/>
  </r>
  <r>
    <s v="2023-03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2.5"/>
    <s v="Métropole- EAU"/>
    <m/>
    <m/>
  </r>
  <r>
    <s v="2023-03"/>
    <s v="DUPLAN Alain (M26731Z)"/>
    <x v="22"/>
    <s v="Diagnostics bassins - Étude"/>
    <s v="Diagnostics bassins"/>
    <s v="Connaitre états de santé et fonctionnel des patrimoines"/>
    <s v="Eau pluviale"/>
    <n v="4"/>
    <m/>
    <m/>
    <m/>
  </r>
  <r>
    <s v="2023-0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03"/>
    <s v="DUPLAN Alain (M26731Z)"/>
    <x v="0"/>
    <s v="Absence - Congé ou RTT"/>
    <m/>
    <s v="Absence : congé, RTT, arrêt maladie"/>
    <m/>
    <n v="4"/>
    <m/>
    <m/>
    <m/>
  </r>
  <r>
    <s v="2023-0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4"/>
    <s v="DUPLAN Alain (M26731Z)"/>
    <x v="3"/>
    <s v="Activité récurrente - Réunion"/>
    <m/>
    <s v="Activité récurrente - Mails, archivages, réunion, formation, managementmarché, budget"/>
    <m/>
    <n v="4"/>
    <m/>
    <m/>
    <m/>
  </r>
  <r>
    <s v="2023-04"/>
    <s v="DUPLAN Alain (M26731Z)"/>
    <x v="28"/>
    <s v="Bassins est lyonnais - Étude"/>
    <s v="Bassins est lyonnais"/>
    <s v="Programmer et piloter les travaux patrimoniaux "/>
    <s v="Eau pluviale"/>
    <n v="4"/>
    <s v="Métropole- EAU"/>
    <m/>
    <m/>
  </r>
  <r>
    <s v="2023-04"/>
    <s v="DUPLAN Alain (M26731Z)"/>
    <x v="28"/>
    <s v="Bassins est lyonnais - Réalisation"/>
    <s v="Bassins est lyonnais"/>
    <s v="Programmer et piloter les travaux patrimoniaux "/>
    <s v="Eau pluviale"/>
    <n v="16"/>
    <s v="Métropole- EAU"/>
    <m/>
    <m/>
  </r>
  <r>
    <s v="2023-04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4"/>
    <s v="Métropole - Mairise d'ouvrage aménagement urbain et voirie, Maitrises d'ouvrages Extérieures - sytral, SPL, Mairies ..."/>
    <m/>
    <m/>
  </r>
  <r>
    <s v="2023-04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2"/>
    <s v="Métropole- EAU"/>
    <m/>
    <m/>
  </r>
  <r>
    <s v="2023-04"/>
    <s v="DUPLAN Alain (M26731Z)"/>
    <x v="22"/>
    <s v="Diagnostics bassins - Étude"/>
    <s v="Diagnostics bassins"/>
    <s v="Connaitre états de santé et fonctionnel des patrimoines"/>
    <s v="Eau pluviale"/>
    <n v="4"/>
    <m/>
    <m/>
    <m/>
  </r>
  <r>
    <s v="2023-0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04"/>
    <s v="DUPLAN Alain (M26731Z)"/>
    <x v="0"/>
    <s v="Absence - Congé ou RTT"/>
    <m/>
    <s v="Absence : congé, RTT, arrêt maladie"/>
    <m/>
    <n v="4"/>
    <m/>
    <m/>
    <m/>
  </r>
  <r>
    <s v="2023-0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Pivolles"/>
  </r>
  <r>
    <s v="2023-0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préparation 1ère astreinte"/>
  </r>
  <r>
    <s v="2023-0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6"/>
    <s v="Métropole- EAU"/>
    <m/>
    <s v="stratégie GDP"/>
  </r>
  <r>
    <s v="2023-05"/>
    <s v="DUPLAN Alain (M26731Z)"/>
    <x v="3"/>
    <s v="Activité récurrente - Réunion"/>
    <m/>
    <s v="Activité récurrente - Mails, archivages, réunion, formation, managementmarché, budget"/>
    <m/>
    <n v="2"/>
    <m/>
    <m/>
    <s v="équipe bassins &amp; gemapi"/>
  </r>
  <r>
    <s v="2023-05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fonds vert"/>
  </r>
  <r>
    <s v="2023-0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Cahier des charges Etude Posrte des Alpes"/>
  </r>
  <r>
    <s v="2023-05"/>
    <s v="DUPLAN Alain (M26731Z)"/>
    <x v="10"/>
    <s v="Activité récurrente - Suivi marchés, achat, facture, préparation budget"/>
    <m/>
    <s v="Activité récurrente - Mails, archivages, réunion, formation, managementmarché, budget"/>
    <m/>
    <n v="5"/>
    <m/>
    <m/>
    <s v="remplir demande fonds vert"/>
  </r>
  <r>
    <s v="2023-05"/>
    <s v="DUPLAN Alain (M26731Z)"/>
    <x v="0"/>
    <s v="Absence - Congé ou RTT"/>
    <m/>
    <s v="Absence : congé, RTT, arrêt maladie"/>
    <m/>
    <n v="0"/>
    <m/>
    <m/>
    <m/>
  </r>
  <r>
    <s v="2023-0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ruisseau charbonnières + les chanaux"/>
  </r>
  <r>
    <s v="2023-07"/>
    <s v="DUPLAN Alain (M26731Z)"/>
    <x v="20"/>
    <s v="Activité récurrente - Colloque / séminaire"/>
    <m/>
    <s v="Activité récurrente - Mails, archivages, réunion, formation, managementmarché, budget"/>
    <m/>
    <n v="3"/>
    <m/>
    <m/>
    <s v="fonds vert"/>
  </r>
  <r>
    <s v="2023-07"/>
    <s v="DUPLAN Alain (M26731Z)"/>
    <x v="3"/>
    <s v="Activité récurrente - Réunion"/>
    <m/>
    <s v="Activité récurrente - Mails, archivages, réunion, formation, managementmarché, budget"/>
    <m/>
    <n v="3"/>
    <m/>
    <m/>
    <m/>
  </r>
  <r>
    <s v="2023-0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chicotière"/>
  </r>
  <r>
    <s v="2023-07"/>
    <s v="DUPLAN Alain (M26731Z)"/>
    <x v="20"/>
    <s v="Activité récurrente - Colloque / séminaire"/>
    <m/>
    <s v="Activité récurrente - Mails, archivages, réunion, formation, managementmarché, budget"/>
    <m/>
    <n v="2"/>
    <m/>
    <m/>
    <m/>
  </r>
  <r>
    <s v="2023-0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DUPLAN Alain (M26731Z)"/>
    <x v="10"/>
    <s v="Activité récurrente - Suivi marchés, achat, facture, préparation budget"/>
    <m/>
    <s v="Activité récurrente - Mails, archivages, réunion, formation, managementmarché, budget"/>
    <m/>
    <n v="2.5"/>
    <m/>
    <m/>
    <m/>
  </r>
  <r>
    <s v="2023-07"/>
    <s v="DUPLAN Alain (M26731Z)"/>
    <x v="0"/>
    <s v="Absence - Congé ou RTT"/>
    <m/>
    <s v="Absence : congé, RTT, arrêt maladie"/>
    <m/>
    <n v="8"/>
    <m/>
    <m/>
    <m/>
  </r>
  <r>
    <s v="2023-0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les chanaux aval terrain + passerelle Grand Stade Meyzieu"/>
  </r>
  <r>
    <s v="2023-08"/>
    <s v="DUPLAN Alain (M26731Z)"/>
    <x v="20"/>
    <s v="Activité récurrente - Colloque / séminaire"/>
    <m/>
    <s v="Activité récurrente - Mails, archivages, réunion, formation, managementmarché, budget"/>
    <m/>
    <n v="2"/>
    <m/>
    <m/>
    <s v="fonds vert"/>
  </r>
  <r>
    <s v="2023-08"/>
    <s v="DUPLAN Alain (M26731Z)"/>
    <x v="3"/>
    <s v="Activité récurrente - Réunion"/>
    <m/>
    <s v="Activité récurrente - Mails, archivages, réunion, formation, managementmarché, budget"/>
    <m/>
    <n v="4"/>
    <m/>
    <m/>
    <s v="point actions Eglantines + reunion GDP"/>
  </r>
  <r>
    <s v="2023-0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bassin Mi PLaine St Priest Terrain"/>
  </r>
  <r>
    <s v="2023-0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jet Alliade Habitat Meyzieu"/>
  </r>
  <r>
    <s v="2023-0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menade Biézin"/>
  </r>
  <r>
    <s v="2023-0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Peyssilieu à Meyzieu + Grancge Blanche à Corbas"/>
  </r>
  <r>
    <s v="2023-08"/>
    <s v="DUPLAN Alain (M26731Z)"/>
    <x v="0"/>
    <s v="Absence - Congé ou RTT"/>
    <m/>
    <s v="Absence : congé, RTT, arrêt maladie"/>
    <m/>
    <n v="12"/>
    <m/>
    <m/>
    <m/>
  </r>
  <r>
    <s v="2023-0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0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+ ruisseau charbonnière terrain Greenstyle"/>
  </r>
  <r>
    <s v="2023-0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09"/>
    <s v="DUPLAN Alain (M26731Z)"/>
    <x v="3"/>
    <s v="Activité récurrente - Réunion"/>
    <m/>
    <s v="Activité récurrente - Mails, archivages, réunion, formation, managementmarché, budget"/>
    <m/>
    <n v="3"/>
    <m/>
    <m/>
    <s v="équipe bassins &amp; gemapi + point avec Violette"/>
  </r>
  <r>
    <s v="2023-0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0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DUPLAN Alain (M26731Z)"/>
    <x v="0"/>
    <s v="Absence - Congé ou RTT"/>
    <m/>
    <s v="Absence : congé, RTT, arrêt maladie"/>
    <m/>
    <n v="0"/>
    <m/>
    <m/>
    <m/>
  </r>
  <r>
    <s v="2023-09"/>
    <s v="DUPLAN Alain (M26731Z)"/>
    <x v="13"/>
    <s v="Activité récurrente - Formation reçue, visite d'ouvrage"/>
    <m/>
    <s v="Activité récurrente - Mails, archivages, réunion, formation, managementmarché, budget"/>
    <m/>
    <n v="8"/>
    <m/>
    <m/>
    <s v="Lyvia niveau 1"/>
  </r>
  <r>
    <s v="2023-0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entretien recrutement stage bassins &amp; biodiversité"/>
  </r>
  <r>
    <s v="2023-1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éls"/>
  </r>
  <r>
    <s v="2023-1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0"/>
    <s v="DUPLAN Alain (M26731Z)"/>
    <x v="20"/>
    <s v="Activité récurrente - Colloque / séminaire"/>
    <m/>
    <s v="Activité récurrente - Mails, archivages, réunion, formation, managementmarché, budget"/>
    <m/>
    <n v="1"/>
    <m/>
    <m/>
    <s v="Culturk'eau"/>
  </r>
  <r>
    <s v="2023-10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DUPLAN Alain (M26731Z)"/>
    <x v="0"/>
    <s v="Absence - Congé ou RTT"/>
    <m/>
    <s v="Absence : congé, RTT, arrêt maladie"/>
    <m/>
    <n v="20"/>
    <m/>
    <m/>
    <s v="Grève + 1,5j congé"/>
  </r>
  <r>
    <s v="2023-1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trame bassins et TVB"/>
  </r>
  <r>
    <s v="2023-1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 route de chaponost Ste Foy les Lyon"/>
  </r>
  <r>
    <s v="2023-11"/>
    <s v="DUPLAN Alain (M26731Z)"/>
    <x v="20"/>
    <s v="Activité récurrente - Colloque / séminaire"/>
    <m/>
    <s v="Activité récurrente - Mails, archivages, réunion, formation, managementmarché, budget"/>
    <m/>
    <n v="5.5"/>
    <m/>
    <m/>
    <s v="webinaires Fonds vert (*2 axe 2 et 3) + drone en Gemapi"/>
  </r>
  <r>
    <s v="2023-11"/>
    <s v="DUPLAN Alain (M26731Z)"/>
    <x v="3"/>
    <s v="Activité récurrente - Réunion"/>
    <m/>
    <s v="Activité récurrente - Mails, archivages, réunion, formation, managementmarché, budget"/>
    <m/>
    <n v="2"/>
    <m/>
    <m/>
    <s v="dont unité GDP"/>
  </r>
  <r>
    <s v="2023-1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point actions Bollier + Poudrette"/>
  </r>
  <r>
    <s v="2023-11"/>
    <s v="DUPLAN Alain (M26731Z)"/>
    <x v="0"/>
    <s v="Absence - Congé ou RTT"/>
    <m/>
    <s v="Absence : congé, RTT, arrêt maladie"/>
    <m/>
    <n v="0"/>
    <m/>
    <m/>
    <m/>
  </r>
  <r>
    <s v="2023-1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1"/>
    <s v="DUPLAN Alain (M26731Z)"/>
    <x v="10"/>
    <s v="Activité récurrente - Suivi marchés, achat, facture, préparation budget"/>
    <m/>
    <s v="Activité récurrente - Mails, archivages, réunion, formation, managementmarché, budget"/>
    <m/>
    <n v="3"/>
    <m/>
    <m/>
    <s v="dossier subventions fonds vert"/>
  </r>
  <r>
    <s v="2023-1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2"/>
    <s v="DUPLAN Alain (M26731Z)"/>
    <x v="3"/>
    <s v="Activité récurrente - Réunion"/>
    <m/>
    <s v="Activité récurrente - Mails, archivages, réunion, formation, managementmarché, budget"/>
    <m/>
    <n v="3"/>
    <m/>
    <m/>
    <s v="point dossiers + réunion équipe"/>
  </r>
  <r>
    <s v="2023-1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DUPLAN Alain (M26731Z)"/>
    <x v="0"/>
    <s v="Absence - Congé ou RTT"/>
    <m/>
    <s v="Absence : congé, RTT, arrêt maladie"/>
    <m/>
    <n v="0"/>
    <m/>
    <m/>
    <m/>
  </r>
  <r>
    <s v="2023-12"/>
    <s v="DUPLAN Alain (M26731Z)"/>
    <x v="13"/>
    <s v="Activité récurrente - Formation reçue, visite d'ouvrage"/>
    <m/>
    <s v="Activité récurrente - Mails, archivages, réunion, formation, managementmarché, budget"/>
    <m/>
    <n v="3"/>
    <m/>
    <m/>
    <s v="webinaire ZABR eaux souterraines + webinaire H20 eaux Pluviales"/>
  </r>
  <r>
    <s v="2023-1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sio avec BE burgeap - bassin Grange Blanche"/>
  </r>
  <r>
    <s v="2023-13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3"/>
    <s v="DUPLAN Alain (M26731Z)"/>
    <x v="3"/>
    <s v="Activité récurrente - Réunion"/>
    <m/>
    <s v="Activité récurrente - Mails, archivages, réunion, formation, managementmarché, budget"/>
    <m/>
    <n v="1"/>
    <m/>
    <m/>
    <m/>
  </r>
  <r>
    <s v="2023-1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1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errain accès bassinPeyssilieu"/>
  </r>
  <r>
    <s v="2023-13"/>
    <s v="DUPLAN Alain (M26731Z)"/>
    <x v="0"/>
    <s v="Absence - Congé ou RTT"/>
    <m/>
    <s v="Absence : congé, RTT, arrêt maladie"/>
    <m/>
    <n v="0"/>
    <m/>
    <m/>
    <m/>
  </r>
  <r>
    <s v="2023-1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3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1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el"/>
  </r>
  <r>
    <s v="2023-1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4"/>
    <s v="DUPLAN Alain (M26731Z)"/>
    <x v="20"/>
    <s v="Activité récurrente - Colloque / séminaire"/>
    <m/>
    <s v="Activité récurrente - Mails, archivages, réunion, formation, managementmarché, budget"/>
    <m/>
    <n v="9.5"/>
    <m/>
    <m/>
    <s v="webinaire suivi écologique des cours d'eau + AG arra"/>
  </r>
  <r>
    <s v="2023-14"/>
    <s v="DUPLAN Alain (M26731Z)"/>
    <x v="3"/>
    <s v="Activité récurrente - Réunion"/>
    <m/>
    <s v="Activité récurrente - Mails, archivages, réunion, formation, managementmarché, budget"/>
    <m/>
    <n v="1"/>
    <m/>
    <m/>
    <s v="point dossier"/>
  </r>
  <r>
    <s v="2023-1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réception travaux karl marx finition piste accès + coordonner travaux réparation fissures BR Grange Blanche"/>
  </r>
  <r>
    <s v="2023-14"/>
    <s v="DUPLAN Alain (M26731Z)"/>
    <x v="0"/>
    <s v="Absence - Congé ou RTT"/>
    <m/>
    <s v="Absence : congé, RTT, arrêt maladie"/>
    <m/>
    <n v="0"/>
    <m/>
    <m/>
    <m/>
  </r>
  <r>
    <s v="2023-1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8.5"/>
    <s v="Métropole- EAU"/>
    <m/>
    <s v="Accompagnement Stagiaire Sarah ALMANZA"/>
  </r>
  <r>
    <s v="2023-1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4"/>
    <s v="DUPLAN Alain (M26731Z)"/>
    <x v="10"/>
    <s v="Activité récurrente - Suivi marchés, achat, facture, préparation budget"/>
    <m/>
    <s v="Activité récurrente - Mails, archivages, réunion, formation, managementmarché, budget"/>
    <m/>
    <n v="3"/>
    <m/>
    <m/>
    <s v="fonds vert"/>
  </r>
  <r>
    <s v="2023-1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5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UPLAN Alain (M26731Z)"/>
    <x v="0"/>
    <s v="Absence - Congé ou RTT"/>
    <m/>
    <s v="Absence : congé, RTT, arrêt maladie"/>
    <m/>
    <n v="39"/>
    <m/>
    <m/>
    <m/>
  </r>
  <r>
    <s v="2023-1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5 bassins Feyzin"/>
  </r>
  <r>
    <s v="2023-16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6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1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DUPLAN Alain (M26731Z)"/>
    <x v="0"/>
    <s v="Absence - Congé ou RTT"/>
    <m/>
    <s v="Absence : congé, RTT, arrêt maladie"/>
    <m/>
    <n v="0"/>
    <m/>
    <m/>
    <m/>
  </r>
  <r>
    <s v="2023-1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6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convention bassin"/>
  </r>
  <r>
    <s v="2023-1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1"/>
    <s v="Métropole- EAU"/>
    <m/>
    <m/>
  </r>
  <r>
    <s v="2023-1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s v="insertion trame bassins au sein des corridors écologiques"/>
  </r>
  <r>
    <s v="2023-1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7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Rex gemapi"/>
  </r>
  <r>
    <s v="2023-17"/>
    <s v="DUPLAN Alain (M26731Z)"/>
    <x v="3"/>
    <s v="Activité récurrente - Réunion"/>
    <m/>
    <s v="Activité récurrente - Mails, archivages, réunion, formation, managementmarché, budget"/>
    <m/>
    <n v="3.5"/>
    <m/>
    <m/>
    <s v="equipe + unité + gemapi"/>
  </r>
  <r>
    <s v="2023-1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DUPLAN Alain (M26731Z)"/>
    <x v="0"/>
    <s v="Absence - Congé ou RTT"/>
    <m/>
    <s v="Absence : congé, RTT, arrêt maladie"/>
    <m/>
    <n v="8"/>
    <m/>
    <m/>
    <s v="RTT"/>
  </r>
  <r>
    <s v="2023-17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s v="terrain avec stagiaire Sarah ALMANZA"/>
  </r>
  <r>
    <s v="2023-1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7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1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domanialité bassins Eglantine"/>
  </r>
  <r>
    <s v="2023-1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errain bassins avec CEN 69 - préparation plantations + terrain bassin 773  chemin chassieu à Decines"/>
  </r>
  <r>
    <s v="2023-18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8"/>
    <s v="DUPLAN Alain (M26731Z)"/>
    <x v="3"/>
    <s v="Activité récurrente - Réunion"/>
    <m/>
    <s v="Activité récurrente - Mails, archivages, réunion, formation, managementmarché, budget"/>
    <m/>
    <n v="4.5"/>
    <m/>
    <m/>
    <s v="séminaire Gemapi + point avancement bassins"/>
  </r>
  <r>
    <s v="2023-1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1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DUPLAN Alain (M26731Z)"/>
    <x v="0"/>
    <s v="Absence - Congé ou RTT"/>
    <m/>
    <s v="Absence : congé, RTT, arrêt maladie"/>
    <m/>
    <n v="8"/>
    <m/>
    <m/>
    <s v="1er mai férié"/>
  </r>
  <r>
    <s v="2023-1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8"/>
    <s v="DUPLAN Alain (M26731Z)"/>
    <x v="2"/>
    <s v="Activité récurrente - Management, planification, gestion RH"/>
    <m/>
    <s v="Activité récurrente - Mails, archivages, réunion, formation, managementmarché, budget"/>
    <m/>
    <n v="5"/>
    <m/>
    <m/>
    <s v="stagiaire Sarah ALMANZA"/>
  </r>
  <r>
    <s v="2023-1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1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DUPLAN Alain (M26731Z)"/>
    <x v="20"/>
    <s v="Activité récurrente - Colloque / séminaire"/>
    <m/>
    <s v="Activité récurrente - Mails, archivages, réunion, formation, managementmarché, budget"/>
    <m/>
    <n v="3"/>
    <m/>
    <m/>
    <s v="webinaire La place du végétal en ville dans la gestion des eaux pluviales"/>
  </r>
  <r>
    <s v="2023-19"/>
    <s v="DUPLAN Alain (M26731Z)"/>
    <x v="3"/>
    <s v="Activité récurrente - Réunion"/>
    <m/>
    <s v="Activité récurrente - Mails, archivages, réunion, formation, managementmarché, budget"/>
    <m/>
    <n v="0"/>
    <m/>
    <m/>
    <s v="séminaire Gemapi + point avancement bassins"/>
  </r>
  <r>
    <s v="2023-1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isio arboretum Sathonay Camp"/>
  </r>
  <r>
    <s v="2023-1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ccès bassin Peyssilieu"/>
  </r>
  <r>
    <s v="2023-19"/>
    <s v="DUPLAN Alain (M26731Z)"/>
    <x v="0"/>
    <s v="Absence - Congé ou RTT"/>
    <m/>
    <s v="Absence : congé, RTT, arrêt maladie"/>
    <m/>
    <n v="8"/>
    <m/>
    <m/>
    <s v="08 mai férié"/>
  </r>
  <r>
    <s v="2023-1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9"/>
    <s v="DUPLAN Alain (M26731Z)"/>
    <x v="2"/>
    <s v="Activité récurrente - Management, planification, gestion RH"/>
    <m/>
    <s v="Activité récurrente - Mails, archivages, réunion, formation, managementmarché, budget"/>
    <m/>
    <n v="8"/>
    <m/>
    <m/>
    <s v="stagiaire Sarah ALMANZA dont réunion vio avec responsable formation"/>
  </r>
  <r>
    <s v="2023-1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2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2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0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2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UPLAN Alain (M26731Z)"/>
    <x v="0"/>
    <s v="Absence - Congé ou RTT"/>
    <m/>
    <s v="Absence : congé, RTT, arrêt maladie"/>
    <m/>
    <n v="38.75"/>
    <m/>
    <m/>
    <s v="congés"/>
  </r>
  <r>
    <s v="2023-2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20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 dont réunion vio avec responsable formation"/>
  </r>
  <r>
    <s v="2023-2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1"/>
    <s v="DUPLAN Alain (M26731Z)"/>
    <x v="20"/>
    <s v="Activité récurrente - Colloque / séminaire"/>
    <m/>
    <s v="Activité récurrente - Mails, archivages, réunion, formation, managementmarché, budget"/>
    <m/>
    <n v="2.5"/>
    <m/>
    <m/>
    <s v="webinaire : drône pour cartographier habitats + Restauration du lit majeur des rivières à l'aide de procédés Low Tech - Joe Wheaton"/>
  </r>
  <r>
    <s v="2023-21"/>
    <s v="DUPLAN Alain (M26731Z)"/>
    <x v="3"/>
    <s v="Activité récurrente - Réunion"/>
    <m/>
    <s v="Activité récurrente - Mails, archivages, réunion, formation, managementmarché, budget"/>
    <m/>
    <n v="4"/>
    <m/>
    <m/>
    <s v="point avancement bassin + entretien annuel + reunion equipe"/>
  </r>
  <r>
    <s v="2023-2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isio arboretum Sathonay Camp"/>
  </r>
  <r>
    <s v="2023-2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DUPLAN Alain (M26731Z)"/>
    <x v="0"/>
    <s v="Absence - Congé ou RTT"/>
    <m/>
    <s v="Absence : congé, RTT, arrêt maladie"/>
    <m/>
    <n v="0"/>
    <m/>
    <m/>
    <m/>
  </r>
  <r>
    <s v="2023-2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2"/>
    <s v="Métropole- EAU"/>
    <m/>
    <s v="trame bassins au sein des corridors écologiques"/>
  </r>
  <r>
    <s v="2023-21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réunion vio avec responsable formation"/>
  </r>
  <r>
    <s v="2023-2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2"/>
    <s v="DUPLAN Alain (M26731Z)"/>
    <x v="3"/>
    <s v="Activité récurrente - Réunion"/>
    <m/>
    <s v="Activité récurrente - Mails, archivages, réunion, formation, managementmarché, budget"/>
    <m/>
    <n v="1"/>
    <m/>
    <m/>
    <s v="réunion Unité"/>
  </r>
  <r>
    <s v="2023-2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point plan récolement avec Christine"/>
  </r>
  <r>
    <s v="2023-2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DUPLAN Alain (M26731Z)"/>
    <x v="0"/>
    <s v="Absence - Congé ou RTT"/>
    <m/>
    <s v="Absence : congé, RTT, arrêt maladie"/>
    <m/>
    <n v="8"/>
    <m/>
    <m/>
    <s v="29 mai pentecôte férié"/>
  </r>
  <r>
    <s v="2023-22"/>
    <s v="DUPLAN Alain (M26731Z)"/>
    <x v="13"/>
    <s v="Activité récurrente - Formation reçue, visite d'ouvrage"/>
    <m/>
    <s v="Activité récurrente - Mails, archivages, réunion, formation, managementmarché, budget"/>
    <m/>
    <n v="1"/>
    <m/>
    <m/>
    <s v="ergonomie poste de travail"/>
  </r>
  <r>
    <s v="2023-2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2"/>
    <s v="DUPLAN Alain (M26731Z)"/>
    <x v="2"/>
    <s v="Activité récurrente - Management, planification, gestion RH"/>
    <m/>
    <s v="Activité récurrente - Mails, archivages, réunion, formation, managementmarché, budget"/>
    <m/>
    <n v="11"/>
    <m/>
    <m/>
    <s v="stagiaire Sarah ALMANZA dont 1 journée terrain bassin + accueil stagiaire Digue de Serge"/>
  </r>
  <r>
    <s v="2023-2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ccès bassin Meyzieu + LC etudes faisa et moe"/>
  </r>
  <r>
    <s v="2023-23"/>
    <s v="DUPLAN Alain (M26731Z)"/>
    <x v="20"/>
    <s v="Activité récurrente - Colloque / séminaire"/>
    <m/>
    <s v="Activité récurrente - Mails, archivages, réunion, formation, managementmarché, budget"/>
    <m/>
    <n v="1"/>
    <m/>
    <m/>
    <s v="Culturk'eau"/>
  </r>
  <r>
    <s v="2023-23"/>
    <s v="DUPLAN Alain (M26731Z)"/>
    <x v="3"/>
    <s v="Activité récurrente - Réunion"/>
    <m/>
    <s v="Activité récurrente - Mails, archivages, réunion, formation, managementmarché, budget"/>
    <m/>
    <n v="1"/>
    <m/>
    <m/>
    <s v="point bassins"/>
  </r>
  <r>
    <s v="2023-2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DUPLAN Alain (M26731Z)"/>
    <x v="0"/>
    <s v="Absence - Congé ou RTT"/>
    <m/>
    <s v="Absence : congé, RTT, arrêt maladie"/>
    <m/>
    <n v="0"/>
    <m/>
    <m/>
    <m/>
  </r>
  <r>
    <s v="2023-23"/>
    <s v="DUPLAN Alain (M26731Z)"/>
    <x v="13"/>
    <s v="Activité récurrente - Formation reçue, visite d'ouvrage"/>
    <m/>
    <s v="Activité récurrente - Mails, archivages, réunion, formation, managementmarché, budget"/>
    <m/>
    <n v="16"/>
    <m/>
    <m/>
    <s v="Jounrées RFF Renouée du Japon"/>
  </r>
  <r>
    <s v="2023-2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3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1 journée terrain bassin + accueil stagiaire Digue de Serge"/>
  </r>
  <r>
    <s v="2023-2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2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+ Acoustique digue de l'Epi"/>
  </r>
  <r>
    <s v="2023-24"/>
    <s v="DUPLAN Alain (M26731Z)"/>
    <x v="20"/>
    <s v="Activité récurrente - Colloque / séminaire"/>
    <m/>
    <s v="Activité récurrente - Mails, archivages, réunion, formation, managementmarché, budget"/>
    <m/>
    <n v="0"/>
    <m/>
    <m/>
    <s v="Culturk'eau"/>
  </r>
  <r>
    <s v="2023-24"/>
    <s v="DUPLAN Alain (M26731Z)"/>
    <x v="3"/>
    <s v="Activité récurrente - Réunion"/>
    <m/>
    <s v="Activité récurrente - Mails, archivages, réunion, formation, managementmarché, budget"/>
    <m/>
    <n v="0"/>
    <m/>
    <m/>
    <s v="point bassins"/>
  </r>
  <r>
    <s v="2023-2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DUPLAN Alain (M26731Z)"/>
    <x v="0"/>
    <s v="Absence - Congé ou RTT"/>
    <m/>
    <s v="Absence : congé, RTT, arrêt maladie"/>
    <m/>
    <n v="0"/>
    <m/>
    <m/>
    <m/>
  </r>
  <r>
    <s v="2023-24"/>
    <s v="DUPLAN Alain (M26731Z)"/>
    <x v="13"/>
    <s v="Activité récurrente - Formation reçue, visite d'ouvrage"/>
    <m/>
    <s v="Activité récurrente - Mails, archivages, réunion, formation, managementmarché, budget"/>
    <m/>
    <n v="7"/>
    <m/>
    <m/>
    <s v="briscad + Stella en visio + terrain Unité"/>
  </r>
  <r>
    <s v="2023-2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boretum Sathonay campp"/>
  </r>
  <r>
    <s v="2023-2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s v="trame bassins au sein des corridors écologiques"/>
  </r>
  <r>
    <s v="2023-24"/>
    <s v="DUPLAN Alain (M26731Z)"/>
    <x v="2"/>
    <s v="Activité récurrente - Management, planification, gestion RH"/>
    <m/>
    <s v="Activité récurrente - Mails, archivages, réunion, formation, managementmarché, budget"/>
    <m/>
    <n v="5.5"/>
    <m/>
    <m/>
    <s v="stagiaire Sarah ALMANZA dont réunion avec chercheurs"/>
  </r>
  <r>
    <s v="2023-2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Domanialité bassins secteur Eglantines"/>
  </r>
  <r>
    <s v="2023-2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 Porte des Alpes"/>
  </r>
  <r>
    <s v="2023-2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5"/>
    <s v="DUPLAN Alain (M26731Z)"/>
    <x v="3"/>
    <s v="Activité récurrente - Réunion"/>
    <m/>
    <s v="Activité récurrente - Mails, archivages, réunion, formation, managementmarché, budget"/>
    <m/>
    <n v="2"/>
    <m/>
    <m/>
    <s v="seminaire Gemapi"/>
  </r>
  <r>
    <s v="2023-2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.75"/>
    <s v="Métropole- EAU"/>
    <m/>
    <s v="bassin Zac du Contal"/>
  </r>
  <r>
    <s v="2023-2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DUPLAN Alain (M26731Z)"/>
    <x v="0"/>
    <s v="Absence - Congé ou RTT"/>
    <m/>
    <s v="Absence : congé, RTT, arrêt maladie"/>
    <m/>
    <n v="8"/>
    <m/>
    <m/>
    <s v="RTT"/>
  </r>
  <r>
    <s v="2023-2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s v="présentation arbre de pluie Johanna SANABRIA"/>
  </r>
  <r>
    <s v="2023-2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ruisseau des gorges St Germain Mont d'Or"/>
  </r>
  <r>
    <s v="2023-2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5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2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suivi activités + essai Stella"/>
  </r>
  <r>
    <s v="2023-2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6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6"/>
    <s v="DUPLAN Alain (M26731Z)"/>
    <x v="3"/>
    <s v="Activité récurrente - Réunion"/>
    <m/>
    <s v="Activité récurrente - Mails, archivages, réunion, formation, managementmarché, budget"/>
    <m/>
    <n v="2.5"/>
    <m/>
    <m/>
    <s v="Equipe + point bassins"/>
  </r>
  <r>
    <s v="2023-2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DUPLAN Alain (M26731Z)"/>
    <x v="0"/>
    <s v="Absence - Congé ou RTT"/>
    <m/>
    <s v="Absence : congé, RTT, arrêt maladie"/>
    <m/>
    <n v="8"/>
    <m/>
    <m/>
    <s v="congé"/>
  </r>
  <r>
    <s v="2023-2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s v="Marianne SABATIER + Johanna SABRINA"/>
  </r>
  <r>
    <s v="2023-2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s v="Valon Duchère Lyon 9"/>
  </r>
  <r>
    <s v="2023-2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"/>
  </r>
  <r>
    <s v="2023-26"/>
    <s v="DUPLAN Alain (M26731Z)"/>
    <x v="2"/>
    <s v="Activité récurrente - Management, planification, gestion RH"/>
    <m/>
    <s v="Activité récurrente - Mails, archivages, réunion, formation, managementmarché, budget"/>
    <m/>
    <n v="10"/>
    <m/>
    <m/>
    <s v="stagiaire Sarah ALMANZA dont 1 journée terrain drône bassins"/>
  </r>
  <r>
    <s v="2023-2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2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7"/>
    <s v="DUPLAN Alain (M26731Z)"/>
    <x v="20"/>
    <s v="Activité récurrente - Colloque / séminaire"/>
    <m/>
    <s v="Activité récurrente - Mails, archivages, réunion, formation, managementmarché, budget"/>
    <m/>
    <n v="10"/>
    <m/>
    <m/>
    <s v="webinaire Nature en ville + Novatech (3 ateliers)"/>
  </r>
  <r>
    <s v="2023-27"/>
    <s v="DUPLAN Alain (M26731Z)"/>
    <x v="3"/>
    <s v="Activité récurrente - Réunion"/>
    <m/>
    <s v="Activité récurrente - Mails, archivages, réunion, formation, managementmarché, budget"/>
    <m/>
    <n v="3"/>
    <m/>
    <m/>
    <s v="programme recherche Québe"/>
  </r>
  <r>
    <s v="2023-2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DUPLAN Alain (M26731Z)"/>
    <x v="0"/>
    <s v="Absence - Congé ou RTT"/>
    <m/>
    <s v="Absence : congé, RTT, arrêt maladie"/>
    <m/>
    <n v="0"/>
    <m/>
    <m/>
    <m/>
  </r>
  <r>
    <s v="2023-27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27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stagiaire Sarah ALMANZA"/>
  </r>
  <r>
    <s v="2023-2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endu Etude hydrogéologique Grange Blanche Corbas + réunion Peyssilieu à Meyzieu"/>
  </r>
  <r>
    <s v="2023-28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8"/>
    <s v="DUPLAN Alain (M26731Z)"/>
    <x v="3"/>
    <s v="Activité récurrente - Réunion"/>
    <m/>
    <s v="Activité récurrente - Mails, archivages, réunion, formation, managementmarché, budget"/>
    <m/>
    <n v="2.5"/>
    <m/>
    <m/>
    <s v="Indicateurs Gemapi + CR réunion Québec"/>
  </r>
  <r>
    <s v="2023-2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Mesures acoustiques sur la digue de l'épi + bassin Laupheim à Feyzin"/>
  </r>
  <r>
    <s v="2023-28"/>
    <s v="DUPLAN Alain (M26731Z)"/>
    <x v="0"/>
    <s v="Absence - Congé ou RTT"/>
    <m/>
    <s v="Absence : congé, RTT, arrêt maladie"/>
    <m/>
    <n v="8"/>
    <m/>
    <m/>
    <s v="14 juillet ferié"/>
  </r>
  <r>
    <s v="2023-2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28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2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9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2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.5"/>
    <s v="Métropole- EAU"/>
    <m/>
    <m/>
  </r>
  <r>
    <s v="2023-2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DUPLAN Alain (M26731Z)"/>
    <x v="0"/>
    <s v="Absence - Congé ou RTT"/>
    <m/>
    <s v="Absence : congé, RTT, arrêt maladie"/>
    <m/>
    <n v="0"/>
    <m/>
    <m/>
    <m/>
  </r>
  <r>
    <s v="2023-2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"/>
  </r>
  <r>
    <s v="2023-29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stagiaire Sarah ALMANZA"/>
  </r>
  <r>
    <s v="2023-2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terrain POrte des Alpes + grange blanche Corbas"/>
  </r>
  <r>
    <s v="2023-30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0"/>
    <s v="DUPLAN Alain (M26731Z)"/>
    <x v="3"/>
    <s v="Activité récurrente - Réunion"/>
    <m/>
    <s v="Activité récurrente - Mails, archivages, réunion, formation, managementmarché, budget"/>
    <m/>
    <n v="3.5"/>
    <m/>
    <m/>
    <s v="point bassins OR/programmation + point dossiers Vio"/>
  </r>
  <r>
    <s v="2023-3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DUPLAN Alain (M26731Z)"/>
    <x v="0"/>
    <s v="Absence - Congé ou RTT"/>
    <m/>
    <s v="Absence : congé, RTT, arrêt maladie"/>
    <m/>
    <n v="0"/>
    <m/>
    <m/>
    <m/>
  </r>
  <r>
    <s v="2023-3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s v="trame bassins au sein des corridors écologiques"/>
  </r>
  <r>
    <s v="2023-30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3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.5"/>
    <s v="Métropole- EAU"/>
    <m/>
    <m/>
  </r>
  <r>
    <s v="2023-3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C Pastour 2 et CR St Priest"/>
  </r>
  <r>
    <s v="2023-31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1"/>
    <s v="DUPLAN Alain (M26731Z)"/>
    <x v="3"/>
    <s v="Activité récurrente - Réunion"/>
    <m/>
    <s v="Activité récurrente - Mails, archivages, réunion, formation, managementmarché, budget"/>
    <m/>
    <n v="2"/>
    <m/>
    <m/>
    <s v="dont point missions Vio"/>
  </r>
  <r>
    <s v="2023-3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LC topo Peyssilieu"/>
  </r>
  <r>
    <s v="2023-3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DUPLAN Alain (M26731Z)"/>
    <x v="0"/>
    <s v="Absence - Congé ou RTT"/>
    <m/>
    <s v="Absence : congé, RTT, arrêt maladie"/>
    <m/>
    <n v="0"/>
    <m/>
    <m/>
    <m/>
  </r>
  <r>
    <s v="2023-3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31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3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s v="suivi activités + essai Stella"/>
  </r>
  <r>
    <s v="2023-3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e 720, CR porte des alpes, LC Zac Contal"/>
  </r>
  <r>
    <s v="2023-32"/>
    <s v="DUPLAN Alain (M26731Z)"/>
    <x v="20"/>
    <s v="Activité récurrente - Colloque / séminaire"/>
    <m/>
    <s v="Activité récurrente - Mails, archivages, réunion, formation, managementmarché, budget"/>
    <m/>
    <n v="1.5"/>
    <m/>
    <m/>
    <s v="ruissellement et gemapi"/>
  </r>
  <r>
    <s v="2023-32"/>
    <s v="DUPLAN Alain (M26731Z)"/>
    <x v="3"/>
    <s v="Activité récurrente - Réunion"/>
    <m/>
    <s v="Activité récurrente - Mails, archivages, réunion, formation, managementmarché, budget"/>
    <m/>
    <n v="1.5"/>
    <m/>
    <m/>
    <s v="point Vio"/>
  </r>
  <r>
    <s v="2023-3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DUPLAN Alain (M26731Z)"/>
    <x v="0"/>
    <s v="Absence - Congé ou RTT"/>
    <m/>
    <s v="Absence : congé, RTT, arrêt maladie"/>
    <m/>
    <n v="0"/>
    <m/>
    <m/>
    <m/>
  </r>
  <r>
    <s v="2023-32"/>
    <s v="DUPLAN Alain (M26731Z)"/>
    <x v="13"/>
    <s v="Activité récurrente - Formation reçue, visite d'ouvrage"/>
    <m/>
    <s v="Activité récurrente - Mails, archivages, réunion, formation, managementmarché, budget"/>
    <m/>
    <n v="2"/>
    <m/>
    <m/>
    <s v="Rex bassin Montmartin"/>
  </r>
  <r>
    <s v="2023-3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2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3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3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3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DUPLAN Alain (M26731Z)"/>
    <x v="0"/>
    <s v="Absence - Congé ou RTT"/>
    <m/>
    <s v="Absence : congé, RTT, arrêt maladie"/>
    <m/>
    <n v="38.75"/>
    <m/>
    <m/>
    <m/>
  </r>
  <r>
    <s v="2023-3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3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4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4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DUPLAN Alain (M26731Z)"/>
    <x v="0"/>
    <s v="Absence - Congé ou RTT"/>
    <m/>
    <s v="Absence : congé, RTT, arrêt maladie"/>
    <m/>
    <n v="38.75"/>
    <m/>
    <m/>
    <m/>
  </r>
  <r>
    <s v="2023-3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4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5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DUPLAN Alain (M26731Z)"/>
    <x v="0"/>
    <s v="Absence - Congé ou RTT"/>
    <m/>
    <s v="Absence : congé, RTT, arrêt maladie"/>
    <m/>
    <n v="38.75"/>
    <m/>
    <m/>
    <m/>
  </r>
  <r>
    <s v="2023-3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5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courrier riverain Chicotière"/>
  </r>
  <r>
    <s v="2023-36"/>
    <s v="DUPLAN Alain (M26731Z)"/>
    <x v="20"/>
    <s v="Activité récurrente - Colloque / séminaire"/>
    <m/>
    <s v="Activité récurrente - Mails, archivages, réunion, formation, managementmarché, budget"/>
    <m/>
    <n v="2"/>
    <m/>
    <m/>
    <s v="café OTHU + webinaire EP france et autre pays"/>
  </r>
  <r>
    <s v="2023-36"/>
    <s v="DUPLAN Alain (M26731Z)"/>
    <x v="3"/>
    <s v="Activité récurrente - Réunion"/>
    <m/>
    <s v="Activité récurrente - Mails, archivages, réunion, formation, managementmarché, budget"/>
    <m/>
    <n v="3"/>
    <m/>
    <m/>
    <s v="Soutenance Marianne SABATIER"/>
  </r>
  <r>
    <s v="2023-3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s v="ZAC du Contal + Peyssilieu"/>
  </r>
  <r>
    <s v="2023-3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DUPLAN Alain (M26731Z)"/>
    <x v="0"/>
    <s v="Absence - Congé ou RTT"/>
    <m/>
    <s v="Absence : congé, RTT, arrêt maladie"/>
    <m/>
    <n v="0"/>
    <m/>
    <m/>
    <m/>
  </r>
  <r>
    <s v="2023-3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36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rendez-vous médecin du travail"/>
  </r>
  <r>
    <s v="2023-3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3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7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aménagements résilients"/>
  </r>
  <r>
    <s v="2023-37"/>
    <s v="DUPLAN Alain (M26731Z)"/>
    <x v="3"/>
    <s v="Activité récurrente - Réunion"/>
    <m/>
    <s v="Activité récurrente - Mails, archivages, réunion, formation, managementmarché, budget"/>
    <m/>
    <n v="3.5"/>
    <m/>
    <m/>
    <s v="présentation Sarah ALMANZA + réunion Unité"/>
  </r>
  <r>
    <s v="2023-3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3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DUPLAN Alain (M26731Z)"/>
    <x v="0"/>
    <s v="Absence - Congé ou RTT"/>
    <m/>
    <s v="Absence : congé, RTT, arrêt maladie"/>
    <m/>
    <n v="4"/>
    <m/>
    <m/>
    <s v="RTT"/>
  </r>
  <r>
    <s v="2023-37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3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7"/>
    <s v="DUPLAN Alain (M26731Z)"/>
    <x v="2"/>
    <s v="Activité récurrente - Management, planification, gestion RH"/>
    <m/>
    <s v="Activité récurrente - Mails, archivages, réunion, formation, managementmarché, budget"/>
    <m/>
    <n v="6"/>
    <m/>
    <m/>
    <s v="stagiaire Sarah ALMANZA dont relecture rapport V1"/>
  </r>
  <r>
    <s v="2023-3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3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uissellements Villardier, Grange Blanche, Peyssilieu avis Leclerc"/>
  </r>
  <r>
    <s v="2023-38"/>
    <s v="DUPLAN Alain (M26731Z)"/>
    <x v="20"/>
    <s v="Activité récurrente - Colloque / séminaire"/>
    <m/>
    <s v="Activité récurrente - Mails, archivages, réunion, formation, managementmarché, budget"/>
    <m/>
    <n v="10"/>
    <m/>
    <m/>
    <s v="Journée REX renouée à St Etienne Rhizomex + 2 webinaire d'une heure"/>
  </r>
  <r>
    <s v="2023-38"/>
    <s v="DUPLAN Alain (M26731Z)"/>
    <x v="3"/>
    <s v="Activité récurrente - Réunion"/>
    <m/>
    <s v="Activité récurrente - Mails, archivages, réunion, formation, managementmarché, budget"/>
    <m/>
    <n v="4.5"/>
    <m/>
    <m/>
    <s v="bilan astreintes + indicateurs Gemapidigues + point dossier Vio"/>
  </r>
  <r>
    <s v="2023-3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bassin Mi Plaine à St Priest"/>
  </r>
  <r>
    <s v="2023-3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range Blanche à Corbas"/>
  </r>
  <r>
    <s v="2023-38"/>
    <s v="DUPLAN Alain (M26731Z)"/>
    <x v="0"/>
    <s v="Absence - Congé ou RTT"/>
    <m/>
    <s v="Absence : congé, RTT, arrêt maladie"/>
    <m/>
    <n v="4"/>
    <m/>
    <m/>
    <s v="RTT"/>
  </r>
  <r>
    <s v="2023-3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8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relecture rapport V1"/>
  </r>
  <r>
    <s v="2023-3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e 720, Villardier"/>
  </r>
  <r>
    <s v="2023-39"/>
    <s v="DUPLAN Alain (M26731Z)"/>
    <x v="20"/>
    <s v="Activité récurrente - Colloque / séminaire"/>
    <m/>
    <s v="Activité récurrente - Mails, archivages, réunion, formation, managementmarché, budget"/>
    <m/>
    <n v="16"/>
    <m/>
    <m/>
    <s v="Interaction végétaux aquatiques avec leur environnement biotique et abiotique : de la connaissance à la gestion (Université Chambéry)"/>
  </r>
  <r>
    <s v="2023-39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UPLAN Alain (M26731Z)"/>
    <x v="0"/>
    <s v="Absence - Congé ou RTT"/>
    <m/>
    <s v="Absence : congé, RTT, arrêt maladie"/>
    <m/>
    <n v="0"/>
    <m/>
    <m/>
    <m/>
  </r>
  <r>
    <s v="2023-3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bassin Laupheim Feyzin"/>
  </r>
  <r>
    <s v="2023-3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9"/>
    <s v="DUPLAN Alain (M26731Z)"/>
    <x v="2"/>
    <s v="Activité récurrente - Management, planification, gestion RH"/>
    <m/>
    <s v="Activité récurrente - Mails, archivages, réunion, formation, managementmarché, budget"/>
    <m/>
    <n v="8"/>
    <m/>
    <m/>
    <s v="stagiaire Sarah ALMANZA dont participation Soutenance Université Chambéry"/>
  </r>
  <r>
    <s v="2023-3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grange blanche et bassin 773 et Peyssilieu"/>
  </r>
  <r>
    <s v="2023-40"/>
    <s v="DUPLAN Alain (M26731Z)"/>
    <x v="20"/>
    <s v="Activité récurrente - Colloque / séminaire"/>
    <m/>
    <s v="Activité récurrente - Mails, archivages, réunion, formation, managementmarché, budget"/>
    <m/>
    <n v="3.5"/>
    <m/>
    <m/>
    <s v="webinaires face à la transghression, comment réagir + Castor + juriprudence et milieuix aquatiques"/>
  </r>
  <r>
    <s v="2023-40"/>
    <s v="DUPLAN Alain (M26731Z)"/>
    <x v="3"/>
    <s v="Activité récurrente - Réunion"/>
    <m/>
    <s v="Activité récurrente - Mails, archivages, réunion, formation, managementmarché, budget"/>
    <m/>
    <n v="1"/>
    <m/>
    <m/>
    <s v="adaptation poste de travail"/>
  </r>
  <r>
    <s v="2023-4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Mi Plaine + terrain ZAC Contal"/>
  </r>
  <r>
    <s v="2023-4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DUPLAN Alain (M26731Z)"/>
    <x v="0"/>
    <s v="Absence - Congé ou RTT"/>
    <m/>
    <s v="Absence : congé, RTT, arrêt maladie"/>
    <m/>
    <n v="0"/>
    <m/>
    <m/>
    <m/>
  </r>
  <r>
    <s v="2023-4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s v="travaux granges blanche"/>
  </r>
  <r>
    <s v="2023-4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4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0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participation Soutenance Université Chambéry"/>
  </r>
  <r>
    <s v="2023-4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mél, taches diverses"/>
  </r>
  <r>
    <s v="2023-4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apport Porte des Alpes et LC Moe Grange Blanchee"/>
  </r>
  <r>
    <s v="2023-41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1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UPLAN Alain (M26731Z)"/>
    <x v="0"/>
    <s v="Absence - Congé ou RTT"/>
    <m/>
    <s v="Absence : congé, RTT, arrêt maladie"/>
    <m/>
    <n v="0"/>
    <m/>
    <m/>
    <m/>
  </r>
  <r>
    <s v="2023-41"/>
    <s v="DUPLAN Alain (M26731Z)"/>
    <x v="13"/>
    <s v="Activité récurrente - Formation reçue, visite d'ouvrage"/>
    <m/>
    <s v="Activité récurrente - Mails, archivages, réunion, formation, managementmarché, budget"/>
    <m/>
    <n v="32"/>
    <m/>
    <m/>
    <s v="végétaliser un espace en tenant compte de l'existant et du contexte écologique"/>
  </r>
  <r>
    <s v="2023-4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4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1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 dont participation Soutenance Université Chambéry"/>
  </r>
  <r>
    <s v="2023-4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endu diagnostic Porte des Alpes"/>
  </r>
  <r>
    <s v="2023-42"/>
    <s v="DUPLAN Alain (M26731Z)"/>
    <x v="20"/>
    <s v="Activité récurrente - Colloque / séminaire"/>
    <m/>
    <s v="Activité récurrente - Mails, archivages, réunion, formation, managementmarché, budget"/>
    <m/>
    <n v="4"/>
    <m/>
    <m/>
    <s v="webinaire Relations homme-rivière + ville perméable"/>
  </r>
  <r>
    <s v="2023-42"/>
    <s v="DUPLAN Alain (M26731Z)"/>
    <x v="3"/>
    <s v="Activité récurrente - Réunion"/>
    <m/>
    <s v="Activité récurrente - Mails, archivages, réunion, formation, managementmarché, budget"/>
    <m/>
    <n v="4"/>
    <m/>
    <m/>
    <s v="Montmartin avec Christian et David + point dossiers Vio + adaptation poste de travail"/>
  </r>
  <r>
    <s v="2023-4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éception gra,nge blanche BR"/>
  </r>
  <r>
    <s v="2023-42"/>
    <s v="DUPLAN Alain (M26731Z)"/>
    <x v="0"/>
    <s v="Absence - Congé ou RTT"/>
    <m/>
    <s v="Absence : congé, RTT, arrêt maladie"/>
    <m/>
    <n v="4"/>
    <m/>
    <m/>
    <s v="RTT"/>
  </r>
  <r>
    <s v="2023-42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42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gestion EP Fontaines + démarrage Etude Feyzin"/>
  </r>
  <r>
    <s v="2023-43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Bon état des milieux aquatiques : comment suivre des indicateurs mal ou pas définis ?"/>
  </r>
  <r>
    <s v="2023-43"/>
    <s v="DUPLAN Alain (M26731Z)"/>
    <x v="3"/>
    <s v="Activité récurrente - Réunion"/>
    <m/>
    <s v="Activité récurrente - Mails, archivages, réunion, formation, managementmarché, budget"/>
    <m/>
    <n v="2.5"/>
    <m/>
    <m/>
    <s v="Equipe  + suite analyse impacts Flex bureau"/>
  </r>
  <r>
    <s v="2023-4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3"/>
    <s v="DUPLAN Alain (M26731Z)"/>
    <x v="0"/>
    <s v="Absence - Congé ou RTT"/>
    <m/>
    <s v="Absence : congé, RTT, arrêt maladie"/>
    <m/>
    <n v="8"/>
    <m/>
    <m/>
    <s v="congé"/>
  </r>
  <r>
    <s v="2023-4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4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s v="trame bassins au sein des corridors écologiques"/>
  </r>
  <r>
    <s v="2023-43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4"/>
    <s v="DUPLAN Alain (M26731Z)"/>
    <x v="3"/>
    <s v="Activité récurrente - Réunion"/>
    <m/>
    <s v="Activité récurrente - Mails, archivages, réunion, formation, managementmarché, budget"/>
    <m/>
    <n v="1"/>
    <m/>
    <m/>
    <s v="adaptation poste de travail"/>
  </r>
  <r>
    <s v="2023-4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4"/>
    <s v="DUPLAN Alain (M26731Z)"/>
    <x v="0"/>
    <s v="Absence - Congé ou RTT"/>
    <m/>
    <s v="Absence : congé, RTT, arrêt maladie"/>
    <m/>
    <n v="24"/>
    <m/>
    <m/>
    <s v="férié + RTT"/>
  </r>
  <r>
    <s v="2023-4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4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4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él, taches diverses + trajet réparation PC jusqu'à confluence"/>
  </r>
  <r>
    <s v="2023-4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5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L’émission de GES des grands barrages : du fondamental à l’appliqué - Yves PRAIRIE (Québec)"/>
  </r>
  <r>
    <s v="2023-45"/>
    <s v="DUPLAN Alain (M26731Z)"/>
    <x v="3"/>
    <s v="Activité récurrente - Réunion"/>
    <m/>
    <s v="Activité récurrente - Mails, archivages, réunion, formation, managementmarché, budget"/>
    <m/>
    <n v="1.5"/>
    <m/>
    <m/>
    <s v="analyse d'impacts Flex bureau"/>
  </r>
  <r>
    <s v="2023-4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5"/>
    <s v="DUPLAN Alain (M26731Z)"/>
    <x v="0"/>
    <s v="Absence - Congé ou RTT"/>
    <m/>
    <s v="Absence : congé, RTT, arrêt maladie"/>
    <m/>
    <n v="16"/>
    <m/>
    <m/>
    <s v="RTT"/>
  </r>
  <r>
    <s v="2023-4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s v="facturation"/>
  </r>
  <r>
    <s v="2023-4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5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"/>
  </r>
  <r>
    <s v="2023-4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él, taches diverses + déplacements confluence pour réparer PC"/>
  </r>
  <r>
    <s v="2023-4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terrain Mi Plaine avec Egis et ESX"/>
  </r>
  <r>
    <s v="2023-46"/>
    <s v="DUPLAN Alain (M26731Z)"/>
    <x v="20"/>
    <s v="Activité récurrente - Colloque / séminaire"/>
    <m/>
    <s v="Activité récurrente - Mails, archivages, réunion, formation, managementmarché, budget"/>
    <m/>
    <n v="3"/>
    <m/>
    <m/>
    <s v="Graie conférence Eau &amp; Santé - Caractériser retour au sol"/>
  </r>
  <r>
    <s v="2023-46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6"/>
    <s v="DUPLAN Alain (M26731Z)"/>
    <x v="0"/>
    <s v="Absence - Congé ou RTT"/>
    <m/>
    <s v="Absence : congé, RTT, arrêt maladie"/>
    <m/>
    <n v="0"/>
    <m/>
    <m/>
    <m/>
  </r>
  <r>
    <s v="2023-46"/>
    <s v="DUPLAN Alain (M26731Z)"/>
    <x v="13"/>
    <s v="Activité récurrente - Formation reçue, visite d'ouvrage"/>
    <m/>
    <s v="Activité récurrente - Mails, archivages, réunion, formation, managementmarché, budget"/>
    <m/>
    <n v="17"/>
    <m/>
    <m/>
    <s v="formation CNFPT rétention EP et techniques écologiques + Webinaire Majenta"/>
  </r>
  <r>
    <s v="2023-4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10"/>
    <s v="Activité récurrente - Suivi marchés, achat, facture, préparation budget"/>
    <m/>
    <s v="Activité récurrente - Mails, archivages, réunion, formation, managementmarché, budget"/>
    <m/>
    <n v="0.5"/>
    <m/>
    <m/>
    <m/>
  </r>
  <r>
    <s v="2023-4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consommation OR 2024"/>
  </r>
  <r>
    <s v="2023-4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6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Feyzin"/>
  </r>
  <r>
    <s v="2023-47"/>
    <s v="DUPLAN Alain (M26731Z)"/>
    <x v="20"/>
    <s v="Activité récurrente - Colloque / séminaire"/>
    <m/>
    <s v="Activité récurrente - Mails, archivages, réunion, formation, managementmarché, budget"/>
    <m/>
    <n v="3"/>
    <m/>
    <m/>
    <s v="prépa journée bassins"/>
  </r>
  <r>
    <s v="2023-47"/>
    <s v="DUPLAN Alain (M26731Z)"/>
    <x v="3"/>
    <s v="Activité récurrente - Réunion"/>
    <m/>
    <s v="Activité récurrente - Mails, archivages, réunion, formation, managementmarché, budget"/>
    <m/>
    <n v="1"/>
    <m/>
    <m/>
    <s v="Unité"/>
  </r>
  <r>
    <s v="2023-4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T Réception de travaux: DOE et Dossier de réception travaux"/>
  </r>
  <r>
    <s v="2023-47"/>
    <s v="DUPLAN Alain (M26731Z)"/>
    <x v="0"/>
    <s v="Absence - Congé ou RTT"/>
    <m/>
    <s v="Absence : congé, RTT, arrêt maladie"/>
    <m/>
    <n v="0"/>
    <m/>
    <m/>
    <m/>
  </r>
  <r>
    <s v="2023-47"/>
    <s v="DUPLAN Alain (M26731Z)"/>
    <x v="13"/>
    <s v="Activité récurrente - Formation reçue, visite d'ouvrage"/>
    <m/>
    <s v="Activité récurrente - Mails, archivages, réunion, formation, managementmarché, budget"/>
    <m/>
    <n v="5"/>
    <m/>
    <m/>
    <s v="parcours astreinte digues"/>
  </r>
  <r>
    <s v="2023-4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chive HDM"/>
  </r>
  <r>
    <s v="2023-4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écoute webinaire avec réunion d'échange HCet VR"/>
  </r>
  <r>
    <s v="2023-4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, lire rapport et réunion rendu 2023"/>
  </r>
  <r>
    <s v="2023-47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8"/>
    <s v="DUPLAN Alain (M26731Z)"/>
    <x v="20"/>
    <s v="Activité récurrente - Colloque / séminaire"/>
    <m/>
    <s v="Activité récurrente - Mails, archivages, réunion, formation, managementmarché, budget"/>
    <m/>
    <n v="16"/>
    <m/>
    <m/>
    <s v="journée Bassins Arra + webinaires les sols et le cycle de l'eau"/>
  </r>
  <r>
    <s v="2023-48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UPLAN Alain (M26731Z)"/>
    <x v="0"/>
    <s v="Absence - Congé ou RTT"/>
    <m/>
    <s v="Absence : congé, RTT, arrêt maladie"/>
    <m/>
    <n v="0"/>
    <m/>
    <m/>
    <m/>
  </r>
  <r>
    <s v="2023-4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m/>
  </r>
  <r>
    <s v="2023-4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, lire rapport et réunion rendu 2023"/>
  </r>
  <r>
    <s v="2023-48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rédaction fiche stage 2024"/>
  </r>
  <r>
    <s v="2023-4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25"/>
    <s v="Métropole- EAU"/>
    <m/>
    <s v="évolution symbologie des bassins dans le SIG + suivi activités + essai Stella"/>
  </r>
  <r>
    <s v="2023-4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llardier"/>
  </r>
  <r>
    <s v="2023-4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9"/>
    <s v="DUPLAN Alain (M26731Z)"/>
    <x v="3"/>
    <s v="Activité récurrente - Réunion"/>
    <m/>
    <s v="Activité récurrente - Mails, archivages, réunion, formation, managementmarché, budget"/>
    <m/>
    <n v="1"/>
    <m/>
    <m/>
    <s v="présentation organisation Gemapi"/>
  </r>
  <r>
    <s v="2023-4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UPLAN Alain (M26731Z)"/>
    <x v="0"/>
    <s v="Absence - Congé ou RTT"/>
    <m/>
    <s v="Absence : congé, RTT, arrêt maladie"/>
    <m/>
    <n v="8"/>
    <m/>
    <m/>
    <s v="congé"/>
  </r>
  <r>
    <s v="2023-49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s v="Réussir ses délégations"/>
  </r>
  <r>
    <s v="2023-4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10"/>
    <s v="Activité récurrente - Suivi marchés, achat, facture, préparation budget"/>
    <m/>
    <s v="Activité récurrente - Mails, archivages, réunion, formation, managementmarché, budget"/>
    <m/>
    <n v="2.5"/>
    <m/>
    <m/>
    <m/>
  </r>
  <r>
    <s v="2023-4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Bassins et corridors écologiques : choix et attentes pour financements 2024"/>
  </r>
  <r>
    <s v="2023-49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4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25"/>
    <s v="Métropole- EAU"/>
    <m/>
    <s v="GT réception travaux: Remise en gestion/remise d'ouvrage + évolution symbologie des bassins dans le SIG + suivi activités + essai Stella"/>
  </r>
  <r>
    <s v="2023-5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5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ZAC du contal et Peyssilieu"/>
  </r>
  <r>
    <s v="2023-50"/>
    <s v="DUPLAN Alain (M26731Z)"/>
    <x v="20"/>
    <s v="Activité récurrente - Colloque / séminaire"/>
    <m/>
    <s v="Activité récurrente - Mails, archivages, réunion, formation, managementmarché, budget"/>
    <m/>
    <n v="7"/>
    <m/>
    <m/>
    <s v="Graie programme Espoir + café OTHU"/>
  </r>
  <r>
    <s v="2023-50"/>
    <s v="DUPLAN Alain (M26731Z)"/>
    <x v="3"/>
    <s v="Activité récurrente - Réunion"/>
    <m/>
    <s v="Activité récurrente - Mails, archivages, réunion, formation, managementmarché, budget"/>
    <m/>
    <n v="1.5"/>
    <m/>
    <m/>
    <s v="point avec Artelia Moe Grange Blanche"/>
  </r>
  <r>
    <s v="2023-5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UPLAN Alain (M26731Z)"/>
    <x v="0"/>
    <s v="Absence - Congé ou RTT"/>
    <m/>
    <s v="Absence : congé, RTT, arrêt maladie"/>
    <m/>
    <n v="0"/>
    <m/>
    <m/>
    <m/>
  </r>
  <r>
    <s v="2023-50"/>
    <s v="DUPLAN Alain (M26731Z)"/>
    <x v="13"/>
    <s v="Activité récurrente - Formation reçue, visite d'ouvrage"/>
    <m/>
    <s v="Activité récurrente - Mails, archivages, réunion, formation, managementmarché, budget"/>
    <m/>
    <n v="1"/>
    <m/>
    <m/>
    <s v="webinaire Majenta"/>
  </r>
  <r>
    <s v="2023-5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5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et espèces cibles"/>
  </r>
  <r>
    <s v="2023-50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5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"/>
  </r>
  <r>
    <s v="2023-5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5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51"/>
    <s v="DUPLAN Alain (M26731Z)"/>
    <x v="20"/>
    <s v="Activité récurrente - Colloque / séminaire"/>
    <m/>
    <s v="Activité récurrente - Mails, archivages, réunion, formation, managementmarché, budget"/>
    <m/>
    <n v="6"/>
    <m/>
    <m/>
    <s v="données piscicoles historiques + relation homme-rivière + thèse Charlotte ROBICHON sur cyanobacytéries"/>
  </r>
  <r>
    <s v="2023-51"/>
    <s v="DUPLAN Alain (M26731Z)"/>
    <x v="3"/>
    <s v="Activité récurrente - Réunion"/>
    <m/>
    <s v="Activité récurrente - Mails, archivages, réunion, formation, managementmarché, budget"/>
    <m/>
    <n v="2.5"/>
    <m/>
    <m/>
    <s v="Equipe + organisation Flex bureau visio"/>
  </r>
  <r>
    <s v="2023-5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UPLAN Alain (M26731Z)"/>
    <x v="0"/>
    <s v="Absence - Congé ou RTT"/>
    <m/>
    <s v="Absence : congé, RTT, arrêt maladie"/>
    <m/>
    <n v="0"/>
    <m/>
    <m/>
    <m/>
  </r>
  <r>
    <s v="2023-51"/>
    <s v="DUPLAN Alain (M26731Z)"/>
    <x v="13"/>
    <s v="Activité récurrente - Formation reçue, visite d'ouvrage"/>
    <m/>
    <s v="Activité récurrente - Mails, archivages, réunion, formation, managementmarché, budget"/>
    <m/>
    <n v="3.5"/>
    <m/>
    <m/>
    <s v="Décurité Quadri"/>
  </r>
  <r>
    <s v="2023-5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5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chives HDM"/>
  </r>
  <r>
    <s v="2023-5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51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5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"/>
  </r>
  <r>
    <s v="2023-5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5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llardier"/>
  </r>
  <r>
    <s v="2023-5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52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5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UPLAN Alain (M26731Z)"/>
    <x v="0"/>
    <s v="Absence - Congé ou RTT"/>
    <m/>
    <s v="Absence : congé, RTT, arrêt maladie"/>
    <m/>
    <n v="38.75"/>
    <m/>
    <m/>
    <s v="congé"/>
  </r>
  <r>
    <s v="2023-52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5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5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52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m/>
  </r>
  <r>
    <s v="2023-0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1"/>
    <s v="GARNIER Christophe (125238C)"/>
    <x v="10"/>
    <s v="Activité récurrente - Suivi marchés, achat, facture, préparation budget"/>
    <m/>
    <s v="Activité récurrente - Mails, archivages, réunion, formation, managementmarché, budget"/>
    <m/>
    <n v="7.75"/>
    <m/>
    <m/>
    <m/>
  </r>
  <r>
    <s v="2023-0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2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0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3"/>
    <s v="GARNIER Christophe (125238C)"/>
    <x v="1"/>
    <s v="Activité récurrente - Divers"/>
    <m/>
    <s v="Activité récurrente - Mails, archivages, réunion, formation, managementmarché, budget"/>
    <m/>
    <n v="5.75"/>
    <m/>
    <m/>
    <m/>
  </r>
  <r>
    <s v="2023-0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3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GARNIER Christophe (125238C)"/>
    <x v="3"/>
    <s v="Activité récurrente - Réunion"/>
    <m/>
    <s v="Activité récurrente - Mails, archivages, réunion, formation, managementmarché, budget"/>
    <m/>
    <n v="3"/>
    <m/>
    <m/>
    <m/>
  </r>
  <r>
    <s v="2023-0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4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4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4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0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5"/>
    <s v="GARNIER Christophe (125238C)"/>
    <x v="0"/>
    <s v="Absence - Congé ou RTT"/>
    <m/>
    <s v="Absence : congé, RTT, arrêt maladie"/>
    <m/>
    <n v="7.75"/>
    <m/>
    <m/>
    <m/>
  </r>
  <r>
    <s v="2023-0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7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7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7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9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9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9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0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0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0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1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1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1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2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2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2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3"/>
    <s v="GARNIER Christophe (125238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m/>
  </r>
  <r>
    <s v="2023-13"/>
    <s v="GARNIER Christophe (125238C)"/>
    <x v="3"/>
    <s v="Activité récurrente - Réunion"/>
    <m/>
    <s v="Activité récurrente - Mails, archivages, réunion, formation, managementmarché, budget"/>
    <m/>
    <n v="5.25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4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5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5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5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7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7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8"/>
    <s v="GARNIER Christophe (125238C)"/>
    <x v="0"/>
    <s v="Absence - Congé ou RTT"/>
    <m/>
    <s v="Absence : congé, RTT, arrêt maladie"/>
    <m/>
    <n v="7.75"/>
    <m/>
    <m/>
    <m/>
  </r>
  <r>
    <s v="2023-18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8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8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8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9"/>
    <s v="GARNIER Christophe (125238C)"/>
    <x v="0"/>
    <s v="Absence - Congé ou RTT"/>
    <m/>
    <s v="Absence : congé, RTT, arrêt maladie"/>
    <m/>
    <n v="7.75"/>
    <m/>
    <m/>
    <m/>
  </r>
  <r>
    <s v="2023-19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9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0"/>
    <s v="GARNIER Christophe (125238C)"/>
    <x v="0"/>
    <s v="Absence - Congé ou RTT"/>
    <m/>
    <s v="Absence : congé, RTT, arrêt maladie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0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3"/>
    <s v="JURY Laurence (131087K)"/>
    <x v="3"/>
    <s v="Activité récurrente - Réunion"/>
    <m/>
    <s v="Activité récurrente - Mails, archivages, réunion, formation, managementmarché, budget"/>
    <m/>
    <n v="8.75"/>
    <m/>
    <m/>
    <m/>
  </r>
  <r>
    <s v="2023-0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0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4"/>
    <s v="JURY Laurence (131087K)"/>
    <x v="0"/>
    <s v="Absence - Congé ou RTT"/>
    <m/>
    <s v="Absence : congé, RTT, arrêt maladie"/>
    <m/>
    <n v="8.75"/>
    <m/>
    <m/>
    <m/>
  </r>
  <r>
    <s v="2023-0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5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6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7"/>
    <s v="JURY Laurence (131087K)"/>
    <x v="0"/>
    <s v="Absence - Congé ou RTT"/>
    <m/>
    <s v="Absence : congé, RTT, arrêt maladie"/>
    <m/>
    <n v="38.75"/>
    <m/>
    <m/>
    <m/>
  </r>
  <r>
    <s v="2023-0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8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1"/>
    <s v="JURY Laurence (131087K)"/>
    <x v="0"/>
    <s v="Absence - Congé ou RTT"/>
    <m/>
    <s v="Absence : congé, RTT, arrêt maladie"/>
    <m/>
    <n v="38.75"/>
    <m/>
    <m/>
    <s v="4j"/>
  </r>
  <r>
    <s v="2023-0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s v="4j"/>
  </r>
  <r>
    <s v="2023-0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4j"/>
  </r>
  <r>
    <s v="2023-02"/>
    <s v="JURY Laurence (131087K)"/>
    <x v="3"/>
    <s v="Activité récurrente - Réunion"/>
    <m/>
    <s v="Activité récurrente - Mails, archivages, réunion, formation, managementmarché, budget"/>
    <m/>
    <n v="4"/>
    <m/>
    <m/>
    <s v="4j"/>
  </r>
  <r>
    <s v="2023-0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09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9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0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0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1"/>
    <s v="JURY Laurence (131087K)"/>
    <x v="13"/>
    <s v="Activité récurrente - Formation reçue, visite d'ouvrage"/>
    <m/>
    <s v="Activité récurrente - Mails, archivages, réunion, formation, managementmarché, budget"/>
    <m/>
    <n v="8.75"/>
    <m/>
    <m/>
    <m/>
  </r>
  <r>
    <s v="2023-11"/>
    <s v="JURY Laurence (131087K)"/>
    <x v="0"/>
    <s v="Absence - Congé ou RTT"/>
    <m/>
    <s v="Absence : congé, RTT, arrêt maladie"/>
    <m/>
    <n v="8.75"/>
    <m/>
    <m/>
    <m/>
  </r>
  <r>
    <s v="2023-1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6.25"/>
    <s v="Métropole - Mairise d'ouvrage aménagement urbain et voirie"/>
    <m/>
    <m/>
  </r>
  <r>
    <s v="2023-11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12"/>
    <s v="JURY Laurence (131087K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1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2"/>
    <s v="JURY Laurence (131087K)"/>
    <x v="0"/>
    <s v="Absence - Congé ou RTT"/>
    <m/>
    <s v="Absence : congé, RTT, arrêt maladie"/>
    <m/>
    <n v="7.75"/>
    <m/>
    <m/>
    <m/>
  </r>
  <r>
    <s v="2023-1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3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4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5"/>
    <s v="JURY Laurence (131087K)"/>
    <x v="0"/>
    <s v="Absence - Congé ou RTT"/>
    <m/>
    <s v="Absence : congé, RTT, arrêt maladie"/>
    <m/>
    <n v="7.75"/>
    <m/>
    <m/>
    <m/>
  </r>
  <r>
    <s v="2023-1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"/>
    <s v="Métropole - Mairise d'ouvrage aménagement urbain et voirie"/>
    <m/>
    <m/>
  </r>
  <r>
    <s v="2023-1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1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3.25"/>
    <s v="Métropole - Mairise d'ouvrage aménagement urbain et voirie"/>
    <m/>
    <m/>
  </r>
  <r>
    <s v="2023-16"/>
    <s v="JURY Laurence (131087K)"/>
    <x v="0"/>
    <s v="Absence - Congé ou RTT"/>
    <m/>
    <s v="Absence : congé, RTT, arrêt maladie"/>
    <m/>
    <n v="15.5"/>
    <m/>
    <m/>
    <m/>
  </r>
  <r>
    <s v="2023-1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7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7"/>
    <s v="JURY Laurence (131087K)"/>
    <x v="0"/>
    <s v="Absence - Congé ou RTT"/>
    <m/>
    <s v="Absence : congé, RTT, arrêt maladie"/>
    <m/>
    <n v="7.75"/>
    <m/>
    <m/>
    <m/>
  </r>
  <r>
    <s v="2023-1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0"/>
    <s v="Métropole - Mairise d'ouvrage aménagement urbain et voirie"/>
    <m/>
    <m/>
  </r>
  <r>
    <s v="2023-17"/>
    <s v="JURY Laurence (131087K)"/>
    <x v="3"/>
    <s v="Activité récurrente - Réunion"/>
    <m/>
    <s v="Activité récurrente - Mails, archivages, réunion, formation, managementmarché, budget"/>
    <m/>
    <n v="3.25"/>
    <m/>
    <m/>
    <m/>
  </r>
  <r>
    <s v="2023-18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7"/>
    <s v="Métropole - Mairise d'ouvrage aménagement urbain et voirie"/>
    <m/>
    <m/>
  </r>
  <r>
    <s v="2023-18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JURY Laurence (131087K)"/>
    <x v="0"/>
    <s v="Absence - Congé ou RTT"/>
    <m/>
    <s v="Absence : congé, RTT, arrêt maladie"/>
    <m/>
    <n v="7.75"/>
    <m/>
    <m/>
    <m/>
  </r>
  <r>
    <s v="2023-19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1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.25"/>
    <s v="Métropole - Mairise d'ouvrage aménagement urbain et voirie"/>
    <m/>
    <m/>
  </r>
  <r>
    <s v="2023-2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2"/>
    <s v="Métropole - Mairise d'ouvrage aménagement urbain et voirie"/>
    <m/>
    <m/>
  </r>
  <r>
    <s v="2023-20"/>
    <s v="JURY Laurence (131087K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20"/>
    <s v="JURY Laurence (131087K)"/>
    <x v="0"/>
    <s v="Absence - Congé ou RTT"/>
    <m/>
    <s v="Absence : congé, RTT, arrêt maladie"/>
    <m/>
    <n v="7.75"/>
    <m/>
    <m/>
    <m/>
  </r>
  <r>
    <s v="2023-20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21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21"/>
    <s v="JURY Laurence (131087K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2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1.75"/>
    <s v="Métropole - Mairise d'ouvrage aménagement urbain et voirie"/>
    <m/>
    <m/>
  </r>
  <r>
    <s v="2023-22"/>
    <s v="JURY Laurence (131087K)"/>
    <x v="0"/>
    <s v="Absence - Congé ou RTT"/>
    <m/>
    <s v="Absence : congé, RTT, arrêt maladie"/>
    <m/>
    <n v="9.5"/>
    <m/>
    <m/>
    <m/>
  </r>
  <r>
    <s v="2023-22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1.5"/>
    <s v="Métropole - Mairise d'ouvrage aménagement urbain et voirie"/>
    <m/>
    <m/>
  </r>
  <r>
    <s v="2023-22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23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23"/>
    <s v="JURY Laurence (131087K)"/>
    <x v="0"/>
    <s v="Absence - Congé ou RTT"/>
    <m/>
    <s v="Absence : congé, RTT, arrêt maladie"/>
    <m/>
    <n v="4"/>
    <m/>
    <m/>
    <m/>
  </r>
  <r>
    <s v="2023-23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8"/>
    <s v="Métropole - Mairise d'ouvrage aménagement urbain et voirie"/>
    <m/>
    <m/>
  </r>
  <r>
    <s v="2023-24"/>
    <s v="JURY Laurence (131087K)"/>
    <x v="13"/>
    <s v="Activité récurrente - Formation reçue, visite d'ouvrage"/>
    <m/>
    <s v="Activité récurrente - Mails, archivages, réunion, formation, managementmarché, budget"/>
    <m/>
    <n v="17.5"/>
    <m/>
    <m/>
    <m/>
  </r>
  <r>
    <s v="2023-24"/>
    <s v="JURY Laurence (131087K)"/>
    <x v="3"/>
    <s v="Activité récurrente - Réunion"/>
    <m/>
    <s v="Activité récurrente - Mails, archivages, réunion, formation, managementmarché, budget"/>
    <m/>
    <n v="3"/>
    <m/>
    <m/>
    <m/>
  </r>
  <r>
    <s v="2023-2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5.25"/>
    <s v="Métropole - Mairise d'ouvrage aménagement urbain et voirie"/>
    <m/>
    <m/>
  </r>
  <r>
    <s v="2023-2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5"/>
    <s v="JURY Laurence (131087K)"/>
    <x v="0"/>
    <s v="Absence - Congé ou RTT"/>
    <m/>
    <s v="Absence : congé, RTT, arrêt maladie"/>
    <m/>
    <n v="7.75"/>
    <m/>
    <m/>
    <m/>
  </r>
  <r>
    <s v="2023-2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25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6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6"/>
    <s v="JURY Laurence (131087K)"/>
    <x v="20"/>
    <s v="Activité récurrente - Colloque / séminaire"/>
    <m/>
    <s v="Activité récurrente - Mails, archivages, réunion, formation, managementmarché, budget"/>
    <m/>
    <n v="7.75"/>
    <m/>
    <m/>
    <m/>
  </r>
  <r>
    <s v="2023-26"/>
    <s v="JURY Laurence (131087K)"/>
    <x v="3"/>
    <s v="Activité récurrente - Réunion"/>
    <m/>
    <s v="Activité récurrente - Mails, archivages, réunion, formation, managementmarché, budget"/>
    <m/>
    <n v="3"/>
    <m/>
    <m/>
    <m/>
  </r>
  <r>
    <s v="2023-2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4.25"/>
    <s v="Métropole - Mairise d'ouvrage aménagement urbain et voirie"/>
    <m/>
    <m/>
  </r>
  <r>
    <s v="2023-26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JURY Laurence (131087K)"/>
    <x v="20"/>
    <s v="Activité récurrente - Colloque / séminaire"/>
    <m/>
    <s v="Activité récurrente - Mails, archivages, réunion, formation, managementmarché, budget"/>
    <m/>
    <n v="7.75"/>
    <m/>
    <m/>
    <m/>
  </r>
  <r>
    <s v="2023-27"/>
    <s v="JURY Laurence (131087K)"/>
    <x v="0"/>
    <s v="Absence - Congé ou RTT"/>
    <m/>
    <s v="Absence : congé, RTT, arrêt maladie"/>
    <m/>
    <n v="7.75"/>
    <m/>
    <m/>
    <m/>
  </r>
  <r>
    <s v="2023-2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2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8"/>
    <s v="JURY Laurence (131087K)"/>
    <x v="3"/>
    <s v="Activité récurrente - Réunion"/>
    <m/>
    <s v="Activité récurrente - Mails, archivages, réunion, formation, managementmarché, budget"/>
    <m/>
    <n v="26"/>
    <m/>
    <m/>
    <m/>
  </r>
  <r>
    <s v="2023-2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9"/>
    <s v="JURY Laurence (131087K)"/>
    <x v="0"/>
    <s v="Absence - Congé ou RTT"/>
    <m/>
    <s v="Absence : congé, RTT, arrêt maladie"/>
    <m/>
    <n v="38.75"/>
    <m/>
    <m/>
    <m/>
  </r>
  <r>
    <s v="2023-30"/>
    <s v="JURY Laurence (131087K)"/>
    <x v="0"/>
    <s v="Absence - Congé ou RTT"/>
    <m/>
    <s v="Absence : congé, RTT, arrêt maladie"/>
    <m/>
    <n v="38.75"/>
    <m/>
    <m/>
    <m/>
  </r>
  <r>
    <s v="2023-31"/>
    <s v="JURY Laurence (131087K)"/>
    <x v="0"/>
    <s v="Absence - Congé ou RTT"/>
    <m/>
    <s v="Absence : congé, RTT, arrêt maladie"/>
    <m/>
    <n v="23.25"/>
    <m/>
    <m/>
    <m/>
  </r>
  <r>
    <s v="2023-3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3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0.5"/>
    <s v="Métropole - Mairise d'ouvrage aménagement urbain et voirie"/>
    <m/>
    <m/>
  </r>
  <r>
    <s v="2023-3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4.75"/>
    <s v="Métropole - Mairise d'ouvrage aménagement urbain et voirie"/>
    <m/>
    <m/>
  </r>
  <r>
    <s v="2023-3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2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33"/>
    <s v="JURY Laurence (131087K)"/>
    <x v="0"/>
    <s v="Absence - Congé ou RTT"/>
    <m/>
    <s v="Absence : congé, RTT, arrêt maladie"/>
    <m/>
    <n v="7.75"/>
    <m/>
    <m/>
    <m/>
  </r>
  <r>
    <s v="2023-3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"/>
    <s v="Métropole - Mairise d'ouvrage aménagement urbain et voirie"/>
    <m/>
    <m/>
  </r>
  <r>
    <s v="2023-3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"/>
    <s v="Métropole - Mairise d'ouvrage aménagement urbain et voirie"/>
    <m/>
    <m/>
  </r>
  <r>
    <s v="2023-34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35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35"/>
    <s v="JURY Laurence (131087K)"/>
    <x v="0"/>
    <s v="Absence - Congé ou RTT"/>
    <m/>
    <s v="Absence : congé, RTT, arrêt maladie"/>
    <m/>
    <n v="15.5"/>
    <m/>
    <m/>
    <m/>
  </r>
  <r>
    <s v="2023-3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.25"/>
    <s v="Métropole - Mairise d'ouvrage aménagement urbain et voirie"/>
    <m/>
    <m/>
  </r>
  <r>
    <s v="2023-3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9.75"/>
    <s v="Métropole - Mairise d'ouvrage aménagement urbain et voirie"/>
    <m/>
    <m/>
  </r>
  <r>
    <s v="2023-36"/>
    <s v="JURY Laurence (131087K)"/>
    <x v="0"/>
    <s v="Absence - Congé ou RTT"/>
    <m/>
    <s v="Absence : congé, RTT, arrêt maladie"/>
    <m/>
    <n v="4"/>
    <m/>
    <m/>
    <m/>
  </r>
  <r>
    <s v="2023-36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37"/>
    <s v="JURY Laurence (131087K)"/>
    <x v="3"/>
    <s v="Activité récurrente - Réunion"/>
    <m/>
    <s v="Activité récurrente - Mails, archivages, réunion, formation, managementmarché, budget"/>
    <m/>
    <n v="7"/>
    <m/>
    <m/>
    <m/>
  </r>
  <r>
    <s v="2023-37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5"/>
    <s v="Métropole- EAU"/>
    <m/>
    <m/>
  </r>
  <r>
    <s v="2023-37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3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3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"/>
    <s v="Métropole - Mairise d'ouvrage aménagement urbain et voirie"/>
    <m/>
    <m/>
  </r>
  <r>
    <s v="2023-38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5"/>
    <s v="Métropole- EAU"/>
    <m/>
    <m/>
  </r>
  <r>
    <s v="2023-39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39"/>
    <s v="JURY Laurence (131087K)"/>
    <x v="1"/>
    <s v="Activité récurrente - Divers"/>
    <m/>
    <s v="Activité récurrente - Mails, archivages, réunion, formation, managementmarché, budget"/>
    <m/>
    <n v="5"/>
    <m/>
    <m/>
    <m/>
  </r>
  <r>
    <s v="2023-39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3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1"/>
    <s v="Métropole - Mairise d'ouvrage aménagement urbain et voirie"/>
    <m/>
    <m/>
  </r>
  <r>
    <s v="2023-4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.75"/>
    <s v="Métropole - Mairise d'ouvrage aménagement urbain et voirie"/>
    <m/>
    <m/>
  </r>
  <r>
    <s v="2023-40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41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"/>
    <s v="Métropole - Mairise d'ouvrage aménagement urbain et voirie"/>
    <m/>
    <m/>
  </r>
  <r>
    <s v="2023-4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4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43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.75"/>
    <s v="Métropole - Mairise d'ouvrage aménagement urbain et voirie"/>
    <m/>
    <m/>
  </r>
  <r>
    <s v="2023-44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4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4"/>
    <s v="Métropole - Mairise d'ouvrage aménagement urbain et voirie"/>
    <m/>
    <m/>
  </r>
  <r>
    <s v="2023-44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2"/>
    <s v="Métropole - Mairise d'ouvrage aménagement urbain et voirie"/>
    <m/>
    <m/>
  </r>
  <r>
    <s v="2023-45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6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4.75"/>
    <s v="Métropole - Mairise d'ouvrage aménagement urbain et voirie"/>
    <m/>
    <m/>
  </r>
  <r>
    <s v="2023-47"/>
    <s v="JURY Laurence (131087K)"/>
    <x v="0"/>
    <s v="Absence - Congé ou RTT"/>
    <m/>
    <s v="Absence : congé, RTT, arrêt maladie"/>
    <m/>
    <n v="7.75"/>
    <m/>
    <m/>
    <m/>
  </r>
  <r>
    <s v="2023-47"/>
    <s v="JURY Laurence (131087K)"/>
    <x v="3"/>
    <s v="Activité récurrente - Réunion"/>
    <m/>
    <s v="Activité récurrente - Mails, archivages, réunion, formation, managementmarché, budget"/>
    <m/>
    <n v="7.75"/>
    <m/>
    <m/>
    <m/>
  </r>
  <r>
    <s v="2023-4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.25"/>
    <s v="Métropole - Mairise d'ouvrage aménagement urbain et voirie"/>
    <m/>
    <m/>
  </r>
  <r>
    <s v="2023-4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.75"/>
    <s v="Métropole - Mairise d'ouvrage aménagement urbain et voirie"/>
    <m/>
    <m/>
  </r>
  <r>
    <s v="2023-4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49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1.5"/>
    <s v="Métropole - Mairise d'ouvrage aménagement urbain et voirie"/>
    <m/>
    <m/>
  </r>
  <r>
    <s v="2023-49"/>
    <s v="JURY Laurence (131087K)"/>
    <x v="25"/>
    <s v="Absence - Congé exceptionnel ou arrêt maladie"/>
    <m/>
    <s v="Absence : congé, RTT, arrêt maladie"/>
    <m/>
    <n v="23.25"/>
    <m/>
    <m/>
    <m/>
  </r>
  <r>
    <s v="2023-50"/>
    <s v="JURY Laurence (131087K)"/>
    <x v="0"/>
    <s v="Absence - Congé ou RTT"/>
    <m/>
    <s v="Absence : congé, RTT, arrêt maladie"/>
    <m/>
    <n v="12"/>
    <m/>
    <m/>
    <m/>
  </r>
  <r>
    <s v="2023-5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2"/>
    <s v="Métropole - Mairise d'ouvrage aménagement urbain et voirie"/>
    <m/>
    <m/>
  </r>
  <r>
    <s v="2023-50"/>
    <s v="JURY Laurence (131087K)"/>
    <x v="13"/>
    <s v="Activité récurrente - Formation reçue, visite d'ouvrage"/>
    <m/>
    <s v="Activité récurrente - Mails, archivages, réunion, formation, managementmarché, budget"/>
    <m/>
    <n v="15"/>
    <m/>
    <m/>
    <m/>
  </r>
  <r>
    <s v="2023-5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4"/>
    <s v="Métropole - Mairise d'ouvrage aménagement urbain et voirie"/>
    <m/>
    <m/>
  </r>
  <r>
    <s v="2023-51"/>
    <s v="JURY Laurence (131087K)"/>
    <x v="0"/>
    <s v="Absence - Congé ou RTT"/>
    <m/>
    <s v="Absence : congé, RTT, arrêt maladie"/>
    <m/>
    <n v="7.75"/>
    <m/>
    <m/>
    <m/>
  </r>
  <r>
    <s v="2023-51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5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2"/>
    <s v="JURY Laurence (131087K)"/>
    <x v="0"/>
    <s v="Absence - Congé ou RTT"/>
    <m/>
    <s v="Absence : congé, RTT, arrêt maladie"/>
    <m/>
    <n v="38.75"/>
    <m/>
    <m/>
    <m/>
  </r>
  <r>
    <s v="2023-01"/>
    <s v="BESNIER Jean-Baptiste (M28357Z)"/>
    <x v="1"/>
    <s v="Activité récurrente - Divers"/>
    <m/>
    <s v="Activité récurrente - Mails, archivages, réunion, formation, managementmarché, budget"/>
    <m/>
    <n v="0.5"/>
    <m/>
    <m/>
    <m/>
  </r>
  <r>
    <s v="2023-01"/>
    <s v="BESNIER Jean-Baptiste (M28357Z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38.25"/>
    <s v="Métropole- EAU"/>
    <m/>
    <m/>
  </r>
  <r>
    <s v="2023-02"/>
    <s v="BESNIER Jean-Baptiste (M28357Z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38.75"/>
    <s v="Métropole- EAU"/>
    <m/>
    <m/>
  </r>
  <r>
    <s v="2023-03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10"/>
    <s v="Métropole- EAU"/>
    <m/>
    <m/>
  </r>
  <r>
    <s v="2023-0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"/>
    <s v="Métropole- EAU"/>
    <m/>
    <m/>
  </r>
  <r>
    <s v="2023-03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0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4"/>
    <s v="BESNIER Jean-Baptiste (M28357Z)"/>
    <x v="0"/>
    <s v="Absence - Congé ou RTT"/>
    <m/>
    <s v="Absence : congé, RTT, arrêt maladie"/>
    <m/>
    <n v="5"/>
    <m/>
    <m/>
    <m/>
  </r>
  <r>
    <s v="2023-04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0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.75"/>
    <s v="Métropole- EAU"/>
    <m/>
    <m/>
  </r>
  <r>
    <s v="2023-0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05"/>
    <s v="BESNIER Jean-Baptiste (M28357Z)"/>
    <x v="0"/>
    <s v="Absence - Congé ou RTT"/>
    <m/>
    <s v="Absence : congé, RTT, arrêt maladie"/>
    <m/>
    <n v="4"/>
    <m/>
    <m/>
    <m/>
  </r>
  <r>
    <s v="2023-05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7.75"/>
    <s v="Métropole- EAU"/>
    <m/>
    <m/>
  </r>
  <r>
    <s v="2023-0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"/>
    <s v="Métropole- EAU"/>
    <m/>
    <m/>
  </r>
  <r>
    <s v="2023-06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6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0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0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07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8"/>
    <s v="BESNIER Jean-Baptiste (M28357Z)"/>
    <x v="0"/>
    <s v="Absence - Congé ou RTT"/>
    <m/>
    <s v="Absence : congé, RTT, arrêt maladie"/>
    <m/>
    <n v="38.75"/>
    <m/>
    <m/>
    <m/>
  </r>
  <r>
    <s v="2023-0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0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BESNIER Jean-Baptiste (M28357Z)"/>
    <x v="3"/>
    <s v="Activité récurrente - Réunion"/>
    <m/>
    <s v="Activité récurrente - Mails, archivages, réunion, formation, managementmarché, budget"/>
    <m/>
    <n v="6"/>
    <m/>
    <m/>
    <m/>
  </r>
  <r>
    <s v="2023-1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9.75"/>
    <s v="Métropole- EAU"/>
    <m/>
    <m/>
  </r>
  <r>
    <s v="2023-10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1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1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12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2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4.75"/>
    <s v="Métropole- EAU"/>
    <m/>
    <m/>
  </r>
  <r>
    <s v="2023-1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13"/>
    <s v="BESNIER Jean-Baptiste (M28357Z)"/>
    <x v="3"/>
    <s v="Activité récurrente - Réunion"/>
    <m/>
    <s v="Activité récurrente - Mails, archivages, réunion, formation, managementmarché, budget"/>
    <m/>
    <n v="6"/>
    <m/>
    <m/>
    <m/>
  </r>
  <r>
    <s v="2023-14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1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1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7"/>
    <s v="Métropole- EAU"/>
    <m/>
    <m/>
  </r>
  <r>
    <s v="2023-1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5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16"/>
    <s v="BESNIER Jean-Baptiste (M28357Z)"/>
    <x v="0"/>
    <s v="Absence - Congé ou RTT"/>
    <m/>
    <s v="Absence : congé, RTT, arrêt maladie"/>
    <m/>
    <n v="38.75"/>
    <m/>
    <m/>
    <m/>
  </r>
  <r>
    <s v="2023-1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7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1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18"/>
    <s v="BESNIER Jean-Baptiste (M28357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1.25"/>
    <s v="Métropole- EAU"/>
    <m/>
    <m/>
  </r>
  <r>
    <s v="2023-1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"/>
    <s v="Métropole- EAU"/>
    <m/>
    <m/>
  </r>
  <r>
    <s v="2023-1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19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0"/>
    <s v="BESNIER Jean-Baptiste (M28357Z)"/>
    <x v="0"/>
    <s v="Absence - Congé ou RTT"/>
    <m/>
    <s v="Absence : congé, RTT, arrêt maladie"/>
    <m/>
    <n v="7.75"/>
    <m/>
    <m/>
    <m/>
  </r>
  <r>
    <s v="2023-20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2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.25"/>
    <s v="Métropole- EAU"/>
    <m/>
    <m/>
  </r>
  <r>
    <s v="2023-2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2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5"/>
    <s v="Métropole- EAU"/>
    <m/>
    <m/>
  </r>
  <r>
    <s v="2023-21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1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22"/>
    <s v="BESNIER Jean-Baptiste (M28357Z)"/>
    <x v="13"/>
    <s v="Activité récurrente - Formation reçue, visite d'ouvrage"/>
    <m/>
    <s v="Activité récurrente - Mails, archivages, réunion, formation, managementmarché, budget"/>
    <m/>
    <n v="31"/>
    <m/>
    <m/>
    <m/>
  </r>
  <r>
    <s v="2023-23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23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2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4"/>
    <s v="BESNIER Jean-Baptiste (M28357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7"/>
    <s v="Métropole- EAU"/>
    <m/>
    <m/>
  </r>
  <r>
    <s v="2023-25"/>
    <s v="BESNIER Jean-Baptiste (M28357Z)"/>
    <x v="0"/>
    <s v="Absence - Congé ou RTT"/>
    <m/>
    <s v="Absence : congé, RTT, arrêt maladie"/>
    <m/>
    <n v="15.5"/>
    <m/>
    <m/>
    <m/>
  </r>
  <r>
    <s v="2023-25"/>
    <s v="BESNIER Jean-Baptiste (M28357Z)"/>
    <x v="25"/>
    <s v="Absence - Congé exceptionnel ou arrêt maladie"/>
    <m/>
    <s v="Absence : congé, RTT, arrêt maladie"/>
    <m/>
    <n v="7.75"/>
    <m/>
    <m/>
    <m/>
  </r>
  <r>
    <s v="2023-2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15.5"/>
    <s v="Métropole- EAU"/>
    <m/>
    <m/>
  </r>
  <r>
    <s v="2023-2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6"/>
    <s v="BESNIER Jean-Baptiste (M28357Z)"/>
    <x v="0"/>
    <s v="Absence - Congé ou RTT"/>
    <m/>
    <s v="Absence : congé, RTT, arrêt maladie"/>
    <m/>
    <n v="4"/>
    <m/>
    <m/>
    <m/>
  </r>
  <r>
    <s v="2023-26"/>
    <s v="BESNIER Jean-Baptiste (M28357Z)"/>
    <x v="3"/>
    <s v="Activité récurrente - Réunion"/>
    <m/>
    <s v="Activité récurrente - Mails, archivages, réunion, formation, managementmarché, budget"/>
    <m/>
    <n v="5"/>
    <m/>
    <m/>
    <m/>
  </r>
  <r>
    <s v="2023-2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2.75"/>
    <s v="Métropole- EAU"/>
    <m/>
    <m/>
  </r>
  <r>
    <s v="2023-27"/>
    <s v="BESNIER Jean-Baptiste (M28357Z)"/>
    <x v="3"/>
    <s v="Activité récurrente - Réunion"/>
    <m/>
    <s v="Activité récurrente - Mails, archivages, réunion, formation, managementmarché, budget"/>
    <m/>
    <n v="8.75"/>
    <m/>
    <m/>
    <m/>
  </r>
  <r>
    <s v="2023-2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28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29"/>
    <s v="BESNIER Jean-Baptiste (M28357Z)"/>
    <x v="0"/>
    <s v="Absence - Congé ou RTT"/>
    <m/>
    <s v="Absence : congé, RTT, arrêt maladie"/>
    <m/>
    <n v="7.75"/>
    <m/>
    <m/>
    <m/>
  </r>
  <r>
    <s v="2023-29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2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"/>
    <s v="Métropole- EAU"/>
    <m/>
    <m/>
  </r>
  <r>
    <s v="2023-3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BESNIER Jean-Baptiste (M28357Z)"/>
    <x v="0"/>
    <s v="Absence - Congé ou RTT"/>
    <m/>
    <s v="Absence : congé, RTT, arrêt maladie"/>
    <m/>
    <n v="4"/>
    <m/>
    <m/>
    <m/>
  </r>
  <r>
    <s v="2023-3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31"/>
    <s v="BESNIER Jean-Baptiste (M28357Z)"/>
    <x v="0"/>
    <s v="Absence - Congé ou RTT"/>
    <m/>
    <s v="Absence : congé, RTT, arrêt maladie"/>
    <m/>
    <n v="38.75"/>
    <m/>
    <m/>
    <m/>
  </r>
  <r>
    <s v="2023-32"/>
    <s v="BESNIER Jean-Baptiste (M28357Z)"/>
    <x v="0"/>
    <s v="Absence - Congé ou RTT"/>
    <m/>
    <s v="Absence : congé, RTT, arrêt maladie"/>
    <m/>
    <n v="38.75"/>
    <m/>
    <m/>
    <m/>
  </r>
  <r>
    <s v="2023-33"/>
    <s v="BESNIER Jean-Baptiste (M28357Z)"/>
    <x v="0"/>
    <s v="Absence - Congé ou RTT"/>
    <m/>
    <s v="Absence : congé, RTT, arrêt maladie"/>
    <m/>
    <n v="31"/>
    <m/>
    <m/>
    <m/>
  </r>
  <r>
    <s v="2023-3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3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.5"/>
    <s v="Métropole- EAU"/>
    <m/>
    <m/>
  </r>
  <r>
    <s v="2023-3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5"/>
    <s v="BESNIER Jean-Baptiste (M28357Z)"/>
    <x v="0"/>
    <s v="Absence - Congé ou RTT"/>
    <m/>
    <s v="Absence : congé, RTT, arrêt maladie"/>
    <m/>
    <n v="7.75"/>
    <m/>
    <m/>
    <m/>
  </r>
  <r>
    <s v="2023-3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.5"/>
    <s v="Métropole- EAU"/>
    <m/>
    <m/>
  </r>
  <r>
    <s v="2023-36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6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3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.75"/>
    <s v="Métropole- EAU"/>
    <m/>
    <m/>
  </r>
  <r>
    <s v="2023-3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3"/>
    <s v="Métropole- EAU"/>
    <m/>
    <m/>
  </r>
  <r>
    <s v="2023-37"/>
    <s v="BESNIER Jean-Baptiste (M28357Z)"/>
    <x v="3"/>
    <s v="Activité récurrente - Réunion"/>
    <m/>
    <s v="Activité récurrente - Mails, archivages, réunion, formation, managementmarché, budget"/>
    <m/>
    <n v="5"/>
    <m/>
    <m/>
    <m/>
  </r>
  <r>
    <s v="2023-37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7"/>
    <s v="BESNIER Jean-Baptiste (M28357Z)"/>
    <x v="0"/>
    <s v="Absence - Congé ou RTT"/>
    <m/>
    <s v="Absence : congé, RTT, arrêt maladie"/>
    <m/>
    <n v="7.75"/>
    <m/>
    <m/>
    <m/>
  </r>
  <r>
    <s v="2023-38"/>
    <s v="BESNIER Jean-Baptiste (M28357Z)"/>
    <x v="25"/>
    <s v="Absence - Congé exceptionnel ou arrêt maladie"/>
    <m/>
    <s v="Absence : congé, RTT, arrêt maladie"/>
    <m/>
    <n v="7.75"/>
    <m/>
    <m/>
    <m/>
  </r>
  <r>
    <s v="2023-38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3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5"/>
    <s v="Métropole- EAU"/>
    <m/>
    <m/>
  </r>
  <r>
    <s v="2023-3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3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9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0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0"/>
    <s v="BESNIER Jean-Baptiste (M28357Z)"/>
    <x v="0"/>
    <s v="Absence - Congé ou RTT"/>
    <m/>
    <s v="Absence : congé, RTT, arrêt maladie"/>
    <m/>
    <n v="4"/>
    <m/>
    <m/>
    <m/>
  </r>
  <r>
    <s v="2023-4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41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4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42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42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2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4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5.75"/>
    <s v="Métropole- EAU"/>
    <m/>
    <m/>
  </r>
  <r>
    <s v="2023-43"/>
    <s v="BESNIER Jean-Baptiste (M28357Z)"/>
    <x v="13"/>
    <s v="Activité récurrente - Formation reçue, visite d'ouvrage"/>
    <m/>
    <s v="Activité récurrente - Mails, archivages, réunion, formation, managementmarché, budget"/>
    <m/>
    <n v="23.25"/>
    <m/>
    <m/>
    <s v="Formateur"/>
  </r>
  <r>
    <s v="2023-4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Formateur"/>
  </r>
  <r>
    <s v="2023-43"/>
    <s v="BESNIER Jean-Baptiste (M28357Z)"/>
    <x v="0"/>
    <s v="Absence - Congé ou RTT"/>
    <m/>
    <s v="Absence : congé, RTT, arrêt maladie"/>
    <m/>
    <n v="7.75"/>
    <m/>
    <m/>
    <s v="Formateur"/>
  </r>
  <r>
    <s v="2023-44"/>
    <s v="BESNIER Jean-Baptiste (M28357Z)"/>
    <x v="0"/>
    <s v="Absence - Congé ou RTT"/>
    <m/>
    <s v="Absence : congé, RTT, arrêt maladie"/>
    <m/>
    <n v="15.5"/>
    <m/>
    <m/>
    <m/>
  </r>
  <r>
    <s v="2023-4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15.5"/>
    <s v="Métropole- EAU"/>
    <m/>
    <m/>
  </r>
  <r>
    <s v="2023-4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5.75"/>
    <s v="Métropole- EAU"/>
    <m/>
    <m/>
  </r>
  <r>
    <s v="2023-45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5"/>
    <s v="BESNIER Jean-Baptiste (M28357Z)"/>
    <x v="13"/>
    <s v="Activité récurrente - Formation reçue, visite d'ouvrage"/>
    <m/>
    <s v="Activité récurrente - Mails, archivages, réunion, formation, managementmarché, budget"/>
    <m/>
    <n v="32"/>
    <m/>
    <m/>
    <m/>
  </r>
  <r>
    <s v="2023-46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4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47"/>
    <s v="BESNIER Jean-Baptiste (M28357Z)"/>
    <x v="0"/>
    <s v="Absence - Congé ou RTT"/>
    <m/>
    <s v="Absence : congé, RTT, arrêt maladie"/>
    <m/>
    <n v="7.75"/>
    <m/>
    <m/>
    <m/>
  </r>
  <r>
    <s v="2023-47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8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4.75"/>
    <s v="Métropole- EAU"/>
    <m/>
    <m/>
  </r>
  <r>
    <s v="2023-4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4"/>
    <s v="Métropole- EAU"/>
    <m/>
    <m/>
  </r>
  <r>
    <s v="2023-4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9"/>
    <s v="BESNIER Jean-Baptiste (M28357Z)"/>
    <x v="13"/>
    <s v="Activité récurrente - Formation reçue, visite d'ouvrage"/>
    <m/>
    <s v="Activité récurrente - Mails, archivages, réunion, formation, managementmarché, budget"/>
    <m/>
    <n v="9.75"/>
    <m/>
    <m/>
    <m/>
  </r>
  <r>
    <s v="2023-49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50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5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5.75"/>
    <s v="Métropole- EAU"/>
    <m/>
    <m/>
  </r>
  <r>
    <s v="2023-5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51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5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2"/>
    <s v="BESNIER Jean-Baptiste (M28357Z)"/>
    <x v="0"/>
    <s v="Absence - Congé ou RTT"/>
    <m/>
    <s v="Absence : congé, RTT, arrêt maladie"/>
    <m/>
    <n v="31"/>
    <m/>
    <m/>
    <m/>
  </r>
  <r>
    <s v="2023-50"/>
    <s v="SAVOYE Guillaume (M29597Z)"/>
    <x v="0"/>
    <s v="Absence - Congé ou RTT"/>
    <m/>
    <s v="Absence : congé, RTT, arrêt maladie"/>
    <m/>
    <n v="23"/>
    <m/>
    <m/>
    <m/>
  </r>
  <r>
    <s v="2023-5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25"/>
    <m/>
    <m/>
    <m/>
  </r>
  <r>
    <s v="2023-50"/>
    <s v="SAVOYE Guillaume (M29597Z)"/>
    <x v="9"/>
    <s v="Base de données des ruisseaux - Général"/>
    <s v="Base de données des ruisseaux"/>
    <s v="Connaitre les patrimoines"/>
    <s v="Milieux aquatiques et ruisseaux"/>
    <n v="3"/>
    <m/>
    <m/>
    <m/>
  </r>
  <r>
    <s v="2023-50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5.5"/>
    <s v="Métropole- EAU, Maitrises d'ouvrages Extérieures - sytral, SPL, Mairies ..."/>
    <m/>
    <s v="Mesures débit cours d'eau - Courantomètre"/>
  </r>
  <r>
    <s v="2023-51"/>
    <s v="SAVOYE Guillaume (M29597Z)"/>
    <x v="0"/>
    <s v="Absence - Congé ou RTT"/>
    <m/>
    <s v="Absence : congé, RTT, arrêt maladie"/>
    <m/>
    <n v="27"/>
    <m/>
    <m/>
    <m/>
  </r>
  <r>
    <s v="2023-5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11.5"/>
    <m/>
    <m/>
    <s v="Remplissage Temp'Eau sur l'année"/>
  </r>
  <r>
    <s v="2023-52"/>
    <s v="SAVOYE Guillaume (M29597Z)"/>
    <x v="0"/>
    <s v="Absence - Congé ou RTT"/>
    <m/>
    <s v="Absence : congé, RTT, arrêt maladie"/>
    <m/>
    <n v="38.75"/>
    <m/>
    <m/>
    <m/>
  </r>
  <r>
    <s v="2023-49"/>
    <s v="SAVOYE Guillaume (M29597Z)"/>
    <x v="0"/>
    <s v="Absence - Congé ou RTT"/>
    <m/>
    <s v="Absence : congé, RTT, arrêt maladie"/>
    <m/>
    <n v="7.75"/>
    <m/>
    <m/>
    <m/>
  </r>
  <r>
    <s v="2023-4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9"/>
    <s v="SAVOYE Guillaume (M29597Z)"/>
    <x v="3"/>
    <s v="Activité récurrente - Réunion"/>
    <m/>
    <s v="Activité récurrente - Mails, archivages, réunion, formation, managementmarché, budget"/>
    <m/>
    <n v="4.75"/>
    <m/>
    <m/>
    <m/>
  </r>
  <r>
    <s v="2023-4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s v="DIG"/>
  </r>
  <r>
    <s v="2023-49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7.75"/>
    <m/>
    <m/>
    <m/>
  </r>
  <r>
    <s v="2023-49"/>
    <s v="SAVOYE Guillaume (M29597Z)"/>
    <x v="9"/>
    <s v="Base de données des ruisseaux - Général"/>
    <s v="Base de données des ruisseaux"/>
    <s v="Connaitre les patrimoines"/>
    <s v="Milieux aquatiques et ruisseaux"/>
    <n v="3.75"/>
    <m/>
    <m/>
    <m/>
  </r>
  <r>
    <s v="2023-48"/>
    <s v="SAVOYE Guillaume (M29597Z)"/>
    <x v="0"/>
    <s v="Absence - Congé ou RTT"/>
    <m/>
    <s v="Absence : congé, RTT, arrêt maladie"/>
    <m/>
    <n v="7.75"/>
    <m/>
    <m/>
    <m/>
  </r>
  <r>
    <s v="2023-48"/>
    <s v="SAVOYE Guillaume (M29597Z)"/>
    <x v="13"/>
    <s v="Activité récurrente - Formation reçue, visite d'ouvrage"/>
    <m/>
    <s v="Activité récurrente - Mails, archivages, réunion, formation, managementmarché, budget"/>
    <m/>
    <n v="3.75"/>
    <m/>
    <m/>
    <s v="Visite post-travaux Chalin-Bruyère VRT"/>
  </r>
  <r>
    <s v="2023-48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9.75"/>
    <m/>
    <m/>
    <m/>
  </r>
  <r>
    <s v="2023-4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8"/>
    <s v="SAVOYE Guillaume (M29597Z)"/>
    <x v="9"/>
    <s v="Base de données des ruisseaux - Général"/>
    <s v="Base de données des ruisseaux"/>
    <s v="Connaitre les patrimoines"/>
    <s v="Milieux aquatiques et ruisseaux"/>
    <n v="3.75"/>
    <m/>
    <m/>
    <m/>
  </r>
  <r>
    <s v="2023-48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48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02"/>
    <s v="SAVOYE Guillaume (M29597Z)"/>
    <x v="20"/>
    <s v="Activité récurrente - Colloque / séminaire"/>
    <m/>
    <s v="Activité récurrente - Mails, archivages, réunion, formation, managementmarché, budget"/>
    <m/>
    <n v="8.75"/>
    <m/>
    <m/>
    <m/>
  </r>
  <r>
    <s v="2023-0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s v="Début contrat le 09/01/12"/>
  </r>
  <r>
    <s v="2023-02"/>
    <s v="SAVOYE Guillaume (M29597Z)"/>
    <x v="3"/>
    <s v="Activité récurrente - Réunion"/>
    <m/>
    <s v="Activité récurrente - Mails, archivages, réunion, formation, managementmarché, budget"/>
    <m/>
    <n v="5.75"/>
    <m/>
    <m/>
    <m/>
  </r>
  <r>
    <s v="2023-02"/>
    <s v="SAVOYE Guillaume (M29597Z)"/>
    <x v="21"/>
    <s v="Activité récurrente - Veille technique et normative"/>
    <m/>
    <s v="Activité récurrente - Mails, archivages, réunion, formation, managementmarché, budget"/>
    <m/>
    <n v="15.5"/>
    <m/>
    <m/>
    <m/>
  </r>
  <r>
    <s v="2023-03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03"/>
    <s v="SAVOYE Guillaume (M29597Z)"/>
    <x v="13"/>
    <s v="Activité récurrente - Formation reçue, visite d'ouvrage"/>
    <m/>
    <s v="Activité récurrente - Mails, archivages, réunion, formation, managementmarché, budget"/>
    <m/>
    <n v="4.75"/>
    <m/>
    <m/>
    <m/>
  </r>
  <r>
    <s v="2023-03"/>
    <s v="SAVOYE Guillaume (M29597Z)"/>
    <x v="13"/>
    <s v="Activité récurrente - Formation reçue, visite d'ouvrage"/>
    <m/>
    <s v="Activité récurrente - Mails, archivages, réunion, formation, managementmarché, budget"/>
    <m/>
    <n v="8.75"/>
    <m/>
    <m/>
    <m/>
  </r>
  <r>
    <s v="2023-03"/>
    <s v="SAVOYE Guillaume (M29597Z)"/>
    <x v="20"/>
    <s v="Activité récurrente - Colloque / séminaire"/>
    <m/>
    <s v="Activité récurrente - Mails, archivages, réunion, formation, managementmarché, budget"/>
    <m/>
    <n v="8.75"/>
    <m/>
    <m/>
    <m/>
  </r>
  <r>
    <s v="2023-03"/>
    <s v="SAVOYE Guillaume (M29597Z)"/>
    <x v="21"/>
    <s v="Activité récurrente - Veille technique et normative"/>
    <m/>
    <s v="Activité récurrente - Mails, archivages, réunion, formation, managementmarché, budget"/>
    <m/>
    <n v="8.75"/>
    <m/>
    <m/>
    <m/>
  </r>
  <r>
    <s v="2023-0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.75"/>
    <s v="Métropole- EAU"/>
    <m/>
    <m/>
  </r>
  <r>
    <s v="2023-04"/>
    <s v="SAVOYE Guillaume (M29597Z)"/>
    <x v="3"/>
    <s v="Activité récurrente - Réunion"/>
    <m/>
    <s v="Activité récurrente - Mails, archivages, réunion, formation, managementmarché, budget"/>
    <m/>
    <n v="7.75"/>
    <m/>
    <m/>
    <m/>
  </r>
  <r>
    <s v="2023-04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0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5"/>
    <m/>
    <m/>
    <m/>
  </r>
  <r>
    <s v="2023-04"/>
    <s v="SAVOYE Guillaume (M29597Z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04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5"/>
    <s v="Métropole- EAU, Maitrises d'ouvrages Extérieures - sytral, SPL, Mairies ..."/>
    <m/>
    <s v="Prélèvement Parc LxL + laboratoire"/>
  </r>
  <r>
    <s v="2023-05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22.25"/>
    <m/>
    <m/>
    <m/>
  </r>
  <r>
    <s v="2023-05"/>
    <s v="SAVOYE Guillaume (M29597Z)"/>
    <x v="3"/>
    <s v="Activité récurrente - Réunion"/>
    <m/>
    <s v="Activité récurrente - Mails, archivages, réunion, formation, managementmarché, budget"/>
    <m/>
    <n v="5"/>
    <m/>
    <m/>
    <m/>
  </r>
  <r>
    <s v="2023-0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SAVOYE Guillaume (M29597Z)"/>
    <x v="9"/>
    <s v="Base de données des ruisseaux - Général"/>
    <s v="Base de données des ruisseaux"/>
    <s v="Connaitre les patrimoines"/>
    <s v="Milieux aquatiques et ruisseaux"/>
    <n v="4"/>
    <m/>
    <m/>
    <s v="Terrain"/>
  </r>
  <r>
    <s v="2023-06"/>
    <s v="SAVOYE Guillaume (M29597Z)"/>
    <x v="20"/>
    <s v="Activité récurrente - Colloque / séminaire"/>
    <m/>
    <s v="Activité récurrente - Mails, archivages, réunion, formation, managementmarché, budget"/>
    <m/>
    <n v="4"/>
    <m/>
    <m/>
    <m/>
  </r>
  <r>
    <s v="2023-06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0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6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6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9.75"/>
    <m/>
    <m/>
    <m/>
  </r>
  <r>
    <s v="2023-0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0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7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7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07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7.75"/>
    <m/>
    <m/>
    <m/>
  </r>
  <r>
    <s v="2023-0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07"/>
    <s v="SAVOYE Guillaume (M29597Z)"/>
    <x v="21"/>
    <s v="Activité récurrente - Veille technique et normative"/>
    <m/>
    <s v="Activité récurrente - Mails, archivages, réunion, formation, managementmarché, budget"/>
    <m/>
    <n v="5.75"/>
    <m/>
    <m/>
    <m/>
  </r>
  <r>
    <s v="2023-0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8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8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08"/>
    <s v="SAVOYE Guillaume (M29597Z)"/>
    <x v="3"/>
    <s v="Activité récurrente - Réunion"/>
    <m/>
    <s v="Activité récurrente - Mails, archivages, réunion, formation, managementmarché, budget"/>
    <m/>
    <n v="5"/>
    <m/>
    <m/>
    <m/>
  </r>
  <r>
    <s v="2023-08"/>
    <s v="SAVOYE Guillaume (M29597Z)"/>
    <x v="20"/>
    <s v="Activité récurrente - Colloque / séminaire"/>
    <m/>
    <s v="Activité récurrente - Mails, archivages, réunion, formation, managementmarché, budget"/>
    <m/>
    <n v="4.25"/>
    <m/>
    <m/>
    <m/>
  </r>
  <r>
    <s v="2023-08"/>
    <s v="SAVOYE Guillaume (M29597Z)"/>
    <x v="21"/>
    <s v="Activité récurrente - Veille technique et normative"/>
    <m/>
    <s v="Activité récurrente - Mails, archivages, réunion, formation, managementmarché, budget"/>
    <m/>
    <n v="4.25"/>
    <m/>
    <m/>
    <m/>
  </r>
  <r>
    <s v="2023-0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m/>
  </r>
  <r>
    <s v="2023-09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09"/>
    <s v="SAVOYE Guillaume (M29597Z)"/>
    <x v="3"/>
    <s v="Activité récurrente - Réunion"/>
    <m/>
    <s v="Activité récurrente - Mails, archivages, réunion, formation, managementmarché, budget"/>
    <m/>
    <n v="7.75"/>
    <m/>
    <m/>
    <m/>
  </r>
  <r>
    <s v="2023-09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3.75"/>
    <s v="Métropole- EAU, Maitrises d'ouvrages Extérieures - sytral, SPL, Mairies ..."/>
    <m/>
    <m/>
  </r>
  <r>
    <s v="2023-09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.75"/>
    <s v="Métropole- EAU"/>
    <m/>
    <m/>
  </r>
  <r>
    <s v="2023-1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0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0"/>
    <s v="SAVOYE Guillaume (M29597Z)"/>
    <x v="20"/>
    <s v="Activité récurrente - Colloque / séminaire"/>
    <m/>
    <s v="Activité récurrente - Mails, archivages, réunion, formation, managementmarché, budget"/>
    <m/>
    <n v="5.75"/>
    <m/>
    <m/>
    <m/>
  </r>
  <r>
    <s v="2023-1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3.75"/>
    <s v="Métropole- EAU"/>
    <m/>
    <m/>
  </r>
  <r>
    <s v="2023-10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1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75"/>
    <m/>
    <m/>
    <m/>
  </r>
  <r>
    <s v="2023-11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11"/>
    <s v="SAVOYE Guillaume (M29597Z)"/>
    <x v="3"/>
    <s v="Activité récurrente - Réunion"/>
    <m/>
    <s v="Activité récurrente - Mails, archivages, réunion, formation, managementmarché, budget"/>
    <m/>
    <n v="3.75"/>
    <m/>
    <m/>
    <m/>
  </r>
  <r>
    <s v="2023-1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1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2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2"/>
    <s v="SAVOYE Guillaume (M29597Z)"/>
    <x v="3"/>
    <s v="Activité récurrente - Réunion"/>
    <m/>
    <s v="Activité récurrente - Mails, archivages, réunion, formation, managementmarché, budget"/>
    <m/>
    <n v="6"/>
    <m/>
    <m/>
    <m/>
  </r>
  <r>
    <s v="2023-12"/>
    <s v="SAVOYE Guillaume (M29597Z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1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.25"/>
    <s v="Métropole- EAU"/>
    <m/>
    <m/>
  </r>
  <r>
    <s v="2023-1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m/>
  </r>
  <r>
    <s v="2023-13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13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1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7"/>
    <s v="Métropole- EAU"/>
    <m/>
    <m/>
  </r>
  <r>
    <s v="2023-1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SAVOYE Guillaume (M29597Z)"/>
    <x v="9"/>
    <s v="Base de données des ruisseaux - Général"/>
    <s v="Base de données des ruisseaux"/>
    <s v="Connaitre les patrimoines"/>
    <s v="Milieux aquatiques et ruisseaux"/>
    <n v="8"/>
    <m/>
    <m/>
    <m/>
  </r>
  <r>
    <s v="2023-14"/>
    <s v="SAVOYE Guillaume (M29597Z)"/>
    <x v="20"/>
    <s v="Activité récurrente - Colloque / séminaire"/>
    <m/>
    <s v="Activité récurrente - Mails, archivages, réunion, formation, managementmarché, budget"/>
    <m/>
    <n v="3"/>
    <m/>
    <m/>
    <m/>
  </r>
  <r>
    <s v="2023-14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14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15"/>
    <s v="SAVOYE Guillaume (M29597Z)"/>
    <x v="0"/>
    <s v="Absence - Congé ou RTT"/>
    <m/>
    <s v="Absence : congé, RTT, arrêt maladie"/>
    <m/>
    <n v="7.75"/>
    <m/>
    <m/>
    <m/>
  </r>
  <r>
    <s v="2023-1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5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1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6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1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.5"/>
    <s v="Métropole- EAU"/>
    <m/>
    <m/>
  </r>
  <r>
    <s v="2023-17"/>
    <s v="SAVOYE Guillaume (M29597Z)"/>
    <x v="0"/>
    <s v="Absence - Congé ou RTT"/>
    <m/>
    <s v="Absence : congé, RTT, arrêt maladie"/>
    <m/>
    <n v="4"/>
    <m/>
    <m/>
    <m/>
  </r>
  <r>
    <s v="2023-17"/>
    <s v="SAVOYE Guillaume (M29597Z)"/>
    <x v="3"/>
    <s v="Activité récurrente - Réunion"/>
    <m/>
    <s v="Activité récurrente - Mails, archivages, réunion, formation, managementmarché, budget"/>
    <m/>
    <n v="3.75"/>
    <m/>
    <m/>
    <m/>
  </r>
  <r>
    <s v="2023-17"/>
    <s v="SAVOYE Guillaume (M29597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1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7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1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17"/>
    <s v="SAVOYE Guillaume (M29597Z)"/>
    <x v="23"/>
    <s v="Plan de gestion ruisseau - Étude"/>
    <s v="Plan de gestion ruisseau"/>
    <s v="Programmer et piloter les travaux patrimoniaux "/>
    <s v="Milieux aquatiques et ruisseaux"/>
    <n v="4"/>
    <s v="Métropole- EAU"/>
    <m/>
    <m/>
  </r>
  <r>
    <s v="2023-1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8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8"/>
    <s v="SAVOYE Guillaume (M29597Z)"/>
    <x v="20"/>
    <s v="Activité récurrente - Colloque / séminaire"/>
    <m/>
    <s v="Activité récurrente - Mails, archivages, réunion, formation, managementmarché, budget"/>
    <m/>
    <n v="7.75"/>
    <m/>
    <m/>
    <s v="Formation surveillance digue"/>
  </r>
  <r>
    <s v="2023-18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18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.75"/>
    <s v="Métropole- EAU"/>
    <m/>
    <m/>
  </r>
  <r>
    <s v="2023-18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9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9"/>
    <s v="SAVOYE Guillaume (M29597Z)"/>
    <x v="20"/>
    <s v="Activité récurrente - Colloque / séminaire"/>
    <m/>
    <s v="Activité récurrente - Mails, archivages, réunion, formation, managementmarché, budget"/>
    <m/>
    <n v="7.75"/>
    <m/>
    <m/>
    <s v="Balisage Eau"/>
  </r>
  <r>
    <s v="2023-1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20"/>
    <s v="SAVOYE Guillaume (M29597Z)"/>
    <x v="0"/>
    <s v="Absence - Congé ou RTT"/>
    <m/>
    <s v="Absence : congé, RTT, arrêt maladie"/>
    <m/>
    <n v="7.75"/>
    <m/>
    <m/>
    <m/>
  </r>
  <r>
    <s v="2023-20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20"/>
    <s v="SAVOYE Guillaume (M29597Z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20"/>
    <s v="SAVOYE Guillaume (M29597Z)"/>
    <x v="23"/>
    <s v="Plan de gestion ruisseau - Étude"/>
    <s v="Plan de gestion ruisseau"/>
    <s v="Programmer et piloter les travaux patrimoniaux "/>
    <s v="Milieux aquatiques et ruisseaux"/>
    <n v="2.5"/>
    <s v="Métropole- EAU"/>
    <m/>
    <m/>
  </r>
  <r>
    <s v="2023-20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2"/>
    <s v="Métropole- EAU, Maitrises d'ouvrages Extérieures - sytral, SPL, Mairies ..."/>
    <m/>
    <m/>
  </r>
  <r>
    <s v="2023-20"/>
    <s v="SAVOYE Guillaume (M29597Z)"/>
    <x v="9"/>
    <s v="Base de données des ruisseaux - Général"/>
    <s v="Base de données des ruisseaux"/>
    <s v="Connaitre les patrimoines"/>
    <s v="Milieux aquatiques et ruisseaux"/>
    <n v="10.75"/>
    <m/>
    <m/>
    <m/>
  </r>
  <r>
    <s v="2023-2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21"/>
    <s v="SAVOYE Guillaume (M29597Z)"/>
    <x v="9"/>
    <s v="Base de données des ruisseaux - Général"/>
    <s v="Base de données des ruisseaux"/>
    <s v="Connaitre les patrimoines"/>
    <s v="Milieux aquatiques et ruisseaux"/>
    <n v="13.75"/>
    <m/>
    <m/>
    <m/>
  </r>
  <r>
    <s v="2023-2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1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Journée ARRA² - Foncier"/>
  </r>
  <r>
    <s v="2023-21"/>
    <s v="SAVOYE Guillaume (M29597Z)"/>
    <x v="21"/>
    <s v="Activité récurrente - Veille technique et normative"/>
    <m/>
    <s v="Activité récurrente - Mails, archivages, réunion, formation, managementmarché, budget"/>
    <m/>
    <n v="2"/>
    <m/>
    <m/>
    <m/>
  </r>
  <r>
    <s v="2023-21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22"/>
    <s v="SAVOYE Guillaume (M29597Z)"/>
    <x v="20"/>
    <s v="Activité récurrente - Colloque / séminaire"/>
    <m/>
    <s v="Activité récurrente - Mails, archivages, réunion, formation, managementmarché, budget"/>
    <m/>
    <n v="31"/>
    <m/>
    <m/>
    <s v="Briscad"/>
  </r>
  <r>
    <s v="2023-23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3"/>
    <s v="SAVOYE Guillaume (M29597Z)"/>
    <x v="20"/>
    <s v="Activité récurrente - Colloque / séminaire"/>
    <m/>
    <s v="Activité récurrente - Mails, archivages, réunion, formation, managementmarché, budget"/>
    <m/>
    <n v="1"/>
    <m/>
    <m/>
    <m/>
  </r>
  <r>
    <s v="2023-23"/>
    <s v="SAVOYE Guillaume (M29597Z)"/>
    <x v="20"/>
    <s v="Activité récurrente - Colloque / séminaire"/>
    <m/>
    <s v="Activité récurrente - Mails, archivages, réunion, formation, managementmarché, budget"/>
    <m/>
    <n v="16.25"/>
    <m/>
    <m/>
    <s v="Finances publiques + Culturkeau"/>
  </r>
  <r>
    <s v="2023-2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3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23"/>
    <s v="SAVOYE Guillaume (M29597Z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24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24"/>
    <s v="SAVOYE Guillaume (M29597Z)"/>
    <x v="13"/>
    <s v="Activité récurrente - Formation reçue, visite d'ouvrage"/>
    <m/>
    <s v="Activité récurrente - Mails, archivages, réunion, formation, managementmarché, budget"/>
    <m/>
    <n v="7"/>
    <m/>
    <m/>
    <m/>
  </r>
  <r>
    <s v="2023-24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4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2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24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25"/>
    <s v="SAVOYE Guillaume (M29597Z)"/>
    <x v="0"/>
    <s v="Absence - Congé ou RTT"/>
    <m/>
    <s v="Absence : congé, RTT, arrêt maladie"/>
    <m/>
    <n v="7"/>
    <m/>
    <m/>
    <m/>
  </r>
  <r>
    <s v="2023-25"/>
    <s v="SAVOYE Guillaume (M29597Z)"/>
    <x v="20"/>
    <s v="Activité récurrente - Colloque / séminaire"/>
    <m/>
    <s v="Activité récurrente - Mails, archivages, réunion, formation, managementmarché, budget"/>
    <m/>
    <n v="3"/>
    <m/>
    <m/>
    <s v="Conférence thermie des Rivières"/>
  </r>
  <r>
    <s v="2023-25"/>
    <s v="SAVOYE Guillaume (M29597Z)"/>
    <x v="23"/>
    <s v="Plan de gestion ruisseau - Étude"/>
    <s v="Plan de gestion ruisseau"/>
    <s v="Programmer et piloter les travaux patrimoniaux "/>
    <s v="Milieux aquatiques et ruisseaux"/>
    <n v="3"/>
    <s v="Métropole- EAU"/>
    <m/>
    <m/>
  </r>
  <r>
    <s v="2023-25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25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.75"/>
    <s v="Métropole- EAU"/>
    <m/>
    <m/>
  </r>
  <r>
    <s v="2023-2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6"/>
    <s v="SAVOYE Guillaume (M29597Z)"/>
    <x v="0"/>
    <s v="Absence - Congé ou RTT"/>
    <m/>
    <s v="Absence : congé, RTT, arrêt maladie"/>
    <m/>
    <n v="4"/>
    <m/>
    <m/>
    <m/>
  </r>
  <r>
    <s v="2023-26"/>
    <s v="SAVOYE Guillaume (M29597Z)"/>
    <x v="3"/>
    <s v="Activité récurrente - Réunion"/>
    <m/>
    <s v="Activité récurrente - Mails, archivages, réunion, formation, managementmarché, budget"/>
    <m/>
    <n v="7.25"/>
    <m/>
    <m/>
    <s v="Réunion service PAG"/>
  </r>
  <r>
    <s v="2023-2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75"/>
    <m/>
    <m/>
    <m/>
  </r>
  <r>
    <s v="2023-2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2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.5"/>
    <s v="Métropole- EAU"/>
    <m/>
    <m/>
  </r>
  <r>
    <s v="2023-2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2.75"/>
    <m/>
    <m/>
    <m/>
  </r>
  <r>
    <s v="2023-27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Novatech + IdealCo"/>
  </r>
  <r>
    <s v="2023-27"/>
    <s v="SAVOYE Guillaume (M29597Z)"/>
    <x v="23"/>
    <s v="Plan de gestion ruisseau - Étude"/>
    <s v="Plan de gestion ruisseau"/>
    <s v="Programmer et piloter les travaux patrimoniaux "/>
    <s v="Milieux aquatiques et ruisseaux"/>
    <n v="4.75"/>
    <s v="Métropole- EAU"/>
    <m/>
    <m/>
  </r>
  <r>
    <s v="2023-27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28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8"/>
    <s v="SAVOYE Guillaume (M29597Z)"/>
    <x v="0"/>
    <s v="Absence - Congé ou RTT"/>
    <m/>
    <s v="Absence : congé, RTT, arrêt maladie"/>
    <m/>
    <n v="23.25"/>
    <m/>
    <m/>
    <m/>
  </r>
  <r>
    <s v="2023-29"/>
    <s v="SAVOYE Guillaume (M29597Z)"/>
    <x v="0"/>
    <s v="Absence - Congé ou RTT"/>
    <m/>
    <s v="Absence : congé, RTT, arrêt maladie"/>
    <m/>
    <n v="38.75"/>
    <m/>
    <m/>
    <m/>
  </r>
  <r>
    <s v="2023-30"/>
    <s v="SAVOYE Guillaume (M29597Z)"/>
    <x v="0"/>
    <s v="Absence - Congé ou RTT"/>
    <m/>
    <s v="Absence : congé, RTT, arrêt maladie"/>
    <m/>
    <n v="15.5"/>
    <m/>
    <m/>
    <m/>
  </r>
  <r>
    <s v="2023-3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0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3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.75"/>
    <s v="Métropole- EAU"/>
    <m/>
    <m/>
  </r>
  <r>
    <s v="2023-30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31"/>
    <s v="SAVOYE Guillaume (M29597Z)"/>
    <x v="9"/>
    <s v="Base de données des ruisseaux - Général"/>
    <s v="Base de données des ruisseaux"/>
    <s v="Connaitre les patrimoines"/>
    <s v="Milieux aquatiques et ruisseaux"/>
    <n v="16.75"/>
    <m/>
    <m/>
    <m/>
  </r>
  <r>
    <s v="2023-31"/>
    <s v="SAVOYE Guillaume (M29597Z)"/>
    <x v="23"/>
    <s v="Plan de gestion ruisseau - Étude"/>
    <s v="Plan de gestion ruisseau"/>
    <s v="Programmer et piloter les travaux patrimoniaux "/>
    <s v="Milieux aquatiques et ruisseaux"/>
    <n v="6"/>
    <s v="Métropole- EAU"/>
    <m/>
    <m/>
  </r>
  <r>
    <s v="2023-3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3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2"/>
    <s v="SAVOYE Guillaume (M29597Z)"/>
    <x v="23"/>
    <s v="Plan de gestion ruisseau - Étude"/>
    <s v="Plan de gestion ruisseau"/>
    <s v="Programmer et piloter les travaux patrimoniaux "/>
    <s v="Milieux aquatiques et ruisseaux"/>
    <n v="20.75"/>
    <s v="Métropole- EAU"/>
    <m/>
    <m/>
  </r>
  <r>
    <s v="2023-32"/>
    <s v="SAVOYE Guillaume (M29597Z)"/>
    <x v="9"/>
    <s v="Base de données des ruisseaux - Général"/>
    <s v="Base de données des ruisseaux"/>
    <s v="Connaitre les patrimoines"/>
    <s v="Milieux aquatiques et ruisseaux"/>
    <n v="8"/>
    <m/>
    <m/>
    <m/>
  </r>
  <r>
    <s v="2023-3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33"/>
    <s v="SAVOYE Guillaume (M29597Z)"/>
    <x v="0"/>
    <s v="Absence - Congé ou RTT"/>
    <m/>
    <s v="Absence : congé, RTT, arrêt maladie"/>
    <m/>
    <n v="11"/>
    <m/>
    <m/>
    <m/>
  </r>
  <r>
    <s v="2023-33"/>
    <s v="SAVOYE Guillaume (M29597Z)"/>
    <x v="3"/>
    <s v="Activité récurrente - Réunion"/>
    <m/>
    <s v="Activité récurrente - Mails, archivages, réunion, formation, managementmarché, budget"/>
    <m/>
    <n v="2.5"/>
    <m/>
    <m/>
    <m/>
  </r>
  <r>
    <s v="2023-3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3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3"/>
    <s v="SAVOYE Guillaume (M29597Z)"/>
    <x v="9"/>
    <s v="Base de données des ruisseaux - Général"/>
    <s v="Base de données des ruisseaux"/>
    <s v="Connaitre les patrimoines"/>
    <s v="Milieux aquatiques et ruisseaux"/>
    <n v="2.75"/>
    <m/>
    <m/>
    <m/>
  </r>
  <r>
    <s v="2023-34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8"/>
    <m/>
    <m/>
    <m/>
  </r>
  <r>
    <s v="2023-3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25"/>
    <m/>
    <m/>
    <m/>
  </r>
  <r>
    <s v="2023-34"/>
    <s v="SAVOYE Guillaume (M29597Z)"/>
    <x v="23"/>
    <s v="Plan de gestion ruisseau - Étude"/>
    <s v="Plan de gestion ruisseau"/>
    <s v="Programmer et piloter les travaux patrimoniaux "/>
    <s v="Milieux aquatiques et ruisseaux"/>
    <n v="9.75"/>
    <s v="Métropole- EAU"/>
    <m/>
    <m/>
  </r>
  <r>
    <s v="2023-34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34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34"/>
    <s v="SAVOYE Guillaume (M29597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5"/>
    <s v="SAVOYE Guillaume (M29597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5"/>
    <s v="SAVOYE Guillaume (M29597Z)"/>
    <x v="3"/>
    <s v="Activité récurrente - Réunion"/>
    <m/>
    <s v="Activité récurrente - Mails, archivages, réunion, formation, managementmarché, budget"/>
    <m/>
    <n v="1"/>
    <m/>
    <m/>
    <m/>
  </r>
  <r>
    <s v="2023-35"/>
    <s v="SAVOYE Guillaume (M29597Z)"/>
    <x v="23"/>
    <s v="Plan de gestion ruisseau - Étude"/>
    <s v="Plan de gestion ruisseau"/>
    <s v="Programmer et piloter les travaux patrimoniaux "/>
    <s v="Milieux aquatiques et ruisseaux"/>
    <n v="15"/>
    <s v="Métropole- EAU"/>
    <m/>
    <m/>
  </r>
  <r>
    <s v="2023-3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35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3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.75"/>
    <s v="Métropole- EAU"/>
    <m/>
    <m/>
  </r>
  <r>
    <s v="2023-36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3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6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3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37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3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7"/>
    <s v="SAVOYE Guillaume (M29597Z)"/>
    <x v="23"/>
    <s v="Plan de gestion ruisseau - Étude"/>
    <s v="Plan de gestion ruisseau"/>
    <s v="Programmer et piloter les travaux patrimoniaux "/>
    <s v="Milieux aquatiques et ruisseaux"/>
    <n v="17"/>
    <s v="Métropole- EAU"/>
    <m/>
    <m/>
  </r>
  <r>
    <s v="2023-38"/>
    <s v="SAVOYE Guillaume (M29597Z)"/>
    <x v="20"/>
    <s v="Activité récurrente - Colloque / séminaire"/>
    <m/>
    <s v="Activité récurrente - Mails, archivages, réunion, formation, managementmarché, budget"/>
    <m/>
    <n v="3.75"/>
    <m/>
    <m/>
    <m/>
  </r>
  <r>
    <s v="2023-38"/>
    <s v="SAVOYE Guillaume (M29597Z)"/>
    <x v="21"/>
    <s v="Activité récurrente - Veille technique et normative"/>
    <m/>
    <s v="Activité récurrente - Mails, archivages, réunion, formation, managementmarché, budget"/>
    <m/>
    <n v="7.75"/>
    <m/>
    <m/>
    <s v="Sortie Renouée St-Etienne"/>
  </r>
  <r>
    <s v="2023-38"/>
    <s v="SAVOYE Guillaume (M29597Z)"/>
    <x v="20"/>
    <s v="Activité récurrente - Colloque / séminaire"/>
    <m/>
    <s v="Activité récurrente - Mails, archivages, réunion, formation, managementmarché, budget"/>
    <m/>
    <n v="1"/>
    <m/>
    <m/>
    <m/>
  </r>
  <r>
    <s v="2023-38"/>
    <s v="SAVOYE Guillaume (M29597Z)"/>
    <x v="3"/>
    <s v="Activité récurrente - Réunion"/>
    <m/>
    <s v="Activité récurrente - Mails, archivages, réunion, formation, managementmarché, budget"/>
    <m/>
    <n v="7"/>
    <m/>
    <m/>
    <m/>
  </r>
  <r>
    <s v="2023-38"/>
    <s v="SAVOYE Guillaume (M29597Z)"/>
    <x v="23"/>
    <s v="Plan de gestion ruisseau - Étude"/>
    <s v="Plan de gestion ruisseau"/>
    <s v="Programmer et piloter les travaux patrimoniaux "/>
    <s v="Milieux aquatiques et ruisseaux"/>
    <n v="5"/>
    <s v="Métropole- EAU"/>
    <m/>
    <m/>
  </r>
  <r>
    <s v="2023-3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38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3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3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9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5"/>
    <s v="Métropole- EAU"/>
    <m/>
    <m/>
  </r>
  <r>
    <s v="2023-39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Journée Arra² - Ripisylve"/>
  </r>
  <r>
    <s v="2023-39"/>
    <s v="SAVOYE Guillaume (M29597Z)"/>
    <x v="9"/>
    <s v="Base de données des ruisseaux - Général"/>
    <s v="Base de données des ruisseaux"/>
    <s v="Connaitre les patrimoines"/>
    <s v="Milieux aquatiques et ruisseaux"/>
    <n v="4"/>
    <m/>
    <m/>
    <m/>
  </r>
  <r>
    <s v="2023-39"/>
    <s v="SAVOYE Guillaume (M29597Z)"/>
    <x v="3"/>
    <s v="Activité récurrente - Divers"/>
    <m/>
    <s v="Activité récurrente - Mails, archivages, réunion, formation, managementmarché, budget"/>
    <m/>
    <n v="5"/>
    <m/>
    <m/>
    <s v="Parenthèse MDL"/>
  </r>
  <r>
    <s v="2023-40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40"/>
    <s v="SAVOYE Guillaume (M29597Z)"/>
    <x v="20"/>
    <s v="Activité récurrente - Colloque / séminaire"/>
    <m/>
    <s v="Activité récurrente - Mails, archivages, réunion, formation, managementmarché, budget"/>
    <m/>
    <n v="3"/>
    <m/>
    <m/>
    <m/>
  </r>
  <r>
    <s v="2023-4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11.5"/>
    <m/>
    <m/>
    <m/>
  </r>
  <r>
    <s v="2023-4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1.5"/>
    <s v="Métropole- EAU"/>
    <m/>
    <m/>
  </r>
  <r>
    <s v="2023-40"/>
    <s v="SAVOYE Guillaume (M29597Z)"/>
    <x v="9"/>
    <s v="Base de données des ruisseaux - Général"/>
    <s v="Base de données des ruisseaux"/>
    <s v="Connaitre les patrimoines"/>
    <s v="Milieux aquatiques et ruisseaux"/>
    <n v="5"/>
    <m/>
    <m/>
    <m/>
  </r>
  <r>
    <s v="2023-41"/>
    <s v="SAVOYE Guillaume (M29597Z)"/>
    <x v="20"/>
    <s v="Activité récurrente - Colloque / séminaire"/>
    <m/>
    <s v="Activité récurrente - Mails, archivages, réunion, formation, managementmarché, budget"/>
    <m/>
    <n v="6"/>
    <m/>
    <m/>
    <m/>
  </r>
  <r>
    <s v="2023-41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4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1"/>
    <s v="SAVOYE Guillaume (M29597Z)"/>
    <x v="9"/>
    <s v="Base de données des ruisseaux - Général"/>
    <s v="Base de données des ruisseaux"/>
    <s v="Connaitre les patrimoines"/>
    <s v="Milieux aquatiques et ruisseaux"/>
    <n v="6.5"/>
    <m/>
    <m/>
    <m/>
  </r>
  <r>
    <s v="2023-41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4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42"/>
    <s v="SAVOYE Guillaume (M29597Z)"/>
    <x v="20"/>
    <s v="Activité récurrente - Colloque / séminaire"/>
    <m/>
    <s v="Activité récurrente - Mails, archivages, réunion, formation, managementmarché, budget"/>
    <m/>
    <n v="14.5"/>
    <m/>
    <m/>
    <s v="Arra² PACP, Gestes et Postures et MOOC"/>
  </r>
  <r>
    <s v="2023-4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42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42"/>
    <s v="SAVOYE Guillaume (M29597Z)"/>
    <x v="23"/>
    <s v="Plan de gestion ruisseau - Étude"/>
    <s v="Plan de gestion ruisseau"/>
    <s v="Programmer et piloter les travaux patrimoniaux "/>
    <s v="Milieux aquatiques et ruisseaux"/>
    <n v="5"/>
    <s v="Métropole- EAU"/>
    <m/>
    <m/>
  </r>
  <r>
    <s v="2023-4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43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43"/>
    <s v="SAVOYE Guillaume (M29597Z)"/>
    <x v="3"/>
    <s v="Activité récurrente - Réunion"/>
    <m/>
    <s v="Activité récurrente - Mails, archivages, réunion, formation, managementmarché, budget"/>
    <m/>
    <n v="6"/>
    <m/>
    <m/>
    <m/>
  </r>
  <r>
    <s v="2023-43"/>
    <s v="SAVOYE Guillaume (M29597Z)"/>
    <x v="20"/>
    <s v="Activité récurrente - Colloque / séminaire"/>
    <m/>
    <s v="Activité récurrente - Mails, archivages, réunion, formation, managementmarché, budget"/>
    <m/>
    <n v="4"/>
    <m/>
    <m/>
    <s v="Formation risques pro à proximité ouvrages ass"/>
  </r>
  <r>
    <s v="2023-4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3"/>
    <s v="SAVOYE Guillaume (M29597Z)"/>
    <x v="9"/>
    <s v="Base de données des ruisseaux - Général"/>
    <s v="Base de données des ruisseaux"/>
    <s v="Connaitre les patrimoines"/>
    <s v="Milieux aquatiques et ruisseaux"/>
    <n v="5.75"/>
    <m/>
    <m/>
    <m/>
  </r>
  <r>
    <s v="2023-44"/>
    <s v="SAVOYE Guillaume (M29597Z)"/>
    <x v="0"/>
    <s v="Absence - Congé ou RTT"/>
    <m/>
    <s v="Absence : congé, RTT, arrêt maladie"/>
    <m/>
    <n v="31"/>
    <m/>
    <m/>
    <m/>
  </r>
  <r>
    <s v="2023-45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45"/>
    <s v="SAVOYE Guillaume (M29597Z)"/>
    <x v="23"/>
    <s v="Plan de gestion ruisseau - Étude"/>
    <s v="Plan de gestion ruisseau"/>
    <s v="Programmer et piloter les travaux patrimoniaux "/>
    <s v="Milieux aquatiques et ruisseaux"/>
    <n v="8.75"/>
    <s v="Métropole- EAU"/>
    <m/>
    <m/>
  </r>
  <r>
    <s v="2023-4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45"/>
    <s v="SAVOYE Guillaume (M29597Z)"/>
    <x v="9"/>
    <s v="Base de données des ruisseaux - Général"/>
    <s v="Base de données des ruisseaux"/>
    <s v="Connaitre les patrimoines"/>
    <s v="Milieux aquatiques et ruisseaux"/>
    <n v="8.5"/>
    <m/>
    <m/>
    <m/>
  </r>
  <r>
    <s v="2023-46"/>
    <s v="SAVOYE Guillaume (M29597Z)"/>
    <x v="20"/>
    <s v="Activité récurrente - Colloque / séminaire"/>
    <m/>
    <s v="Activité récurrente - Mails, archivages, réunion, formation, managementmarché, budget"/>
    <m/>
    <n v="15.5"/>
    <m/>
    <m/>
    <s v="Formation AIPR"/>
  </r>
  <r>
    <s v="2023-4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.5"/>
    <s v="Métropole- EAU"/>
    <m/>
    <m/>
  </r>
  <r>
    <s v="2023-47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47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4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4"/>
    <m/>
    <m/>
    <s v="arrivée"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transfert avp à relire"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reu chantier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carte"/>
  </r>
  <r>
    <s v="2023-36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13"/>
    <s v="Activité récurrente - Formation reçue, visite d'ouvrage"/>
    <m/>
    <s v="Activité récurrente - Mails, archivages, réunion, formation, managementmarché, budget"/>
    <m/>
    <n v="1.5"/>
    <m/>
    <m/>
    <s v="outil gad"/>
  </r>
  <r>
    <s v="2023-36"/>
    <s v="DEQUATRE Laura (M30694Z)"/>
    <x v="3"/>
    <s v="Activité récurrente - Réunion"/>
    <m/>
    <s v="Activité récurrente - Mails, archivages, réunion, formation, managementmarché, budget"/>
    <m/>
    <n v="2"/>
    <m/>
    <m/>
    <s v="reu daf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reu reseaux usines"/>
  </r>
  <r>
    <s v="2023-36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s v="présentationgad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1"/>
    <s v="Taches courantes - Général"/>
    <s v="Taches courantes"/>
    <s v="Activité récurrente - Mails, archivages, réunion, formation, managementmarché, budget"/>
    <m/>
    <n v="4"/>
    <s v="Métropole- EAU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6"/>
    <s v="DEQUATRE Laura (M30694Z)"/>
    <x v="1"/>
    <s v="Taches courantes - Général"/>
    <s v="Taches courantes"/>
    <s v="Activité récurrente - Mails, archivages, réunion, formation, managementmarché, budget"/>
    <m/>
    <n v="1"/>
    <s v="Métropole- EAU"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lundi pt VL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avp états unis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mardi avp états unis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visite vl1/3-4-5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avp états unis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mercredi avp EU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carte hdm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bilan études faites/en cours"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jeudi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reu gdp"/>
  </r>
  <r>
    <s v="2023-37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pt dmou"/>
  </r>
  <r>
    <s v="2023-37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ise connaissance projets"/>
  </r>
  <r>
    <s v="2023-37"/>
    <s v="DEQUATRE Laura (M30694Z)"/>
    <x v="13"/>
    <s v="Activité récurrente - Formation reçue, visite d'ouvrage"/>
    <m/>
    <s v="Activité récurrente - Mails, archivages, réunion, formation, managementmarché, budget"/>
    <m/>
    <n v="0.5"/>
    <m/>
    <m/>
    <s v="vendredi installation gismo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prepa reu dmou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lundiprepa reu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relecture avp avc laurence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echange avc fabien kapp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prepa reu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mardi fin plans etats unis"/>
  </r>
  <r>
    <s v="2023-38"/>
    <s v="DEQUATRE Laura (M30694Z)"/>
    <x v="3"/>
    <s v="Activité récurrente - Réunion"/>
    <m/>
    <s v="Activité récurrente - Mails, archivages, réunion, formation, managementmarché, budget"/>
    <m/>
    <n v="1.5"/>
    <m/>
    <m/>
    <s v="reu astreinte digues"/>
  </r>
  <r>
    <s v="2023-38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visio cotech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mercredi"/>
  </r>
  <r>
    <s v="2023-38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ise main sujets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einstein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jeudi point VL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orga VL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t financier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pt laurence com infraneo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vendredi commande infraneo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lan einstein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plan einstein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39"/>
    <s v="DEQUATRE Laura (M30694Z)"/>
    <x v="13"/>
    <s v="Activité récurrente - Formation reçue, visite d'ouvrage"/>
    <m/>
    <s v="Activité récurrente - Mails, archivages, réunion, formation, managementmarché, budget"/>
    <m/>
    <n v="3.5"/>
    <m/>
    <m/>
    <s v="lundi accueil prévention dtee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echange artelia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s v="gismo/mails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gramme zac mmb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di suite mmb"/>
  </r>
  <r>
    <s v="2023-39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mb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vl2t4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vl7t10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ercredi mmb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ronniers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mb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jeudi vl4n 5o"/>
  </r>
  <r>
    <s v="2023-39"/>
    <s v="DEQUATRE Laura (M30694Z)"/>
    <x v="21"/>
    <s v="Activité récurrente - Veille technique et normative"/>
    <m/>
    <s v="Activité récurrente - Mails, archivages, réunion, formation, managementmarché, budget"/>
    <m/>
    <n v="1.5"/>
    <m/>
    <m/>
    <s v="nat réseaux"/>
  </r>
  <r>
    <s v="2023-39"/>
    <s v="DEQUATRE Laura (M30694Z)"/>
    <x v="32"/>
    <s v="Ville perméable - Général"/>
    <s v="Ville perméable"/>
    <s v="Grands projets : SEMAPLUS, Life ARTISAN, Voies Lyonnaises, Ville Perméable, Migration SIG, Referentiel des ouvrages types"/>
    <s v="Eau pluviale"/>
    <n v="1.5"/>
    <s v="Métropole- EAU"/>
    <m/>
    <s v="fiche reflexe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vendredi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parenthèse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undi mmb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d v="2024-10-07T00:00:00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d v="2024-10-07T00:00:00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vl10"/>
  </r>
  <r>
    <s v="2023-40"/>
    <s v="DEQUATRE Laura (M30694Z)"/>
    <x v="13"/>
    <s v="Activité récurrente - Formation reçue, visite d'ouvrage"/>
    <m/>
    <s v="Activité récurrente - Mails, archivages, réunion, formation, managementmarché, budget"/>
    <m/>
    <n v="8"/>
    <m/>
    <m/>
    <s v="mardi rehab"/>
  </r>
  <r>
    <s v="2023-40"/>
    <s v="DEQUATRE Laura (M30694Z)"/>
    <x v="13"/>
    <s v="Activité récurrente - Formation reçue, visite d'ouvrage"/>
    <m/>
    <s v="Activité récurrente - Mails, archivages, réunion, formation, managementmarché, budget"/>
    <m/>
    <n v="8"/>
    <m/>
    <m/>
    <s v="mercredi rehab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jeudi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7-10 et einstein"/>
  </r>
  <r>
    <s v="2023-4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pro st andré caluire centre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d v="2024-10-07T00:00:00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einstein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commande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undi mmb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vl1/3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cotech 3cnetre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t vl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di st gob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41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s v="presentation strat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laurence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ercredi dmou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vl dimitri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jeudi reu equipe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ig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1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5"/>
    <s v="Métropole- EAU"/>
    <m/>
    <s v="moulinette TA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6"/>
    <s v="Métropole - Mairise d'ouvrage aménagement urbain et voirie"/>
    <m/>
    <s v="vendredi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débordements"/>
  </r>
  <r>
    <s v="2023-42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2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2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2"/>
    <s v="Métropole - Mairise d'ouvrage aménagement urbain et voirie"/>
    <m/>
    <m/>
  </r>
  <r>
    <s v="2023-42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2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QUATRE Laura (M30694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3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"/>
    <s v="Métropole - Mairise d'ouvrage aménagement urbain et voirie"/>
    <m/>
    <m/>
  </r>
  <r>
    <s v="2023-43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QUATRE Laura (M30694Z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3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4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7"/>
    <s v="Métropole - Mairise d'ouvrage aménagement urbain et voirie"/>
    <m/>
    <m/>
  </r>
  <r>
    <s v="2023-44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4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4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52"/>
    <s v="DEQUATRE Laura (M30694Z)"/>
    <x v="0"/>
    <s v="Absence - Congé ou RTT"/>
    <m/>
    <s v="Absence : congé, RTT, arrêt maladie"/>
    <m/>
    <n v="31"/>
    <m/>
    <m/>
    <s v="4j"/>
  </r>
  <r>
    <s v="2023-51"/>
    <s v="DEQUATRE Laura (M30694Z)"/>
    <x v="0"/>
    <s v="Absence - Congé ou RTT"/>
    <m/>
    <s v="Absence : congé, RTT, arrêt maladie"/>
    <m/>
    <n v="8"/>
    <m/>
    <m/>
    <s v="4j"/>
  </r>
  <r>
    <s v="2023-5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51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5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4"/>
    <s v="Métropole - Mairise d'ouvrage aménagement urbain et voirie"/>
    <m/>
    <m/>
  </r>
  <r>
    <s v="2023-45"/>
    <s v="DEQUATRE Laura (M30694Z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45"/>
    <s v="DEQUATRE Laura (M30694Z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45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5"/>
    <s v="Métropole - Mairise d'ouvrage aménagement urbain et voirie"/>
    <m/>
    <m/>
  </r>
  <r>
    <s v="2023-45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5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5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DEQUATRE Laura (M30694Z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46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8"/>
    <s v="Métropole - Mairise d'ouvrage aménagement urbain et voirie"/>
    <m/>
    <m/>
  </r>
  <r>
    <s v="2023-47"/>
    <s v="DEQUATRE Laura (M30694Z)"/>
    <x v="0"/>
    <s v="Absence - Congé ou RTT"/>
    <m/>
    <s v="Absence : congé, RTT, arrêt maladie"/>
    <m/>
    <n v="12"/>
    <m/>
    <m/>
    <m/>
  </r>
  <r>
    <s v="2023-47"/>
    <s v="DEQUATRE Laura (M30694Z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47"/>
    <s v="DEQUATRE Laura (M30694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7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.5"/>
    <s v="Métropole- EAU"/>
    <m/>
    <m/>
  </r>
  <r>
    <s v="2023-4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3"/>
    <s v="Métropole - Mairise d'ouvrage aménagement urbain et voirie"/>
    <m/>
    <m/>
  </r>
  <r>
    <s v="2023-47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QUATRE Laura (M30694Z)"/>
    <x v="0"/>
    <s v="Absence - Congé ou RTT"/>
    <m/>
    <s v="Absence : congé, RTT, arrêt maladie"/>
    <m/>
    <n v="8"/>
    <m/>
    <m/>
    <m/>
  </r>
  <r>
    <s v="2023-4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7.5"/>
    <s v="Métropole - Mairise d'ouvrage aménagement urbain et voirie"/>
    <m/>
    <m/>
  </r>
  <r>
    <s v="2023-48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9"/>
    <s v="DEQUATRE Laura (M30694Z)"/>
    <x v="25"/>
    <s v="Absence - Congé exceptionnel ou arrêt maladie"/>
    <m/>
    <s v="Absence : congé, RTT, arrêt maladie"/>
    <m/>
    <n v="8"/>
    <m/>
    <m/>
    <m/>
  </r>
  <r>
    <s v="2023-49"/>
    <s v="DEQUATRE Laura (M30694Z)"/>
    <x v="13"/>
    <s v="Activité récurrente - Formation reçue, visite d'ouvrage"/>
    <m/>
    <s v="Activité récurrente - Mails, archivages, réunion, formation, managementmarché, budget"/>
    <m/>
    <n v="12"/>
    <m/>
    <m/>
    <m/>
  </r>
  <r>
    <s v="2023-4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4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0"/>
    <s v="DEQUATRE Laura (M30694Z)"/>
    <x v="0"/>
    <s v="Absence - Congé ou RTT"/>
    <m/>
    <s v="Absence : congé, RTT, arrêt maladie"/>
    <m/>
    <n v="4"/>
    <m/>
    <m/>
    <m/>
  </r>
  <r>
    <s v="2023-5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8"/>
    <s v="Métropole - Mairise d'ouvrage aménagement urbain et voirie"/>
    <m/>
    <m/>
  </r>
  <r>
    <s v="2023-5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50"/>
    <s v="DEQUATRE Laura (M30694Z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5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ZAREVIC Dimitri (M30892Z)"/>
    <x v="3"/>
    <s v="Activité récurrente - Divers"/>
    <m/>
    <s v="Activité récurrente - Mails, archivages, réunion, formation, managementmarché, budget"/>
    <m/>
    <n v="3.5"/>
    <m/>
    <m/>
    <m/>
  </r>
  <r>
    <s v="2023-40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0"/>
    <s v="LAZAREVIC Dimitri (M30892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0"/>
    <s v="LAZAREVIC Dimitri (M30892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40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0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.5"/>
    <s v="Métropole- EAU"/>
    <m/>
    <m/>
  </r>
  <r>
    <s v="2023-40"/>
    <s v="LAZAREVIC Dimitri (M30892Z)"/>
    <x v="13"/>
    <s v="Activité récurrente - Formation reçue, visite d'ouvrage"/>
    <m/>
    <s v="Activité récurrente - Mails, archivages, réunion, formation, managementmarché, budget"/>
    <m/>
    <n v="1.5"/>
    <m/>
    <m/>
    <m/>
  </r>
  <r>
    <s v="2023-41"/>
    <s v="LAZAREVIC Dimitri (M30892Z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4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ZAREVIC Dimitri (M30892Z)"/>
    <x v="3"/>
    <s v="Activité récurrente - Réunion"/>
    <m/>
    <s v="Activité récurrente - Mails, archivages, réunion, formation, managementmarché, budget"/>
    <m/>
    <n v="10.75"/>
    <m/>
    <m/>
    <m/>
  </r>
  <r>
    <s v="2023-41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5.5"/>
    <s v="Métropole - Mairise d'ouvrage aménagement urbain et voirie"/>
    <m/>
    <m/>
  </r>
  <r>
    <s v="2023-4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LAZAREVIC Dimitri (M30892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3"/>
    <s v="LAZAREVIC Dimitri (M30892Z)"/>
    <x v="3"/>
    <s v="Activité récurrente - Réunion"/>
    <m/>
    <s v="Activité récurrente - Mails, archivages, réunion, formation, managementmarché, budget"/>
    <m/>
    <n v="6.5"/>
    <m/>
    <m/>
    <m/>
  </r>
  <r>
    <s v="2023-43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3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1.5"/>
    <s v="Métropole - Mairise d'ouvrage aménagement urbain et voirie"/>
    <m/>
    <m/>
  </r>
  <r>
    <s v="2023-43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3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3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2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m/>
  </r>
  <r>
    <s v="2023-42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42"/>
    <s v="LAZAREVIC Dimitri (M30892Z)"/>
    <x v="3"/>
    <s v="Activité récurrente - Réunion"/>
    <m/>
    <s v="Activité récurrente - Mails, archivages, réunion, formation, managementmarché, budget"/>
    <m/>
    <n v="4"/>
    <m/>
    <m/>
    <m/>
  </r>
  <r>
    <s v="2023-42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8"/>
    <s v="Métropole - Mairise d'ouvrage aménagement urbain et voirie"/>
    <m/>
    <m/>
  </r>
  <r>
    <s v="2023-42"/>
    <s v="LAZAREVIC Dimitri (M30892Z)"/>
    <x v="2"/>
    <s v="Activité récurrente - Management, planification, gestion RH"/>
    <m/>
    <s v="Activité récurrente - Mails, archivages, réunion, formation, managementmarché, budget"/>
    <m/>
    <n v="7.5"/>
    <m/>
    <m/>
    <m/>
  </r>
  <r>
    <s v="2023-42"/>
    <s v="LAZAREVIC Dimitri (M30892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44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4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2"/>
    <s v="Métropole - Mairise d'ouvrage aménagement urbain et voirie"/>
    <m/>
    <m/>
  </r>
  <r>
    <s v="2023-44"/>
    <s v="LAZAREVIC Dimitri (M30892Z)"/>
    <x v="3"/>
    <s v="Activité récurrente - Réunion"/>
    <m/>
    <s v="Activité récurrente - Mails, archivages, réunion, formation, managementmarché, budget"/>
    <m/>
    <n v="3.5"/>
    <m/>
    <m/>
    <m/>
  </r>
  <r>
    <s v="2023-44"/>
    <s v="LAZAREVIC Dimitri (M30892Z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45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.75"/>
    <s v="Métropole- EAU"/>
    <m/>
    <m/>
  </r>
  <r>
    <s v="2023-45"/>
    <s v="LAZAREVIC Dimitri (M30892Z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45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5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9.5"/>
    <s v="Métropole - Mairise d'ouvrage aménagement urbain et voirie"/>
    <m/>
    <m/>
  </r>
  <r>
    <s v="2023-45"/>
    <s v="LAZAREVIC Dimitri (M30892Z)"/>
    <x v="13"/>
    <s v="Activité récurrente - Formation reçue, visite d'ouvrage"/>
    <m/>
    <s v="Activité récurrente - Mails, archivages, réunion, formation, managementmarché, budget"/>
    <m/>
    <n v="3.5"/>
    <m/>
    <m/>
    <m/>
  </r>
  <r>
    <s v="2023-45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46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2.75"/>
    <s v="Métropole - Mairise d'ouvrage aménagement urbain et voirie"/>
    <m/>
    <m/>
  </r>
  <r>
    <s v="2023-46"/>
    <s v="LAZAREVIC Dimitri (M30892Z)"/>
    <x v="3"/>
    <s v="Activité récurrente - Réunion"/>
    <m/>
    <s v="Activité récurrente - Mails, archivages, réunion, formation, managementmarché, budget"/>
    <m/>
    <n v="3.25"/>
    <m/>
    <m/>
    <m/>
  </r>
  <r>
    <s v="2023-46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6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7"/>
    <s v="LAZAREVIC Dimitri (M30892Z)"/>
    <x v="0"/>
    <s v="Absence - Congé ou RTT"/>
    <m/>
    <s v="Absence : congé, RTT, arrêt maladie"/>
    <m/>
    <n v="11.75"/>
    <m/>
    <m/>
    <m/>
  </r>
  <r>
    <s v="2023-47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m/>
  </r>
  <r>
    <s v="2023-47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7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9.75"/>
    <s v="Métropole - Mairise d'ouvrage aménagement urbain et voirie"/>
    <m/>
    <m/>
  </r>
  <r>
    <s v="2023-47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7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7"/>
    <s v="LAZAREVIC Dimitri (M30892Z)"/>
    <x v="20"/>
    <s v="Activité récurrente - Colloque / séminaire"/>
    <m/>
    <s v="Activité récurrente - Mails, archivages, réunion, formation, managementmarché, budget"/>
    <m/>
    <n v="3.5"/>
    <m/>
    <m/>
    <s v="Ramassage de déchets"/>
  </r>
  <r>
    <s v="2023-48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5.25"/>
    <s v="Métropole - Mairise d'ouvrage aménagement urbain et voirie"/>
    <m/>
    <m/>
  </r>
  <r>
    <s v="2023-48"/>
    <s v="LAZAREVIC Dimitri (M30892Z)"/>
    <x v="3"/>
    <s v="Activité récurrente - Réunion"/>
    <m/>
    <s v="Activité récurrente - Mails, archivages, réunion, formation, managementmarché, budget"/>
    <m/>
    <n v="4"/>
    <m/>
    <m/>
    <m/>
  </r>
  <r>
    <s v="2023-48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LAZAREVIC Dimitri (M30892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48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8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8"/>
    <s v="LAZAREVIC Dimitri (M30892Z)"/>
    <x v="2"/>
    <s v="Activité récurrente - Management, planification, gestion RH"/>
    <m/>
    <s v="Activité récurrente - Mails, archivages, réunion, formation, managementmarché, budget"/>
    <m/>
    <n v="4.5"/>
    <m/>
    <m/>
    <m/>
  </r>
  <r>
    <s v="2023-48"/>
    <s v="LAZAREVIC Dimitri (M30892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.5"/>
    <s v="Métropole- EAU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49"/>
    <s v="LAZAREVIC Dimitri (M30892Z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"/>
    <s v="Activité récurrente - Réunion"/>
    <m/>
    <s v="Activité récurrente - Mails, archivages, réunion, formation, managementmarché, budget"/>
    <m/>
    <n v="1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9"/>
    <s v="LAZAREVIC Dimitri (M30892Z)"/>
    <x v="0"/>
    <s v="Absence - Congé ou RTT"/>
    <m/>
    <s v="Absence : congé, RTT, arrêt maladie"/>
    <m/>
    <n v="4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21"/>
    <s v="Activité récurrente - Veille technique et normative"/>
    <m/>
    <s v="Activité récurrente - Mails, archivages, réunion, formation, managementmarché, budget"/>
    <m/>
    <n v="1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"/>
    <s v="Activité récurrente - Réunion"/>
    <m/>
    <s v="Activité récurrente - Mails, archivages, réunion, formation, managementmarché, budget"/>
    <m/>
    <n v="2.5"/>
    <m/>
    <m/>
    <m/>
  </r>
  <r>
    <s v="2023-49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49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50"/>
    <s v="LAZAREVIC Dimitri (M30892Z)"/>
    <x v="3"/>
    <s v="Activité récurrente - Réunion"/>
    <m/>
    <s v="Activité récurrente - Mails, archivages, réunion, formation, managementmarché, budget"/>
    <m/>
    <n v="1.5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50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50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50"/>
    <s v="LAZAREVIC Dimitri (M30892Z)"/>
    <x v="3"/>
    <s v="Activité récurrente - Réunion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50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LAZAREVIC Dimitri (M30892Z)"/>
    <x v="20"/>
    <s v="Activité récurrente - Colloque / séminaire"/>
    <m/>
    <s v="Activité récurrente - Mails, archivages, réunion, formation, managementmarché, budget"/>
    <m/>
    <n v="3.5"/>
    <m/>
    <m/>
    <m/>
  </r>
  <r>
    <s v="2023-50"/>
    <s v="LAZAREVIC Dimitri (M30892Z)"/>
    <x v="0"/>
    <s v="Absence - Congé ou RTT"/>
    <m/>
    <s v="Absence : congé, RTT, arrêt maladie"/>
    <m/>
    <n v="4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0"/>
    <s v="LAZAREVIC Dimitri (M30892Z)"/>
    <x v="20"/>
    <s v="Activité récurrente - Colloque / séminaire"/>
    <m/>
    <s v="Activité récurrente - Mails, archivages, réunion, formation, managementmarché, budget"/>
    <m/>
    <n v="2"/>
    <m/>
    <m/>
    <m/>
  </r>
  <r>
    <s v="2023-50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7.5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m/>
  </r>
  <r>
    <s v="2023-51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0.5"/>
    <s v="Métropole - Mairise d'ouvrage aménagement urbain et voirie"/>
    <m/>
    <m/>
  </r>
  <r>
    <s v="2023-5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51"/>
    <s v="LAZAREVIC Dimitri (M30892Z)"/>
    <x v="3"/>
    <s v="Activité récurrente - Réunion"/>
    <m/>
    <s v="Activité récurrente - Mails, archivages, réunion, formation, managementmarché, budget"/>
    <m/>
    <n v="1"/>
    <m/>
    <m/>
    <m/>
  </r>
  <r>
    <s v="2023-51"/>
    <s v="LAZAREVIC Dimitri (M30892Z)"/>
    <x v="0"/>
    <s v="Absence - Congé ou RTT"/>
    <m/>
    <s v="Absence : congé, RTT, arrêt maladie"/>
    <m/>
    <n v="4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5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m/>
    <s v="BONNET Lilian"/>
    <x v="0"/>
    <s v="Absence - Congé ou RTT"/>
    <m/>
    <s v="Absence : congé, RTT, arrêt maladie"/>
    <m/>
    <n v="315.5"/>
    <m/>
    <m/>
    <m/>
  </r>
  <r>
    <m/>
    <s v="BONNET Lilian"/>
    <x v="25"/>
    <s v="Absence - Congé exceptionnel ou arrêt maladie"/>
    <m/>
    <s v="Absence : congé, RTT, arrêt maladie"/>
    <m/>
    <n v="126"/>
    <m/>
    <m/>
    <m/>
  </r>
  <r>
    <m/>
    <s v="BONNET Lilian"/>
    <x v="13"/>
    <s v="Activité récurrente - Formation reçue, visite d'ouvrage"/>
    <m/>
    <s v="Activité récurrente - Mails, archivages, réunion, formation, managementmarché, budget"/>
    <m/>
    <n v="60"/>
    <m/>
    <m/>
    <m/>
  </r>
  <r>
    <m/>
    <s v="BONNET Lilian"/>
    <x v="22"/>
    <m/>
    <m/>
    <s v="Connaitre états de santé et fonctionnel des patrimoines"/>
    <s v="Milieux aquatiques et ruisseaux"/>
    <n v="300"/>
    <s v="Métropole- EAU"/>
    <m/>
    <m/>
  </r>
  <r>
    <m/>
    <s v="BONNET Lilian"/>
    <x v="28"/>
    <s v="Programmer et piloter les travaux patrimoniaux - Pilotage/coordination du programme de travaux"/>
    <s v="Programmer et piloter les travaux patrimoniaux - Pilotage/coordination du programme de travaux"/>
    <s v="Programmer et piloter les travaux patrimoniaux"/>
    <s v="Milieux aquatiques et ruisseaux"/>
    <n v="300"/>
    <s v="Métropole- EAU"/>
    <m/>
    <m/>
  </r>
  <r>
    <m/>
    <s v="BONNET Lilian"/>
    <x v="16"/>
    <s v="Connaitre les patrimoines - Exploitation/valorisation données SIG"/>
    <s v="Connaitre les patrimoines"/>
    <s v="Connaitre les patrimoines"/>
    <s v="Milieux aquatiques et ruisseaux"/>
    <n v="300"/>
    <s v="Métropole- EAU"/>
    <m/>
    <m/>
  </r>
  <r>
    <m/>
    <s v="BONNET Lilian"/>
    <x v="33"/>
    <s v="Projet Life Artisan - Réalisation"/>
    <s v="Projet Life Artisan"/>
    <s v="Grands projets : SEMAPLUS, Life ARTISAN, Voies Lyonnaises, Ville Perméable, Migration SIG, Referentiel des ouvrages types"/>
    <s v="Milieux aquatiques et ruisseaux"/>
    <n v="41"/>
    <s v="Métropole- EAU"/>
    <m/>
    <m/>
  </r>
  <r>
    <m/>
    <s v="GIBRAT Amélie"/>
    <x v="0"/>
    <s v="Absence - Congé ou RTT"/>
    <m/>
    <s v="Absence : congé, RTT, arrêt maladie"/>
    <m/>
    <n v="34.75"/>
    <m/>
    <m/>
    <m/>
  </r>
  <r>
    <m/>
    <s v="GIBRAT Amélie"/>
    <x v="13"/>
    <s v="Activité récurrente - Formation reçue, visite d'ouvrage"/>
    <m/>
    <s v="Activité récurrente - Mails, archivages, réunion, formation, managementmarché, budget"/>
    <m/>
    <n v="18"/>
    <m/>
    <m/>
    <m/>
  </r>
  <r>
    <m/>
    <s v="GIBRAT Amélie"/>
    <x v="22"/>
    <m/>
    <m/>
    <s v="Connaitre états de santé et fonctionnel des patrimoines"/>
    <s v="Milieux aquatiques et ruisseaux"/>
    <n v="158"/>
    <s v="Métropole- EAU"/>
    <m/>
    <m/>
  </r>
  <r>
    <m/>
    <s v="GIBRAT Amélie"/>
    <x v="28"/>
    <s v="Programmer et piloter les travaux patrimoniaux - Pilotage/coordination du programme de travaux"/>
    <s v="Programmer et piloter les travaux patrimoniaux - Pilotage/coordination du programme de travaux"/>
    <s v="Programmer et piloter les travaux patrimoniaux"/>
    <s v="Milieux aquatiques et ruisseaux"/>
    <n v="158"/>
    <s v="Métropole- EAU"/>
    <m/>
    <m/>
  </r>
  <r>
    <m/>
    <s v="GIBRAT Amélie"/>
    <x v="37"/>
    <s v="Mettre en place une démarche qualité - Elaboration, participation, MAJ  des outils"/>
    <s v="Mettre en place une démarche qualité"/>
    <s v="Mettre en place une démarche qualité"/>
    <s v="Milieux aquatiques et ruisseaux"/>
    <n v="158"/>
    <s v="Métropole- EAU"/>
    <m/>
    <m/>
  </r>
  <r>
    <m/>
    <s v="RADIX Christine"/>
    <x v="0"/>
    <s v="Absence - Congé ou RTT"/>
    <m/>
    <s v="Absence : congé, RTT, arrêt maladie"/>
    <m/>
    <n v="399"/>
    <m/>
    <m/>
    <m/>
  </r>
  <r>
    <m/>
    <s v="RADIX Christine"/>
    <x v="12"/>
    <s v="Connaitre les patrimoines - Gestion des conventions, servitudes, COT, foncier"/>
    <s v="Connaitre les patrimoines"/>
    <s v="Connaitre les patrimoines"/>
    <s v="Eau pluviale"/>
    <n v="194.5"/>
    <s v="Métropole- EAU"/>
    <m/>
    <m/>
  </r>
  <r>
    <m/>
    <s v="RADIX Christine"/>
    <x v="5"/>
    <s v="Connaitre les patrimoines - Pilotage des récolements"/>
    <s v="Connaitre les patrimoines"/>
    <s v="Connaitre les patrimoines"/>
    <s v="Eau pluviale"/>
    <n v="194.5"/>
    <s v="Métropole- EAU"/>
    <m/>
    <m/>
  </r>
  <r>
    <m/>
    <s v="RADIX Christine"/>
    <x v="4"/>
    <s v="Connaitre les patrimoines - MAJ SIG  foncier/propriété/exploitant"/>
    <s v="Connaitre les patrimoines"/>
    <s v="Connaitre les patrimoines"/>
    <s v="Eau pluviale"/>
    <n v="195"/>
    <s v="Métropole- EAU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36">
  <r>
    <s v="2023-01"/>
    <s v="CHUZEVILLE Gilles (007081W)"/>
    <x v="0"/>
    <s v="Absence - Congé ou RTT"/>
    <m/>
    <s v="Absence : congé, RTT, arrêt maladie"/>
    <m/>
    <n v="4"/>
    <m/>
    <m/>
    <m/>
  </r>
  <r>
    <s v="2023-0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1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1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1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0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2"/>
    <s v="CHUZEVILLE Gilles (007081W)"/>
    <x v="0"/>
    <s v="Absence - Congé ou RTT"/>
    <m/>
    <s v="Absence : congé, RTT, arrêt maladie"/>
    <m/>
    <n v="38.75"/>
    <m/>
    <m/>
    <m/>
  </r>
  <r>
    <s v="2023-0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03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0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3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0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0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4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0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0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0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04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0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8"/>
    <m/>
    <m/>
    <m/>
  </r>
  <r>
    <s v="2023-04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5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12"/>
    <s v="Métropole- EAU"/>
    <m/>
    <m/>
  </r>
  <r>
    <s v="2023-0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5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5"/>
    <s v="CHUZEVILLE Gilles (007081W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06"/>
    <s v="CHUZEVILLE Gilles (007081W)"/>
    <x v="0"/>
    <s v="Absence - Congé ou RTT"/>
    <m/>
    <s v="Absence : congé, RTT, arrêt maladie"/>
    <m/>
    <n v="4"/>
    <m/>
    <m/>
    <m/>
  </r>
  <r>
    <s v="2023-0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6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6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0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06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6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6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07"/>
    <s v="CHUZEVILLE Gilles (007081W)"/>
    <x v="0"/>
    <s v="Absence - Congé ou RTT"/>
    <m/>
    <s v="Absence : congé, RTT, arrêt maladie"/>
    <m/>
    <n v="8"/>
    <m/>
    <m/>
    <m/>
  </r>
  <r>
    <s v="2023-0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07"/>
    <s v="CHUZEVILLE Gilles (007081W)"/>
    <x v="3"/>
    <s v="Activité récurrente - Réunion"/>
    <m/>
    <s v="Activité récurrente - Mails, archivages, réunion, formation, managementmarché, budget"/>
    <m/>
    <n v="6"/>
    <m/>
    <m/>
    <m/>
  </r>
  <r>
    <s v="2023-0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7"/>
    <s v="CHUZEVILLE Gilles (007081W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7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0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8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8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0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0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08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8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09"/>
    <s v="CHUZEVILLE Gilles (007081W)"/>
    <x v="0"/>
    <s v="Absence - Congé ou RTT"/>
    <m/>
    <s v="Absence : congé, RTT, arrêt maladie"/>
    <m/>
    <n v="38.75"/>
    <m/>
    <m/>
    <m/>
  </r>
  <r>
    <s v="2023-09"/>
    <s v="CHUZEVILLE Gilles (007081W)"/>
    <x v="15"/>
    <s v="Récolement assainissement - Général"/>
    <s v="Récolement assainissement"/>
    <s v="Connaitre les patrimoines"/>
    <s v="Eau pluviale, Assainissement"/>
    <n v="0"/>
    <m/>
    <m/>
    <m/>
  </r>
  <r>
    <s v="2023-0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0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0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1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0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4"/>
    <m/>
    <m/>
    <m/>
  </r>
  <r>
    <s v="2023-1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1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1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1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11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1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1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m/>
  </r>
  <r>
    <s v="2023-11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2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12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1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2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1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2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2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4"/>
    <s v="Métropole- EAU"/>
    <m/>
    <m/>
  </r>
  <r>
    <s v="2023-12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3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13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3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13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6"/>
    <m/>
    <m/>
    <m/>
  </r>
  <r>
    <s v="2023-13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4"/>
    <s v="CHUZEVILLE Gilles (007081W)"/>
    <x v="0"/>
    <s v="Absence - Congé ou RTT"/>
    <m/>
    <s v="Absence : congé, RTT, arrêt maladie"/>
    <m/>
    <n v="4"/>
    <m/>
    <m/>
    <m/>
  </r>
  <r>
    <s v="2023-1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4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4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1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14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4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1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5"/>
    <s v="CHUZEVILLE Gilles (007081W)"/>
    <x v="0"/>
    <s v="Absence - Congé ou RTT"/>
    <m/>
    <s v="Absence : congé, RTT, arrêt maladie"/>
    <m/>
    <n v="8"/>
    <m/>
    <m/>
    <m/>
  </r>
  <r>
    <s v="2023-1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5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1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5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1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1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6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1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m/>
  </r>
  <r>
    <s v="2023-1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6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6"/>
    <s v="CHUZEVILLE Gilles (007081W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16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CHUZEVILLE Gilles (007081W)"/>
    <x v="0"/>
    <s v="Absence - Congé ou RTT"/>
    <m/>
    <s v="Absence : congé, RTT, arrêt maladie"/>
    <m/>
    <n v="38.75"/>
    <m/>
    <m/>
    <m/>
  </r>
  <r>
    <s v="2023-17"/>
    <s v="CHUZEVILLE Gilles (007081W)"/>
    <x v="15"/>
    <s v="Récolement assainissement - Général"/>
    <s v="Récolement assainissement"/>
    <s v="Connaitre les patrimoines"/>
    <s v="Eau pluviale, Assainissement"/>
    <n v="0"/>
    <m/>
    <m/>
    <m/>
  </r>
  <r>
    <s v="2023-1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8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18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8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8"/>
    <s v="Métropole- EAU"/>
    <m/>
    <m/>
  </r>
  <r>
    <s v="2023-1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1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1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1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19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1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1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0"/>
    <s v="CHUZEVILLE Gilles (007081W)"/>
    <x v="0"/>
    <s v="Absence - Congé ou RTT"/>
    <m/>
    <s v="Absence : congé, RTT, arrêt maladie"/>
    <m/>
    <n v="8"/>
    <m/>
    <m/>
    <m/>
  </r>
  <r>
    <s v="2023-2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2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2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2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1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2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2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2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2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m/>
  </r>
  <r>
    <s v="2023-2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3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3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3"/>
    <s v="CHUZEVILLE Gilles (007081W)"/>
    <x v="20"/>
    <s v="Activité récurrente - Colloque / séminaire"/>
    <m/>
    <s v="Activité récurrente - Mails, archivages, réunion, formation, managementmarché, budget"/>
    <m/>
    <n v="12"/>
    <m/>
    <m/>
    <m/>
  </r>
  <r>
    <s v="2023-2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3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4"/>
    <m/>
    <m/>
    <m/>
  </r>
  <r>
    <s v="2023-2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3"/>
    <s v="CHUZEVILLE Gilles (007081W)"/>
    <x v="0"/>
    <s v="Absence - Congé ou RTT"/>
    <m/>
    <s v="Absence : congé, RTT, arrêt maladie"/>
    <m/>
    <n v="4"/>
    <m/>
    <m/>
    <m/>
  </r>
  <r>
    <s v="2023-23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3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4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4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4"/>
    <s v="CHUZEVILLE Gilles (007081W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2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4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12"/>
    <s v="Métropole- EAU"/>
    <m/>
    <m/>
  </r>
  <r>
    <s v="2023-2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4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2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2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16"/>
    <s v="Métropole- EAU"/>
    <m/>
    <m/>
  </r>
  <r>
    <s v="2023-2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5"/>
    <s v="CHUZEVILLE Gilles (007081W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2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6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2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26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8"/>
    <s v="Métropole- EAU"/>
    <m/>
    <m/>
  </r>
  <r>
    <s v="2023-26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2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7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7"/>
    <s v="CHUZEVILLE Gilles (007081W)"/>
    <x v="20"/>
    <s v="Activité récurrente - Colloque / séminaire"/>
    <m/>
    <s v="Activité récurrente - Mails, archivages, réunion, formation, managementmarché, budget"/>
    <m/>
    <n v="8"/>
    <m/>
    <m/>
    <m/>
  </r>
  <r>
    <s v="2023-2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2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2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2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7"/>
    <s v="CHUZEVILLE Gilles (007081W)"/>
    <x v="0"/>
    <s v="Absence - Congé ou RTT"/>
    <m/>
    <s v="Absence : congé, RTT, arrêt maladie"/>
    <m/>
    <n v="0"/>
    <m/>
    <m/>
    <m/>
  </r>
  <r>
    <s v="2023-27"/>
    <s v="CHUZEVILLE Gilles (007081W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7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8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2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2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2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28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2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8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2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29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2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9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9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29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0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0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3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3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0"/>
    <s v="CHUZEVILLE Gilles (007081W)"/>
    <x v="0"/>
    <s v="Absence - Congé ou RTT"/>
    <m/>
    <s v="Absence : congé, RTT, arrêt maladie"/>
    <m/>
    <n v="19.5"/>
    <m/>
    <m/>
    <m/>
  </r>
  <r>
    <s v="2023-31"/>
    <s v="CHUZEVILLE Gilles (007081W)"/>
    <x v="0"/>
    <s v="Absence - Congé ou RTT"/>
    <m/>
    <s v="Absence : congé, RTT, arrêt maladie"/>
    <m/>
    <n v="38.75"/>
    <m/>
    <m/>
    <m/>
  </r>
  <r>
    <s v="2023-3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2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2"/>
    <s v="CHUZEVILLE Gilles (007081W)"/>
    <x v="0"/>
    <s v="Absence - Congé ou RTT"/>
    <m/>
    <s v="Absence : congé, RTT, arrêt maladie"/>
    <m/>
    <n v="7.75"/>
    <m/>
    <m/>
    <m/>
  </r>
  <r>
    <s v="2023-3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32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3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3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3"/>
    <s v="CHUZEVILLE Gilles (007081W)"/>
    <x v="0"/>
    <s v="Absence - Congé ou RTT"/>
    <m/>
    <s v="Absence : congé, RTT, arrêt maladie"/>
    <m/>
    <n v="7.75"/>
    <m/>
    <m/>
    <m/>
  </r>
  <r>
    <s v="2023-3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3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3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m/>
  </r>
  <r>
    <s v="2023-33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4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4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4"/>
    <s v="CHUZEVILLE Gilles (007081W)"/>
    <x v="0"/>
    <s v="Absence - Congé ou RTT"/>
    <m/>
    <s v="Absence : congé, RTT, arrêt maladie"/>
    <m/>
    <n v="0"/>
    <m/>
    <m/>
    <m/>
  </r>
  <r>
    <s v="2023-34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4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34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4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34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4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4"/>
    <s v="Métropole- EAU"/>
    <m/>
    <m/>
  </r>
  <r>
    <s v="2023-34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5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5"/>
    <s v="CHUZEVILLE Gilles (007081W)"/>
    <x v="0"/>
    <s v="Absence - Congé ou RTT"/>
    <m/>
    <s v="Absence : congé, RTT, arrêt maladie"/>
    <m/>
    <n v="15.5"/>
    <m/>
    <m/>
    <m/>
  </r>
  <r>
    <s v="2023-3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35"/>
    <s v="CHUZEVILLE Gilles (007081W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3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35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3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6"/>
    <s v="CHUZEVILLE Gilles (007081W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6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3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36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3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36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7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3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7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3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37"/>
    <s v="CHUZEVILLE Gilles (007081W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7"/>
    <s v="CHUZEVILLE Gilles (007081W)"/>
    <x v="0"/>
    <s v="Absence - Congé ou RTT"/>
    <m/>
    <s v="Absence : congé, RTT, arrêt maladie"/>
    <m/>
    <n v="7.75"/>
    <m/>
    <m/>
    <m/>
  </r>
  <r>
    <s v="2023-37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8"/>
    <s v="CHUZEVILLE Gilles (007081W)"/>
    <x v="3"/>
    <s v="Activité récurrente - Réunion"/>
    <m/>
    <s v="Activité récurrente - Mails, archivages, réunion, formation, managementmarché, budget"/>
    <m/>
    <n v="8"/>
    <m/>
    <m/>
    <m/>
  </r>
  <r>
    <s v="2023-3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8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8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3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3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38"/>
    <s v="CHUZEVILLE Gilles (007081W)"/>
    <x v="0"/>
    <s v="Absence - Congé ou RTT"/>
    <m/>
    <s v="Absence : congé, RTT, arrêt maladie"/>
    <m/>
    <n v="0"/>
    <m/>
    <m/>
    <m/>
  </r>
  <r>
    <s v="2023-38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9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39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3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6"/>
    <s v="Métropole- EAU"/>
    <m/>
    <m/>
  </r>
  <r>
    <s v="2023-39"/>
    <s v="CHUZEVILLE Gilles (007081W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3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3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39"/>
    <s v="CHUZEVILLE Gilles (007081W)"/>
    <x v="0"/>
    <s v="Absence - Congé ou RTT"/>
    <m/>
    <s v="Absence : congé, RTT, arrêt maladie"/>
    <m/>
    <n v="0"/>
    <m/>
    <m/>
    <m/>
  </r>
  <r>
    <s v="2023-39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0"/>
    <s v="CHUZEVILLE Gilles (007081W)"/>
    <x v="0"/>
    <s v="Absence - Congé ou RTT"/>
    <m/>
    <s v="Absence : congé, RTT, arrêt maladie"/>
    <m/>
    <n v="38.75"/>
    <m/>
    <m/>
    <m/>
  </r>
  <r>
    <s v="2023-4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1"/>
    <s v="CHUZEVILLE Gilles (007081W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1"/>
    <s v="CHUZEVILLE Gilles (007081W)"/>
    <x v="0"/>
    <s v="Absence - Congé ou RTT"/>
    <m/>
    <s v="Absence : congé, RTT, arrêt maladie"/>
    <m/>
    <n v="4"/>
    <m/>
    <m/>
    <m/>
  </r>
  <r>
    <s v="2023-4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4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1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m/>
  </r>
  <r>
    <s v="2023-4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6"/>
    <m/>
    <m/>
    <m/>
  </r>
  <r>
    <s v="2023-4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41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2"/>
    <s v="CHUZEVILLE Gilles (007081W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CHUZEVILLE Gilles (007081W)"/>
    <x v="0"/>
    <s v="Absence - Congé ou RTT"/>
    <m/>
    <s v="Absence : congé, RTT, arrêt maladie"/>
    <m/>
    <n v="0"/>
    <m/>
    <m/>
    <m/>
  </r>
  <r>
    <s v="2023-4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42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2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4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4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42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2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3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3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3"/>
    <s v="CHUZEVILLE Gilles (007081W)"/>
    <x v="0"/>
    <s v="Absence - Congé ou RTT"/>
    <m/>
    <s v="Absence : congé, RTT, arrêt maladie"/>
    <m/>
    <n v="0"/>
    <m/>
    <m/>
    <m/>
  </r>
  <r>
    <s v="2023-43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6"/>
    <m/>
    <m/>
    <m/>
  </r>
  <r>
    <s v="2023-43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43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3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3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43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43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3"/>
    <s v="CHUZEVILLE Gilles (007081W)"/>
    <x v="8"/>
    <s v="Amiante - Suivi"/>
    <s v="Amiante"/>
    <s v="Missions tranversales : Expertise technique, rapport autosurveillance, Barnier, conseiller à la conduite de projet, sollicition PC, prépa budget global OR "/>
    <s v="Assainissement"/>
    <n v="2"/>
    <s v="Métropole- EAU"/>
    <m/>
    <m/>
  </r>
  <r>
    <s v="2023-43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4"/>
    <s v="CHUZEVILLE Gilles (007081W)"/>
    <x v="0"/>
    <s v="Absence - Congé ou RTT"/>
    <m/>
    <s v="Absence : congé, RTT, arrêt maladie"/>
    <m/>
    <n v="31"/>
    <m/>
    <m/>
    <m/>
  </r>
  <r>
    <s v="2023-45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5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5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5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2"/>
    <m/>
    <m/>
    <m/>
  </r>
  <r>
    <s v="2023-45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5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2"/>
    <s v="Métropole- EAU"/>
    <m/>
    <m/>
  </r>
  <r>
    <s v="2023-45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5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5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5"/>
    <s v="CHUZEVILLE Gilles (007081W)"/>
    <x v="0"/>
    <s v="Absence - Congé ou RTT"/>
    <m/>
    <s v="Absence : congé, RTT, arrêt maladie"/>
    <m/>
    <n v="0"/>
    <m/>
    <m/>
    <m/>
  </r>
  <r>
    <s v="2023-45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6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6"/>
    <s v="CHUZEVILLE Gilles (007081W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6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6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2"/>
    <m/>
    <m/>
    <m/>
  </r>
  <r>
    <s v="2023-46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6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6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6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6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8"/>
    <m/>
    <m/>
    <m/>
  </r>
  <r>
    <s v="2023-46"/>
    <s v="CHUZEVILLE Gilles (007081W)"/>
    <x v="0"/>
    <s v="Absence - Congé ou RTT"/>
    <m/>
    <s v="Absence : congé, RTT, arrêt maladie"/>
    <m/>
    <n v="4"/>
    <m/>
    <m/>
    <m/>
  </r>
  <r>
    <s v="2023-46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7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7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7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7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47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7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7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m/>
  </r>
  <r>
    <s v="2023-47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47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7"/>
    <s v="CHUZEVILLE Gilles (007081W)"/>
    <x v="0"/>
    <s v="Absence - Congé ou RTT"/>
    <m/>
    <s v="Absence : congé, RTT, arrêt maladie"/>
    <m/>
    <n v="0"/>
    <m/>
    <m/>
    <m/>
  </r>
  <r>
    <s v="2023-47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8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CHUZEVILLE Gilles (007081W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48"/>
    <s v="CHUZEVILLE Gilles (007081W)"/>
    <x v="3"/>
    <s v="Activité récurrente - Réunion"/>
    <m/>
    <s v="Activité récurrente - Mails, archivages, réunion, formation, managementmarché, budget"/>
    <m/>
    <n v="2"/>
    <m/>
    <m/>
    <m/>
  </r>
  <r>
    <s v="2023-48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48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48"/>
    <s v="CHUZEVILLE Gilles (007081W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8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8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8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8"/>
    <s v="CHUZEVILLE Gilles (007081W)"/>
    <x v="0"/>
    <s v="Absence - Congé ou RTT"/>
    <m/>
    <s v="Absence : congé, RTT, arrêt maladie"/>
    <m/>
    <n v="0"/>
    <m/>
    <m/>
    <m/>
  </r>
  <r>
    <s v="2023-48"/>
    <s v="CHUZEVILLE Gilles (007081W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49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9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9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49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8"/>
    <m/>
    <m/>
    <m/>
  </r>
  <r>
    <s v="2023-49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9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49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9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9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0"/>
    <m/>
    <m/>
    <m/>
  </r>
  <r>
    <s v="2023-49"/>
    <s v="CHUZEVILLE Gilles (007081W)"/>
    <x v="0"/>
    <s v="Absence - Congé ou RTT"/>
    <m/>
    <s v="Absence : congé, RTT, arrêt maladie"/>
    <m/>
    <n v="11.5"/>
    <m/>
    <m/>
    <m/>
  </r>
  <r>
    <s v="2023-49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0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0"/>
    <s v="CHUZEVILLE Gilles (007081W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50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50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5"/>
    <m/>
    <m/>
    <m/>
  </r>
  <r>
    <s v="2023-50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0"/>
    <s v="CHUZEVILLE Gilles (007081W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50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50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50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4"/>
    <m/>
    <m/>
    <m/>
  </r>
  <r>
    <s v="2023-50"/>
    <s v="CHUZEVILLE Gilles (007081W)"/>
    <x v="0"/>
    <s v="Absence - Congé ou RTT"/>
    <m/>
    <s v="Absence : congé, RTT, arrêt maladie"/>
    <m/>
    <n v="0"/>
    <m/>
    <m/>
    <m/>
  </r>
  <r>
    <s v="2023-50"/>
    <s v="CHUZEVILLE Gilles (007081W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1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1"/>
    <s v="CHUZEVILLE Gilles (007081W)"/>
    <x v="3"/>
    <s v="Activité récurrente - Réunion"/>
    <m/>
    <s v="Activité récurrente - Mails, archivages, réunion, formation, managementmarché, budget"/>
    <m/>
    <n v="4"/>
    <m/>
    <m/>
    <m/>
  </r>
  <r>
    <s v="2023-51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5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0"/>
    <s v="Métropole- EAU"/>
    <m/>
    <m/>
  </r>
  <r>
    <s v="2023-51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51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8"/>
    <s v="Métropole- EAU"/>
    <m/>
    <m/>
  </r>
  <r>
    <s v="2023-51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5"/>
    <m/>
    <m/>
    <m/>
  </r>
  <r>
    <s v="2023-51"/>
    <s v="CHUZEVILLE Gilles (007081W)"/>
    <x v="0"/>
    <s v="Absence - Congé ou RTT"/>
    <m/>
    <s v="Absence : congé, RTT, arrêt maladie"/>
    <m/>
    <n v="0"/>
    <m/>
    <m/>
    <m/>
  </r>
  <r>
    <s v="2023-51"/>
    <s v="CHUZEVILLE Gilles (007081W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52"/>
    <s v="CHUZEVILLE Gilles (007081W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2"/>
    <s v="CHUZEVILLE Gilles (007081W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2"/>
    <s v="CHUZEVILLE Gilles (007081W)"/>
    <x v="3"/>
    <s v="Activité récurrente - Réunion"/>
    <m/>
    <s v="Activité récurrente - Mails, archivages, réunion, formation, managementmarché, budget"/>
    <m/>
    <n v="0"/>
    <m/>
    <m/>
    <m/>
  </r>
  <r>
    <s v="2023-52"/>
    <s v="CHUZEVILLE Gilles (007081W)"/>
    <x v="10"/>
    <s v="Activité récurrente - Suivi marchés, achat, facture, préparation budget"/>
    <m/>
    <s v="Activité récurrente - Mails, archivages, réunion, formation, managementmarché, budget"/>
    <m/>
    <n v="15.5"/>
    <m/>
    <m/>
    <m/>
  </r>
  <r>
    <s v="2023-52"/>
    <s v="CHUZEVILLE Gilles (007081W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52"/>
    <s v="CHUZEVILLE Gilles (007081W)"/>
    <x v="14"/>
    <s v="Connaitre les patrimoines - Intégration des DOE"/>
    <s v="Connaitre les patrimoines"/>
    <s v="Connaitre les patrimoines"/>
    <s v="Eau pluviale, Milieux aquatiques et ruisseaux, Assainissement"/>
    <n v="0"/>
    <s v="Métropole- EAU"/>
    <m/>
    <m/>
  </r>
  <r>
    <s v="2023-52"/>
    <s v="CHUZEVILLE Gilles (007081W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52"/>
    <s v="CHUZEVILLE Gilles (007081W)"/>
    <x v="7"/>
    <s v="SEMAPLUS - Réalisation"/>
    <s v="SEMAPLUS"/>
    <s v="Grands projets : SEMAPLUS, Life ARTISAN, Voies Lyonnaises, Ville Perméable, Migration SIG, Referentiel des ouvrages types"/>
    <s v="Eau pluviale, Assainissement"/>
    <n v="0"/>
    <s v="Métropole- EAU"/>
    <m/>
    <m/>
  </r>
  <r>
    <s v="2023-52"/>
    <s v="CHUZEVILLE Gilles (007081W)"/>
    <x v="8"/>
    <s v="ASTEE-GT Standards SIG - Général"/>
    <s v="ASTEE-GT Standards SIG"/>
    <s v="Missions tranversales : Expertise technique, rapport autosurveillance, Barnier, conseiller à la conduite de projet, sollicition PC, prépa budget global OR "/>
    <m/>
    <n v="2"/>
    <m/>
    <m/>
    <m/>
  </r>
  <r>
    <s v="2023-52"/>
    <s v="CHUZEVILLE Gilles (007081W)"/>
    <x v="0"/>
    <s v="Absence - Congé ou RTT"/>
    <m/>
    <s v="Absence : congé, RTT, arrêt maladie"/>
    <m/>
    <n v="7.75"/>
    <m/>
    <m/>
    <m/>
  </r>
  <r>
    <s v="2023-52"/>
    <s v="CHUZEVILLE Gilles (007081W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1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0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0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2"/>
    <s v="RIBEIRO Christian (129043N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RIBEIRO Christian (129043N)"/>
    <x v="25"/>
    <s v="Absence - Congé exceptionnel ou arrêt maladie"/>
    <m/>
    <s v="Absence : congé, RTT, arrêt maladie"/>
    <m/>
    <n v="38.75"/>
    <m/>
    <m/>
    <m/>
  </r>
  <r>
    <s v="2023-0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0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05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05"/>
    <s v="RIBEIRO Christian (129043N)"/>
    <x v="0"/>
    <s v="Absence - Congé ou RTT"/>
    <m/>
    <s v="Absence : congé, RTT, arrêt maladie"/>
    <m/>
    <n v="7.75"/>
    <m/>
    <m/>
    <m/>
  </r>
  <r>
    <s v="2023-0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5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6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06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m/>
  </r>
  <r>
    <s v="2023-0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m/>
  </r>
  <r>
    <s v="2023-07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0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0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09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1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1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0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0"/>
    <s v="RIBEIRO Christian (129043N)"/>
    <x v="0"/>
    <s v="Absence - Congé ou RTT"/>
    <m/>
    <s v="Absence : congé, RTT, arrêt maladie"/>
    <m/>
    <n v="4"/>
    <m/>
    <m/>
    <m/>
  </r>
  <r>
    <s v="2023-1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2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2"/>
    <s v="RIBEIRO Christian (129043N)"/>
    <x v="0"/>
    <s v="Absence - Congé ou RTT"/>
    <m/>
    <s v="Absence : congé, RTT, arrêt maladie"/>
    <m/>
    <n v="7.75"/>
    <m/>
    <m/>
    <m/>
  </r>
  <r>
    <s v="2023-13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3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4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5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5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5"/>
    <s v="RIBEIRO Christian (129043N)"/>
    <x v="0"/>
    <s v="Absence - Congé ou RTT"/>
    <m/>
    <s v="Absence : congé, RTT, arrêt maladie"/>
    <m/>
    <n v="7.75"/>
    <m/>
    <m/>
    <m/>
  </r>
  <r>
    <s v="2023-16"/>
    <s v="RIBEIRO Christian (129043N)"/>
    <x v="0"/>
    <s v="Absence - Congé ou RTT"/>
    <m/>
    <s v="Absence : congé, RTT, arrêt maladie"/>
    <m/>
    <n v="38.75"/>
    <m/>
    <m/>
    <m/>
  </r>
  <r>
    <s v="2023-1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1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7"/>
    <s v="RIBEIRO Christian (129043N)"/>
    <x v="3"/>
    <s v="Activité récurrente - Réunion"/>
    <m/>
    <s v="Activité récurrente - Mails, archivages, réunion, formation, managementmarché, budget"/>
    <m/>
    <n v="8"/>
    <m/>
    <m/>
    <m/>
  </r>
  <r>
    <s v="2023-17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18"/>
    <s v="RIBEIRO Christian (129043N)"/>
    <x v="0"/>
    <s v="Absence - Congé ou RTT"/>
    <m/>
    <s v="Absence : congé, RTT, arrêt maladie"/>
    <m/>
    <n v="7.75"/>
    <m/>
    <m/>
    <m/>
  </r>
  <r>
    <s v="2023-1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8"/>
    <s v="RIBEIRO Christian (129043N)"/>
    <x v="3"/>
    <s v="Activité récurrente - Réunion"/>
    <m/>
    <s v="Activité récurrente - Mails, archivages, réunion, formation, managementmarché, budget"/>
    <m/>
    <n v="0"/>
    <m/>
    <m/>
    <m/>
  </r>
  <r>
    <s v="2023-18"/>
    <s v="RIBEIRO Christian (129043N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1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9"/>
    <s v="RIBEIRO Christian (129043N)"/>
    <x v="0"/>
    <s v="Absence - Congé ou RTT"/>
    <m/>
    <s v="Absence : congé, RTT, arrêt maladie"/>
    <m/>
    <n v="7.75"/>
    <m/>
    <m/>
    <m/>
  </r>
  <r>
    <s v="2023-1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1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0"/>
    <s v="RIBEIRO Christian (129043N)"/>
    <x v="0"/>
    <s v="Absence - Congé ou RTT"/>
    <m/>
    <s v="Absence : congé, RTT, arrêt maladie"/>
    <m/>
    <n v="15.5"/>
    <m/>
    <m/>
    <m/>
  </r>
  <r>
    <s v="2023-2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0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2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2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2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2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2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22"/>
    <s v="RIBEIRO Christian (129043N)"/>
    <x v="0"/>
    <s v="Absence - Congé ou RTT"/>
    <m/>
    <s v="Absence : congé, RTT, arrêt maladie"/>
    <m/>
    <n v="13.75"/>
    <m/>
    <m/>
    <m/>
  </r>
  <r>
    <s v="2023-2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3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3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3"/>
    <s v="RIBEIRO Christian (129043N)"/>
    <x v="0"/>
    <s v="Absence - Congé ou RTT"/>
    <m/>
    <s v="Absence : congé, RTT, arrêt maladie"/>
    <m/>
    <n v="7.75"/>
    <m/>
    <m/>
    <m/>
  </r>
  <r>
    <s v="2023-2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4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25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25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6"/>
    <s v="RIBEIRO Christian (129043N)"/>
    <x v="0"/>
    <s v="Absence - Congé ou RTT"/>
    <m/>
    <s v="Absence : congé, RTT, arrêt maladie"/>
    <m/>
    <n v="15.5"/>
    <m/>
    <m/>
    <m/>
  </r>
  <r>
    <s v="2023-26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6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26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7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2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2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RIBEIRO Christian (129043N)"/>
    <x v="0"/>
    <s v="Absence - Congé ou RTT"/>
    <m/>
    <s v="Absence : congé, RTT, arrêt maladie"/>
    <m/>
    <n v="38.75"/>
    <m/>
    <m/>
    <m/>
  </r>
  <r>
    <s v="2023-29"/>
    <s v="RIBEIRO Christian (129043N)"/>
    <x v="0"/>
    <s v="Absence - Congé ou RTT"/>
    <m/>
    <s v="Absence : congé, RTT, arrêt maladie"/>
    <m/>
    <n v="38.75"/>
    <m/>
    <m/>
    <m/>
  </r>
  <r>
    <s v="2023-30"/>
    <s v="RIBEIRO Christian (129043N)"/>
    <x v="0"/>
    <s v="Absence - Congé ou RTT"/>
    <m/>
    <s v="Absence : congé, RTT, arrêt maladie"/>
    <m/>
    <n v="38.75"/>
    <m/>
    <m/>
    <m/>
  </r>
  <r>
    <s v="2023-3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1"/>
    <s v="RIBEIRO Christian (129043N)"/>
    <x v="3"/>
    <s v="Activité récurrente - Réunion"/>
    <m/>
    <s v="Activité récurrente - Mails, archivages, réunion, formation, managementmarché, budget"/>
    <m/>
    <n v="6"/>
    <m/>
    <m/>
    <m/>
  </r>
  <r>
    <s v="2023-3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2"/>
    <s v="RIBEIRO Christian (129043N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m/>
  </r>
  <r>
    <s v="2023-32"/>
    <s v="RIBEIRO Christian (129043N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m/>
  </r>
  <r>
    <s v="2023-3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0"/>
    <s v="Absence - Congé ou RTT"/>
    <m/>
    <s v="Absence : congé, RTT, arrêt maladie"/>
    <m/>
    <n v="7.75"/>
    <m/>
    <m/>
    <m/>
  </r>
  <r>
    <s v="2023-33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5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IBEIRO Christian (129043N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RIBEIRO Christian (129043N)"/>
    <x v="0"/>
    <s v="Absence - Congé ou RTT"/>
    <m/>
    <s v="Absence : congé, RTT, arrêt maladie"/>
    <m/>
    <n v="7.75"/>
    <m/>
    <m/>
    <m/>
  </r>
  <r>
    <s v="2023-36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6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6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IBEIRO Christian (129043N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7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3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3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8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3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9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9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IBEIRO Christian (129043N)"/>
    <x v="0"/>
    <s v="Absence - Congé ou RTT"/>
    <m/>
    <s v="Absence : congé, RTT, arrêt maladie"/>
    <m/>
    <n v="7.75"/>
    <m/>
    <m/>
    <m/>
  </r>
  <r>
    <s v="2023-4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1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41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RIBEIRO Christian (129043N)"/>
    <x v="9"/>
    <s v="Connaitre les patrimoines - Gestion des remontées anomalies du SIG (horsfoncier)"/>
    <s v="Connaitre les patrimoines"/>
    <s v="Connaitre les patrimoines"/>
    <s v="Eau pluviale, Milieux aquatiques et ruisseaux, Assainissement"/>
    <n v="8"/>
    <s v="Métropole- EAU"/>
    <m/>
    <m/>
  </r>
  <r>
    <s v="2023-42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2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3"/>
    <s v="RIBEIRO Christian (129043N)"/>
    <x v="0"/>
    <s v="Absence - Congé ou RTT"/>
    <m/>
    <s v="Absence : congé, RTT, arrêt maladie"/>
    <m/>
    <n v="31"/>
    <m/>
    <m/>
    <m/>
  </r>
  <r>
    <s v="2023-43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3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0"/>
    <s v="Absence - Congé ou RTT"/>
    <m/>
    <s v="Absence : congé, RTT, arrêt maladie"/>
    <m/>
    <n v="24"/>
    <m/>
    <m/>
    <m/>
  </r>
  <r>
    <s v="2023-44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IBEIRO Christian (129043N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RIBEIRO Christian (129043N)"/>
    <x v="13"/>
    <s v="Activité récurrente - Formation reçue, visite d'ouvrage"/>
    <m/>
    <s v="Activité récurrente - Mails, archivages, réunion, formation, managementmarché, budget"/>
    <m/>
    <n v="24"/>
    <m/>
    <m/>
    <m/>
  </r>
  <r>
    <s v="2023-45"/>
    <s v="RIBEIRO Christian (129043N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5"/>
    <s v="RIBEIRO Christian (129043N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IBEIRO Christian (129043N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6"/>
    <s v="RIBEIRO Christian (129043N)"/>
    <x v="13"/>
    <s v="Activité récurrente - Formation reçue, visite d'ouvrage"/>
    <m/>
    <s v="Activité récurrente - Mails, archivages, réunion, formation, managementmarché, budget"/>
    <m/>
    <n v="38.75"/>
    <m/>
    <m/>
    <m/>
  </r>
  <r>
    <s v="2023-47"/>
    <s v="RIBEIRO Christian (129043N)"/>
    <x v="0"/>
    <s v="Absence - Congé ou RTT"/>
    <m/>
    <s v="Absence : congé, RTT, arrêt maladie"/>
    <m/>
    <n v="7.75"/>
    <m/>
    <m/>
    <m/>
  </r>
  <r>
    <s v="2023-47"/>
    <s v="RIBEIRO Christian (129043N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7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7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47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RIBEIRO Christian (129043N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8"/>
    <s v="RIBEIRO Christian (129043N)"/>
    <x v="3"/>
    <s v="Activité récurrente - Réunion"/>
    <m/>
    <s v="Activité récurrente - Mails, archivages, réunion, formation, managementmarché, budget"/>
    <m/>
    <n v="4"/>
    <m/>
    <m/>
    <m/>
  </r>
  <r>
    <s v="2023-48"/>
    <s v="RIBEIRO Christian (129043N)"/>
    <x v="24"/>
    <s v="Programmer et piloter les travaux patrimoniaux - Missions de maitre d'oeuvre (usines)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48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49"/>
    <s v="RIBEIRO Christian (129043N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49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49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9"/>
    <s v="RIBEIRO Christian (129043N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RIBEIRO Christian (129043N)"/>
    <x v="3"/>
    <s v="Activité récurrente - Réunion"/>
    <m/>
    <s v="Activité récurrente - Mails, archivages, réunion, formation, managementmarché, budget"/>
    <m/>
    <n v="2"/>
    <m/>
    <m/>
    <m/>
  </r>
  <r>
    <s v="2023-50"/>
    <s v="RIBEIRO Christian (129043N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50"/>
    <s v="RIBEIRO Christian (129043N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50"/>
    <s v="RIBEIRO Christian (129043N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0"/>
    <s v="RIBEIRO Christian (129043N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50"/>
    <s v="RIBEIRO Christian (129043N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51"/>
    <s v="RIBEIRO Christian (129043N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RIBEIRO Christian (129043N)"/>
    <x v="0"/>
    <s v="Absence - Congé ou RTT"/>
    <m/>
    <s v="Absence : congé, RTT, arrêt maladie"/>
    <m/>
    <n v="7.75"/>
    <m/>
    <m/>
    <s v="férié"/>
  </r>
  <r>
    <s v="2023-51"/>
    <s v="RIBEIRO Christian (129043N)"/>
    <x v="0"/>
    <s v="Absence - Congé ou RTT"/>
    <m/>
    <s v="Absence : congé, RTT, arrêt maladie"/>
    <m/>
    <n v="23.25"/>
    <m/>
    <m/>
    <s v="CP"/>
  </r>
  <r>
    <s v="2023-01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16"/>
    <s v="Métropole- EAU"/>
    <m/>
    <m/>
  </r>
  <r>
    <s v="2023-01"/>
    <s v="CALTRAN Herve (124322G)"/>
    <x v="0"/>
    <s v="Absence - Congé ou RTT"/>
    <m/>
    <s v="Absence : congé, RTT, arrêt maladie"/>
    <m/>
    <n v="7.75"/>
    <m/>
    <m/>
    <m/>
  </r>
  <r>
    <s v="2023-01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01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3"/>
    <s v="Métropole- EAU"/>
    <m/>
    <s v="Réunion gemapi"/>
  </r>
  <r>
    <s v="2023-01"/>
    <s v="CALTRAN Herve (124322G)"/>
    <x v="3"/>
    <s v="Activité récurrente - Réunion"/>
    <m/>
    <s v="Activité récurrente - Mails, archivages, réunion, formation, managementmarché, budget"/>
    <m/>
    <n v="2"/>
    <m/>
    <m/>
    <s v="Point GDP /RT"/>
  </r>
  <r>
    <s v="2023-0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CALTRAN Herve (124322G)"/>
    <x v="28"/>
    <s v="Réseaux - suivi chnatiers en tant que MO - Étude"/>
    <s v="Réseaux - suivi chnatiers en tant que MO"/>
    <s v="Programmer et piloter les travaux patrimoniaux "/>
    <s v="Eau pluviale, Assainissement"/>
    <n v="1"/>
    <s v="Métropole - Mairise d'ouvrage aménagement urbain et voirie, Métropole- EAU"/>
    <m/>
    <s v="Tonkin"/>
  </r>
  <r>
    <s v="2023-0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éponse mail"/>
  </r>
  <r>
    <s v="2023-01"/>
    <s v="CALTRAN Herve (124322G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01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2"/>
    <s v="Partenaires extérieurs : OTHU, GRAIE, ASTEE, réseaux professionnels...."/>
    <m/>
    <m/>
  </r>
  <r>
    <s v="2023-02"/>
    <s v="CALTRAN Herve (124322G)"/>
    <x v="0"/>
    <s v="Absence - Congé ou RTT"/>
    <m/>
    <s v="Absence : congé, RTT, arrêt maladie"/>
    <m/>
    <n v="7.75"/>
    <m/>
    <m/>
    <m/>
  </r>
  <r>
    <s v="2023-02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ide agence Burdeau"/>
  </r>
  <r>
    <s v="2023-02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8"/>
    <m/>
    <m/>
    <s v="visite site avec Montpellier"/>
  </r>
  <r>
    <s v="2023-02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s v="viste sites St priest"/>
  </r>
  <r>
    <s v="2023-02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02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02"/>
    <s v="CALTRAN Herve (124322G)"/>
    <x v="32"/>
    <s v="Ville perméable - observatoire - Réalisation"/>
    <s v="Ville perméable - observatoire"/>
    <s v="Grands projets : SEMAPLUS, Life ARTISAN, Voies Lyonnaises, Ville Perméable, Migration SIG, Referentiel des ouvrages types"/>
    <s v="Eau pluviale"/>
    <n v="3"/>
    <m/>
    <m/>
    <m/>
  </r>
  <r>
    <s v="2023-0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réponse mail"/>
  </r>
  <r>
    <s v="2023-0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.75"/>
    <s v="Métropole- EAU"/>
    <m/>
    <m/>
  </r>
  <r>
    <s v="2023-03"/>
    <s v="CALTRAN Herve (124322G)"/>
    <x v="0"/>
    <s v="Absence - Congé ou RTT"/>
    <m/>
    <s v="Absence : congé, RTT, arrêt maladie"/>
    <m/>
    <n v="15.75"/>
    <m/>
    <m/>
    <m/>
  </r>
  <r>
    <s v="2023-03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3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16"/>
    <s v="Métropole- EAU"/>
    <m/>
    <m/>
  </r>
  <r>
    <s v="2023-0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ail"/>
  </r>
  <r>
    <s v="2023-03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6"/>
    <s v="Métropole- EAU"/>
    <m/>
    <s v="bilan activité"/>
  </r>
  <r>
    <s v="2023-03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3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03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ivors"/>
  </r>
  <r>
    <s v="2023-03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04"/>
    <s v="CALTRAN Herve (124322G)"/>
    <x v="0"/>
    <s v="Absence - Congé ou RTT"/>
    <m/>
    <s v="Absence : congé, RTT, arrêt maladie"/>
    <m/>
    <n v="7.75"/>
    <m/>
    <m/>
    <m/>
  </r>
  <r>
    <s v="2023-0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8"/>
    <m/>
    <m/>
    <m/>
  </r>
  <r>
    <s v="2023-04"/>
    <s v="CALTRAN Herve (124322G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4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bioinfuse"/>
  </r>
  <r>
    <s v="2023-0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bilan activité"/>
  </r>
  <r>
    <s v="2023-04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0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4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04"/>
    <s v="CALTRAN Herve (124322G)"/>
    <x v="10"/>
    <s v="Activité récurrente - Suivi marchés, achat, facture, préparation budget"/>
    <m/>
    <s v="Activité récurrente - Mails, archivages, réunion, formation, managementmarché, budget"/>
    <m/>
    <n v="5"/>
    <m/>
    <m/>
    <s v="Analyse marché BC études"/>
  </r>
  <r>
    <s v="2023-05"/>
    <s v="CALTRAN Herve (124322G)"/>
    <x v="0"/>
    <s v="Absence - Congé ou RTT"/>
    <m/>
    <s v="Absence : congé, RTT, arrêt maladie"/>
    <m/>
    <n v="23"/>
    <m/>
    <m/>
    <m/>
  </r>
  <r>
    <s v="2023-0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"/>
    <m/>
    <m/>
    <s v="Journaliste Biodistrict"/>
  </r>
  <r>
    <s v="2023-0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0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s v="réponse mail"/>
  </r>
  <r>
    <s v="2023-05"/>
    <s v="CALTRAN Herve (124322G)"/>
    <x v="3"/>
    <s v="Activité récurrente - Réunion"/>
    <m/>
    <s v="Activité récurrente - Mails, archivages, réunion, formation, managementmarché, budget"/>
    <m/>
    <n v="2"/>
    <m/>
    <m/>
    <s v="point RT"/>
  </r>
  <r>
    <s v="2023-0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05"/>
    <s v="CALTRAN Herve (124322G)"/>
    <x v="2"/>
    <s v="Activité récurrente - Management, planification, gestion RH"/>
    <m/>
    <s v="Activité récurrente - Mails, archivages, réunion, formation, managementmarché, budget"/>
    <m/>
    <n v="1.75"/>
    <m/>
    <m/>
    <m/>
  </r>
  <r>
    <s v="2023-05"/>
    <s v="CALTRAN Herve (124322G)"/>
    <x v="10"/>
    <s v="Activité récurrente - Suivi marchés, achat, facture, préparation budget"/>
    <m/>
    <s v="Activité récurrente - Mails, archivages, réunion, formation, managementmarché, budget"/>
    <m/>
    <n v="14"/>
    <m/>
    <m/>
    <s v="analyse ACBC etudes"/>
  </r>
  <r>
    <s v="2023-05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s du Taureau"/>
  </r>
  <r>
    <s v="2023-0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5"/>
    <m/>
    <m/>
    <s v="article TSM arbres pluie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journaliste environnement mag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prépa novatech"/>
  </r>
  <r>
    <s v="2023-0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06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0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0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s v="grille dome"/>
  </r>
  <r>
    <s v="2023-06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06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06"/>
    <s v="CALTRAN Herve (124322G)"/>
    <x v="0"/>
    <s v="Absence - Congé ou RTT"/>
    <m/>
    <s v="Absence : congé, RTT, arrêt maladie"/>
    <m/>
    <n v="7.75"/>
    <m/>
    <m/>
    <m/>
  </r>
  <r>
    <s v="2023-06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07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onkin"/>
  </r>
  <r>
    <s v="2023-07"/>
    <s v="CALTRAN Herve (124322G)"/>
    <x v="22"/>
    <s v="Systeme d'endiguement Vaulx en Velin Augmentation niveau de protection - Initialisation-programme"/>
    <s v="Systeme d'endiguement Vaulx en Velin Augmentation niveau de protection"/>
    <s v="Connaitre états de santé et fonctionnel des patrimoines"/>
    <s v="Milieux aquatiques et ruisseaux"/>
    <n v="1"/>
    <s v="Métropole- EAU"/>
    <s v="VAULX EN VELIN"/>
    <m/>
  </r>
  <r>
    <s v="2023-07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s v="Dont apprentis"/>
  </r>
  <r>
    <s v="2023-07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s v="Dont apprentis"/>
  </r>
  <r>
    <s v="2023-0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s v="TSM"/>
  </r>
  <r>
    <s v="2023-07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Viiste avec apprentis"/>
  </r>
  <r>
    <s v="2023-07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0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s v="réponse mail"/>
  </r>
  <r>
    <s v="2023-0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7"/>
    <s v="Métropole- EAU"/>
    <m/>
    <s v="dont erasme"/>
  </r>
  <r>
    <s v="2023-07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4"/>
    <s v="Maitrises d'ouvrages Extérieures - sytral, SPL, Mairies ..."/>
    <s v="LYON6"/>
    <s v="esplanade mandela"/>
  </r>
  <r>
    <s v="2023-07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0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m/>
  </r>
  <r>
    <s v="2023-0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0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08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08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ESX"/>
  </r>
  <r>
    <s v="2023-08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cifre"/>
  </r>
  <r>
    <s v="2023-08"/>
    <s v="CALTRAN Herve (124322G)"/>
    <x v="18"/>
    <s v="Definition stratégie patrimoniale - Eaux pluviales"/>
    <s v="Definition stratégie patrimoniale"/>
    <s v="Elaborer stratégies patrimoniales (connaissance, inspection, travaux, tout ouvrage)"/>
    <s v="Milieux aquatiques et ruisseaux, Assainissement"/>
    <n v="3"/>
    <s v="Métropole- EAU"/>
    <m/>
    <m/>
  </r>
  <r>
    <s v="2023-08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nouveau programme"/>
  </r>
  <r>
    <s v="2023-08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16"/>
    <s v="Métropole- EAU"/>
    <m/>
    <s v="état cours d'eau"/>
  </r>
  <r>
    <s v="2023-0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s v="état cours d'eau"/>
  </r>
  <r>
    <s v="2023-09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14"/>
    <m/>
    <m/>
    <m/>
  </r>
  <r>
    <s v="2023-09"/>
    <s v="CALTRAN Herve (124322G)"/>
    <x v="0"/>
    <s v="Absence - Congé ou RTT"/>
    <m/>
    <s v="Absence : congé, RTT, arrêt maladie"/>
    <m/>
    <n v="7.75"/>
    <m/>
    <m/>
    <m/>
  </r>
  <r>
    <s v="2023-0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2"/>
    <m/>
    <m/>
    <s v="webinaire Nice TA"/>
  </r>
  <r>
    <s v="2023-0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m/>
  </r>
  <r>
    <s v="2023-09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09"/>
    <s v="CALTRAN Herve (124322G)"/>
    <x v="30"/>
    <s v="Connaitre les patrimoines - Pilotage, programmation, réalisation, analyse DTA"/>
    <s v="Connaitre les patrimoines"/>
    <s v="Connaitre les patrimoines"/>
    <s v="Eau pluviale, Milieux aquatiques et ruisseaux, Assainissement"/>
    <n v="5"/>
    <s v="Métropole- EAU"/>
    <m/>
    <s v="base de données TA"/>
  </r>
  <r>
    <s v="2023-10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s v="base de données TA"/>
  </r>
  <r>
    <s v="2023-10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1"/>
    <m/>
    <m/>
    <s v="article TSM"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.5"/>
    <s v="Métropole- EAU"/>
    <m/>
    <s v="PC St Priest"/>
  </r>
  <r>
    <s v="2023-10"/>
    <s v="CALTRAN Herve (124322G)"/>
    <x v="7"/>
    <s v="SEMAPLUS - Étude"/>
    <s v="SEMAPLUS"/>
    <s v="Grands projets : SEMAPLUS, Life ARTISAN, Voies Lyonnaises, Ville Perméable, Migration SIG, Referentiel des ouvrages types"/>
    <s v="Eau pluviale, Assainissement"/>
    <n v="3.5"/>
    <s v="Métropole- EAU"/>
    <m/>
    <m/>
  </r>
  <r>
    <s v="2023-10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1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0.5"/>
    <s v="Maitrises d'ouvrages Extérieures - sytral, SPL, Mairies ..."/>
    <s v="LYON6"/>
    <s v="part dieu"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10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m/>
  </r>
  <r>
    <s v="2023-1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0"/>
    <s v="CALTRAN Herve (124322G)"/>
    <x v="0"/>
    <s v="Absence - Congé ou RTT"/>
    <m/>
    <s v="Absence : congé, RTT, arrêt maladie"/>
    <m/>
    <n v="11.75"/>
    <m/>
    <m/>
    <m/>
  </r>
  <r>
    <s v="2023-1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11"/>
    <s v="CALTRAN Herve (124322G)"/>
    <x v="0"/>
    <s v="Absence - Congé ou RTT"/>
    <m/>
    <s v="Absence : congé, RTT, arrêt maladie"/>
    <m/>
    <n v="11.75"/>
    <m/>
    <m/>
    <m/>
  </r>
  <r>
    <s v="2023-11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11"/>
    <s v="CALTRAN Herve (124322G)"/>
    <x v="2"/>
    <s v="Activité récurrente - Management, planification, gestion RH"/>
    <m/>
    <s v="Activité récurrente - Mails, archivages, réunion, formation, managementmarché, budget"/>
    <m/>
    <n v="6.5"/>
    <m/>
    <m/>
    <m/>
  </r>
  <r>
    <s v="2023-11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2.5"/>
    <s v="Maitrises d'ouvrages Extérieures - sytral, SPL, Mairies ..."/>
    <s v="LYON6"/>
    <s v="Esplanade Mandela"/>
  </r>
  <r>
    <s v="2023-11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1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s v="réponse mail"/>
  </r>
  <r>
    <s v="2023-1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oies lyonnaises"/>
  </r>
  <r>
    <s v="2023-11"/>
    <s v="CALTRAN Herve (124322G)"/>
    <x v="11"/>
    <s v="Participation à la migration, à l'évolution du SIG (pilotage Cellule GEOM) - Réalisation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2"/>
    <m/>
    <m/>
    <m/>
  </r>
  <r>
    <s v="2023-12"/>
    <s v="CALTRAN Herve (124322G)"/>
    <x v="0"/>
    <s v="Absence - Congé ou RTT"/>
    <m/>
    <s v="Absence : congé, RTT, arrêt maladie"/>
    <m/>
    <n v="15.5"/>
    <m/>
    <m/>
    <m/>
  </r>
  <r>
    <s v="2023-12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12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1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.5"/>
    <m/>
    <m/>
    <m/>
  </r>
  <r>
    <s v="2023-12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0.5"/>
    <s v="Métropole- EAU"/>
    <m/>
    <m/>
  </r>
  <r>
    <s v="2023-1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4"/>
    <m/>
    <m/>
    <s v="article TSM"/>
  </r>
  <r>
    <s v="2023-12"/>
    <s v="CALTRAN Herve (124322G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s v="Zac Mandela"/>
  </r>
  <r>
    <s v="2023-12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.5"/>
    <s v="Métropole- EAU"/>
    <m/>
    <m/>
  </r>
  <r>
    <s v="2023-12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s v="LYON6"/>
    <s v="Végétalisation"/>
  </r>
  <r>
    <s v="2023-12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s v="TA"/>
  </r>
  <r>
    <s v="2023-12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s v="St Priest Fouillouse Saithe"/>
  </r>
  <r>
    <s v="2023-12"/>
    <s v="CALTRAN Herve (124322G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12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0"/>
    <m/>
    <m/>
    <s v="article TSM"/>
  </r>
  <r>
    <s v="2023-1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m/>
  </r>
  <r>
    <s v="2023-13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1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75"/>
    <m/>
    <m/>
    <s v="R&amp;ponse mail"/>
  </r>
  <r>
    <s v="2023-13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R&amp;ponse mail"/>
  </r>
  <r>
    <s v="2023-13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s v="atelier Gemapi"/>
  </r>
  <r>
    <s v="2023-13"/>
    <s v="CALTRAN Herve (124322G)"/>
    <x v="32"/>
    <s v="Ville perméable -  pilotage - Étude"/>
    <s v="Ville perméable -  pilotage"/>
    <s v="Grands projets : SEMAPLUS, Life ARTISAN, Voies Lyonnaises, Ville Perméable, Migration SIG, Referentiel des ouvrages types"/>
    <s v="Eau pluviale"/>
    <n v="2.5"/>
    <m/>
    <m/>
    <s v="Atelier Erasme"/>
  </r>
  <r>
    <s v="2023-13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Prépa journée bassin"/>
  </r>
  <r>
    <s v="2023-13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s v="Prépa journée bassin"/>
  </r>
  <r>
    <s v="2023-13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s v="Prépa journée bassin"/>
  </r>
  <r>
    <s v="2023-13"/>
    <s v="CALTRAN Herve (124322G)"/>
    <x v="0"/>
    <s v="Absence - Congé ou RTT"/>
    <m/>
    <s v="Absence : congé, RTT, arrêt maladie"/>
    <m/>
    <n v="7.75"/>
    <m/>
    <m/>
    <s v="Prépa journée bassin"/>
  </r>
  <r>
    <s v="2023-14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2"/>
    <m/>
    <m/>
    <s v="Article TSM, AG Arra"/>
  </r>
  <r>
    <s v="2023-14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1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.5"/>
    <m/>
    <m/>
    <m/>
  </r>
  <r>
    <s v="2023-14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1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14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75"/>
    <s v="Métropole- EAU"/>
    <m/>
    <s v="prés directeur stratégie réseau"/>
  </r>
  <r>
    <s v="2023-14"/>
    <s v="CALTRAN Herve (124322G)"/>
    <x v="33"/>
    <s v="Projet Life Artisan - Étude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14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2.5"/>
    <s v="Maitrises d'ouvrages Extérieures - sytral, SPL, Mairies ..."/>
    <m/>
    <m/>
  </r>
  <r>
    <s v="2023-14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4"/>
    <s v="CALTRAN Herve (124322G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14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2.5"/>
    <s v="Maitrises d'ouvrages Extérieures - sytral, SPL, Mairies ..."/>
    <s v="LYON6"/>
    <s v="végétalisation"/>
  </r>
  <r>
    <s v="2023-14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apprentie"/>
  </r>
  <r>
    <s v="2023-1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nt apprentie"/>
  </r>
  <r>
    <s v="2023-15"/>
    <s v="CALTRAN Herve (124322G)"/>
    <x v="0"/>
    <s v="Absence - Congé ou RTT"/>
    <m/>
    <s v="Absence : congé, RTT, arrêt maladie"/>
    <m/>
    <n v="7.75"/>
    <m/>
    <m/>
    <m/>
  </r>
  <r>
    <s v="2023-1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15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5"/>
    <s v="Métropole- EAU"/>
    <m/>
    <s v="présentation restitution collegue"/>
  </r>
  <r>
    <s v="2023-15"/>
    <s v="CALTRAN Herve (124322G)"/>
    <x v="34"/>
    <s v="Accompagner les projets urbains sur les espaces publics métropolitains - Maitres ouvrages extérieurs"/>
    <s v="Part Dieu Suivi travaux SP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s v="LYON6"/>
    <s v="place béraudier"/>
  </r>
  <r>
    <s v="2023-1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15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.5"/>
    <m/>
    <m/>
    <s v="prepa séminaire bassin"/>
  </r>
  <r>
    <s v="2023-15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3"/>
    <s v="Métropole - Mairise d'ouvrage aménagement urbain et voirie, Maitrises d'ouvrages Extérieures - sytral, SPL, Mairies ..."/>
    <m/>
    <s v="ZA champagne"/>
  </r>
  <r>
    <s v="2023-15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.5"/>
    <m/>
    <m/>
    <s v="dont visite etudiants"/>
  </r>
  <r>
    <s v="2023-15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15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15"/>
    <s v="CALTRAN Herve (124322G)"/>
    <x v="2"/>
    <s v="Activité récurrente - Management, planification, gestion RH"/>
    <m/>
    <s v="Activité récurrente - Mails, archivages, réunion, formation, managementmarché, budget"/>
    <m/>
    <n v="9"/>
    <m/>
    <m/>
    <s v="dont apprentie"/>
  </r>
  <r>
    <s v="2023-1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"/>
  </r>
  <r>
    <s v="2023-16"/>
    <s v="CALTRAN Herve (124322G)"/>
    <x v="0"/>
    <s v="Absence - Congé ou RTT"/>
    <m/>
    <s v="Absence : congé, RTT, arrêt maladie"/>
    <m/>
    <n v="3.75"/>
    <m/>
    <m/>
    <m/>
  </r>
  <r>
    <s v="2023-1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.5"/>
    <m/>
    <m/>
    <s v="reponse mail"/>
  </r>
  <r>
    <s v="2023-16"/>
    <s v="CALTRAN Herve (124322G)"/>
    <x v="2"/>
    <s v="Activité récurrente - Management, planification, gestion RH"/>
    <m/>
    <s v="Activité récurrente - Mails, archivages, réunion, formation, managementmarché, budget"/>
    <m/>
    <n v="12"/>
    <m/>
    <m/>
    <s v="dont 8 note alerte"/>
  </r>
  <r>
    <s v="2023-1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1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ouis Blans, Burdeau arbres de pluies"/>
  </r>
  <r>
    <s v="2023-1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1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erthaudiere"/>
  </r>
  <r>
    <s v="2023-16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8.75"/>
    <s v="Métropole - Mairise d'ouvrage aménagement urbain et voirie, Métropole- EAU, Maitrises d'ouvrages Extérieures - sytral, SPL, Mairies ..., Métropole- autres délégations et Direction générale"/>
    <m/>
    <m/>
  </r>
  <r>
    <s v="2023-1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"/>
    <m/>
    <m/>
    <s v="Presentation VP St Etienne Métropole"/>
  </r>
  <r>
    <s v="2023-16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s v="St Etienne Métropole"/>
  </r>
  <r>
    <s v="2023-16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Sanzy avec Sagyrc"/>
  </r>
  <r>
    <s v="2023-17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17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"/>
  </r>
  <r>
    <s v="2023-17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3"/>
    <s v="Métropole - Mairise d'ouvrage aménagement urbain et voirie, Métropole- EAU, Maitrises d'ouvrages Extérieures - sytral, SPL, Mairies ..., Métropole- autres délégations et Direction générale"/>
    <m/>
    <m/>
  </r>
  <r>
    <s v="2023-17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s v="bassin et biodiv, prépa séminaire"/>
  </r>
  <r>
    <s v="2023-17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17"/>
    <s v="CALTRAN Herve (124322G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17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SEM"/>
  </r>
  <r>
    <s v="2023-17"/>
    <s v="CALTRAN Herve (124322G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m/>
  </r>
  <r>
    <s v="2023-1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1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18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18"/>
    <s v="CALTRAN Herve (124322G)"/>
    <x v="18"/>
    <s v="schéma généraux - GEMAPI"/>
    <s v="schéma généraux"/>
    <s v="Elaborer stratégies patrimoniales (connaissance, inspection, travaux, tout ouvrage)"/>
    <s v="Milieux aquatiques et ruisseaux"/>
    <n v="4.5"/>
    <m/>
    <m/>
    <s v="stratégie"/>
  </r>
  <r>
    <s v="2023-1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.5"/>
    <s v="Métropole- EAU"/>
    <m/>
    <s v="stratégie"/>
  </r>
  <r>
    <s v="2023-18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8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CALTRAN Herve (124322G)"/>
    <x v="0"/>
    <s v="Absence - Congé ou RTT"/>
    <m/>
    <s v="Absence : congé, RTT, arrêt maladie"/>
    <m/>
    <n v="4"/>
    <m/>
    <m/>
    <m/>
  </r>
  <r>
    <s v="2023-18"/>
    <s v="CALTRAN Herve (124322G)"/>
    <x v="32"/>
    <s v="Ville perméable -  pilotage - Étude"/>
    <s v="Ville perméable -  pilotage"/>
    <s v="Grands projets : SEMAPLUS, Life ARTISAN, Voies Lyonnaises, Ville Perméable, Migration SIG, Referentiel des ouvrages types"/>
    <s v="Eau pluviale"/>
    <n v="2"/>
    <m/>
    <m/>
    <m/>
  </r>
  <r>
    <s v="2023-18"/>
    <s v="CALTRAN Herve (124322G)"/>
    <x v="32"/>
    <s v="Ville perméable - accompagnement des projets - Réalisation"/>
    <s v="Ville perméable - accompagnement des projets"/>
    <s v="Grands projets : SEMAPLUS, Life ARTISAN, Voies Lyonnaises, Ville Perméable, Migration SIG, Referentiel des ouvrages types"/>
    <s v="Eau pluviale"/>
    <n v="2.5"/>
    <m/>
    <m/>
    <m/>
  </r>
  <r>
    <s v="2023-1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1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s"/>
  </r>
  <r>
    <s v="2023-18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9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"/>
  </r>
  <r>
    <s v="2023-1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19"/>
    <s v="CALTRAN Herve (124322G)"/>
    <x v="32"/>
    <s v="Ville perméable - Sensibilisation et formation - Réalisation"/>
    <s v="Ville perméable - Sensibilisation et formation"/>
    <s v="Grands projets : SEMAPLUS, Life ARTISAN, Voies Lyonnaises, Ville Perméable, Migration SIG, Referentiel des ouvrages types"/>
    <s v="Eau pluviale"/>
    <n v="7.75"/>
    <m/>
    <m/>
    <m/>
  </r>
  <r>
    <s v="2023-19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9"/>
    <s v="Métropole- EAU"/>
    <m/>
    <s v="seminaire graie"/>
  </r>
  <r>
    <s v="2023-1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1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.5"/>
    <s v="Métropole - Mairise d'ouvrage aménagement urbain et voirie, Maitrises d'ouvrages Extérieures - sytral, SPL, Mairies ..."/>
    <m/>
    <m/>
  </r>
  <r>
    <s v="2023-1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éponse mail"/>
  </r>
  <r>
    <s v="2023-19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Béraudier et to Lyon"/>
  </r>
  <r>
    <s v="2023-19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20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0"/>
    <s v="CALTRAN Herve (124322G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s taureau, Champagne, St Bonnet"/>
  </r>
  <r>
    <s v="2023-20"/>
    <s v="CALTRAN Herve (124322G)"/>
    <x v="20"/>
    <s v="Activité récurrente - Colloque / séminaire"/>
    <m/>
    <s v="Activité récurrente - Mails, archivages, réunion, formation, managementmarché, budget"/>
    <m/>
    <n v="8"/>
    <m/>
    <m/>
    <s v="Insa GabEu"/>
  </r>
  <r>
    <s v="2023-20"/>
    <s v="CALTRAN Herve (124322G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s v="terrain récamier, Sathonay, ..."/>
  </r>
  <r>
    <s v="2023-20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0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2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0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2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s"/>
  </r>
  <r>
    <s v="2023-21"/>
    <s v="CALTRAN Herve (124322G)"/>
    <x v="20"/>
    <s v="Activité récurrente - Colloque / séminaire"/>
    <m/>
    <s v="Activité récurrente - Mails, archivages, réunion, formation, managementmarché, budget"/>
    <m/>
    <n v="9"/>
    <m/>
    <m/>
    <s v="Rdv patrimoine Lyon"/>
  </r>
  <r>
    <s v="2023-21"/>
    <s v="CALTRAN Herve (124322G)"/>
    <x v="3"/>
    <s v="Activité récurrente - Réunion"/>
    <m/>
    <s v="Activité récurrente - Mails, archivages, réunion, formation, managementmarché, budget"/>
    <m/>
    <n v="2"/>
    <m/>
    <m/>
    <m/>
  </r>
  <r>
    <s v="2023-2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s v="Plateforme Larboratoire"/>
  </r>
  <r>
    <s v="2023-2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onmousseau, Champagne"/>
  </r>
  <r>
    <s v="2023-21"/>
    <s v="CALTRAN Herve (124322G)"/>
    <x v="2"/>
    <s v="Activité récurrente - Management, planification, gestion RH"/>
    <m/>
    <s v="Activité récurrente - Mails, archivages, réunion, formation, managementmarché, budget"/>
    <m/>
    <n v="7"/>
    <m/>
    <m/>
    <s v="dont apprentis et stage"/>
  </r>
  <r>
    <s v="2023-21"/>
    <s v="CALTRAN Herve (124322G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21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1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1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rboretum DGEEP"/>
  </r>
  <r>
    <s v="2023-21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gréco"/>
  </r>
  <r>
    <s v="2023-21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urbis"/>
  </r>
  <r>
    <s v="2023-21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1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.5"/>
    <s v="Métropole- EAU"/>
    <m/>
    <m/>
  </r>
  <r>
    <s v="2023-21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22"/>
    <s v="CALTRAN Herve (124322G)"/>
    <x v="3"/>
    <s v="Activité récurrente - Réunion"/>
    <m/>
    <s v="Activité récurrente - Mails, archivages, réunion, formation, managementmarché, budget"/>
    <m/>
    <n v="6"/>
    <m/>
    <m/>
    <s v="dont point RT GDP et MOA GDP"/>
  </r>
  <r>
    <s v="2023-22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note Larboratoire, Cerema"/>
  </r>
  <r>
    <s v="2023-22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niepce, Infuse, fresque feyssine"/>
  </r>
  <r>
    <s v="2023-22"/>
    <s v="CALTRAN Herve (124322G)"/>
    <x v="2"/>
    <s v="Activité récurrente - Management, planification, gestion RH"/>
    <m/>
    <s v="Activité récurrente - Mails, archivages, réunion, formation, managementmarché, budget"/>
    <m/>
    <n v="12"/>
    <m/>
    <m/>
    <s v="dont apprenti et note CCdP"/>
  </r>
  <r>
    <s v="2023-2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2"/>
    <s v="CALTRAN Herve (124322G)"/>
    <x v="10"/>
    <s v="Gestion conventions - OTHU GRAIE"/>
    <s v="Gestion conventions"/>
    <s v="Activité récurrente - Mails, archivages, réunion, formation, managementmarché, budget"/>
    <s v="Milieux aquatiques et ruisseaux"/>
    <n v="3"/>
    <s v="Métropole- EAU"/>
    <m/>
    <m/>
  </r>
  <r>
    <s v="2023-22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2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2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2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23"/>
    <s v="CALTRAN Herve (124322G)"/>
    <x v="0"/>
    <s v="Absence - Congé ou RTT"/>
    <m/>
    <s v="Absence : congé, RTT, arrêt maladie"/>
    <m/>
    <n v="7.75"/>
    <m/>
    <m/>
    <m/>
  </r>
  <r>
    <s v="2023-23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23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technicentre, chemin du fort"/>
  </r>
  <r>
    <s v="2023-23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s v="Larboratoire"/>
  </r>
  <r>
    <s v="2023-23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23"/>
    <s v="CALTRAN Herve (124322G)"/>
    <x v="2"/>
    <s v="Activité récurrente - Management, planification, gestion RH"/>
    <m/>
    <s v="Activité récurrente - Mails, archivages, réunion, formation, managementmarché, budget"/>
    <m/>
    <n v="13.5"/>
    <m/>
    <m/>
    <s v="dont apprentie, note surcharge, baptiste"/>
  </r>
  <r>
    <s v="2023-23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23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Niepce, infuse"/>
  </r>
  <r>
    <s v="2023-23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3"/>
    <s v="CALTRAN Herve (124322G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23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1.5"/>
    <s v="Métropole- EAU"/>
    <m/>
    <m/>
  </r>
  <r>
    <s v="2023-23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3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24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s v="dont Baptiste"/>
  </r>
  <r>
    <s v="2023-24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5.5"/>
    <s v="Métropole- EAU"/>
    <m/>
    <s v="Frere benoit, Villardier"/>
  </r>
  <r>
    <s v="2023-24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Larboratoire, Quebec"/>
  </r>
  <r>
    <s v="2023-24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24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s v="visite ouvrage"/>
  </r>
  <r>
    <s v="2023-24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BHNS"/>
  </r>
  <r>
    <s v="2023-24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prepa Novatech et Webinaire getsiond es OGEP"/>
  </r>
  <r>
    <s v="2023-2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s v="réponse mails"/>
  </r>
  <r>
    <s v="2023-24"/>
    <s v="CALTRAN Herve (124322G)"/>
    <x v="0"/>
    <s v="Absence - Congé ou RTT"/>
    <m/>
    <s v="Absence : congé, RTT, arrêt maladie"/>
    <m/>
    <n v="4"/>
    <m/>
    <m/>
    <s v="réponse mails"/>
  </r>
  <r>
    <s v="2023-24"/>
    <s v="CALTRAN Herve (124322G)"/>
    <x v="10"/>
    <s v="Activité récurrente - Suivi marchés, achat, facture, préparation budget"/>
    <m/>
    <s v="Activité récurrente - Mails, archivages, réunion, formation, managementmarché, budget"/>
    <m/>
    <n v="2.5"/>
    <m/>
    <m/>
    <s v="COT"/>
  </r>
  <r>
    <s v="2023-25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25"/>
    <s v="CALTRAN Herve (124322G)"/>
    <x v="2"/>
    <s v="Activité récurrente - Management, planification, gestion RH"/>
    <m/>
    <s v="Activité récurrente - Mails, archivages, réunion, formation, managementmarché, budget"/>
    <m/>
    <n v="10.5"/>
    <m/>
    <m/>
    <s v="dont Aminata et Baptiste"/>
  </r>
  <r>
    <s v="2023-25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1"/>
    <s v="Métropole- EAU"/>
    <m/>
    <s v="dontArticle TSM"/>
  </r>
  <r>
    <s v="2023-2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.5"/>
    <s v="Métropole- EAU"/>
    <m/>
    <m/>
  </r>
  <r>
    <s v="2023-25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5"/>
    <s v="CALTRAN Herve (124322G)"/>
    <x v="20"/>
    <s v="Activité récurrente - Colloque / séminaire"/>
    <m/>
    <s v="Activité récurrente - Mails, archivages, réunion, formation, managementmarché, budget"/>
    <m/>
    <n v="7"/>
    <m/>
    <m/>
    <s v="prepa Noatech"/>
  </r>
  <r>
    <s v="2023-25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, BHNS"/>
  </r>
  <r>
    <s v="2023-2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réponse mails"/>
  </r>
  <r>
    <s v="2023-25"/>
    <s v="CALTRAN Herve (124322G)"/>
    <x v="18"/>
    <s v="schéma généraux - GEMAPI"/>
    <s v="schéma généraux"/>
    <s v="Elaborer stratégies patrimoniales (connaissance, inspection, travaux, tout ouvrage)"/>
    <s v="Milieux aquatiques et ruisseaux"/>
    <n v="2"/>
    <m/>
    <m/>
    <s v="mise en place stratégie"/>
  </r>
  <r>
    <s v="2023-25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s v="These deep, plantes et cité, BRGM et Bruxelles"/>
  </r>
  <r>
    <s v="2023-26"/>
    <s v="CALTRAN Herve (124322G)"/>
    <x v="3"/>
    <s v="Activité récurrente - Réunion"/>
    <m/>
    <s v="Activité récurrente - Mails, archivages, réunion, formation, managementmarché, budget"/>
    <m/>
    <n v="10"/>
    <m/>
    <m/>
    <m/>
  </r>
  <r>
    <s v="2023-2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CALTRAN Herve (124322G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Infuse, montée Roy"/>
  </r>
  <r>
    <s v="2023-2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blod"/>
  </r>
  <r>
    <s v="2023-26"/>
    <s v="CALTRAN Herve (124322G)"/>
    <x v="10"/>
    <s v="Activité récurrente - Suivi marchés, achat, facture, préparation budget"/>
    <m/>
    <s v="Activité récurrente - Mails, archivages, réunion, formation, managementmarché, budget"/>
    <m/>
    <n v="3.5"/>
    <m/>
    <m/>
    <m/>
  </r>
  <r>
    <s v="2023-26"/>
    <s v="CALTRAN Herve (124322G)"/>
    <x v="13"/>
    <s v="Activité récurrente - Formation reçue, visite d'ouvrage"/>
    <m/>
    <s v="Activité récurrente - Mails, archivages, réunion, formation, managementmarché, budget"/>
    <m/>
    <n v="5"/>
    <m/>
    <m/>
    <s v="visite pour CD 93"/>
  </r>
  <r>
    <s v="2023-2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Copil élus"/>
  </r>
  <r>
    <s v="2023-26"/>
    <s v="CALTRAN Herve (124322G)"/>
    <x v="2"/>
    <s v="Activité récurrente - Management, planification, gestion RH"/>
    <s v="Management"/>
    <s v="Activité récurrente - Mails, archivages, réunion, formation, managementmarché, budget"/>
    <m/>
    <n v="6"/>
    <s v="Métropole- EAU"/>
    <m/>
    <s v="dont apprentie"/>
  </r>
  <r>
    <s v="2023-26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6"/>
    <s v="Métropole- EAU"/>
    <m/>
    <s v="PCAET"/>
  </r>
  <r>
    <s v="2023-26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bouchut"/>
  </r>
  <r>
    <s v="2023-26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27"/>
    <s v="CALTRAN Herve (124322G)"/>
    <x v="20"/>
    <s v="Activité récurrente - Colloque / séminaire"/>
    <m/>
    <s v="Activité récurrente - Mails, archivages, réunion, formation, managementmarché, budget"/>
    <m/>
    <n v="32"/>
    <m/>
    <m/>
    <s v="novatech"/>
  </r>
  <r>
    <s v="2023-27"/>
    <s v="CALTRAN Herve (124322G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7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27"/>
    <s v="CALTRAN Herve (124322G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28"/>
    <s v="CALTRAN Herve (124322G)"/>
    <x v="0"/>
    <s v="Absence - Congé ou RTT"/>
    <m/>
    <s v="Absence : congé, RTT, arrêt maladie"/>
    <m/>
    <n v="7.75"/>
    <m/>
    <m/>
    <m/>
  </r>
  <r>
    <s v="2023-28"/>
    <s v="CALTRAN Herve (124322G)"/>
    <x v="3"/>
    <s v="Activité récurrente - Réunion"/>
    <m/>
    <s v="Activité récurrente - Mails, archivages, réunion, formation, managementmarché, budget"/>
    <m/>
    <n v="4.5"/>
    <m/>
    <m/>
    <m/>
  </r>
  <r>
    <s v="2023-28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28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8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28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8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8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29"/>
    <s v="CALTRAN Herve (124322G)"/>
    <x v="3"/>
    <s v="Activité récurrente - Réunion"/>
    <m/>
    <s v="Activité récurrente - Mails, archivages, réunion, formation, managementmarché, budget"/>
    <m/>
    <n v="8"/>
    <m/>
    <m/>
    <m/>
  </r>
  <r>
    <s v="2023-2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CALTRAN Herve (124322G)"/>
    <x v="2"/>
    <s v="Activité récurrente - Management, planification, gestion RH"/>
    <m/>
    <s v="Activité récurrente - Mails, archivages, réunion, formation, managementmarché, budget"/>
    <m/>
    <n v="11.5"/>
    <m/>
    <m/>
    <s v="dont apprentie, stages"/>
  </r>
  <r>
    <s v="2023-29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s v="OGEP"/>
  </r>
  <r>
    <s v="2023-29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2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2"/>
    <s v="Métropole - Mairise d'ouvrage aménagement urbain et voirie, Maitrises d'ouvrages Extérieures - sytral, SPL, Mairies ..."/>
    <m/>
    <s v="Nice"/>
  </r>
  <r>
    <s v="2023-2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29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9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0"/>
    <s v="CALTRAN Herve (124322G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Ogep"/>
  </r>
  <r>
    <s v="2023-30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, Bhns"/>
  </r>
  <r>
    <s v="2023-30"/>
    <s v="CALTRAN Herve (124322G)"/>
    <x v="7"/>
    <s v="SEMAPLUS - Initialisation"/>
    <s v="SEMAPLUS"/>
    <s v="Grands projets : SEMAPLUS, Life ARTISAN, Voies Lyonnaises, Ville Perméable, Migration SIG, Referentiel des ouvrages types"/>
    <s v="Eau pluviale, Assainissement"/>
    <n v="6"/>
    <s v="Métropole- EAU"/>
    <m/>
    <m/>
  </r>
  <r>
    <s v="2023-30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30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llege Aubrades"/>
  </r>
  <r>
    <s v="2023-30"/>
    <s v="CALTRAN Herve (124322G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30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30"/>
    <s v="CALTRAN Herve (124322G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m/>
  </r>
  <r>
    <s v="2023-30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Astee"/>
  </r>
  <r>
    <s v="2023-3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reponse mails"/>
  </r>
  <r>
    <s v="2023-30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m/>
  </r>
  <r>
    <s v="2023-3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3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9"/>
    <m/>
    <m/>
    <m/>
  </r>
  <r>
    <s v="2023-31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1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31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5"/>
    <s v="Métropole- EAU"/>
    <m/>
    <m/>
  </r>
  <r>
    <s v="2023-31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31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1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32"/>
    <s v="CALTRAN Herve (124322G)"/>
    <x v="0"/>
    <s v="Absence - Congé ou RTT"/>
    <m/>
    <s v="Absence : congé, RTT, arrêt maladie"/>
    <m/>
    <n v="38.75"/>
    <m/>
    <m/>
    <m/>
  </r>
  <r>
    <s v="2023-33"/>
    <s v="CALTRAN Herve (124322G)"/>
    <x v="0"/>
    <s v="Absence - Congé ou RTT"/>
    <m/>
    <s v="Absence : congé, RTT, arrêt maladie"/>
    <m/>
    <n v="38.75"/>
    <m/>
    <m/>
    <m/>
  </r>
  <r>
    <s v="2023-34"/>
    <s v="CALTRAN Herve (124322G)"/>
    <x v="0"/>
    <s v="Absence - Congé ou RTT"/>
    <m/>
    <s v="Absence : congé, RTT, arrêt maladie"/>
    <m/>
    <n v="38.75"/>
    <m/>
    <m/>
    <m/>
  </r>
  <r>
    <s v="2023-35"/>
    <s v="CALTRAN Herve (124322G)"/>
    <x v="0"/>
    <s v="Absence - Congé ou RTT"/>
    <m/>
    <s v="Absence : congé, RTT, arrêt maladie"/>
    <m/>
    <n v="7.75"/>
    <m/>
    <m/>
    <m/>
  </r>
  <r>
    <s v="2023-3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3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5"/>
    <s v="CALTRAN Herve (124322G)"/>
    <x v="3"/>
    <s v="Activité récurrente - Réunion"/>
    <m/>
    <s v="Activité récurrente - Mails, archivages, réunion, formation, managementmarché, budget"/>
    <m/>
    <n v="3"/>
    <m/>
    <m/>
    <m/>
  </r>
  <r>
    <s v="2023-35"/>
    <s v="CALTRAN Herve (124322G)"/>
    <x v="2"/>
    <s v="Activité récurrente - Management, planification, gestion RH"/>
    <m/>
    <s v="Activité récurrente - Mails, archivages, réunion, formation, managementmarché, budget"/>
    <m/>
    <n v="10"/>
    <m/>
    <m/>
    <s v="présentation stage, point départ Johana"/>
  </r>
  <r>
    <s v="2023-35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35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5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5"/>
    <s v="CALTRAN Herve (124322G)"/>
    <x v="34"/>
    <s v="BHNS Trévoux Lyon Part Dieu - Étude"/>
    <s v="BHNS Trévoux Lyon Part Dieu"/>
    <s v="Accompagner les projets urbains sur les espaces publics métropolitains : DMOU, RCU, Voirie, SYTRAL, gestion clasement-declassement"/>
    <s v="Eau pluviale, Milieux aquatiques et ruisseaux, Assainissement"/>
    <n v="6"/>
    <s v="Maitrises d'ouvrages Extérieures - sytral, SPL, Mairies ..."/>
    <m/>
    <m/>
  </r>
  <r>
    <s v="2023-35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36"/>
    <s v="CALTRAN Herve (124322G)"/>
    <x v="2"/>
    <s v="Activité récurrente - Management, planification, gestion RH"/>
    <m/>
    <s v="Activité récurrente - Mails, archivages, réunion, formation, managementmarché, budget"/>
    <m/>
    <n v="14"/>
    <m/>
    <m/>
    <s v="dont soutenance Apprenti, stage"/>
  </r>
  <r>
    <s v="2023-36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36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6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36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3"/>
    <s v="Métropole - Mairise d'ouvrage aménagement urbain et voirie, Métropole- EAU, Maitrises d'ouvrages Extérieures - sytral, SPL, Mairies ..., Métropole- autres délégations et Direction générale"/>
    <m/>
    <m/>
  </r>
  <r>
    <s v="2023-36"/>
    <s v="CALTRAN Herve (124322G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36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7"/>
    <s v="CALTRAN Herve (124322G)"/>
    <x v="0"/>
    <s v="Absence - Congé ou RTT"/>
    <m/>
    <s v="Absence : congé, RTT, arrêt maladie"/>
    <m/>
    <n v="27.25"/>
    <m/>
    <m/>
    <m/>
  </r>
  <r>
    <s v="2023-3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infuse"/>
  </r>
  <r>
    <s v="2023-37"/>
    <s v="CALTRAN Herve (124322G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7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37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ndela"/>
  </r>
  <r>
    <s v="2023-37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eponse mail"/>
  </r>
  <r>
    <s v="2023-37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1"/>
    <s v="Métropole- EAU"/>
    <m/>
    <s v="prépa journée 28"/>
  </r>
  <r>
    <s v="2023-38"/>
    <s v="CALTRAN Herve (124322G)"/>
    <x v="0"/>
    <s v="Absence - Congé ou RTT"/>
    <m/>
    <s v="Absence : congé, RTT, arrêt maladie"/>
    <m/>
    <n v="4"/>
    <m/>
    <m/>
    <m/>
  </r>
  <r>
    <s v="2023-38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38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38"/>
    <s v="CALTRAN Herve (124322G)"/>
    <x v="22"/>
    <s v="gestion des ouvrages en remblais - Général"/>
    <s v="gestion des ouvrages en remblais"/>
    <s v="Connaitre états de santé et fonctionnel des patrimoines"/>
    <s v="Eau pluviale"/>
    <n v="3"/>
    <s v="Métropole- EAU"/>
    <m/>
    <s v="astreinte digues"/>
  </r>
  <r>
    <s v="2023-38"/>
    <s v="CALTRAN Herve (124322G)"/>
    <x v="13"/>
    <s v="Activité récurrente - Formation reçue, visite d'ouvrage"/>
    <m/>
    <s v="Activité récurrente - Mails, archivages, réunion, formation, managementmarché, budget"/>
    <m/>
    <n v="2"/>
    <m/>
    <m/>
    <s v="visites ouvrages"/>
  </r>
  <r>
    <s v="2023-38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8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38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6"/>
    <m/>
    <m/>
    <m/>
  </r>
  <r>
    <s v="2023-38"/>
    <s v="CALTRAN Herve (124322G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part Dieu LP2"/>
  </r>
  <r>
    <s v="2023-38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arbres de pluie"/>
  </r>
  <r>
    <s v="2023-38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38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1"/>
    <s v="Métropole- EAU"/>
    <m/>
    <s v="seminaire 28"/>
  </r>
  <r>
    <s v="2023-3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réponse mails"/>
  </r>
  <r>
    <s v="2023-38"/>
    <s v="CALTRAN Herve (124322G)"/>
    <x v="21"/>
    <s v="Activité récurrente - Veille technique et normative"/>
    <m/>
    <s v="Activité récurrente - Mails, archivages, réunion, formation, managementmarché, budget"/>
    <m/>
    <n v="5"/>
    <m/>
    <m/>
    <s v="JLBK + arra"/>
  </r>
  <r>
    <s v="2023-38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s v="gemapi"/>
  </r>
  <r>
    <s v="2023-38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2"/>
    <s v="Partenaires extérieurs : OTHU, GRAIE, ASTEE, réseaux professionnels...."/>
    <m/>
    <m/>
  </r>
  <r>
    <s v="2023-38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39"/>
    <s v="CALTRAN Herve (124322G)"/>
    <x v="25"/>
    <s v="Absence - Congé exceptionnel ou arrêt maladie"/>
    <m/>
    <s v="Absence : congé, RTT, arrêt maladie"/>
    <m/>
    <n v="4"/>
    <m/>
    <m/>
    <m/>
  </r>
  <r>
    <s v="2023-39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39"/>
    <s v="CALTRAN Herve (124322G)"/>
    <x v="2"/>
    <s v="Activité récurrente - Management, planification, gestion RH"/>
    <m/>
    <s v="Activité récurrente - Mails, archivages, réunion, formation, managementmarché, budget"/>
    <m/>
    <n v="8"/>
    <m/>
    <m/>
    <s v="dont soutenance"/>
  </r>
  <r>
    <s v="2023-39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3"/>
    <s v="Maitrises d'ouvrages Extérieures - sytral, SPL, Mairies ..."/>
    <m/>
    <m/>
  </r>
  <r>
    <s v="2023-39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m/>
  </r>
  <r>
    <s v="2023-3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CALTRAN Herve (124322G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réponse mails"/>
  </r>
  <r>
    <s v="2023-39"/>
    <s v="CALTRAN Herve (124322G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39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3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9"/>
    <s v="CALTRAN Herve (124322G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0"/>
    <s v="CALTRAN Herve (124322G)"/>
    <x v="3"/>
    <s v="Activité récurrente - Réunion"/>
    <m/>
    <s v="Activité récurrente - Mails, archivages, réunion, formation, managementmarché, budget"/>
    <m/>
    <n v="10"/>
    <m/>
    <m/>
    <s v="séminaire, présentation straégie GDP"/>
  </r>
  <r>
    <s v="2023-4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4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s v="infuse"/>
  </r>
  <r>
    <s v="2023-40"/>
    <s v="CALTRAN Herve (124322G)"/>
    <x v="0"/>
    <s v="Absence - Congé ou RTT"/>
    <m/>
    <s v="Absence : congé, RTT, arrêt maladie"/>
    <m/>
    <n v="4"/>
    <m/>
    <m/>
    <m/>
  </r>
  <r>
    <s v="2023-4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0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0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0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3"/>
    <s v="Métropole - Mairise d'ouvrage aménagement urbain et voirie, Maitrises d'ouvrages Extérieures - sytral, SPL, Mairies ..."/>
    <m/>
    <m/>
  </r>
  <r>
    <s v="2023-40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0"/>
    <s v="CALTRAN Herve (124322G)"/>
    <x v="20"/>
    <s v="Activité récurrente - Colloque / séminaire"/>
    <m/>
    <s v="Activité récurrente - Mails, archivages, réunion, formation, managementmarché, budget"/>
    <m/>
    <n v="8"/>
    <m/>
    <m/>
    <m/>
  </r>
  <r>
    <s v="2023-41"/>
    <s v="CALTRAN Herve (124322G)"/>
    <x v="20"/>
    <s v="Activité récurrente - Colloque / séminaire"/>
    <m/>
    <s v="Activité récurrente - Mails, archivages, réunion, formation, managementmarché, budget"/>
    <m/>
    <n v="12"/>
    <m/>
    <m/>
    <m/>
  </r>
  <r>
    <s v="2023-41"/>
    <s v="CALTRAN Herve (124322G)"/>
    <x v="3"/>
    <s v="Activité récurrente - Réunion"/>
    <m/>
    <s v="Activité récurrente - Mails, archivages, réunion, formation, managementmarché, budget"/>
    <m/>
    <n v="4"/>
    <m/>
    <m/>
    <m/>
  </r>
  <r>
    <s v="2023-41"/>
    <s v="CALTRAN Herve (124322G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s v="entretien"/>
  </r>
  <r>
    <s v="2023-41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1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41"/>
    <s v="CALTRAN Herve (124322G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CALTRAN Herve (124322G)"/>
    <x v="3"/>
    <s v="Activité récurrente - Réunion"/>
    <m/>
    <s v="Activité récurrente - Mails, archivages, réunion, formation, managementmarché, budget"/>
    <m/>
    <n v="9"/>
    <m/>
    <m/>
    <m/>
  </r>
  <r>
    <s v="2023-42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4"/>
    <s v="Maitrises d'ouvrages Extérieures - sytral, SPL, Mairies ..."/>
    <m/>
    <m/>
  </r>
  <r>
    <s v="2023-42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42"/>
    <s v="CALTRAN Herve (124322G)"/>
    <x v="20"/>
    <s v="Activité récurrente - Colloque / séminaire"/>
    <m/>
    <s v="Activité récurrente - Mails, archivages, réunion, formation, managementmarché, budget"/>
    <m/>
    <n v="3"/>
    <m/>
    <m/>
    <s v="prepa végétalisation bassin"/>
  </r>
  <r>
    <s v="2023-42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2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.5"/>
    <m/>
    <m/>
    <s v="Bollier"/>
  </r>
  <r>
    <s v="2023-42"/>
    <s v="CALTRAN Herve (124322G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.5"/>
    <s v="Métropole- EAU"/>
    <m/>
    <m/>
  </r>
  <r>
    <s v="2023-42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2"/>
    <s v="Métropole- EAU"/>
    <m/>
    <m/>
  </r>
  <r>
    <s v="2023-42"/>
    <s v="CALTRAN Herve (124322G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2"/>
    <s v="CALTRAN Herve (124322G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2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2"/>
    <s v="Métropole- EAU"/>
    <m/>
    <m/>
  </r>
  <r>
    <s v="2023-43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43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5"/>
    <m/>
    <m/>
    <s v="infuse"/>
  </r>
  <r>
    <s v="2023-43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travail en réseau"/>
  </r>
  <r>
    <s v="2023-43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rue amandier"/>
  </r>
  <r>
    <s v="2023-43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interview echos"/>
  </r>
  <r>
    <s v="2023-43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s v="these Emma Girot"/>
  </r>
  <r>
    <s v="2023-43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3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43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réponse mails"/>
  </r>
  <r>
    <s v="2023-43"/>
    <s v="CALTRAN Herve (124322G)"/>
    <x v="21"/>
    <s v="Activité récurrente - Veille technique et normative"/>
    <m/>
    <s v="Activité récurrente - Mails, archivages, réunion, formation, managementmarché, budget"/>
    <m/>
    <n v="5"/>
    <m/>
    <m/>
    <m/>
  </r>
  <r>
    <s v="2023-43"/>
    <s v="CALTRAN Herve (124322G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Mou"/>
  </r>
  <r>
    <s v="2023-43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2"/>
    <s v="Métropole- EAU"/>
    <m/>
    <m/>
  </r>
  <r>
    <s v="2023-44"/>
    <s v="CALTRAN Herve (124322G)"/>
    <x v="0"/>
    <s v="Absence - Congé ou RTT"/>
    <m/>
    <s v="Absence : congé, RTT, arrêt maladie"/>
    <m/>
    <n v="7.75"/>
    <m/>
    <m/>
    <m/>
  </r>
  <r>
    <s v="2023-44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4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m/>
  </r>
  <r>
    <s v="2023-44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3"/>
    <m/>
    <m/>
    <s v="note canographia"/>
  </r>
  <r>
    <s v="2023-44"/>
    <s v="CALTRAN Herve (124322G)"/>
    <x v="13"/>
    <s v="Activité récurrente - Formation reçue, visite d'ouvrage"/>
    <m/>
    <s v="Activité récurrente - Mails, archivages, réunion, formation, managementmarché, budget"/>
    <m/>
    <n v="3"/>
    <m/>
    <m/>
    <s v="Faidherbe"/>
  </r>
  <r>
    <s v="2023-44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3"/>
    <s v="Métropole- EAU"/>
    <m/>
    <s v="arbres de pluie montreal"/>
  </r>
  <r>
    <s v="2023-44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2"/>
    <s v="Métropole - Mairise d'ouvrage aménagement urbain et voirie, Maitrises d'ouvrages Extérieures - sytral, SPL, Mairies ..."/>
    <m/>
    <s v="interview echos"/>
  </r>
  <r>
    <s v="2023-44"/>
    <s v="CALTRAN Herve (124322G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44"/>
    <s v="CALTRAN Herve (124322G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note"/>
  </r>
  <r>
    <s v="2023-44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4"/>
    <s v="CALTRAN Herve (124322G)"/>
    <x v="19"/>
    <s v="Bilan d'activité annuel - Général"/>
    <s v="Bilan d'activité annuel"/>
    <s v="Missions tranversales : Expertise technique, rapport autosurveillance, Barnier, conseiller à la conduite de projet, sollicition PC, prépa budget global OR "/>
    <m/>
    <n v="3"/>
    <s v="Métropole- EAU"/>
    <m/>
    <m/>
  </r>
  <r>
    <s v="2023-44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4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CALTRAN Herve (124322G)"/>
    <x v="8"/>
    <s v="ASTEE - Général"/>
    <s v="ASTEE"/>
    <s v="Missions tranversales : Expertise technique, rapport autosurveillance, Barnier, conseiller à la conduite de projet, sollicition PC, prépa budget global OR "/>
    <m/>
    <n v="1"/>
    <s v="Partenaires extérieurs : OTHU, GRAIE, ASTEE, réseaux professionnels...."/>
    <m/>
    <m/>
  </r>
  <r>
    <s v="2023-45"/>
    <s v="CALTRAN Herve (124322G)"/>
    <x v="3"/>
    <s v="Activité récurrente - Réunion"/>
    <m/>
    <s v="Activité récurrente - Mails, archivages, réunion, formation, managementmarché, budget"/>
    <m/>
    <n v="5"/>
    <m/>
    <m/>
    <m/>
  </r>
  <r>
    <s v="2023-45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45"/>
    <s v="CALTRAN Herve (124322G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5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5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45"/>
    <s v="CALTRAN Herve (124322G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5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5"/>
    <s v="CALTRAN Herve (124322G)"/>
    <x v="34"/>
    <s v="BHNS Trévoux Lyon Part Dieu - Réalisation"/>
    <s v="BHNS Trévoux Lyon Part Dieu"/>
    <s v="Accompagner les projets urbains sur les espaces publics métropolitains : DMOU, RCU, Voirie, SYTRAL, gestion clasement-declassement"/>
    <s v="Eau pluviale, Milieux aquatiques et ruisseaux, Assainissement"/>
    <n v="2"/>
    <s v="Maitrises d'ouvrages Extérieures - sytral, SPL, Mairies ..."/>
    <m/>
    <m/>
  </r>
  <r>
    <s v="2023-45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5"/>
    <s v="CALTRAN Herve (124322G)"/>
    <x v="13"/>
    <s v="Activité récurrente - Formation reçue, visite d'ouvrage"/>
    <m/>
    <s v="Activité récurrente - Mails, archivages, réunion, formation, managementmarché, budget"/>
    <m/>
    <n v="13"/>
    <m/>
    <m/>
    <s v="Ouvrage type castor, digues"/>
  </r>
  <r>
    <s v="2023-45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4.5"/>
    <m/>
    <m/>
    <m/>
  </r>
  <r>
    <s v="2023-45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gro"/>
  </r>
  <r>
    <s v="2023-45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6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6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46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alengro"/>
  </r>
  <r>
    <s v="2023-46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6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6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Bollier"/>
  </r>
  <r>
    <s v="2023-46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8.5"/>
    <m/>
    <m/>
    <s v="Copil DGA, Canographia"/>
  </r>
  <r>
    <s v="2023-46"/>
    <s v="CALTRAN Herve (124322G)"/>
    <x v="0"/>
    <s v="Absence - Congé ou RTT"/>
    <m/>
    <s v="Absence : congé, RTT, arrêt maladie"/>
    <m/>
    <n v="3.75"/>
    <m/>
    <m/>
    <m/>
  </r>
  <r>
    <s v="2023-46"/>
    <s v="CALTRAN Herve (124322G)"/>
    <x v="13"/>
    <s v="Activité récurrente - Formation reçue, visite d'ouvrage"/>
    <m/>
    <s v="Activité récurrente - Mails, archivages, réunion, formation, managementmarché, budget"/>
    <m/>
    <n v="5.5"/>
    <m/>
    <m/>
    <s v="Viistes indiens Cerema"/>
  </r>
  <r>
    <s v="2023-46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6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47"/>
    <s v="CALTRAN Herve (124322G)"/>
    <x v="3"/>
    <s v="Activité récurrente - Réunion"/>
    <m/>
    <s v="Activité récurrente - Mails, archivages, réunion, formation, managementmarché, budget"/>
    <m/>
    <n v="7"/>
    <m/>
    <m/>
    <s v="dont prépa"/>
  </r>
  <r>
    <s v="2023-47"/>
    <s v="CALTRAN Herve (124322G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7.5"/>
    <s v="Métropole- EAU"/>
    <m/>
    <s v="logiciels cours d'eau, fiches reflexe"/>
  </r>
  <r>
    <s v="2023-47"/>
    <s v="CALTRAN Herve (124322G)"/>
    <x v="20"/>
    <s v="Activité récurrente - Colloque / séminaire"/>
    <m/>
    <s v="Activité récurrente - Mails, archivages, réunion, formation, managementmarché, budget"/>
    <m/>
    <n v="9"/>
    <m/>
    <m/>
    <s v="prepa journée bassins"/>
  </r>
  <r>
    <s v="2023-47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s v="réglement assainissement, enquete cerema"/>
  </r>
  <r>
    <s v="2023-47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s v="arbres de pluie"/>
  </r>
  <r>
    <s v="2023-47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2.5"/>
    <s v="Métropole- EAU"/>
    <m/>
    <m/>
  </r>
  <r>
    <s v="2023-47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s v="prépa copil élus"/>
  </r>
  <r>
    <s v="2023-47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7"/>
    <s v="CALTRAN Herve (124322G)"/>
    <x v="10"/>
    <s v="Activité récurrente - Suivi marchés, achat, facture, préparation budget"/>
    <m/>
    <s v="Activité récurrente - Mails, archivages, réunion, formation, managementmarché, budget"/>
    <m/>
    <n v="1.5"/>
    <m/>
    <m/>
    <m/>
  </r>
  <r>
    <s v="2023-47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s v="grille dome"/>
  </r>
  <r>
    <s v="2023-47"/>
    <s v="CALTRAN Herve (124322G)"/>
    <x v="13"/>
    <s v="Activité récurrente - Formation reçue, visite d'ouvrage"/>
    <m/>
    <s v="Activité récurrente - Mails, archivages, réunion, formation, managementmarché, budget"/>
    <m/>
    <n v="6"/>
    <m/>
    <m/>
    <s v="visite ouvrages étudiants Lpro maep"/>
  </r>
  <r>
    <s v="2023-47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'herminier"/>
  </r>
  <r>
    <s v="2023-47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 Bouchut, Mandela"/>
  </r>
  <r>
    <s v="2023-47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7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8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dont temp'eau"/>
  </r>
  <r>
    <s v="2023-48"/>
    <s v="CALTRAN Herve (124322G)"/>
    <x v="20"/>
    <s v="Activité récurrente - Colloque / séminaire"/>
    <m/>
    <s v="Activité récurrente - Mails, archivages, réunion, formation, managementmarché, budget"/>
    <m/>
    <n v="13.5"/>
    <m/>
    <m/>
    <s v="seminaire bassins, dont prepa"/>
  </r>
  <r>
    <s v="2023-48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erl bassins sermenaz, SPL Bouchut"/>
  </r>
  <r>
    <s v="2023-48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s v="Réglement assainissement"/>
  </r>
  <r>
    <s v="2023-48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8"/>
    <s v="CALTRAN Herve (124322G)"/>
    <x v="0"/>
    <s v="Absence - Congé ou RTT"/>
    <m/>
    <s v="Absence : congé, RTT, arrêt maladie"/>
    <m/>
    <n v="15.5"/>
    <m/>
    <m/>
    <m/>
  </r>
  <r>
    <s v="2023-48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Aprilum"/>
  </r>
  <r>
    <s v="2023-48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82"/>
  </r>
  <r>
    <s v="2023-48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s v="Infuse"/>
  </r>
  <r>
    <s v="2023-48"/>
    <s v="CALTRAN Herve (124322G)"/>
    <x v="2"/>
    <s v="Activité récurrente - Management, planification, gestion RH"/>
    <m/>
    <s v="Activité récurrente - Mails, archivages, réunion, formation, managementmarché, budget"/>
    <m/>
    <n v="2"/>
    <m/>
    <m/>
    <s v="Infuse"/>
  </r>
  <r>
    <s v="2023-49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dont temp'eau"/>
  </r>
  <r>
    <s v="2023-49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5"/>
    <m/>
    <m/>
    <m/>
  </r>
  <r>
    <s v="2023-49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CALTRAN Herve (124322G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1"/>
    <s v="Métropole - Mairise d'ouvrage aménagement urbain et voirie, Maitrises d'ouvrages Extérieures - sytral, SPL, Mairies ..."/>
    <m/>
    <m/>
  </r>
  <r>
    <s v="2023-49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9"/>
    <s v="CALTRAN Herve (124322G)"/>
    <x v="0"/>
    <s v="Absence - Congé ou RTT"/>
    <m/>
    <s v="Absence : congé, RTT, arrêt maladie"/>
    <m/>
    <n v="11.75"/>
    <m/>
    <m/>
    <m/>
  </r>
  <r>
    <s v="2023-49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9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2"/>
    <m/>
    <m/>
    <s v="Infuse"/>
  </r>
  <r>
    <s v="2023-49"/>
    <s v="CALTRAN Herve (124322G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9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4"/>
    <s v="Métropole- EAU"/>
    <m/>
    <m/>
  </r>
  <r>
    <s v="2023-49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3"/>
    <s v="Métropole- EAU"/>
    <m/>
    <m/>
  </r>
  <r>
    <s v="2023-49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0"/>
    <s v="CALTRAN Herve (124322G)"/>
    <x v="13"/>
    <s v="Activité récurrente - Formation reçue, visite d'ouvrage"/>
    <m/>
    <s v="Activité récurrente - Mails, archivages, réunion, formation, managementmarché, budget"/>
    <m/>
    <n v="15.5"/>
    <m/>
    <m/>
    <s v="dont temp'eau"/>
  </r>
  <r>
    <s v="2023-50"/>
    <s v="CALTRAN Herve (124322G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50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CALTRAN Herve (124322G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50"/>
    <s v="CALTRAN Herve (124322G)"/>
    <x v="0"/>
    <s v="Absence - Congé ou RTT"/>
    <m/>
    <s v="Absence : congé, RTT, arrêt maladie"/>
    <m/>
    <n v="8"/>
    <m/>
    <m/>
    <m/>
  </r>
  <r>
    <s v="2023-50"/>
    <s v="CALTRAN Herve (124322G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50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m/>
  </r>
  <r>
    <s v="2023-50"/>
    <s v="CALTRAN Herve (124322G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50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50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50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51"/>
    <s v="CALTRAN Herve (124322G)"/>
    <x v="0"/>
    <s v="Absence - Congé ou RTT"/>
    <m/>
    <s v="Absence : congé, RTT, arrêt maladie"/>
    <m/>
    <n v="7.75"/>
    <m/>
    <m/>
    <m/>
  </r>
  <r>
    <s v="2023-51"/>
    <s v="CALTRAN Herve (124322G)"/>
    <x v="3"/>
    <s v="Activité récurrente - Réunion"/>
    <m/>
    <s v="Activité récurrente - Mails, archivages, réunion, formation, managementmarché, budget"/>
    <m/>
    <n v="6"/>
    <m/>
    <m/>
    <m/>
  </r>
  <r>
    <s v="2023-51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51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CALTRAN Herve (124322G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51"/>
    <s v="CALTRAN Herve (124322G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1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51"/>
    <s v="CALTRAN Herve (124322G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"/>
    <m/>
    <m/>
    <s v="Infuse"/>
  </r>
  <r>
    <s v="2023-51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1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51"/>
    <s v="CALTRAN Herve (124322G)"/>
    <x v="35"/>
    <s v="Coopération Franco Quebequoise - Réalisation"/>
    <s v="Coopération Franco Quebequoise"/>
    <s v="Grands projets : SEMAPLUS, Life ARTISAN, Voies Lyonnaises, Ville Perméable, Migration SIG, Referentiel des ouvrages types"/>
    <s v="Eau pluviale"/>
    <n v="2"/>
    <s v="Métropole- EAU"/>
    <m/>
    <m/>
  </r>
  <r>
    <s v="2023-52"/>
    <s v="CALTRAN Herve (124322G)"/>
    <x v="0"/>
    <s v="Absence - Congé ou RTT"/>
    <m/>
    <s v="Absence : congé, RTT, arrêt maladie"/>
    <m/>
    <n v="23"/>
    <m/>
    <m/>
    <m/>
  </r>
  <r>
    <s v="2023-52"/>
    <s v="CALTRAN Herve (124322G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33"/>
    <s v="Projet Life Artisan - Réalisation"/>
    <s v="Projet Life Artisan"/>
    <s v="Grands projets : SEMAPLUS, Life ARTISAN, Voies Lyonnaises, Ville Perméable, Migration SIG, Referentiel des ouvrages types"/>
    <s v="Eau pluviale"/>
    <n v="0.5"/>
    <s v="Métropole- EAU"/>
    <m/>
    <m/>
  </r>
  <r>
    <s v="2023-52"/>
    <s v="CALTRAN Herve (124322G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52"/>
    <s v="CALTRAN Herve (124322G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52"/>
    <s v="CALTRAN Herve (124322G)"/>
    <x v="32"/>
    <s v="Ville perméable - Général"/>
    <s v="Ville perméable"/>
    <s v="Grands projets : SEMAPLUS, Life ARTISAN, Voies Lyonnaises, Ville Perméable, Migration SIG, Referentiel des ouvrages types"/>
    <s v="Eau pluviale"/>
    <n v="0.5"/>
    <s v="Métropole- EAU"/>
    <m/>
    <m/>
  </r>
  <r>
    <s v="2023-52"/>
    <s v="CALTRAN Herve (124322G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PL"/>
  </r>
  <r>
    <s v="2023-52"/>
    <s v="CALTRAN Herve (124322G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3"/>
    <m/>
    <m/>
    <s v="Infuse"/>
  </r>
  <r>
    <s v="2023-52"/>
    <s v="CALTRAN Herve (124322G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CALTRAN Herve (124322G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2"/>
    <s v="CALTRAN Herve (124322G)"/>
    <x v="4"/>
    <s v="Connaitre les patrimoines - MAJ SIG  foncier/propriété/exploitant"/>
    <s v="Connaitre les patrimoines"/>
    <s v="Connaitre les patrimoines"/>
    <s v="Eau pluviale, Milieux aquatiques et ruisseaux, Assainissement"/>
    <n v="0.5"/>
    <s v="Métropole- EAU"/>
    <m/>
    <m/>
  </r>
  <r>
    <s v="2023-52"/>
    <s v="CALTRAN Herve (124322G)"/>
    <x v="9"/>
    <s v="Base de données des ruisseaux - Général"/>
    <s v="Base de données des ruisseaux"/>
    <s v="Connaitre les patrimoines"/>
    <s v="Milieux aquatiques et ruisseaux"/>
    <n v="1"/>
    <m/>
    <m/>
    <m/>
  </r>
  <r>
    <s v="2023-0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01"/>
    <s v="LAPLANCHE Aurelie (128274C)"/>
    <x v="20"/>
    <s v="Activité récurrente - Colloque / séminaire"/>
    <m/>
    <s v="Activité récurrente - Mails, archivages, réunion, formation, managementmarché, budget"/>
    <m/>
    <n v="4"/>
    <m/>
    <m/>
    <m/>
  </r>
  <r>
    <s v="2023-01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1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0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0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0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02"/>
    <s v="LAPLANCHE Aurelie (128274C)"/>
    <x v="25"/>
    <s v="Absence - Congé exceptionnel ou arrêt maladie"/>
    <m/>
    <s v="Absence : congé, RTT, arrêt maladie"/>
    <m/>
    <n v="8"/>
    <m/>
    <m/>
    <m/>
  </r>
  <r>
    <s v="2023-02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6"/>
    <s v="Métropole- EAU"/>
    <m/>
    <m/>
  </r>
  <r>
    <s v="2023-02"/>
    <s v="LAPLANCHE Aurelie (128274C)"/>
    <x v="2"/>
    <s v="Activité récurrente - Management, planification, gestion RH"/>
    <m/>
    <s v="Activité récurrente - Mails, archivages, réunion, formation, managementmarché, budget"/>
    <m/>
    <n v="15"/>
    <m/>
    <m/>
    <m/>
  </r>
  <r>
    <s v="2023-0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02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2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03"/>
    <s v="LAPLANCHE Aurelie (128274C)"/>
    <x v="25"/>
    <s v="Absence - Congé exceptionnel ou arrêt maladie"/>
    <m/>
    <s v="Absence : congé, RTT, arrêt maladie"/>
    <m/>
    <n v="5"/>
    <m/>
    <m/>
    <s v="Grève"/>
  </r>
  <r>
    <s v="2023-03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03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03"/>
    <s v="LAPLANCHE Aurelie (128274C)"/>
    <x v="33"/>
    <s v="Projet Life Artisan - Réalisation"/>
    <s v="Projet Life Artisan"/>
    <s v="Grands projets : SEMAPLUS, Life ARTISAN, Voies Lyonnaises, Ville Perméable, Migration SIG, Referentiel des ouvrages types"/>
    <s v="Eau pluviale"/>
    <n v="1"/>
    <s v="Métropole- EAU"/>
    <m/>
    <m/>
  </r>
  <r>
    <s v="2023-0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LAPLANCHE Aurelie (128274C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3"/>
    <s v="Métropole- EAU"/>
    <m/>
    <m/>
  </r>
  <r>
    <s v="2023-0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0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0"/>
    <s v="Métropole- EAU"/>
    <m/>
    <m/>
  </r>
  <r>
    <s v="2023-03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3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04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04"/>
    <s v="LAPLANCHE Aurelie (128274C)"/>
    <x v="30"/>
    <s v="Connaitre les patrimoines - Pilotage, programmation, réalisation, analyse DTA"/>
    <s v="Connaitre les patrimoines"/>
    <s v="Connaitre les patrimoines"/>
    <s v="Eau pluviale, Milieux aquatiques et ruisseaux, Assainissement"/>
    <n v="3"/>
    <s v="Métropole- EAU"/>
    <m/>
    <m/>
  </r>
  <r>
    <s v="2023-04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0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4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m/>
  </r>
  <r>
    <s v="2023-0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04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04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05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0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0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5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5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5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0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05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5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5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2"/>
    <s v="Métropole- EAU"/>
    <m/>
    <m/>
  </r>
  <r>
    <s v="2023-06"/>
    <s v="LAPLANCHE Aurelie (128274C)"/>
    <x v="0"/>
    <s v="Absence - Congé ou RTT"/>
    <m/>
    <s v="Absence : congé, RTT, arrêt maladie"/>
    <m/>
    <n v="24"/>
    <m/>
    <m/>
    <m/>
  </r>
  <r>
    <s v="2023-06"/>
    <s v="LAPLANCHE Aurelie (128274C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0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5"/>
    <m/>
    <m/>
    <m/>
  </r>
  <r>
    <s v="2023-06"/>
    <s v="LAPLANCHE Aurelie (128274C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0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9"/>
    <m/>
    <m/>
    <m/>
  </r>
  <r>
    <s v="2023-07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0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7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0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08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0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8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08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08"/>
    <s v="LAPLANCHE Aurelie (128274C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0"/>
    <m/>
    <m/>
    <m/>
  </r>
  <r>
    <s v="2023-09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0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0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09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0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9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10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10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m/>
  </r>
  <r>
    <s v="2023-10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7"/>
    <m/>
    <m/>
    <m/>
  </r>
  <r>
    <s v="2023-10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0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1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1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1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11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11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1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1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1"/>
    <s v="Métropole- EAU"/>
    <m/>
    <m/>
  </r>
  <r>
    <s v="2023-1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LAPLANCHE Aurelie (128274C)"/>
    <x v="25"/>
    <s v="Absence - Congé exceptionnel ou arrêt maladie"/>
    <m/>
    <s v="Absence : congé, RTT, arrêt maladie"/>
    <m/>
    <n v="3"/>
    <m/>
    <m/>
    <s v="Greve"/>
  </r>
  <r>
    <s v="2023-1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12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12"/>
    <s v="LAPLANCHE Aurelie (128274C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12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2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8"/>
    <m/>
    <m/>
    <m/>
  </r>
  <r>
    <s v="2023-13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1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3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LAPLANCHE Aurelie (128274C)"/>
    <x v="3"/>
    <s v="Activité récurrente - Réunion"/>
    <m/>
    <s v="Activité récurrente - Mails, archivages, réunion, formation, managementmarché, budget"/>
    <m/>
    <n v="9"/>
    <m/>
    <m/>
    <m/>
  </r>
  <r>
    <s v="2023-1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1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LAPLANCHE Aurelie (128274C)"/>
    <x v="0"/>
    <s v="Absence - Congé ou RTT"/>
    <m/>
    <s v="Absence : congé, RTT, arrêt maladie"/>
    <m/>
    <n v="8"/>
    <m/>
    <m/>
    <m/>
  </r>
  <r>
    <s v="2023-1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14"/>
    <s v="LAPLANCHE Aurelie (128274C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3"/>
    <s v="Métropole- EAU"/>
    <m/>
    <m/>
  </r>
  <r>
    <s v="2023-1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14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1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m/>
  </r>
  <r>
    <s v="2023-15"/>
    <s v="LAPLANCHE Aurelie (128274C)"/>
    <x v="0"/>
    <s v="Absence - Congé ou RTT"/>
    <m/>
    <s v="Absence : congé, RTT, arrêt maladie"/>
    <m/>
    <n v="8"/>
    <m/>
    <m/>
    <s v="Férié"/>
  </r>
  <r>
    <s v="2023-15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15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15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5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5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15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6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1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16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7"/>
    <s v="Métropole- EAU"/>
    <m/>
    <m/>
  </r>
  <r>
    <s v="2023-1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LAPLANCHE Aurelie (128274C)"/>
    <x v="3"/>
    <s v="Activité récurrente - Réunion"/>
    <m/>
    <s v="Activité récurrente - Mails, archivages, réunion, formation, managementmarché, budget"/>
    <m/>
    <n v="4"/>
    <m/>
    <m/>
    <m/>
  </r>
  <r>
    <s v="2023-16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16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6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6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1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1"/>
    <m/>
    <m/>
    <m/>
  </r>
  <r>
    <s v="2023-17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17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1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LAPLANCHE Aurelie (128274C)"/>
    <x v="3"/>
    <s v="Activité récurrente - Réunion"/>
    <m/>
    <s v="Activité récurrente - Mails, archivages, réunion, formation, managementmarché, budget"/>
    <m/>
    <n v="4"/>
    <m/>
    <m/>
    <m/>
  </r>
  <r>
    <s v="2023-18"/>
    <s v="LAPLANCHE Aurelie (128274C)"/>
    <x v="0"/>
    <s v="Absence - Congé ou RTT"/>
    <m/>
    <s v="Absence : congé, RTT, arrêt maladie"/>
    <m/>
    <n v="38"/>
    <m/>
    <m/>
    <m/>
  </r>
  <r>
    <s v="2023-25"/>
    <s v="LAPLANCHE Aurelie (128274C)"/>
    <x v="0"/>
    <s v="Absence - Congé ou RTT"/>
    <m/>
    <s v="Absence : congé, RTT, arrêt maladie"/>
    <m/>
    <n v="38"/>
    <m/>
    <m/>
    <m/>
  </r>
  <r>
    <s v="2023-28"/>
    <s v="LAPLANCHE Aurelie (128274C)"/>
    <x v="0"/>
    <s v="Absence - Congé ou RTT"/>
    <m/>
    <s v="Absence : congé, RTT, arrêt maladie"/>
    <m/>
    <n v="38"/>
    <m/>
    <m/>
    <m/>
  </r>
  <r>
    <s v="2023-2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3"/>
    <s v="LAPLANCHE Aurelie (128274C)"/>
    <x v="0"/>
    <s v="Absence - Congé ou RTT"/>
    <m/>
    <s v="Absence : congé, RTT, arrêt maladie"/>
    <m/>
    <n v="38"/>
    <m/>
    <m/>
    <m/>
  </r>
  <r>
    <s v="2023-19"/>
    <s v="LAPLANCHE Aurelie (128274C)"/>
    <x v="0"/>
    <s v="Absence - Congé ou RTT"/>
    <m/>
    <s v="Absence : congé, RTT, arrêt maladie"/>
    <m/>
    <n v="8"/>
    <m/>
    <m/>
    <s v="Férié"/>
  </r>
  <r>
    <s v="2023-1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1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19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19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1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1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0"/>
    <s v="Absence - Congé ou RTT"/>
    <m/>
    <s v="Absence : congé, RTT, arrêt maladie"/>
    <m/>
    <n v="8"/>
    <m/>
    <m/>
    <s v="férié"/>
  </r>
  <r>
    <s v="2023-20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0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20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LAPLANCHE Aurelie (128274C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20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20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0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21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21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2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2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1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1"/>
    <s v="LAPLANCHE Aurelie (128274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2"/>
    <s v="LAPLANCHE Aurelie (128274C)"/>
    <x v="0"/>
    <s v="Absence - Congé ou RTT"/>
    <m/>
    <s v="Absence : congé, RTT, arrêt maladie"/>
    <m/>
    <n v="8"/>
    <m/>
    <m/>
    <s v="Férié"/>
  </r>
  <r>
    <s v="2023-2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0"/>
    <m/>
    <m/>
    <m/>
  </r>
  <r>
    <s v="2023-22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22"/>
    <s v="LAPLANCHE Aurelie (128274C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2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2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22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2"/>
    <s v="LAPLANCHE Aurelie (128274C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22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2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2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23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2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23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23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3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23"/>
    <s v="LAPLANCHE Aurelie (128274C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0"/>
    <s v="Absence - Congé ou RTT"/>
    <m/>
    <s v="Absence : congé, RTT, arrêt maladie"/>
    <m/>
    <n v="4"/>
    <m/>
    <m/>
    <m/>
  </r>
  <r>
    <s v="2023-24"/>
    <s v="LAPLANCHE Aurelie (128274C)"/>
    <x v="2"/>
    <s v="Activité récurrente - Management, planification, gestion RH"/>
    <m/>
    <s v="Activité récurrente - Mails, archivages, réunion, formation, managementmarché, budget"/>
    <m/>
    <n v="15"/>
    <m/>
    <m/>
    <m/>
  </r>
  <r>
    <s v="2023-2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24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2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2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4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24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2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2"/>
    <s v="Activité récurrente - Management, planification, gestion RH"/>
    <m/>
    <s v="Activité récurrente - Mails, archivages, réunion, formation, managementmarché, budget"/>
    <m/>
    <n v="16"/>
    <m/>
    <m/>
    <m/>
  </r>
  <r>
    <s v="2023-26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6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2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26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2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4"/>
    <m/>
    <m/>
    <m/>
  </r>
  <r>
    <s v="2023-2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2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27"/>
    <s v="LAPLANCHE Aurelie (128274C)"/>
    <x v="26"/>
    <s v="Propriété des trainasses - Réalisation"/>
    <s v="Propriété des trainasses"/>
    <s v="Mettre en place une démarche qualité"/>
    <s v="Assainissement"/>
    <n v="2"/>
    <s v="Métropole- EAU"/>
    <m/>
    <m/>
  </r>
  <r>
    <s v="2023-27"/>
    <s v="LAPLANCHE Aurelie (128274C)"/>
    <x v="9"/>
    <s v="Connaitre les patrimoines - Gestion des remontées anomalies du SIG (horsfoncier)"/>
    <s v="Connaitre les patrimoines"/>
    <s v="Connaitre les patrimoines"/>
    <s v="Eau pluviale, Milieux aquatiques et ruisseaux, Assainissement"/>
    <n v="1"/>
    <s v="Métropole- EAU"/>
    <m/>
    <m/>
  </r>
  <r>
    <s v="2023-29"/>
    <s v="LAPLANCHE Aurelie (128274C)"/>
    <x v="3"/>
    <s v="Activité récurrente - Réunion"/>
    <m/>
    <s v="Activité récurrente - Mails, archivages, réunion, formation, managementmarché, budget"/>
    <m/>
    <n v="9"/>
    <m/>
    <m/>
    <m/>
  </r>
  <r>
    <s v="2023-2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9"/>
    <m/>
    <m/>
    <m/>
  </r>
  <r>
    <s v="2023-29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29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29"/>
    <s v="LAPLANCHE Aurelie (128274C)"/>
    <x v="0"/>
    <s v="Absence - Congé ou RTT"/>
    <m/>
    <s v="Absence : congé, RTT, arrêt maladie"/>
    <m/>
    <n v="4"/>
    <m/>
    <m/>
    <m/>
  </r>
  <r>
    <s v="2023-2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9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29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0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LAPLANCHE Aurelie (128274C)"/>
    <x v="2"/>
    <s v="Activité récurrente - Management, planification, gestion RH"/>
    <m/>
    <s v="Activité récurrente - Mails, archivages, réunion, formation, managementmarché, budget"/>
    <m/>
    <n v="18"/>
    <m/>
    <m/>
    <m/>
  </r>
  <r>
    <s v="2023-3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0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0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31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1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31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1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2"/>
    <s v="LAPLANCHE Aurelie (128274C)"/>
    <x v="2"/>
    <s v="Activité récurrente - Management, planification, gestion RH"/>
    <m/>
    <s v="Activité récurrente - Mails, archivages, réunion, formation, managementmarché, budget"/>
    <m/>
    <n v="14"/>
    <m/>
    <m/>
    <m/>
  </r>
  <r>
    <s v="2023-3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2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34"/>
    <s v="LAPLANCHE Aurelie (128274C)"/>
    <x v="0"/>
    <s v="Absence - Congé ou RTT"/>
    <m/>
    <s v="Absence : congé, RTT, arrêt maladie"/>
    <m/>
    <n v="24"/>
    <m/>
    <m/>
    <m/>
  </r>
  <r>
    <s v="2023-3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3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LAPLANCHE Aurelie (128274C)"/>
    <x v="2"/>
    <s v="Activité récurrente - Management, planification, gestion RH"/>
    <m/>
    <s v="Activité récurrente - Mails, archivages, réunion, formation, managementmarché, budget"/>
    <m/>
    <n v="19"/>
    <m/>
    <m/>
    <m/>
  </r>
  <r>
    <s v="2023-34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4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34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s v="Formation CNFPT"/>
  </r>
  <r>
    <s v="2023-35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35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3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7"/>
    <m/>
    <m/>
    <m/>
  </r>
  <r>
    <s v="2023-35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35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35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3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LAPLANCHE Aurelie (128274C)"/>
    <x v="2"/>
    <s v="Activité récurrente - Management, planification, gestion RH"/>
    <m/>
    <s v="Activité récurrente - Mails, archivages, réunion, formation, managementmarché, budget"/>
    <m/>
    <n v="19"/>
    <m/>
    <m/>
    <m/>
  </r>
  <r>
    <s v="2023-3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3"/>
    <m/>
    <m/>
    <m/>
  </r>
  <r>
    <s v="2023-3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6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36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6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7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37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7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4"/>
    <m/>
    <m/>
    <m/>
  </r>
  <r>
    <s v="2023-37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3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37"/>
    <s v="LAPLANCHE Aurelie (128274C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38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s v="Formation"/>
  </r>
  <r>
    <s v="2023-3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38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38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8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3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8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3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m/>
  </r>
  <r>
    <s v="2023-3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3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3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39"/>
    <s v="LAPLANCHE Aurelie (128274C)"/>
    <x v="2"/>
    <s v="Activité récurrente - Management, planification, gestion RH"/>
    <m/>
    <s v="Activité récurrente - Mails, archivages, réunion, formation, managementmarché, budget"/>
    <m/>
    <n v="12"/>
    <m/>
    <m/>
    <m/>
  </r>
  <r>
    <s v="2023-3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9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"/>
    <s v="Métropole- EAU"/>
    <m/>
    <m/>
  </r>
  <r>
    <s v="2023-39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9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39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9"/>
    <s v="LAPLANCHE Aurelie (128274C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9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39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LAPLANCHE Aurelie (128274C)"/>
    <x v="2"/>
    <s v="Activité récurrente - Management, planification, gestion RH"/>
    <m/>
    <s v="Activité récurrente - Mails, archivages, réunion, formation, managementmarché, budget"/>
    <m/>
    <n v="10"/>
    <m/>
    <m/>
    <m/>
  </r>
  <r>
    <s v="2023-40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40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0"/>
    <s v="LAPLANCHE Aurelie (128274C)"/>
    <x v="3"/>
    <s v="Activité récurrente - Réunion"/>
    <m/>
    <s v="Activité récurrente - Mails, archivages, réunion, formation, managementmarché, budget"/>
    <m/>
    <n v="1"/>
    <m/>
    <m/>
    <m/>
  </r>
  <r>
    <s v="2023-4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0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5"/>
    <m/>
    <m/>
    <m/>
  </r>
  <r>
    <s v="2023-41"/>
    <s v="LAPLANCHE Aurelie (128274C)"/>
    <x v="3"/>
    <s v="Activité récurrente - Réunion"/>
    <m/>
    <s v="Activité récurrente - Mails, archivages, réunion, formation, managementmarché, budget"/>
    <m/>
    <n v="5"/>
    <m/>
    <m/>
    <m/>
  </r>
  <r>
    <s v="2023-41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1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1"/>
    <s v="LAPLANCHE Aurelie (128274C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41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m/>
  </r>
  <r>
    <s v="2023-41"/>
    <s v="LAPLANCHE Aurelie (128274C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1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2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2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42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m/>
  </r>
  <r>
    <s v="2023-42"/>
    <s v="LAPLANCHE Aurelie (128274C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42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2"/>
    <s v="LAPLANCHE Aurelie (128274C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43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43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3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43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3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3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3"/>
    <s v="LAPLANCHE Aurelie (128274C)"/>
    <x v="13"/>
    <s v="Activité récurrente - Formation reçue, visite d'ouvrage"/>
    <m/>
    <s v="Activité récurrente - Mails, archivages, réunion, formation, managementmarché, budget"/>
    <m/>
    <n v="8"/>
    <m/>
    <m/>
    <s v="Formation"/>
  </r>
  <r>
    <s v="2023-43"/>
    <s v="LAPLANCHE Aurelie (128274C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LAPLANCHE Aurelie (128274C)"/>
    <x v="0"/>
    <s v="Absence - Congé ou RTT"/>
    <m/>
    <s v="Absence : congé, RTT, arrêt maladie"/>
    <m/>
    <n v="4"/>
    <m/>
    <m/>
    <m/>
  </r>
  <r>
    <s v="2023-44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4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4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4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44"/>
    <s v="LAPLANCHE Aurelie (128274C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44"/>
    <s v="LAPLANCHE Aurelie (128274C)"/>
    <x v="0"/>
    <s v="Absence - Congé ou RTT"/>
    <m/>
    <s v="Absence : congé, RTT, arrêt maladie"/>
    <m/>
    <n v="12"/>
    <m/>
    <m/>
    <m/>
  </r>
  <r>
    <s v="2023-45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LAPLANCHE Aurelie (128274C)"/>
    <x v="36"/>
    <s v="Missions tranversale - Extension SRU/sollicitions pour PC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5"/>
    <s v="LAPLANCHE Aurelie (128274C)"/>
    <x v="2"/>
    <s v="Activité récurrente - Management, planification, gestion RH"/>
    <m/>
    <s v="Activité récurrente - Mails, archivages, réunion, formation, managementmarché, budget"/>
    <m/>
    <n v="11"/>
    <m/>
    <m/>
    <m/>
  </r>
  <r>
    <s v="2023-45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45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10"/>
    <s v="Métropole- EAU"/>
    <m/>
    <m/>
  </r>
  <r>
    <s v="2023-45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45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45"/>
    <s v="LAPLANCHE Aurelie (128274C)"/>
    <x v="3"/>
    <s v="Activité récurrente - Réunion"/>
    <m/>
    <s v="Activité récurrente - Mails, archivages, réunion, formation, managementmarché, budget"/>
    <m/>
    <n v="3"/>
    <m/>
    <m/>
    <m/>
  </r>
  <r>
    <s v="2023-45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LAPLANCHE Aurelie (128274C)"/>
    <x v="13"/>
    <s v="Activité récurrente - Formation reçue, visite d'ouvrage"/>
    <m/>
    <s v="Activité récurrente - Mails, archivages, réunion, formation, managementmarché, budget"/>
    <m/>
    <n v="8"/>
    <m/>
    <m/>
    <s v="Formation"/>
  </r>
  <r>
    <s v="2023-45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45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"/>
    <m/>
    <m/>
    <m/>
  </r>
  <r>
    <s v="2023-46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46"/>
    <s v="LAPLANCHE Aurelie (128274C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6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6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6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3"/>
    <s v="Activité récurrente - Réunion"/>
    <m/>
    <s v="Activité récurrente - Mails, archivages, réunion, formation, managementmarché, budget"/>
    <m/>
    <n v="8"/>
    <m/>
    <m/>
    <m/>
  </r>
  <r>
    <s v="2023-46"/>
    <s v="LAPLANCHE Aurelie (128274C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6"/>
    <s v="LAPLANCHE Aurelie (128274C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47"/>
    <s v="LAPLANCHE Aurelie (128274C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47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LAPLANCHE Aurelie (128274C)"/>
    <x v="0"/>
    <s v="Absence - Congé ou RTT"/>
    <m/>
    <s v="Absence : congé, RTT, arrêt maladie"/>
    <m/>
    <n v="4"/>
    <m/>
    <m/>
    <m/>
  </r>
  <r>
    <s v="2023-47"/>
    <s v="LAPLANCHE Aurelie (128274C)"/>
    <x v="2"/>
    <s v="Activité récurrente - Management, planification, gestion RH"/>
    <m/>
    <s v="Activité récurrente - Mails, archivages, réunion, formation, managementmarché, budget"/>
    <m/>
    <n v="9"/>
    <m/>
    <m/>
    <m/>
  </r>
  <r>
    <s v="2023-47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18"/>
    <m/>
    <m/>
    <m/>
  </r>
  <r>
    <s v="2023-47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7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m/>
  </r>
  <r>
    <s v="2023-47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3"/>
    <s v="Métropole- EAU"/>
    <m/>
    <m/>
  </r>
  <r>
    <s v="2023-47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LAPLANCHE Aurelie (128274C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2"/>
    <m/>
    <m/>
    <m/>
  </r>
  <r>
    <s v="2023-47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LAPLANCHE Aurelie (128274C)"/>
    <x v="0"/>
    <s v="Absence - Congé ou RTT"/>
    <m/>
    <s v="Absence : congé, RTT, arrêt maladie"/>
    <m/>
    <n v="4"/>
    <m/>
    <m/>
    <m/>
  </r>
  <r>
    <s v="2023-48"/>
    <s v="LAPLANCHE Aurelie (128274C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48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8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0"/>
    <s v="Métropole - Mairise d'ouvrage aménagement urbain et voirie"/>
    <m/>
    <m/>
  </r>
  <r>
    <s v="2023-48"/>
    <s v="LAPLANCHE Aurelie (128274C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8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48"/>
    <s v="LAPLANCHE Aurelie (128274C)"/>
    <x v="3"/>
    <s v="Activité récurrente - Réunion"/>
    <m/>
    <s v="Activité récurrente - Mails, archivages, réunion, formation, managementmarché, budget"/>
    <m/>
    <n v="7"/>
    <m/>
    <m/>
    <m/>
  </r>
  <r>
    <s v="2023-48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8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LAPLANCHE Aurelie (128274C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8"/>
    <s v="LAPLANCHE Aurelie (128274C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2"/>
    <m/>
    <m/>
    <m/>
  </r>
  <r>
    <s v="2023-49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PLANCHE Aurelie (128274C)"/>
    <x v="3"/>
    <s v="Activité récurrente - Réunion"/>
    <m/>
    <s v="Activité récurrente - Mails, archivages, réunion, formation, managementmarché, budget"/>
    <m/>
    <n v="2"/>
    <m/>
    <m/>
    <m/>
  </r>
  <r>
    <s v="2023-49"/>
    <s v="LAPLANCHE Aurelie (128274C)"/>
    <x v="0"/>
    <s v="Absence - Congé ou RTT"/>
    <m/>
    <s v="Absence : congé, RTT, arrêt maladie"/>
    <m/>
    <n v="4"/>
    <m/>
    <m/>
    <m/>
  </r>
  <r>
    <s v="2023-49"/>
    <s v="LAPLANCHE Aurelie (128274C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LAPLANCHE Aurelie (128274C)"/>
    <x v="2"/>
    <s v="Activité récurrente - Management, planification, gestion RH"/>
    <m/>
    <s v="Activité récurrente - Mails, archivages, réunion, formation, managementmarché, budget"/>
    <m/>
    <n v="13"/>
    <m/>
    <m/>
    <m/>
  </r>
  <r>
    <s v="2023-49"/>
    <s v="LAPLANCHE Aurelie (128274C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8"/>
    <s v="Métropole- EAU"/>
    <m/>
    <m/>
  </r>
  <r>
    <s v="2023-49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7"/>
    <s v="Métropole- EAU"/>
    <m/>
    <m/>
  </r>
  <r>
    <s v="2023-50"/>
    <s v="LAPLANCHE Aurelie (128274C)"/>
    <x v="13"/>
    <s v="Activité récurrente - Formation reçue, visite d'ouvrage"/>
    <m/>
    <s v="Activité récurrente - Mails, archivages, réunion, formation, managementmarché, budget"/>
    <m/>
    <n v="16"/>
    <m/>
    <m/>
    <s v="Formation"/>
  </r>
  <r>
    <s v="2023-50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50"/>
    <s v="LAPLANCHE Aurelie (128274C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0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0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50"/>
    <s v="LAPLANCHE Aurelie (128274C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50"/>
    <s v="LAPLANCHE Aurelie (128274C)"/>
    <x v="3"/>
    <s v="Activité récurrente - Réunion"/>
    <m/>
    <s v="Activité récurrente - Mails, archivages, réunion, formation, managementmarché, budget"/>
    <m/>
    <n v="6"/>
    <m/>
    <m/>
    <m/>
  </r>
  <r>
    <s v="2023-50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27"/>
    <m/>
    <m/>
    <m/>
  </r>
  <r>
    <s v="2023-50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LAPLANCHE Aurelie (128274C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LAPLANCHE Aurelie (128274C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51"/>
    <s v="LAPLANCHE Aurelie (128274C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51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30"/>
    <m/>
    <m/>
    <m/>
  </r>
  <r>
    <s v="2023-51"/>
    <s v="LAPLANCHE Aurelie (128274C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PLANCHE Aurelie (128274C)"/>
    <x v="3"/>
    <s v="Activité récurrente - Réunion"/>
    <m/>
    <s v="Activité récurrente - Mails, archivages, réunion, formation, managementmarché, budget"/>
    <m/>
    <n v="10"/>
    <m/>
    <m/>
    <m/>
  </r>
  <r>
    <s v="2023-51"/>
    <s v="LAPLANCHE Aurelie (128274C)"/>
    <x v="7"/>
    <s v="SEMAPLUS - Ré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1"/>
    <s v="LAPLANCHE Aurelie (128274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51"/>
    <s v="LAPLANCHE Aurelie (128274C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1"/>
    <s v="LAPLANCHE Aurelie (128274C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52"/>
    <s v="LAPLANCHE Aurelie (128274C)"/>
    <x v="0"/>
    <s v="Absence - Congé ou RTT"/>
    <m/>
    <s v="Absence : congé, RTT, arrêt maladie"/>
    <m/>
    <n v="38.75"/>
    <m/>
    <m/>
    <m/>
  </r>
  <r>
    <s v="2023-52"/>
    <s v="LAPLANCHE Aurelie (128274C)"/>
    <x v="10"/>
    <s v="Activité récurrente - Suivi marchés, achat, facture, préparation budget"/>
    <m/>
    <s v="Activité récurrente - Mails, archivages, réunion, formation, managementmarché, budget"/>
    <m/>
    <n v="3"/>
    <m/>
    <m/>
    <m/>
  </r>
  <r>
    <s v="2023-52"/>
    <s v="LAPLANCHE Aurelie (128274C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1"/>
    <s v="RAVEL Violette (124789P)"/>
    <x v="25"/>
    <s v="Absence - Congé exceptionnel ou arrêt maladie"/>
    <m/>
    <s v="Absence : congé, RTT, arrêt maladie"/>
    <m/>
    <n v="24"/>
    <m/>
    <m/>
    <m/>
  </r>
  <r>
    <s v="2023-01"/>
    <s v="RAVEL Violette (124789P)"/>
    <x v="25"/>
    <s v="Absence - Congé exceptionnel ou arrêt maladie"/>
    <m/>
    <s v="Absence : congé, RTT, arrêt maladie"/>
    <m/>
    <n v="13.75"/>
    <m/>
    <m/>
    <m/>
  </r>
  <r>
    <s v="2023-0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.5"/>
    <m/>
    <m/>
    <s v="messagerie"/>
  </r>
  <r>
    <s v="2023-02"/>
    <s v="RAVEL Violette (124789P)"/>
    <x v="2"/>
    <s v="Activité récurrente - Management, planification, gestion RH"/>
    <m/>
    <s v="Activité récurrente - Mails, archivages, réunion, formation, managementmarché, budget"/>
    <m/>
    <n v="8.5"/>
    <m/>
    <m/>
    <s v="nouvel arrivant"/>
  </r>
  <r>
    <s v="2023-02"/>
    <s v="RAVEL Violette (124789P)"/>
    <x v="2"/>
    <s v="Activité récurrente - Management, planification, gestion RH"/>
    <m/>
    <s v="Activité récurrente - Mails, archivages, réunion, formation, managementmarché, budget"/>
    <m/>
    <n v="5.5"/>
    <m/>
    <m/>
    <s v="gestion équipe"/>
  </r>
  <r>
    <s v="2023-02"/>
    <s v="RAVEL Violette (124789P)"/>
    <x v="22"/>
    <s v="Diagnostics bassins - Réalisation"/>
    <s v="Diagnostics bassins"/>
    <s v="Connaitre états de santé et fonctionnel des patrimoines"/>
    <s v="Eau pluviale, Milieux aquatiques et ruisseaux"/>
    <n v="1.5"/>
    <m/>
    <m/>
    <m/>
  </r>
  <r>
    <s v="2023-02"/>
    <s v="RAVEL Violette (124789P)"/>
    <x v="9"/>
    <s v="Catalogue Bassin BR/BI - Général"/>
    <s v="Catalogue Bassin BR/BI"/>
    <s v="Connaitre les patrimoines"/>
    <s v="Eau pluviale"/>
    <n v="5.5"/>
    <m/>
    <m/>
    <s v="MAJ BDD GEOM et ESX"/>
  </r>
  <r>
    <s v="2023-02"/>
    <s v="RAVEL Violette (124789P)"/>
    <x v="22"/>
    <s v="Diagnostics bassins - Étude"/>
    <s v="Diagnostics bassins"/>
    <s v="Connaitre états de santé et fonctionnel des patrimoines"/>
    <s v="Eau pluviale, Milieux aquatiques et ruisseaux"/>
    <n v="2.5"/>
    <m/>
    <m/>
    <s v="Thèse microplastique"/>
  </r>
  <r>
    <s v="2023-02"/>
    <s v="RAVEL Violette (124789P)"/>
    <x v="3"/>
    <s v="Activité récurrente - Réunion"/>
    <m/>
    <s v="Activité récurrente - Mails, archivages, réunion, formation, managementmarché, budget"/>
    <m/>
    <n v="1.5"/>
    <m/>
    <m/>
    <s v="GEMAPI"/>
  </r>
  <r>
    <s v="2023-02"/>
    <s v="RAVEL Violette (124789P)"/>
    <x v="3"/>
    <s v="Activité récurrente - Réunion"/>
    <m/>
    <s v="Activité récurrente - Mails, archivages, réunion, formation, managementmarché, budget"/>
    <m/>
    <n v="1.5"/>
    <m/>
    <m/>
    <s v="DOE"/>
  </r>
  <r>
    <s v="2023-0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s v="CR semaine"/>
  </r>
  <r>
    <s v="2023-03"/>
    <s v="RAVEL Violette (124789P)"/>
    <x v="23"/>
    <s v="Plan de gestion ruisseau - Étude"/>
    <s v="Plan de gestion ruisseau"/>
    <s v="Programmer et piloter les travaux patrimoniaux "/>
    <s v="Milieux aquatiques et ruisseaux"/>
    <n v="4"/>
    <s v="Métropole- EAU"/>
    <m/>
    <s v="Planches terrain"/>
  </r>
  <r>
    <s v="2023-03"/>
    <s v="RAVEL Violette (124789P)"/>
    <x v="22"/>
    <s v="Ruisseaux du Grand Lyon - Général"/>
    <s v="Ruisseaux du Grand Lyon"/>
    <s v="Connaitre états de santé et fonctionnel des patrimoines"/>
    <s v="Milieux aquatiques et ruisseaux"/>
    <n v="1.5"/>
    <s v="Métropole- EAU"/>
    <m/>
    <s v="ECHETS"/>
  </r>
  <r>
    <s v="2023-0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1"/>
    <m/>
    <m/>
    <s v="messagerie et CR"/>
  </r>
  <r>
    <s v="2023-03"/>
    <s v="RAVEL Violette (124789P)"/>
    <x v="2"/>
    <s v="Activité récurrente - Management, planification, gestion RH"/>
    <m/>
    <s v="Activité récurrente - Mails, archivages, réunion, formation, managementmarché, budget"/>
    <m/>
    <n v="4.5"/>
    <m/>
    <m/>
    <m/>
  </r>
  <r>
    <s v="2023-03"/>
    <s v="RAVEL Violette (124789P)"/>
    <x v="41"/>
    <s v="Ruisseaux du Grand Lyon - Général"/>
    <s v="Ruisseaux du Grand Lyon"/>
    <s v="Accompagner les projets urbains sur les espaces publics métropolitains : DMOU, RCU, Voirie, SYTRAL, gestion clasement-declassement"/>
    <s v="Milieux aquatiques et ruisseaux"/>
    <n v="1.5"/>
    <s v="Métropole- EAU"/>
    <m/>
    <s v="SVP ADS THOU"/>
  </r>
  <r>
    <s v="2023-0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relecture rapport activité"/>
  </r>
  <r>
    <s v="2023-03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2"/>
    <s v="Métropole- EAU"/>
    <m/>
    <m/>
  </r>
  <r>
    <s v="2023-03"/>
    <s v="RAVEL Violette (124789P)"/>
    <x v="3"/>
    <s v="Activité récurrente - Réunion"/>
    <m/>
    <s v="Activité récurrente - Mails, archivages, réunion, formation, managementmarché, budget"/>
    <m/>
    <n v="7.5"/>
    <m/>
    <m/>
    <m/>
  </r>
  <r>
    <s v="2023-03"/>
    <s v="RAVEL Violette (124789P)"/>
    <x v="23"/>
    <s v="Plan de gestion ruisseau - Étude"/>
    <s v="Plan de gestion ruisseau"/>
    <s v="Programmer et piloter les travaux patrimoniaux "/>
    <s v="Milieux aquatiques et ruisseaux"/>
    <n v="4"/>
    <s v="Métropole- EAU"/>
    <m/>
    <s v="VOSGES"/>
  </r>
  <r>
    <s v="2023-04"/>
    <s v="RAVEL Violette (124789P)"/>
    <x v="2"/>
    <s v="Activité récurrente - Management, planification, gestion RH"/>
    <m/>
    <s v="Activité récurrente - Mails, archivages, réunion, formation, managementmarché, budget"/>
    <m/>
    <n v="7.5"/>
    <m/>
    <m/>
    <m/>
  </r>
  <r>
    <s v="2023-0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"/>
  </r>
  <r>
    <s v="2023-04"/>
    <s v="RAVEL Violette (124789P)"/>
    <x v="3"/>
    <s v="Activité récurrente - Réunion"/>
    <m/>
    <s v="Activité récurrente - Mails, archivages, réunion, formation, managementmarché, budget"/>
    <m/>
    <n v="12"/>
    <m/>
    <m/>
    <m/>
  </r>
  <r>
    <s v="2023-04"/>
    <s v="RAVEL Violette (124789P)"/>
    <x v="22"/>
    <s v="Ruisseau des vosges - Général"/>
    <s v="Ruisseau des vosges"/>
    <s v="Connaitre états de santé et fonctionnel des patrimoines"/>
    <s v="Milieux aquatiques et ruisseaux"/>
    <n v="1.5"/>
    <s v="Métropole- EAU"/>
    <s v="FONTAINES SAINT MARTIN, FONTAINES SUR SAONE, CAILLOUX SUR FONTAINES"/>
    <s v="Ruisseau des vosges"/>
  </r>
  <r>
    <s v="2023-04"/>
    <s v="RAVEL Violette (124789P)"/>
    <x v="9"/>
    <s v="Catalogue Bassin BR/BI - Général"/>
    <s v="Catalogue Bassin BR/BI"/>
    <s v="Connaitre les patrimoines"/>
    <s v="Eau pluviale"/>
    <n v="3"/>
    <m/>
    <m/>
    <m/>
  </r>
  <r>
    <s v="2023-04"/>
    <s v="RAVEL Violette (124789P)"/>
    <x v="22"/>
    <s v="Diagnostics bassins - Étude"/>
    <s v="Diagnostics bassins"/>
    <s v="Connaitre états de santé et fonctionnel des patrimoines"/>
    <s v="Eau pluviale, Milieux aquatiques et ruisseaux"/>
    <n v="3"/>
    <m/>
    <m/>
    <m/>
  </r>
  <r>
    <s v="2023-04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m/>
  </r>
  <r>
    <s v="2023-04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compta"/>
  </r>
  <r>
    <s v="2023-05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05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0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mails et CR"/>
  </r>
  <r>
    <s v="2023-05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compta"/>
  </r>
  <r>
    <s v="2023-05"/>
    <s v="RAVEL Violette (124789P)"/>
    <x v="13"/>
    <s v="Activité récurrente - Formation reçue, visite d'ouvrage"/>
    <m/>
    <s v="Activité récurrente - Mails, archivages, réunion, formation, managementmarché, budget"/>
    <m/>
    <n v="1.5"/>
    <m/>
    <m/>
    <m/>
  </r>
  <r>
    <s v="2023-05"/>
    <s v="RAVEL Violette (124789P)"/>
    <x v="30"/>
    <s v="Connaitre les patrimoines - Pilotage, programmation, réalisation, analyse DTA"/>
    <s v="Connaitre les patrimoines"/>
    <s v="Connaitre les patrimoines"/>
    <s v="Milieux aquatiques et ruisseaux"/>
    <n v="1"/>
    <s v="Métropole- EAU"/>
    <s v="SATHONAY VILLAGE, RILLIEUX LA PAPE, SATHONAY CAMP, FONTAINES SAINT MARTIN, FONTAINES SUR SAONE"/>
    <s v="ouvrage ravin"/>
  </r>
  <r>
    <s v="2023-05"/>
    <s v="RAVEL Violette (124789P)"/>
    <x v="22"/>
    <s v="Diagnostics bassins - Étude"/>
    <s v="Diagnostics bassins"/>
    <s v="Connaitre états de santé et fonctionnel des patrimoines"/>
    <s v="Eau pluviale, Milieux aquatiques et ruisseaux"/>
    <n v="3"/>
    <m/>
    <m/>
    <s v="thèse microplastique"/>
  </r>
  <r>
    <s v="2023-05"/>
    <s v="RAVEL Violette (124789P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3"/>
    <m/>
    <m/>
    <s v="thèse microplastique"/>
  </r>
  <r>
    <s v="2023-05"/>
    <s v="RAVEL Violette (124789P)"/>
    <x v="22"/>
    <s v="Diagnostics bassins - Étude"/>
    <s v="Diagnostics bassins"/>
    <s v="Connaitre états de santé et fonctionnel des patrimoines"/>
    <s v="Eau pluviale, Milieux aquatiques et ruisseaux"/>
    <n v="2"/>
    <m/>
    <m/>
    <m/>
  </r>
  <r>
    <s v="2023-05"/>
    <s v="RAVEL Violette (124789P)"/>
    <x v="5"/>
    <s v="SIG-Récolement ZAC, DOE - Contrôle, MAJ"/>
    <s v="SIG-Récolement ZAC, DOE"/>
    <s v="Connaitre les patrimoines"/>
    <s v="Eau pluviale"/>
    <n v="1.5"/>
    <m/>
    <m/>
    <m/>
  </r>
  <r>
    <s v="2023-05"/>
    <s v="RAVEL Violette (124789P)"/>
    <x v="18"/>
    <s v="schéma généraux - Assainissement"/>
    <s v="schéma généraux"/>
    <s v="Elaborer stratégies patrimoniales (connaissance, inspection, travaux, tout ouvrage)"/>
    <s v="Assainissement"/>
    <n v="2.5"/>
    <m/>
    <m/>
    <s v="BV Jonage"/>
  </r>
  <r>
    <s v="2023-05"/>
    <s v="RAVEL Violette (124789P)"/>
    <x v="9"/>
    <s v="SIG Assainissement - traitement anomalies"/>
    <s v="SIG Assainissement"/>
    <s v="Connaitre les patrimoines"/>
    <s v="Eau pluviale, Assainissement"/>
    <n v="1.5"/>
    <m/>
    <m/>
    <m/>
  </r>
  <r>
    <s v="2023-05"/>
    <s v="RAVEL Violette (124789P)"/>
    <x v="10"/>
    <s v="Marchés métrologie - Général"/>
    <s v="Marchés métrologie"/>
    <s v="Activité récurrente - Mails, archivages, réunion, formation, managementmarché, budget"/>
    <m/>
    <n v="2"/>
    <m/>
    <m/>
    <m/>
  </r>
  <r>
    <s v="2023-05"/>
    <s v="RAVEL Violette (124789P)"/>
    <x v="18"/>
    <s v="schéma généraux - Assainissement"/>
    <s v="schéma généraux"/>
    <s v="Elaborer stratégies patrimoniales (connaissance, inspection, travaux, tout ouvrage)"/>
    <s v="Assainissement"/>
    <n v="2"/>
    <m/>
    <m/>
    <s v="Quincieux"/>
  </r>
  <r>
    <s v="2023-10"/>
    <s v="RAVEL Violette (124789P)"/>
    <x v="0"/>
    <s v="Absence - Congé ou RTT"/>
    <m/>
    <s v="Absence : congé, RTT, arrêt maladie"/>
    <m/>
    <n v="7.75"/>
    <m/>
    <m/>
    <m/>
  </r>
  <r>
    <s v="2023-1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ails"/>
  </r>
  <r>
    <s v="2023-10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s v="gestion points équipe"/>
  </r>
  <r>
    <s v="2023-10"/>
    <s v="RAVEL Violette (124789P)"/>
    <x v="9"/>
    <s v="Catalogue Bassin BR/BI - Général"/>
    <s v="Catalogue Bassin BR/BI"/>
    <s v="Connaitre les patrimoines"/>
    <s v="Eau pluviale"/>
    <n v="10"/>
    <m/>
    <m/>
    <s v="MAJ, anomalies, DOE"/>
  </r>
  <r>
    <s v="2023-10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compta, OPPM"/>
  </r>
  <r>
    <s v="2023-10"/>
    <s v="RAVEL Violette (124789P)"/>
    <x v="9"/>
    <s v="Base de données des ruisseaux - Général"/>
    <s v="Base de données des ruisseaux"/>
    <s v="Connaitre les patrimoines"/>
    <s v="Milieux aquatiques et ruisseaux"/>
    <n v="3"/>
    <m/>
    <m/>
    <s v="procédures"/>
  </r>
  <r>
    <s v="2023-10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09"/>
    <s v="RAVEL Violette (124789P)"/>
    <x v="18"/>
    <s v="schéma généraux - GEMA"/>
    <s v="schéma généraux"/>
    <s v="Elaborer stratégies patrimoniales (connaissance, inspection, travaux, tout ouvrage)"/>
    <s v="Milieux aquatiques et ruisseaux"/>
    <n v="8"/>
    <m/>
    <m/>
    <s v="CCTP Chasselièvre, docs stratégique GEMAPI"/>
  </r>
  <r>
    <s v="2023-0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essagerie"/>
  </r>
  <r>
    <s v="2023-09"/>
    <s v="RAVEL Violette (124789P)"/>
    <x v="2"/>
    <s v="Activité récurrente - Management, planification, gestion RH"/>
    <m/>
    <s v="Activité récurrente - Mails, archivages, réunion, formation, managementmarché, budget"/>
    <m/>
    <n v="8"/>
    <m/>
    <m/>
    <s v="gestion équipe"/>
  </r>
  <r>
    <s v="2023-09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0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CR réunions"/>
  </r>
  <r>
    <s v="2023-09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OPPM et compta"/>
  </r>
  <r>
    <s v="2023-09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"/>
    <s v="Métropole- EAU"/>
    <m/>
    <m/>
  </r>
  <r>
    <s v="2023-08"/>
    <s v="RAVEL Violette (124789P)"/>
    <x v="0"/>
    <s v="Absence - Congé ou RTT"/>
    <m/>
    <s v="Absence : congé, RTT, arrêt maladie"/>
    <m/>
    <n v="7.75"/>
    <m/>
    <m/>
    <m/>
  </r>
  <r>
    <s v="2023-08"/>
    <s v="RAVEL Violette (124789P)"/>
    <x v="3"/>
    <s v="Activité récurrente - Réunion"/>
    <m/>
    <s v="Activité récurrente - Mails, archivages, réunion, formation, managementmarché, budget"/>
    <m/>
    <n v="7"/>
    <m/>
    <m/>
    <m/>
  </r>
  <r>
    <s v="2023-08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m/>
  </r>
  <r>
    <s v="2023-08"/>
    <s v="RAVEL Violette (124789P)"/>
    <x v="9"/>
    <s v="Catalogue Bassin BR/BI - Général"/>
    <s v="Catalogue Bassin BR/BI"/>
    <s v="Connaitre les patrimoines"/>
    <s v="Eau pluviale"/>
    <n v="6"/>
    <m/>
    <m/>
    <m/>
  </r>
  <r>
    <s v="2023-08"/>
    <s v="RAVEL Violette (124789P)"/>
    <x v="9"/>
    <s v="Base de données des ruisseaux - Général"/>
    <s v="Base de données des ruisseaux"/>
    <s v="Connaitre les patrimoines"/>
    <s v="Milieux aquatiques et ruisseaux"/>
    <n v="1.5"/>
    <m/>
    <m/>
    <s v="plan de récolement"/>
  </r>
  <r>
    <s v="2023-0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essagerie, courriers"/>
  </r>
  <r>
    <s v="2023-08"/>
    <s v="RAVEL Violette (124789P)"/>
    <x v="22"/>
    <s v="Ruisseau du Thou - Suivi"/>
    <s v="Ruisseau du Thou"/>
    <s v="Connaitre états de santé et fonctionnel des patrimoines"/>
    <s v="Milieux aquatiques et ruisseaux"/>
    <n v="2"/>
    <s v="Métropole- EAU"/>
    <s v="CURIS AU MONT D'OR"/>
    <s v="Ruisseau du Thou"/>
  </r>
  <r>
    <s v="2023-08"/>
    <s v="RAVEL Violette (124789P)"/>
    <x v="9"/>
    <s v="Base de données des ruisseaux - Général"/>
    <s v="Base de données des ruisseaux"/>
    <s v="Connaitre les patrimoines"/>
    <s v="Milieux aquatiques et ruisseaux"/>
    <n v="2"/>
    <m/>
    <m/>
    <m/>
  </r>
  <r>
    <s v="2023-06"/>
    <s v="RAVEL Violette (124789P)"/>
    <x v="3"/>
    <s v="Activité récurrente - Réunion"/>
    <m/>
    <s v="Activité récurrente - Mails, archivages, réunion, formation, managementmarché, budget"/>
    <m/>
    <n v="9"/>
    <m/>
    <m/>
    <m/>
  </r>
  <r>
    <s v="2023-06"/>
    <s v="RAVEL Violette (124789P)"/>
    <x v="2"/>
    <s v="Activité récurrente - Management, planification, gestion RH"/>
    <s v="Management"/>
    <s v="Activité récurrente - Mails, archivages, réunion, formation, managementmarché, budget"/>
    <m/>
    <n v="4"/>
    <s v="Métropole- EAU"/>
    <m/>
    <m/>
  </r>
  <r>
    <s v="2023-06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compta"/>
  </r>
  <r>
    <s v="2023-0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messagerie, courriers CR"/>
  </r>
  <r>
    <s v="2023-06"/>
    <s v="RAVEL Violette (124789P)"/>
    <x v="9"/>
    <s v="Catalogue Bassin BR/BI - Général"/>
    <s v="Catalogue Bassin BR/BI"/>
    <s v="Connaitre les patrimoines"/>
    <s v="Eau pluviale"/>
    <n v="6"/>
    <m/>
    <m/>
    <m/>
  </r>
  <r>
    <s v="2023-06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.5"/>
    <s v="Métropole- EAU"/>
    <m/>
    <m/>
  </r>
  <r>
    <s v="2023-06"/>
    <s v="RAVEL Violette (124789P)"/>
    <x v="0"/>
    <s v="Absence - Congé ou RTT"/>
    <m/>
    <s v="Absence : congé, RTT, arrêt maladie"/>
    <m/>
    <n v="4"/>
    <m/>
    <m/>
    <m/>
  </r>
  <r>
    <s v="2023-06"/>
    <s v="RAVEL Violette (124789P)"/>
    <x v="0"/>
    <s v="Absence - Congé ou RTT"/>
    <m/>
    <s v="Absence : congé, RTT, arrêt maladie"/>
    <m/>
    <n v="4"/>
    <m/>
    <m/>
    <m/>
  </r>
  <r>
    <s v="2023-0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messagerie et CR"/>
  </r>
  <r>
    <s v="2023-07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s v="gestion équipe"/>
  </r>
  <r>
    <s v="2023-07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compta"/>
  </r>
  <r>
    <s v="2023-07"/>
    <s v="RAVEL Violette (124789P)"/>
    <x v="3"/>
    <s v="Activité récurrente - Réunion"/>
    <m/>
    <s v="Activité récurrente - Mails, archivages, réunion, formation, managementmarché, budget"/>
    <m/>
    <n v="5"/>
    <m/>
    <m/>
    <m/>
  </r>
  <r>
    <s v="2023-07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m/>
  </r>
  <r>
    <s v="2023-07"/>
    <s v="RAVEL Violette (124789P)"/>
    <x v="9"/>
    <s v="Catalogue Bassin BR/BI - Général"/>
    <s v="Catalogue Bassin BR/BI"/>
    <s v="Connaitre les patrimoines"/>
    <s v="Eau pluviale"/>
    <n v="4"/>
    <m/>
    <m/>
    <s v="DOE et anomalies"/>
  </r>
  <r>
    <s v="2023-07"/>
    <s v="RAVEL Violette (124789P)"/>
    <x v="10"/>
    <s v="Marchés métrologie - Général"/>
    <s v="Marchés métrologie"/>
    <s v="Activité récurrente - Mails, archivages, réunion, formation, managementmarché, budget"/>
    <m/>
    <n v="3"/>
    <m/>
    <m/>
    <s v="qualité"/>
  </r>
  <r>
    <s v="2023-07"/>
    <s v="RAVEL Violette (124789P)"/>
    <x v="22"/>
    <s v="Diagnostics bassins - Réalisation"/>
    <s v="Diagnostics bassins"/>
    <s v="Connaitre états de santé et fonctionnel des patrimoines"/>
    <s v="Eau pluviale, Milieux aquatiques et ruisseaux"/>
    <n v="3"/>
    <m/>
    <m/>
    <s v="Aqueduc"/>
  </r>
  <r>
    <s v="2023-07"/>
    <s v="RAVEL Violette (124789P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3"/>
    <m/>
    <m/>
    <m/>
  </r>
  <r>
    <s v="2023-11"/>
    <s v="RAVEL Violette (124789P)"/>
    <x v="18"/>
    <s v="schéma généraux - GEMAPI"/>
    <s v="schéma généraux"/>
    <s v="Elaborer stratégies patrimoniales (connaissance, inspection, travaux, tout ouvrage)"/>
    <s v="Assainissement"/>
    <n v="1"/>
    <m/>
    <m/>
    <m/>
  </r>
  <r>
    <s v="2023-11"/>
    <s v="RAVEL Violette (124789P)"/>
    <x v="3"/>
    <s v="Activité récurrente - Réunion"/>
    <m/>
    <s v="Activité récurrente - Mails, archivages, réunion, formation, managementmarché, budget"/>
    <m/>
    <n v="5"/>
    <m/>
    <m/>
    <m/>
  </r>
  <r>
    <s v="2023-11"/>
    <s v="RAVEL Violette (124789P)"/>
    <x v="22"/>
    <s v="Diagnostics bassins - Étude"/>
    <s v="Diagnostics bassins"/>
    <s v="Connaitre états de santé et fonctionnel des patrimoines"/>
    <s v="Eau pluviale, Milieux aquatiques et ruisseaux"/>
    <n v="4"/>
    <m/>
    <m/>
    <s v="Bollier et Poudrette"/>
  </r>
  <r>
    <s v="2023-1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mails et CR"/>
  </r>
  <r>
    <s v="2023-11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s v="gestion équipe"/>
  </r>
  <r>
    <s v="2023-11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budget"/>
  </r>
  <r>
    <s v="2023-11"/>
    <s v="RAVEL Violette (124789P)"/>
    <x v="10"/>
    <s v="Activité récurrente - Suivi marchés, achat, facture, préparation budget"/>
    <m/>
    <s v="Activité récurrente - Mails, archivages, réunion, formation, managementmarché, budget"/>
    <m/>
    <n v="14"/>
    <m/>
    <m/>
    <s v="analyse offre marché"/>
  </r>
  <r>
    <s v="2023-12"/>
    <s v="RAVEL Violette (124789P)"/>
    <x v="3"/>
    <s v="Activité récurrente - Réunion"/>
    <m/>
    <s v="Activité récurrente - Mails, archivages, réunion, formation, managementmarché, budget"/>
    <m/>
    <n v="8.5"/>
    <m/>
    <m/>
    <m/>
  </r>
  <r>
    <s v="2023-12"/>
    <s v="RAVEL Violette (124789P)"/>
    <x v="2"/>
    <s v="Activité récurrente - Management, planification, gestion RH"/>
    <m/>
    <s v="Activité récurrente - Mails, archivages, réunion, formation, managementmarché, budget"/>
    <m/>
    <n v="7"/>
    <m/>
    <m/>
    <m/>
  </r>
  <r>
    <s v="2023-12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1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s v="mails, CR, courriers"/>
  </r>
  <r>
    <s v="2023-12"/>
    <s v="RAVEL Violette (124789P)"/>
    <x v="10"/>
    <s v="Marchés métrologie - Général"/>
    <s v="Marchés métrologie"/>
    <s v="Activité récurrente - Mails, archivages, réunion, formation, managementmarché, budget"/>
    <m/>
    <n v="15"/>
    <m/>
    <m/>
    <s v="qualité"/>
  </r>
  <r>
    <s v="2023-13"/>
    <s v="RAVEL Violette (124789P)"/>
    <x v="25"/>
    <s v="Absence - Congé exceptionnel ou arrêt maladie"/>
    <m/>
    <s v="Absence : congé, RTT, arrêt maladie"/>
    <m/>
    <n v="7.75"/>
    <m/>
    <m/>
    <m/>
  </r>
  <r>
    <s v="2023-13"/>
    <s v="RAVEL Violette (124789P)"/>
    <x v="0"/>
    <s v="Absence - Congé ou RTT"/>
    <m/>
    <s v="Absence : congé, RTT, arrêt maladie"/>
    <m/>
    <n v="4"/>
    <m/>
    <m/>
    <m/>
  </r>
  <r>
    <s v="2023-13"/>
    <s v="RAVEL Violette (124789P)"/>
    <x v="22"/>
    <s v="Diagnostics bassins - Réalisation"/>
    <s v="Diagnostics bassins"/>
    <s v="Connaitre états de santé et fonctionnel des patrimoines"/>
    <s v="Eau pluviale, Milieux aquatiques et ruisseaux"/>
    <n v="2"/>
    <m/>
    <m/>
    <s v="rapport autosurveillance bassins EP"/>
  </r>
  <r>
    <s v="2023-13"/>
    <s v="RAVEL Violette (124789P)"/>
    <x v="22"/>
    <s v="Retenues R2 et R5 sur le ruisseau du Ravin - Général"/>
    <s v="Retenues R2 et R5 sur le ruisseau du Ravin"/>
    <s v="Connaitre états de santé et fonctionnel des patrimoines"/>
    <s v="Milieux aquatiques et ruisseaux"/>
    <n v="2"/>
    <s v="Métropole- EAU"/>
    <s v="SATHONAY VILLAGE, RILLIEUX LA PAPE, SATHONAY CAMP"/>
    <s v="VTA AH RAVIN"/>
  </r>
  <r>
    <s v="2023-1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13"/>
    <s v="RAVEL Violette (124789P)"/>
    <x v="3"/>
    <s v="Activité récurrente - Réunion"/>
    <m/>
    <s v="Activité récurrente - Mails, archivages, réunion, formation, managementmarché, budget"/>
    <m/>
    <n v="7"/>
    <m/>
    <m/>
    <m/>
  </r>
  <r>
    <s v="2023-1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, CR et courriers"/>
  </r>
  <r>
    <s v="2023-13"/>
    <s v="RAVEL Violette (124789P)"/>
    <x v="10"/>
    <s v="Marchés métrologie - Général"/>
    <s v="Marchés métrologie"/>
    <s v="Activité récurrente - Mails, archivages, réunion, formation, managementmarché, budget"/>
    <m/>
    <n v="5"/>
    <m/>
    <m/>
    <s v="qualité"/>
  </r>
  <r>
    <s v="2023-15"/>
    <s v="RAVEL Violette (124789P)"/>
    <x v="0"/>
    <s v="Absence - Congé ou RTT"/>
    <m/>
    <s v="Absence : congé, RTT, arrêt maladie"/>
    <m/>
    <n v="24"/>
    <m/>
    <m/>
    <m/>
  </r>
  <r>
    <s v="2023-15"/>
    <s v="RAVEL Violette (124789P)"/>
    <x v="0"/>
    <s v="Absence - Congé ou RTT"/>
    <m/>
    <s v="Absence : congé, RTT, arrêt maladie"/>
    <m/>
    <n v="14.75"/>
    <m/>
    <m/>
    <m/>
  </r>
  <r>
    <s v="2023-1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3"/>
    <m/>
    <m/>
    <s v="messagerie et CR"/>
  </r>
  <r>
    <s v="2023-14"/>
    <s v="RAVEL Violette (124789P)"/>
    <x v="3"/>
    <s v="Activité récurrente - Réunion"/>
    <m/>
    <s v="Activité récurrente - Mails, archivages, réunion, formation, managementmarché, budget"/>
    <m/>
    <n v="15"/>
    <m/>
    <m/>
    <s v="réunions"/>
  </r>
  <r>
    <s v="2023-14"/>
    <s v="RAVEL Violette (124789P)"/>
    <x v="10"/>
    <s v="Marchés métrologie - Général"/>
    <s v="Marchés métrologie"/>
    <s v="Activité récurrente - Mails, archivages, réunion, formation, managementmarché, budget"/>
    <m/>
    <n v="3"/>
    <m/>
    <m/>
    <s v="RAO qualité"/>
  </r>
  <r>
    <s v="2023-14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MABC MOE GEMAPI"/>
  </r>
  <r>
    <s v="2023-14"/>
    <s v="RAVEL Violette (124789P)"/>
    <x v="22"/>
    <s v="gestion des ouvrages en remblais - Général"/>
    <s v="gestion des ouvrages en remblais"/>
    <s v="Connaitre états de santé et fonctionnel des patrimoines"/>
    <s v="Eau pluviale"/>
    <n v="4"/>
    <s v="Métropole- EAU"/>
    <m/>
    <s v="ravin et moulin carron"/>
  </r>
  <r>
    <s v="2023-14"/>
    <s v="RAVEL Violette (124789P)"/>
    <x v="10"/>
    <s v="Aides agence de l'eau, contrat d'agglomération - Général"/>
    <s v="Aides agence de l'eau, contrat d'agglomération"/>
    <s v="Activité récurrente - Mails, archivages, réunion, formation, managementmarché, budget"/>
    <s v="Eau pluviale, Milieux aquatiques et ruisseaux"/>
    <n v="1"/>
    <s v="Métropole- EAU"/>
    <m/>
    <s v="récolement EP"/>
  </r>
  <r>
    <s v="2023-14"/>
    <s v="RAVEL Violette (124789P)"/>
    <x v="22"/>
    <s v="Ruisseaux du Grand Lyon - Général"/>
    <s v="Ruisseaux du Grand Lyon"/>
    <s v="Connaitre états de santé et fonctionnel des patrimoines"/>
    <s v="Milieux aquatiques et ruisseaux"/>
    <n v="2"/>
    <s v="Métropole- EAU"/>
    <m/>
    <m/>
  </r>
  <r>
    <s v="2023-1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ails et courriers"/>
  </r>
  <r>
    <s v="2023-16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Suivi engagements et vérifs compta équipe"/>
  </r>
  <r>
    <s v="2023-16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8"/>
    <s v="Métropole- EAU"/>
    <m/>
    <s v="MAJ base MAQ récolements"/>
  </r>
  <r>
    <s v="2023-16"/>
    <s v="RAVEL Violette (124789P)"/>
    <x v="10"/>
    <s v="Activité récurrente - Suivi marchés, achat, facture, préparation budget"/>
    <m/>
    <s v="Activité récurrente - Mails, archivages, réunion, formation, managementmarché, budget"/>
    <m/>
    <n v="8"/>
    <m/>
    <m/>
    <s v="MABC MOE GEMAPI"/>
  </r>
  <r>
    <s v="2023-16"/>
    <s v="RAVEL Violette (124789P)"/>
    <x v="3"/>
    <s v="Activité récurrente - Réunion"/>
    <m/>
    <s v="Activité récurrente - Mails, archivages, réunion, formation, managementmarché, budget"/>
    <m/>
    <n v="10"/>
    <m/>
    <m/>
    <s v="Ruisseaux, compta et techniques"/>
  </r>
  <r>
    <s v="2023-16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s v="Management suivi équipe"/>
  </r>
  <r>
    <s v="2023-52"/>
    <s v="RAVEL Violette (124789P)"/>
    <x v="0"/>
    <s v="Absence - Congé ou RTT"/>
    <m/>
    <s v="Absence : congé, RTT, arrêt maladie"/>
    <m/>
    <n v="15.5"/>
    <m/>
    <m/>
    <s v="congés Noel"/>
  </r>
  <r>
    <s v="2023-52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Conventions bassins"/>
  </r>
  <r>
    <s v="2023-52"/>
    <s v="RAVEL Violette (124789P)"/>
    <x v="10"/>
    <s v="Activité récurrente - Suivi marchés, achat, facture, préparation budget"/>
    <m/>
    <s v="Activité récurrente - Mails, archivages, réunion, formation, managementmarché, budget"/>
    <m/>
    <n v="5"/>
    <m/>
    <m/>
    <s v="Analyse offres marchés"/>
  </r>
  <r>
    <s v="2023-5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Gestion mails"/>
  </r>
  <r>
    <s v="2023-52"/>
    <s v="RAVEL Violette (124789P)"/>
    <x v="2"/>
    <s v="Activité récurrente - Management, planification, gestion RH"/>
    <m/>
    <s v="Activité récurrente - Mails, archivages, réunion, formation, managementmarché, budget"/>
    <m/>
    <n v="1.5"/>
    <m/>
    <m/>
    <s v="Management équipe"/>
  </r>
  <r>
    <s v="2023-52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DD et projets Bassins"/>
  </r>
  <r>
    <s v="2023-17"/>
    <s v="RAVEL Violette (124789P)"/>
    <x v="3"/>
    <s v="Activité récurrente - Réunion"/>
    <m/>
    <s v="Activité récurrente - Mails, archivages, réunion, formation, managementmarché, budget"/>
    <m/>
    <n v="10"/>
    <m/>
    <m/>
    <s v="Réunions, CPAO"/>
  </r>
  <r>
    <s v="2023-17"/>
    <s v="RAVEL Violette (124789P)"/>
    <x v="2"/>
    <s v="Activité récurrente - Management, planification, gestion RH"/>
    <m/>
    <s v="Activité récurrente - Mails, archivages, réunion, formation, managementmarché, budget"/>
    <m/>
    <n v="5"/>
    <m/>
    <m/>
    <s v="Gestion équipe"/>
  </r>
  <r>
    <s v="2023-1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gestion SIG MAQ/GEMAPI"/>
  </r>
  <r>
    <s v="2023-17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MAJ BDD bassins Domanialité"/>
  </r>
  <r>
    <s v="2023-1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18"/>
    <s v="RAVEL Violette (124789P)"/>
    <x v="0"/>
    <s v="Absence - Congé ou RTT"/>
    <m/>
    <s v="Absence : congé, RTT, arrêt maladie"/>
    <m/>
    <n v="7.75"/>
    <m/>
    <m/>
    <s v="congés"/>
  </r>
  <r>
    <s v="2023-18"/>
    <s v="RAVEL Violette (124789P)"/>
    <x v="3"/>
    <s v="Activité récurrente - Réunion"/>
    <m/>
    <s v="Activité récurrente - Mails, archivages, réunion, formation, managementmarché, budget"/>
    <m/>
    <n v="3"/>
    <m/>
    <m/>
    <m/>
  </r>
  <r>
    <s v="2023-1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s v="MAJ BDD Bassins domanialité"/>
  </r>
  <r>
    <s v="2023-1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0"/>
    <m/>
    <m/>
    <s v="Gestion mails et courriers"/>
  </r>
  <r>
    <s v="2023-18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Management équipe"/>
  </r>
  <r>
    <s v="2023-19"/>
    <s v="RAVEL Violette (124789P)"/>
    <x v="25"/>
    <s v="Absence - Congé exceptionnel ou arrêt maladie"/>
    <m/>
    <s v="Absence : congé, RTT, arrêt maladie"/>
    <m/>
    <n v="15.5"/>
    <m/>
    <m/>
    <s v="Enfant malade"/>
  </r>
  <r>
    <s v="2023-19"/>
    <s v="RAVEL Violette (124789P)"/>
    <x v="3"/>
    <s v="Activité récurrente - Réunion"/>
    <m/>
    <s v="Activité récurrente - Mails, archivages, réunion, formation, managementmarché, budget"/>
    <m/>
    <n v="4"/>
    <m/>
    <m/>
    <s v="Réunions"/>
  </r>
  <r>
    <s v="2023-1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Gestion mails"/>
  </r>
  <r>
    <s v="2023-19"/>
    <s v="RAVEL Violette (124789P)"/>
    <x v="10"/>
    <s v="Activité récurrente - Suivi marchés, achat, facture, préparation budget"/>
    <m/>
    <s v="Activité récurrente - Mails, archivages, réunion, formation, managementmarché, budget"/>
    <m/>
    <n v="1.5"/>
    <m/>
    <m/>
    <s v="Compta suivi engagements"/>
  </r>
  <r>
    <s v="2023-19"/>
    <s v="RAVEL Violette (124789P)"/>
    <x v="2"/>
    <s v="Activité récurrente - Management, planification, gestion RH"/>
    <m/>
    <s v="Activité récurrente - Mails, archivages, réunion, formation, managementmarché, budget"/>
    <m/>
    <n v="1"/>
    <m/>
    <m/>
    <s v="Management"/>
  </r>
  <r>
    <s v="2023-1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MAJ BDD Bassins"/>
  </r>
  <r>
    <s v="2023-20"/>
    <s v="RAVEL Violette (124789P)"/>
    <x v="0"/>
    <s v="Absence - Congé ou RTT"/>
    <m/>
    <s v="Absence : congé, RTT, arrêt maladie"/>
    <m/>
    <n v="12"/>
    <m/>
    <m/>
    <s v="congé"/>
  </r>
  <r>
    <s v="2023-20"/>
    <s v="RAVEL Violette (124789P)"/>
    <x v="2"/>
    <s v="Activité récurrente - Management, planification, gestion RH"/>
    <m/>
    <s v="Activité récurrente - Mails, archivages, réunion, formation, managementmarché, budget"/>
    <m/>
    <n v="2.5"/>
    <m/>
    <m/>
    <s v="gestion équipe"/>
  </r>
  <r>
    <s v="2023-2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Gestion mails et courriers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Tri plans de récolements base MAQ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Décorrélation base MAQ et ASS"/>
  </r>
  <r>
    <s v="2023-2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MAJ BDD Bassins"/>
  </r>
  <r>
    <s v="2023-21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Tri plans de récolement MAQ"/>
  </r>
  <r>
    <s v="2023-21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1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"/>
  </r>
  <r>
    <s v="2023-2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Suivi équipe"/>
  </r>
  <r>
    <s v="2023-21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travaux digue Epi absence Serge"/>
  </r>
  <r>
    <s v="2023-2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Recrutement"/>
  </r>
  <r>
    <s v="2023-2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1"/>
    <s v="RAVEL Violette (124789P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s v="MAJ Plan d'eau"/>
  </r>
  <r>
    <s v="2023-21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MAJ BDD Bassins"/>
  </r>
  <r>
    <s v="2023-22"/>
    <s v="RAVEL Violette (124789P)"/>
    <x v="0"/>
    <s v="Absence - Congé ou RTT"/>
    <m/>
    <s v="Absence : congé, RTT, arrêt maladie"/>
    <m/>
    <n v="7.75"/>
    <m/>
    <m/>
    <s v="congé"/>
  </r>
  <r>
    <s v="2023-22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2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2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s v="recrutement"/>
  </r>
  <r>
    <s v="2023-22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bassins"/>
  </r>
  <r>
    <s v="2023-2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3"/>
    <s v="RAVEL Violette (124789P)"/>
    <x v="0"/>
    <s v="Absence - Congé ou RTT"/>
    <m/>
    <s v="Absence : congé, RTT, arrêt maladie"/>
    <m/>
    <n v="7.75"/>
    <m/>
    <m/>
    <m/>
  </r>
  <r>
    <s v="2023-23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s v="gestion équipe"/>
  </r>
  <r>
    <s v="2023-2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3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Calage CCTP Bassins"/>
  </r>
  <r>
    <s v="2023-23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Note GEMAPI &amp; Co"/>
  </r>
  <r>
    <s v="2023-23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gestion compta et MABC qualité"/>
  </r>
  <r>
    <s v="2023-23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s v="MAJ BDD Bassins"/>
  </r>
  <r>
    <s v="2023-24"/>
    <s v="RAVEL Violette (124789P)"/>
    <x v="0"/>
    <s v="Absence - Congé ou RTT"/>
    <m/>
    <s v="Absence : congé, RTT, arrêt maladie"/>
    <m/>
    <n v="4"/>
    <m/>
    <m/>
    <m/>
  </r>
  <r>
    <s v="2023-24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24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"/>
  </r>
  <r>
    <s v="2023-24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Compta"/>
  </r>
  <r>
    <s v="2023-24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MAJ BDD Bassins"/>
  </r>
  <r>
    <s v="2023-24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E Dossiers Serge"/>
  </r>
  <r>
    <s v="2023-24"/>
    <s v="RAVEL Violette (124789P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s v="Bassins et SE"/>
  </r>
  <r>
    <s v="2023-25"/>
    <s v="RAVEL Violette (124789P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s v="Bassins et SE"/>
  </r>
  <r>
    <s v="2023-26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6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6"/>
    <s v="RAVEL Violette (124789P)"/>
    <x v="10"/>
    <s v="Activité récurrente - Suivi marchés, achat, facture, préparation budget"/>
    <m/>
    <s v="Activité récurrente - Mails, archivages, réunion, formation, managementmarché, budget"/>
    <m/>
    <n v="6"/>
    <m/>
    <m/>
    <s v="Compta et analyse des offres marchés Serge"/>
  </r>
  <r>
    <s v="2023-26"/>
    <s v="RAVEL Violette (124789P)"/>
    <x v="30"/>
    <s v="Connaitre les patrimoines - Pilotage, programmation, réalisation, analyse DTA"/>
    <s v="Connaitre les patrimoines"/>
    <s v="Connaitre les patrimoines"/>
    <s v="Eau pluviale, Milieux aquatiques et ruisseaux, Assainissement"/>
    <n v="5"/>
    <s v="Métropole- EAU"/>
    <m/>
    <s v="Etude BV Planches"/>
  </r>
  <r>
    <s v="2023-26"/>
    <s v="RAVEL Violette (124789P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5"/>
    <s v="Métropole- EAU"/>
    <m/>
    <s v="Etude assainissement et SE"/>
  </r>
  <r>
    <s v="2023-26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 et courriers"/>
  </r>
  <r>
    <s v="2023-27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compta"/>
  </r>
  <r>
    <s v="2023-27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7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 et marché"/>
  </r>
  <r>
    <s v="2023-2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5"/>
    <s v="Métropole- EAU"/>
    <m/>
    <s v="MAJ BDD Bassins"/>
  </r>
  <r>
    <s v="2023-27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27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Récolement bassins"/>
  </r>
  <r>
    <s v="2023-27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8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Réponses GRECO"/>
  </r>
  <r>
    <s v="2023-2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8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8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28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Suivi compta"/>
  </r>
  <r>
    <s v="2023-2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Bassins et GEMAPI"/>
  </r>
  <r>
    <s v="2023-28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Plans de récolement bassins"/>
  </r>
  <r>
    <s v="2023-2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7"/>
    <s v="Métropole- EAU"/>
    <m/>
    <s v="GRECO diversTerrain SAGYRC"/>
  </r>
  <r>
    <s v="2023-29"/>
    <s v="RAVEL Violette (124789P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océdure plan d'eau"/>
  </r>
  <r>
    <s v="2023-2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P et travaux bassins"/>
  </r>
  <r>
    <s v="2023-29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2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29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s v="Gestion équipe"/>
  </r>
  <r>
    <s v="2023-29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s v="suivi compta et marché"/>
  </r>
  <r>
    <s v="2023-2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MAJ BDD Bassins"/>
  </r>
  <r>
    <s v="2023-29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MAJ BDD Bassins"/>
  </r>
  <r>
    <s v="2023-2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0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0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30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0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GRECO"/>
  </r>
  <r>
    <s v="2023-30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s v="BDD BASSINS MAQ"/>
  </r>
  <r>
    <s v="2023-30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MAJ BDD Bassins"/>
  </r>
  <r>
    <s v="2023-30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E"/>
  </r>
  <r>
    <s v="2023-30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RAVEL Violette (124789P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1"/>
    <s v="RAVEL Violette (124789P)"/>
    <x v="0"/>
    <s v="Absence - Congé ou RTT"/>
    <m/>
    <s v="Absence : congé, RTT, arrêt maladie"/>
    <m/>
    <n v="24"/>
    <m/>
    <m/>
    <m/>
  </r>
  <r>
    <s v="2023-31"/>
    <s v="RAVEL Violette (124789P)"/>
    <x v="0"/>
    <s v="Absence - Congé ou RTT"/>
    <m/>
    <s v="Absence : congé, RTT, arrêt maladie"/>
    <m/>
    <n v="14.75"/>
    <m/>
    <m/>
    <m/>
  </r>
  <r>
    <s v="2023-32"/>
    <s v="RAVEL Violette (124789P)"/>
    <x v="0"/>
    <s v="Absence - Congé ou RTT"/>
    <m/>
    <s v="Absence : congé, RTT, arrêt maladie"/>
    <m/>
    <n v="20"/>
    <m/>
    <m/>
    <m/>
  </r>
  <r>
    <s v="2023-32"/>
    <s v="RAVEL Violette (124789P)"/>
    <x v="0"/>
    <s v="Absence - Congé ou RTT"/>
    <m/>
    <s v="Absence : congé, RTT, arrêt maladie"/>
    <m/>
    <n v="18.75"/>
    <m/>
    <m/>
    <m/>
  </r>
  <r>
    <s v="2023-3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s v="Gestion mails retour congés"/>
  </r>
  <r>
    <s v="2023-33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Gestion marchés"/>
  </r>
  <r>
    <s v="2023-33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s v="Gestion équipe"/>
  </r>
  <r>
    <s v="2023-33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3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MAJ BDD Bassins"/>
  </r>
  <r>
    <s v="2023-33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ET gemapi"/>
  </r>
  <r>
    <s v="2023-34"/>
    <s v="RAVEL Violette (124789P)"/>
    <x v="0"/>
    <s v="Absence - Congé ou RTT"/>
    <m/>
    <s v="Absence : congé, RTT, arrêt maladie"/>
    <m/>
    <n v="7.75"/>
    <m/>
    <m/>
    <m/>
  </r>
  <r>
    <s v="2023-3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s v="Gestion mails"/>
  </r>
  <r>
    <s v="2023-34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4"/>
    <s v="RAVEL Violette (124789P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4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s v="suivi compta"/>
  </r>
  <r>
    <s v="2023-34"/>
    <s v="RAVEL Violette (124789P)"/>
    <x v="30"/>
    <s v="Connaitre les patrimoines - Pilotage, programmation, réalisation, analyse DTA"/>
    <s v="Connaitre les patrimoines"/>
    <s v="Connaitre les patrimoines"/>
    <s v="Eau pluviale, Milieux aquatiques et ruisseaux, Assainissement"/>
    <n v="6"/>
    <s v="Métropole- EAU"/>
    <m/>
    <s v="Terrain et réunions"/>
  </r>
  <r>
    <s v="2023-34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s v="MAJ BDD Bassins"/>
  </r>
  <r>
    <s v="2023-34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RAVEL Violette (124789P)"/>
    <x v="0"/>
    <s v="Absence - Congé ou RTT"/>
    <m/>
    <s v="Absence : congé, RTT, arrêt maladie"/>
    <m/>
    <n v="4"/>
    <m/>
    <m/>
    <m/>
  </r>
  <r>
    <s v="2023-3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35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5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35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5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5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5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35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5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RAVEL Violette (124789P)"/>
    <x v="0"/>
    <s v="Absence - Congé ou RTT"/>
    <m/>
    <s v="Absence : congé, RTT, arrêt maladie"/>
    <m/>
    <n v="24"/>
    <m/>
    <m/>
    <m/>
  </r>
  <r>
    <s v="2023-36"/>
    <s v="RAVEL Violette (124789P)"/>
    <x v="0"/>
    <s v="Absence - Congé ou RTT"/>
    <m/>
    <s v="Absence : congé, RTT, arrêt maladie"/>
    <m/>
    <n v="14.75"/>
    <m/>
    <m/>
    <m/>
  </r>
  <r>
    <s v="2023-37"/>
    <s v="RAVEL Violette (124789P)"/>
    <x v="0"/>
    <s v="Absence - Congé ou RTT"/>
    <m/>
    <s v="Absence : congé, RTT, arrêt maladie"/>
    <m/>
    <n v="14.75"/>
    <m/>
    <m/>
    <m/>
  </r>
  <r>
    <s v="2023-37"/>
    <s v="RAVEL Violette (124789P)"/>
    <x v="0"/>
    <s v="Absence - Congé ou RTT"/>
    <m/>
    <s v="Absence : congé, RTT, arrêt maladie"/>
    <m/>
    <n v="24"/>
    <m/>
    <m/>
    <m/>
  </r>
  <r>
    <s v="2023-3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s v="gestion mails retour congés"/>
  </r>
  <r>
    <s v="2023-38"/>
    <s v="RAVEL Violette (124789P)"/>
    <x v="2"/>
    <s v="Activité récurrente - Management, planification, gestion RH"/>
    <m/>
    <s v="Activité récurrente - Mails, archivages, réunion, formation, managementmarché, budget"/>
    <m/>
    <n v="6"/>
    <m/>
    <m/>
    <m/>
  </r>
  <r>
    <s v="2023-38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38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8"/>
    <s v="RAVEL Violette (124789P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38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38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3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AVEL Violette (124789P)"/>
    <x v="2"/>
    <s v="Activité récurrente - Management, planification, gestion RH"/>
    <m/>
    <s v="Activité récurrente - Mails, archivages, réunion, formation, managementmarché, budget"/>
    <m/>
    <n v="8"/>
    <m/>
    <m/>
    <m/>
  </r>
  <r>
    <s v="2023-3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6"/>
    <m/>
    <m/>
    <m/>
  </r>
  <r>
    <s v="2023-39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39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9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m/>
  </r>
  <r>
    <s v="2023-39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m/>
  </r>
  <r>
    <s v="2023-3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AVEL Violette (124789P)"/>
    <x v="3"/>
    <s v="Activité récurrente - Réunion"/>
    <m/>
    <s v="Activité récurrente - Mails, archivages, réunion, formation, managementmarché, budget"/>
    <m/>
    <n v="12"/>
    <m/>
    <m/>
    <m/>
  </r>
  <r>
    <s v="2023-4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0"/>
    <s v="RAVEL Violette (124789P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40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0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1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1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1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6"/>
    <s v="Métropole- EAU"/>
    <m/>
    <m/>
  </r>
  <r>
    <s v="2023-42"/>
    <s v="RAVEL Violette (124789P)"/>
    <x v="0"/>
    <s v="Absence - Congé ou RTT"/>
    <m/>
    <s v="Absence : congé, RTT, arrêt maladie"/>
    <m/>
    <n v="7.75"/>
    <m/>
    <m/>
    <m/>
  </r>
  <r>
    <s v="2023-42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42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2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2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2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2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6"/>
    <s v="Métropole- EAU"/>
    <m/>
    <m/>
  </r>
  <r>
    <s v="2023-42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3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3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3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3"/>
    <s v="RAVEL Violette (124789P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43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43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43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4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4"/>
    <s v="RAVEL Violette (124789P)"/>
    <x v="10"/>
    <s v="Activité récurrente - Suivi marchés, achat, facture, préparation budget"/>
    <m/>
    <s v="Activité récurrente - Mails, archivages, réunion, formation, managementmarché, budget"/>
    <m/>
    <n v="4"/>
    <m/>
    <m/>
    <s v="MABC ET COMPTA"/>
  </r>
  <r>
    <s v="2023-44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s v="SYMBOLOGIE ET BDD BASSINS"/>
  </r>
  <r>
    <s v="2023-44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4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s v="GESTION CONVENTIONS BASSINS"/>
  </r>
  <r>
    <s v="2023-44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IG"/>
  </r>
  <r>
    <s v="2023-44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RAVEL Violette (124789P)"/>
    <x v="0"/>
    <s v="Absence - Congé ou RTT"/>
    <m/>
    <s v="Absence : congé, RTT, arrêt maladie"/>
    <m/>
    <n v="4"/>
    <m/>
    <m/>
    <m/>
  </r>
  <r>
    <s v="2023-45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5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5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5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5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5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4"/>
    <s v="Métropole- EAU"/>
    <m/>
    <m/>
  </r>
  <r>
    <s v="2023-45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RAVEL Violette (124789P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RAVEL Violette (124789P)"/>
    <x v="10"/>
    <s v="Activité récurrente - Suivi marchés, achat, facture, préparation budget"/>
    <m/>
    <s v="Activité récurrente - Mails, archivages, réunion, formation, managementmarché, budget"/>
    <m/>
    <n v="3"/>
    <m/>
    <m/>
    <s v="COMPTA SUIVI ENGAGEMENTS CONSO"/>
  </r>
  <r>
    <s v="2023-46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6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6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46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m/>
  </r>
  <r>
    <s v="2023-46"/>
    <s v="RAVEL Violette (124789P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6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7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7"/>
    <s v="RAVEL Violette (124789P)"/>
    <x v="3"/>
    <s v="Activité récurrente - Réunion"/>
    <m/>
    <s v="Activité récurrente - Mails, archivages, réunion, formation, managementmarché, budget"/>
    <m/>
    <n v="8"/>
    <m/>
    <m/>
    <m/>
  </r>
  <r>
    <s v="2023-47"/>
    <s v="RAVEL Violette (124789P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7"/>
    <s v="RAVEL Violette (124789P)"/>
    <x v="16"/>
    <s v="Connaitre les patrimoines - Exploitation/valorisation données SIG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47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RAVEL Violette (124789P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7"/>
    <s v="RAVEL Violette (124789P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8"/>
    <s v="RAVEL Violette (124789P)"/>
    <x v="0"/>
    <s v="Absence - Congé ou RTT"/>
    <m/>
    <s v="Absence : congé, RTT, arrêt maladie"/>
    <m/>
    <n v="7.75"/>
    <m/>
    <m/>
    <m/>
  </r>
  <r>
    <s v="2023-48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8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8"/>
    <s v="RAVEL Violette (124789P)"/>
    <x v="3"/>
    <s v="Activité récurrente - Réunion"/>
    <m/>
    <s v="Activité récurrente - Mails, archivages, réunion, formation, managementmarché, budget"/>
    <m/>
    <n v="6"/>
    <m/>
    <m/>
    <m/>
  </r>
  <r>
    <s v="2023-48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8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4"/>
    <s v="Métropole- EAU"/>
    <m/>
    <m/>
  </r>
  <r>
    <s v="2023-48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49"/>
    <s v="RAVEL Violette (124789P)"/>
    <x v="2"/>
    <s v="Activité récurrente - Management, planification, gestion RH"/>
    <m/>
    <s v="Activité récurrente - Mails, archivages, réunion, formation, managementmarché, budget"/>
    <m/>
    <n v="4"/>
    <m/>
    <m/>
    <m/>
  </r>
  <r>
    <s v="2023-49"/>
    <s v="RAVEL Violette (124789P)"/>
    <x v="3"/>
    <s v="Activité récurrente - Réunion"/>
    <m/>
    <s v="Activité récurrente - Mails, archivages, réunion, formation, managementmarché, budget"/>
    <m/>
    <n v="10"/>
    <m/>
    <m/>
    <m/>
  </r>
  <r>
    <s v="2023-49"/>
    <s v="RAVEL Violette (124789P)"/>
    <x v="10"/>
    <s v="Activité récurrente - Suivi marchés, achat, facture, préparation budget"/>
    <m/>
    <s v="Activité récurrente - Mails, archivages, réunion, formation, managementmarché, budget"/>
    <m/>
    <n v="1.5"/>
    <m/>
    <m/>
    <m/>
  </r>
  <r>
    <s v="2023-49"/>
    <s v="RAVEL Violette (124789P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9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49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9"/>
    <s v="RAVEL Violette (124789P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RAVEL Violette (124789P)"/>
    <x v="0"/>
    <s v="Absence - Congé ou RTT"/>
    <m/>
    <s v="Absence : congé, RTT, arrêt maladie"/>
    <m/>
    <n v="7.75"/>
    <m/>
    <m/>
    <m/>
  </r>
  <r>
    <s v="2023-50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50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0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50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0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0"/>
    <s v="Absence - Congé ou RTT"/>
    <m/>
    <s v="Absence : congé, RTT, arrêt maladie"/>
    <m/>
    <n v="7.75"/>
    <m/>
    <m/>
    <m/>
  </r>
  <r>
    <s v="2023-51"/>
    <s v="RAVEL Violette (124789P)"/>
    <x v="1"/>
    <s v="Activité récurrente - Classement, archive, suivi d'activité, courrier divers, déménagement"/>
    <m/>
    <s v="Activité récurrente - Mails, archivages, réunion, formation, managementmarché, budget"/>
    <m/>
    <n v="12"/>
    <m/>
    <m/>
    <m/>
  </r>
  <r>
    <s v="2023-51"/>
    <s v="RAVEL Violette (124789P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51"/>
    <s v="RAVEL Violette (124789P)"/>
    <x v="3"/>
    <s v="Activité récurrente - Réunion"/>
    <m/>
    <s v="Activité récurrente - Mails, archivages, réunion, formation, managementmarché, budget"/>
    <m/>
    <n v="4"/>
    <m/>
    <m/>
    <m/>
  </r>
  <r>
    <s v="2023-51"/>
    <s v="RAVEL Violette (124789P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51"/>
    <s v="RAVEL Violette (124789P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m/>
  </r>
  <r>
    <s v="2023-51"/>
    <s v="RAVEL Violette (124789P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1"/>
    <s v="RAVEL Violette (124789P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0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2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2"/>
    <m/>
    <m/>
    <m/>
  </r>
  <r>
    <s v="2023-1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6.75"/>
    <s v="Métropole- EAU"/>
    <m/>
    <m/>
  </r>
  <r>
    <s v="2023-1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6"/>
    <s v="GRANGE Sylvain (126603L)"/>
    <x v="0"/>
    <s v="Absence - Congé ou RTT"/>
    <m/>
    <s v="Absence : congé, RTT, arrêt maladie"/>
    <m/>
    <n v="38.75"/>
    <m/>
    <m/>
    <m/>
  </r>
  <r>
    <s v="2023-1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18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8"/>
    <m/>
    <m/>
    <m/>
  </r>
  <r>
    <s v="2023-1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0.75"/>
    <s v="Métropole- EAU"/>
    <m/>
    <m/>
  </r>
  <r>
    <s v="2023-1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4"/>
    <s v="GRANGE Sylvain (126603L)"/>
    <x v="0"/>
    <s v="Absence - Congé ou RTT"/>
    <m/>
    <s v="Absence : congé, RTT, arrêt maladie"/>
    <m/>
    <n v="38.75"/>
    <m/>
    <m/>
    <m/>
  </r>
  <r>
    <s v="2023-25"/>
    <s v="GRANGE Sylvain (126603L)"/>
    <x v="0"/>
    <s v="Absence - Congé ou RTT"/>
    <m/>
    <s v="Absence : congé, RTT, arrêt maladie"/>
    <m/>
    <n v="38.75"/>
    <m/>
    <m/>
    <m/>
  </r>
  <r>
    <s v="2023-2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0.75"/>
    <s v="Métropole- EAU"/>
    <m/>
    <m/>
  </r>
  <r>
    <s v="2023-26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8"/>
    <m/>
    <m/>
    <m/>
  </r>
  <r>
    <s v="2023-2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2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4"/>
    <s v="GRANGE Sylvain (126603L)"/>
    <x v="0"/>
    <s v="Absence - Congé ou RTT"/>
    <m/>
    <s v="Absence : congé, RTT, arrêt maladie"/>
    <m/>
    <n v="38.75"/>
    <m/>
    <m/>
    <m/>
  </r>
  <r>
    <s v="2023-35"/>
    <s v="GRANGE Sylvain (126603L)"/>
    <x v="0"/>
    <s v="Absence - Congé ou RTT"/>
    <m/>
    <s v="Absence : congé, RTT, arrêt maladie"/>
    <m/>
    <n v="38.75"/>
    <m/>
    <m/>
    <m/>
  </r>
  <r>
    <s v="2023-3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7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3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0"/>
    <s v="GRANGE Sylvain (126603L)"/>
    <x v="13"/>
    <s v="Activité récurrente - Formation reçue, visite d'ouvrage"/>
    <s v="Activité récurrente - Formation reçue, visite d'ouvrage"/>
    <s v="Activité récurrente - Mails, archivages, réunion, formation, managementmarché, budget"/>
    <m/>
    <n v="12"/>
    <m/>
    <m/>
    <m/>
  </r>
  <r>
    <s v="2023-4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26.75"/>
    <s v="Métropole- EAU"/>
    <m/>
    <m/>
  </r>
  <r>
    <s v="2023-4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2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3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4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5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6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7"/>
    <s v="GRANGE Sylvain (126603L)"/>
    <x v="0"/>
    <s v="Absence - Congé ou RTT"/>
    <m/>
    <s v="Absence : congé, RTT, arrêt maladie"/>
    <m/>
    <n v="38.75"/>
    <m/>
    <m/>
    <m/>
  </r>
  <r>
    <s v="2023-48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49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0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1"/>
    <s v="GRANGE Sylvain (126603L)"/>
    <x v="23"/>
    <s v="Réseaux - Programmation travaux patrimoniaux - Étude"/>
    <s v="Réseaux - Programmation travaux patrimoniaux"/>
    <s v="Programmer et piloter les travaux patrimoniaux "/>
    <s v="Eau pluviale, Assainissement"/>
    <n v="38.75"/>
    <s v="Métropole- EAU"/>
    <m/>
    <m/>
  </r>
  <r>
    <s v="2023-52"/>
    <s v="GRANGE Sylvain (126603L)"/>
    <x v="0"/>
    <s v="Absence - Congé ou RTT"/>
    <m/>
    <s v="Absence : congé, RTT, arrêt maladie"/>
    <m/>
    <n v="38.75"/>
    <m/>
    <m/>
    <m/>
  </r>
  <r>
    <s v="2023-37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6"/>
    <s v="Métropole- EAU"/>
    <m/>
    <m/>
  </r>
  <r>
    <s v="2023-3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37"/>
    <s v="BONOTAUX Juliette (123736V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.25"/>
    <s v="Métropole- EAU"/>
    <m/>
    <m/>
  </r>
  <r>
    <s v="2023-37"/>
    <s v="BONOTAUX Juliette (123736V)"/>
    <x v="2"/>
    <s v="Activité récurrente - Management, planification, gestion RH"/>
    <m/>
    <s v="Activité récurrente - Mails, archivages, réunion, formation, managementmarché, budget"/>
    <m/>
    <n v="2"/>
    <m/>
    <m/>
    <s v="dont 1h bilan de compétence"/>
  </r>
  <r>
    <s v="2023-3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BTE"/>
  </r>
  <r>
    <s v="2023-3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ONOTAUX Juliette (123736V)"/>
    <x v="0"/>
    <s v="Absence - Congé ou RTT"/>
    <m/>
    <s v="Absence : congé, RTT, arrêt maladie"/>
    <m/>
    <n v="4"/>
    <m/>
    <m/>
    <m/>
  </r>
  <r>
    <s v="2023-3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6"/>
    <s v="BONOTAUX Juliette (123736V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6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6"/>
    <s v="BONOTAUX Juliette (123736V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5"/>
    <s v="Métropole- EAU"/>
    <m/>
    <m/>
  </r>
  <r>
    <s v="2023-4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8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8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8"/>
    <s v="BONOTAUX Juliette (123736V)"/>
    <x v="4"/>
    <s v="Connaitre les patrimoines - MAJ SIG  foncier/propriété/exploitant"/>
    <s v="Connaitre les patrimoines"/>
    <s v="Connaitre les patrimoines"/>
    <s v="Eau pluviale, Milieux aquatiques et ruisseaux, Assainissement"/>
    <n v="2.5"/>
    <s v="Métropole- EAU"/>
    <m/>
    <m/>
  </r>
  <r>
    <s v="2023-4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8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suivi financier (hors programme de travaux): récolement, VL"/>
  </r>
  <r>
    <s v="2023-4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raitement dossier réception travaux"/>
  </r>
  <r>
    <s v="2023-48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Traitement dossier réception travaux"/>
  </r>
  <r>
    <s v="2023-48"/>
    <s v="BONOTAUX Juliette (123736V)"/>
    <x v="20"/>
    <s v="Activité récurrente - Colloque / séminaire"/>
    <m/>
    <s v="Activité récurrente - Mails, archivages, réunion, formation, managementmarché, budget"/>
    <m/>
    <n v="4"/>
    <m/>
    <m/>
    <s v="Traitement dossier réception travaux"/>
  </r>
  <r>
    <s v="2023-48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.5"/>
    <s v="Métropole- EAU"/>
    <m/>
    <s v="Stratégie trainasse"/>
  </r>
  <r>
    <s v="2023-4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s v="Stratégie trainasse"/>
  </r>
  <r>
    <s v="2023-47"/>
    <s v="BONOTAUX Juliette (123736V)"/>
    <x v="20"/>
    <s v="Activité récurrente - Colloque / séminaire"/>
    <m/>
    <s v="Activité récurrente - Mails, archivages, réunion, formation, managementmarché, budget"/>
    <m/>
    <n v="8"/>
    <m/>
    <m/>
    <s v="Foncier"/>
  </r>
  <r>
    <s v="2023-47"/>
    <s v="BONOTAUX Juliette (123736V)"/>
    <x v="20"/>
    <s v="Activité récurrente - Colloque / séminaire"/>
    <m/>
    <s v="Activité récurrente - Mails, archivages, réunion, formation, managementmarché, budget"/>
    <m/>
    <n v="8"/>
    <m/>
    <m/>
    <s v="Foncier"/>
  </r>
  <r>
    <s v="2023-4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océdure Réception tvx"/>
  </r>
  <r>
    <s v="2023-47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4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Atelier OPPM"/>
  </r>
  <r>
    <s v="2023-4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 tvx"/>
  </r>
  <r>
    <s v="2023-4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Travail avec Amandine D."/>
  </r>
  <r>
    <s v="2023-4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BONOTAUX Juliette (123736V)"/>
    <x v="20"/>
    <s v="Activité récurrente - Colloque / séminaire"/>
    <m/>
    <s v="Activité récurrente - Mails, archivages, réunion, formation, managementmarché, budget"/>
    <m/>
    <n v="4"/>
    <m/>
    <m/>
    <s v="Bilan de compétence"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Réception tvx"/>
  </r>
  <r>
    <s v="2023-46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s v="Prépa GT"/>
  </r>
  <r>
    <s v="2023-46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rmation et suivi OR BP+VL+suivi engagements financier"/>
  </r>
  <r>
    <s v="2023-46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"/>
  </r>
  <r>
    <s v="2023-46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Procédure réception"/>
  </r>
  <r>
    <s v="2023-45"/>
    <s v="BONOTAUX Juliette (123736V)"/>
    <x v="20"/>
    <s v="Activité récurrente - Colloque / séminaire"/>
    <m/>
    <s v="Activité récurrente - Mails, archivages, réunion, formation, managementmarché, budget"/>
    <m/>
    <n v="5"/>
    <m/>
    <m/>
    <s v="Visite digue"/>
  </r>
  <r>
    <s v="2023-45"/>
    <s v="BONOTAUX Juliette (123736V)"/>
    <x v="43"/>
    <s v="Accompagner les projets urbains sur les espaces publics métropolitains - Gestion des classements/déclassement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45"/>
    <s v="BONOTAUX Juliette (123736V)"/>
    <x v="3"/>
    <s v="Activité récurrente - Réunion"/>
    <m/>
    <s v="Activité récurrente - Mails, archivages, réunion, formation, managementmarché, budget"/>
    <m/>
    <n v="1.5"/>
    <m/>
    <m/>
    <m/>
  </r>
  <r>
    <s v="2023-4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Gestion OR Matériel Technique"/>
  </r>
  <r>
    <s v="2023-45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raitement dossier réception travaux"/>
  </r>
  <r>
    <s v="2023-4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OR Usineset autres, EP..."/>
  </r>
  <r>
    <s v="2023-4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5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.5"/>
    <s v="Métropole- EAU"/>
    <m/>
    <m/>
  </r>
  <r>
    <s v="2023-44"/>
    <s v="BONOTAUX Juliette (123736V)"/>
    <x v="0"/>
    <s v="Absence - Congé ou RTT"/>
    <m/>
    <s v="Absence : congé, RTT, arrêt maladie"/>
    <m/>
    <n v="28"/>
    <m/>
    <m/>
    <m/>
  </r>
  <r>
    <s v="2023-31"/>
    <s v="BONOTAUX Juliette (123736V)"/>
    <x v="0"/>
    <s v="Absence - Congé ou RTT"/>
    <m/>
    <s v="Absence : congé, RTT, arrêt maladie"/>
    <m/>
    <n v="32"/>
    <m/>
    <m/>
    <m/>
  </r>
  <r>
    <s v="2023-32"/>
    <s v="BONOTAUX Juliette (123736V)"/>
    <x v="0"/>
    <s v="Absence - Congé ou RTT"/>
    <m/>
    <s v="Absence : congé, RTT, arrêt maladie"/>
    <m/>
    <n v="32"/>
    <m/>
    <m/>
    <m/>
  </r>
  <r>
    <s v="2023-33"/>
    <s v="BONOTAUX Juliette (123736V)"/>
    <x v="0"/>
    <s v="Absence - Congé ou RTT"/>
    <m/>
    <s v="Absence : congé, RTT, arrêt maladie"/>
    <m/>
    <n v="32"/>
    <m/>
    <m/>
    <m/>
  </r>
  <r>
    <s v="2023-34"/>
    <s v="BONOTAUX Juliette (123736V)"/>
    <x v="0"/>
    <s v="Absence - Congé ou RTT"/>
    <m/>
    <s v="Absence : congé, RTT, arrêt maladie"/>
    <m/>
    <n v="32"/>
    <m/>
    <m/>
    <m/>
  </r>
  <r>
    <s v="2023-52"/>
    <s v="BONOTAUX Juliette (123736V)"/>
    <x v="0"/>
    <s v="Absence - Congé ou RTT"/>
    <m/>
    <s v="Absence : congé, RTT, arrêt maladie"/>
    <m/>
    <n v="32"/>
    <m/>
    <m/>
    <m/>
  </r>
  <r>
    <s v="2023-51"/>
    <s v="BONOTAUX Juliette (123736V)"/>
    <x v="0"/>
    <s v="Absence - Congé ou RTT"/>
    <m/>
    <s v="Absence : congé, RTT, arrêt maladie"/>
    <m/>
    <n v="8"/>
    <m/>
    <m/>
    <s v="enfant malade"/>
  </r>
  <r>
    <s v="2023-51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51"/>
    <s v="BONOTAUX Juliette (123736V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suivi financier"/>
  </r>
  <r>
    <s v="2023-5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financier"/>
  </r>
  <r>
    <s v="2023-5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s v="suivi financier"/>
  </r>
  <r>
    <s v="2023-51"/>
    <s v="BONOTAUX Juliette (123736V)"/>
    <x v="0"/>
    <s v="Absence - Congé ou RTT"/>
    <m/>
    <s v="Absence : congé, RTT, arrêt maladie"/>
    <m/>
    <n v="8"/>
    <m/>
    <m/>
    <m/>
  </r>
  <r>
    <s v="2023-51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5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5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5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5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5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5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9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4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9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9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4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9"/>
    <s v="BONOTAUX Juliette (123736V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BONOTAUX Juliette (123736V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43"/>
    <s v="BONOTAUX Juliette (123736V)"/>
    <x v="33"/>
    <s v="Projet Life Artisan - Réalisation"/>
    <s v="Projet Life Artisan"/>
    <s v="Grands projets : SEMAPLUS, Life ARTISAN, Voies Lyonnaises, Ville Perméable, Migration SIG, Referentiel des ouvrages types"/>
    <s v="Eau pluviale"/>
    <n v="1.5"/>
    <s v="Métropole- EAU"/>
    <m/>
    <s v="accompagnement OPPM"/>
  </r>
  <r>
    <s v="2023-43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Dossier réception travux"/>
  </r>
  <r>
    <s v="2023-4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2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4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de compétence"/>
  </r>
  <r>
    <s v="2023-42"/>
    <s v="BONOTAUX Juliette (123736V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4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1"/>
    <s v="BONOTAUX Juliette (123736V)"/>
    <x v="25"/>
    <s v="Absence - Congé exceptionnel ou arrêt maladie"/>
    <m/>
    <s v="Absence : congé, RTT, arrêt maladie"/>
    <m/>
    <n v="31"/>
    <m/>
    <m/>
    <m/>
  </r>
  <r>
    <s v="2023-02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2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0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0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ONOTAUX Juliette (123736V)"/>
    <x v="40"/>
    <s v="Référentiels et guide techniques CCTP - Réalisation"/>
    <s v="Référentiels et guide techniques CCTP"/>
    <s v="Grands projets : SEMAPLUS, Life ARTISAN, Voies Lyonnaises, Ville Perméable, Migration SIG, Referentiel des ouvrages types"/>
    <s v="Eau potable, Milieux aquatiques et ruisseaux, Assainissement"/>
    <n v="2"/>
    <s v="Métropole - Mairise d'ouvrage aménagement urbain et voirie, Métropole- EAU, Maitrises d'ouvrages Extérieures - sytral, SPL, Mairies ..., Métropole- autres délégations et Direction générale"/>
    <m/>
    <m/>
  </r>
  <r>
    <s v="2023-0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2"/>
    <s v="BONOTAUX Juliette (123736V)"/>
    <x v="42"/>
    <s v="OPPM - comité de projet"/>
    <s v="OPPM"/>
    <s v="Missions tranversales : Expertise technique, rapport autosurveillance, Barnier, conseiller à la conduite de projet, sollicition PC, prépa budget global OR "/>
    <s v="Eau pluviale, Assainissement"/>
    <n v="2"/>
    <m/>
    <m/>
    <m/>
  </r>
  <r>
    <s v="2023-03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BONOTAUX Juliette (123736V)"/>
    <x v="25"/>
    <s v="Absence - Congé exceptionnel ou arrêt maladie"/>
    <m/>
    <s v="Absence : congé, RTT, arrêt maladie"/>
    <m/>
    <n v="16"/>
    <m/>
    <m/>
    <s v="Enfant malade"/>
  </r>
  <r>
    <s v="2023-0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Enfant malade"/>
  </r>
  <r>
    <s v="2023-0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0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4"/>
    <s v="BONOTAUX Juliette (123736V)"/>
    <x v="3"/>
    <s v="Activité récurrente - Réunion"/>
    <m/>
    <s v="Activité récurrente - Mails, archivages, réunion, formation, managementmarché, budget"/>
    <m/>
    <n v="4"/>
    <m/>
    <m/>
    <m/>
  </r>
  <r>
    <s v="2023-04"/>
    <s v="BONOTAUX Juliette (123736V)"/>
    <x v="0"/>
    <s v="Absence - Congé ou RTT"/>
    <m/>
    <s v="Absence : congé, RTT, arrêt maladie"/>
    <m/>
    <n v="4"/>
    <m/>
    <m/>
    <m/>
  </r>
  <r>
    <s v="2023-0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5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m/>
  </r>
  <r>
    <s v="2023-05"/>
    <s v="BONOTAUX Juliette (123736V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5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6"/>
    <s v="Métropole- EAU"/>
    <m/>
    <m/>
  </r>
  <r>
    <s v="2023-0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BONOTAUX Juliette (123736V)"/>
    <x v="0"/>
    <s v="Absence - Congé ou RTT"/>
    <m/>
    <s v="Absence : congé, RTT, arrêt maladie"/>
    <m/>
    <n v="32"/>
    <m/>
    <m/>
    <m/>
  </r>
  <r>
    <s v="2023-0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0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07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6"/>
    <s v="Métropole- EAU"/>
    <m/>
    <m/>
  </r>
  <r>
    <s v="2023-0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0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0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0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8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08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0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9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5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3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m/>
  </r>
  <r>
    <s v="2023-3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41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41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4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3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38"/>
    <s v="BONOTAUX Juliette (123736V)"/>
    <x v="0"/>
    <s v="Absence - Congé ou RTT"/>
    <m/>
    <s v="Absence : congé, RTT, arrêt maladie"/>
    <m/>
    <n v="4"/>
    <m/>
    <m/>
    <m/>
  </r>
  <r>
    <s v="2023-3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38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39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3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3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3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m/>
  </r>
  <r>
    <s v="2023-3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0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4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4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s v="Bilan compétence"/>
  </r>
  <r>
    <s v="2023-40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0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0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s v="Formation OPPM donnée"/>
  </r>
  <r>
    <s v="2023-1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0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1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1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1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1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11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1"/>
    <s v="Métropole- EAU"/>
    <m/>
    <m/>
  </r>
  <r>
    <s v="2023-1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2"/>
    <s v="BONOTAUX Juliette (123736V)"/>
    <x v="19"/>
    <s v="Missions tranversale - Rapport d'autosurveillance/Barnier/données réglementaires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2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2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2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inasse Branchements"/>
  </r>
  <r>
    <s v="2023-12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BONOTAUX Juliette (123736V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1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1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3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13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3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13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8"/>
    <s v="Métropole- EAU"/>
    <m/>
    <m/>
  </r>
  <r>
    <s v="2023-20"/>
    <s v="BONOTAUX Juliette (123736V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20"/>
    <s v="BONOTAUX Juliette (123736V)"/>
    <x v="0"/>
    <s v="Absence - Congé ou RTT"/>
    <m/>
    <s v="Absence : congé, RTT, arrêt maladie"/>
    <m/>
    <n v="8"/>
    <m/>
    <m/>
    <m/>
  </r>
  <r>
    <s v="2023-2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2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4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4"/>
    <s v="Métropole- EAU"/>
    <m/>
    <m/>
  </r>
  <r>
    <s v="2023-1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4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4"/>
    <s v="BONOTAUX Juliette (123736V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14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1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5"/>
    <s v="BONOTAUX Juliette (123736V)"/>
    <x v="0"/>
    <s v="Absence - Congé ou RTT"/>
    <m/>
    <s v="Absence : congé, RTT, arrêt maladie"/>
    <m/>
    <n v="31"/>
    <m/>
    <m/>
    <m/>
  </r>
  <r>
    <s v="2023-16"/>
    <s v="BONOTAUX Juliette (123736V)"/>
    <x v="0"/>
    <s v="Absence - Congé ou RTT"/>
    <m/>
    <s v="Absence : congé, RTT, arrêt maladie"/>
    <m/>
    <n v="4"/>
    <m/>
    <m/>
    <m/>
  </r>
  <r>
    <s v="2023-16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1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1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1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17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7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8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18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6"/>
    <s v="Métropole- EAU"/>
    <m/>
    <m/>
  </r>
  <r>
    <s v="2023-1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1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BONOTAUX Juliette (123736V)"/>
    <x v="0"/>
    <s v="Absence - Congé ou RTT"/>
    <m/>
    <s v="Absence : congé, RTT, arrêt maladie"/>
    <m/>
    <n v="8"/>
    <m/>
    <m/>
    <m/>
  </r>
  <r>
    <s v="2023-19"/>
    <s v="BONOTAUX Juliette (123736V)"/>
    <x v="0"/>
    <s v="Absence - Congé ou RTT"/>
    <m/>
    <s v="Absence : congé, RTT, arrêt maladie"/>
    <m/>
    <n v="8"/>
    <m/>
    <m/>
    <m/>
  </r>
  <r>
    <s v="2023-1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19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1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1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1"/>
    <s v="BONOTAUX Juliette (123736V)"/>
    <x v="46"/>
    <s v="Missions tranversale - Préparation budgétaire global  OR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BONOTAUX Juliette (123736V)"/>
    <x v="0"/>
    <s v="Absence - Congé ou RTT"/>
    <m/>
    <s v="Absence : congé, RTT, arrêt maladie"/>
    <m/>
    <n v="32"/>
    <m/>
    <m/>
    <m/>
  </r>
  <r>
    <s v="2023-22"/>
    <s v="BONOTAUX Juliette (123736V)"/>
    <x v="3"/>
    <s v="Activité récurrente - Réunion"/>
    <m/>
    <s v="Activité récurrente - Mails, archivages, réunion, formation, managementmarché, budget"/>
    <m/>
    <n v="1"/>
    <m/>
    <m/>
    <m/>
  </r>
  <r>
    <s v="2023-22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3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3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2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23"/>
    <s v="BONOTAUX Juliette (123736V)"/>
    <x v="3"/>
    <s v="Activité récurrente - Réunion"/>
    <m/>
    <s v="Activité récurrente - Mails, archivages, réunion, formation, managementmarché, budget"/>
    <m/>
    <n v="2"/>
    <m/>
    <m/>
    <m/>
  </r>
  <r>
    <s v="2023-23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3"/>
    <s v="BONOTAUX Juliette (123736V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4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4"/>
    <s v="BONOTAUX Juliette (123736V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24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5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8"/>
    <s v="Métropole- EAU"/>
    <m/>
    <m/>
  </r>
  <r>
    <s v="2023-25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5"/>
    <s v="BONOTAUX Juliette (123736V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25"/>
    <s v="BONOTAUX Juliette (123736V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m/>
  </r>
  <r>
    <s v="2023-25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6"/>
    <s v="BONOTAUX Juliette (123736V)"/>
    <x v="0"/>
    <s v="Absence - Congé ou RTT"/>
    <m/>
    <s v="Absence : congé, RTT, arrêt maladie"/>
    <m/>
    <n v="16"/>
    <m/>
    <m/>
    <m/>
  </r>
  <r>
    <s v="2023-26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6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26"/>
    <s v="BONOTAUX Juliette (123736V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6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7"/>
    <s v="BONOTAUX Juliette (123736V)"/>
    <x v="0"/>
    <s v="Absence - Congé ou RTT"/>
    <m/>
    <s v="Absence : congé, RTT, arrêt maladie"/>
    <m/>
    <n v="8"/>
    <m/>
    <m/>
    <m/>
  </r>
  <r>
    <s v="2023-27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7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27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7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8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8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28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8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m/>
  </r>
  <r>
    <s v="2023-28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8"/>
    <s v="BONOTAUX Juliette (123736V)"/>
    <x v="0"/>
    <s v="Absence - Congé ou RTT"/>
    <m/>
    <s v="Absence : congé, RTT, arrêt maladie"/>
    <m/>
    <n v="8"/>
    <m/>
    <m/>
    <m/>
  </r>
  <r>
    <s v="2023-29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8"/>
    <s v="Métropole- EAU"/>
    <m/>
    <m/>
  </r>
  <r>
    <s v="2023-29"/>
    <s v="BONOTAUX Juliette (123736V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29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m/>
  </r>
  <r>
    <s v="2023-29"/>
    <s v="BONOTAUX Juliette (123736V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29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9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12"/>
    <s v="Connaitre les patrimoines - Gestion des conventions, servitudes, COT, foncier"/>
    <s v="Connaitre les patrimoines"/>
    <s v="Connaitre les patrimoines"/>
    <s v="Eau pluviale, Milieux aquatiques et ruisseaux, Assainissement"/>
    <n v="6"/>
    <s v="Métropole- EAU"/>
    <m/>
    <m/>
  </r>
  <r>
    <s v="2023-30"/>
    <s v="BONOTAUX Juliette (123736V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30"/>
    <s v="BONOTAUX Juliette (123736V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3"/>
    <s v="Activité récurrente - Réunion"/>
    <m/>
    <s v="Activité récurrente - Mails, archivages, réunion, formation, managementmarché, budget"/>
    <m/>
    <n v="3"/>
    <m/>
    <m/>
    <m/>
  </r>
  <r>
    <s v="2023-30"/>
    <s v="BONOTAUX Juliette (123736V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3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0"/>
    <s v="BONOTAUX Juliette (123736V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BONOTAUX Juliette (123736V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01"/>
    <s v="BRICHARD Marc (126009Q)"/>
    <x v="0"/>
    <s v="Absence - Congé ou RTT"/>
    <m/>
    <s v="Absence : congé, RTT, arrêt maladie"/>
    <m/>
    <n v="7.75"/>
    <m/>
    <m/>
    <m/>
  </r>
  <r>
    <s v="2023-01"/>
    <s v="BRICHARD Marc (126009Q)"/>
    <x v="1"/>
    <s v="Activité récurrente - Divers"/>
    <m/>
    <s v="Activité récurrente - Mails, archivages, réunion, formation, managementmarché, budget"/>
    <m/>
    <n v="20.25"/>
    <m/>
    <m/>
    <m/>
  </r>
  <r>
    <s v="2023-01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1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0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2"/>
    <s v="BRICHARD Marc (126009Q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0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02"/>
    <s v="BRICHARD Marc (126009Q)"/>
    <x v="1"/>
    <s v="Activité récurrente - Divers"/>
    <m/>
    <s v="Activité récurrente - Mails, archivages, réunion, formation, managementmarché, budget"/>
    <m/>
    <n v="5"/>
    <m/>
    <m/>
    <m/>
  </r>
  <r>
    <s v="2023-02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0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BRICHARD Marc (126009Q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3"/>
    <s v="BRICHARD Marc (126009Q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2"/>
    <s v="Métropole- EAU"/>
    <m/>
    <m/>
  </r>
  <r>
    <s v="2023-04"/>
    <s v="BRICHARD Marc (126009Q)"/>
    <x v="30"/>
    <s v="Programmation DTA - Étude"/>
    <s v="Programmation DTA"/>
    <s v="Connaitre les patrimoines"/>
    <s v="Eau pluviale, Assainissement"/>
    <n v="2"/>
    <s v="Métropole - Mairise d'ouvrage aménagement urbain et voirie, Métropole- EAU"/>
    <m/>
    <m/>
  </r>
  <r>
    <s v="2023-05"/>
    <s v="BRICHARD Marc (126009Q)"/>
    <x v="30"/>
    <s v="Programmation DTA - Étude"/>
    <s v="Programmation DTA"/>
    <s v="Connaitre les patrimoines"/>
    <s v="Eau pluviale, Assainissement"/>
    <n v="3"/>
    <s v="Métropole - Mairise d'ouvrage aménagement urbain et voirie, Métropole- EAU"/>
    <m/>
    <m/>
  </r>
  <r>
    <s v="2023-0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BRICHARD Marc (126009Q)"/>
    <x v="3"/>
    <s v="Activité récurrente - Réunion"/>
    <m/>
    <s v="Activité récurrente - Mails, archivages, réunion, formation, managementmarché, budget"/>
    <m/>
    <n v="4"/>
    <m/>
    <m/>
    <m/>
  </r>
  <r>
    <s v="2023-0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0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s v="reunion binome"/>
  </r>
  <r>
    <s v="2023-05"/>
    <s v="BRICHARD Marc (126009Q)"/>
    <x v="3"/>
    <s v="Activité récurrente - Divers"/>
    <m/>
    <s v="Activité récurrente - Mails, archivages, réunion, formation, managementmarché, budget"/>
    <m/>
    <n v="3"/>
    <m/>
    <m/>
    <s v="Fonds eau"/>
  </r>
  <r>
    <s v="2023-05"/>
    <s v="BRICHARD Marc (126009Q)"/>
    <x v="22"/>
    <s v="Prélèvements - Réalisation"/>
    <s v="Prélèvements"/>
    <s v="Connaitre états de santé et fonctionnel des patrimoines"/>
    <s v="Eau pluviale"/>
    <n v="3"/>
    <s v="Métropole- EAU"/>
    <m/>
    <s v="bassin garibaldi"/>
  </r>
  <r>
    <s v="2023-06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06"/>
    <s v="BRICHARD Marc (126009Q)"/>
    <x v="3"/>
    <s v="Activité récurrente - Réunion"/>
    <m/>
    <s v="Activité récurrente - Mails, archivages, réunion, formation, managementmarché, budget"/>
    <m/>
    <n v="3"/>
    <m/>
    <m/>
    <m/>
  </r>
  <r>
    <s v="2023-06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6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06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BRICHARD Marc (126009Q)"/>
    <x v="1"/>
    <s v="Activité récurrente - Divers"/>
    <m/>
    <s v="Activité récurrente - Mails, archivages, réunion, formation, managementmarché, budget"/>
    <m/>
    <n v="14"/>
    <m/>
    <m/>
    <m/>
  </r>
  <r>
    <s v="2023-07"/>
    <s v="BRICHARD Marc (126009Q)"/>
    <x v="18"/>
    <s v="Activité récurrente - Etudes stratégiques"/>
    <m/>
    <s v="Elaborer stratégies patrimoniales (connaissance, inspection, travaux, tout ouvrage)"/>
    <s v="Assainissement"/>
    <n v="4"/>
    <m/>
    <m/>
    <s v="berthaudière"/>
  </r>
  <r>
    <s v="2023-07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07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0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BRICHARD Marc (126009Q)"/>
    <x v="0"/>
    <s v="Absence - Congé ou RTT"/>
    <m/>
    <s v="Absence : congé, RTT, arrêt maladie"/>
    <m/>
    <n v="7.75"/>
    <m/>
    <m/>
    <m/>
  </r>
  <r>
    <s v="2023-08"/>
    <s v="BRICHARD Marc (126009Q)"/>
    <x v="0"/>
    <s v="Absence - Congé ou RTT"/>
    <m/>
    <s v="Absence : congé, RTT, arrêt maladie"/>
    <m/>
    <n v="31"/>
    <m/>
    <m/>
    <m/>
  </r>
  <r>
    <s v="2023-09"/>
    <s v="BRICHARD Marc (126009Q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0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09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0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8"/>
    <s v="Métropole- EAU"/>
    <m/>
    <m/>
  </r>
  <r>
    <s v="2023-10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1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11"/>
    <s v="BRICHARD Marc (126009Q)"/>
    <x v="3"/>
    <s v="Activité récurrente - Réunion"/>
    <m/>
    <s v="Activité récurrente - Mails, archivages, réunion, formation, managementmarché, budget"/>
    <m/>
    <n v="2"/>
    <m/>
    <m/>
    <m/>
  </r>
  <r>
    <s v="2023-11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11"/>
    <s v="BRICHARD Marc (126009Q)"/>
    <x v="0"/>
    <s v="Absence - Congé ou RTT"/>
    <m/>
    <s v="Absence : congé, RTT, arrêt maladie"/>
    <m/>
    <n v="4"/>
    <m/>
    <m/>
    <m/>
  </r>
  <r>
    <s v="2023-11"/>
    <s v="BRICHARD Marc (126009Q)"/>
    <x v="3"/>
    <s v="Activité récurrente - Divers"/>
    <m/>
    <s v="Activité récurrente - Mails, archivages, réunion, formation, managementmarché, budget"/>
    <m/>
    <n v="4"/>
    <m/>
    <m/>
    <s v="fonds eau"/>
  </r>
  <r>
    <s v="2023-1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2"/>
    <s v="BRICHARD Marc (126009Q)"/>
    <x v="0"/>
    <s v="Absence - Congé ou RTT"/>
    <m/>
    <s v="Absence : congé, RTT, arrêt maladie"/>
    <m/>
    <n v="4"/>
    <m/>
    <m/>
    <m/>
  </r>
  <r>
    <s v="2023-12"/>
    <s v="BRICHARD Marc (126009Q)"/>
    <x v="3"/>
    <s v="Activité récurrente - Divers"/>
    <m/>
    <s v="Activité récurrente - Mails, archivages, réunion, formation, managementmarché, budget"/>
    <m/>
    <n v="4"/>
    <m/>
    <m/>
    <s v="fonds eau"/>
  </r>
  <r>
    <s v="2023-12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s v="fonds eau"/>
  </r>
  <r>
    <s v="2023-1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fonds eau"/>
  </r>
  <r>
    <s v="2023-1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s v="fonds eau"/>
  </r>
  <r>
    <s v="2023-1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fonds eau"/>
  </r>
  <r>
    <s v="2023-14"/>
    <s v="BRICHARD Marc (126009Q)"/>
    <x v="18"/>
    <s v="Activité récurrente - Etudes stratégiques"/>
    <m/>
    <s v="Elaborer stratégies patrimoniales (connaissance, inspection, travaux, tout ouvrage)"/>
    <s v="Assainissement"/>
    <n v="3"/>
    <m/>
    <m/>
    <s v="berthaudière"/>
  </r>
  <r>
    <s v="2023-1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8"/>
    <s v="Métropole- EAU"/>
    <m/>
    <m/>
  </r>
  <r>
    <s v="2023-1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14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15"/>
    <s v="BRICHARD Marc (126009Q)"/>
    <x v="0"/>
    <s v="Absence - Congé ou RTT"/>
    <m/>
    <s v="Absence : congé, RTT, arrêt maladie"/>
    <m/>
    <n v="7.25"/>
    <m/>
    <m/>
    <m/>
  </r>
  <r>
    <s v="2023-1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BRICHARD Marc (126009Q)"/>
    <x v="0"/>
    <s v="Absence - Congé ou RTT"/>
    <m/>
    <s v="Absence : congé, RTT, arrêt maladie"/>
    <m/>
    <n v="31"/>
    <m/>
    <m/>
    <m/>
  </r>
  <r>
    <s v="2023-17"/>
    <s v="BRICHARD Marc (126009Q)"/>
    <x v="0"/>
    <s v="Absence - Congé ou RTT"/>
    <m/>
    <s v="Absence : congé, RTT, arrêt maladie"/>
    <m/>
    <n v="31"/>
    <m/>
    <m/>
    <m/>
  </r>
  <r>
    <s v="2023-1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18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8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19"/>
    <s v="BRICHARD Marc (126009Q)"/>
    <x v="30"/>
    <s v="Programmation DTA - Étude"/>
    <s v="Programmation DTA"/>
    <s v="Connaitre les patrimoines"/>
    <s v="Eau pluviale, Assainissement"/>
    <n v="5"/>
    <s v="Métropole - Mairise d'ouvrage aménagement urbain et voirie, Métropole- EAU"/>
    <m/>
    <m/>
  </r>
  <r>
    <s v="2023-1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0"/>
    <s v="BRICHARD Marc (126009Q)"/>
    <x v="0"/>
    <s v="Absence - Congé ou RTT"/>
    <m/>
    <s v="Absence : congé, RTT, arrêt maladie"/>
    <m/>
    <n v="7"/>
    <m/>
    <m/>
    <m/>
  </r>
  <r>
    <s v="2023-2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1"/>
    <s v="BRICHARD Marc (126009Q)"/>
    <x v="0"/>
    <s v="Absence - Congé ou RTT"/>
    <m/>
    <s v="Absence : congé, RTT, arrêt maladie"/>
    <m/>
    <n v="7"/>
    <m/>
    <m/>
    <m/>
  </r>
  <r>
    <s v="2023-21"/>
    <s v="BRICHARD Marc (126009Q)"/>
    <x v="30"/>
    <s v="Programmation DTA - Initialisation"/>
    <s v="Programmation DTA"/>
    <s v="Connaitre les patrimoines"/>
    <s v="Eau pluviale, Assainissement"/>
    <n v="2"/>
    <s v="Métropole - Mairise d'ouvrage aménagement urbain et voirie, Métropole- EAU"/>
    <m/>
    <m/>
  </r>
  <r>
    <s v="2023-21"/>
    <s v="BRICHARD Marc (126009Q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1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21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22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22"/>
    <s v="BRICHARD Marc (126009Q)"/>
    <x v="30"/>
    <s v="Programmation DTA - Initialisation"/>
    <s v="Programmation DTA"/>
    <s v="Connaitre les patrimoines"/>
    <s v="Eau pluviale, Assainissement"/>
    <n v="3"/>
    <s v="Métropole - Mairise d'ouvrage aménagement urbain et voirie, Métropole- EAU"/>
    <m/>
    <m/>
  </r>
  <r>
    <s v="2023-22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23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2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23"/>
    <s v="BRICHARD Marc (126009Q)"/>
    <x v="30"/>
    <s v="Programmation DTA - Initialisation"/>
    <s v="Programmation DTA"/>
    <s v="Connaitre les patrimoines"/>
    <s v="Eau pluviale, Assainissement"/>
    <n v="1"/>
    <s v="Métropole - Mairise d'ouvrage aménagement urbain et voirie, Métropole- EAU"/>
    <m/>
    <m/>
  </r>
  <r>
    <s v="2023-23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3"/>
    <s v="BRICHARD Marc (126009Q)"/>
    <x v="1"/>
    <s v="Activité récurrente - Divers"/>
    <m/>
    <s v="Activité récurrente - Mails, archivages, réunion, formation, managementmarché, budget"/>
    <m/>
    <n v="5"/>
    <m/>
    <m/>
    <m/>
  </r>
  <r>
    <s v="2023-24"/>
    <s v="BRICHARD Marc (126009Q)"/>
    <x v="0"/>
    <s v="Absence - Congé ou RTT"/>
    <m/>
    <s v="Absence : congé, RTT, arrêt maladie"/>
    <m/>
    <n v="7"/>
    <m/>
    <m/>
    <m/>
  </r>
  <r>
    <s v="2023-24"/>
    <s v="BRICHARD Marc (126009Q)"/>
    <x v="13"/>
    <s v="Activité récurrente - Formation reçue, visite d'ouvrage"/>
    <m/>
    <s v="Activité récurrente - Mails, archivages, réunion, formation, managementmarché, budget"/>
    <m/>
    <n v="12"/>
    <m/>
    <m/>
    <m/>
  </r>
  <r>
    <s v="2023-2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2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BRICHARD Marc (126009Q)"/>
    <x v="1"/>
    <s v="Activité récurrente - Divers"/>
    <m/>
    <s v="Activité récurrente - Mails, archivages, réunion, formation, managementmarché, budget"/>
    <m/>
    <n v="4"/>
    <m/>
    <m/>
    <m/>
  </r>
  <r>
    <s v="2023-25"/>
    <s v="BRICHARD Marc (126009Q)"/>
    <x v="0"/>
    <s v="Absence - Congé ou RTT"/>
    <m/>
    <s v="Absence : congé, RTT, arrêt maladie"/>
    <m/>
    <n v="4"/>
    <m/>
    <m/>
    <m/>
  </r>
  <r>
    <s v="2023-2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7"/>
    <s v="Métropole- EAU"/>
    <m/>
    <m/>
  </r>
  <r>
    <s v="2023-2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26"/>
    <s v="BRICHARD Marc (126009Q)"/>
    <x v="0"/>
    <s v="Absence - Congé ou RTT"/>
    <m/>
    <s v="Absence : congé, RTT, arrêt maladie"/>
    <m/>
    <n v="4"/>
    <m/>
    <m/>
    <m/>
  </r>
  <r>
    <s v="2023-26"/>
    <s v="BRICHARD Marc (126009Q)"/>
    <x v="20"/>
    <s v="Activité récurrente - Colloque / séminaire"/>
    <m/>
    <s v="Activité récurrente - Mails, archivages, réunion, formation, managementmarché, budget"/>
    <m/>
    <n v="6"/>
    <m/>
    <m/>
    <m/>
  </r>
  <r>
    <s v="2023-26"/>
    <s v="BRICHARD Marc (126009Q)"/>
    <x v="17"/>
    <s v="Connaitre états de santé et fonctionnel des patrimoines - Mise en place outils aide à programmation inspections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26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"/>
    <s v="Métropole- EAU"/>
    <m/>
    <m/>
  </r>
  <r>
    <s v="2023-27"/>
    <s v="BRICHARD Marc (126009Q)"/>
    <x v="20"/>
    <s v="Activité récurrente - Colloque / séminaire"/>
    <m/>
    <s v="Activité récurrente - Mails, archivages, réunion, formation, managementmarché, budget"/>
    <m/>
    <n v="3"/>
    <m/>
    <m/>
    <m/>
  </r>
  <r>
    <s v="2023-2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"/>
    <s v="Métropole- EAU"/>
    <m/>
    <m/>
  </r>
  <r>
    <s v="2023-2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29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4"/>
    <s v="Métropole- EAU"/>
    <m/>
    <m/>
  </r>
  <r>
    <s v="2023-2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BRICHARD Marc (126009Q)"/>
    <x v="18"/>
    <s v="Activité récurrente - Etudes stratégiques"/>
    <m/>
    <s v="Elaborer stratégies patrimoniales (connaissance, inspection, travaux, tout ouvrage)"/>
    <s v="Assainissement"/>
    <n v="1"/>
    <m/>
    <m/>
    <s v="berthaudière"/>
  </r>
  <r>
    <s v="2023-29"/>
    <s v="BRICHARD Marc (126009Q)"/>
    <x v="18"/>
    <s v="Activité récurrente - Etudes stratégiques"/>
    <m/>
    <s v="Elaborer stratégies patrimoniales (connaissance, inspection, travaux, tout ouvrage)"/>
    <s v="Assainissement"/>
    <n v="2"/>
    <m/>
    <m/>
    <m/>
  </r>
  <r>
    <s v="2023-30"/>
    <s v="BRICHARD Marc (126009Q)"/>
    <x v="0"/>
    <s v="Absence - Congé ou RTT"/>
    <m/>
    <s v="Absence : congé, RTT, arrêt maladie"/>
    <m/>
    <n v="31"/>
    <m/>
    <m/>
    <m/>
  </r>
  <r>
    <s v="2023-31"/>
    <s v="BRICHARD Marc (126009Q)"/>
    <x v="0"/>
    <s v="Absence - Congé ou RTT"/>
    <m/>
    <s v="Absence : congé, RTT, arrêt maladie"/>
    <m/>
    <n v="31"/>
    <m/>
    <m/>
    <m/>
  </r>
  <r>
    <s v="2023-32"/>
    <s v="BRICHARD Marc (126009Q)"/>
    <x v="0"/>
    <s v="Absence - Congé ou RTT"/>
    <m/>
    <s v="Absence : congé, RTT, arrêt maladie"/>
    <m/>
    <n v="31"/>
    <m/>
    <m/>
    <m/>
  </r>
  <r>
    <s v="2023-33"/>
    <s v="BRICHARD Marc (126009Q)"/>
    <x v="0"/>
    <s v="Absence - Congé ou RTT"/>
    <m/>
    <s v="Absence : congé, RTT, arrêt maladie"/>
    <m/>
    <n v="7"/>
    <m/>
    <m/>
    <m/>
  </r>
  <r>
    <s v="2023-33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34"/>
    <s v="BRICHARD Marc (126009Q)"/>
    <x v="18"/>
    <s v="Activité récurrente - Etudes stratégiques"/>
    <m/>
    <s v="Elaborer stratégies patrimoniales (connaissance, inspection, travaux, tout ouvrage)"/>
    <s v="Assainissement"/>
    <n v="1"/>
    <m/>
    <m/>
    <s v="berthaudière"/>
  </r>
  <r>
    <s v="2023-34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s v="remplir tempeau"/>
  </r>
  <r>
    <s v="2023-34"/>
    <s v="BRICHARD Marc (126009Q)"/>
    <x v="3"/>
    <s v="Activité récurrente - Réunion"/>
    <m/>
    <s v="Activité récurrente - Mails, archivages, réunion, formation, managementmarché, budget"/>
    <m/>
    <n v="2"/>
    <m/>
    <m/>
    <s v="remplir tempeau"/>
  </r>
  <r>
    <s v="2023-34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s v="remplir tempeau"/>
  </r>
  <r>
    <s v="2023-34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remplir tempeau"/>
  </r>
  <r>
    <s v="2023-34"/>
    <s v="BRICHARD Marc (126009Q)"/>
    <x v="3"/>
    <s v="Activité récurrente - Divers"/>
    <m/>
    <s v="Activité récurrente - Mails, archivages, réunion, formation, managementmarché, budget"/>
    <m/>
    <n v="6"/>
    <m/>
    <m/>
    <s v="remplir tempeau"/>
  </r>
  <r>
    <s v="2023-35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s v="encadrement Maude"/>
  </r>
  <r>
    <s v="2023-3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35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5"/>
    <s v="BRICHARD Marc (126009Q)"/>
    <x v="3"/>
    <s v="Activité récurrente - Réunion"/>
    <m/>
    <s v="Activité récurrente - Mails, archivages, réunion, formation, managementmarché, budget"/>
    <m/>
    <n v="3"/>
    <m/>
    <m/>
    <s v="Fonds Eau"/>
  </r>
  <r>
    <s v="2023-35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s v="DTA"/>
  </r>
  <r>
    <s v="2023-36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6"/>
    <s v="BRICHARD Marc (126009Q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37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3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BRICHARD Marc (126009Q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7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m/>
  </r>
  <r>
    <s v="2023-38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2"/>
    <s v="Métropole- EAU"/>
    <m/>
    <m/>
  </r>
  <r>
    <s v="2023-38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38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BRICHARD Marc (126009Q)"/>
    <x v="3"/>
    <s v="Activité récurrente - Réunion"/>
    <m/>
    <s v="Activité récurrente - Mails, archivages, réunion, formation, managementmarché, budget"/>
    <m/>
    <n v="1.5"/>
    <m/>
    <m/>
    <m/>
  </r>
  <r>
    <s v="2023-3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BRICHARD Marc (126009Q)"/>
    <x v="20"/>
    <s v="Activité récurrente - Colloque / séminaire"/>
    <m/>
    <s v="Activité récurrente - Mails, archivages, réunion, formation, managementmarché, budget"/>
    <m/>
    <n v="7"/>
    <m/>
    <m/>
    <m/>
  </r>
  <r>
    <s v="2023-39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3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9"/>
    <s v="BRICHARD Marc (126009Q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9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13"/>
    <s v="Activité récurrente - Formation reçue, visite d'ouvrage"/>
    <m/>
    <s v="Activité récurrente - Mails, archivages, réunion, formation, managementmarché, budget"/>
    <m/>
    <n v="15"/>
    <m/>
    <m/>
    <m/>
  </r>
  <r>
    <s v="2023-40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BRICHARD Marc (126009Q)"/>
    <x v="0"/>
    <s v="Absence - Congé ou RTT"/>
    <m/>
    <s v="Absence : congé, RTT, arrêt maladie"/>
    <m/>
    <n v="5"/>
    <m/>
    <m/>
    <m/>
  </r>
  <r>
    <s v="2023-41"/>
    <s v="BRICHARD Marc (126009Q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4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5"/>
    <s v="Métropole- EAU"/>
    <m/>
    <m/>
  </r>
  <r>
    <s v="2023-41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43"/>
    <s v="BRICHARD Marc (126009Q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43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3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BRICHARD Marc (126009Q)"/>
    <x v="0"/>
    <s v="Absence - Congé ou RTT"/>
    <m/>
    <s v="Absence : congé, RTT, arrêt maladie"/>
    <m/>
    <n v="31"/>
    <m/>
    <m/>
    <m/>
  </r>
  <r>
    <s v="2023-45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5"/>
    <s v="BRICHARD Marc (126009Q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45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5"/>
    <s v="BRICHARD Marc (126009Q)"/>
    <x v="1"/>
    <s v="Activité récurrente - Divers"/>
    <m/>
    <s v="Activité récurrente - Mails, archivages, réunion, formation, managementmarché, budget"/>
    <m/>
    <n v="1"/>
    <m/>
    <m/>
    <m/>
  </r>
  <r>
    <s v="2023-45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BRICHARD Marc (126009Q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6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BRICHARD Marc (126009Q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RICHARD Marc (126009Q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BRICHARD Marc (126009Q)"/>
    <x v="1"/>
    <s v="Activité récurrente - Divers"/>
    <m/>
    <s v="Activité récurrente - Mails, archivages, réunion, formation, managementmarché, budget"/>
    <m/>
    <n v="10"/>
    <m/>
    <m/>
    <m/>
  </r>
  <r>
    <s v="2023-47"/>
    <s v="BRICHARD Marc (126009Q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47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47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7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7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BRICHARD Marc (126009Q)"/>
    <x v="1"/>
    <s v="Activité récurrente - Divers"/>
    <m/>
    <s v="Activité récurrente - Mails, archivages, réunion, formation, managementmarché, budget"/>
    <m/>
    <n v="11"/>
    <m/>
    <m/>
    <m/>
  </r>
  <r>
    <s v="2023-48"/>
    <s v="BRICHARD Marc (126009Q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8"/>
    <s v="BRICHARD Marc (126009Q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0.5"/>
    <s v="Métropole- EAU"/>
    <m/>
    <m/>
  </r>
  <r>
    <s v="2023-48"/>
    <s v="BRICHARD Marc (126009Q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8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48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BRICHARD Marc (126009Q)"/>
    <x v="1"/>
    <s v="Activité récurrente - Divers"/>
    <m/>
    <s v="Activité récurrente - Mails, archivages, réunion, formation, managementmarché, budget"/>
    <m/>
    <n v="8.5"/>
    <m/>
    <m/>
    <m/>
  </r>
  <r>
    <s v="2023-49"/>
    <s v="BRICHARD Marc (126009Q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BRICHARD Marc (126009Q)"/>
    <x v="21"/>
    <s v="Activité récurrente - Veille technique et normative"/>
    <m/>
    <s v="Activité récurrente - Mails, archivages, réunion, formation, managementmarché, budget"/>
    <m/>
    <n v="1"/>
    <m/>
    <m/>
    <m/>
  </r>
  <r>
    <s v="2023-4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m/>
  </r>
  <r>
    <s v="2023-49"/>
    <s v="BRICHARD Marc (126009Q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50"/>
    <s v="BRICHARD Marc (126009Q)"/>
    <x v="0"/>
    <s v="Absence - Congé ou RTT"/>
    <m/>
    <s v="Absence : congé, RTT, arrêt maladie"/>
    <m/>
    <n v="8"/>
    <m/>
    <m/>
    <m/>
  </r>
  <r>
    <s v="2023-50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0"/>
    <s v="BRICHARD Marc (126009Q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0"/>
    <s v="BRICHARD Marc (126009Q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BRICHARD Marc (126009Q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4"/>
    <s v="Métropole- EAU"/>
    <m/>
    <m/>
  </r>
  <r>
    <s v="2023-51"/>
    <s v="BRICHARD Marc (126009Q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BRICHARD Marc (126009Q)"/>
    <x v="3"/>
    <s v="Activité récurrente - Réunion"/>
    <m/>
    <s v="Activité récurrente - Mails, archivages, réunion, formation, managementmarché, budget"/>
    <m/>
    <n v="1"/>
    <m/>
    <m/>
    <m/>
  </r>
  <r>
    <s v="2023-51"/>
    <s v="BRICHARD Marc (126009Q)"/>
    <x v="1"/>
    <s v="Activité récurrente - Divers"/>
    <m/>
    <s v="Activité récurrente - Mails, archivages, réunion, formation, managementmarché, budget"/>
    <m/>
    <n v="3"/>
    <m/>
    <m/>
    <m/>
  </r>
  <r>
    <s v="2023-51"/>
    <s v="BRICHARD Marc (126009Q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52"/>
    <s v="BRICHARD Marc (126009Q)"/>
    <x v="0"/>
    <s v="Absence - Congé ou RTT"/>
    <m/>
    <s v="Absence : congé, RTT, arrêt maladie"/>
    <m/>
    <n v="31"/>
    <m/>
    <m/>
    <m/>
  </r>
  <r>
    <s v="2023-01"/>
    <s v="WEISS Julie (130075K)"/>
    <x v="0"/>
    <s v="Absence - Congé ou RTT"/>
    <m/>
    <s v="Absence : congé, RTT, arrêt maladie"/>
    <m/>
    <n v="7.75"/>
    <m/>
    <m/>
    <m/>
  </r>
  <r>
    <s v="2023-0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WEISS Julie (130075K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0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7.75"/>
    <s v="Métropole- EAU"/>
    <m/>
    <m/>
  </r>
  <r>
    <s v="2023-02"/>
    <s v="WEISS Julie (130075K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0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04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04"/>
    <s v="WEISS Julie (130075K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m/>
  </r>
  <r>
    <s v="2023-05"/>
    <s v="WEISS Julie (130075K)"/>
    <x v="0"/>
    <s v="Absence - Congé ou RTT"/>
    <m/>
    <s v="Absence : congé, RTT, arrêt maladie"/>
    <m/>
    <n v="31"/>
    <m/>
    <m/>
    <m/>
  </r>
  <r>
    <s v="2023-0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0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7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0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08"/>
    <s v="WEISS Julie (130075K)"/>
    <x v="25"/>
    <s v="Absence - Congé exceptionnel ou arrêt maladie"/>
    <m/>
    <s v="Absence : congé, RTT, arrêt maladie"/>
    <m/>
    <n v="7.75"/>
    <m/>
    <m/>
    <m/>
  </r>
  <r>
    <s v="2023-08"/>
    <s v="WEISS Julie (130075K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7.75"/>
    <s v="Métropole- EAU"/>
    <m/>
    <m/>
  </r>
  <r>
    <s v="2023-0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09"/>
    <s v="WEISS Julie (130075K)"/>
    <x v="0"/>
    <s v="Absence - Congé ou RTT"/>
    <m/>
    <s v="Absence : congé, RTT, arrêt maladie"/>
    <m/>
    <n v="4"/>
    <m/>
    <m/>
    <m/>
  </r>
  <r>
    <s v="2023-0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0"/>
    <s v="Métropole- EAU"/>
    <m/>
    <m/>
  </r>
  <r>
    <s v="2023-10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6"/>
    <s v="Métropole- EAU"/>
    <m/>
    <m/>
  </r>
  <r>
    <s v="2023-1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11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1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1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1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1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9"/>
    <s v="Métropole- EAU"/>
    <m/>
    <m/>
  </r>
  <r>
    <s v="2023-13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9"/>
    <s v="Métropole- EAU"/>
    <m/>
    <m/>
  </r>
  <r>
    <s v="2023-13"/>
    <s v="WEISS Julie (130075K)"/>
    <x v="22"/>
    <s v="Gestion patrimoine - Acquisitions informations - Etude"/>
    <s v="Gestion patrimoine - Acquisitions informations"/>
    <s v="Connaitre états de santé et fonctionnel des patrimoines"/>
    <s v="Eau pluviale"/>
    <n v="4"/>
    <s v="Métropole- EAU"/>
    <m/>
    <m/>
  </r>
  <r>
    <s v="2023-1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6"/>
    <s v="Métropole- EAU"/>
    <m/>
    <m/>
  </r>
  <r>
    <s v="2023-1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WEISS Julie (130075K)"/>
    <x v="0"/>
    <s v="Absence - Congé ou RTT"/>
    <m/>
    <s v="Absence : congé, RTT, arrêt maladie"/>
    <m/>
    <n v="31"/>
    <m/>
    <m/>
    <m/>
  </r>
  <r>
    <s v="2023-1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5"/>
    <s v="Métropole- EAU"/>
    <m/>
    <m/>
  </r>
  <r>
    <s v="2023-1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1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17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1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WEISS Julie (130075K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1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5"/>
    <s v="Métropole- EAU"/>
    <m/>
    <m/>
  </r>
  <r>
    <s v="2023-1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19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8"/>
    <s v="Métropole- EAU"/>
    <m/>
    <m/>
  </r>
  <r>
    <s v="2023-2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20"/>
    <s v="WEISS Julie (130075K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1"/>
    <s v="WEISS Julie (130075K)"/>
    <x v="0"/>
    <s v="Absence - Congé ou RTT"/>
    <m/>
    <s v="Absence : congé, RTT, arrêt maladie"/>
    <m/>
    <n v="7.75"/>
    <m/>
    <m/>
    <m/>
  </r>
  <r>
    <s v="2023-21"/>
    <s v="WEISS Julie (130075K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2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22"/>
    <s v="WEISS Julie (130075K)"/>
    <x v="0"/>
    <s v="Absence - Congé ou RTT"/>
    <m/>
    <s v="Absence : congé, RTT, arrêt maladie"/>
    <m/>
    <n v="7.75"/>
    <m/>
    <m/>
    <m/>
  </r>
  <r>
    <s v="2023-2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22"/>
    <s v="WEISS Julie (130075K)"/>
    <x v="3"/>
    <s v="Activité récurrente - Réunion"/>
    <m/>
    <s v="Activité récurrente - Mails, archivages, réunion, formation, managementmarché, budget"/>
    <m/>
    <n v="4"/>
    <m/>
    <m/>
    <m/>
  </r>
  <r>
    <s v="2023-2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3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m/>
  </r>
  <r>
    <s v="2023-2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23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24"/>
    <s v="WEISS Julie (130075K)"/>
    <x v="32"/>
    <s v="Ville perméable - observatoire - Réalisation"/>
    <s v="Ville perméable - observatoire"/>
    <s v="Grands projets : SEMAPLUS, Life ARTISAN, Voies Lyonnaises, Ville Perméable, Migration SIG, Referentiel des ouvrages types"/>
    <s v="Eau pluviale"/>
    <n v="5"/>
    <m/>
    <m/>
    <m/>
  </r>
  <r>
    <s v="2023-2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2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WEISS Julie (130075K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25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6"/>
    <s v="WEISS Julie (130075K)"/>
    <x v="3"/>
    <s v="Activité récurrente - Réunion"/>
    <m/>
    <s v="Activité récurrente - Mails, archivages, réunion, formation, managementmarché, budget"/>
    <m/>
    <n v="10"/>
    <m/>
    <m/>
    <m/>
  </r>
  <r>
    <s v="2023-2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26"/>
    <s v="WEISS Julie (130075K)"/>
    <x v="0"/>
    <s v="Absence - Congé ou RTT"/>
    <m/>
    <s v="Absence : congé, RTT, arrêt maladie"/>
    <m/>
    <n v="4"/>
    <m/>
    <m/>
    <m/>
  </r>
  <r>
    <s v="2023-2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WEISS Julie (130075K)"/>
    <x v="20"/>
    <s v="Activité récurrente - Colloque / séminaire"/>
    <m/>
    <s v="Activité récurrente - Mails, archivages, réunion, formation, managementmarché, budget"/>
    <m/>
    <n v="8"/>
    <m/>
    <m/>
    <m/>
  </r>
  <r>
    <s v="2023-2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2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28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2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WEISS Julie (130075K)"/>
    <x v="0"/>
    <s v="Absence - Congé ou RTT"/>
    <m/>
    <s v="Absence : congé, RTT, arrêt maladie"/>
    <m/>
    <n v="7.75"/>
    <m/>
    <m/>
    <m/>
  </r>
  <r>
    <s v="2023-29"/>
    <s v="WEISS Julie (130075K)"/>
    <x v="0"/>
    <s v="Absence - Congé ou RTT"/>
    <m/>
    <s v="Absence : congé, RTT, arrêt maladie"/>
    <m/>
    <n v="31"/>
    <m/>
    <m/>
    <m/>
  </r>
  <r>
    <s v="2023-30"/>
    <s v="WEISS Julie (130075K)"/>
    <x v="0"/>
    <s v="Absence - Congé ou RTT"/>
    <m/>
    <s v="Absence : congé, RTT, arrêt maladie"/>
    <m/>
    <n v="31"/>
    <m/>
    <m/>
    <m/>
  </r>
  <r>
    <s v="2023-31"/>
    <s v="WEISS Julie (130075K)"/>
    <x v="0"/>
    <s v="Absence - Congé ou RTT"/>
    <m/>
    <s v="Absence : congé, RTT, arrêt maladie"/>
    <m/>
    <n v="31"/>
    <m/>
    <m/>
    <m/>
  </r>
  <r>
    <s v="2023-3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3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33"/>
    <s v="WEISS Julie (130075K)"/>
    <x v="0"/>
    <s v="Absence - Congé ou RTT"/>
    <m/>
    <s v="Absence : congé, RTT, arrêt maladie"/>
    <m/>
    <n v="31"/>
    <m/>
    <m/>
    <m/>
  </r>
  <r>
    <s v="2023-3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34"/>
    <s v="WEISS Julie (130075K)"/>
    <x v="3"/>
    <s v="Activité récurrente - Réunion"/>
    <m/>
    <s v="Activité récurrente - Mails, archivages, réunion, formation, managementmarché, budget"/>
    <m/>
    <n v="2"/>
    <m/>
    <m/>
    <m/>
  </r>
  <r>
    <s v="2023-35"/>
    <s v="WEISS Julie (130075K)"/>
    <x v="3"/>
    <s v="Activité récurrente - Réunion"/>
    <m/>
    <s v="Activité récurrente - Mails, archivages, réunion, formation, managementmarché, budget"/>
    <m/>
    <n v="4"/>
    <m/>
    <m/>
    <s v="présentaitons stagiaires"/>
  </r>
  <r>
    <s v="2023-35"/>
    <s v="WEISS Julie (130075K)"/>
    <x v="3"/>
    <s v="Activité récurrente - Réunion"/>
    <m/>
    <s v="Activité récurrente - Mails, archivages, réunion, formation, managementmarché, budget"/>
    <m/>
    <n v="1"/>
    <m/>
    <m/>
    <s v="anglais"/>
  </r>
  <r>
    <s v="2023-35"/>
    <s v="WEISS Julie (130075K)"/>
    <x v="20"/>
    <s v="Activité récurrente - Colloque / séminaire"/>
    <m/>
    <s v="Activité récurrente - Mails, archivages, réunion, formation, managementmarché, budget"/>
    <m/>
    <n v="1"/>
    <m/>
    <m/>
    <s v="retour novatec"/>
  </r>
  <r>
    <s v="2023-3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3"/>
    <s v="Métropole- EAU"/>
    <m/>
    <m/>
  </r>
  <r>
    <s v="2023-3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.5"/>
    <s v="Métropole- EAU"/>
    <m/>
    <m/>
  </r>
  <r>
    <s v="2023-3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9"/>
    <s v="Métropole- EAU"/>
    <m/>
    <m/>
  </r>
  <r>
    <s v="2023-3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WEISS Julie (130075K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36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36"/>
    <s v="WEISS Julie (130075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36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36"/>
    <s v="WEISS Julie (130075K)"/>
    <x v="3"/>
    <s v="Activité récurrente - Réunion"/>
    <m/>
    <s v="Activité récurrente - Mails, archivages, réunion, formation, managementmarché, budget"/>
    <m/>
    <n v="2.5"/>
    <m/>
    <m/>
    <m/>
  </r>
  <r>
    <s v="2023-36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7"/>
    <s v="WEISS Julie (130075K)"/>
    <x v="25"/>
    <s v="Absence - Congé exceptionnel ou arrêt maladie"/>
    <m/>
    <s v="Absence : congé, RTT, arrêt maladie"/>
    <m/>
    <n v="7.75"/>
    <m/>
    <m/>
    <s v="enfant malade"/>
  </r>
  <r>
    <s v="2023-3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37"/>
    <s v="WEISS Julie (130075K)"/>
    <x v="3"/>
    <s v="Activité récurrente - Réunion"/>
    <m/>
    <s v="Activité récurrente - Mails, archivages, réunion, formation, managementmarché, budget"/>
    <m/>
    <n v="3"/>
    <m/>
    <m/>
    <m/>
  </r>
  <r>
    <s v="2023-37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Sujet DMOU"/>
  </r>
  <r>
    <s v="2023-37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38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3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7"/>
    <s v="Métropole- EAU"/>
    <m/>
    <m/>
  </r>
  <r>
    <s v="2023-38"/>
    <s v="WEISS Julie (130075K)"/>
    <x v="20"/>
    <s v="Activité récurrente - Colloque / séminaire"/>
    <m/>
    <s v="Activité récurrente - Mails, archivages, réunion, formation, managementmarché, budget"/>
    <m/>
    <n v="1"/>
    <m/>
    <m/>
    <m/>
  </r>
  <r>
    <s v="2023-38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atelier éval des ouvrage B Chocat"/>
  </r>
  <r>
    <s v="2023-38"/>
    <s v="WEISS Julie (130075K)"/>
    <x v="3"/>
    <s v="Activité récurrente - Réunion"/>
    <m/>
    <s v="Activité récurrente - Mails, archivages, réunion, formation, managementmarché, budget"/>
    <m/>
    <n v="2"/>
    <m/>
    <m/>
    <s v="digues"/>
  </r>
  <r>
    <s v="2023-38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9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39"/>
    <s v="WEISS Julie (130075K)"/>
    <x v="3"/>
    <s v="Activité récurrente - Réunion"/>
    <m/>
    <s v="Activité récurrente - Mails, archivages, réunion, formation, managementmarché, budget"/>
    <m/>
    <n v="2"/>
    <m/>
    <m/>
    <s v="binome"/>
  </r>
  <r>
    <s v="2023-39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WEISS Julie (130075K)"/>
    <x v="20"/>
    <s v="Activité récurrente - Colloque / séminaire"/>
    <m/>
    <s v="Activité récurrente - Mails, archivages, réunion, formation, managementmarché, budget"/>
    <m/>
    <n v="6"/>
    <m/>
    <m/>
    <s v="parenthèse"/>
  </r>
  <r>
    <s v="2023-39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fiches reflexes"/>
  </r>
  <r>
    <s v="2023-3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0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0"/>
    <s v="WEISS Julie (130075K)"/>
    <x v="13"/>
    <s v="Activité récurrente - Formation reçue, visite d'ouvrage"/>
    <m/>
    <s v="Activité récurrente - Mails, archivages, réunion, formation, managementmarché, budget"/>
    <m/>
    <n v="16"/>
    <m/>
    <m/>
    <s v="réhab réseaux"/>
  </r>
  <r>
    <s v="2023-4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0"/>
    <s v="Métropole- EAU"/>
    <m/>
    <m/>
  </r>
  <r>
    <s v="2023-4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s v="av. écully"/>
  </r>
  <r>
    <s v="2023-4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1"/>
    <s v="WEISS Julie (130075K)"/>
    <x v="3"/>
    <s v="Activité récurrente - Réunion"/>
    <m/>
    <s v="Activité récurrente - Mails, archivages, réunion, formation, managementmarché, budget"/>
    <m/>
    <n v="1.5"/>
    <m/>
    <m/>
    <s v="équipe"/>
  </r>
  <r>
    <s v="2023-41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4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3"/>
    <s v="Métropole- EAU"/>
    <m/>
    <s v="av. écully"/>
  </r>
  <r>
    <s v="2023-41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4"/>
    <m/>
    <m/>
    <s v="cotech"/>
  </r>
  <r>
    <s v="2023-42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2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2"/>
    <s v="WEISS Julie (130075K)"/>
    <x v="20"/>
    <s v="Activité récurrente - Colloque / séminaire"/>
    <m/>
    <s v="Activité récurrente - Mails, archivages, réunion, formation, managementmarché, budget"/>
    <m/>
    <n v="1"/>
    <m/>
    <m/>
    <s v="11h11 ville perméable"/>
  </r>
  <r>
    <s v="2023-42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5"/>
    <s v="Métropole- EAU"/>
    <m/>
    <m/>
  </r>
  <r>
    <s v="2023-42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1"/>
    <s v="Métropole- EAU"/>
    <m/>
    <s v="av. écully"/>
  </r>
  <r>
    <s v="2023-43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3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m/>
  </r>
  <r>
    <s v="2023-43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3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4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20"/>
    <s v="Métropole- EAU"/>
    <m/>
    <m/>
  </r>
  <r>
    <s v="2023-44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5"/>
    <s v="WEISS Julie (130075K)"/>
    <x v="3"/>
    <s v="Activité récurrente - Réunion"/>
    <m/>
    <s v="Activité récurrente - Mails, archivages, réunion, formation, managementmarché, budget"/>
    <m/>
    <n v="2"/>
    <m/>
    <m/>
    <s v="entretien rpo"/>
  </r>
  <r>
    <s v="2023-45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5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W sur moulinette OGEP"/>
  </r>
  <r>
    <s v="2023-45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3"/>
    <s v="Métropole- EAU"/>
    <m/>
    <m/>
  </r>
  <r>
    <s v="2023-45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s v="av. écully gainage"/>
  </r>
  <r>
    <s v="2023-46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WEISS Julie (130075K)"/>
    <x v="13"/>
    <s v="Activité récurrente - Formation reçue, visite d'ouvrage"/>
    <m/>
    <s v="Activité récurrente - Mails, archivages, réunion, formation, managementmarché, budget"/>
    <m/>
    <n v="4"/>
    <m/>
    <m/>
    <s v="visites OGEP"/>
  </r>
  <r>
    <s v="2023-46"/>
    <s v="WEISS Julie (130075K)"/>
    <x v="3"/>
    <s v="Activité récurrente - Réunion"/>
    <m/>
    <s v="Activité récurrente - Mails, archivages, réunion, formation, managementmarché, budget"/>
    <m/>
    <n v="2"/>
    <m/>
    <m/>
    <s v="binome"/>
  </r>
  <r>
    <s v="2023-46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.5"/>
    <s v="Métropole- EAU"/>
    <m/>
    <s v="W sur moulinette OGEP"/>
  </r>
  <r>
    <s v="2023-46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12"/>
    <s v="Métropole- EAU"/>
    <m/>
    <m/>
  </r>
  <r>
    <s v="2023-46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WEISS Julie (130075K)"/>
    <x v="30"/>
    <s v="Connaitre les patrimoines - Pilotage, programmation, réalisation, analyse DTA"/>
    <s v="Connaitre les patrimoines"/>
    <s v="Connaitre les patrimoines"/>
    <s v="Eau pluviale, Milieux aquatiques et ruisseaux, Assainissement"/>
    <n v="0.5"/>
    <s v="Métropole- EAU"/>
    <m/>
    <s v="av. écully"/>
  </r>
  <r>
    <s v="2023-47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7"/>
    <s v="WEISS Julie (130075K)"/>
    <x v="3"/>
    <s v="Activité récurrente - Réunion"/>
    <m/>
    <s v="Activité récurrente - Mails, archivages, réunion, formation, managementmarché, budget"/>
    <m/>
    <n v="3.5"/>
    <m/>
    <m/>
    <s v="équipe, impact gemapi"/>
  </r>
  <r>
    <s v="2023-47"/>
    <s v="WEISS Julie (130075K)"/>
    <x v="13"/>
    <s v="Activité récurrente - Formation reçue, visite d'ouvrage"/>
    <m/>
    <s v="Activité récurrente - Mails, archivages, réunion, formation, managementmarché, budget"/>
    <m/>
    <n v="6"/>
    <m/>
    <m/>
    <s v="anglais, digues"/>
  </r>
  <r>
    <s v="2023-47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"/>
    <s v="Métropole- EAU"/>
    <m/>
    <s v="fiches reflexes, DMOU"/>
  </r>
  <r>
    <s v="2023-47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47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"/>
    <s v="Métropole- EAU"/>
    <m/>
    <s v="moulinette OGEP"/>
  </r>
  <r>
    <s v="2023-47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GT reception"/>
  </r>
  <r>
    <s v="2023-48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8"/>
    <s v="WEISS Julie (130075K)"/>
    <x v="3"/>
    <s v="Activité récurrente - Réunion"/>
    <m/>
    <s v="Activité récurrente - Mails, archivages, réunion, formation, managementmarché, budget"/>
    <m/>
    <n v="1"/>
    <m/>
    <m/>
    <s v="équipe"/>
  </r>
  <r>
    <s v="2023-48"/>
    <s v="WEISS Julie (130075K)"/>
    <x v="13"/>
    <s v="Activité récurrente - Formation reçue, visite d'ouvrage"/>
    <m/>
    <s v="Activité récurrente - Mails, archivages, réunion, formation, managementmarché, budget"/>
    <m/>
    <n v="1"/>
    <m/>
    <m/>
    <s v="anglais"/>
  </r>
  <r>
    <s v="2023-48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s v="moulinette OGEP"/>
  </r>
  <r>
    <s v="2023-48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8"/>
    <s v="Métropole- EAU"/>
    <m/>
    <m/>
  </r>
  <r>
    <s v="2023-48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9"/>
    <s v="WEISS Julie (130075K)"/>
    <x v="3"/>
    <s v="Activité récurrente - Réunion"/>
    <m/>
    <s v="Activité récurrente - Mails, archivages, réunion, formation, managementmarché, budget"/>
    <m/>
    <n v="1"/>
    <m/>
    <m/>
    <s v="présentation GEMAPI"/>
  </r>
  <r>
    <s v="2023-49"/>
    <s v="WEISS Julie (130075K)"/>
    <x v="13"/>
    <s v="Activité récurrente - Formation reçue, visite d'ouvrage"/>
    <m/>
    <s v="Activité récurrente - Mails, archivages, réunion, formation, managementmarché, budget"/>
    <m/>
    <n v="9"/>
    <m/>
    <m/>
    <s v="anglais, balisage"/>
  </r>
  <r>
    <s v="2023-49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GT reception tx"/>
  </r>
  <r>
    <s v="2023-49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4"/>
    <s v="Métropole- EAU"/>
    <m/>
    <m/>
  </r>
  <r>
    <s v="2023-49"/>
    <s v="WEISS Julie (130075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2"/>
    <s v="Métropole- EAU"/>
    <m/>
    <m/>
  </r>
  <r>
    <s v="2023-49"/>
    <s v="WEISS Julie (130075K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"/>
    <s v="Métropole- EAU"/>
    <m/>
    <s v="point DMOU, Recherche avec JLBK"/>
  </r>
  <r>
    <s v="2023-49"/>
    <s v="WEISS Julie (130075K)"/>
    <x v="32"/>
    <s v="Ville perméable -  pilotage - Réalisation"/>
    <s v="Ville perméable -  pilotage"/>
    <s v="Grands projets : SEMAPLUS, Life ARTISAN, Voies Lyonnaises, Ville Perméable, Migration SIG, Referentiel des ouvrages types"/>
    <s v="Eau pluviale"/>
    <n v="1.5"/>
    <m/>
    <m/>
    <s v="point STRAT GDP COM"/>
  </r>
  <r>
    <s v="2023-50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0"/>
    <s v="WEISS Julie (130075K)"/>
    <x v="13"/>
    <s v="Activité récurrente - Formation reçue, visite d'ouvrage"/>
    <m/>
    <s v="Activité récurrente - Mails, archivages, réunion, formation, managementmarché, budget"/>
    <m/>
    <n v="16"/>
    <m/>
    <m/>
    <s v="resp. constructeurs"/>
  </r>
  <r>
    <s v="2023-50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5"/>
    <s v="Métropole- EAU"/>
    <m/>
    <m/>
  </r>
  <r>
    <s v="2023-50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WEISS Julie (130075K)"/>
    <x v="0"/>
    <s v="Absence - Congé ou RTT"/>
    <m/>
    <s v="Absence : congé, RTT, arrêt maladie"/>
    <m/>
    <n v="7.75"/>
    <m/>
    <m/>
    <m/>
  </r>
  <r>
    <s v="2023-50"/>
    <s v="WEISS Julie (130075K)"/>
    <x v="3"/>
    <s v="Activité récurrente - Réunion"/>
    <m/>
    <s v="Activité récurrente - Mails, archivages, réunion, formation, managementmarché, budget"/>
    <m/>
    <n v="1"/>
    <m/>
    <m/>
    <s v="projet majenta"/>
  </r>
  <r>
    <s v="2023-51"/>
    <s v="WEISS Julie (130075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1"/>
    <s v="WEISS Julie (130075K)"/>
    <x v="3"/>
    <s v="Activité récurrente - Réunion"/>
    <m/>
    <s v="Activité récurrente - Mails, archivages, réunion, formation, managementmarché, budget"/>
    <m/>
    <n v="0.5"/>
    <m/>
    <m/>
    <s v="choix stagiaires"/>
  </r>
  <r>
    <s v="2023-51"/>
    <s v="WEISS Julie (130075K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"/>
    <s v="Métropole- EAU"/>
    <m/>
    <s v="présentation VL"/>
  </r>
  <r>
    <s v="2023-51"/>
    <s v="WEISS Julie (130075K)"/>
    <x v="33"/>
    <s v="Projet Life Artisan - Réalisation"/>
    <s v="Projet Life Artisan"/>
    <s v="Grands projets : SEMAPLUS, Life ARTISAN, Voies Lyonnaises, Ville Perméable, Migration SIG, Referentiel des ouvrages types"/>
    <s v="Eau pluviale"/>
    <n v="6"/>
    <s v="Métropole- EAU"/>
    <m/>
    <m/>
  </r>
  <r>
    <s v="2023-51"/>
    <s v="WEISS Julie (130075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WEISS Julie (130075K)"/>
    <x v="0"/>
    <s v="Absence - Congé ou RTT"/>
    <m/>
    <s v="Absence : congé, RTT, arrêt maladie"/>
    <m/>
    <n v="7.75"/>
    <m/>
    <m/>
    <m/>
  </r>
  <r>
    <s v="2023-51"/>
    <s v="WEISS Julie (130075K)"/>
    <x v="6"/>
    <s v="Mettre en place une démarche qualité - Elaboration de bilan d'activité et production des indicateurs"/>
    <s v="Mettre en place une démarche qualité"/>
    <s v="Mettre en place une démarche qualité"/>
    <s v="Eau pluviale, Milieux aquatiques et ruisseaux, Assainissement"/>
    <n v="3"/>
    <s v="Métropole- EAU"/>
    <m/>
    <s v="temp'eau"/>
  </r>
  <r>
    <s v="2023-52"/>
    <s v="WEISS Julie (130075K)"/>
    <x v="0"/>
    <s v="Absence - Congé ou RTT"/>
    <m/>
    <s v="Absence : congé, RTT, arrêt maladie"/>
    <m/>
    <n v="23.25"/>
    <m/>
    <m/>
    <m/>
  </r>
  <r>
    <s v="2023-01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22:00h)+ consignes/astreinte (8:00h)"/>
  </r>
  <r>
    <s v="2023-01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1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1"/>
    <s v="ZOBOUYAN Serge (123959M)"/>
    <x v="0"/>
    <s v="Absence - Congé ou RTT"/>
    <m/>
    <s v="Absence : congé, RTT, arrêt maladie"/>
    <m/>
    <n v="8"/>
    <m/>
    <m/>
    <m/>
  </r>
  <r>
    <s v="2023-01"/>
    <s v="ZOBOUYAN Serge (123959M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02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22:00h)+ consignes/astreinte (8:00h)"/>
  </r>
  <r>
    <s v="2023-02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02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5"/>
    <s v="Métropole- EAU"/>
    <m/>
    <m/>
  </r>
  <r>
    <s v="2023-02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02"/>
    <s v="ZOBOUYAN Serge (123959M)"/>
    <x v="20"/>
    <s v="Activité récurrente - Colloque / séminaire"/>
    <m/>
    <s v="Activité récurrente - Mails, archivages, réunion, formation, managementmarché, budget"/>
    <m/>
    <n v="3"/>
    <m/>
    <m/>
    <m/>
  </r>
  <r>
    <s v="2023-03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22:00h)+ consignes/astreinte (2:00h)+ étude travaux épi (16:00:00)"/>
  </r>
  <r>
    <s v="2023-03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03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4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26:00h)+ consignes/astreinte (10:00h)+ étude travaux épi (04:00)"/>
  </r>
  <r>
    <s v="2023-04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4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05"/>
    <s v="ZOBOUYAN Serge (123959M)"/>
    <x v="22"/>
    <s v="gestion des ouvrages en remblais - Général"/>
    <s v="gestion des ouvrages en remblais"/>
    <s v="Connaitre états de santé et fonctionnel des patrimoines"/>
    <s v="Eau pluviale"/>
    <n v="44"/>
    <s v="Métropole- EAU"/>
    <m/>
    <s v="entretien/surveillance (26:00h)+ consignes/astreinte (8:00h)+ étude travaux épi (10:00)"/>
  </r>
  <r>
    <s v="2023-05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5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6"/>
    <s v="ZOBOUYAN Serge (123959M)"/>
    <x v="22"/>
    <s v="gestion des ouvrages en remblais - Général"/>
    <s v="gestion des ouvrages en remblais"/>
    <s v="Connaitre états de santé et fonctionnel des patrimoines"/>
    <s v="Eau pluviale"/>
    <n v="28"/>
    <s v="Métropole- EAU"/>
    <m/>
    <s v="entretien/surveillance (18:00h)+ consignes/astreinte (10:00h)+ étude travaux épi (10:00)"/>
  </r>
  <r>
    <s v="2023-06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06"/>
    <s v="ZOBOUYAN Serge (123959M)"/>
    <x v="0"/>
    <s v="Absence - Congé ou RTT"/>
    <m/>
    <s v="Absence : congé, RTT, arrêt maladie"/>
    <m/>
    <n v="16"/>
    <m/>
    <m/>
    <m/>
  </r>
  <r>
    <s v="2023-07"/>
    <s v="ZOBOUYAN Serge (123959M)"/>
    <x v="22"/>
    <s v="gestion des ouvrages en remblais - Général"/>
    <s v="gestion des ouvrages en remblais"/>
    <s v="Connaitre états de santé et fonctionnel des patrimoines"/>
    <s v="Eau pluviale"/>
    <n v="32"/>
    <s v="Métropole- EAU"/>
    <m/>
    <s v="entretien/surveillance (18:00h)+ consignes/astreinte (14:00h)+ étude travaux épi (10:00)"/>
  </r>
  <r>
    <s v="2023-07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07"/>
    <s v="ZOBOUYAN Serge (123959M)"/>
    <x v="0"/>
    <s v="Absence - Congé ou RTT"/>
    <m/>
    <s v="Absence : congé, RTT, arrêt maladie"/>
    <m/>
    <n v="12"/>
    <m/>
    <m/>
    <m/>
  </r>
  <r>
    <s v="2023-08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16:00h)+ consignes/astreinte (10:00h)+ étude travaux épi (10:00)"/>
  </r>
  <r>
    <s v="2023-08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08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08"/>
    <s v="ZOBOUYAN Serge (123959M)"/>
    <x v="10"/>
    <s v="Marché Bon de Commande Etudes Geotechniques - Rédaction marché"/>
    <s v="Marché Bon de Commande Etudes Geotechniques"/>
    <s v="Activité récurrente - Mails, archivages, réunion, formation, managementmarché, budget"/>
    <s v="Eau pluviale, Milieux aquatiques et ruisseaux, Assainissement"/>
    <n v="4"/>
    <s v="Métropole- EAU"/>
    <m/>
    <m/>
  </r>
  <r>
    <s v="2023-09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8:00h)+ consignes/astreinte (20:00h)+ étude travaux épi (12:00)"/>
  </r>
  <r>
    <s v="2023-09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09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10"/>
    <s v="ZOBOUYAN Serge (123959M)"/>
    <x v="22"/>
    <s v="gestion des ouvrages en remblais - Général"/>
    <s v="gestion des ouvrages en remblais"/>
    <s v="Connaitre états de santé et fonctionnel des patrimoines"/>
    <s v="Eau pluviale"/>
    <n v="45"/>
    <s v="Métropole- EAU"/>
    <m/>
    <s v="entretien/surveillance (8:00h)+ consignes/astreinte (14:00h)+ étude travaux épi (23:00)"/>
  </r>
  <r>
    <s v="2023-10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3"/>
    <s v="Métropole- EAU"/>
    <s v="VILLEURBANNE, VAULX EN VELIN"/>
    <m/>
  </r>
  <r>
    <s v="2023-10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5"/>
    <s v="Maitrises d'ouvrages Extérieures - sytral, SPL, Mairies ..."/>
    <m/>
    <m/>
  </r>
  <r>
    <s v="2023-10"/>
    <s v="ZOBOUYAN Serge (123959M)"/>
    <x v="18"/>
    <s v="Definition stratégie patrimoniale - Inondation"/>
    <s v="Definition stratégie patrimoniale"/>
    <s v="Elaborer stratégies patrimoniales (connaissance, inspection, travaux, tout ouvrage)"/>
    <s v="Milieux aquatiques et ruisseaux, Assainissement"/>
    <n v="1"/>
    <s v="Métropole- EAU"/>
    <m/>
    <m/>
  </r>
  <r>
    <s v="2023-11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20:00h)+ consignes/astreinte (4:00h)+ étude travaux épi (12:00)"/>
  </r>
  <r>
    <s v="2023-11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11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1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11"/>
    <s v="ZOBOUYAN Serge (123959M)"/>
    <x v="0"/>
    <s v="Absence - Congé ou RTT"/>
    <m/>
    <s v="Absence : congé, RTT, arrêt maladie"/>
    <m/>
    <n v="4"/>
    <m/>
    <m/>
    <m/>
  </r>
  <r>
    <s v="2023-11"/>
    <s v="ZOBOUYAN Serge (123959M)"/>
    <x v="10"/>
    <s v="Marché Bon de Commande Etudes Geotechniques - Rédaction marché"/>
    <s v="Marché Bon de Commande Etudes Geotechniques"/>
    <s v="Activité récurrente - Mails, archivages, réunion, formation, managementmarché, budget"/>
    <s v="Eau pluviale, Milieux aquatiques et ruisseaux, Assainissement"/>
    <n v="2"/>
    <s v="Métropole- EAU"/>
    <m/>
    <m/>
  </r>
  <r>
    <s v="2023-11"/>
    <s v="ZOBOUYAN Serge (123959M)"/>
    <x v="13"/>
    <s v="Activité récurrente - Divers"/>
    <m/>
    <s v="Activité récurrente - Mails, archivages, réunion, formation, managementmarché, budget"/>
    <m/>
    <n v="4"/>
    <m/>
    <m/>
    <s v="telier plantation"/>
  </r>
  <r>
    <s v="2023-12"/>
    <s v="ZOBOUYAN Serge (123959M)"/>
    <x v="22"/>
    <s v="gestion des ouvrages en remblais - Général"/>
    <s v="gestion des ouvrages en remblais"/>
    <s v="Connaitre états de santé et fonctionnel des patrimoines"/>
    <s v="Eau pluviale"/>
    <n v="36"/>
    <s v="Métropole- EAU"/>
    <m/>
    <s v="entretien/surveillance (15:00h)+ consignes/astreinte (6:00h)+ étude travaux épi (15:00)"/>
  </r>
  <r>
    <s v="2023-12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12"/>
    <s v="ZOBOUYAN Serge (123959M)"/>
    <x v="13"/>
    <s v="Activité récurrente - Formation reçue, visite d'ouvrage"/>
    <m/>
    <s v="Activité récurrente - Mails, archivages, réunion, formation, managementmarché, budget"/>
    <m/>
    <n v="8"/>
    <m/>
    <m/>
    <m/>
  </r>
  <r>
    <s v="2023-13"/>
    <s v="ZOBOUYAN Serge (123959M)"/>
    <x v="22"/>
    <s v="gestion des ouvrages en remblais - Général"/>
    <s v="gestion des ouvrages en remblais"/>
    <s v="Connaitre états de santé et fonctionnel des patrimoines"/>
    <s v="Eau pluviale"/>
    <n v="30"/>
    <s v="Métropole- EAU"/>
    <m/>
    <s v="entretien/surveillance (15:00h)+ consignes/astreinte (6:00h)+ étude travaux épi (15:00)"/>
  </r>
  <r>
    <s v="2023-13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13"/>
    <s v="ZOBOUYAN Serge (123959M)"/>
    <x v="13"/>
    <s v="Activité récurrente - Formation reçue, visite d'ouvrage"/>
    <m/>
    <s v="Activité récurrente - Mails, archivages, réunion, formation, managementmarché, budget"/>
    <m/>
    <n v="16"/>
    <m/>
    <m/>
    <m/>
  </r>
  <r>
    <s v="2023-14"/>
    <s v="ZOBOUYAN Serge (123959M)"/>
    <x v="22"/>
    <s v="gestion des ouvrages en remblais - Général"/>
    <s v="gestion des ouvrages en remblais"/>
    <s v="Connaitre états de santé et fonctionnel des patrimoines"/>
    <s v="Eau pluviale"/>
    <n v="34"/>
    <s v="Métropole- EAU"/>
    <m/>
    <s v="entretien/surveillance (17:00h)+ consignes/astreinte (12:00h)+ étude travaux épi (5:00)"/>
  </r>
  <r>
    <s v="2023-14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4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6"/>
    <s v="Maitrises d'ouvrages Extérieures - sytral, SPL, Mairies ..."/>
    <m/>
    <m/>
  </r>
  <r>
    <s v="2023-14"/>
    <s v="ZOBOUYAN Serge (123959M)"/>
    <x v="0"/>
    <s v="Absence - Congé ou RTT"/>
    <m/>
    <s v="Absence : congé, RTT, arrêt maladie"/>
    <m/>
    <n v="4"/>
    <m/>
    <m/>
    <m/>
  </r>
  <r>
    <s v="2023-15"/>
    <s v="ZOBOUYAN Serge (123959M)"/>
    <x v="22"/>
    <s v="gestion des ouvrages en remblais - Général"/>
    <s v="gestion des ouvrages en remblais"/>
    <s v="Connaitre états de santé et fonctionnel des patrimoines"/>
    <s v="Eau pluviale"/>
    <n v="14"/>
    <s v="Métropole- EAU"/>
    <m/>
    <s v="entretien/surveillance (5:00h)+ consignes/astreinte (5:00h)+ étude travaux épi (4:00)"/>
  </r>
  <r>
    <s v="2023-15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5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5"/>
    <s v="ZOBOUYAN Serge (123959M)"/>
    <x v="0"/>
    <s v="Absence - Congé ou RTT"/>
    <m/>
    <s v="Absence : congé, RTT, arrêt maladie"/>
    <m/>
    <n v="16"/>
    <m/>
    <m/>
    <m/>
  </r>
  <r>
    <s v="2023-16"/>
    <s v="ZOBOUYAN Serge (123959M)"/>
    <x v="22"/>
    <s v="gestion des ouvrages en remblais - Général"/>
    <s v="gestion des ouvrages en remblais"/>
    <s v="Connaitre états de santé et fonctionnel des patrimoines"/>
    <s v="Eau pluviale"/>
    <n v="12"/>
    <s v="Métropole- EAU"/>
    <m/>
    <s v="entretien/surveillance (5:00h)+ consignes/astreinte (1:00h)+ étude travaux épi (4:00)"/>
  </r>
  <r>
    <s v="2023-16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2"/>
    <s v="Métropole- EAU"/>
    <s v="VILLEURBANNE, VAULX EN VELIN"/>
    <m/>
  </r>
  <r>
    <s v="2023-16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m/>
    <m/>
  </r>
  <r>
    <s v="2023-16"/>
    <s v="ZOBOUYAN Serge (123959M)"/>
    <x v="0"/>
    <s v="Absence - Congé ou RTT"/>
    <m/>
    <s v="Absence : congé, RTT, arrêt maladie"/>
    <m/>
    <n v="24"/>
    <m/>
    <m/>
    <m/>
  </r>
  <r>
    <s v="2023-17"/>
    <s v="ZOBOUYAN Serge (123959M)"/>
    <x v="22"/>
    <s v="gestion des ouvrages en remblais - Général"/>
    <s v="gestion des ouvrages en remblais"/>
    <s v="Connaitre états de santé et fonctionnel des patrimoines"/>
    <s v="Eau pluviale"/>
    <n v="39"/>
    <s v="Métropole- EAU"/>
    <m/>
    <s v="entretien/surveillance (13:00h)+ consignes/astreinte 6:00h)+ étude travaux épi (20:00)"/>
  </r>
  <r>
    <s v="2023-17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7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7"/>
    <s v="ZOBOUYAN Serge (123959M)"/>
    <x v="18"/>
    <s v="Activité récurrente - Etudes stratégiques"/>
    <m/>
    <s v="Elaborer stratégies patrimoniales (connaissance, inspection, travaux, tout ouvrage)"/>
    <s v="Milieux aquatiques et ruisseaux"/>
    <n v="2"/>
    <m/>
    <m/>
    <m/>
  </r>
  <r>
    <s v="2023-17"/>
    <s v="ZOBOUYAN Serge (123959M)"/>
    <x v="3"/>
    <s v="Activité récurrente - Réunion"/>
    <m/>
    <s v="Activité récurrente - Mails, archivages, réunion, formation, managementmarché, budget"/>
    <m/>
    <n v="3"/>
    <m/>
    <m/>
    <m/>
  </r>
  <r>
    <s v="2023-18"/>
    <s v="ZOBOUYAN Serge (123959M)"/>
    <x v="22"/>
    <s v="gestion des ouvrages en remblais - Général"/>
    <s v="gestion des ouvrages en remblais"/>
    <s v="Connaitre états de santé et fonctionnel des patrimoines"/>
    <s v="Eau pluviale"/>
    <n v="32"/>
    <s v="Métropole- EAU"/>
    <m/>
    <s v="entretien/surveillance (6:00h)+ consignes/astreinte 12:00h)+ étude travaux épi (14:00)"/>
  </r>
  <r>
    <s v="2023-18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"/>
    <s v="Métropole- EAU"/>
    <s v="VILLEURBANNE, VAULX EN VELIN"/>
    <m/>
  </r>
  <r>
    <s v="2023-18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18"/>
    <s v="ZOBOUYAN Serge (123959M)"/>
    <x v="18"/>
    <s v="Activité récurrente - Etudes stratégiques"/>
    <m/>
    <s v="Elaborer stratégies patrimoniales (connaissance, inspection, travaux, tout ouvrage)"/>
    <s v="Milieux aquatiques et ruisseaux"/>
    <n v="3"/>
    <m/>
    <m/>
    <m/>
  </r>
  <r>
    <s v="2023-18"/>
    <s v="ZOBOUYAN Serge (123959M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8"/>
    <s v="ZOBOUYAN Serge (123959M)"/>
    <x v="2"/>
    <s v="Activité récurrente - Divers"/>
    <m/>
    <s v="Activité récurrente - Mails, archivages, réunion, formation, managementmarché, budget"/>
    <m/>
    <n v="2"/>
    <m/>
    <m/>
    <s v="gestion stagiaire"/>
  </r>
  <r>
    <s v="2023-19"/>
    <s v="ZOBOUYAN Serge (123959M)"/>
    <x v="22"/>
    <s v="gestion des ouvrages en remblais - Général"/>
    <s v="gestion des ouvrages en remblais"/>
    <s v="Connaitre états de santé et fonctionnel des patrimoines"/>
    <s v="Eau pluviale"/>
    <n v="34"/>
    <s v="Métropole- EAU"/>
    <m/>
    <s v="entretien/surveillance (6:00h)+ consignes/astreinte 8:00h)+ étude travaux épi (20:00)"/>
  </r>
  <r>
    <s v="2023-19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19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3"/>
    <s v="Maitrises d'ouvrages Extérieures - sytral, SPL, Mairies ..."/>
    <m/>
    <m/>
  </r>
  <r>
    <s v="2023-20"/>
    <s v="ZOBOUYAN Serge (123959M)"/>
    <x v="22"/>
    <s v="gestion des ouvrages en remblais - Général"/>
    <s v="gestion des ouvrages en remblais"/>
    <s v="Connaitre états de santé et fonctionnel des patrimoines"/>
    <s v="Eau pluviale"/>
    <n v="40"/>
    <s v="Métropole- EAU"/>
    <m/>
    <s v="entretien/surveillance (5:00h)+ consignes/astreinte 5:00h)+ étude travaux épi (30:00)"/>
  </r>
  <r>
    <s v="2023-20"/>
    <s v="ZOBOUYAN Serge (123959M)"/>
    <x v="22"/>
    <s v="Systeme d'endiguement de Vaulx en velin - aménagements pour augmentation du niveau de protection - Initialisation-programme"/>
    <s v="Systeme d'endiguement de Vaulx en velin - aménagements pour augmentation du niveau de protection"/>
    <s v="Connaitre états de santé et fonctionnel des patrimoines"/>
    <s v="Milieux aquatiques et ruisseaux"/>
    <n v="1"/>
    <s v="Métropole- EAU"/>
    <s v="VILLEURBANNE, VAULX EN VELIN"/>
    <m/>
  </r>
  <r>
    <s v="2023-20"/>
    <s v="ZOBOUYAN Serge (123959M)"/>
    <x v="34"/>
    <s v="SYTRAL - T9"/>
    <s v="SYTRAL"/>
    <s v="Accompagner les projets urbains sur les espaces publics métropolitains : DMOU, RCU, Voirie, SYTRAL, gestion clasement-declassement"/>
    <s v="Eau pluviale, Assainissement"/>
    <n v="1"/>
    <s v="Maitrises d'ouvrages Extérieures - sytral, SPL, Mairies ..."/>
    <m/>
    <m/>
  </r>
  <r>
    <s v="2023-21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2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3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4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5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6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7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8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29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0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1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2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3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4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5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6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7"/>
    <s v="ZOBOUYAN Serge (123959M)"/>
    <x v="25"/>
    <s v="Absence - Congé exceptionnel ou arrêt maladie"/>
    <m/>
    <s v="Absence : congé, RTT, arrêt maladie"/>
    <m/>
    <n v="38.75"/>
    <m/>
    <m/>
    <s v="arrêt maladie"/>
  </r>
  <r>
    <s v="2023-38"/>
    <s v="ZOBOUYAN Serge (123959M)"/>
    <x v="25"/>
    <s v="Absence - Congé exceptionnel ou arrêt maladie"/>
    <m/>
    <s v="Absence : congé, RTT, arrêt maladie"/>
    <m/>
    <n v="20"/>
    <m/>
    <m/>
    <s v="arrêt maladie"/>
  </r>
  <r>
    <s v="2023-38"/>
    <s v="ZOBOUYAN Serge (123959M)"/>
    <x v="22"/>
    <s v="gestion des ouvrages en remblais - Général"/>
    <s v="gestion des ouvrages en remblais"/>
    <s v="Connaitre états de santé et fonctionnel des patrimoines"/>
    <s v="Eau pluviale"/>
    <n v="20"/>
    <s v="Métropole- EAU"/>
    <m/>
    <m/>
  </r>
  <r>
    <s v="2023-38"/>
    <s v="ZOBOUYAN Serge (123959M)"/>
    <x v="20"/>
    <s v="Activité récurrente - Colloque / séminaire"/>
    <m/>
    <s v="Activité récurrente - Mails, archivages, réunion, formation, managementmarché, budget"/>
    <m/>
    <n v="0.5"/>
    <m/>
    <m/>
    <m/>
  </r>
  <r>
    <s v="2023-39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39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2"/>
    <s v="Métropole- EAU"/>
    <s v="VILLEURBANNE, VAULX EN VELIN"/>
    <m/>
  </r>
  <r>
    <s v="2023-39"/>
    <s v="ZOBOUYAN Serge (123959M)"/>
    <x v="20"/>
    <s v="Activité récurrente - Colloque / séminaire"/>
    <m/>
    <s v="Activité récurrente - Mails, archivages, réunion, formation, managementmarché, budget"/>
    <m/>
    <n v="8"/>
    <m/>
    <m/>
    <m/>
  </r>
  <r>
    <s v="2023-40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0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2"/>
    <s v="Métropole- EAU"/>
    <s v="VILLEURBANNE, VAULX EN VELIN"/>
    <m/>
  </r>
  <r>
    <s v="2023-40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8"/>
    <s v="Métropole- EAU"/>
    <s v="VILLEURBANNE, VAULX EN VELIN"/>
    <m/>
  </r>
  <r>
    <s v="2023-40"/>
    <s v="ZOBOUYAN Serge (123959M)"/>
    <x v="18"/>
    <s v="schéma généraux - Assainissement"/>
    <s v="schéma généraux"/>
    <s v="Elaborer stratégies patrimoniales (connaissance, inspection, travaux, tout ouvrage)"/>
    <s v="Assainissement"/>
    <n v="4"/>
    <m/>
    <m/>
    <m/>
  </r>
  <r>
    <s v="2023-41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1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1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6"/>
    <s v="Métropole- EAU"/>
    <s v="VILLEURBANNE, VAULX EN VELIN"/>
    <m/>
  </r>
  <r>
    <s v="2023-41"/>
    <s v="ZOBOUYAN Serge (123959M)"/>
    <x v="3"/>
    <s v="Activité récurrente - Réunion"/>
    <m/>
    <s v="Activité récurrente - Mails, archivages, réunion, formation, managementmarché, budget"/>
    <m/>
    <n v="4"/>
    <m/>
    <m/>
    <m/>
  </r>
  <r>
    <s v="2023-42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2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2"/>
    <s v="ZOBOUYAN Serge (123959M)"/>
    <x v="22"/>
    <s v="Systeme d'endiguement Vaulx en Velin Augmentation niveau de protection - Initialisation-programme"/>
    <s v="Systeme d'endiguement Vaulx en Velin Augmentation niveau de protection"/>
    <s v="Connaitre états de santé et fonctionnel des patrimoines"/>
    <s v="Milieux aquatiques et ruisseaux"/>
    <n v="10"/>
    <s v="Métropole- EAU"/>
    <s v="VAULX EN VELIN"/>
    <m/>
  </r>
  <r>
    <s v="2023-43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3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30"/>
    <s v="Métropole- EAU"/>
    <s v="VILLEURBANNE, VAULX EN VELIN"/>
    <m/>
  </r>
  <r>
    <s v="2023-44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4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4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5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5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5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6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6"/>
    <s v="ZOBOUYAN Serge (123959M)"/>
    <x v="13"/>
    <s v="Activité récurrente - Formation reçue, visite d'ouvrage"/>
    <m/>
    <s v="Activité récurrente - Mails, archivages, réunion, formation, managementmarché, budget"/>
    <m/>
    <n v="25"/>
    <m/>
    <m/>
    <m/>
  </r>
  <r>
    <s v="2023-46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5"/>
    <s v="Métropole- EAU"/>
    <s v="VILLEURBANNE, VAULX EN VELIN"/>
    <m/>
  </r>
  <r>
    <s v="2023-47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7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7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20"/>
    <s v="Métropole- EAU"/>
    <s v="VILLEURBANNE, VAULX EN VELIN"/>
    <m/>
  </r>
  <r>
    <s v="2023-48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8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10"/>
    <s v="Métropole- EAU"/>
    <s v="VILLEURBANNE, VAULX EN VELIN"/>
    <m/>
  </r>
  <r>
    <s v="2023-48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14"/>
    <s v="Métropole- EAU"/>
    <s v="VILLEURBANNE, VAULX EN VELIN"/>
    <m/>
  </r>
  <r>
    <s v="2023-48"/>
    <s v="ZOBOUYAN Serge (123959M)"/>
    <x v="20"/>
    <s v="Activité récurrente - Colloque / séminaire"/>
    <m/>
    <s v="Activité récurrente - Mails, archivages, réunion, formation, managementmarché, budget"/>
    <m/>
    <n v="8"/>
    <m/>
    <m/>
    <m/>
  </r>
  <r>
    <s v="2023-49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49"/>
    <s v="ZOBOUYAN Serge (123959M)"/>
    <x v="22"/>
    <s v="gestion des ouvrages en remblais - Général"/>
    <s v="gestion des ouvrages en remblais"/>
    <s v="Connaitre états de santé et fonctionnel des patrimoines"/>
    <s v="Eau pluviale"/>
    <n v="22"/>
    <s v="Métropole- EAU"/>
    <m/>
    <m/>
  </r>
  <r>
    <s v="2023-49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49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49"/>
    <s v="ZOBOUYAN Serge (123959M)"/>
    <x v="10"/>
    <s v="Marché Bon de Commande Etudes Geotechniques - Suivi"/>
    <s v="Marché Bon de Commande Etudes Geotechniques"/>
    <s v="Activité récurrente - Mails, archivages, réunion, formation, managementmarché, budget"/>
    <s v="Eau pluviale, Milieux aquatiques et ruisseaux, Assainissement"/>
    <n v="4"/>
    <s v="Métropole- EAU"/>
    <m/>
    <m/>
  </r>
  <r>
    <s v="2023-50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50"/>
    <s v="ZOBOUYAN Serge (123959M)"/>
    <x v="22"/>
    <s v="Systeme d'endiguement de Vaulx en velin - aménagements pour augmentation du niveau de protection - Dossiers réglementaires"/>
    <s v="Systeme d'endiguement de Vaulx en velin - aménagements pour augmentation du niveau de protection"/>
    <s v="Connaitre états de santé et fonctionnel des patrimoines"/>
    <s v="Milieux aquatiques et ruisseaux"/>
    <n v="25"/>
    <s v="Métropole- EAU"/>
    <s v="VILLEURBANNE, VAULX EN VELIN"/>
    <m/>
  </r>
  <r>
    <s v="2023-50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50"/>
    <s v="ZOBOUYAN Serge (123959M)"/>
    <x v="3"/>
    <s v="Activité récurrente - Réunion"/>
    <m/>
    <s v="Activité récurrente - Mails, archivages, réunion, formation, managementmarché, budget"/>
    <m/>
    <n v="1"/>
    <m/>
    <m/>
    <m/>
  </r>
  <r>
    <s v="2023-51"/>
    <s v="ZOBOUYAN Serge (123959M)"/>
    <x v="25"/>
    <s v="Absence - Congé exceptionnel ou arrêt maladie"/>
    <m/>
    <s v="Absence : congé, RTT, arrêt maladie"/>
    <m/>
    <n v="20"/>
    <m/>
    <m/>
    <s v="mi-temps thérapeutique"/>
  </r>
  <r>
    <s v="2023-51"/>
    <s v="ZOBOUYAN Serge (123959M)"/>
    <x v="22"/>
    <s v="gestion des ouvrages en remblais - Général"/>
    <s v="gestion des ouvrages en remblais"/>
    <s v="Connaitre états de santé et fonctionnel des patrimoines"/>
    <s v="Eau pluviale"/>
    <n v="20"/>
    <s v="Métropole- EAU"/>
    <m/>
    <s v="entretien, contrôles"/>
  </r>
  <r>
    <s v="2023-51"/>
    <s v="ZOBOUYAN Serge (123959M)"/>
    <x v="22"/>
    <s v="Systeme d'endiguement de Vaulx en velin - aménagements pour augmentation du niveau de protection - Réalisation"/>
    <s v="Systeme d'endiguement de Vaulx en velin - aménagements pour augmentation du niveau de protection"/>
    <s v="Connaitre états de santé et fonctionnel des patrimoines"/>
    <s v="Milieux aquatiques et ruisseaux"/>
    <n v="4"/>
    <s v="Métropole- EAU"/>
    <s v="VILLEURBANNE, VAULX EN VELIN"/>
    <m/>
  </r>
  <r>
    <s v="2023-51"/>
    <s v="ZOBOUYAN Serge (123959M)"/>
    <x v="3"/>
    <s v="Activité récurrente - Réunion"/>
    <m/>
    <s v="Activité récurrente - Mails, archivages, réunion, formation, managementmarché, budget"/>
    <m/>
    <n v="2"/>
    <m/>
    <m/>
    <m/>
  </r>
  <r>
    <s v="2023-51"/>
    <s v="ZOBOUYAN Serge (123959M)"/>
    <x v="10"/>
    <s v="Marché Bon de Commande Etudes Geotechniques - Suivi"/>
    <s v="Marché Bon de Commande Etudes Geotechniques"/>
    <s v="Activité récurrente - Mails, archivages, réunion, formation, managementmarché, budget"/>
    <s v="Eau pluviale, Milieux aquatiques et ruisseaux, Assainissement"/>
    <n v="2"/>
    <s v="Métropole- EAU"/>
    <m/>
    <m/>
  </r>
  <r>
    <s v="2023-52"/>
    <s v="ZOBOUYAN Serge (123959M)"/>
    <x v="25"/>
    <s v="Absence - Congé exceptionnel ou arrêt maladie"/>
    <m/>
    <s v="Absence : congé, RTT, arrêt maladie"/>
    <m/>
    <n v="39"/>
    <m/>
    <m/>
    <s v="mi-temps thérapeutique et congés"/>
  </r>
  <r>
    <s v="2023-01"/>
    <s v="GOUGUI Abdalah (132065Y)"/>
    <x v="20"/>
    <s v="Activité récurrente - Colloque / séminaire"/>
    <m/>
    <s v="Activité récurrente - Mails, archivages, réunion, formation, managementmarché, budget"/>
    <m/>
    <n v="2"/>
    <m/>
    <m/>
    <m/>
  </r>
  <r>
    <s v="2023-01"/>
    <s v="GOUGUI Abdalah (132065Y)"/>
    <x v="3"/>
    <s v="Activité récurrente - Réunion"/>
    <m/>
    <s v="Activité récurrente - Mails, archivages, réunion, formation, managementmarché, budget"/>
    <m/>
    <n v="2"/>
    <m/>
    <m/>
    <s v="Préparation prog de travaux"/>
  </r>
  <r>
    <s v="2023-01"/>
    <s v="GOUGUI Abdalah (132065Y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suivi d'activité"/>
  </r>
  <r>
    <s v="2023-01"/>
    <s v="GOUGUI Abdalah (132065Y)"/>
    <x v="5"/>
    <s v="SIG-Récolement ZAC, DOE - Contrôle, MAJ"/>
    <s v="SIG-Récolement ZAC, DOE"/>
    <s v="Connaitre les patrimoines"/>
    <s v="Eau pluviale"/>
    <n v="8"/>
    <m/>
    <m/>
    <m/>
  </r>
  <r>
    <s v="2023-01"/>
    <s v="GOUGUI Abdalah (132065Y)"/>
    <x v="5"/>
    <s v="SIG Assainissement - contrôle, MAJ"/>
    <s v="SIG Assainissement"/>
    <s v="Connaitre les patrimoines"/>
    <s v="Eau pluviale, Assainissement"/>
    <n v="16"/>
    <m/>
    <m/>
    <m/>
  </r>
  <r>
    <s v="2023-01"/>
    <s v="GOUGUI Abdalah (132065Y)"/>
    <x v="5"/>
    <s v="SIG-Techniques Alternatives, OGEP - Général"/>
    <s v="SIG-Techniques Alternatives, OGEP"/>
    <s v="Connaitre les patrimoines"/>
    <s v="Eau pluviale"/>
    <n v="6.75"/>
    <s v="Métropole- EAU"/>
    <m/>
    <m/>
  </r>
  <r>
    <s v="2023-02"/>
    <s v="GOUGUI Abdalah (132065Y)"/>
    <x v="13"/>
    <s v="Activité récurrente - Formation reçue, visite d'ouvrage"/>
    <m/>
    <s v="Activité récurrente - Mails, archivages, réunion, formation, managementmarché, budget"/>
    <m/>
    <n v="4.5"/>
    <m/>
    <m/>
    <s v="Formation astreinte digue"/>
  </r>
  <r>
    <s v="2023-02"/>
    <s v="GOUGUI Abdalah (132065Y)"/>
    <x v="9"/>
    <s v="Catalogue Bassin BR/BI - Général"/>
    <s v="Catalogue Bassin BR/BI"/>
    <s v="Connaitre les patrimoines"/>
    <s v="Eau pluviale"/>
    <n v="7.75"/>
    <m/>
    <m/>
    <s v="Ajout BDD bassin"/>
  </r>
  <r>
    <s v="2023-02"/>
    <s v="GOUGUI Abdalah (132065Y)"/>
    <x v="5"/>
    <s v="SIG-Récolement ZAC, DOE - Contrôle, MAJ"/>
    <s v="SIG-Récolement ZAC, DOE"/>
    <s v="Connaitre les patrimoines"/>
    <s v="Eau pluviale"/>
    <n v="20"/>
    <m/>
    <m/>
    <m/>
  </r>
  <r>
    <s v="2023-02"/>
    <s v="GOUGUI Abdalah (132065Y)"/>
    <x v="3"/>
    <s v="Activité récurrente - Réunion"/>
    <m/>
    <s v="Activité récurrente - Mails, archivages, réunion, formation, managementmarché, budget"/>
    <m/>
    <n v="3"/>
    <m/>
    <m/>
    <s v="Définition attributs bassin"/>
  </r>
  <r>
    <s v="2023-02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3.5"/>
    <s v="Métropole- EAU"/>
    <m/>
    <s v="Définition attributs bassin"/>
  </r>
  <r>
    <s v="2023-03"/>
    <s v="GOUGUI Abdalah (132065Y)"/>
    <x v="13"/>
    <s v="Activité récurrente - Formation reçue, visite d'ouvrage"/>
    <m/>
    <s v="Activité récurrente - Mails, archivages, réunion, formation, managementmarché, budget"/>
    <m/>
    <n v="4"/>
    <m/>
    <m/>
    <s v="Visite terrain LTSalvagny"/>
  </r>
  <r>
    <s v="2023-03"/>
    <s v="GOUGUI Abdalah (132065Y)"/>
    <x v="3"/>
    <s v="Activité récurrente - Réunion"/>
    <m/>
    <s v="Activité récurrente - Mails, archivages, réunion, formation, managementmarché, budget"/>
    <m/>
    <n v="1.5"/>
    <m/>
    <m/>
    <s v="Point GEOM / GDP"/>
  </r>
  <r>
    <s v="2023-03"/>
    <s v="GOUGUI Abdalah (132065Y)"/>
    <x v="0"/>
    <s v="Absence - Congé ou RTT"/>
    <m/>
    <s v="Absence : congé, RTT, arrêt maladie"/>
    <m/>
    <n v="7.75"/>
    <m/>
    <m/>
    <s v="RTT"/>
  </r>
  <r>
    <s v="2023-03"/>
    <s v="GOUGUI Abdalah (132065Y)"/>
    <x v="5"/>
    <s v="SIG-Récolement ZAC, DOE - Contrôle, MAJ"/>
    <s v="SIG-Récolement ZAC, DOE"/>
    <s v="Connaitre les patrimoines"/>
    <s v="Eau pluviale"/>
    <n v="15.5"/>
    <m/>
    <m/>
    <m/>
  </r>
  <r>
    <s v="2023-0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10"/>
    <s v="Métropole- EAU"/>
    <m/>
    <m/>
  </r>
  <r>
    <s v="2023-04"/>
    <s v="GOUGUI Abdalah (132065Y)"/>
    <x v="13"/>
    <s v="Activité récurrente - Formation reçue, visite d'ouvrage"/>
    <m/>
    <s v="Activité récurrente - Mails, archivages, réunion, formation, managementmarché, budget"/>
    <m/>
    <n v="5"/>
    <m/>
    <m/>
    <s v="Visite terrain Sathonay-Camp"/>
  </r>
  <r>
    <s v="2023-04"/>
    <s v="GOUGUI Abdalah (132065Y)"/>
    <x v="20"/>
    <s v="Activité récurrente - Colloque / séminaire"/>
    <m/>
    <s v="Activité récurrente - Mails, archivages, réunion, formation, managementmarché, budget"/>
    <m/>
    <n v="3"/>
    <m/>
    <m/>
    <s v="Réunion de service PAG"/>
  </r>
  <r>
    <s v="2023-04"/>
    <s v="GOUGUI Abdalah (132065Y)"/>
    <x v="11"/>
    <s v="SIG Assainissement - contrôle, MAJ"/>
    <s v="SIG Assainissement"/>
    <s v="Grands projets : SEMAPLUS, Life ARTISAN, Voies Lyonnaises, Ville Perméable, Migration SIG, Referentiel des ouvrages types"/>
    <s v="Eau pluviale, Assainissement"/>
    <n v="2"/>
    <m/>
    <m/>
    <s v="Catalogue trémie"/>
  </r>
  <r>
    <s v="2023-04"/>
    <s v="GOUGUI Abdalah (132065Y)"/>
    <x v="9"/>
    <s v="Catalogue Bassin BR/BI - Général"/>
    <s v="Catalogue Bassin BR/BI"/>
    <s v="Connaitre les patrimoines"/>
    <s v="Eau pluviale"/>
    <n v="7.75"/>
    <m/>
    <m/>
    <s v="Réunion de service PAG"/>
  </r>
  <r>
    <s v="2023-04"/>
    <s v="GOUGUI Abdalah (132065Y)"/>
    <x v="5"/>
    <s v="SIG-Récolement ZAC, DOE - Contrôle, MAJ"/>
    <s v="SIG-Récolement ZAC, DOE"/>
    <s v="Connaitre les patrimoines"/>
    <s v="Eau pluviale"/>
    <n v="17"/>
    <m/>
    <m/>
    <s v="Réunion de service PAG"/>
  </r>
  <r>
    <s v="2023-04"/>
    <s v="GOUGUI Abdalah (132065Y)"/>
    <x v="5"/>
    <s v="SIG-Techniques Alternatives, OGEP - Général"/>
    <s v="SIG-Techniques Alternatives, OGEP"/>
    <s v="Connaitre les patrimoines"/>
    <s v="Eau pluviale"/>
    <n v="4"/>
    <s v="Métropole- EAU"/>
    <m/>
    <s v="Réunion de service PAG"/>
  </r>
  <r>
    <s v="2023-05"/>
    <s v="GOUGUI Abdalah (132065Y)"/>
    <x v="3"/>
    <s v="Activité récurrente - Réunion"/>
    <m/>
    <s v="Activité récurrente - Mails, archivages, réunion, formation, managementmarché, budget"/>
    <m/>
    <n v="5"/>
    <m/>
    <m/>
    <s v="réunion évolutions SIG, point DOE, Commande aide Agence de l'Eau"/>
  </r>
  <r>
    <s v="2023-0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0"/>
    <s v="Métropole- EAU"/>
    <m/>
    <s v="Linéaire réseau, DOE à intégrer"/>
  </r>
  <r>
    <s v="2023-0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cahier des charges codification de plan T6 Nord, Chemin de St Bonnet à SAINT-PRIEST..."/>
  </r>
  <r>
    <s v="2023-0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Programmation 2023 commande récolement OGEP, bassins"/>
  </r>
  <r>
    <s v="2023-05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3.75"/>
    <s v="Métropole- EAU"/>
    <m/>
    <s v="Connaissance du patrimoine bassin"/>
  </r>
  <r>
    <s v="2023-06"/>
    <s v="GOUGUI Abdalah (132065Y)"/>
    <x v="0"/>
    <s v="Absence - Congé ou RTT"/>
    <m/>
    <s v="Absence : congé, RTT, arrêt maladie"/>
    <m/>
    <n v="38.75"/>
    <m/>
    <m/>
    <s v="Congé annuel"/>
  </r>
  <r>
    <s v="2023-07"/>
    <s v="GOUGUI Abdalah (132065Y)"/>
    <x v="0"/>
    <s v="Absence - Congé ou RTT"/>
    <m/>
    <s v="Absence : congé, RTT, arrêt maladie"/>
    <m/>
    <n v="16"/>
    <m/>
    <m/>
    <s v="Congé annuel  et RTT"/>
  </r>
  <r>
    <s v="2023-07"/>
    <s v="GOUGUI Abdalah (132065Y)"/>
    <x v="3"/>
    <s v="Activité récurrente - Réunion"/>
    <m/>
    <s v="Activité récurrente - Mails, archivages, réunion, formation, managementmarché, budget"/>
    <m/>
    <n v="12"/>
    <m/>
    <m/>
    <s v="Point sur les missions, Point avec la GEOM, BDD Bassin, Indicateurs d'activités"/>
  </r>
  <r>
    <s v="2023-07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6"/>
    <s v="Métropole- EAU"/>
    <m/>
    <s v="Cahier des charges codification de plans issus des DOE"/>
  </r>
  <r>
    <s v="2023-07"/>
    <s v="GOUGUI Abdalah (132065Y)"/>
    <x v="12"/>
    <s v="Gestion patrimoine - Acquisitions informations - Etude"/>
    <s v="Gestion patrimoine - Acquisitions informations"/>
    <s v="Connaitre les patrimoines"/>
    <s v="Eau pluviale"/>
    <n v="4.75"/>
    <s v="Métropole- EAU"/>
    <m/>
    <s v="recherche gestionnaire des ouvrages EP"/>
  </r>
  <r>
    <s v="2023-08"/>
    <s v="GOUGUI Abdalah (132065Y)"/>
    <x v="3"/>
    <s v="Activité récurrente - Réunion"/>
    <m/>
    <s v="Activité récurrente - Mails, archivages, réunion, formation, managementmarché, budget"/>
    <m/>
    <n v="6.75"/>
    <m/>
    <m/>
    <s v="Point commande récolement, tri plans de récolement ruisseaux, réunion d'unité, MAJ BDD Bassin"/>
  </r>
  <r>
    <s v="2023-08"/>
    <s v="GOUGUI Abdalah (132065Y)"/>
    <x v="5"/>
    <s v="SIG-Récolement ZAC, DOE - Contrôle, MAJ"/>
    <s v="SIG-Récolement ZAC, DOE"/>
    <s v="Connaitre les patrimoines"/>
    <s v="Eau pluviale"/>
    <n v="10"/>
    <m/>
    <m/>
    <s v="Plan en attente de validation, cahier des charges codification branchements"/>
  </r>
  <r>
    <s v="2023-08"/>
    <s v="GOUGUI Abdalah (132065Y)"/>
    <x v="5"/>
    <s v="SIG-Techniques Alternatives, OGEP - Général"/>
    <s v="SIG-Techniques Alternatives, OGEP"/>
    <s v="Connaitre les patrimoines"/>
    <s v="Eau pluviale"/>
    <n v="6"/>
    <s v="Métropole- EAU"/>
    <m/>
    <s v="Plan en attente de validation, intégration d'OGEP dans le SIG, MAJ BDD OGEP"/>
  </r>
  <r>
    <s v="2023-08"/>
    <s v="GOUGUI Abdalah (132065Y)"/>
    <x v="11"/>
    <s v="Participation à la migration, à l'évolution du SIG (pilotage Cellule GEOM) - Étude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5"/>
    <m/>
    <m/>
    <s v="Evolution couche MAQ (ruisseau, cours d'eau)"/>
  </r>
  <r>
    <s v="2023-08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7"/>
    <s v="Métropole- EAU"/>
    <m/>
    <s v="Lien exutoire milieu naturel et réseaux"/>
  </r>
  <r>
    <s v="2023-08"/>
    <s v="GOUGUI Abdalah (132065Y)"/>
    <x v="0"/>
    <s v="Absence - Congé ou RTT"/>
    <m/>
    <s v="Absence : congé, RTT, arrêt maladie"/>
    <m/>
    <n v="4"/>
    <m/>
    <m/>
    <s v="Congé"/>
  </r>
  <r>
    <s v="2023-09"/>
    <s v="GOUGUI Abdalah (132065Y)"/>
    <x v="0"/>
    <s v="Absence - Congé ou RTT"/>
    <m/>
    <s v="Absence : congé, RTT, arrêt maladie"/>
    <m/>
    <n v="16"/>
    <m/>
    <m/>
    <s v="Congé"/>
  </r>
  <r>
    <s v="2023-09"/>
    <s v="GOUGUI Abdalah (132065Y)"/>
    <x v="25"/>
    <s v="Absence - Congé exceptionnel ou arrêt maladie"/>
    <m/>
    <s v="Absence : congé, RTT, arrêt maladie"/>
    <m/>
    <n v="8"/>
    <m/>
    <m/>
    <s v="Déménagement"/>
  </r>
  <r>
    <s v="2023-0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récolement aide Agence de l'Eau, DOE"/>
  </r>
  <r>
    <s v="2023-09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6.75"/>
    <s v="Métropole- EAU"/>
    <m/>
    <s v="Priorisation des commandes récolement"/>
  </r>
  <r>
    <s v="2023-10"/>
    <s v="GOUGUI Abdalah (132065Y)"/>
    <x v="0"/>
    <s v="Absence - Congé ou RTT"/>
    <m/>
    <s v="Absence : congé, RTT, arrêt maladie"/>
    <m/>
    <n v="16"/>
    <m/>
    <m/>
    <s v="Congé"/>
  </r>
  <r>
    <s v="2023-10"/>
    <s v="GOUGUI Abdalah (132065Y)"/>
    <x v="25"/>
    <s v="Absence - Congé exceptionnel ou arrêt maladie"/>
    <m/>
    <s v="Absence : congé, RTT, arrêt maladie"/>
    <m/>
    <n v="8"/>
    <m/>
    <m/>
    <s v="Délai de route"/>
  </r>
  <r>
    <s v="2023-10"/>
    <s v="GOUGUI Abdalah (132065Y)"/>
    <x v="20"/>
    <s v="Activité récurrente - Colloque / séminaire"/>
    <m/>
    <s v="Activité récurrente - Mails, archivages, réunion, formation, managementmarché, budget"/>
    <m/>
    <n v="6.75"/>
    <m/>
    <m/>
    <s v="Indicateurs Tempeau pour GDP"/>
  </r>
  <r>
    <s v="2023-1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codification plan issus des DOE. Cahier des charges"/>
  </r>
  <r>
    <s v="2023-11"/>
    <s v="GOUGUI Abdalah (132065Y)"/>
    <x v="25"/>
    <s v="Absence - Congé exceptionnel ou arrêt maladie"/>
    <m/>
    <s v="Absence : congé, RTT, arrêt maladie"/>
    <m/>
    <n v="24"/>
    <m/>
    <m/>
    <s v="Absence décès de mon frère"/>
  </r>
  <r>
    <s v="2023-11"/>
    <s v="GOUGUI Abdalah (132065Y)"/>
    <x v="0"/>
    <s v="Absence - Congé ou RTT"/>
    <m/>
    <s v="Absence : congé, RTT, arrêt maladie"/>
    <m/>
    <n v="14.75"/>
    <m/>
    <m/>
    <s v="RTT"/>
  </r>
  <r>
    <s v="2023-12"/>
    <s v="GOUGUI Abdalah (132065Y)"/>
    <x v="0"/>
    <s v="Absence - Congé ou RTT"/>
    <m/>
    <s v="Absence : congé, RTT, arrêt maladie"/>
    <m/>
    <n v="16"/>
    <m/>
    <m/>
    <s v="RTT"/>
  </r>
  <r>
    <s v="2023-12"/>
    <s v="GOUGUI Abdalah (132065Y)"/>
    <x v="13"/>
    <s v="Activité récurrente - Divers"/>
    <m/>
    <s v="Activité récurrente - Mails, archivages, réunion, formation, managementmarché, budget"/>
    <m/>
    <n v="5"/>
    <m/>
    <m/>
    <s v="atelier participatif plantation à Couzon Mt d'Or"/>
  </r>
  <r>
    <s v="2023-12"/>
    <s v="GOUGUI Abdalah (132065Y)"/>
    <x v="3"/>
    <s v="Activité récurrente - Réunion"/>
    <m/>
    <s v="Activité récurrente - Mails, archivages, réunion, formation, managementmarché, budget"/>
    <m/>
    <n v="2.5"/>
    <m/>
    <m/>
    <s v="Point récolement, MAJ BDD Bassin"/>
  </r>
  <r>
    <s v="2023-12"/>
    <s v="GOUGUI Abdalah (132065Y)"/>
    <x v="11"/>
    <s v="Evolution SIG - Général"/>
    <s v="Evolution SIG"/>
    <s v="Grands projets : SEMAPLUS, Life ARTISAN, Voies Lyonnaises, Ville Perméable, Migration SIG, Referentiel des ouvrages types"/>
    <s v="Eau pluviale, Milieux aquatiques et ruisseaux, Assainissement"/>
    <n v="8"/>
    <s v="Métropole- EAU"/>
    <m/>
    <s v="evolution base MAQ, décorrélation base MAQ et assainissement"/>
  </r>
  <r>
    <s v="2023-12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7.25"/>
    <s v="Métropole- EAU"/>
    <m/>
    <s v="Etude des dossiers de demande de déclassement"/>
  </r>
  <r>
    <s v="2023-13"/>
    <s v="GOUGUI Abdalah (132065Y)"/>
    <x v="0"/>
    <s v="Absence - Congé ou RTT"/>
    <m/>
    <s v="Absence : congé, RTT, arrêt maladie"/>
    <m/>
    <n v="8"/>
    <m/>
    <m/>
    <s v="Congé"/>
  </r>
  <r>
    <s v="2023-13"/>
    <s v="GOUGUI Abdalah (132065Y)"/>
    <x v="3"/>
    <s v="Activité récurrente - Réunion"/>
    <m/>
    <s v="Activité récurrente - Mails, archivages, réunion, formation, managementmarché, budget"/>
    <m/>
    <n v="2.5"/>
    <m/>
    <m/>
    <s v="Point GEOM / GDP, point missions"/>
  </r>
  <r>
    <s v="2023-13"/>
    <s v="GOUGUI Abdalah (132065Y)"/>
    <x v="20"/>
    <s v="Activité récurrente - Colloque / séminaire"/>
    <m/>
    <s v="Activité récurrente - Mails, archivages, réunion, formation, managementmarché, budget"/>
    <m/>
    <n v="4"/>
    <m/>
    <m/>
    <s v="Indicateurs réglementaires Tempeau"/>
  </r>
  <r>
    <s v="2023-13"/>
    <s v="GOUGUI Abdalah (132065Y)"/>
    <x v="16"/>
    <s v="Connaitre les patrimoines - Exploitation/valorisation données SIG"/>
    <s v="Connaitre les patrimoines"/>
    <s v="Connaitre les patrimoines"/>
    <s v="Eau pluviale, Milieux aquatiques et ruisseaux, Assainissement"/>
    <n v="8"/>
    <s v="Métropole- EAU"/>
    <m/>
    <s v="Exploitation données base MAQ et base ASS"/>
  </r>
  <r>
    <s v="2023-1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13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.25"/>
    <s v="Métropole- EAU"/>
    <m/>
    <m/>
  </r>
  <r>
    <s v="2023-14"/>
    <s v="GOUGUI Abdalah (132065Y)"/>
    <x v="3"/>
    <s v="Activité récurrente - Réunion"/>
    <m/>
    <s v="Activité récurrente - Mails, archivages, réunion, formation, managementmarché, budget"/>
    <m/>
    <n v="8"/>
    <m/>
    <m/>
    <s v="Point DOE, point commande récolement, anomalie GISMO, MAJ année de pose"/>
  </r>
  <r>
    <s v="2023-1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"/>
    <s v="Métropole- EAU"/>
    <m/>
    <s v="Contrôle plans bassins et réseaux (codification et récolement)"/>
  </r>
  <r>
    <s v="2023-14"/>
    <s v="GOUGUI Abdalah (132065Y)"/>
    <x v="5"/>
    <s v="SIG-Récolement ZAC, DOE - Contrôle, MAJ"/>
    <s v="SIG-Récolement ZAC, DOE"/>
    <s v="Connaitre les patrimoines"/>
    <s v="Eau pluviale"/>
    <n v="8"/>
    <m/>
    <m/>
    <m/>
  </r>
  <r>
    <s v="2023-14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m/>
  </r>
  <r>
    <s v="2023-14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4.75"/>
    <s v="Métropole- EAU"/>
    <m/>
    <s v="Analyse dossier DOE"/>
  </r>
  <r>
    <s v="2023-15"/>
    <s v="GOUGUI Abdalah (132065Y)"/>
    <x v="3"/>
    <s v="Activité récurrente - Réunion"/>
    <m/>
    <s v="Activité récurrente - Mails, archivages, réunion, formation, managementmarché, budget"/>
    <m/>
    <n v="1"/>
    <m/>
    <m/>
    <s v="Point Foederis"/>
  </r>
  <r>
    <s v="2023-1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6"/>
    <s v="Métropole- EAU"/>
    <m/>
    <s v="cahier des charges intégration plan issus des DOE"/>
  </r>
  <r>
    <s v="2023-1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9"/>
    <s v="Métropole- EAU"/>
    <m/>
    <s v="cahier des charges intégration plan issus des DOE"/>
  </r>
  <r>
    <s v="2023-15"/>
    <s v="GOUGUI Abdalah (132065Y)"/>
    <x v="5"/>
    <s v="SIG Assainissement - I.C. - Analyse et intégration SIG"/>
    <s v="SIG Assainissement"/>
    <s v="Connaitre les patrimoines"/>
    <s v="Eau pluviale, Assainissement"/>
    <n v="5"/>
    <m/>
    <m/>
    <s v="cahier des charges intégration plan issus des DOE"/>
  </r>
  <r>
    <s v="2023-15"/>
    <s v="GOUGUI Abdalah (132065Y)"/>
    <x v="5"/>
    <s v="Connaitre les patrimoines - Pilotage des récolements"/>
    <s v="Connaitre les patrimoines - Pilotage des récolements"/>
    <s v="Connaitre les patrimoines"/>
    <s v="Connaitre les patrimoines - Pilotage des récolements"/>
    <s v="Connaitre les patrimoines - Pilotage des récolements"/>
    <s v="Métropole- EAU"/>
    <s v="Connaitre les patrimoines - Pilotage des récolements"/>
    <s v="Connaitre les patrimoines - Pilotage des récolements"/>
  </r>
  <r>
    <s v="2023-16"/>
    <s v="GOUGUI Abdalah (132065Y)"/>
    <x v="25"/>
    <s v="Absence - Congé exceptionnel ou arrêt maladie"/>
    <m/>
    <s v="Absence : congé, RTT, arrêt maladie"/>
    <m/>
    <n v="31"/>
    <m/>
    <m/>
    <s v="Arret maladie"/>
  </r>
  <r>
    <s v="2023-17"/>
    <s v="GOUGUI Abdalah (132065Y)"/>
    <x v="0"/>
    <s v="Absence - Congé ou RTT"/>
    <m/>
    <s v="Absence : congé, RTT, arrêt maladie"/>
    <m/>
    <n v="38.75"/>
    <m/>
    <m/>
    <s v="Congé"/>
  </r>
  <r>
    <s v="2023-18"/>
    <s v="GOUGUI Abdalah (132065Y)"/>
    <x v="0"/>
    <s v="Absence - Congé ou RTT"/>
    <m/>
    <s v="Absence : congé, RTT, arrêt maladie"/>
    <m/>
    <n v="31"/>
    <m/>
    <m/>
    <s v="Congé"/>
  </r>
  <r>
    <s v="2023-19"/>
    <s v="GOUGUI Abdalah (132065Y)"/>
    <x v="3"/>
    <s v="Activité récurrente - Réunion"/>
    <m/>
    <s v="Activité récurrente - Mails, archivages, réunion, formation, managementmarché, budget"/>
    <m/>
    <n v="3"/>
    <m/>
    <m/>
    <s v="Point avec ESX, point DOE"/>
  </r>
  <r>
    <s v="2023-19"/>
    <s v="GOUGUI Abdalah (132065Y)"/>
    <x v="20"/>
    <s v="Activité récurrente - Colloque / séminaire"/>
    <m/>
    <s v="Activité récurrente - Mails, archivages, réunion, formation, managementmarché, budget"/>
    <m/>
    <n v="1.5"/>
    <m/>
    <m/>
    <s v="Présentation indicateur patrimoniaux"/>
  </r>
  <r>
    <s v="2023-1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de récolement et codification"/>
  </r>
  <r>
    <s v="2023-19"/>
    <s v="GOUGUI Abdalah (132065Y)"/>
    <x v="19"/>
    <s v="Rapport Barnier - Général"/>
    <s v="Rapport Barnier"/>
    <s v="Missions tranversales : Expertise technique, rapport autosurveillance, Barnier, conseiller à la conduite de projet, sollicition PC, prépa budget global OR "/>
    <s v="Eau pluviale, Milieux aquatiques et ruisseaux, Assainissement, Assainissement non collectif"/>
    <n v="10.5"/>
    <m/>
    <m/>
    <s v="Bilan BDD OGEP et BDD Bassin pour rapport Barnier 2022"/>
  </r>
  <r>
    <s v="2023-20"/>
    <s v="GOUGUI Abdalah (132065Y)"/>
    <x v="11"/>
    <s v="SIG Assainissement - contrôle, MAJ"/>
    <s v="SIG Assainissement"/>
    <s v="Grands projets : SEMAPLUS, Life ARTISAN, Voies Lyonnaises, Ville Perméable, Migration SIG, Referentiel des ouvrages types"/>
    <s v="Eau pluviale, Assainissement"/>
    <n v="3.5"/>
    <m/>
    <m/>
    <s v="Décorrélation base ASS et MAQ"/>
  </r>
  <r>
    <s v="2023-20"/>
    <s v="GOUGUI Abdalah (132065Y)"/>
    <x v="3"/>
    <s v="Activité récurrente - Réunion"/>
    <m/>
    <s v="Activité récurrente - Mails, archivages, réunion, formation, managementmarché, budget"/>
    <m/>
    <n v="3.5"/>
    <m/>
    <m/>
    <s v="Bilan tri plans de récolement et plan topo. MAJ base MAQ"/>
  </r>
  <r>
    <s v="2023-20"/>
    <s v="GOUGUI Abdalah (132065Y)"/>
    <x v="0"/>
    <s v="Absence - Congé ou RTT"/>
    <m/>
    <s v="Absence : congé, RTT, arrêt maladie"/>
    <m/>
    <n v="4"/>
    <m/>
    <m/>
    <s v="Congé"/>
  </r>
  <r>
    <s v="2023-20"/>
    <s v="GOUGUI Abdalah (132065Y)"/>
    <x v="5"/>
    <s v="SIG-Techniques Alternatives, OGEP - Général"/>
    <s v="SIG-Techniques Alternatives, OGEP"/>
    <s v="Connaitre les patrimoines"/>
    <s v="Eau pluviale"/>
    <n v="8"/>
    <s v="Métropole- EAU"/>
    <m/>
    <m/>
  </r>
  <r>
    <s v="2023-2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Intégration des plans du SYTRAL, cahier des charges"/>
  </r>
  <r>
    <s v="2023-21"/>
    <s v="GOUGUI Abdalah (132065Y)"/>
    <x v="3"/>
    <s v="Activité récurrente - Réunion"/>
    <m/>
    <s v="Activité récurrente - Mails, archivages, réunion, formation, managementmarché, budget"/>
    <m/>
    <n v="2.5"/>
    <m/>
    <m/>
    <s v="Préparation formation FME avancée, point DOE et points en suspens"/>
  </r>
  <r>
    <s v="2023-21"/>
    <s v="GOUGUI Abdalah (132065Y)"/>
    <x v="11"/>
    <s v="Participation à la migration, à l'évolution du SIG (pilotage Cellule GEOM) - Étude"/>
    <s v="Participation à la migration, à l'évolution du SIG (pilotage Cellule GEOM)"/>
    <s v="Grands projets : SEMAPLUS, Life ARTISAN, Voies Lyonnaises, Ville Perméable, Migration SIG, Referentiel des ouvrages types"/>
    <s v="Eau pluviale, Milieux aquatiques et ruisseaux, Assainissement"/>
    <n v="8"/>
    <m/>
    <m/>
    <s v="Besoins futur BDD OGEP et bassins"/>
  </r>
  <r>
    <s v="2023-2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mmande de récolement et codification, cahier des charges"/>
  </r>
  <r>
    <s v="2023-21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4"/>
    <s v="Métropole- EAU"/>
    <m/>
    <s v="BDD OGEP en lien avec traitement de migratio  sur POsgrey"/>
  </r>
  <r>
    <s v="2023-21"/>
    <s v="GOUGUI Abdalah (132065Y)"/>
    <x v="5"/>
    <s v="SIG Assainissement - I.C. - Analyse et intégration SIG"/>
    <s v="SIG Assainissement"/>
    <s v="Connaitre les patrimoines"/>
    <s v="Eau pluviale, Assainissement"/>
    <n v="8.25"/>
    <m/>
    <m/>
    <s v="Cahier des charges IC du SYTRAL pour intégration"/>
  </r>
  <r>
    <s v="2023-22"/>
    <s v="GOUGUI Abdalah (132065Y)"/>
    <x v="3"/>
    <s v="Activité récurrente - Réunion"/>
    <m/>
    <s v="Activité récurrente - Mails, archivages, réunion, formation, managementmarché, budget"/>
    <m/>
    <n v="6"/>
    <m/>
    <m/>
    <s v="Point commande aide agence de l'eau et désimperméabilisation, point anomalies ciblées GDP, point récolement avec TT géomètre, réunion de service"/>
  </r>
  <r>
    <s v="2023-22"/>
    <s v="GOUGUI Abdalah (132065Y)"/>
    <x v="13"/>
    <s v="Activité récurrente - Formation reçue, visite d'ouvrage"/>
    <m/>
    <s v="Activité récurrente - Mails, archivages, réunion, formation, managementmarché, budget"/>
    <m/>
    <n v="2"/>
    <m/>
    <m/>
    <s v="Visite terrain Passage du Coteau LYON 9"/>
  </r>
  <r>
    <s v="2023-2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ahier des charges commande récolement et codification"/>
  </r>
  <r>
    <s v="2023-2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"/>
    <s v="Métropole- EAU"/>
    <m/>
    <s v="Contrôle intégration"/>
  </r>
  <r>
    <s v="2023-23"/>
    <s v="GOUGUI Abdalah (132065Y)"/>
    <x v="3"/>
    <s v="Activité récurrente - Réunion"/>
    <m/>
    <s v="Activité récurrente - Mails, archivages, réunion, formation, managementmarché, budget"/>
    <m/>
    <n v="2"/>
    <m/>
    <m/>
    <s v="Point BDD bassin"/>
  </r>
  <r>
    <s v="2023-23"/>
    <s v="GOUGUI Abdalah (132065Y)"/>
    <x v="0"/>
    <s v="Absence - Congé ou RTT"/>
    <m/>
    <s v="Absence : congé, RTT, arrêt maladie"/>
    <m/>
    <n v="4"/>
    <m/>
    <m/>
    <s v="RTT"/>
  </r>
  <r>
    <s v="2023-23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Domanialité bassins SIG et BDD"/>
  </r>
  <r>
    <s v="2023-23"/>
    <s v="GOUGUI Abdalah (132065Y)"/>
    <x v="5"/>
    <s v="SIG-Techniques Alternatives, OGEP - Général"/>
    <s v="SIG-Techniques Alternatives, OGEP"/>
    <s v="Connaitre les patrimoines"/>
    <s v="Eau pluviale"/>
    <n v="4.75"/>
    <s v="Métropole- EAU"/>
    <m/>
    <s v="MAJ BDD et SIG emprise d'ouvrage OGEP"/>
  </r>
  <r>
    <s v="2023-2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m/>
  </r>
  <r>
    <s v="2023-23"/>
    <s v="GOUGUI Abdalah (132065Y)"/>
    <x v="9"/>
    <s v="Connaitre les patrimoines - Gestion des remontées anomalies du SIG (horsfoncier)"/>
    <s v="Connaitre les patrimoines"/>
    <s v="Connaitre les patrimoines"/>
    <s v="Eau pluviale, Milieux aquatiques et ruisseaux, Assainissement"/>
    <n v="4"/>
    <s v="Métropole- EAU"/>
    <m/>
    <s v="Anomalie type d'ouvrage"/>
  </r>
  <r>
    <s v="2023-23"/>
    <s v="GOUGUI Abdalah (132065Y)"/>
    <x v="12"/>
    <s v="Connaitre les patrimoines - Gestion des conventions, servitudes, COT, foncier"/>
    <s v="Connaitre les patrimoines"/>
    <s v="Connaitre les patrimoines"/>
    <s v="Eau pluviale, Milieux aquatiques et ruisseaux, Assainissement"/>
    <n v="4"/>
    <s v="Métropole- EAU"/>
    <m/>
    <s v="Commande plan de servitude, courrier aux propriétaires"/>
  </r>
  <r>
    <s v="2023-2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Commande linéaire supplémentaire sur emprise de récolement prog de travaux 2024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linéaire supplémentaire sur emprise de récolement prog de travaux 2024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ommande plans de servitude, courriers riverain"/>
  </r>
  <r>
    <s v="2023-2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1"/>
    <s v="Métropole- EAU"/>
    <m/>
    <s v="Contrôle plan livrés par géomètre"/>
  </r>
  <r>
    <s v="2023-24"/>
    <s v="GOUGUI Abdalah (132065Y)"/>
    <x v="13"/>
    <s v="Activité récurrente - Formation reçue, visite d'ouvrage"/>
    <m/>
    <s v="Activité récurrente - Mails, archivages, réunion, formation, managementmarché, budget"/>
    <m/>
    <n v="7.75"/>
    <m/>
    <m/>
    <s v="Formation BRISCAD"/>
  </r>
  <r>
    <s v="2023-24"/>
    <s v="GOUGUI Abdalah (132065Y)"/>
    <x v="13"/>
    <s v="Activité récurrente - Formation reçue, visite d'ouvrage"/>
    <m/>
    <s v="Activité récurrente - Mails, archivages, réunion, formation, managementmarché, budget"/>
    <m/>
    <n v="4"/>
    <m/>
    <m/>
    <s v="Visite ouvrages cours d'eau du Ravin"/>
  </r>
  <r>
    <s v="2023-25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5"/>
    <s v="Métropole- EAU"/>
    <m/>
    <m/>
  </r>
  <r>
    <s v="2023-2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m/>
  </r>
  <r>
    <s v="2023-25"/>
    <s v="GOUGUI Abdalah (132065Y)"/>
    <x v="4"/>
    <s v="Connaitre les patrimoines - MAJ SIG  foncier/propriété/exploitant"/>
    <s v="Connaitre les patrimoines"/>
    <s v="Connaitre les patrimoines"/>
    <s v="Eau pluviale, Milieux aquatiques et ruisseaux, Assainissement"/>
    <n v="8"/>
    <s v="Métropole- EAU"/>
    <m/>
    <s v="Cahier des charges plans de servitude"/>
  </r>
  <r>
    <s v="2023-2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géomètre"/>
  </r>
  <r>
    <s v="2023-25"/>
    <s v="GOUGUI Abdalah (132065Y)"/>
    <x v="5"/>
    <s v="SIG-Techniques Alternatives, OGEP - Général"/>
    <s v="SIG-Techniques Alternatives, OGEP"/>
    <s v="Connaitre les patrimoines"/>
    <s v="Eau pluviale"/>
    <n v="1.75"/>
    <s v="Métropole- EAU"/>
    <m/>
    <m/>
  </r>
  <r>
    <s v="2023-26"/>
    <s v="GOUGUI Abdalah (132065Y)"/>
    <x v="20"/>
    <s v="Activité récurrente - Colloque / séminaire"/>
    <m/>
    <s v="Activité récurrente - Mails, archivages, réunion, formation, managementmarché, budget"/>
    <m/>
    <n v="7.75"/>
    <m/>
    <m/>
    <s v="Réunion de service PAG Musée gallo romain"/>
  </r>
  <r>
    <s v="2023-26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2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Etudes demandes de classement ou déclassement (exemple Bd de l'Europe à OULLINS)"/>
  </r>
  <r>
    <s v="2023-2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8"/>
    <s v="Métropole- EAU"/>
    <m/>
    <s v="Cahier des charges commande de récolement"/>
  </r>
  <r>
    <s v="2023-26"/>
    <s v="GOUGUI Abdalah (132065Y)"/>
    <x v="11"/>
    <s v="SIG-Techniques Alternatives, OGEP - Général"/>
    <s v="SIG-Techniques Alternatives, OGEP"/>
    <s v="Grands projets : SEMAPLUS, Life ARTISAN, Voies Lyonnaises, Ville Perméable, Migration SIG, Referentiel des ouvrages types"/>
    <s v="Eau pluviale"/>
    <n v="5"/>
    <s v="Métropole- EAU"/>
    <m/>
    <s v="BDD OGEP et emprise d'ouvrage linéaire d'infiltration"/>
  </r>
  <r>
    <s v="2023-26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ahier des charges, gestion des dossiers DOE"/>
  </r>
  <r>
    <s v="2023-27"/>
    <s v="GOUGUI Abdalah (132065Y)"/>
    <x v="13"/>
    <s v="Activité récurrente - Formation reçue, visite d'ouvrage"/>
    <m/>
    <s v="Activité récurrente - Mails, archivages, réunion, formation, managementmarché, budget"/>
    <m/>
    <n v="16"/>
    <m/>
    <m/>
    <s v="Formation FME avancée"/>
  </r>
  <r>
    <s v="2023-27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Etude des demandes de classement déclassement"/>
  </r>
  <r>
    <s v="2023-2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"/>
    <s v="Métropole- EAU"/>
    <m/>
    <s v="Cahier des charges commande de récolement"/>
  </r>
  <r>
    <s v="2023-2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.75"/>
    <s v="Métropole- EAU"/>
    <m/>
    <s v="Gabarits de plans futur marché récolement assainissement"/>
  </r>
  <r>
    <s v="2023-27"/>
    <s v="GOUGUI Abdalah (132065Y)"/>
    <x v="20"/>
    <s v="Activité récurrente - Colloque / séminaire"/>
    <m/>
    <s v="Activité récurrente - Mails, archivages, réunion, formation, managementmarché, budget"/>
    <m/>
    <n v="4"/>
    <m/>
    <m/>
    <s v="Salon Novatech"/>
  </r>
  <r>
    <s v="2023-28"/>
    <s v="GOUGUI Abdalah (132065Y)"/>
    <x v="0"/>
    <s v="Absence - Congé ou RTT"/>
    <m/>
    <s v="Absence : congé, RTT, arrêt maladie"/>
    <m/>
    <n v="31"/>
    <m/>
    <m/>
    <s v="RTT"/>
  </r>
  <r>
    <s v="2023-29"/>
    <s v="GOUGUI Abdalah (132065Y)"/>
    <x v="0"/>
    <s v="Absence - Congé ou RTT"/>
    <m/>
    <s v="Absence : congé, RTT, arrêt maladie"/>
    <m/>
    <n v="38.75"/>
    <m/>
    <m/>
    <s v="RTT"/>
  </r>
  <r>
    <s v="2023-30"/>
    <s v="GOUGUI Abdalah (132065Y)"/>
    <x v="0"/>
    <s v="Absence - Congé ou RTT"/>
    <m/>
    <s v="Absence : congé, RTT, arrêt maladie"/>
    <m/>
    <n v="7.75"/>
    <m/>
    <m/>
    <s v="Congé fractionné"/>
  </r>
  <r>
    <s v="2023-30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30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déclassement"/>
  </r>
  <r>
    <s v="2023-3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16"/>
    <s v="Métropole- EAU"/>
    <m/>
    <s v="Gestion des demandes de classement et déclassement"/>
  </r>
  <r>
    <s v="2023-30"/>
    <s v="GOUGUI Abdalah (132065Y)"/>
    <x v="5"/>
    <s v="SIG-Techniques Alternatives, OGEP - Général"/>
    <s v="SIG-Techniques Alternatives, OGEP"/>
    <s v="Connaitre les patrimoines"/>
    <s v="Eau pluviale"/>
    <n v="4"/>
    <s v="Métropole- EAU"/>
    <m/>
    <m/>
  </r>
  <r>
    <s v="2023-3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7"/>
    <s v="Métropole- EAU"/>
    <m/>
    <m/>
  </r>
  <r>
    <s v="2023-31"/>
    <s v="GOUGUI Abdalah (132065Y)"/>
    <x v="0"/>
    <s v="Absence - Congé ou RTT"/>
    <m/>
    <s v="Absence : congé, RTT, arrêt maladie"/>
    <m/>
    <n v="4"/>
    <m/>
    <m/>
    <s v="RTT"/>
  </r>
  <r>
    <s v="2023-3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ahier des charges commande de récolement"/>
  </r>
  <r>
    <s v="2023-31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ahier des charges commande de récolement"/>
  </r>
  <r>
    <s v="2023-3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.75"/>
    <s v="Métropole- EAU"/>
    <m/>
    <s v="Contrôle des plans livrés par les géomètres"/>
  </r>
  <r>
    <s v="2023-32"/>
    <s v="GOUGUI Abdalah (132065Y)"/>
    <x v="3"/>
    <s v="Activité récurrente - Réunion"/>
    <m/>
    <s v="Activité récurrente - Mails, archivages, réunion, formation, managementmarché, budget"/>
    <m/>
    <n v="1"/>
    <m/>
    <m/>
    <s v="Réunion MAJ Trémie"/>
  </r>
  <r>
    <s v="2023-32"/>
    <s v="GOUGUI Abdalah (132065Y)"/>
    <x v="3"/>
    <s v="Activité récurrente - Réunion"/>
    <m/>
    <s v="Activité récurrente - Mails, archivages, réunion, formation, managementmarché, budget"/>
    <m/>
    <n v="1"/>
    <m/>
    <m/>
    <s v="Présentation rendu fin de stage"/>
  </r>
  <r>
    <s v="2023-3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ahier des charges commande de récolement"/>
  </r>
  <r>
    <s v="2023-3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6.75"/>
    <s v="Métropole- EAU"/>
    <m/>
    <s v="Cahier des charges commande de récolement"/>
  </r>
  <r>
    <s v="2023-33"/>
    <s v="GOUGUI Abdalah (132065Y)"/>
    <x v="0"/>
    <s v="Absence - Congé ou RTT"/>
    <m/>
    <s v="Absence : congé, RTT, arrêt maladie"/>
    <m/>
    <n v="8"/>
    <m/>
    <m/>
    <s v="Congé fractionné"/>
  </r>
  <r>
    <s v="2023-33"/>
    <s v="GOUGUI Abdalah (132065Y)"/>
    <x v="3"/>
    <s v="Activité récurrente - Réunion"/>
    <m/>
    <s v="Activité récurrente - Mails, archivages, réunion, formation, managementmarché, budget"/>
    <m/>
    <n v="1"/>
    <m/>
    <m/>
    <s v="Point sur commande récolement"/>
  </r>
  <r>
    <s v="2023-3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3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ahier des charges commande de récolement"/>
  </r>
  <r>
    <s v="2023-34"/>
    <s v="GOUGUI Abdalah (132065Y)"/>
    <x v="0"/>
    <s v="Absence - Congé ou RTT"/>
    <m/>
    <s v="Absence : congé, RTT, arrêt maladie"/>
    <m/>
    <n v="24"/>
    <m/>
    <m/>
    <s v="Congé"/>
  </r>
  <r>
    <s v="2023-3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.75"/>
    <s v="Métropole- EAU"/>
    <m/>
    <s v="Contrôle des plans livrés par les géomètres"/>
  </r>
  <r>
    <s v="2023-35"/>
    <s v="GOUGUI Abdalah (132065Y)"/>
    <x v="3"/>
    <s v="Activité récurrente - Réunion"/>
    <m/>
    <s v="Activité récurrente - Mails, archivages, réunion, formation, managementmarché, budget"/>
    <m/>
    <n v="3"/>
    <m/>
    <m/>
    <s v="Présentation rendu fin de stage et réunion classement déclassement"/>
  </r>
  <r>
    <s v="2023-35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Gestion des demandes de classement et déclassement"/>
  </r>
  <r>
    <s v="2023-3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des plans de récolement livrés"/>
  </r>
  <r>
    <s v="2023-3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ontrôle des plans de récolement issus des DOE livrés"/>
  </r>
  <r>
    <s v="2023-35"/>
    <s v="GOUGUI Abdalah (132065Y)"/>
    <x v="5"/>
    <s v="SIG-Techniques Alternatives, OGEP - Général"/>
    <s v="SIG-Techniques Alternatives, OGEP"/>
    <s v="Connaitre les patrimoines"/>
    <s v="Eau pluviale"/>
    <n v="3.75"/>
    <s v="Métropole- EAU"/>
    <m/>
    <s v="Contrôle des plans de récolement  avec OGEP intégrés"/>
  </r>
  <r>
    <s v="2023-36"/>
    <s v="GOUGUI Abdalah (132065Y)"/>
    <x v="5"/>
    <s v="SIG-Récolement ZAC, DOE - Contrôle, MAJ"/>
    <s v="SIG-Récolement ZAC, DOE"/>
    <s v="Connaitre les patrimoines"/>
    <s v="Eau pluviale"/>
    <n v="8"/>
    <m/>
    <m/>
    <s v="Contrôle des plans de récolement  issus des DOE intégrés"/>
  </r>
  <r>
    <s v="2023-36"/>
    <s v="GOUGUI Abdalah (132065Y)"/>
    <x v="5"/>
    <s v="SIG Assainissement - I.C. - Analyse et intégration SIG"/>
    <s v="SIG Assainissement"/>
    <s v="Connaitre les patrimoines"/>
    <s v="Eau pluviale, Assainissement"/>
    <n v="8"/>
    <m/>
    <m/>
    <s v="Contrôle plan T10 codification"/>
  </r>
  <r>
    <s v="2023-3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8"/>
    <s v="Métropole- EAU"/>
    <m/>
    <s v="Gestion des dossiers en suspens classment déclassement"/>
  </r>
  <r>
    <s v="2023-3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4.75"/>
    <s v="Métropole- EAU"/>
    <m/>
    <s v="Gestion du tableau de suivi des BI (linéaire EP, état de la commande géomètre)"/>
  </r>
  <r>
    <s v="2023-37"/>
    <s v="GOUGUI Abdalah (132065Y)"/>
    <x v="3"/>
    <s v="Activité récurrente - Réunion"/>
    <m/>
    <s v="Activité récurrente - Mails, archivages, réunion, formation, managementmarché, budget"/>
    <m/>
    <n v="5"/>
    <m/>
    <m/>
    <s v="Point DOE, présentation rendus fin de stage"/>
  </r>
  <r>
    <s v="2023-37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"/>
    <s v="Métropole- EAU"/>
    <m/>
    <s v="Contrôle des plans livrés issus des DOE"/>
  </r>
  <r>
    <s v="2023-3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des plans livrés"/>
  </r>
  <r>
    <s v="2023-37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déclassement"/>
  </r>
  <r>
    <s v="2023-37"/>
    <s v="GOUGUI Abdalah (132065Y)"/>
    <x v="9"/>
    <s v="SIG Assainissement - traitement anomalies"/>
    <s v="SIG Assainissement"/>
    <s v="Connaitre les patrimoines"/>
    <s v="Eau pluviale, Assainissement"/>
    <n v="3.75"/>
    <m/>
    <m/>
    <m/>
  </r>
  <r>
    <s v="2023-38"/>
    <s v="GOUGUI Abdalah (132065Y)"/>
    <x v="3"/>
    <s v="Activité récurrente - Réunion"/>
    <m/>
    <s v="Activité récurrente - Mails, archivages, réunion, formation, managementmarché, budget"/>
    <m/>
    <n v="7"/>
    <m/>
    <m/>
    <s v="Réunion point DOE, classement déclassment, astreinte digue, point GEOM, point commande levé DO"/>
  </r>
  <r>
    <s v="2023-38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"/>
    <s v="Métropole- EAU"/>
    <m/>
    <s v="Contrôle plans livrés, retour géomètre"/>
  </r>
  <r>
    <s v="2023-38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déclassement"/>
  </r>
  <r>
    <s v="2023-38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9.75"/>
    <s v="Métropole- EAU"/>
    <m/>
    <s v="Contrôle plans livrés"/>
  </r>
  <r>
    <s v="2023-4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ontrôle des plans livrés et factures géomètres"/>
  </r>
  <r>
    <s v="2023-40"/>
    <s v="GOUGUI Abdalah (132065Y)"/>
    <x v="3"/>
    <s v="Activité récurrente - Réunion"/>
    <m/>
    <s v="Activité récurrente - Mails, archivages, réunion, formation, managementmarché, budget"/>
    <m/>
    <n v="2.75"/>
    <m/>
    <m/>
    <s v="Réunion classement déclassement"/>
  </r>
  <r>
    <s v="2023-4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déclassement"/>
  </r>
  <r>
    <s v="2023-40"/>
    <s v="GOUGUI Abdalah (132065Y)"/>
    <x v="9"/>
    <s v="SIG Assainissement - contrôle, MAJ"/>
    <s v="SIG Assainissement"/>
    <s v="Connaitre les patrimoines"/>
    <s v="Eau pluviale, Assainissement"/>
    <n v="3"/>
    <m/>
    <m/>
    <s v="CR suivi anomalie, traitement anomalie"/>
  </r>
  <r>
    <s v="2023-4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Contrôle des plans livrés et factures géomètres"/>
  </r>
  <r>
    <s v="2023-41"/>
    <s v="GOUGUI Abdalah (132065Y)"/>
    <x v="0"/>
    <s v="Absence - Congé ou RTT"/>
    <m/>
    <s v="Absence : congé, RTT, arrêt maladie"/>
    <m/>
    <n v="16"/>
    <m/>
    <m/>
    <s v="RTT"/>
  </r>
  <r>
    <s v="2023-41"/>
    <s v="GOUGUI Abdalah (132065Y)"/>
    <x v="13"/>
    <s v="Activité récurrente - Formation reçue, visite d'ouvrage"/>
    <m/>
    <s v="Activité récurrente - Mails, archivages, réunion, formation, managementmarché, budget"/>
    <m/>
    <n v="8"/>
    <m/>
    <m/>
    <s v="Formation  voirie structure de chaussée"/>
  </r>
  <r>
    <s v="2023-41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et déclassment"/>
  </r>
  <r>
    <s v="2023-41"/>
    <s v="GOUGUI Abdalah (132065Y)"/>
    <x v="3"/>
    <s v="Activité récurrente - Réunion"/>
    <m/>
    <s v="Activité récurrente - Mails, archivages, réunion, formation, managementmarché, budget"/>
    <m/>
    <n v="1"/>
    <m/>
    <m/>
    <s v="Point classement déclassement"/>
  </r>
  <r>
    <s v="2023-4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.75"/>
    <s v="Métropole- EAU"/>
    <m/>
    <s v="Contrôle plans livrés, factures géomètres, suivi des bons d'intervention"/>
  </r>
  <r>
    <s v="2023-39"/>
    <s v="GOUGUI Abdalah (132065Y)"/>
    <x v="3"/>
    <s v="Activité récurrente - Réunion"/>
    <m/>
    <s v="Activité récurrente - Mails, archivages, réunion, formation, managementmarché, budget"/>
    <m/>
    <n v="5"/>
    <m/>
    <m/>
    <s v="Entretien professinnel, suivi anomalie GISMO"/>
  </r>
  <r>
    <s v="2023-39"/>
    <s v="GOUGUI Abdalah (132065Y)"/>
    <x v="13"/>
    <s v="Activité récurrente - Formation reçue, visite d'ouvrage"/>
    <m/>
    <s v="Activité récurrente - Mails, archivages, réunion, formation, managementmarché, budget"/>
    <m/>
    <n v="23.25"/>
    <m/>
    <m/>
    <s v="Formation AUTOCAD"/>
  </r>
  <r>
    <s v="2023-39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3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6.5"/>
    <s v="Métropole- EAU"/>
    <m/>
    <s v="Contrôle des plans livrés et factures géomètre"/>
  </r>
  <r>
    <s v="2023-4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0"/>
    <s v="Métropole- EAU"/>
    <m/>
    <s v="Contrôle des plans livrés et factures géomètre"/>
  </r>
  <r>
    <s v="2023-42"/>
    <s v="GOUGUI Abdalah (132065Y)"/>
    <x v="3"/>
    <s v="Activité récurrente - Réunion"/>
    <m/>
    <s v="Activité récurrente - Mails, archivages, réunion, formation, managementmarché, budget"/>
    <m/>
    <n v="4.5"/>
    <m/>
    <m/>
    <s v="Point récolement, classement/ déclassement, point futur aménagement du Triangle"/>
  </r>
  <r>
    <s v="2023-42"/>
    <s v="GOUGUI Abdalah (132065Y)"/>
    <x v="13"/>
    <s v="Activité récurrente - Formation reçue, visite d'ouvrage"/>
    <m/>
    <s v="Activité récurrente - Mails, archivages, réunion, formation, managementmarché, budget"/>
    <m/>
    <n v="16"/>
    <m/>
    <m/>
    <s v="Formation Autocad"/>
  </r>
  <r>
    <s v="2023-42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8.25"/>
    <s v="Métropole- EAU"/>
    <m/>
    <s v="Contrôle plans et facturés livrés géomètre"/>
  </r>
  <r>
    <s v="2023-43"/>
    <s v="GOUGUI Abdalah (132065Y)"/>
    <x v="3"/>
    <s v="Activité récurrente - Réunion"/>
    <m/>
    <s v="Activité récurrente - Mails, archivages, réunion, formation, managementmarché, budget"/>
    <m/>
    <n v="8.5"/>
    <m/>
    <m/>
    <s v="Réunion classement/ déclassement, tri BDD Bassins, tri BDD OGEP, point DOE"/>
  </r>
  <r>
    <s v="2023-43"/>
    <s v="GOUGUI Abdalah (132065Y)"/>
    <x v="13"/>
    <s v="Activité récurrente - Formation reçue, visite d'ouvrage"/>
    <m/>
    <s v="Activité récurrente - Mails, archivages, réunion, formation, managementmarché, budget"/>
    <m/>
    <n v="2.5"/>
    <m/>
    <m/>
    <s v="Visite terrain parc Gerland LYON 7"/>
  </r>
  <r>
    <s v="2023-43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6"/>
    <s v="Métropole- EAU"/>
    <m/>
    <s v="gestion des demandes de classement et déclassement"/>
  </r>
  <r>
    <s v="2023-43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8"/>
    <s v="Métropole- EAU"/>
    <m/>
    <s v="Contrôle des plans livrés et factures géomètre"/>
  </r>
  <r>
    <s v="2023-43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.75"/>
    <s v="Métropole- EAU"/>
    <m/>
    <s v="Contrôle des plans livrés et factures géomètre"/>
  </r>
  <r>
    <s v="2023-44"/>
    <s v="GOUGUI Abdalah (132065Y)"/>
    <x v="0"/>
    <s v="Absence - Congé ou RTT"/>
    <m/>
    <s v="Absence : congé, RTT, arrêt maladie"/>
    <m/>
    <n v="7.75"/>
    <m/>
    <m/>
    <s v="RTT"/>
  </r>
  <r>
    <s v="2023-44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2"/>
    <s v="Métropole- EAU"/>
    <m/>
    <s v="Contrôle des plans livrés et factures géomètre"/>
  </r>
  <r>
    <s v="2023-44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1.25"/>
    <s v="Métropole- EAU"/>
    <m/>
    <s v="Contrôle des plans livrés et factures géomètre"/>
  </r>
  <r>
    <s v="2023-45"/>
    <s v="GOUGUI Abdalah (132065Y)"/>
    <x v="0"/>
    <s v="Absence - Congé ou RTT"/>
    <m/>
    <s v="Absence : congé, RTT, arrêt maladie"/>
    <m/>
    <n v="7.75"/>
    <m/>
    <m/>
    <s v="RTT"/>
  </r>
  <r>
    <s v="2023-45"/>
    <s v="GOUGUI Abdalah (132065Y)"/>
    <x v="13"/>
    <s v="Activité récurrente - Formation reçue, visite d'ouvrage"/>
    <m/>
    <s v="Activité récurrente - Mails, archivages, réunion, formation, managementmarché, budget"/>
    <m/>
    <n v="15.5"/>
    <m/>
    <m/>
    <s v="Formation fondamentaux finances publics"/>
  </r>
  <r>
    <s v="2023-45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2"/>
    <s v="Métropole- EAU"/>
    <m/>
    <s v="Contrôle des plans livrés et factures géomètre"/>
  </r>
  <r>
    <s v="2023-45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3.5"/>
    <s v="Métropole- EAU"/>
    <m/>
    <s v="Contrôle des plans livrés et factures géomètre"/>
  </r>
  <r>
    <s v="2023-46"/>
    <s v="GOUGUI Abdalah (132065Y)"/>
    <x v="3"/>
    <s v="Activité récurrente - Réunion"/>
    <m/>
    <s v="Activité récurrente - Mails, archivages, réunion, formation, managementmarché, budget"/>
    <m/>
    <n v="2"/>
    <m/>
    <m/>
    <s v="Réunion classement / déclassement"/>
  </r>
  <r>
    <s v="2023-46"/>
    <s v="GOUGUI Abdalah (132065Y)"/>
    <x v="20"/>
    <s v="Activité récurrente - Colloque / séminaire"/>
    <m/>
    <s v="Activité récurrente - Mails, archivages, réunion, formation, managementmarché, budget"/>
    <m/>
    <n v="1"/>
    <m/>
    <m/>
    <s v="Café Triangle"/>
  </r>
  <r>
    <s v="2023-46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4"/>
    <s v="Métropole- EAU"/>
    <m/>
    <s v="Gestion des demandes de classement et déclassement"/>
  </r>
  <r>
    <s v="2023-46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6.75"/>
    <s v="Métropole- EAU"/>
    <m/>
    <s v="Contrôle des plans et factures livrés géomètre"/>
  </r>
  <r>
    <s v="2023-46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5"/>
    <s v="Métropole- EAU"/>
    <m/>
    <s v="Contrôle des plans et factures livrés géomètre"/>
  </r>
  <r>
    <s v="2023-47"/>
    <s v="GOUGUI Abdalah (132065Y)"/>
    <x v="13"/>
    <s v="Activité récurrente - Formation reçue, visite d'ouvrage"/>
    <m/>
    <s v="Activité récurrente - Mails, archivages, réunion, formation, managementmarché, budget"/>
    <m/>
    <n v="15.5"/>
    <m/>
    <m/>
    <s v="Formation Word"/>
  </r>
  <r>
    <s v="2023-47"/>
    <s v="GOUGUI Abdalah (132065Y)"/>
    <x v="25"/>
    <s v="Absence - Congé exceptionnel ou arrêt maladie"/>
    <m/>
    <s v="Absence : congé, RTT, arrêt maladie"/>
    <m/>
    <n v="7.75"/>
    <m/>
    <m/>
    <s v="Congé pour cause de décès autre membre de la famille"/>
  </r>
  <r>
    <s v="2023-47"/>
    <s v="GOUGUI Abdalah (132065Y)"/>
    <x v="13"/>
    <s v="Activité récurrente - Formation reçue, visite d'ouvrage"/>
    <m/>
    <s v="Activité récurrente - Mails, archivages, réunion, formation, managementmarché, budget"/>
    <m/>
    <n v="4.5"/>
    <m/>
    <m/>
    <s v="Parcours de visite digue pour astreinte"/>
  </r>
  <r>
    <s v="2023-47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5"/>
    <s v="Métropole- EAU"/>
    <m/>
    <s v="Contrôle facture et plans livrés géomètre"/>
  </r>
  <r>
    <s v="2023-47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s futur marché"/>
  </r>
  <r>
    <s v="2023-48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s futur marché"/>
  </r>
  <r>
    <s v="2023-48"/>
    <s v="GOUGUI Abdalah (132065Y)"/>
    <x v="3"/>
    <s v="Activité récurrente - Réunion"/>
    <m/>
    <s v="Activité récurrente - Mails, archivages, réunion, formation, managementmarché, budget"/>
    <m/>
    <n v="3"/>
    <m/>
    <m/>
    <s v="Réunion classement/ déclassement, point GEOM, symbologie bassin"/>
  </r>
  <r>
    <s v="2023-48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"/>
    <s v="Métropole- EAU"/>
    <m/>
    <s v="Contrôle des plans livrés et factures géomètre"/>
  </r>
  <r>
    <s v="2023-48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4.75"/>
    <s v="Métropole- EAU"/>
    <m/>
    <s v="Contrôle des plans livrés et factures géomètre"/>
  </r>
  <r>
    <s v="2023-49"/>
    <s v="GOUGUI Abdalah (132065Y)"/>
    <x v="3"/>
    <s v="Activité récurrente - Réunion"/>
    <m/>
    <s v="Activité récurrente - Mails, archivages, réunion, formation, managementmarché, budget"/>
    <m/>
    <n v="4.5"/>
    <m/>
    <m/>
    <s v="Réunion classement / déclassement, présentation organisation PAG, point GEOM matériaux présumés, point DOE"/>
  </r>
  <r>
    <s v="2023-49"/>
    <s v="GOUGUI Abdalah (132065Y)"/>
    <x v="0"/>
    <s v="Absence - Congé ou RTT"/>
    <m/>
    <s v="Absence : congé, RTT, arrêt maladie"/>
    <m/>
    <n v="3.75"/>
    <m/>
    <m/>
    <s v="RTT"/>
  </r>
  <r>
    <s v="2023-49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3"/>
    <s v="Métropole- EAU"/>
    <m/>
    <s v="Gestion des demandes de classement et déclassement"/>
  </r>
  <r>
    <s v="2023-49"/>
    <s v="GOUGUI Abdalah (132065Y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s v="Remontée erreur migration OGEP"/>
  </r>
  <r>
    <s v="2023-49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20"/>
    <s v="Métropole- EAU"/>
    <m/>
    <s v="Contrôle plans et factures livrés géomètre"/>
  </r>
  <r>
    <s v="2023-49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5.5"/>
    <s v="Métropole- EAU"/>
    <m/>
    <s v="Contrôle plans et factures livrés géomètre"/>
  </r>
  <r>
    <s v="2023-50"/>
    <s v="GOUGUI Abdalah (132065Y)"/>
    <x v="3"/>
    <s v="Activité récurrente - Réunion"/>
    <m/>
    <s v="Activité récurrente - Mails, archivages, réunion, formation, managementmarché, budget"/>
    <m/>
    <n v="7"/>
    <m/>
    <m/>
    <s v="réunion classement / déclassement, réunion RT rive gauche, coordination ESX GEOM GDPe"/>
  </r>
  <r>
    <s v="2023-50"/>
    <s v="GOUGUI Abdalah (132065Y)"/>
    <x v="10"/>
    <s v="Activité récurrente - Suivi marchés, achat, facture, préparation budget"/>
    <m/>
    <s v="Activité récurrente - Mails, archivages, réunion, formation, managementmarché, budget"/>
    <m/>
    <n v="4"/>
    <m/>
    <m/>
    <s v="Etude candidature géomètres futur marché récolement"/>
  </r>
  <r>
    <s v="2023-50"/>
    <s v="GOUGUI Abdalah (132065Y)"/>
    <x v="43"/>
    <s v="Classement déclassement - Etude"/>
    <s v="Classement déclassement"/>
    <s v="Accompagner les projets urbains sur les espaces publics métropolitains : DMOU, RCU, Voirie, SYTRAL, gestion clasement-declassement"/>
    <s v="Eau pluviale, Assainissement"/>
    <n v="2"/>
    <s v="Métropole- EAU"/>
    <m/>
    <s v="gestion des demandes de classement et déclassement"/>
  </r>
  <r>
    <s v="2023-50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.75"/>
    <s v="Métropole- EAU"/>
    <m/>
    <s v="Contrôle plans et factures livrés géomètre"/>
  </r>
  <r>
    <s v="2023-50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10"/>
    <s v="Métropole- EAU"/>
    <m/>
    <s v="Contrôle plans et factures livrés géomètre"/>
  </r>
  <r>
    <s v="2023-51"/>
    <s v="GOUGUI Abdalah (132065Y)"/>
    <x v="3"/>
    <s v="Activité récurrente - Réunion"/>
    <m/>
    <s v="Activité récurrente - Mails, archivages, réunion, formation, managementmarché, budget"/>
    <m/>
    <n v="7"/>
    <m/>
    <m/>
    <s v="Point classement déclassement, présentation GEMAPI, pointb DOE, présentation futur aménagement Triangle"/>
  </r>
  <r>
    <s v="2023-51"/>
    <s v="GOUGUI Abdalah (132065Y)"/>
    <x v="10"/>
    <s v="Activité récurrente - Suivi marchés, achat, facture, préparation budget"/>
    <m/>
    <s v="Activité récurrente - Mails, archivages, réunion, formation, managementmarché, budget"/>
    <m/>
    <n v="7"/>
    <m/>
    <m/>
    <s v="Etude candidature géomètre futur marché récolement"/>
  </r>
  <r>
    <s v="2023-51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5"/>
    <s v="Métropole- EAU"/>
    <m/>
    <s v="Contrôle plans et factures géomètre"/>
  </r>
  <r>
    <s v="2023-51"/>
    <s v="GOUGUI Abdalah (132065Y)"/>
    <x v="14"/>
    <s v="Connaitre les patrimoines - Intégration des DOE"/>
    <s v="Connaitre les patrimoines"/>
    <s v="Connaitre les patrimoines"/>
    <s v="Eau pluviale, Milieux aquatiques et ruisseaux, Assainissement"/>
    <n v="9.75"/>
    <s v="Métropole- EAU"/>
    <m/>
    <s v="Contrôle plans et factures géomètre"/>
  </r>
  <r>
    <s v="2023-52"/>
    <s v="GOUGUI Abdalah (132065Y)"/>
    <x v="0"/>
    <s v="Absence - Congé ou RTT"/>
    <m/>
    <s v="Absence : congé, RTT, arrêt maladie"/>
    <m/>
    <n v="7.75"/>
    <m/>
    <m/>
    <s v="RTT"/>
  </r>
  <r>
    <s v="2023-52"/>
    <s v="GOUGUI Abdalah (132065Y)"/>
    <x v="13"/>
    <s v="Activité récurrente - Formation reçue, visite d'ouvrage"/>
    <m/>
    <s v="Activité récurrente - Mails, archivages, réunion, formation, managementmarché, budget"/>
    <m/>
    <n v="2"/>
    <m/>
    <m/>
    <s v="Visite terrain avec ESX Rue De Vigny SAINT-PRIEST"/>
  </r>
  <r>
    <s v="2023-52"/>
    <s v="GOUGUI Abdalah (132065Y)"/>
    <x v="3"/>
    <s v="Activité récurrente - Réunion"/>
    <m/>
    <s v="Activité récurrente - Mails, archivages, réunion, formation, managementmarché, budget"/>
    <m/>
    <n v="3"/>
    <m/>
    <m/>
    <s v="Point futur marché récolement"/>
  </r>
  <r>
    <s v="2023-52"/>
    <s v="GOUGUI Abdalah (132065Y)"/>
    <x v="10"/>
    <s v="Activité récurrente - Suivi marchés, achat, facture, préparation budget"/>
    <m/>
    <s v="Activité récurrente - Mails, archivages, réunion, formation, managementmarché, budget"/>
    <m/>
    <n v="6"/>
    <m/>
    <m/>
    <s v="Etude candidature géomètre futur marché récolement"/>
  </r>
  <r>
    <s v="2023-52"/>
    <s v="GOUGUI Abdalah (132065Y)"/>
    <x v="5"/>
    <s v="Connaitre les patrimoines - Pilotage des récolements"/>
    <s v="Connaitre les patrimoines"/>
    <s v="Connaitre les patrimoines"/>
    <s v="Eau pluviale, Milieux aquatiques et ruisseaux, Assainissement"/>
    <n v="12.25"/>
    <s v="Métropole- EAU"/>
    <m/>
    <s v="Contrôle plans et factures livrés géomètre"/>
  </r>
  <r>
    <s v="2023-01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1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0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1"/>
    <s v="DELEGUE Frederic (130258J)"/>
    <x v="0"/>
    <s v="Absence - Congé ou RTT"/>
    <m/>
    <s v="Absence : congé, RTT, arrêt maladie"/>
    <m/>
    <n v="7.75"/>
    <m/>
    <m/>
    <m/>
  </r>
  <r>
    <s v="2023-0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1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DELEGUE Frederic (130258J)"/>
    <x v="13"/>
    <s v="Activité récurrente - Formation reçue, visite d'ouvrage"/>
    <m/>
    <s v="Activité récurrente - Mails, archivages, réunion, formation, managementmarché, budget"/>
    <m/>
    <n v="3.75"/>
    <m/>
    <m/>
    <s v="Formation"/>
  </r>
  <r>
    <s v="2023-02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s v="Visite d'ouvrages"/>
  </r>
  <r>
    <s v="2023-0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2"/>
    <s v="DELEGUE Frederic (130258J)"/>
    <x v="3"/>
    <s v="Activité récurrente - Réunion"/>
    <m/>
    <s v="Activité récurrente - Mails, archivages, réunion, formation, managementmarché, budget"/>
    <m/>
    <n v="5"/>
    <m/>
    <m/>
    <m/>
  </r>
  <r>
    <s v="2023-02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02"/>
    <s v="DELEGUE Frederic (130258J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0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3"/>
    <s v="DELEGUE Frederic (130258J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3"/>
    <s v="DELEGUE Frederic (130258J)"/>
    <x v="3"/>
    <s v="Activité récurrente - Réunion"/>
    <m/>
    <s v="Activité récurrente - Mails, archivages, réunion, formation, managementmarché, budget"/>
    <m/>
    <n v="2.25"/>
    <m/>
    <m/>
    <m/>
  </r>
  <r>
    <s v="2023-0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.5"/>
    <s v="Métropole- EAU"/>
    <m/>
    <m/>
  </r>
  <r>
    <s v="2023-03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4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4"/>
    <s v="DELEGUE Frederic (130258J)"/>
    <x v="0"/>
    <s v="Absence - Congé ou RTT"/>
    <m/>
    <s v="Absence : congé, RTT, arrêt maladie"/>
    <m/>
    <n v="11.5"/>
    <m/>
    <m/>
    <m/>
  </r>
  <r>
    <s v="2023-0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4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5"/>
    <s v="DELEGUE Frederic (130258J)"/>
    <x v="13"/>
    <s v="Activité récurrente - Formation reçue, visite d'ouvrage"/>
    <m/>
    <s v="Activité récurrente - Mails, archivages, réunion, formation, managementmarché, budget"/>
    <m/>
    <n v="4.75"/>
    <m/>
    <m/>
    <m/>
  </r>
  <r>
    <s v="2023-05"/>
    <s v="DELEGUE Frederic (130258J)"/>
    <x v="0"/>
    <s v="Absence - Congé ou RTT"/>
    <m/>
    <s v="Absence : congé, RTT, arrêt maladie"/>
    <m/>
    <n v="3.75"/>
    <m/>
    <m/>
    <m/>
  </r>
  <r>
    <s v="2023-0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DELEGUE Frederic (130258J)"/>
    <x v="3"/>
    <s v="Activité récurrente - Réunion"/>
    <m/>
    <s v="Activité récurrente - Mails, archivages, réunion, formation, managementmarché, budget"/>
    <m/>
    <n v="4"/>
    <m/>
    <m/>
    <m/>
  </r>
  <r>
    <s v="2023-0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0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06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1.25"/>
    <s v="Métropole- EAU"/>
    <m/>
    <m/>
  </r>
  <r>
    <s v="2023-0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6"/>
    <s v="DELEGUE Frederic (130258J)"/>
    <x v="3"/>
    <s v="Activité récurrente - Réunion"/>
    <m/>
    <s v="Activité récurrente - Mails, archivages, réunion, formation, managementmarché, budget"/>
    <m/>
    <n v="0.75"/>
    <m/>
    <m/>
    <m/>
  </r>
  <r>
    <s v="2023-0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9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7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0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DELEGUE Frederic (130258J)"/>
    <x v="3"/>
    <s v="Activité récurrente - Réunion"/>
    <m/>
    <s v="Activité récurrente - Mails, archivages, réunion, formation, managementmarché, budget"/>
    <m/>
    <n v="5.5"/>
    <m/>
    <m/>
    <m/>
  </r>
  <r>
    <s v="2023-0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8"/>
    <s v="DELEGUE Frederic (130258J)"/>
    <x v="13"/>
    <s v="Activité récurrente - Formation reçue, visite d'ouvrage"/>
    <m/>
    <s v="Activité récurrente - Mails, archivages, réunion, formation, managementmarché, budget"/>
    <m/>
    <n v="3.75"/>
    <m/>
    <m/>
    <m/>
  </r>
  <r>
    <s v="2023-0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8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0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0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ELEGUE Frederic (130258J)"/>
    <x v="13"/>
    <s v="Activité récurrente - Formation reçue, visite d'ouvrage"/>
    <m/>
    <s v="Activité récurrente - Mails, archivages, réunion, formation, managementmarché, budget"/>
    <m/>
    <n v="9"/>
    <m/>
    <m/>
    <s v="Préparation examen professionnel"/>
  </r>
  <r>
    <s v="2023-0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ELEGUE Frederic (130258J)"/>
    <x v="3"/>
    <s v="Activité récurrente - Réunion"/>
    <m/>
    <s v="Activité récurrente - Mails, archivages, réunion, formation, managementmarché, budget"/>
    <m/>
    <n v="2.5"/>
    <m/>
    <m/>
    <m/>
  </r>
  <r>
    <s v="2023-1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DELEGUE Frederic (130258J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3"/>
    <s v="Activité récurrente - Réunion"/>
    <m/>
    <s v="Activité récurrente - Mails, archivages, réunion, formation, managementmarché, budget"/>
    <m/>
    <n v="3"/>
    <m/>
    <m/>
    <m/>
  </r>
  <r>
    <s v="2023-1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ELEGUE Frederic (130258J)"/>
    <x v="13"/>
    <s v="Activité récurrente - Formation reçue, visite d'ouvrage"/>
    <m/>
    <s v="Activité récurrente - Mails, archivages, réunion, formation, managementmarché, budget"/>
    <m/>
    <n v="10.75"/>
    <m/>
    <m/>
    <s v="Préparation examen professionnel"/>
  </r>
  <r>
    <s v="2023-1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1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ELEGUE Frederic (130258J)"/>
    <x v="0"/>
    <s v="Absence - Congé ou RTT"/>
    <m/>
    <s v="Absence : congé, RTT, arrêt maladie"/>
    <m/>
    <n v="7.75"/>
    <m/>
    <m/>
    <m/>
  </r>
  <r>
    <s v="2023-1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ELEGUE Frederic (130258J)"/>
    <x v="13"/>
    <s v="Activité récurrente - Formation reçue, visite d'ouvrage"/>
    <m/>
    <s v="Activité récurrente - Mails, archivages, réunion, formation, managementmarché, budget"/>
    <m/>
    <n v="3.5"/>
    <m/>
    <m/>
    <s v="Préparation examen professionnel"/>
  </r>
  <r>
    <s v="2023-1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12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3.5"/>
    <s v="Métropole- EAU"/>
    <m/>
    <m/>
  </r>
  <r>
    <s v="2023-12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m/>
  </r>
  <r>
    <s v="2023-1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ELEGUE Frederic (130258J)"/>
    <x v="3"/>
    <s v="Activité récurrente - Réunion"/>
    <m/>
    <s v="Activité récurrente - Mails, archivages, réunion, formation, managementmarché, budget"/>
    <m/>
    <n v="4.5"/>
    <m/>
    <m/>
    <m/>
  </r>
  <r>
    <s v="2023-1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Préparation examen professionnel"/>
  </r>
  <r>
    <s v="2023-1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1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Préparation examen professionnel"/>
  </r>
  <r>
    <s v="2023-1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4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1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ELEGUE Frederic (130258J)"/>
    <x v="1"/>
    <s v="Activité récurrente - Divers"/>
    <m/>
    <s v="Activité récurrente - Mails, archivages, réunion, formation, managementmarché, budget"/>
    <m/>
    <n v="2"/>
    <m/>
    <m/>
    <s v="Entretien véhicule de service"/>
  </r>
  <r>
    <s v="2023-15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Préparation examen professionnel"/>
  </r>
  <r>
    <s v="2023-1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ELEGUE Frederic (130258J)"/>
    <x v="0"/>
    <s v="Absence - Congé ou RTT"/>
    <m/>
    <s v="Absence : congé, RTT, arrêt maladie"/>
    <m/>
    <n v="7.75"/>
    <m/>
    <m/>
    <s v="Jour férié"/>
  </r>
  <r>
    <s v="2023-16"/>
    <s v="DELEGUE Frederic (130258J)"/>
    <x v="0"/>
    <s v="Absence - Congé ou RTT"/>
    <m/>
    <s v="Absence : congé, RTT, arrêt maladie"/>
    <m/>
    <n v="38.75"/>
    <m/>
    <m/>
    <m/>
  </r>
  <r>
    <s v="2023-1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ELEGUE Frederic (130258J)"/>
    <x v="3"/>
    <s v="Activité récurrente - Réunion"/>
    <m/>
    <s v="Activité récurrente - Mails, archivages, réunion, formation, managementmarché, budget"/>
    <m/>
    <n v="3.5"/>
    <m/>
    <m/>
    <m/>
  </r>
  <r>
    <s v="2023-1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1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DELEGUE Frederic (130258J)"/>
    <x v="0"/>
    <s v="Absence - Congé ou RTT"/>
    <m/>
    <s v="Absence : congé, RTT, arrêt maladie"/>
    <m/>
    <n v="7.75"/>
    <m/>
    <m/>
    <s v="Jour férié"/>
  </r>
  <r>
    <s v="2023-1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DELEGUE Frederic (130258J)"/>
    <x v="0"/>
    <s v="Absence - Congé ou RTT"/>
    <m/>
    <s v="Absence : congé, RTT, arrêt maladie"/>
    <m/>
    <n v="7.75"/>
    <m/>
    <m/>
    <s v="Jour férié"/>
  </r>
  <r>
    <s v="2023-19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9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2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ELEGUE Frederic (130258J)"/>
    <x v="0"/>
    <s v="Absence - Congé ou RTT"/>
    <m/>
    <s v="Absence : congé, RTT, arrêt maladie"/>
    <m/>
    <n v="7.75"/>
    <m/>
    <m/>
    <s v="Jour férié"/>
  </r>
  <r>
    <s v="2023-20"/>
    <s v="DELEGUE Frederic (130258J)"/>
    <x v="13"/>
    <s v="Activité récurrente - Formation reçue, visite d'ouvrage"/>
    <m/>
    <s v="Activité récurrente - Mails, archivages, réunion, formation, managementmarché, budget"/>
    <m/>
    <n v="14"/>
    <m/>
    <m/>
    <m/>
  </r>
  <r>
    <s v="2023-20"/>
    <s v="DELEGUE Frederic (130258J)"/>
    <x v="0"/>
    <s v="Absence - Congé ou RTT"/>
    <m/>
    <s v="Absence : congé, RTT, arrêt maladie"/>
    <m/>
    <n v="7.75"/>
    <m/>
    <m/>
    <m/>
  </r>
  <r>
    <s v="2023-2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21"/>
    <s v="DELEGUE Frederic (130258J)"/>
    <x v="0"/>
    <s v="Absence - Congé ou RTT"/>
    <m/>
    <s v="Absence : congé, RTT, arrêt maladie"/>
    <m/>
    <n v="3.75"/>
    <m/>
    <m/>
    <m/>
  </r>
  <r>
    <s v="2023-2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22"/>
    <s v="DELEGUE Frederic (130258J)"/>
    <x v="0"/>
    <s v="Absence - Congé ou RTT"/>
    <m/>
    <s v="Absence : congé, RTT, arrêt maladie"/>
    <m/>
    <n v="7.75"/>
    <m/>
    <m/>
    <s v="Jour férié"/>
  </r>
  <r>
    <s v="2023-22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2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.25"/>
    <s v="Métropole- EAU"/>
    <m/>
    <m/>
  </r>
  <r>
    <s v="2023-2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DELEGUE Frederic (130258J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2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4"/>
    <s v="Métropole- EAU"/>
    <m/>
    <m/>
  </r>
  <r>
    <s v="2023-23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1.75"/>
    <s v="Métropole- EAU"/>
    <m/>
    <m/>
  </r>
  <r>
    <s v="2023-23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2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2"/>
    <s v="Métropole- EAU"/>
    <m/>
    <m/>
  </r>
  <r>
    <s v="2023-24"/>
    <s v="DELEGUE Frederic (130258J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2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0.5"/>
    <s v="Métropole- EAU"/>
    <m/>
    <m/>
  </r>
  <r>
    <s v="2023-24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24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s v="Entretien annuel"/>
  </r>
  <r>
    <s v="2023-2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2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25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1"/>
    <s v="Métropole- EAU"/>
    <m/>
    <m/>
  </r>
  <r>
    <s v="2023-2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9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1.5"/>
    <s v="Métropole- EAU"/>
    <m/>
    <m/>
  </r>
  <r>
    <s v="2023-2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26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"/>
  </r>
  <r>
    <s v="2023-26"/>
    <s v="DELEGUE Frederic (130258J)"/>
    <x v="0"/>
    <s v="Absence - Congé ou RTT"/>
    <m/>
    <s v="Absence : congé, RTT, arrêt maladie"/>
    <m/>
    <n v="3.75"/>
    <m/>
    <m/>
    <s v="RTT"/>
  </r>
  <r>
    <s v="2023-26"/>
    <s v="DELEGUE Frederic (130258J)"/>
    <x v="20"/>
    <s v="Activité récurrente - Colloque / séminaire"/>
    <m/>
    <s v="Activité récurrente - Mails, archivages, réunion, formation, managementmarché, budget"/>
    <m/>
    <n v="4"/>
    <m/>
    <m/>
    <s v="Séminaire PAG"/>
  </r>
  <r>
    <s v="2023-26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2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27"/>
    <s v="DELEGUE Frederic (130258J)"/>
    <x v="0"/>
    <s v="Absence - Congé ou RTT"/>
    <m/>
    <s v="Absence : congé, RTT, arrêt maladie"/>
    <m/>
    <n v="7.75"/>
    <m/>
    <m/>
    <s v="RTT"/>
  </r>
  <r>
    <s v="2023-27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28"/>
    <s v="DELEGUE Frederic (130258J)"/>
    <x v="0"/>
    <s v="Absence - Congé ou RTT"/>
    <m/>
    <s v="Absence : congé, RTT, arrêt maladie"/>
    <m/>
    <n v="38.75"/>
    <m/>
    <m/>
    <m/>
  </r>
  <r>
    <s v="2023-29"/>
    <s v="DELEGUE Frederic (130258J)"/>
    <x v="0"/>
    <s v="Absence - Congé ou RTT"/>
    <m/>
    <s v="Absence : congé, RTT, arrêt maladie"/>
    <m/>
    <n v="38.75"/>
    <m/>
    <m/>
    <m/>
  </r>
  <r>
    <s v="2023-30"/>
    <s v="DELEGUE Frederic (130258J)"/>
    <x v="0"/>
    <s v="Absence - Congé ou RTT"/>
    <m/>
    <s v="Absence : congé, RTT, arrêt maladie"/>
    <m/>
    <n v="38.75"/>
    <m/>
    <m/>
    <m/>
  </r>
  <r>
    <s v="2023-3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DELEGUE Frederic (130258J)"/>
    <x v="16"/>
    <s v="Connaitre les patrimoines - Exploitation/valorisation données SIG"/>
    <s v="Connaitre les patrimoines"/>
    <s v="Connaitre les patrimoines"/>
    <s v="Eau pluviale, Milieux aquatiques et ruisseaux, Assainissement"/>
    <n v="0.5"/>
    <s v="Métropole- EAU"/>
    <m/>
    <m/>
  </r>
  <r>
    <s v="2023-31"/>
    <s v="DELEGUE Frederic (130258J)"/>
    <x v="1"/>
    <s v="Activité récurrente - Divers"/>
    <m/>
    <s v="Activité récurrente - Mails, archivages, réunion, formation, managementmarché, budget"/>
    <m/>
    <n v="1.5"/>
    <m/>
    <m/>
    <m/>
  </r>
  <r>
    <s v="2023-3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4"/>
    <s v="Métropole- EAU"/>
    <m/>
    <m/>
  </r>
  <r>
    <s v="2023-3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2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1.25"/>
    <s v="Métropole- EAU"/>
    <m/>
    <m/>
  </r>
  <r>
    <s v="2023-3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DELEGUE Frederic (130258J)"/>
    <x v="0"/>
    <s v="Absence - Congé ou RTT"/>
    <m/>
    <s v="Absence : congé, RTT, arrêt maladie"/>
    <m/>
    <n v="7.75"/>
    <m/>
    <m/>
    <m/>
  </r>
  <r>
    <s v="2023-33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3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0.5"/>
    <s v="Métropole- EAU"/>
    <m/>
    <m/>
  </r>
  <r>
    <s v="2023-33"/>
    <s v="DELEGUE Frederic (130258J)"/>
    <x v="0"/>
    <s v="Absence - Congé ou RTT"/>
    <m/>
    <s v="Absence : congé, RTT, arrêt maladie"/>
    <m/>
    <n v="7.75"/>
    <m/>
    <m/>
    <s v="Jour férié"/>
  </r>
  <r>
    <s v="2023-3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DELEGUE Frederic (130258J)"/>
    <x v="13"/>
    <s v="Activité récurrente - Formation reçue, visite d'ouvrage"/>
    <m/>
    <s v="Activité récurrente - Mails, archivages, réunion, formation, managementmarché, budget"/>
    <m/>
    <n v="7.75"/>
    <m/>
    <m/>
    <s v="Formation préparation examen professionnel"/>
  </r>
  <r>
    <s v="2023-3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4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3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 préparation examen professionnel"/>
  </r>
  <r>
    <s v="2023-3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5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.5"/>
    <s v="Métropole- EAU"/>
    <m/>
    <m/>
  </r>
  <r>
    <s v="2023-36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36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0.5"/>
    <s v="Métropole- EAU"/>
    <m/>
    <m/>
  </r>
  <r>
    <s v="2023-3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7"/>
    <s v="DELEGUE Frederic (130258J)"/>
    <x v="3"/>
    <s v="Activité récurrente - Réunion"/>
    <m/>
    <s v="Activité récurrente - Mails, archivages, réunion, formation, managementmarché, budget"/>
    <m/>
    <n v="2"/>
    <m/>
    <m/>
    <m/>
  </r>
  <r>
    <s v="2023-3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ELEGUE Frederic (130258J)"/>
    <x v="25"/>
    <s v="Absence - Congé exceptionnel ou arrêt maladie"/>
    <m/>
    <s v="Absence : congé, RTT, arrêt maladie"/>
    <m/>
    <n v="4"/>
    <m/>
    <m/>
    <s v="Oral - examen professionnel 1ère classe"/>
  </r>
  <r>
    <s v="2023-37"/>
    <s v="DELEGUE Frederic (130258J)"/>
    <x v="0"/>
    <s v="Absence - Congé ou RTT"/>
    <m/>
    <s v="Absence : congé, RTT, arrêt maladie"/>
    <m/>
    <n v="7.75"/>
    <m/>
    <m/>
    <m/>
  </r>
  <r>
    <s v="2023-3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5"/>
    <s v="Métropole- EAU"/>
    <m/>
    <m/>
  </r>
  <r>
    <s v="2023-3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3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2"/>
    <s v="Métropole- EAU"/>
    <m/>
    <m/>
  </r>
  <r>
    <s v="2023-39"/>
    <s v="DELEGUE Frederic (130258J)"/>
    <x v="20"/>
    <s v="Activité récurrente - Colloque / séminaire"/>
    <m/>
    <s v="Activité récurrente - Mails, archivages, réunion, formation, managementmarché, budget"/>
    <m/>
    <n v="4"/>
    <m/>
    <m/>
    <s v="Parenthèse estivale"/>
  </r>
  <r>
    <s v="2023-39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39"/>
    <s v="DELEGUE Frederic (130258J)"/>
    <x v="21"/>
    <s v="Activité récurrente - Veille technique et normative"/>
    <m/>
    <s v="Activité récurrente - Mails, archivages, réunion, formation, managementmarché, budget"/>
    <m/>
    <n v="2"/>
    <m/>
    <m/>
    <m/>
  </r>
  <r>
    <s v="2023-39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9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40"/>
    <s v="DELEGUE Frederic (130258J)"/>
    <x v="0"/>
    <s v="Absence - Congé ou RTT"/>
    <m/>
    <s v="Absence : congé, RTT, arrêt maladie"/>
    <m/>
    <n v="3.75"/>
    <m/>
    <m/>
    <m/>
  </r>
  <r>
    <s v="2023-40"/>
    <s v="DELEGUE Frederic (130258J)"/>
    <x v="13"/>
    <s v="Activité récurrente - Formation reçue, visite d'ouvrage"/>
    <m/>
    <s v="Activité récurrente - Mails, archivages, réunion, formation, managementmarché, budget"/>
    <m/>
    <n v="15.5"/>
    <m/>
    <m/>
    <s v="Formation"/>
  </r>
  <r>
    <s v="2023-4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7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1"/>
    <s v="DELEGUE Frederic (130258J)"/>
    <x v="13"/>
    <s v="Activité récurrente - Formation reçue, visite d'ouvrage"/>
    <m/>
    <s v="Activité récurrente - Mails, archivages, réunion, formation, managementmarché, budget"/>
    <m/>
    <n v="7"/>
    <m/>
    <m/>
    <s v="Formation"/>
  </r>
  <r>
    <s v="2023-4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LEGUE Frederic (130258J)"/>
    <x v="14"/>
    <s v="Connaitre les patrimoines - Intégration des DOE"/>
    <s v="Connaitre les patrimoines"/>
    <s v="Connaitre les patrimoines"/>
    <s v="Eau pluviale, Milieux aquatiques et ruisseaux, Assainissement"/>
    <n v="0.5"/>
    <s v="Métropole- EAU"/>
    <m/>
    <m/>
  </r>
  <r>
    <s v="2023-41"/>
    <s v="DELEGUE Frederic (130258J)"/>
    <x v="3"/>
    <s v="Activité récurrente - Réunion"/>
    <m/>
    <s v="Activité récurrente - Mails, archivages, réunion, formation, managementmarché, budget"/>
    <m/>
    <n v="1.5"/>
    <m/>
    <m/>
    <m/>
  </r>
  <r>
    <s v="2023-41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2.5"/>
    <s v="Métropole- EAU"/>
    <m/>
    <m/>
  </r>
  <r>
    <s v="2023-4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2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s v="Binôme"/>
  </r>
  <r>
    <s v="2023-42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2"/>
    <s v="DELEGUE Frederic (130258J)"/>
    <x v="0"/>
    <s v="Absence - Congé ou RTT"/>
    <m/>
    <s v="Absence : congé, RTT, arrêt maladie"/>
    <m/>
    <n v="7.75"/>
    <m/>
    <m/>
    <s v="RTT"/>
  </r>
  <r>
    <s v="2023-42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.5"/>
    <s v="Métropole- EAU"/>
    <m/>
    <m/>
  </r>
  <r>
    <s v="2023-43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0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3"/>
    <s v="DELEGUE Frederic (130258J)"/>
    <x v="1"/>
    <s v="Activité récurrente - Divers"/>
    <m/>
    <s v="Activité récurrente - Mails, archivages, réunion, formation, managementmarché, budget"/>
    <m/>
    <n v="1.5"/>
    <m/>
    <m/>
    <m/>
  </r>
  <r>
    <s v="2023-43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2"/>
    <s v="Métropole- EAU"/>
    <m/>
    <m/>
  </r>
  <r>
    <s v="2023-43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LEGUE Frederic (130258J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5"/>
    <s v="Métropole- EAU"/>
    <m/>
    <m/>
  </r>
  <r>
    <s v="2023-44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4"/>
    <s v="DELEGUE Frederic (130258J)"/>
    <x v="0"/>
    <s v="Absence - Congé ou RTT"/>
    <m/>
    <s v="Absence : congé, RTT, arrêt maladie"/>
    <m/>
    <n v="19.25"/>
    <m/>
    <m/>
    <s v="RTT"/>
  </r>
  <r>
    <s v="2023-44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LEGUE Frederic (130258J)"/>
    <x v="0"/>
    <s v="Absence - Congé ou RTT"/>
    <m/>
    <s v="Absence : congé, RTT, arrêt maladie"/>
    <m/>
    <n v="7.75"/>
    <m/>
    <m/>
    <s v="Jour férié"/>
  </r>
  <r>
    <s v="2023-45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5"/>
    <s v="DELEGUE Frederic (130258J)"/>
    <x v="2"/>
    <s v="Activité récurrente - Management, planification, gestion RH"/>
    <m/>
    <s v="Activité récurrente - Mails, archivages, réunion, formation, managementmarché, budget"/>
    <m/>
    <n v="3"/>
    <m/>
    <m/>
    <s v="Binôme, réunion syndicale"/>
  </r>
  <r>
    <s v="2023-45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LEGUE Frederic (130258J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s v="CLassement, archives"/>
  </r>
  <r>
    <s v="2023-46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2.2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6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6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LEGUE Frederic (130258J)"/>
    <x v="13"/>
    <s v="Activité récurrente - Formation reçue, visite d'ouvrage"/>
    <m/>
    <s v="Activité récurrente - Mails, archivages, réunion, formation, managementmarché, budget"/>
    <m/>
    <n v="3.5"/>
    <m/>
    <m/>
    <m/>
  </r>
  <r>
    <s v="2023-47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.2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7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ELEGUE Frederic (130258J)"/>
    <x v="0"/>
    <s v="Absence - Congé ou RTT"/>
    <m/>
    <s v="Absence : congé, RTT, arrêt maladie"/>
    <m/>
    <n v="7.75"/>
    <m/>
    <m/>
    <m/>
  </r>
  <r>
    <s v="2023-47"/>
    <s v="DELEGUE Frederic (130258J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.5"/>
    <s v="Métropole- EAU"/>
    <m/>
    <m/>
  </r>
  <r>
    <s v="2023-47"/>
    <s v="DELEGUE Frederic (130258J)"/>
    <x v="3"/>
    <s v="Activité récurrente - Réunion"/>
    <m/>
    <s v="Activité récurrente - Mails, archivages, réunion, formation, managementmarché, budget"/>
    <m/>
    <n v="2.25"/>
    <m/>
    <m/>
    <m/>
  </r>
  <r>
    <s v="2023-47"/>
    <s v="DELEGUE Frederic (130258J)"/>
    <x v="20"/>
    <s v="Activité récurrente - Colloque / séminaire"/>
    <m/>
    <s v="Activité récurrente - Mails, archivages, réunion, formation, managementmarché, budget"/>
    <m/>
    <n v="3.5"/>
    <m/>
    <m/>
    <s v="Collecte de déchets - Rillieux"/>
  </r>
  <r>
    <s v="2023-47"/>
    <s v="DELEGUE Frederic (130258J)"/>
    <x v="32"/>
    <s v="Ville perméable - Général"/>
    <s v="Ville perméable"/>
    <s v="Grands projets : SEMAPLUS, Life ARTISAN, Voies Lyonnaises, Ville Perméable, Migration SIG, Referentiel des ouvrages types"/>
    <s v="Eau pluviale"/>
    <n v="2.5"/>
    <s v="Métropole- EAU"/>
    <m/>
    <m/>
  </r>
  <r>
    <s v="2023-48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48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LEGUE Frederic (130258J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8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0.5"/>
    <s v="Métropole- EAU"/>
    <m/>
    <m/>
  </r>
  <r>
    <s v="2023-48"/>
    <s v="DELEGUE Frederic (130258J)"/>
    <x v="2"/>
    <s v="Activité récurrente - Management, planification, gestion RH"/>
    <m/>
    <s v="Activité récurrente - Mails, archivages, réunion, formation, managementmarché, budget"/>
    <m/>
    <n v="1.5"/>
    <m/>
    <m/>
    <s v="réunion équipe"/>
  </r>
  <r>
    <s v="2023-48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49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ELEGUE Frederic (130258J)"/>
    <x v="1"/>
    <s v="Activité récurrente - Divers"/>
    <m/>
    <s v="Activité récurrente - Mails, archivages, réunion, formation, managementmarché, budget"/>
    <m/>
    <n v="0.5"/>
    <m/>
    <m/>
    <m/>
  </r>
  <r>
    <s v="2023-49"/>
    <s v="DELEGUE Frederic (130258J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2"/>
    <s v="Métropole- EAU"/>
    <m/>
    <m/>
  </r>
  <r>
    <s v="2023-49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LEGUE Frederic (130258J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9"/>
    <s v="DELEGUE Frederic (130258J)"/>
    <x v="3"/>
    <s v="Activité récurrente - Divers"/>
    <m/>
    <s v="Activité récurrente - Mails, archivages, réunion, formation, managementmarché, budget"/>
    <m/>
    <n v="1"/>
    <m/>
    <m/>
    <s v="Contrôle technique véhicule"/>
  </r>
  <r>
    <s v="2023-49"/>
    <s v="DELEGUE Frederic (130258J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1.5"/>
    <s v="Métropole- EAU"/>
    <m/>
    <m/>
  </r>
  <r>
    <s v="2023-49"/>
    <s v="DELEGUE Frederic (130258J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"/>
    <s v="Métropole- EAU"/>
    <m/>
    <m/>
  </r>
  <r>
    <s v="2023-50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5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ELEGUE Frederic (130258J)"/>
    <x v="1"/>
    <s v="Activité récurrente - Divers"/>
    <m/>
    <s v="Activité récurrente - Mails, archivages, réunion, formation, managementmarché, budget"/>
    <m/>
    <n v="1"/>
    <m/>
    <m/>
    <m/>
  </r>
  <r>
    <s v="2023-50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50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ELEGUE Frederic (130258J)"/>
    <x v="13"/>
    <s v="Activité récurrente - Formation reçue, visite d'ouvrage"/>
    <m/>
    <s v="Activité récurrente - Mails, archivages, réunion, formation, managementmarché, budget"/>
    <m/>
    <n v="15.5"/>
    <m/>
    <m/>
    <m/>
  </r>
  <r>
    <s v="2023-51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7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.5"/>
    <s v="Métropole- EAU"/>
    <m/>
    <m/>
  </r>
  <r>
    <s v="2023-51"/>
    <s v="DELEGUE Frederic (130258J)"/>
    <x v="0"/>
    <s v="Absence - Congé ou RTT"/>
    <m/>
    <s v="Absence : congé, RTT, arrêt maladie"/>
    <m/>
    <n v="7.75"/>
    <m/>
    <m/>
    <m/>
  </r>
  <r>
    <s v="2023-51"/>
    <s v="DELEGUE Frederic (130258J)"/>
    <x v="44"/>
    <s v="Accompagner les projets urbains sur les espaces publics métropolitains - RC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LEGUE Frederic (130258J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51"/>
    <s v="DELEGUE Frederic (130258J)"/>
    <x v="3"/>
    <s v="Activité récurrente - Réunion"/>
    <m/>
    <s v="Activité récurrente - Mails, archivages, réunion, formation, managementmarché, budget"/>
    <m/>
    <n v="1"/>
    <m/>
    <m/>
    <m/>
  </r>
  <r>
    <s v="2023-51"/>
    <s v="DELEGUE Frederic (130258J)"/>
    <x v="31"/>
    <s v="Accompagner les projets urbains sur les espaces publics métropolitains - Subdivisions voirie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ELEGUE Frederic (130258J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ELEGUE Frederic (130258J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ELEGUE Frederic (130258J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52"/>
    <s v="DELEGUE Frederic (130258J)"/>
    <x v="0"/>
    <s v="Absence - Congé ou RTT"/>
    <m/>
    <s v="Absence : congé, RTT, arrêt maladie"/>
    <m/>
    <n v="15.5"/>
    <m/>
    <m/>
    <s v="Férié et congés"/>
  </r>
  <r>
    <s v="2023-52"/>
    <s v="DELEGUE Frederic (130258J)"/>
    <x v="5"/>
    <s v="Connaitre les patrimoines - Pilotage des récolements"/>
    <s v="Connaitre les patrimoines"/>
    <s v="Connaitre les patrimoines"/>
    <s v="Eau pluviale, Milieux aquatiques et ruisseaux, Assainissement"/>
    <n v="2.75"/>
    <s v="Métropole- EAU"/>
    <m/>
    <m/>
  </r>
  <r>
    <s v="2023-52"/>
    <s v="DELEGUE Frederic (130258J)"/>
    <x v="9"/>
    <s v="Connaitre les patrimoines - Gestion des remontées anomalies du SIG (horsfoncier)"/>
    <s v="Connaitre les patrimoines"/>
    <s v="Connaitre les patrimoines"/>
    <s v="Eau pluviale, Milieux aquatiques et ruisseaux, Assainissement"/>
    <n v="3"/>
    <s v="Métropole- EAU"/>
    <m/>
    <m/>
  </r>
  <r>
    <s v="2023-52"/>
    <s v="DELEGUE Frederic (130258J)"/>
    <x v="1"/>
    <s v="Activité récurrente - Divers"/>
    <m/>
    <s v="Activité récurrente - Mails, archivages, réunion, formation, managementmarché, budget"/>
    <m/>
    <n v="0.75"/>
    <m/>
    <m/>
    <m/>
  </r>
  <r>
    <s v="2023-0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1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1"/>
    <s v="DUPLAN Alain (M26731Z)"/>
    <x v="28"/>
    <s v="Bassins est lyonnais - Étude"/>
    <s v="Bassins est lyonnais"/>
    <s v="Programmer et piloter les travaux patrimoniaux "/>
    <s v="Eau pluviale"/>
    <n v="5"/>
    <s v="Métropole- EAU"/>
    <m/>
    <m/>
  </r>
  <r>
    <s v="2023-01"/>
    <s v="DUPLAN Alain (M26731Z)"/>
    <x v="28"/>
    <s v="Bassins est lyonnais - Réalisation"/>
    <s v="Bassins est lyonnais"/>
    <s v="Programmer et piloter les travaux patrimoniaux "/>
    <s v="Eau pluviale"/>
    <n v="9"/>
    <s v="Métropole- EAU"/>
    <m/>
    <m/>
  </r>
  <r>
    <s v="2023-01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01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6"/>
    <s v="Métropole- EAU"/>
    <m/>
    <m/>
  </r>
  <r>
    <s v="2023-01"/>
    <s v="DUPLAN Alain (M26731Z)"/>
    <x v="22"/>
    <s v="Diagnostics bassins - Étude"/>
    <s v="Diagnostics bassins"/>
    <s v="Connaitre états de santé et fonctionnel des patrimoines"/>
    <s v="Eau pluviale"/>
    <n v="5.75"/>
    <m/>
    <m/>
    <m/>
  </r>
  <r>
    <s v="2023-0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2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2"/>
    <s v="DUPLAN Alain (M26731Z)"/>
    <x v="28"/>
    <s v="Bassins est lyonnais - Étude"/>
    <s v="Bassins est lyonnais"/>
    <s v="Programmer et piloter les travaux patrimoniaux "/>
    <s v="Eau pluviale"/>
    <n v="5"/>
    <s v="Métropole- EAU"/>
    <m/>
    <m/>
  </r>
  <r>
    <s v="2023-02"/>
    <s v="DUPLAN Alain (M26731Z)"/>
    <x v="28"/>
    <s v="Bassins est lyonnais - Réalisation"/>
    <s v="Bassins est lyonnais"/>
    <s v="Programmer et piloter les travaux patrimoniaux "/>
    <s v="Eau pluviale"/>
    <n v="8"/>
    <s v="Métropole- EAU"/>
    <m/>
    <m/>
  </r>
  <r>
    <s v="2023-02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5"/>
    <s v="Métropole - Mairise d'ouvrage aménagement urbain et voirie, Maitrises d'ouvrages Extérieures - sytral, SPL, Mairies ..."/>
    <m/>
    <m/>
  </r>
  <r>
    <s v="2023-02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4"/>
    <s v="Métropole- EAU"/>
    <m/>
    <m/>
  </r>
  <r>
    <s v="2023-02"/>
    <s v="DUPLAN Alain (M26731Z)"/>
    <x v="22"/>
    <s v="Diagnostics bassins - Étude"/>
    <s v="Diagnostics bassins"/>
    <s v="Connaitre états de santé et fonctionnel des patrimoines"/>
    <s v="Eau pluviale"/>
    <n v="5"/>
    <m/>
    <m/>
    <m/>
  </r>
  <r>
    <s v="2023-02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0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3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03"/>
    <s v="DUPLAN Alain (M26731Z)"/>
    <x v="28"/>
    <s v="Bassins est lyonnais - Étude"/>
    <s v="Bassins est lyonnais"/>
    <s v="Programmer et piloter les travaux patrimoniaux "/>
    <s v="Eau pluviale"/>
    <n v="4"/>
    <s v="Métropole- EAU"/>
    <m/>
    <m/>
  </r>
  <r>
    <s v="2023-03"/>
    <s v="DUPLAN Alain (M26731Z)"/>
    <x v="28"/>
    <s v="Bassins est lyonnais - Réalisation"/>
    <s v="Bassins est lyonnais"/>
    <s v="Programmer et piloter les travaux patrimoniaux "/>
    <s v="Eau pluviale"/>
    <n v="12"/>
    <s v="Métropole- EAU"/>
    <m/>
    <m/>
  </r>
  <r>
    <s v="2023-03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4"/>
    <s v="Métropole - Mairise d'ouvrage aménagement urbain et voirie, Maitrises d'ouvrages Extérieures - sytral, SPL, Mairies ..."/>
    <m/>
    <m/>
  </r>
  <r>
    <s v="2023-03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2.5"/>
    <s v="Métropole- EAU"/>
    <m/>
    <m/>
  </r>
  <r>
    <s v="2023-03"/>
    <s v="DUPLAN Alain (M26731Z)"/>
    <x v="22"/>
    <s v="Diagnostics bassins - Étude"/>
    <s v="Diagnostics bassins"/>
    <s v="Connaitre états de santé et fonctionnel des patrimoines"/>
    <s v="Eau pluviale"/>
    <n v="4"/>
    <m/>
    <m/>
    <m/>
  </r>
  <r>
    <s v="2023-0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03"/>
    <s v="DUPLAN Alain (M26731Z)"/>
    <x v="0"/>
    <s v="Absence - Congé ou RTT"/>
    <m/>
    <s v="Absence : congé, RTT, arrêt maladie"/>
    <m/>
    <n v="4"/>
    <m/>
    <m/>
    <m/>
  </r>
  <r>
    <s v="2023-0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4"/>
    <s v="DUPLAN Alain (M26731Z)"/>
    <x v="3"/>
    <s v="Activité récurrente - Réunion"/>
    <m/>
    <s v="Activité récurrente - Mails, archivages, réunion, formation, managementmarché, budget"/>
    <m/>
    <n v="4"/>
    <m/>
    <m/>
    <m/>
  </r>
  <r>
    <s v="2023-04"/>
    <s v="DUPLAN Alain (M26731Z)"/>
    <x v="28"/>
    <s v="Bassins est lyonnais - Étude"/>
    <s v="Bassins est lyonnais"/>
    <s v="Programmer et piloter les travaux patrimoniaux "/>
    <s v="Eau pluviale"/>
    <n v="4"/>
    <s v="Métropole- EAU"/>
    <m/>
    <m/>
  </r>
  <r>
    <s v="2023-04"/>
    <s v="DUPLAN Alain (M26731Z)"/>
    <x v="28"/>
    <s v="Bassins est lyonnais - Réalisation"/>
    <s v="Bassins est lyonnais"/>
    <s v="Programmer et piloter les travaux patrimoniaux "/>
    <s v="Eau pluviale"/>
    <n v="16"/>
    <s v="Métropole- EAU"/>
    <m/>
    <m/>
  </r>
  <r>
    <s v="2023-04"/>
    <s v="DUPLAN Alain (M26731Z)"/>
    <x v="8"/>
    <s v="Expertise technique diverses - Général"/>
    <s v="Expertise technique diverses"/>
    <s v="Missions tranversales : Expertise technique, rapport autosurveillance, Barnier, conseiller à la conduite de projet, sollicition PC, prépa budget global OR "/>
    <s v="Eau pluviale, Milieux aquatiques et ruisseaux"/>
    <n v="4"/>
    <s v="Métropole - Mairise d'ouvrage aménagement urbain et voirie, Maitrises d'ouvrages Extérieures - sytral, SPL, Mairies ..."/>
    <m/>
    <m/>
  </r>
  <r>
    <s v="2023-04"/>
    <s v="DUPLAN Alain (M26731Z)"/>
    <x v="22"/>
    <s v="Gestion patrimoine - Acquisitions informations - Etude"/>
    <s v="Gestion patrimoine - Acquisitions informations"/>
    <s v="Connaitre états de santé et fonctionnel des patrimoines"/>
    <s v="Eau pluviale"/>
    <n v="2"/>
    <s v="Métropole- EAU"/>
    <m/>
    <m/>
  </r>
  <r>
    <s v="2023-04"/>
    <s v="DUPLAN Alain (M26731Z)"/>
    <x v="22"/>
    <s v="Diagnostics bassins - Étude"/>
    <s v="Diagnostics bassins"/>
    <s v="Connaitre états de santé et fonctionnel des patrimoines"/>
    <s v="Eau pluviale"/>
    <n v="4"/>
    <m/>
    <m/>
    <m/>
  </r>
  <r>
    <s v="2023-0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04"/>
    <s v="DUPLAN Alain (M26731Z)"/>
    <x v="0"/>
    <s v="Absence - Congé ou RTT"/>
    <m/>
    <s v="Absence : congé, RTT, arrêt maladie"/>
    <m/>
    <n v="4"/>
    <m/>
    <m/>
    <m/>
  </r>
  <r>
    <s v="2023-0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Pivolles"/>
  </r>
  <r>
    <s v="2023-0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s v="préparation 1ère astreinte"/>
  </r>
  <r>
    <s v="2023-0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6"/>
    <s v="Métropole- EAU"/>
    <m/>
    <s v="stratégie GDP"/>
  </r>
  <r>
    <s v="2023-05"/>
    <s v="DUPLAN Alain (M26731Z)"/>
    <x v="3"/>
    <s v="Activité récurrente - Réunion"/>
    <m/>
    <s v="Activité récurrente - Mails, archivages, réunion, formation, managementmarché, budget"/>
    <m/>
    <n v="2"/>
    <m/>
    <m/>
    <s v="équipe bassins &amp; gemapi"/>
  </r>
  <r>
    <s v="2023-05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fonds vert"/>
  </r>
  <r>
    <s v="2023-0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Cahier des charges Etude Posrte des Alpes"/>
  </r>
  <r>
    <s v="2023-05"/>
    <s v="DUPLAN Alain (M26731Z)"/>
    <x v="10"/>
    <s v="Activité récurrente - Suivi marchés, achat, facture, préparation budget"/>
    <m/>
    <s v="Activité récurrente - Mails, archivages, réunion, formation, managementmarché, budget"/>
    <m/>
    <n v="5"/>
    <m/>
    <m/>
    <s v="remplir demande fonds vert"/>
  </r>
  <r>
    <s v="2023-05"/>
    <s v="DUPLAN Alain (M26731Z)"/>
    <x v="0"/>
    <s v="Absence - Congé ou RTT"/>
    <m/>
    <s v="Absence : congé, RTT, arrêt maladie"/>
    <m/>
    <n v="0"/>
    <m/>
    <m/>
    <m/>
  </r>
  <r>
    <s v="2023-0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ruisseau charbonnières + les chanaux"/>
  </r>
  <r>
    <s v="2023-07"/>
    <s v="DUPLAN Alain (M26731Z)"/>
    <x v="20"/>
    <s v="Activité récurrente - Colloque / séminaire"/>
    <m/>
    <s v="Activité récurrente - Mails, archivages, réunion, formation, managementmarché, budget"/>
    <m/>
    <n v="3"/>
    <m/>
    <m/>
    <s v="fonds vert"/>
  </r>
  <r>
    <s v="2023-07"/>
    <s v="DUPLAN Alain (M26731Z)"/>
    <x v="3"/>
    <s v="Activité récurrente - Réunion"/>
    <m/>
    <s v="Activité récurrente - Mails, archivages, réunion, formation, managementmarché, budget"/>
    <m/>
    <n v="3"/>
    <m/>
    <m/>
    <m/>
  </r>
  <r>
    <s v="2023-0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chicotière"/>
  </r>
  <r>
    <s v="2023-07"/>
    <s v="DUPLAN Alain (M26731Z)"/>
    <x v="20"/>
    <s v="Activité récurrente - Colloque / séminaire"/>
    <m/>
    <s v="Activité récurrente - Mails, archivages, réunion, formation, managementmarché, budget"/>
    <m/>
    <n v="2"/>
    <m/>
    <m/>
    <m/>
  </r>
  <r>
    <s v="2023-0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7"/>
    <s v="DUPLAN Alain (M26731Z)"/>
    <x v="10"/>
    <s v="Activité récurrente - Suivi marchés, achat, facture, préparation budget"/>
    <m/>
    <s v="Activité récurrente - Mails, archivages, réunion, formation, managementmarché, budget"/>
    <m/>
    <n v="2.5"/>
    <m/>
    <m/>
    <m/>
  </r>
  <r>
    <s v="2023-07"/>
    <s v="DUPLAN Alain (M26731Z)"/>
    <x v="0"/>
    <s v="Absence - Congé ou RTT"/>
    <m/>
    <s v="Absence : congé, RTT, arrêt maladie"/>
    <m/>
    <n v="8"/>
    <m/>
    <m/>
    <m/>
  </r>
  <r>
    <s v="2023-0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0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les chanaux aval terrain + passerelle Grand Stade Meyzieu"/>
  </r>
  <r>
    <s v="2023-08"/>
    <s v="DUPLAN Alain (M26731Z)"/>
    <x v="20"/>
    <s v="Activité récurrente - Colloque / séminaire"/>
    <m/>
    <s v="Activité récurrente - Mails, archivages, réunion, formation, managementmarché, budget"/>
    <m/>
    <n v="2"/>
    <m/>
    <m/>
    <s v="fonds vert"/>
  </r>
  <r>
    <s v="2023-08"/>
    <s v="DUPLAN Alain (M26731Z)"/>
    <x v="3"/>
    <s v="Activité récurrente - Réunion"/>
    <m/>
    <s v="Activité récurrente - Mails, archivages, réunion, formation, managementmarché, budget"/>
    <m/>
    <n v="4"/>
    <m/>
    <m/>
    <s v="point actions Eglantines + reunion GDP"/>
  </r>
  <r>
    <s v="2023-0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s v="bassin Mi PLaine St Priest Terrain"/>
  </r>
  <r>
    <s v="2023-0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jet Alliade Habitat Meyzieu"/>
  </r>
  <r>
    <s v="2023-0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menade Biézin"/>
  </r>
  <r>
    <s v="2023-0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Peyssilieu à Meyzieu + Grancge Blanche à Corbas"/>
  </r>
  <r>
    <s v="2023-08"/>
    <s v="DUPLAN Alain (M26731Z)"/>
    <x v="0"/>
    <s v="Absence - Congé ou RTT"/>
    <m/>
    <s v="Absence : congé, RTT, arrêt maladie"/>
    <m/>
    <n v="12"/>
    <m/>
    <m/>
    <m/>
  </r>
  <r>
    <s v="2023-0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0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+ ruisseau charbonnière terrain Greenstyle"/>
  </r>
  <r>
    <s v="2023-0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09"/>
    <s v="DUPLAN Alain (M26731Z)"/>
    <x v="3"/>
    <s v="Activité récurrente - Réunion"/>
    <m/>
    <s v="Activité récurrente - Mails, archivages, réunion, formation, managementmarché, budget"/>
    <m/>
    <n v="3"/>
    <m/>
    <m/>
    <s v="équipe bassins &amp; gemapi + point avec Violette"/>
  </r>
  <r>
    <s v="2023-0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0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0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09"/>
    <s v="DUPLAN Alain (M26731Z)"/>
    <x v="0"/>
    <s v="Absence - Congé ou RTT"/>
    <m/>
    <s v="Absence : congé, RTT, arrêt maladie"/>
    <m/>
    <n v="0"/>
    <m/>
    <m/>
    <m/>
  </r>
  <r>
    <s v="2023-09"/>
    <s v="DUPLAN Alain (M26731Z)"/>
    <x v="13"/>
    <s v="Activité récurrente - Formation reçue, visite d'ouvrage"/>
    <m/>
    <s v="Activité récurrente - Mails, archivages, réunion, formation, managementmarché, budget"/>
    <m/>
    <n v="8"/>
    <m/>
    <m/>
    <s v="Lyvia niveau 1"/>
  </r>
  <r>
    <s v="2023-0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s v="entretien recrutement stage bassins &amp; biodiversité"/>
  </r>
  <r>
    <s v="2023-1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éls"/>
  </r>
  <r>
    <s v="2023-1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0"/>
    <s v="DUPLAN Alain (M26731Z)"/>
    <x v="20"/>
    <s v="Activité récurrente - Colloque / séminaire"/>
    <m/>
    <s v="Activité récurrente - Mails, archivages, réunion, formation, managementmarché, budget"/>
    <m/>
    <n v="1"/>
    <m/>
    <m/>
    <s v="Culturk'eau"/>
  </r>
  <r>
    <s v="2023-10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0"/>
    <s v="DUPLAN Alain (M26731Z)"/>
    <x v="0"/>
    <s v="Absence - Congé ou RTT"/>
    <m/>
    <s v="Absence : congé, RTT, arrêt maladie"/>
    <m/>
    <n v="20"/>
    <m/>
    <m/>
    <s v="Grève + 1,5j congé"/>
  </r>
  <r>
    <s v="2023-1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s v="trame bassins et TVB"/>
  </r>
  <r>
    <s v="2023-1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 route de chaponost Ste Foy les Lyon"/>
  </r>
  <r>
    <s v="2023-11"/>
    <s v="DUPLAN Alain (M26731Z)"/>
    <x v="20"/>
    <s v="Activité récurrente - Colloque / séminaire"/>
    <m/>
    <s v="Activité récurrente - Mails, archivages, réunion, formation, managementmarché, budget"/>
    <m/>
    <n v="5.5"/>
    <m/>
    <m/>
    <s v="webinaires Fonds vert (*2 axe 2 et 3) + drone en Gemapi"/>
  </r>
  <r>
    <s v="2023-11"/>
    <s v="DUPLAN Alain (M26731Z)"/>
    <x v="3"/>
    <s v="Activité récurrente - Réunion"/>
    <m/>
    <s v="Activité récurrente - Mails, archivages, réunion, formation, managementmarché, budget"/>
    <m/>
    <n v="2"/>
    <m/>
    <m/>
    <s v="dont unité GDP"/>
  </r>
  <r>
    <s v="2023-1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point actions Bollier + Poudrette"/>
  </r>
  <r>
    <s v="2023-11"/>
    <s v="DUPLAN Alain (M26731Z)"/>
    <x v="0"/>
    <s v="Absence - Congé ou RTT"/>
    <m/>
    <s v="Absence : congé, RTT, arrêt maladie"/>
    <m/>
    <n v="0"/>
    <m/>
    <m/>
    <m/>
  </r>
  <r>
    <s v="2023-1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1"/>
    <s v="DUPLAN Alain (M26731Z)"/>
    <x v="10"/>
    <s v="Activité récurrente - Suivi marchés, achat, facture, préparation budget"/>
    <m/>
    <s v="Activité récurrente - Mails, archivages, réunion, formation, managementmarché, budget"/>
    <m/>
    <n v="3"/>
    <m/>
    <m/>
    <s v="dossier subventions fonds vert"/>
  </r>
  <r>
    <s v="2023-1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2"/>
    <s v="DUPLAN Alain (M26731Z)"/>
    <x v="3"/>
    <s v="Activité récurrente - Réunion"/>
    <m/>
    <s v="Activité récurrente - Mails, archivages, réunion, formation, managementmarché, budget"/>
    <m/>
    <n v="3"/>
    <m/>
    <m/>
    <s v="point dossiers + réunion équipe"/>
  </r>
  <r>
    <s v="2023-1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2"/>
    <s v="DUPLAN Alain (M26731Z)"/>
    <x v="0"/>
    <s v="Absence - Congé ou RTT"/>
    <m/>
    <s v="Absence : congé, RTT, arrêt maladie"/>
    <m/>
    <n v="0"/>
    <m/>
    <m/>
    <m/>
  </r>
  <r>
    <s v="2023-12"/>
    <s v="DUPLAN Alain (M26731Z)"/>
    <x v="13"/>
    <s v="Activité récurrente - Formation reçue, visite d'ouvrage"/>
    <m/>
    <s v="Activité récurrente - Mails, archivages, réunion, formation, managementmarché, budget"/>
    <m/>
    <n v="3"/>
    <m/>
    <m/>
    <s v="webinaire ZABR eaux souterraines + webinaire H20 eaux Pluviales"/>
  </r>
  <r>
    <s v="2023-1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el"/>
  </r>
  <r>
    <s v="2023-1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sio avec BE burgeap - bassin Grange Blanche"/>
  </r>
  <r>
    <s v="2023-13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3"/>
    <s v="DUPLAN Alain (M26731Z)"/>
    <x v="3"/>
    <s v="Activité récurrente - Réunion"/>
    <m/>
    <s v="Activité récurrente - Mails, archivages, réunion, formation, managementmarché, budget"/>
    <m/>
    <n v="1"/>
    <m/>
    <m/>
    <m/>
  </r>
  <r>
    <s v="2023-1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1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errain accès bassinPeyssilieu"/>
  </r>
  <r>
    <s v="2023-13"/>
    <s v="DUPLAN Alain (M26731Z)"/>
    <x v="0"/>
    <s v="Absence - Congé ou RTT"/>
    <m/>
    <s v="Absence : congé, RTT, arrêt maladie"/>
    <m/>
    <n v="0"/>
    <m/>
    <m/>
    <m/>
  </r>
  <r>
    <s v="2023-1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3"/>
    <s v="DUPLAN Alain (M26731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1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mel"/>
  </r>
  <r>
    <s v="2023-1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4"/>
    <s v="DUPLAN Alain (M26731Z)"/>
    <x v="20"/>
    <s v="Activité récurrente - Colloque / séminaire"/>
    <m/>
    <s v="Activité récurrente - Mails, archivages, réunion, formation, managementmarché, budget"/>
    <m/>
    <n v="9.5"/>
    <m/>
    <m/>
    <s v="webinaire suivi écologique des cours d'eau + AG arra"/>
  </r>
  <r>
    <s v="2023-14"/>
    <s v="DUPLAN Alain (M26731Z)"/>
    <x v="3"/>
    <s v="Activité récurrente - Réunion"/>
    <m/>
    <s v="Activité récurrente - Mails, archivages, réunion, formation, managementmarché, budget"/>
    <m/>
    <n v="1"/>
    <m/>
    <m/>
    <s v="point dossier"/>
  </r>
  <r>
    <s v="2023-1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4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réception travaux karl marx finition piste accès + coordonner travaux réparation fissures BR Grange Blanche"/>
  </r>
  <r>
    <s v="2023-14"/>
    <s v="DUPLAN Alain (M26731Z)"/>
    <x v="0"/>
    <s v="Absence - Congé ou RTT"/>
    <m/>
    <s v="Absence : congé, RTT, arrêt maladie"/>
    <m/>
    <n v="0"/>
    <m/>
    <m/>
    <m/>
  </r>
  <r>
    <s v="2023-1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8.5"/>
    <s v="Métropole- EAU"/>
    <m/>
    <s v="Accompagnement Stagiaire Sarah ALMANZA"/>
  </r>
  <r>
    <s v="2023-1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4"/>
    <s v="DUPLAN Alain (M26731Z)"/>
    <x v="10"/>
    <s v="Activité récurrente - Suivi marchés, achat, facture, préparation budget"/>
    <m/>
    <s v="Activité récurrente - Mails, archivages, réunion, formation, managementmarché, budget"/>
    <m/>
    <n v="3"/>
    <m/>
    <m/>
    <s v="fonds vert"/>
  </r>
  <r>
    <s v="2023-1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5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5"/>
    <s v="DUPLAN Alain (M26731Z)"/>
    <x v="0"/>
    <s v="Absence - Congé ou RTT"/>
    <m/>
    <s v="Absence : congé, RTT, arrêt maladie"/>
    <m/>
    <n v="39"/>
    <m/>
    <m/>
    <m/>
  </r>
  <r>
    <s v="2023-1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5 bassins Feyzin"/>
  </r>
  <r>
    <s v="2023-16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6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1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2"/>
    <s v="Métropole- EAU"/>
    <m/>
    <m/>
  </r>
  <r>
    <s v="2023-1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DUPLAN Alain (M26731Z)"/>
    <x v="0"/>
    <s v="Absence - Congé ou RTT"/>
    <m/>
    <s v="Absence : congé, RTT, arrêt maladie"/>
    <m/>
    <n v="0"/>
    <m/>
    <m/>
    <m/>
  </r>
  <r>
    <s v="2023-1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6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3"/>
    <s v="Métropole- EAU"/>
    <m/>
    <s v="convention bassin"/>
  </r>
  <r>
    <s v="2023-1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1"/>
    <s v="Métropole- EAU"/>
    <m/>
    <m/>
  </r>
  <r>
    <s v="2023-1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"/>
    <s v="Métropole- EAU"/>
    <m/>
    <m/>
  </r>
  <r>
    <s v="2023-1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1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s v="insertion trame bassins au sein des corridors écologiques"/>
  </r>
  <r>
    <s v="2023-1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1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17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Rex gemapi"/>
  </r>
  <r>
    <s v="2023-17"/>
    <s v="DUPLAN Alain (M26731Z)"/>
    <x v="3"/>
    <s v="Activité récurrente - Réunion"/>
    <m/>
    <s v="Activité récurrente - Mails, archivages, réunion, formation, managementmarché, budget"/>
    <m/>
    <n v="3.5"/>
    <m/>
    <m/>
    <s v="equipe + unité + gemapi"/>
  </r>
  <r>
    <s v="2023-1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7"/>
    <s v="DUPLAN Alain (M26731Z)"/>
    <x v="0"/>
    <s v="Absence - Congé ou RTT"/>
    <m/>
    <s v="Absence : congé, RTT, arrêt maladie"/>
    <m/>
    <n v="8"/>
    <m/>
    <m/>
    <s v="RTT"/>
  </r>
  <r>
    <s v="2023-17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s v="terrain avec stagiaire Sarah ALMANZA"/>
  </r>
  <r>
    <s v="2023-1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7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1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domanialité bassins Eglantine"/>
  </r>
  <r>
    <s v="2023-1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terrain bassins avec CEN 69 - préparation plantations + terrain bassin 773  chemin chassieu à Decines"/>
  </r>
  <r>
    <s v="2023-18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18"/>
    <s v="DUPLAN Alain (M26731Z)"/>
    <x v="3"/>
    <s v="Activité récurrente - Réunion"/>
    <m/>
    <s v="Activité récurrente - Mails, archivages, réunion, formation, managementmarché, budget"/>
    <m/>
    <n v="4.5"/>
    <m/>
    <m/>
    <s v="séminaire Gemapi + point avancement bassins"/>
  </r>
  <r>
    <s v="2023-1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1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8"/>
    <s v="DUPLAN Alain (M26731Z)"/>
    <x v="0"/>
    <s v="Absence - Congé ou RTT"/>
    <m/>
    <s v="Absence : congé, RTT, arrêt maladie"/>
    <m/>
    <n v="8"/>
    <m/>
    <m/>
    <s v="1er mai férié"/>
  </r>
  <r>
    <s v="2023-1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8"/>
    <s v="DUPLAN Alain (M26731Z)"/>
    <x v="2"/>
    <s v="Activité récurrente - Management, planification, gestion RH"/>
    <m/>
    <s v="Activité récurrente - Mails, archivages, réunion, formation, managementmarché, budget"/>
    <m/>
    <n v="5"/>
    <m/>
    <m/>
    <s v="stagiaire Sarah ALMANZA"/>
  </r>
  <r>
    <s v="2023-1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1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1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19"/>
    <s v="DUPLAN Alain (M26731Z)"/>
    <x v="20"/>
    <s v="Activité récurrente - Colloque / séminaire"/>
    <m/>
    <s v="Activité récurrente - Mails, archivages, réunion, formation, managementmarché, budget"/>
    <m/>
    <n v="3"/>
    <m/>
    <m/>
    <s v="webinaire La place du végétal en ville dans la gestion des eaux pluviales"/>
  </r>
  <r>
    <s v="2023-19"/>
    <s v="DUPLAN Alain (M26731Z)"/>
    <x v="3"/>
    <s v="Activité récurrente - Réunion"/>
    <m/>
    <s v="Activité récurrente - Mails, archivages, réunion, formation, managementmarché, budget"/>
    <m/>
    <n v="0"/>
    <m/>
    <m/>
    <s v="séminaire Gemapi + point avancement bassins"/>
  </r>
  <r>
    <s v="2023-1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isio arboretum Sathonay Camp"/>
  </r>
  <r>
    <s v="2023-1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ccès bassin Peyssilieu"/>
  </r>
  <r>
    <s v="2023-19"/>
    <s v="DUPLAN Alain (M26731Z)"/>
    <x v="0"/>
    <s v="Absence - Congé ou RTT"/>
    <m/>
    <s v="Absence : congé, RTT, arrêt maladie"/>
    <m/>
    <n v="8"/>
    <m/>
    <m/>
    <s v="08 mai férié"/>
  </r>
  <r>
    <s v="2023-1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1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1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1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1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1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1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19"/>
    <s v="DUPLAN Alain (M26731Z)"/>
    <x v="2"/>
    <s v="Activité récurrente - Management, planification, gestion RH"/>
    <m/>
    <s v="Activité récurrente - Mails, archivages, réunion, formation, managementmarché, budget"/>
    <m/>
    <n v="8"/>
    <m/>
    <m/>
    <s v="stagiaire Sarah ALMANZA dont réunion vio avec responsable formation"/>
  </r>
  <r>
    <s v="2023-1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2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2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0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2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0"/>
    <s v="DUPLAN Alain (M26731Z)"/>
    <x v="0"/>
    <s v="Absence - Congé ou RTT"/>
    <m/>
    <s v="Absence : congé, RTT, arrêt maladie"/>
    <m/>
    <n v="38.75"/>
    <m/>
    <m/>
    <s v="congés"/>
  </r>
  <r>
    <s v="2023-2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20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 dont réunion vio avec responsable formation"/>
  </r>
  <r>
    <s v="2023-2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1"/>
    <s v="DUPLAN Alain (M26731Z)"/>
    <x v="20"/>
    <s v="Activité récurrente - Colloque / séminaire"/>
    <m/>
    <s v="Activité récurrente - Mails, archivages, réunion, formation, managementmarché, budget"/>
    <m/>
    <n v="2.5"/>
    <m/>
    <m/>
    <s v="webinaire : drône pour cartographier habitats + Restauration du lit majeur des rivières à l'aide de procédés Low Tech - Joe Wheaton"/>
  </r>
  <r>
    <s v="2023-21"/>
    <s v="DUPLAN Alain (M26731Z)"/>
    <x v="3"/>
    <s v="Activité récurrente - Réunion"/>
    <m/>
    <s v="Activité récurrente - Mails, archivages, réunion, formation, managementmarché, budget"/>
    <m/>
    <n v="4"/>
    <m/>
    <m/>
    <s v="point avancement bassin + entretien annuel + reunion equipe"/>
  </r>
  <r>
    <s v="2023-2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visio arboretum Sathonay Camp"/>
  </r>
  <r>
    <s v="2023-2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1"/>
    <s v="DUPLAN Alain (M26731Z)"/>
    <x v="0"/>
    <s v="Absence - Congé ou RTT"/>
    <m/>
    <s v="Absence : congé, RTT, arrêt maladie"/>
    <m/>
    <n v="0"/>
    <m/>
    <m/>
    <m/>
  </r>
  <r>
    <s v="2023-2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2"/>
    <s v="Métropole- EAU"/>
    <m/>
    <s v="trame bassins au sein des corridors écologiques"/>
  </r>
  <r>
    <s v="2023-21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réunion vio avec responsable formation"/>
  </r>
  <r>
    <s v="2023-2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2"/>
    <s v="DUPLAN Alain (M26731Z)"/>
    <x v="3"/>
    <s v="Activité récurrente - Réunion"/>
    <m/>
    <s v="Activité récurrente - Mails, archivages, réunion, formation, managementmarché, budget"/>
    <m/>
    <n v="1"/>
    <m/>
    <m/>
    <s v="réunion Unité"/>
  </r>
  <r>
    <s v="2023-2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point plan récolement avec Christine"/>
  </r>
  <r>
    <s v="2023-2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2"/>
    <s v="DUPLAN Alain (M26731Z)"/>
    <x v="0"/>
    <s v="Absence - Congé ou RTT"/>
    <m/>
    <s v="Absence : congé, RTT, arrêt maladie"/>
    <m/>
    <n v="8"/>
    <m/>
    <m/>
    <s v="29 mai pentecôte férié"/>
  </r>
  <r>
    <s v="2023-22"/>
    <s v="DUPLAN Alain (M26731Z)"/>
    <x v="13"/>
    <s v="Activité récurrente - Formation reçue, visite d'ouvrage"/>
    <m/>
    <s v="Activité récurrente - Mails, archivages, réunion, formation, managementmarché, budget"/>
    <m/>
    <n v="1"/>
    <m/>
    <m/>
    <s v="ergonomie poste de travail"/>
  </r>
  <r>
    <s v="2023-2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2"/>
    <s v="DUPLAN Alain (M26731Z)"/>
    <x v="2"/>
    <s v="Activité récurrente - Management, planification, gestion RH"/>
    <m/>
    <s v="Activité récurrente - Mails, archivages, réunion, formation, managementmarché, budget"/>
    <m/>
    <n v="11"/>
    <m/>
    <m/>
    <s v="stagiaire Sarah ALMANZA dont 1 journée terrain bassin + accueil stagiaire Digue de Serge"/>
  </r>
  <r>
    <s v="2023-2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ccès bassin Meyzieu + LC etudes faisa et moe"/>
  </r>
  <r>
    <s v="2023-23"/>
    <s v="DUPLAN Alain (M26731Z)"/>
    <x v="20"/>
    <s v="Activité récurrente - Colloque / séminaire"/>
    <m/>
    <s v="Activité récurrente - Mails, archivages, réunion, formation, managementmarché, budget"/>
    <m/>
    <n v="1"/>
    <m/>
    <m/>
    <s v="Culturk'eau"/>
  </r>
  <r>
    <s v="2023-23"/>
    <s v="DUPLAN Alain (M26731Z)"/>
    <x v="3"/>
    <s v="Activité récurrente - Réunion"/>
    <m/>
    <s v="Activité récurrente - Mails, archivages, réunion, formation, managementmarché, budget"/>
    <m/>
    <n v="1"/>
    <m/>
    <m/>
    <s v="point bassins"/>
  </r>
  <r>
    <s v="2023-2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3"/>
    <s v="DUPLAN Alain (M26731Z)"/>
    <x v="0"/>
    <s v="Absence - Congé ou RTT"/>
    <m/>
    <s v="Absence : congé, RTT, arrêt maladie"/>
    <m/>
    <n v="0"/>
    <m/>
    <m/>
    <m/>
  </r>
  <r>
    <s v="2023-23"/>
    <s v="DUPLAN Alain (M26731Z)"/>
    <x v="13"/>
    <s v="Activité récurrente - Formation reçue, visite d'ouvrage"/>
    <m/>
    <s v="Activité récurrente - Mails, archivages, réunion, formation, managementmarché, budget"/>
    <m/>
    <n v="16"/>
    <m/>
    <m/>
    <s v="Jounrées RFF Renouée du Japon"/>
  </r>
  <r>
    <s v="2023-2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3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1 journée terrain bassin + accueil stagiaire Digue de Serge"/>
  </r>
  <r>
    <s v="2023-2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 secteur Eglantines"/>
  </r>
  <r>
    <s v="2023-2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+ Acoustique digue de l'Epi"/>
  </r>
  <r>
    <s v="2023-24"/>
    <s v="DUPLAN Alain (M26731Z)"/>
    <x v="20"/>
    <s v="Activité récurrente - Colloque / séminaire"/>
    <m/>
    <s v="Activité récurrente - Mails, archivages, réunion, formation, managementmarché, budget"/>
    <m/>
    <n v="0"/>
    <m/>
    <m/>
    <s v="Culturk'eau"/>
  </r>
  <r>
    <s v="2023-24"/>
    <s v="DUPLAN Alain (M26731Z)"/>
    <x v="3"/>
    <s v="Activité récurrente - Réunion"/>
    <m/>
    <s v="Activité récurrente - Mails, archivages, réunion, formation, managementmarché, budget"/>
    <m/>
    <n v="0"/>
    <m/>
    <m/>
    <s v="point bassins"/>
  </r>
  <r>
    <s v="2023-2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4"/>
    <s v="DUPLAN Alain (M26731Z)"/>
    <x v="0"/>
    <s v="Absence - Congé ou RTT"/>
    <m/>
    <s v="Absence : congé, RTT, arrêt maladie"/>
    <m/>
    <n v="0"/>
    <m/>
    <m/>
    <m/>
  </r>
  <r>
    <s v="2023-24"/>
    <s v="DUPLAN Alain (M26731Z)"/>
    <x v="13"/>
    <s v="Activité récurrente - Formation reçue, visite d'ouvrage"/>
    <m/>
    <s v="Activité récurrente - Mails, archivages, réunion, formation, managementmarché, budget"/>
    <m/>
    <n v="7"/>
    <m/>
    <m/>
    <s v="briscad + Stella en visio + terrain Unité"/>
  </r>
  <r>
    <s v="2023-2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boretum Sathonay campp"/>
  </r>
  <r>
    <s v="2023-2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8"/>
    <s v="Métropole- EAU"/>
    <m/>
    <s v="trame bassins au sein des corridors écologiques"/>
  </r>
  <r>
    <s v="2023-24"/>
    <s v="DUPLAN Alain (M26731Z)"/>
    <x v="2"/>
    <s v="Activité récurrente - Management, planification, gestion RH"/>
    <m/>
    <s v="Activité récurrente - Mails, archivages, réunion, formation, managementmarché, budget"/>
    <m/>
    <n v="5.5"/>
    <m/>
    <m/>
    <s v="stagiaire Sarah ALMANZA dont réunion avec chercheurs"/>
  </r>
  <r>
    <s v="2023-2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3"/>
    <s v="Métropole- EAU"/>
    <m/>
    <s v="Domanialité bassins secteur Eglantines"/>
  </r>
  <r>
    <s v="2023-2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2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 Porte des Alpes"/>
  </r>
  <r>
    <s v="2023-2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5"/>
    <s v="DUPLAN Alain (M26731Z)"/>
    <x v="3"/>
    <s v="Activité récurrente - Réunion"/>
    <m/>
    <s v="Activité récurrente - Mails, archivages, réunion, formation, managementmarché, budget"/>
    <m/>
    <n v="2"/>
    <m/>
    <m/>
    <s v="seminaire Gemapi"/>
  </r>
  <r>
    <s v="2023-2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.75"/>
    <s v="Métropole- EAU"/>
    <m/>
    <s v="bassin Zac du Contal"/>
  </r>
  <r>
    <s v="2023-2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5"/>
    <s v="DUPLAN Alain (M26731Z)"/>
    <x v="0"/>
    <s v="Absence - Congé ou RTT"/>
    <m/>
    <s v="Absence : congé, RTT, arrêt maladie"/>
    <m/>
    <n v="8"/>
    <m/>
    <m/>
    <s v="RTT"/>
  </r>
  <r>
    <s v="2023-2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s v="présentation arbre de pluie Johanna SANABRIA"/>
  </r>
  <r>
    <s v="2023-2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3"/>
    <s v="Métropole- EAU"/>
    <m/>
    <s v="ruisseau des gorges St Germain Mont d'Or"/>
  </r>
  <r>
    <s v="2023-2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25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2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s v="Domanialité bassins secteur Eglantines"/>
  </r>
  <r>
    <s v="2023-2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suivi activités + essai Stella"/>
  </r>
  <r>
    <s v="2023-2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6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6"/>
    <s v="DUPLAN Alain (M26731Z)"/>
    <x v="3"/>
    <s v="Activité récurrente - Réunion"/>
    <m/>
    <s v="Activité récurrente - Mails, archivages, réunion, formation, managementmarché, budget"/>
    <m/>
    <n v="2.5"/>
    <m/>
    <m/>
    <s v="Equipe + point bassins"/>
  </r>
  <r>
    <s v="2023-2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6"/>
    <s v="DUPLAN Alain (M26731Z)"/>
    <x v="0"/>
    <s v="Absence - Congé ou RTT"/>
    <m/>
    <s v="Absence : congé, RTT, arrêt maladie"/>
    <m/>
    <n v="8"/>
    <m/>
    <m/>
    <s v="congé"/>
  </r>
  <r>
    <s v="2023-2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.5"/>
    <s v="Métropole- EAU"/>
    <m/>
    <s v="Marianne SABATIER + Johanna SABRINA"/>
  </r>
  <r>
    <s v="2023-2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s v="Valon Duchère Lyon 9"/>
  </r>
  <r>
    <s v="2023-2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"/>
  </r>
  <r>
    <s v="2023-26"/>
    <s v="DUPLAN Alain (M26731Z)"/>
    <x v="2"/>
    <s v="Activité récurrente - Management, planification, gestion RH"/>
    <m/>
    <s v="Activité récurrente - Mails, archivages, réunion, formation, managementmarché, budget"/>
    <m/>
    <n v="10"/>
    <m/>
    <m/>
    <s v="stagiaire Sarah ALMANZA dont 1 journée terrain drône bassins"/>
  </r>
  <r>
    <s v="2023-2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2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7"/>
    <s v="DUPLAN Alain (M26731Z)"/>
    <x v="20"/>
    <s v="Activité récurrente - Colloque / séminaire"/>
    <m/>
    <s v="Activité récurrente - Mails, archivages, réunion, formation, managementmarché, budget"/>
    <m/>
    <n v="10"/>
    <m/>
    <m/>
    <s v="webinaire Nature en ville + Novatech (3 ateliers)"/>
  </r>
  <r>
    <s v="2023-27"/>
    <s v="DUPLAN Alain (M26731Z)"/>
    <x v="3"/>
    <s v="Activité récurrente - Réunion"/>
    <m/>
    <s v="Activité récurrente - Mails, archivages, réunion, formation, managementmarché, budget"/>
    <m/>
    <n v="3"/>
    <m/>
    <m/>
    <s v="programme recherche Québe"/>
  </r>
  <r>
    <s v="2023-2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7"/>
    <s v="DUPLAN Alain (M26731Z)"/>
    <x v="0"/>
    <s v="Absence - Congé ou RTT"/>
    <m/>
    <s v="Absence : congé, RTT, arrêt maladie"/>
    <m/>
    <n v="0"/>
    <m/>
    <m/>
    <m/>
  </r>
  <r>
    <s v="2023-27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27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stagiaire Sarah ALMANZA"/>
  </r>
  <r>
    <s v="2023-2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endu Etude hydrogéologique Grange Blanche Corbas + réunion Peyssilieu à Meyzieu"/>
  </r>
  <r>
    <s v="2023-28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8"/>
    <s v="DUPLAN Alain (M26731Z)"/>
    <x v="3"/>
    <s v="Activité récurrente - Réunion"/>
    <m/>
    <s v="Activité récurrente - Mails, archivages, réunion, formation, managementmarché, budget"/>
    <m/>
    <n v="2.5"/>
    <m/>
    <m/>
    <s v="Indicateurs Gemapi + CR réunion Québec"/>
  </r>
  <r>
    <s v="2023-2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Mesures acoustiques sur la digue de l'épi + bassin Laupheim à Feyzin"/>
  </r>
  <r>
    <s v="2023-28"/>
    <s v="DUPLAN Alain (M26731Z)"/>
    <x v="0"/>
    <s v="Absence - Congé ou RTT"/>
    <m/>
    <s v="Absence : congé, RTT, arrêt maladie"/>
    <m/>
    <n v="8"/>
    <m/>
    <m/>
    <s v="14 juillet ferié"/>
  </r>
  <r>
    <s v="2023-2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28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2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2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2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2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29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2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.5"/>
    <s v="Métropole- EAU"/>
    <m/>
    <m/>
  </r>
  <r>
    <s v="2023-2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29"/>
    <s v="DUPLAN Alain (M26731Z)"/>
    <x v="0"/>
    <s v="Absence - Congé ou RTT"/>
    <m/>
    <s v="Absence : congé, RTT, arrêt maladie"/>
    <m/>
    <n v="0"/>
    <m/>
    <m/>
    <m/>
  </r>
  <r>
    <s v="2023-2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2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2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2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2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2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"/>
  </r>
  <r>
    <s v="2023-29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stagiaire Sarah ALMANZA"/>
  </r>
  <r>
    <s v="2023-2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2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terrain POrte des Alpes + grange blanche Corbas"/>
  </r>
  <r>
    <s v="2023-30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0"/>
    <s v="DUPLAN Alain (M26731Z)"/>
    <x v="3"/>
    <s v="Activité récurrente - Réunion"/>
    <m/>
    <s v="Activité récurrente - Mails, archivages, réunion, formation, managementmarché, budget"/>
    <m/>
    <n v="3.5"/>
    <m/>
    <m/>
    <s v="point bassins OR/programmation + point dossiers Vio"/>
  </r>
  <r>
    <s v="2023-3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0"/>
    <s v="DUPLAN Alain (M26731Z)"/>
    <x v="0"/>
    <s v="Absence - Congé ou RTT"/>
    <m/>
    <s v="Absence : congé, RTT, arrêt maladie"/>
    <m/>
    <n v="0"/>
    <m/>
    <m/>
    <m/>
  </r>
  <r>
    <s v="2023-3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.5"/>
    <s v="Métropole- EAU"/>
    <m/>
    <s v="trame bassins au sein des corridors écologiques"/>
  </r>
  <r>
    <s v="2023-30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3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.5"/>
    <s v="Métropole- EAU"/>
    <m/>
    <m/>
  </r>
  <r>
    <s v="2023-3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C Pastour 2 et CR St Priest"/>
  </r>
  <r>
    <s v="2023-31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1"/>
    <s v="DUPLAN Alain (M26731Z)"/>
    <x v="3"/>
    <s v="Activité récurrente - Réunion"/>
    <m/>
    <s v="Activité récurrente - Mails, archivages, réunion, formation, managementmarché, budget"/>
    <m/>
    <n v="2"/>
    <m/>
    <m/>
    <s v="dont point missions Vio"/>
  </r>
  <r>
    <s v="2023-3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LC topo Peyssilieu"/>
  </r>
  <r>
    <s v="2023-3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1"/>
    <s v="DUPLAN Alain (M26731Z)"/>
    <x v="0"/>
    <s v="Absence - Congé ou RTT"/>
    <m/>
    <s v="Absence : congé, RTT, arrêt maladie"/>
    <m/>
    <n v="0"/>
    <m/>
    <m/>
    <m/>
  </r>
  <r>
    <s v="2023-31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31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"/>
  </r>
  <r>
    <s v="2023-3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s v="suivi activités + essai Stella"/>
  </r>
  <r>
    <s v="2023-3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20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e 720, CR porte des alpes, LC Zac Contal"/>
  </r>
  <r>
    <s v="2023-32"/>
    <s v="DUPLAN Alain (M26731Z)"/>
    <x v="20"/>
    <s v="Activité récurrente - Colloque / séminaire"/>
    <m/>
    <s v="Activité récurrente - Mails, archivages, réunion, formation, managementmarché, budget"/>
    <m/>
    <n v="1.5"/>
    <m/>
    <m/>
    <s v="ruissellement et gemapi"/>
  </r>
  <r>
    <s v="2023-32"/>
    <s v="DUPLAN Alain (M26731Z)"/>
    <x v="3"/>
    <s v="Activité récurrente - Réunion"/>
    <m/>
    <s v="Activité récurrente - Mails, archivages, réunion, formation, managementmarché, budget"/>
    <m/>
    <n v="1.5"/>
    <m/>
    <m/>
    <s v="point Vio"/>
  </r>
  <r>
    <s v="2023-3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2"/>
    <s v="DUPLAN Alain (M26731Z)"/>
    <x v="0"/>
    <s v="Absence - Congé ou RTT"/>
    <m/>
    <s v="Absence : congé, RTT, arrêt maladie"/>
    <m/>
    <n v="0"/>
    <m/>
    <m/>
    <m/>
  </r>
  <r>
    <s v="2023-32"/>
    <s v="DUPLAN Alain (M26731Z)"/>
    <x v="13"/>
    <s v="Activité récurrente - Formation reçue, visite d'ouvrage"/>
    <m/>
    <s v="Activité récurrente - Mails, archivages, réunion, formation, managementmarché, budget"/>
    <m/>
    <n v="2"/>
    <m/>
    <m/>
    <s v="Rex bassin Montmartin"/>
  </r>
  <r>
    <s v="2023-3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2"/>
    <s v="DUPLAN Alain (M26731Z)"/>
    <x v="2"/>
    <s v="Activité récurrente - Management, planification, gestion RH"/>
    <m/>
    <s v="Activité récurrente - Mails, archivages, réunion, formation, managementmarché, budget"/>
    <m/>
    <n v="4"/>
    <m/>
    <m/>
    <s v="stagiaire Sarah ALMANZA"/>
  </r>
  <r>
    <s v="2023-3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3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3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3"/>
    <s v="DUPLAN Alain (M26731Z)"/>
    <x v="0"/>
    <s v="Absence - Congé ou RTT"/>
    <m/>
    <s v="Absence : congé, RTT, arrêt maladie"/>
    <m/>
    <n v="38.75"/>
    <m/>
    <m/>
    <m/>
  </r>
  <r>
    <s v="2023-3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3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3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4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4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4"/>
    <s v="DUPLAN Alain (M26731Z)"/>
    <x v="0"/>
    <s v="Absence - Congé ou RTT"/>
    <m/>
    <s v="Absence : congé, RTT, arrêt maladie"/>
    <m/>
    <n v="38.75"/>
    <m/>
    <m/>
    <m/>
  </r>
  <r>
    <s v="2023-3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4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4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3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5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35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5"/>
    <s v="DUPLAN Alain (M26731Z)"/>
    <x v="0"/>
    <s v="Absence - Congé ou RTT"/>
    <m/>
    <s v="Absence : congé, RTT, arrêt maladie"/>
    <m/>
    <n v="38.75"/>
    <m/>
    <m/>
    <m/>
  </r>
  <r>
    <s v="2023-3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5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"/>
  </r>
  <r>
    <s v="2023-3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s v="suivi activités + essai Stella"/>
  </r>
  <r>
    <s v="2023-3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courrier riverain Chicotière"/>
  </r>
  <r>
    <s v="2023-36"/>
    <s v="DUPLAN Alain (M26731Z)"/>
    <x v="20"/>
    <s v="Activité récurrente - Colloque / séminaire"/>
    <m/>
    <s v="Activité récurrente - Mails, archivages, réunion, formation, managementmarché, budget"/>
    <m/>
    <n v="2"/>
    <m/>
    <m/>
    <s v="café OTHU + webinaire EP france et autre pays"/>
  </r>
  <r>
    <s v="2023-36"/>
    <s v="DUPLAN Alain (M26731Z)"/>
    <x v="3"/>
    <s v="Activité récurrente - Réunion"/>
    <m/>
    <s v="Activité récurrente - Mails, archivages, réunion, formation, managementmarché, budget"/>
    <m/>
    <n v="3"/>
    <m/>
    <m/>
    <s v="Soutenance Marianne SABATIER"/>
  </r>
  <r>
    <s v="2023-3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3"/>
    <s v="Métropole- EAU"/>
    <m/>
    <s v="ZAC du Contal + Peyssilieu"/>
  </r>
  <r>
    <s v="2023-3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6"/>
    <s v="DUPLAN Alain (M26731Z)"/>
    <x v="0"/>
    <s v="Absence - Congé ou RTT"/>
    <m/>
    <s v="Absence : congé, RTT, arrêt maladie"/>
    <m/>
    <n v="0"/>
    <m/>
    <m/>
    <m/>
  </r>
  <r>
    <s v="2023-36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fonds vert"/>
  </r>
  <r>
    <s v="2023-3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36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rendez-vous médecin du travail"/>
  </r>
  <r>
    <s v="2023-3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3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37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aménagements résilients"/>
  </r>
  <r>
    <s v="2023-37"/>
    <s v="DUPLAN Alain (M26731Z)"/>
    <x v="3"/>
    <s v="Activité récurrente - Réunion"/>
    <m/>
    <s v="Activité récurrente - Mails, archivages, réunion, formation, managementmarché, budget"/>
    <m/>
    <n v="3.5"/>
    <m/>
    <m/>
    <s v="présentation Sarah ALMANZA + réunion Unité"/>
  </r>
  <r>
    <s v="2023-3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3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7"/>
    <s v="DUPLAN Alain (M26731Z)"/>
    <x v="0"/>
    <s v="Absence - Congé ou RTT"/>
    <m/>
    <s v="Absence : congé, RTT, arrêt maladie"/>
    <m/>
    <n v="4"/>
    <m/>
    <m/>
    <s v="RTT"/>
  </r>
  <r>
    <s v="2023-37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3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3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7"/>
    <s v="DUPLAN Alain (M26731Z)"/>
    <x v="2"/>
    <s v="Activité récurrente - Management, planification, gestion RH"/>
    <m/>
    <s v="Activité récurrente - Mails, archivages, réunion, formation, managementmarché, budget"/>
    <m/>
    <n v="6"/>
    <m/>
    <m/>
    <s v="stagiaire Sarah ALMANZA dont relecture rapport V1"/>
  </r>
  <r>
    <s v="2023-3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s v="archives HDM"/>
  </r>
  <r>
    <s v="2023-3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8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uissellements Villardier, Grange Blanche, Peyssilieu avis Leclerc"/>
  </r>
  <r>
    <s v="2023-38"/>
    <s v="DUPLAN Alain (M26731Z)"/>
    <x v="20"/>
    <s v="Activité récurrente - Colloque / séminaire"/>
    <m/>
    <s v="Activité récurrente - Mails, archivages, réunion, formation, managementmarché, budget"/>
    <m/>
    <n v="10"/>
    <m/>
    <m/>
    <s v="Journée REX renouée à St Etienne Rhizomex + 2 webinaire d'une heure"/>
  </r>
  <r>
    <s v="2023-38"/>
    <s v="DUPLAN Alain (M26731Z)"/>
    <x v="3"/>
    <s v="Activité récurrente - Réunion"/>
    <m/>
    <s v="Activité récurrente - Mails, archivages, réunion, formation, managementmarché, budget"/>
    <m/>
    <n v="4.5"/>
    <m/>
    <m/>
    <s v="bilan astreintes + indicateurs Gemapidigues + point dossier Vio"/>
  </r>
  <r>
    <s v="2023-3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s v="bassin Mi Plaine à St Priest"/>
  </r>
  <r>
    <s v="2023-3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range Blanche à Corbas"/>
  </r>
  <r>
    <s v="2023-38"/>
    <s v="DUPLAN Alain (M26731Z)"/>
    <x v="0"/>
    <s v="Absence - Congé ou RTT"/>
    <m/>
    <s v="Absence : congé, RTT, arrêt maladie"/>
    <m/>
    <n v="4"/>
    <m/>
    <m/>
    <s v="RTT"/>
  </r>
  <r>
    <s v="2023-3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8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relecture rapport V1"/>
  </r>
  <r>
    <s v="2023-3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3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3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le 720, Villardier"/>
  </r>
  <r>
    <s v="2023-39"/>
    <s v="DUPLAN Alain (M26731Z)"/>
    <x v="20"/>
    <s v="Activité récurrente - Colloque / séminaire"/>
    <m/>
    <s v="Activité récurrente - Mails, archivages, réunion, formation, managementmarché, budget"/>
    <m/>
    <n v="16"/>
    <m/>
    <m/>
    <s v="Interaction végétaux aquatiques avec leur environnement biotique et abiotique : de la connaissance à la gestion (Université Chambéry)"/>
  </r>
  <r>
    <s v="2023-39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3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UPLAN Alain (M26731Z)"/>
    <x v="0"/>
    <s v="Absence - Congé ou RTT"/>
    <m/>
    <s v="Absence : congé, RTT, arrêt maladie"/>
    <m/>
    <n v="0"/>
    <m/>
    <m/>
    <m/>
  </r>
  <r>
    <s v="2023-39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3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3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3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bassin Laupheim Feyzin"/>
  </r>
  <r>
    <s v="2023-3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3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3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39"/>
    <s v="DUPLAN Alain (M26731Z)"/>
    <x v="2"/>
    <s v="Activité récurrente - Management, planification, gestion RH"/>
    <m/>
    <s v="Activité récurrente - Mails, archivages, réunion, formation, managementmarché, budget"/>
    <m/>
    <n v="8"/>
    <m/>
    <m/>
    <s v="stagiaire Sarah ALMANZA dont participation Soutenance Université Chambéry"/>
  </r>
  <r>
    <s v="2023-3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3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grange blanche et bassin 773 et Peyssilieu"/>
  </r>
  <r>
    <s v="2023-40"/>
    <s v="DUPLAN Alain (M26731Z)"/>
    <x v="20"/>
    <s v="Activité récurrente - Colloque / séminaire"/>
    <m/>
    <s v="Activité récurrente - Mails, archivages, réunion, formation, managementmarché, budget"/>
    <m/>
    <n v="3.5"/>
    <m/>
    <m/>
    <s v="webinaires face à la transghression, comment réagir + Castor + juriprudence et milieuix aquatiques"/>
  </r>
  <r>
    <s v="2023-40"/>
    <s v="DUPLAN Alain (M26731Z)"/>
    <x v="3"/>
    <s v="Activité récurrente - Réunion"/>
    <m/>
    <s v="Activité récurrente - Mails, archivages, réunion, formation, managementmarché, budget"/>
    <m/>
    <n v="1"/>
    <m/>
    <m/>
    <s v="adaptation poste de travail"/>
  </r>
  <r>
    <s v="2023-4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4"/>
    <s v="Métropole- EAU"/>
    <m/>
    <s v="Mi Plaine + terrain ZAC Contal"/>
  </r>
  <r>
    <s v="2023-4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0"/>
    <s v="DUPLAN Alain (M26731Z)"/>
    <x v="0"/>
    <s v="Absence - Congé ou RTT"/>
    <m/>
    <s v="Absence : congé, RTT, arrêt maladie"/>
    <m/>
    <n v="0"/>
    <m/>
    <m/>
    <m/>
  </r>
  <r>
    <s v="2023-40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s v="travaux granges blanche"/>
  </r>
  <r>
    <s v="2023-4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4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0"/>
    <s v="DUPLAN Alain (M26731Z)"/>
    <x v="2"/>
    <s v="Activité récurrente - Management, planification, gestion RH"/>
    <m/>
    <s v="Activité récurrente - Mails, archivages, réunion, formation, managementmarché, budget"/>
    <m/>
    <n v="3"/>
    <m/>
    <m/>
    <s v="stagiaire Sarah ALMANZA dont participation Soutenance Université Chambéry"/>
  </r>
  <r>
    <s v="2023-4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s v="mél, taches diverses"/>
  </r>
  <r>
    <s v="2023-4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apport Porte des Alpes et LC Moe Grange Blanchee"/>
  </r>
  <r>
    <s v="2023-41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1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UPLAN Alain (M26731Z)"/>
    <x v="0"/>
    <s v="Absence - Congé ou RTT"/>
    <m/>
    <s v="Absence : congé, RTT, arrêt maladie"/>
    <m/>
    <n v="0"/>
    <m/>
    <m/>
    <m/>
  </r>
  <r>
    <s v="2023-41"/>
    <s v="DUPLAN Alain (M26731Z)"/>
    <x v="13"/>
    <s v="Activité récurrente - Formation reçue, visite d'ouvrage"/>
    <m/>
    <s v="Activité récurrente - Mails, archivages, réunion, formation, managementmarché, budget"/>
    <m/>
    <n v="32"/>
    <m/>
    <m/>
    <s v="végétaliser un espace en tenant compte de l'existant et du contexte écologique"/>
  </r>
  <r>
    <s v="2023-4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4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1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s v="stagiaire Sarah ALMANZA dont participation Soutenance Université Chambéry"/>
  </r>
  <r>
    <s v="2023-4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endu diagnostic Porte des Alpes"/>
  </r>
  <r>
    <s v="2023-42"/>
    <s v="DUPLAN Alain (M26731Z)"/>
    <x v="20"/>
    <s v="Activité récurrente - Colloque / séminaire"/>
    <m/>
    <s v="Activité récurrente - Mails, archivages, réunion, formation, managementmarché, budget"/>
    <m/>
    <n v="4"/>
    <m/>
    <m/>
    <s v="webinaire Relations homme-rivière + ville perméable"/>
  </r>
  <r>
    <s v="2023-42"/>
    <s v="DUPLAN Alain (M26731Z)"/>
    <x v="3"/>
    <s v="Activité récurrente - Réunion"/>
    <m/>
    <s v="Activité récurrente - Mails, archivages, réunion, formation, managementmarché, budget"/>
    <m/>
    <n v="4"/>
    <m/>
    <m/>
    <s v="Montmartin avec Christian et David + point dossiers Vio + adaptation poste de travail"/>
  </r>
  <r>
    <s v="2023-4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3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réception gra,nge blanche BR"/>
  </r>
  <r>
    <s v="2023-42"/>
    <s v="DUPLAN Alain (M26731Z)"/>
    <x v="0"/>
    <s v="Absence - Congé ou RTT"/>
    <m/>
    <s v="Absence : congé, RTT, arrêt maladie"/>
    <m/>
    <n v="4"/>
    <m/>
    <m/>
    <s v="RTT"/>
  </r>
  <r>
    <s v="2023-42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4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au sein des corridors écologiques"/>
  </r>
  <r>
    <s v="2023-42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3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3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gestion EP Fontaines + démarrage Etude Feyzin"/>
  </r>
  <r>
    <s v="2023-43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Bon état des milieux aquatiques : comment suivre des indicateurs mal ou pas définis ?"/>
  </r>
  <r>
    <s v="2023-43"/>
    <s v="DUPLAN Alain (M26731Z)"/>
    <x v="3"/>
    <s v="Activité récurrente - Réunion"/>
    <m/>
    <s v="Activité récurrente - Mails, archivages, réunion, formation, managementmarché, budget"/>
    <m/>
    <n v="2.5"/>
    <m/>
    <m/>
    <s v="Equipe  + suite analyse impacts Flex bureau"/>
  </r>
  <r>
    <s v="2023-43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3"/>
    <s v="DUPLAN Alain (M26731Z)"/>
    <x v="0"/>
    <s v="Absence - Congé ou RTT"/>
    <m/>
    <s v="Absence : congé, RTT, arrêt maladie"/>
    <m/>
    <n v="8"/>
    <m/>
    <m/>
    <s v="congé"/>
  </r>
  <r>
    <s v="2023-43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3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3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3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3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AAPB Agence de l'Eau"/>
  </r>
  <r>
    <s v="2023-43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1"/>
    <s v="Métropole- EAU"/>
    <m/>
    <s v="trame bassins au sein des corridors écologiques"/>
  </r>
  <r>
    <s v="2023-43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3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3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4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4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.5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4"/>
    <s v="DUPLAN Alain (M26731Z)"/>
    <x v="3"/>
    <s v="Activité récurrente - Réunion"/>
    <m/>
    <s v="Activité récurrente - Mails, archivages, réunion, formation, managementmarché, budget"/>
    <m/>
    <n v="1"/>
    <m/>
    <m/>
    <s v="adaptation poste de travail"/>
  </r>
  <r>
    <s v="2023-44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4"/>
    <s v="DUPLAN Alain (M26731Z)"/>
    <x v="0"/>
    <s v="Absence - Congé ou RTT"/>
    <m/>
    <s v="Absence : congé, RTT, arrêt maladie"/>
    <m/>
    <n v="24"/>
    <m/>
    <m/>
    <s v="férié + RTT"/>
  </r>
  <r>
    <s v="2023-44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4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44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4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4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4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4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4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5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él, taches diverses + trajet réparation PC jusqu'à confluence"/>
  </r>
  <r>
    <s v="2023-45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7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5"/>
    <s v="DUPLAN Alain (M26731Z)"/>
    <x v="20"/>
    <s v="Activité récurrente - Colloque / séminaire"/>
    <m/>
    <s v="Activité récurrente - Mails, archivages, réunion, formation, managementmarché, budget"/>
    <m/>
    <n v="2"/>
    <m/>
    <m/>
    <s v="webinaire L’émission de GES des grands barrages : du fondamental à l’appliqué - Yves PRAIRIE (Québec)"/>
  </r>
  <r>
    <s v="2023-45"/>
    <s v="DUPLAN Alain (M26731Z)"/>
    <x v="3"/>
    <s v="Activité récurrente - Réunion"/>
    <m/>
    <s v="Activité récurrente - Mails, archivages, réunion, formation, managementmarché, budget"/>
    <m/>
    <n v="1.5"/>
    <m/>
    <m/>
    <s v="analyse d'impacts Flex bureau"/>
  </r>
  <r>
    <s v="2023-45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5"/>
    <s v="DUPLAN Alain (M26731Z)"/>
    <x v="0"/>
    <s v="Absence - Congé ou RTT"/>
    <m/>
    <s v="Absence : congé, RTT, arrêt maladie"/>
    <m/>
    <n v="16"/>
    <m/>
    <m/>
    <s v="RTT"/>
  </r>
  <r>
    <s v="2023-45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5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s v="facturation"/>
  </r>
  <r>
    <s v="2023-45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5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5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5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5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5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2"/>
    <s v="Métropole- EAU"/>
    <m/>
    <s v="domanialité bassins"/>
  </r>
  <r>
    <s v="2023-45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6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s v="mél, taches diverses + déplacements confluence pour réparer PC"/>
  </r>
  <r>
    <s v="2023-46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terrain Mi Plaine avec Egis et ESX"/>
  </r>
  <r>
    <s v="2023-46"/>
    <s v="DUPLAN Alain (M26731Z)"/>
    <x v="20"/>
    <s v="Activité récurrente - Colloque / séminaire"/>
    <m/>
    <s v="Activité récurrente - Mails, archivages, réunion, formation, managementmarché, budget"/>
    <m/>
    <n v="3"/>
    <m/>
    <m/>
    <s v="Graie conférence Eau &amp; Santé - Caractériser retour au sol"/>
  </r>
  <r>
    <s v="2023-46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6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6"/>
    <s v="DUPLAN Alain (M26731Z)"/>
    <x v="0"/>
    <s v="Absence - Congé ou RTT"/>
    <m/>
    <s v="Absence : congé, RTT, arrêt maladie"/>
    <m/>
    <n v="0"/>
    <m/>
    <m/>
    <m/>
  </r>
  <r>
    <s v="2023-46"/>
    <s v="DUPLAN Alain (M26731Z)"/>
    <x v="13"/>
    <s v="Activité récurrente - Formation reçue, visite d'ouvrage"/>
    <m/>
    <s v="Activité récurrente - Mails, archivages, réunion, formation, managementmarché, budget"/>
    <m/>
    <n v="17"/>
    <m/>
    <m/>
    <s v="formation CNFPT rétention EP et techniques écologiques + Webinaire Majenta"/>
  </r>
  <r>
    <s v="2023-46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10"/>
    <s v="Activité récurrente - Suivi marchés, achat, facture, préparation budget"/>
    <m/>
    <s v="Activité récurrente - Mails, archivages, réunion, formation, managementmarché, budget"/>
    <m/>
    <n v="0.5"/>
    <m/>
    <m/>
    <m/>
  </r>
  <r>
    <s v="2023-46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6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1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Suivi consommation OR 2024"/>
  </r>
  <r>
    <s v="2023-46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"/>
  </r>
  <r>
    <s v="2023-46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6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6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7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7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Feyzin"/>
  </r>
  <r>
    <s v="2023-47"/>
    <s v="DUPLAN Alain (M26731Z)"/>
    <x v="20"/>
    <s v="Activité récurrente - Colloque / séminaire"/>
    <m/>
    <s v="Activité récurrente - Mails, archivages, réunion, formation, managementmarché, budget"/>
    <m/>
    <n v="3"/>
    <m/>
    <m/>
    <s v="prépa journée bassins"/>
  </r>
  <r>
    <s v="2023-47"/>
    <s v="DUPLAN Alain (M26731Z)"/>
    <x v="3"/>
    <s v="Activité récurrente - Réunion"/>
    <m/>
    <s v="Activité récurrente - Mails, archivages, réunion, formation, managementmarché, budget"/>
    <m/>
    <n v="1"/>
    <m/>
    <m/>
    <s v="Unité"/>
  </r>
  <r>
    <s v="2023-47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7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2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GT Réception de travaux: DOE et Dossier de réception travaux"/>
  </r>
  <r>
    <s v="2023-47"/>
    <s v="DUPLAN Alain (M26731Z)"/>
    <x v="0"/>
    <s v="Absence - Congé ou RTT"/>
    <m/>
    <s v="Absence : congé, RTT, arrêt maladie"/>
    <m/>
    <n v="0"/>
    <m/>
    <m/>
    <m/>
  </r>
  <r>
    <s v="2023-47"/>
    <s v="DUPLAN Alain (M26731Z)"/>
    <x v="13"/>
    <s v="Activité récurrente - Formation reçue, visite d'ouvrage"/>
    <m/>
    <s v="Activité récurrente - Mails, archivages, réunion, formation, managementmarché, budget"/>
    <m/>
    <n v="5"/>
    <m/>
    <m/>
    <s v="parcours astreinte digues"/>
  </r>
  <r>
    <s v="2023-47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7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chive HDM"/>
  </r>
  <r>
    <s v="2023-47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3"/>
    <s v="Métropole- EAU"/>
    <m/>
    <s v="écoute webinaire avec réunion d'échange HCet VR"/>
  </r>
  <r>
    <s v="2023-47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7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7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4"/>
    <s v="Métropole- EAU"/>
    <m/>
    <s v="trame bassins au sein des corridors écologiques, lire rapport et réunion rendu 2023"/>
  </r>
  <r>
    <s v="2023-47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7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7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 + essai Stella"/>
  </r>
  <r>
    <s v="2023-48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8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48"/>
    <s v="DUPLAN Alain (M26731Z)"/>
    <x v="20"/>
    <s v="Activité récurrente - Colloque / séminaire"/>
    <m/>
    <s v="Activité récurrente - Mails, archivages, réunion, formation, managementmarché, budget"/>
    <m/>
    <n v="16"/>
    <m/>
    <m/>
    <s v="journée Bassins Arra + webinaires les sols et le cycle de l'eau"/>
  </r>
  <r>
    <s v="2023-48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48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48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UPLAN Alain (M26731Z)"/>
    <x v="0"/>
    <s v="Absence - Congé ou RTT"/>
    <m/>
    <s v="Absence : congé, RTT, arrêt maladie"/>
    <m/>
    <n v="0"/>
    <m/>
    <m/>
    <m/>
  </r>
  <r>
    <s v="2023-48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48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10"/>
    <s v="Activité récurrente - Suivi marchés, achat, facture, préparation budget"/>
    <m/>
    <s v="Activité récurrente - Mails, archivages, réunion, formation, managementmarché, budget"/>
    <m/>
    <n v="1"/>
    <m/>
    <m/>
    <m/>
  </r>
  <r>
    <s v="2023-48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m/>
  </r>
  <r>
    <s v="2023-48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8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8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8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s v="trame bassins au sein des corridors écologiques, lire rapport et réunion rendu 2023"/>
  </r>
  <r>
    <s v="2023-48"/>
    <s v="DUPLAN Alain (M26731Z)"/>
    <x v="2"/>
    <s v="Activité récurrente - Management, planification, gestion RH"/>
    <m/>
    <s v="Activité récurrente - Mails, archivages, réunion, formation, managementmarché, budget"/>
    <m/>
    <n v="2"/>
    <m/>
    <m/>
    <s v="rédaction fiche stage 2024"/>
  </r>
  <r>
    <s v="2023-48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48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25"/>
    <s v="Métropole- EAU"/>
    <m/>
    <s v="évolution symbologie des bassins dans le SIG + suivi activités + essai Stella"/>
  </r>
  <r>
    <s v="2023-49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49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9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llardier"/>
  </r>
  <r>
    <s v="2023-49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49"/>
    <s v="DUPLAN Alain (M26731Z)"/>
    <x v="3"/>
    <s v="Activité récurrente - Réunion"/>
    <m/>
    <s v="Activité récurrente - Mails, archivages, réunion, formation, managementmarché, budget"/>
    <m/>
    <n v="1"/>
    <m/>
    <m/>
    <s v="présentation organisation Gemapi"/>
  </r>
  <r>
    <s v="2023-49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49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UPLAN Alain (M26731Z)"/>
    <x v="0"/>
    <s v="Absence - Congé ou RTT"/>
    <m/>
    <s v="Absence : congé, RTT, arrêt maladie"/>
    <m/>
    <n v="8"/>
    <m/>
    <m/>
    <s v="congé"/>
  </r>
  <r>
    <s v="2023-49"/>
    <s v="DUPLAN Alain (M26731Z)"/>
    <x v="13"/>
    <s v="Activité récurrente - Formation reçue, visite d'ouvrage"/>
    <m/>
    <s v="Activité récurrente - Mails, archivages, réunion, formation, managementmarché, budget"/>
    <m/>
    <n v="4"/>
    <m/>
    <m/>
    <s v="Réussir ses délégations"/>
  </r>
  <r>
    <s v="2023-49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4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10"/>
    <s v="Activité récurrente - Suivi marchés, achat, facture, préparation budget"/>
    <m/>
    <s v="Activité récurrente - Mails, archivages, réunion, formation, managementmarché, budget"/>
    <m/>
    <n v="2.5"/>
    <m/>
    <m/>
    <m/>
  </r>
  <r>
    <s v="2023-49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2"/>
    <s v="Métropole- EAU"/>
    <m/>
    <m/>
  </r>
  <r>
    <s v="2023-49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49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49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49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Bassins et corridors écologiques : choix et attentes pour financements 2024"/>
  </r>
  <r>
    <s v="2023-49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49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49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25"/>
    <s v="Métropole- EAU"/>
    <m/>
    <s v="GT réception travaux: Remise en gestion/remise d'ouvrage + évolution symbologie des bassins dans le SIG + suivi activités + essai Stella"/>
  </r>
  <r>
    <s v="2023-50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50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6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ZAC du contal et Peyssilieu"/>
  </r>
  <r>
    <s v="2023-50"/>
    <s v="DUPLAN Alain (M26731Z)"/>
    <x v="20"/>
    <s v="Activité récurrente - Colloque / séminaire"/>
    <m/>
    <s v="Activité récurrente - Mails, archivages, réunion, formation, managementmarché, budget"/>
    <m/>
    <n v="7"/>
    <m/>
    <m/>
    <s v="Graie programme Espoir + café OTHU"/>
  </r>
  <r>
    <s v="2023-50"/>
    <s v="DUPLAN Alain (M26731Z)"/>
    <x v="3"/>
    <s v="Activité récurrente - Réunion"/>
    <m/>
    <s v="Activité récurrente - Mails, archivages, réunion, formation, managementmarché, budget"/>
    <m/>
    <n v="1.5"/>
    <m/>
    <m/>
    <s v="point avec Artelia Moe Grange Blanche"/>
  </r>
  <r>
    <s v="2023-50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0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0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UPLAN Alain (M26731Z)"/>
    <x v="0"/>
    <s v="Absence - Congé ou RTT"/>
    <m/>
    <s v="Absence : congé, RTT, arrêt maladie"/>
    <m/>
    <n v="0"/>
    <m/>
    <m/>
    <m/>
  </r>
  <r>
    <s v="2023-50"/>
    <s v="DUPLAN Alain (M26731Z)"/>
    <x v="13"/>
    <s v="Activité récurrente - Formation reçue, visite d'ouvrage"/>
    <m/>
    <s v="Activité récurrente - Mails, archivages, réunion, formation, managementmarché, budget"/>
    <m/>
    <n v="1"/>
    <m/>
    <m/>
    <s v="webinaire Majenta"/>
  </r>
  <r>
    <s v="2023-50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50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"/>
    <s v="Métropole- EAU"/>
    <m/>
    <m/>
  </r>
  <r>
    <s v="2023-50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0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0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0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2"/>
    <s v="Métropole- EAU"/>
    <m/>
    <s v="trame bassins et espèces cibles"/>
  </r>
  <r>
    <s v="2023-50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0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50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"/>
  </r>
  <r>
    <s v="2023-51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s v="mél, taches diverses"/>
  </r>
  <r>
    <s v="2023-51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14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"/>
  </r>
  <r>
    <s v="2023-51"/>
    <s v="DUPLAN Alain (M26731Z)"/>
    <x v="20"/>
    <s v="Activité récurrente - Colloque / séminaire"/>
    <m/>
    <s v="Activité récurrente - Mails, archivages, réunion, formation, managementmarché, budget"/>
    <m/>
    <n v="6"/>
    <m/>
    <m/>
    <s v="données piscicoles historiques + relation homme-rivière + thèse Charlotte ROBICHON sur cyanobacytéries"/>
  </r>
  <r>
    <s v="2023-51"/>
    <s v="DUPLAN Alain (M26731Z)"/>
    <x v="3"/>
    <s v="Activité récurrente - Réunion"/>
    <m/>
    <s v="Activité récurrente - Mails, archivages, réunion, formation, managementmarché, budget"/>
    <m/>
    <n v="2.5"/>
    <m/>
    <m/>
    <s v="Equipe + organisation Flex bureau visio"/>
  </r>
  <r>
    <s v="2023-51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1"/>
    <s v="Métropole- EAU"/>
    <m/>
    <m/>
  </r>
  <r>
    <s v="2023-51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UPLAN Alain (M26731Z)"/>
    <x v="0"/>
    <s v="Absence - Congé ou RTT"/>
    <m/>
    <s v="Absence : congé, RTT, arrêt maladie"/>
    <m/>
    <n v="0"/>
    <m/>
    <m/>
    <m/>
  </r>
  <r>
    <s v="2023-51"/>
    <s v="DUPLAN Alain (M26731Z)"/>
    <x v="13"/>
    <s v="Activité récurrente - Formation reçue, visite d'ouvrage"/>
    <m/>
    <s v="Activité récurrente - Mails, archivages, réunion, formation, managementmarché, budget"/>
    <m/>
    <n v="3.5"/>
    <m/>
    <m/>
    <s v="Décurité Quadri"/>
  </r>
  <r>
    <s v="2023-51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51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1.5"/>
    <s v="Métropole- EAU"/>
    <m/>
    <s v="archives HDM"/>
  </r>
  <r>
    <s v="2023-51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1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1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1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51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1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1"/>
    <s v="Métropole- EAU"/>
    <m/>
    <m/>
  </r>
  <r>
    <s v="2023-51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.25"/>
    <s v="Métropole- EAU"/>
    <m/>
    <s v="suivi activités"/>
  </r>
  <r>
    <s v="2023-52"/>
    <s v="DUPLAN Alain (M26731Z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s v="mél, taches diverses"/>
  </r>
  <r>
    <s v="2023-52"/>
    <s v="DUPLAN Alain (M26731Z)"/>
    <x v="23"/>
    <s v="Programmer et piloter les travaux patrimoniaux - Réalisation études de faisabilité/suivi de l'opération/intégration dans patrimoine/bilan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s v="bassins dont Villardier"/>
  </r>
  <r>
    <s v="2023-52"/>
    <s v="DUPLAN Alain (M26731Z)"/>
    <x v="20"/>
    <s v="Activité récurrente - Colloque / séminaire"/>
    <m/>
    <s v="Activité récurrente - Mails, archivages, réunion, formation, managementmarché, budget"/>
    <m/>
    <n v="0"/>
    <m/>
    <m/>
    <m/>
  </r>
  <r>
    <s v="2023-52"/>
    <s v="DUPLAN Alain (M26731Z)"/>
    <x v="3"/>
    <s v="Activité récurrente - Réunion"/>
    <m/>
    <s v="Activité récurrente - Mails, archivages, réunion, formation, managementmarché, budget"/>
    <m/>
    <n v="0"/>
    <m/>
    <m/>
    <m/>
  </r>
  <r>
    <s v="2023-52"/>
    <s v="DUPLAN Alain (M26731Z)"/>
    <x v="5"/>
    <s v="Connaitre les patrimoines - Pilotage des récolements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34"/>
    <s v="Accompagner les projets urbains sur les espaces publics métropolitains - Maitres ouvrages extérieur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UPLAN Alain (M26731Z)"/>
    <x v="41"/>
    <s v="Accompagner les projets urbains sur les espaces publics métropolitains - Autres services métropolitains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DUPLAN Alain (M26731Z)"/>
    <x v="28"/>
    <s v="Programmer et piloter les travaux patrimoniaux - Pilotage/coordination du programme de travaux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UPLAN Alain (M26731Z)"/>
    <x v="0"/>
    <s v="Absence - Congé ou RTT"/>
    <m/>
    <s v="Absence : congé, RTT, arrêt maladie"/>
    <m/>
    <n v="38.75"/>
    <m/>
    <m/>
    <s v="congé"/>
  </r>
  <r>
    <s v="2023-52"/>
    <s v="DUPLAN Alain (M26731Z)"/>
    <x v="13"/>
    <s v="Activité récurrente - Formation reçue, visite d'ouvrage"/>
    <m/>
    <s v="Activité récurrente - Mails, archivages, réunion, formation, managementmarché, budget"/>
    <m/>
    <n v="0"/>
    <m/>
    <m/>
    <m/>
  </r>
  <r>
    <s v="2023-52"/>
    <s v="DUPLAN Alain (M26731Z)"/>
    <x v="42"/>
    <s v="Missions tranversale - Missions Conseiller conduite de projet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0"/>
    <s v="Métropole- EAU"/>
    <m/>
    <m/>
  </r>
  <r>
    <s v="2023-5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10"/>
    <s v="Activité récurrente - Suivi marchés, achat, facture, préparation budget"/>
    <m/>
    <s v="Activité récurrente - Mails, archivages, réunion, formation, managementmarché, budget"/>
    <m/>
    <n v="0"/>
    <m/>
    <m/>
    <m/>
  </r>
  <r>
    <s v="2023-52"/>
    <s v="DUPLAN Alain (M26731Z)"/>
    <x v="12"/>
    <s v="Connaitre les patrimoines - Gestion des conventions, servitudes, COT, foncier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16"/>
    <s v="Connaitre les patrimoines - Exploitation/valorisation données SIG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38"/>
    <s v="Connaitre états de santé et fonctionnel des patrimoines - Gestion Débordement/Inondation/Ruissellement"/>
    <s v="Connaitre états de santé et fonctionnel des patrimoines"/>
    <s v="Connaitre états de santé et fonctionnel des patrimoines"/>
    <s v="Eau pluviale, Milieux aquatiques et ruisseaux, Assainissement"/>
    <n v="0"/>
    <s v="Métropole- EAU"/>
    <m/>
    <m/>
  </r>
  <r>
    <s v="2023-52"/>
    <s v="DUPLAN Alain (M26731Z)"/>
    <x v="45"/>
    <s v="Programmer et piloter les travaux patrimoniaux - Pilotage budgétaire programmes de travaux/ordonnancement financier"/>
    <s v="Programmer et piloter les travaux patrimoniaux"/>
    <s v="Programmer et piloter les travaux patrimoniaux "/>
    <s v="Eau pluviale, Milieux aquatiques et ruisseaux, Assainissement"/>
    <n v="0"/>
    <s v="Métropole- Service urbains  voirie, nettoiement et espaces nature, Métropole - Patrimoine et bâtiments DPMG, Métropole- EAU, Maitrises d'ouvrages Extérieures - sytral, SPL, Mairies ..., Métropole - Stratégies territoriales et politiques urbaines, Métropole - services urbains territorialisés, Partenaires extérieurs : OTHU, GRAIE, ASTEE, réseaux professionnels...., Riverains"/>
    <m/>
    <m/>
  </r>
  <r>
    <s v="2023-52"/>
    <s v="DUPLAN Alain (M26731Z)"/>
    <x v="18"/>
    <s v="Elaborer stratégies patrimoniales (connaissance, inspection, travaux, tout ouvrage) - Elaboration"/>
    <s v="Elaborer stratégies patrimoniales (connaissance, inspection, travaux, tout ouvrage)"/>
    <s v="Elaborer stratégies patrimoniales (connaissance, inspection, travaux, tout ouvrage)"/>
    <s v="Eau pluviale, Milieux aquatiques et ruisseaux, Assainissement"/>
    <n v="0"/>
    <s v="Métropole- EAU"/>
    <m/>
    <m/>
  </r>
  <r>
    <s v="2023-52"/>
    <s v="DUPLAN Alain (M26731Z)"/>
    <x v="2"/>
    <s v="Activité récurrente - Management, planification, gestion RH"/>
    <m/>
    <s v="Activité récurrente - Mails, archivages, réunion, formation, managementmarché, budget"/>
    <m/>
    <n v="0"/>
    <m/>
    <m/>
    <m/>
  </r>
  <r>
    <s v="2023-52"/>
    <s v="DUPLAN Alain (M26731Z)"/>
    <x v="4"/>
    <s v="Connaitre les patrimoines - MAJ SIG  foncier/propriété/exploitant"/>
    <s v="Connaitre les patrimoines"/>
    <s v="Connaitre les patrimoines"/>
    <s v="Eau pluviale, Milieux aquatiques et ruisseaux, Assainissement"/>
    <n v="0"/>
    <s v="Métropole- EAU"/>
    <m/>
    <m/>
  </r>
  <r>
    <s v="2023-52"/>
    <s v="DUPLAN Alain (M26731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0"/>
    <s v="Métropole- EAU"/>
    <m/>
    <m/>
  </r>
  <r>
    <s v="2023-0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1"/>
    <s v="GARNIER Christophe (125238C)"/>
    <x v="10"/>
    <s v="Activité récurrente - Suivi marchés, achat, facture, préparation budget"/>
    <m/>
    <s v="Activité récurrente - Mails, archivages, réunion, formation, managementmarché, budget"/>
    <m/>
    <n v="7.75"/>
    <m/>
    <m/>
    <m/>
  </r>
  <r>
    <s v="2023-0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2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0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3"/>
    <s v="GARNIER Christophe (125238C)"/>
    <x v="1"/>
    <s v="Activité récurrente - Divers"/>
    <m/>
    <s v="Activité récurrente - Mails, archivages, réunion, formation, managementmarché, budget"/>
    <m/>
    <n v="5.75"/>
    <m/>
    <m/>
    <m/>
  </r>
  <r>
    <s v="2023-0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3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GARNIER Christophe (125238C)"/>
    <x v="3"/>
    <s v="Activité récurrente - Réunion"/>
    <m/>
    <s v="Activité récurrente - Mails, archivages, réunion, formation, managementmarché, budget"/>
    <m/>
    <n v="3"/>
    <m/>
    <m/>
    <m/>
  </r>
  <r>
    <s v="2023-0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4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4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4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0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5"/>
    <s v="GARNIER Christophe (125238C)"/>
    <x v="0"/>
    <s v="Absence - Congé ou RTT"/>
    <m/>
    <s v="Absence : congé, RTT, arrêt maladie"/>
    <m/>
    <n v="7.75"/>
    <m/>
    <m/>
    <m/>
  </r>
  <r>
    <s v="2023-0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6"/>
    <s v="GARNIER Christophe (125238C)"/>
    <x v="0"/>
    <s v="Absence - Congé ou RTT"/>
    <m/>
    <s v="Absence : congé, RTT, arrêt maladie"/>
    <m/>
    <n v="7.75"/>
    <m/>
    <m/>
    <m/>
  </r>
  <r>
    <s v="2023-0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7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7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7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8"/>
    <s v="GARNIER Christophe (125238C)"/>
    <x v="0"/>
    <s v="Absence - Congé ou RTT"/>
    <m/>
    <s v="Absence : congé, RTT, arrêt maladie"/>
    <m/>
    <n v="7.75"/>
    <m/>
    <m/>
    <m/>
  </r>
  <r>
    <s v="2023-0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9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0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0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09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9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0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0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0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1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1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1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1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1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2"/>
    <s v="GARNIER Christophe (125238C)"/>
    <x v="23"/>
    <s v="Programmer et piloter les travaux patrimoniaux - Réalisation études de faisabilité/suivi de l'opération/intégration dans patrimoine/bilan"/>
    <s v="Programmer et piloter les travaux patrimoniaux - Réalisation études de faisabilité/suivi de l'opération/intégration dans patrimoine/bilan"/>
    <s v="Programmer et piloter les travaux patrimoniaux "/>
    <s v="Milieux aquatiques et ruisseaux"/>
    <n v="5.75"/>
    <s v="Maitrises d'ouvrages Extérieures - sytral, SPL, Mairies ..."/>
    <m/>
    <m/>
  </r>
  <r>
    <s v="2023-12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2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6.75"/>
    <m/>
    <m/>
    <m/>
  </r>
  <r>
    <s v="2023-12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2"/>
    <s v="GARNIER Christophe (125238C)"/>
    <x v="3"/>
    <s v="Activité récurrente - Réunion"/>
    <m/>
    <s v="Activité récurrente - Mails, archivages, réunion, formation, managementmarché, budget"/>
    <m/>
    <n v="4"/>
    <m/>
    <m/>
    <m/>
  </r>
  <r>
    <s v="2023-1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3"/>
    <s v="GARNIER Christophe (125238C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1.5"/>
    <m/>
    <m/>
    <m/>
  </r>
  <r>
    <s v="2023-13"/>
    <s v="GARNIER Christophe (125238C)"/>
    <x v="3"/>
    <s v="Activité récurrente - Réunion"/>
    <m/>
    <s v="Activité récurrente - Mails, archivages, réunion, formation, managementmarché, budget"/>
    <m/>
    <n v="5.25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3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6.75"/>
    <m/>
    <m/>
    <m/>
  </r>
  <r>
    <s v="2023-13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4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4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4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5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5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5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5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5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6"/>
    <s v="GARNIER Christophe (125238C)"/>
    <x v="0"/>
    <s v="Absence - Congé ou RTT"/>
    <m/>
    <s v="Absence : congé, RTT, arrêt maladie"/>
    <m/>
    <n v="7.75"/>
    <m/>
    <m/>
    <m/>
  </r>
  <r>
    <s v="2023-1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7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7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7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7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8"/>
    <s v="GARNIER Christophe (125238C)"/>
    <x v="0"/>
    <s v="Absence - Congé ou RTT"/>
    <m/>
    <s v="Absence : congé, RTT, arrêt maladie"/>
    <m/>
    <n v="7.75"/>
    <m/>
    <m/>
    <m/>
  </r>
  <r>
    <s v="2023-18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8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8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8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9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19"/>
    <s v="GARNIER Christophe (125238C)"/>
    <x v="0"/>
    <s v="Absence - Congé ou RTT"/>
    <m/>
    <s v="Absence : congé, RTT, arrêt maladie"/>
    <m/>
    <n v="7.75"/>
    <m/>
    <m/>
    <m/>
  </r>
  <r>
    <s v="2023-19"/>
    <s v="GARNIER Christophe (125238C)"/>
    <x v="3"/>
    <s v="Activité récurrente - Réunion"/>
    <m/>
    <s v="Activité récurrente - Mails, archivages, réunion, formation, managementmarché, budget"/>
    <m/>
    <n v="2"/>
    <m/>
    <m/>
    <m/>
  </r>
  <r>
    <s v="2023-1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9"/>
    <s v="GARNIER Christophe (125238C)"/>
    <x v="8"/>
    <s v="Activité récurrente - Suivi et valorisation de la recherche et de la connaissance"/>
    <m/>
    <s v="Missions tranversales : Expertise technique, rapport autosurveillance, Barnier, conseiller à la conduite de projet, sollicition PC, prépa budget global OR "/>
    <m/>
    <n v="7.75"/>
    <m/>
    <m/>
    <m/>
  </r>
  <r>
    <s v="2023-19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0"/>
    <s v="GARNIER Christophe (125238C)"/>
    <x v="0"/>
    <s v="Absence - Congé ou RTT"/>
    <m/>
    <s v="Absence : congé, RTT, arrêt maladie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0"/>
    <s v="GARNIER Christophe (125238C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0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0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3"/>
    <s v="JURY Laurence (131087K)"/>
    <x v="3"/>
    <s v="Activité récurrente - Réunion"/>
    <m/>
    <s v="Activité récurrente - Mails, archivages, réunion, formation, managementmarché, budget"/>
    <m/>
    <n v="8.75"/>
    <m/>
    <m/>
    <m/>
  </r>
  <r>
    <s v="2023-0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0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4"/>
    <s v="JURY Laurence (131087K)"/>
    <x v="0"/>
    <s v="Absence - Congé ou RTT"/>
    <m/>
    <s v="Absence : congé, RTT, arrêt maladie"/>
    <m/>
    <n v="8.75"/>
    <m/>
    <m/>
    <m/>
  </r>
  <r>
    <s v="2023-0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5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6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7"/>
    <s v="JURY Laurence (131087K)"/>
    <x v="0"/>
    <s v="Absence - Congé ou RTT"/>
    <m/>
    <s v="Absence : congé, RTT, arrêt maladie"/>
    <m/>
    <n v="38.75"/>
    <m/>
    <m/>
    <m/>
  </r>
  <r>
    <s v="2023-0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.75"/>
    <s v="Métropole - Mairise d'ouvrage aménagement urbain et voirie"/>
    <m/>
    <m/>
  </r>
  <r>
    <s v="2023-0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8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01"/>
    <s v="JURY Laurence (131087K)"/>
    <x v="0"/>
    <s v="Absence - Congé ou RTT"/>
    <m/>
    <s v="Absence : congé, RTT, arrêt maladie"/>
    <m/>
    <n v="38.75"/>
    <m/>
    <m/>
    <s v="4j"/>
  </r>
  <r>
    <s v="2023-0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s v="4j"/>
  </r>
  <r>
    <s v="2023-0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s v="4j"/>
  </r>
  <r>
    <s v="2023-02"/>
    <s v="JURY Laurence (131087K)"/>
    <x v="3"/>
    <s v="Activité récurrente - Réunion"/>
    <m/>
    <s v="Activité récurrente - Mails, archivages, réunion, formation, managementmarché, budget"/>
    <m/>
    <n v="4"/>
    <m/>
    <m/>
    <s v="4j"/>
  </r>
  <r>
    <s v="2023-0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09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09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0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0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1"/>
    <s v="JURY Laurence (131087K)"/>
    <x v="13"/>
    <s v="Activité récurrente - Formation reçue, visite d'ouvrage"/>
    <m/>
    <s v="Activité récurrente - Mails, archivages, réunion, formation, managementmarché, budget"/>
    <m/>
    <n v="8.75"/>
    <m/>
    <m/>
    <m/>
  </r>
  <r>
    <s v="2023-11"/>
    <s v="JURY Laurence (131087K)"/>
    <x v="0"/>
    <s v="Absence - Congé ou RTT"/>
    <m/>
    <s v="Absence : congé, RTT, arrêt maladie"/>
    <m/>
    <n v="8.75"/>
    <m/>
    <m/>
    <m/>
  </r>
  <r>
    <s v="2023-1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6.25"/>
    <s v="Métropole - Mairise d'ouvrage aménagement urbain et voirie"/>
    <m/>
    <m/>
  </r>
  <r>
    <s v="2023-11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12"/>
    <s v="JURY Laurence (131087K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1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2"/>
    <s v="JURY Laurence (131087K)"/>
    <x v="0"/>
    <s v="Absence - Congé ou RTT"/>
    <m/>
    <s v="Absence : congé, RTT, arrêt maladie"/>
    <m/>
    <n v="7.75"/>
    <m/>
    <m/>
    <m/>
  </r>
  <r>
    <s v="2023-1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3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4"/>
    <s v="JURY Laurence (131087K)"/>
    <x v="3"/>
    <s v="Activité récurrente - Réunion"/>
    <m/>
    <s v="Activité récurrente - Mails, archivages, réunion, formation, managementmarché, budget"/>
    <m/>
    <n v="3.75"/>
    <m/>
    <m/>
    <m/>
  </r>
  <r>
    <s v="2023-1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"/>
    <s v="Métropole - Mairise d'ouvrage aménagement urbain et voirie"/>
    <m/>
    <m/>
  </r>
  <r>
    <s v="2023-1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15"/>
    <s v="JURY Laurence (131087K)"/>
    <x v="0"/>
    <s v="Absence - Congé ou RTT"/>
    <m/>
    <s v="Absence : congé, RTT, arrêt maladie"/>
    <m/>
    <n v="7.75"/>
    <m/>
    <m/>
    <m/>
  </r>
  <r>
    <s v="2023-1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"/>
    <s v="Métropole - Mairise d'ouvrage aménagement urbain et voirie"/>
    <m/>
    <m/>
  </r>
  <r>
    <s v="2023-1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1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3.25"/>
    <s v="Métropole - Mairise d'ouvrage aménagement urbain et voirie"/>
    <m/>
    <m/>
  </r>
  <r>
    <s v="2023-16"/>
    <s v="JURY Laurence (131087K)"/>
    <x v="0"/>
    <s v="Absence - Congé ou RTT"/>
    <m/>
    <s v="Absence : congé, RTT, arrêt maladie"/>
    <m/>
    <n v="15.5"/>
    <m/>
    <m/>
    <m/>
  </r>
  <r>
    <s v="2023-1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0"/>
    <m/>
    <m/>
    <m/>
  </r>
  <r>
    <s v="2023-17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7"/>
    <s v="JURY Laurence (131087K)"/>
    <x v="0"/>
    <s v="Absence - Congé ou RTT"/>
    <m/>
    <s v="Absence : congé, RTT, arrêt maladie"/>
    <m/>
    <n v="7.75"/>
    <m/>
    <m/>
    <m/>
  </r>
  <r>
    <s v="2023-1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0"/>
    <s v="Métropole - Mairise d'ouvrage aménagement urbain et voirie"/>
    <m/>
    <m/>
  </r>
  <r>
    <s v="2023-17"/>
    <s v="JURY Laurence (131087K)"/>
    <x v="3"/>
    <s v="Activité récurrente - Réunion"/>
    <m/>
    <s v="Activité récurrente - Mails, archivages, réunion, formation, managementmarché, budget"/>
    <m/>
    <n v="3.25"/>
    <m/>
    <m/>
    <m/>
  </r>
  <r>
    <s v="2023-18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7"/>
    <s v="Métropole - Mairise d'ouvrage aménagement urbain et voirie"/>
    <m/>
    <m/>
  </r>
  <r>
    <s v="2023-18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19"/>
    <s v="JURY Laurence (131087K)"/>
    <x v="0"/>
    <s v="Absence - Congé ou RTT"/>
    <m/>
    <s v="Absence : congé, RTT, arrêt maladie"/>
    <m/>
    <n v="7.75"/>
    <m/>
    <m/>
    <m/>
  </r>
  <r>
    <s v="2023-19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1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.25"/>
    <s v="Métropole - Mairise d'ouvrage aménagement urbain et voirie"/>
    <m/>
    <m/>
  </r>
  <r>
    <s v="2023-2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2"/>
    <s v="Métropole - Mairise d'ouvrage aménagement urbain et voirie"/>
    <m/>
    <m/>
  </r>
  <r>
    <s v="2023-20"/>
    <s v="JURY Laurence (131087K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20"/>
    <s v="JURY Laurence (131087K)"/>
    <x v="0"/>
    <s v="Absence - Congé ou RTT"/>
    <m/>
    <s v="Absence : congé, RTT, arrêt maladie"/>
    <m/>
    <n v="7.75"/>
    <m/>
    <m/>
    <m/>
  </r>
  <r>
    <s v="2023-20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21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21"/>
    <s v="JURY Laurence (131087K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2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1.75"/>
    <s v="Métropole - Mairise d'ouvrage aménagement urbain et voirie"/>
    <m/>
    <m/>
  </r>
  <r>
    <s v="2023-22"/>
    <s v="JURY Laurence (131087K)"/>
    <x v="0"/>
    <s v="Absence - Congé ou RTT"/>
    <m/>
    <s v="Absence : congé, RTT, arrêt maladie"/>
    <m/>
    <n v="9.5"/>
    <m/>
    <m/>
    <m/>
  </r>
  <r>
    <s v="2023-22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1.5"/>
    <s v="Métropole - Mairise d'ouvrage aménagement urbain et voirie"/>
    <m/>
    <m/>
  </r>
  <r>
    <s v="2023-22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23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3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23"/>
    <s v="JURY Laurence (131087K)"/>
    <x v="0"/>
    <s v="Absence - Congé ou RTT"/>
    <m/>
    <s v="Absence : congé, RTT, arrêt maladie"/>
    <m/>
    <n v="4"/>
    <m/>
    <m/>
    <m/>
  </r>
  <r>
    <s v="2023-23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8"/>
    <s v="Métropole - Mairise d'ouvrage aménagement urbain et voirie"/>
    <m/>
    <m/>
  </r>
  <r>
    <s v="2023-24"/>
    <s v="JURY Laurence (131087K)"/>
    <x v="13"/>
    <s v="Activité récurrente - Formation reçue, visite d'ouvrage"/>
    <m/>
    <s v="Activité récurrente - Mails, archivages, réunion, formation, managementmarché, budget"/>
    <m/>
    <n v="17.5"/>
    <m/>
    <m/>
    <m/>
  </r>
  <r>
    <s v="2023-24"/>
    <s v="JURY Laurence (131087K)"/>
    <x v="3"/>
    <s v="Activité récurrente - Réunion"/>
    <m/>
    <s v="Activité récurrente - Mails, archivages, réunion, formation, managementmarché, budget"/>
    <m/>
    <n v="3"/>
    <m/>
    <m/>
    <m/>
  </r>
  <r>
    <s v="2023-2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5.25"/>
    <s v="Métropole - Mairise d'ouvrage aménagement urbain et voirie"/>
    <m/>
    <m/>
  </r>
  <r>
    <s v="2023-24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5"/>
    <s v="JURY Laurence (131087K)"/>
    <x v="0"/>
    <s v="Absence - Congé ou RTT"/>
    <m/>
    <s v="Absence : congé, RTT, arrêt maladie"/>
    <m/>
    <n v="7.75"/>
    <m/>
    <m/>
    <m/>
  </r>
  <r>
    <s v="2023-25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2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5"/>
    <s v="Métropole - Mairise d'ouvrage aménagement urbain et voirie"/>
    <m/>
    <m/>
  </r>
  <r>
    <s v="2023-25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6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6"/>
    <s v="JURY Laurence (131087K)"/>
    <x v="20"/>
    <s v="Activité récurrente - Colloque / séminaire"/>
    <m/>
    <s v="Activité récurrente - Mails, archivages, réunion, formation, managementmarché, budget"/>
    <m/>
    <n v="7.75"/>
    <m/>
    <m/>
    <m/>
  </r>
  <r>
    <s v="2023-26"/>
    <s v="JURY Laurence (131087K)"/>
    <x v="3"/>
    <s v="Activité récurrente - Réunion"/>
    <m/>
    <s v="Activité récurrente - Mails, archivages, réunion, formation, managementmarché, budget"/>
    <m/>
    <n v="3"/>
    <m/>
    <m/>
    <m/>
  </r>
  <r>
    <s v="2023-26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4.25"/>
    <s v="Métropole - Mairise d'ouvrage aménagement urbain et voirie"/>
    <m/>
    <m/>
  </r>
  <r>
    <s v="2023-26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27"/>
    <s v="JURY Laurence (131087K)"/>
    <x v="20"/>
    <s v="Activité récurrente - Colloque / séminaire"/>
    <m/>
    <s v="Activité récurrente - Mails, archivages, réunion, formation, managementmarché, budget"/>
    <m/>
    <n v="7.75"/>
    <m/>
    <m/>
    <m/>
  </r>
  <r>
    <s v="2023-27"/>
    <s v="JURY Laurence (131087K)"/>
    <x v="0"/>
    <s v="Absence - Congé ou RTT"/>
    <m/>
    <s v="Absence : congé, RTT, arrêt maladie"/>
    <m/>
    <n v="7.75"/>
    <m/>
    <m/>
    <m/>
  </r>
  <r>
    <s v="2023-2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2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28"/>
    <s v="JURY Laurence (131087K)"/>
    <x v="3"/>
    <s v="Activité récurrente - Réunion"/>
    <m/>
    <s v="Activité récurrente - Mails, archivages, réunion, formation, managementmarché, budget"/>
    <m/>
    <n v="26"/>
    <m/>
    <m/>
    <m/>
  </r>
  <r>
    <s v="2023-2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29"/>
    <s v="JURY Laurence (131087K)"/>
    <x v="0"/>
    <s v="Absence - Congé ou RTT"/>
    <m/>
    <s v="Absence : congé, RTT, arrêt maladie"/>
    <m/>
    <n v="38.75"/>
    <m/>
    <m/>
    <m/>
  </r>
  <r>
    <s v="2023-30"/>
    <s v="JURY Laurence (131087K)"/>
    <x v="0"/>
    <s v="Absence - Congé ou RTT"/>
    <m/>
    <s v="Absence : congé, RTT, arrêt maladie"/>
    <m/>
    <n v="38.75"/>
    <m/>
    <m/>
    <m/>
  </r>
  <r>
    <s v="2023-31"/>
    <s v="JURY Laurence (131087K)"/>
    <x v="0"/>
    <s v="Absence - Congé ou RTT"/>
    <m/>
    <s v="Absence : congé, RTT, arrêt maladie"/>
    <m/>
    <n v="23.25"/>
    <m/>
    <m/>
    <m/>
  </r>
  <r>
    <s v="2023-3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3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0.5"/>
    <s v="Métropole - Mairise d'ouvrage aménagement urbain et voirie"/>
    <m/>
    <m/>
  </r>
  <r>
    <s v="2023-3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4.75"/>
    <s v="Métropole - Mairise d'ouvrage aménagement urbain et voirie"/>
    <m/>
    <m/>
  </r>
  <r>
    <s v="2023-3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2"/>
    <s v="JURY Laurence (131087K)"/>
    <x v="3"/>
    <s v="Activité récurrente - Réunion"/>
    <m/>
    <s v="Activité récurrente - Mails, archivages, réunion, formation, managementmarché, budget"/>
    <m/>
    <n v="2"/>
    <m/>
    <m/>
    <m/>
  </r>
  <r>
    <s v="2023-33"/>
    <s v="JURY Laurence (131087K)"/>
    <x v="0"/>
    <s v="Absence - Congé ou RTT"/>
    <m/>
    <s v="Absence : congé, RTT, arrêt maladie"/>
    <m/>
    <n v="7.75"/>
    <m/>
    <m/>
    <m/>
  </r>
  <r>
    <s v="2023-3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"/>
    <s v="Métropole - Mairise d'ouvrage aménagement urbain et voirie"/>
    <m/>
    <m/>
  </r>
  <r>
    <s v="2023-3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"/>
    <s v="Métropole - Mairise d'ouvrage aménagement urbain et voirie"/>
    <m/>
    <m/>
  </r>
  <r>
    <s v="2023-34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35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35"/>
    <s v="JURY Laurence (131087K)"/>
    <x v="0"/>
    <s v="Absence - Congé ou RTT"/>
    <m/>
    <s v="Absence : congé, RTT, arrêt maladie"/>
    <m/>
    <n v="15.5"/>
    <m/>
    <m/>
    <m/>
  </r>
  <r>
    <s v="2023-3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.25"/>
    <s v="Métropole - Mairise d'ouvrage aménagement urbain et voirie"/>
    <m/>
    <m/>
  </r>
  <r>
    <s v="2023-3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9.75"/>
    <s v="Métropole - Mairise d'ouvrage aménagement urbain et voirie"/>
    <m/>
    <m/>
  </r>
  <r>
    <s v="2023-36"/>
    <s v="JURY Laurence (131087K)"/>
    <x v="0"/>
    <s v="Absence - Congé ou RTT"/>
    <m/>
    <s v="Absence : congé, RTT, arrêt maladie"/>
    <m/>
    <n v="4"/>
    <m/>
    <m/>
    <m/>
  </r>
  <r>
    <s v="2023-36"/>
    <s v="JURY Laurence (131087K)"/>
    <x v="3"/>
    <s v="Activité récurrente - Réunion"/>
    <m/>
    <s v="Activité récurrente - Mails, archivages, réunion, formation, managementmarché, budget"/>
    <m/>
    <n v="5"/>
    <m/>
    <m/>
    <m/>
  </r>
  <r>
    <s v="2023-37"/>
    <s v="JURY Laurence (131087K)"/>
    <x v="3"/>
    <s v="Activité récurrente - Réunion"/>
    <m/>
    <s v="Activité récurrente - Mails, archivages, réunion, formation, managementmarché, budget"/>
    <m/>
    <n v="7"/>
    <m/>
    <m/>
    <m/>
  </r>
  <r>
    <s v="2023-37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15"/>
    <s v="Métropole- EAU"/>
    <m/>
    <m/>
  </r>
  <r>
    <s v="2023-37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3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3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3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"/>
    <s v="Métropole - Mairise d'ouvrage aménagement urbain et voirie"/>
    <m/>
    <m/>
  </r>
  <r>
    <s v="2023-38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5"/>
    <s v="Métropole- EAU"/>
    <m/>
    <m/>
  </r>
  <r>
    <s v="2023-39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39"/>
    <s v="JURY Laurence (131087K)"/>
    <x v="1"/>
    <s v="Activité récurrente - Divers"/>
    <m/>
    <s v="Activité récurrente - Mails, archivages, réunion, formation, managementmarché, budget"/>
    <m/>
    <n v="5"/>
    <m/>
    <m/>
    <m/>
  </r>
  <r>
    <s v="2023-39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3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1"/>
    <s v="Métropole - Mairise d'ouvrage aménagement urbain et voirie"/>
    <m/>
    <m/>
  </r>
  <r>
    <s v="2023-4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.75"/>
    <s v="Métropole - Mairise d'ouvrage aménagement urbain et voirie"/>
    <m/>
    <m/>
  </r>
  <r>
    <s v="2023-40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1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6"/>
    <s v="Métropole - Mairise d'ouvrage aménagement urbain et voirie"/>
    <m/>
    <m/>
  </r>
  <r>
    <s v="2023-41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2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8"/>
    <s v="Métropole - Mairise d'ouvrage aménagement urbain et voirie"/>
    <m/>
    <m/>
  </r>
  <r>
    <s v="2023-42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43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43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0.75"/>
    <s v="Métropole - Mairise d'ouvrage aménagement urbain et voirie"/>
    <m/>
    <m/>
  </r>
  <r>
    <s v="2023-44"/>
    <s v="JURY Laurence (131087K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4"/>
    <s v="JURY Laurence (131087K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4"/>
    <s v="Métropole - Mairise d'ouvrage aménagement urbain et voirie"/>
    <m/>
    <m/>
  </r>
  <r>
    <s v="2023-44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JURY Laurence (131087K)"/>
    <x v="29"/>
    <s v="Mettre en place une démarche qualité - Gestion des DAF"/>
    <s v="Mettre en place une démarche qualité"/>
    <s v="Mettre en place une démarche qualité"/>
    <s v="Eau pluviale, Milieux aquatiques et ruisseaux, Assainissement"/>
    <n v="4"/>
    <s v="Métropole- EAU"/>
    <m/>
    <m/>
  </r>
  <r>
    <s v="2023-45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2"/>
    <s v="Métropole - Mairise d'ouvrage aménagement urbain et voirie"/>
    <m/>
    <m/>
  </r>
  <r>
    <s v="2023-45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6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6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4.75"/>
    <s v="Métropole - Mairise d'ouvrage aménagement urbain et voirie"/>
    <m/>
    <m/>
  </r>
  <r>
    <s v="2023-47"/>
    <s v="JURY Laurence (131087K)"/>
    <x v="0"/>
    <s v="Absence - Congé ou RTT"/>
    <m/>
    <s v="Absence : congé, RTT, arrêt maladie"/>
    <m/>
    <n v="7.75"/>
    <m/>
    <m/>
    <m/>
  </r>
  <r>
    <s v="2023-47"/>
    <s v="JURY Laurence (131087K)"/>
    <x v="3"/>
    <s v="Activité récurrente - Réunion"/>
    <m/>
    <s v="Activité récurrente - Mails, archivages, réunion, formation, managementmarché, budget"/>
    <m/>
    <n v="7.75"/>
    <m/>
    <m/>
    <m/>
  </r>
  <r>
    <s v="2023-47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3.25"/>
    <s v="Métropole - Mairise d'ouvrage aménagement urbain et voirie"/>
    <m/>
    <m/>
  </r>
  <r>
    <s v="2023-4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8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5.75"/>
    <s v="Métropole - Mairise d'ouvrage aménagement urbain et voirie"/>
    <m/>
    <m/>
  </r>
  <r>
    <s v="2023-48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5.75"/>
    <m/>
    <m/>
    <m/>
  </r>
  <r>
    <s v="2023-49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49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1.5"/>
    <s v="Métropole - Mairise d'ouvrage aménagement urbain et voirie"/>
    <m/>
    <m/>
  </r>
  <r>
    <s v="2023-49"/>
    <s v="JURY Laurence (131087K)"/>
    <x v="25"/>
    <s v="Absence - Congé exceptionnel ou arrêt maladie"/>
    <m/>
    <s v="Absence : congé, RTT, arrêt maladie"/>
    <m/>
    <n v="23.25"/>
    <m/>
    <m/>
    <m/>
  </r>
  <r>
    <s v="2023-50"/>
    <s v="JURY Laurence (131087K)"/>
    <x v="0"/>
    <s v="Absence - Congé ou RTT"/>
    <m/>
    <s v="Absence : congé, RTT, arrêt maladie"/>
    <m/>
    <n v="12"/>
    <m/>
    <m/>
    <m/>
  </r>
  <r>
    <s v="2023-50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2"/>
    <s v="Métropole - Mairise d'ouvrage aménagement urbain et voirie"/>
    <m/>
    <m/>
  </r>
  <r>
    <s v="2023-50"/>
    <s v="JURY Laurence (131087K)"/>
    <x v="13"/>
    <s v="Activité récurrente - Formation reçue, visite d'ouvrage"/>
    <m/>
    <s v="Activité récurrente - Mails, archivages, réunion, formation, managementmarché, budget"/>
    <m/>
    <n v="15"/>
    <m/>
    <m/>
    <m/>
  </r>
  <r>
    <s v="2023-51"/>
    <s v="JURY Laurence (131087K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4"/>
    <s v="Métropole - Mairise d'ouvrage aménagement urbain et voirie"/>
    <m/>
    <m/>
  </r>
  <r>
    <s v="2023-51"/>
    <s v="JURY Laurence (131087K)"/>
    <x v="0"/>
    <s v="Absence - Congé ou RTT"/>
    <m/>
    <s v="Absence : congé, RTT, arrêt maladie"/>
    <m/>
    <n v="7.75"/>
    <m/>
    <m/>
    <m/>
  </r>
  <r>
    <s v="2023-51"/>
    <s v="JURY Laurence (131087K)"/>
    <x v="3"/>
    <s v="Activité récurrente - Réunion"/>
    <m/>
    <s v="Activité récurrente - Mails, archivages, réunion, formation, managementmarché, budget"/>
    <m/>
    <n v="4"/>
    <m/>
    <m/>
    <m/>
  </r>
  <r>
    <s v="2023-51"/>
    <s v="JURY Laurence (131087K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2"/>
    <s v="JURY Laurence (131087K)"/>
    <x v="0"/>
    <s v="Absence - Congé ou RTT"/>
    <m/>
    <s v="Absence : congé, RTT, arrêt maladie"/>
    <m/>
    <n v="38.75"/>
    <m/>
    <m/>
    <m/>
  </r>
  <r>
    <s v="2023-01"/>
    <s v="BESNIER Jean-Baptiste (M28357Z)"/>
    <x v="1"/>
    <s v="Activité récurrente - Divers"/>
    <m/>
    <s v="Activité récurrente - Mails, archivages, réunion, formation, managementmarché, budget"/>
    <m/>
    <n v="0.5"/>
    <m/>
    <m/>
    <m/>
  </r>
  <r>
    <s v="2023-01"/>
    <s v="BESNIER Jean-Baptiste (M28357Z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38.25"/>
    <s v="Métropole- EAU"/>
    <m/>
    <m/>
  </r>
  <r>
    <s v="2023-02"/>
    <s v="BESNIER Jean-Baptiste (M28357Z)"/>
    <x v="18"/>
    <s v="Definition stratégie patrimoniale - Assainissement Réseau"/>
    <s v="Definition stratégie patrimoniale"/>
    <s v="Elaborer stratégies patrimoniales (connaissance, inspection, travaux, tout ouvrage)"/>
    <s v="Milieux aquatiques et ruisseaux, Assainissement"/>
    <n v="38.75"/>
    <s v="Métropole- EAU"/>
    <m/>
    <m/>
  </r>
  <r>
    <s v="2023-03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10"/>
    <s v="Métropole- EAU"/>
    <m/>
    <m/>
  </r>
  <r>
    <s v="2023-0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"/>
    <s v="Métropole- EAU"/>
    <m/>
    <m/>
  </r>
  <r>
    <s v="2023-03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0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04"/>
    <s v="BESNIER Jean-Baptiste (M28357Z)"/>
    <x v="0"/>
    <s v="Absence - Congé ou RTT"/>
    <m/>
    <s v="Absence : congé, RTT, arrêt maladie"/>
    <m/>
    <n v="5"/>
    <m/>
    <m/>
    <m/>
  </r>
  <r>
    <s v="2023-04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0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.75"/>
    <s v="Métropole- EAU"/>
    <m/>
    <m/>
  </r>
  <r>
    <s v="2023-0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5"/>
    <s v="Métropole- EAU"/>
    <m/>
    <m/>
  </r>
  <r>
    <s v="2023-05"/>
    <s v="BESNIER Jean-Baptiste (M28357Z)"/>
    <x v="0"/>
    <s v="Absence - Congé ou RTT"/>
    <m/>
    <s v="Absence : congé, RTT, arrêt maladie"/>
    <m/>
    <n v="4"/>
    <m/>
    <m/>
    <m/>
  </r>
  <r>
    <s v="2023-05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7.75"/>
    <s v="Métropole- EAU"/>
    <m/>
    <m/>
  </r>
  <r>
    <s v="2023-0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"/>
    <s v="Métropole- EAU"/>
    <m/>
    <m/>
  </r>
  <r>
    <s v="2023-06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6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0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0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0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0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07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3"/>
    <s v="Métropole- EAU"/>
    <m/>
    <m/>
  </r>
  <r>
    <s v="2023-08"/>
    <s v="BESNIER Jean-Baptiste (M28357Z)"/>
    <x v="0"/>
    <s v="Absence - Congé ou RTT"/>
    <m/>
    <s v="Absence : congé, RTT, arrêt maladie"/>
    <m/>
    <n v="38.75"/>
    <m/>
    <m/>
    <m/>
  </r>
  <r>
    <s v="2023-0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0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0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0"/>
    <s v="BESNIER Jean-Baptiste (M28357Z)"/>
    <x v="3"/>
    <s v="Activité récurrente - Réunion"/>
    <m/>
    <s v="Activité récurrente - Mails, archivages, réunion, formation, managementmarché, budget"/>
    <m/>
    <n v="6"/>
    <m/>
    <m/>
    <m/>
  </r>
  <r>
    <s v="2023-1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9.75"/>
    <s v="Métropole- EAU"/>
    <m/>
    <m/>
  </r>
  <r>
    <s v="2023-10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1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1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12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2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4.75"/>
    <s v="Métropole- EAU"/>
    <m/>
    <m/>
  </r>
  <r>
    <s v="2023-1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13"/>
    <s v="BESNIER Jean-Baptiste (M28357Z)"/>
    <x v="3"/>
    <s v="Activité récurrente - Réunion"/>
    <m/>
    <s v="Activité récurrente - Mails, archivages, réunion, formation, managementmarché, budget"/>
    <m/>
    <n v="6"/>
    <m/>
    <m/>
    <m/>
  </r>
  <r>
    <s v="2023-14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1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m/>
  </r>
  <r>
    <s v="2023-1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1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7"/>
    <s v="Métropole- EAU"/>
    <m/>
    <m/>
  </r>
  <r>
    <s v="2023-1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5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16"/>
    <s v="BESNIER Jean-Baptiste (M28357Z)"/>
    <x v="0"/>
    <s v="Absence - Congé ou RTT"/>
    <m/>
    <s v="Absence : congé, RTT, arrêt maladie"/>
    <m/>
    <n v="38.75"/>
    <m/>
    <m/>
    <m/>
  </r>
  <r>
    <s v="2023-1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17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1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18"/>
    <s v="BESNIER Jean-Baptiste (M28357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1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1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1.25"/>
    <s v="Métropole- EAU"/>
    <m/>
    <m/>
  </r>
  <r>
    <s v="2023-1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"/>
    <s v="Métropole- EAU"/>
    <m/>
    <m/>
  </r>
  <r>
    <s v="2023-19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19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1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0"/>
    <s v="BESNIER Jean-Baptiste (M28357Z)"/>
    <x v="0"/>
    <s v="Absence - Congé ou RTT"/>
    <m/>
    <s v="Absence : congé, RTT, arrêt maladie"/>
    <m/>
    <n v="7.75"/>
    <m/>
    <m/>
    <m/>
  </r>
  <r>
    <s v="2023-20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2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0.25"/>
    <s v="Métropole- EAU"/>
    <m/>
    <m/>
  </r>
  <r>
    <s v="2023-2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2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5"/>
    <s v="Métropole- EAU"/>
    <m/>
    <m/>
  </r>
  <r>
    <s v="2023-21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1"/>
    <s v="BESNIER Jean-Baptiste (M28357Z)"/>
    <x v="3"/>
    <s v="Activité récurrente - Réunion"/>
    <m/>
    <s v="Activité récurrente - Mails, archivages, réunion, formation, managementmarché, budget"/>
    <m/>
    <n v="2"/>
    <m/>
    <m/>
    <m/>
  </r>
  <r>
    <s v="2023-22"/>
    <s v="BESNIER Jean-Baptiste (M28357Z)"/>
    <x v="13"/>
    <s v="Activité récurrente - Formation reçue, visite d'ouvrage"/>
    <m/>
    <s v="Activité récurrente - Mails, archivages, réunion, formation, managementmarché, budget"/>
    <m/>
    <n v="31"/>
    <m/>
    <m/>
    <m/>
  </r>
  <r>
    <s v="2023-23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23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2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24"/>
    <s v="BESNIER Jean-Baptiste (M28357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2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7"/>
    <s v="Métropole- EAU"/>
    <m/>
    <m/>
  </r>
  <r>
    <s v="2023-25"/>
    <s v="BESNIER Jean-Baptiste (M28357Z)"/>
    <x v="0"/>
    <s v="Absence - Congé ou RTT"/>
    <m/>
    <s v="Absence : congé, RTT, arrêt maladie"/>
    <m/>
    <n v="15.5"/>
    <m/>
    <m/>
    <m/>
  </r>
  <r>
    <s v="2023-25"/>
    <s v="BESNIER Jean-Baptiste (M28357Z)"/>
    <x v="25"/>
    <s v="Absence - Congé exceptionnel ou arrêt maladie"/>
    <m/>
    <s v="Absence : congé, RTT, arrêt maladie"/>
    <m/>
    <n v="7.75"/>
    <m/>
    <m/>
    <m/>
  </r>
  <r>
    <s v="2023-2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15.5"/>
    <s v="Métropole- EAU"/>
    <m/>
    <m/>
  </r>
  <r>
    <s v="2023-2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6"/>
    <s v="BESNIER Jean-Baptiste (M28357Z)"/>
    <x v="0"/>
    <s v="Absence - Congé ou RTT"/>
    <m/>
    <s v="Absence : congé, RTT, arrêt maladie"/>
    <m/>
    <n v="4"/>
    <m/>
    <m/>
    <m/>
  </r>
  <r>
    <s v="2023-26"/>
    <s v="BESNIER Jean-Baptiste (M28357Z)"/>
    <x v="3"/>
    <s v="Activité récurrente - Réunion"/>
    <m/>
    <s v="Activité récurrente - Mails, archivages, réunion, formation, managementmarché, budget"/>
    <m/>
    <n v="5"/>
    <m/>
    <m/>
    <m/>
  </r>
  <r>
    <s v="2023-2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2.75"/>
    <s v="Métropole- EAU"/>
    <m/>
    <m/>
  </r>
  <r>
    <s v="2023-27"/>
    <s v="BESNIER Jean-Baptiste (M28357Z)"/>
    <x v="3"/>
    <s v="Activité récurrente - Réunion"/>
    <m/>
    <s v="Activité récurrente - Mails, archivages, réunion, formation, managementmarché, budget"/>
    <m/>
    <n v="8.75"/>
    <m/>
    <m/>
    <m/>
  </r>
  <r>
    <s v="2023-2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28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2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2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29"/>
    <s v="BESNIER Jean-Baptiste (M28357Z)"/>
    <x v="0"/>
    <s v="Absence - Congé ou RTT"/>
    <m/>
    <s v="Absence : congé, RTT, arrêt maladie"/>
    <m/>
    <n v="7.75"/>
    <m/>
    <m/>
    <m/>
  </r>
  <r>
    <s v="2023-29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2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2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"/>
    <s v="Métropole- EAU"/>
    <m/>
    <m/>
  </r>
  <r>
    <s v="2023-3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30"/>
    <s v="BESNIER Jean-Baptiste (M28357Z)"/>
    <x v="0"/>
    <s v="Absence - Congé ou RTT"/>
    <m/>
    <s v="Absence : congé, RTT, arrêt maladie"/>
    <m/>
    <n v="4"/>
    <m/>
    <m/>
    <m/>
  </r>
  <r>
    <s v="2023-3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31"/>
    <s v="BESNIER Jean-Baptiste (M28357Z)"/>
    <x v="0"/>
    <s v="Absence - Congé ou RTT"/>
    <m/>
    <s v="Absence : congé, RTT, arrêt maladie"/>
    <m/>
    <n v="38.75"/>
    <m/>
    <m/>
    <m/>
  </r>
  <r>
    <s v="2023-32"/>
    <s v="BESNIER Jean-Baptiste (M28357Z)"/>
    <x v="0"/>
    <s v="Absence - Congé ou RTT"/>
    <m/>
    <s v="Absence : congé, RTT, arrêt maladie"/>
    <m/>
    <n v="38.75"/>
    <m/>
    <m/>
    <m/>
  </r>
  <r>
    <s v="2023-33"/>
    <s v="BESNIER Jean-Baptiste (M28357Z)"/>
    <x v="0"/>
    <s v="Absence - Congé ou RTT"/>
    <m/>
    <s v="Absence : congé, RTT, arrêt maladie"/>
    <m/>
    <n v="31"/>
    <m/>
    <m/>
    <m/>
  </r>
  <r>
    <s v="2023-34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4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35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.5"/>
    <s v="Métropole- EAU"/>
    <m/>
    <m/>
  </r>
  <r>
    <s v="2023-35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5"/>
    <s v="BESNIER Jean-Baptiste (M28357Z)"/>
    <x v="0"/>
    <s v="Absence - Congé ou RTT"/>
    <m/>
    <s v="Absence : congé, RTT, arrêt maladie"/>
    <m/>
    <n v="7.75"/>
    <m/>
    <m/>
    <m/>
  </r>
  <r>
    <s v="2023-3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6.5"/>
    <s v="Métropole- EAU"/>
    <m/>
    <m/>
  </r>
  <r>
    <s v="2023-36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4"/>
    <s v="Métropole- EAU"/>
    <m/>
    <m/>
  </r>
  <r>
    <s v="2023-36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3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.75"/>
    <s v="Métropole- EAU"/>
    <m/>
    <m/>
  </r>
  <r>
    <s v="2023-3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3"/>
    <s v="Métropole- EAU"/>
    <m/>
    <m/>
  </r>
  <r>
    <s v="2023-37"/>
    <s v="BESNIER Jean-Baptiste (M28357Z)"/>
    <x v="3"/>
    <s v="Activité récurrente - Réunion"/>
    <m/>
    <s v="Activité récurrente - Mails, archivages, réunion, formation, managementmarché, budget"/>
    <m/>
    <n v="5"/>
    <m/>
    <m/>
    <m/>
  </r>
  <r>
    <s v="2023-37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1"/>
    <s v="Métropole- EAU"/>
    <m/>
    <m/>
  </r>
  <r>
    <s v="2023-37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7"/>
    <s v="BESNIER Jean-Baptiste (M28357Z)"/>
    <x v="0"/>
    <s v="Absence - Congé ou RTT"/>
    <m/>
    <s v="Absence : congé, RTT, arrêt maladie"/>
    <m/>
    <n v="7.75"/>
    <m/>
    <m/>
    <m/>
  </r>
  <r>
    <s v="2023-38"/>
    <s v="BESNIER Jean-Baptiste (M28357Z)"/>
    <x v="25"/>
    <s v="Absence - Congé exceptionnel ou arrêt maladie"/>
    <m/>
    <s v="Absence : congé, RTT, arrêt maladie"/>
    <m/>
    <n v="7.75"/>
    <m/>
    <m/>
    <m/>
  </r>
  <r>
    <s v="2023-38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3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5"/>
    <s v="Métropole- EAU"/>
    <m/>
    <m/>
  </r>
  <r>
    <s v="2023-3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3.75"/>
    <s v="Métropole- EAU"/>
    <m/>
    <m/>
  </r>
  <r>
    <s v="2023-3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39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0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0"/>
    <s v="BESNIER Jean-Baptiste (M28357Z)"/>
    <x v="0"/>
    <s v="Absence - Congé ou RTT"/>
    <m/>
    <s v="Absence : congé, RTT, arrêt maladie"/>
    <m/>
    <n v="4"/>
    <m/>
    <m/>
    <m/>
  </r>
  <r>
    <s v="2023-40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41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4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42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42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4"/>
    <s v="Métropole- EAU"/>
    <m/>
    <m/>
  </r>
  <r>
    <s v="2023-42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0.75"/>
    <s v="Métropole- EAU"/>
    <m/>
    <m/>
  </r>
  <r>
    <s v="2023-43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5.75"/>
    <s v="Métropole- EAU"/>
    <m/>
    <m/>
  </r>
  <r>
    <s v="2023-43"/>
    <s v="BESNIER Jean-Baptiste (M28357Z)"/>
    <x v="13"/>
    <s v="Activité récurrente - Formation reçue, visite d'ouvrage"/>
    <m/>
    <s v="Activité récurrente - Mails, archivages, réunion, formation, managementmarché, budget"/>
    <m/>
    <n v="23.25"/>
    <m/>
    <m/>
    <s v="Formateur"/>
  </r>
  <r>
    <s v="2023-43"/>
    <s v="BESNIER Jean-Baptiste (M28357Z)"/>
    <x v="8"/>
    <s v="Missions tranversale - Gestion sollicitations extérieures pour expertise technique"/>
    <s v="Missions tranversale"/>
    <s v="Missions tranversales : Expertise technique, rapport autosurveillance, Barnier, conseiller à la conduite de projet, sollicition PC, prépa budget global OR "/>
    <s v="Eau pluviale, Milieux aquatiques et ruisseaux, Assainissement"/>
    <n v="2"/>
    <s v="Métropole- EAU"/>
    <m/>
    <s v="Formateur"/>
  </r>
  <r>
    <s v="2023-43"/>
    <s v="BESNIER Jean-Baptiste (M28357Z)"/>
    <x v="0"/>
    <s v="Absence - Congé ou RTT"/>
    <m/>
    <s v="Absence : congé, RTT, arrêt maladie"/>
    <m/>
    <n v="7.75"/>
    <m/>
    <m/>
    <s v="Formateur"/>
  </r>
  <r>
    <s v="2023-44"/>
    <s v="BESNIER Jean-Baptiste (M28357Z)"/>
    <x v="0"/>
    <s v="Absence - Congé ou RTT"/>
    <m/>
    <s v="Absence : congé, RTT, arrêt maladie"/>
    <m/>
    <n v="15.5"/>
    <m/>
    <m/>
    <m/>
  </r>
  <r>
    <s v="2023-44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15.5"/>
    <s v="Métropole- EAU"/>
    <m/>
    <m/>
  </r>
  <r>
    <s v="2023-45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5.75"/>
    <s v="Métropole- EAU"/>
    <m/>
    <m/>
  </r>
  <r>
    <s v="2023-45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5"/>
    <s v="BESNIER Jean-Baptiste (M28357Z)"/>
    <x v="13"/>
    <s v="Activité récurrente - Formation reçue, visite d'ouvrage"/>
    <m/>
    <s v="Activité récurrente - Mails, archivages, réunion, formation, managementmarché, budget"/>
    <m/>
    <n v="32"/>
    <m/>
    <m/>
    <m/>
  </r>
  <r>
    <s v="2023-46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6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6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2.75"/>
    <s v="Métropole- EAU"/>
    <m/>
    <m/>
  </r>
  <r>
    <s v="2023-47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8"/>
    <s v="Métropole- EAU"/>
    <m/>
    <m/>
  </r>
  <r>
    <s v="2023-47"/>
    <s v="BESNIER Jean-Baptiste (M28357Z)"/>
    <x v="0"/>
    <s v="Absence - Congé ou RTT"/>
    <m/>
    <s v="Absence : congé, RTT, arrêt maladie"/>
    <m/>
    <n v="7.75"/>
    <m/>
    <m/>
    <m/>
  </r>
  <r>
    <s v="2023-47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48"/>
    <s v="BESNIER Jean-Baptiste (M28357Z)"/>
    <x v="3"/>
    <s v="Activité récurrente - Réunion"/>
    <m/>
    <s v="Activité récurrente - Mails, archivages, réunion, formation, managementmarché, budget"/>
    <m/>
    <n v="1"/>
    <m/>
    <m/>
    <m/>
  </r>
  <r>
    <s v="2023-48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48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4.75"/>
    <s v="Métropole- EAU"/>
    <m/>
    <m/>
  </r>
  <r>
    <s v="2023-49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24"/>
    <s v="Métropole- EAU"/>
    <m/>
    <m/>
  </r>
  <r>
    <s v="2023-49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2"/>
    <s v="Métropole- EAU"/>
    <m/>
    <m/>
  </r>
  <r>
    <s v="2023-49"/>
    <s v="BESNIER Jean-Baptiste (M28357Z)"/>
    <x v="13"/>
    <s v="Activité récurrente - Formation reçue, visite d'ouvrage"/>
    <m/>
    <s v="Activité récurrente - Mails, archivages, réunion, formation, managementmarché, budget"/>
    <m/>
    <n v="9.75"/>
    <m/>
    <m/>
    <m/>
  </r>
  <r>
    <s v="2023-49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50"/>
    <s v="BESNIER Jean-Baptiste (M28357Z)"/>
    <x v="3"/>
    <s v="Activité récurrente - Réunion"/>
    <m/>
    <s v="Activité récurrente - Mails, archivages, réunion, formation, managementmarché, budget"/>
    <m/>
    <n v="3"/>
    <m/>
    <m/>
    <m/>
  </r>
  <r>
    <s v="2023-50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5.75"/>
    <s v="Métropole- EAU"/>
    <m/>
    <m/>
  </r>
  <r>
    <s v="2023-51"/>
    <s v="BESNIER Jean-Baptiste (M28357Z)"/>
    <x v="16"/>
    <s v="Connaitre les patrimoines - Exploitation/valorisation données SIG"/>
    <s v="Connaitre les patrimoines"/>
    <s v="Connaitre les patrimoines"/>
    <s v="Eau pluviale, Milieux aquatiques et ruisseaux, Assainissement"/>
    <n v="31.75"/>
    <s v="Métropole- EAU"/>
    <m/>
    <m/>
  </r>
  <r>
    <s v="2023-51"/>
    <s v="BESNIER Jean-Baptiste (M28357Z)"/>
    <x v="3"/>
    <s v="Activité récurrente - Réunion"/>
    <m/>
    <s v="Activité récurrente - Mails, archivages, réunion, formation, managementmarché, budget"/>
    <m/>
    <n v="4"/>
    <m/>
    <m/>
    <m/>
  </r>
  <r>
    <s v="2023-51"/>
    <s v="BESNIER Jean-Baptiste (M28357Z)"/>
    <x v="7"/>
    <s v="SEMAPLUS - Initialisation"/>
    <s v="SEMAPLUS"/>
    <s v="Grands projets : SEMAPLUS, Life ARTISAN, Voies Lyonnaises, Ville Perméable, Migration SIG, Referentiel des ouvrages types"/>
    <s v="Eau pluviale, Assainissement"/>
    <n v="3"/>
    <s v="Métropole- EAU"/>
    <m/>
    <m/>
  </r>
  <r>
    <s v="2023-52"/>
    <s v="BESNIER Jean-Baptiste (M28357Z)"/>
    <x v="0"/>
    <s v="Absence - Congé ou RTT"/>
    <m/>
    <s v="Absence : congé, RTT, arrêt maladie"/>
    <m/>
    <n v="31"/>
    <m/>
    <m/>
    <m/>
  </r>
  <r>
    <s v="2023-50"/>
    <s v="SAVOYE Guillaume (M29597Z)"/>
    <x v="0"/>
    <s v="Absence - Congé ou RTT"/>
    <m/>
    <s v="Absence : congé, RTT, arrêt maladie"/>
    <m/>
    <n v="23"/>
    <m/>
    <m/>
    <m/>
  </r>
  <r>
    <s v="2023-5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25"/>
    <m/>
    <m/>
    <m/>
  </r>
  <r>
    <s v="2023-50"/>
    <s v="SAVOYE Guillaume (M29597Z)"/>
    <x v="9"/>
    <s v="Base de données des ruisseaux - Général"/>
    <s v="Base de données des ruisseaux"/>
    <s v="Connaitre les patrimoines"/>
    <s v="Milieux aquatiques et ruisseaux"/>
    <n v="3"/>
    <m/>
    <m/>
    <m/>
  </r>
  <r>
    <s v="2023-50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5.5"/>
    <s v="Métropole- EAU, Maitrises d'ouvrages Extérieures - sytral, SPL, Mairies ..."/>
    <m/>
    <s v="Mesures débit cours d'eau - Courantomètre"/>
  </r>
  <r>
    <s v="2023-51"/>
    <s v="SAVOYE Guillaume (M29597Z)"/>
    <x v="0"/>
    <s v="Absence - Congé ou RTT"/>
    <m/>
    <s v="Absence : congé, RTT, arrêt maladie"/>
    <m/>
    <n v="27"/>
    <m/>
    <m/>
    <m/>
  </r>
  <r>
    <s v="2023-5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11.5"/>
    <m/>
    <m/>
    <s v="Remplissage Temp'Eau sur l'année"/>
  </r>
  <r>
    <s v="2023-52"/>
    <s v="SAVOYE Guillaume (M29597Z)"/>
    <x v="0"/>
    <s v="Absence - Congé ou RTT"/>
    <m/>
    <s v="Absence : congé, RTT, arrêt maladie"/>
    <m/>
    <n v="38.75"/>
    <m/>
    <m/>
    <m/>
  </r>
  <r>
    <s v="2023-49"/>
    <s v="SAVOYE Guillaume (M29597Z)"/>
    <x v="0"/>
    <s v="Absence - Congé ou RTT"/>
    <m/>
    <s v="Absence : congé, RTT, arrêt maladie"/>
    <m/>
    <n v="7.75"/>
    <m/>
    <m/>
    <m/>
  </r>
  <r>
    <s v="2023-4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49"/>
    <s v="SAVOYE Guillaume (M29597Z)"/>
    <x v="3"/>
    <s v="Activité récurrente - Réunion"/>
    <m/>
    <s v="Activité récurrente - Mails, archivages, réunion, formation, managementmarché, budget"/>
    <m/>
    <n v="4.75"/>
    <m/>
    <m/>
    <m/>
  </r>
  <r>
    <s v="2023-4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s v="DIG"/>
  </r>
  <r>
    <s v="2023-49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7.75"/>
    <m/>
    <m/>
    <m/>
  </r>
  <r>
    <s v="2023-49"/>
    <s v="SAVOYE Guillaume (M29597Z)"/>
    <x v="9"/>
    <s v="Base de données des ruisseaux - Général"/>
    <s v="Base de données des ruisseaux"/>
    <s v="Connaitre les patrimoines"/>
    <s v="Milieux aquatiques et ruisseaux"/>
    <n v="3.75"/>
    <m/>
    <m/>
    <m/>
  </r>
  <r>
    <s v="2023-48"/>
    <s v="SAVOYE Guillaume (M29597Z)"/>
    <x v="0"/>
    <s v="Absence - Congé ou RTT"/>
    <m/>
    <s v="Absence : congé, RTT, arrêt maladie"/>
    <m/>
    <n v="7.75"/>
    <m/>
    <m/>
    <m/>
  </r>
  <r>
    <s v="2023-48"/>
    <s v="SAVOYE Guillaume (M29597Z)"/>
    <x v="13"/>
    <s v="Activité récurrente - Formation reçue, visite d'ouvrage"/>
    <m/>
    <s v="Activité récurrente - Mails, archivages, réunion, formation, managementmarché, budget"/>
    <m/>
    <n v="3.75"/>
    <m/>
    <m/>
    <s v="Visite post-travaux Chalin-Bruyère VRT"/>
  </r>
  <r>
    <s v="2023-48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9.75"/>
    <m/>
    <m/>
    <m/>
  </r>
  <r>
    <s v="2023-4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8"/>
    <s v="SAVOYE Guillaume (M29597Z)"/>
    <x v="9"/>
    <s v="Base de données des ruisseaux - Général"/>
    <s v="Base de données des ruisseaux"/>
    <s v="Connaitre les patrimoines"/>
    <s v="Milieux aquatiques et ruisseaux"/>
    <n v="3.75"/>
    <m/>
    <m/>
    <m/>
  </r>
  <r>
    <s v="2023-48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48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02"/>
    <s v="SAVOYE Guillaume (M29597Z)"/>
    <x v="20"/>
    <s v="Activité récurrente - Colloque / séminaire"/>
    <m/>
    <s v="Activité récurrente - Mails, archivages, réunion, formation, managementmarché, budget"/>
    <m/>
    <n v="8.75"/>
    <m/>
    <m/>
    <m/>
  </r>
  <r>
    <s v="2023-0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s v="Début contrat le 09/01/12"/>
  </r>
  <r>
    <s v="2023-02"/>
    <s v="SAVOYE Guillaume (M29597Z)"/>
    <x v="3"/>
    <s v="Activité récurrente - Réunion"/>
    <m/>
    <s v="Activité récurrente - Mails, archivages, réunion, formation, managementmarché, budget"/>
    <m/>
    <n v="5.75"/>
    <m/>
    <m/>
    <m/>
  </r>
  <r>
    <s v="2023-02"/>
    <s v="SAVOYE Guillaume (M29597Z)"/>
    <x v="21"/>
    <s v="Activité récurrente - Veille technique et normative"/>
    <m/>
    <s v="Activité récurrente - Mails, archivages, réunion, formation, managementmarché, budget"/>
    <m/>
    <n v="15.5"/>
    <m/>
    <m/>
    <m/>
  </r>
  <r>
    <s v="2023-03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03"/>
    <s v="SAVOYE Guillaume (M29597Z)"/>
    <x v="13"/>
    <s v="Activité récurrente - Formation reçue, visite d'ouvrage"/>
    <m/>
    <s v="Activité récurrente - Mails, archivages, réunion, formation, managementmarché, budget"/>
    <m/>
    <n v="4.75"/>
    <m/>
    <m/>
    <m/>
  </r>
  <r>
    <s v="2023-03"/>
    <s v="SAVOYE Guillaume (M29597Z)"/>
    <x v="13"/>
    <s v="Activité récurrente - Formation reçue, visite d'ouvrage"/>
    <m/>
    <s v="Activité récurrente - Mails, archivages, réunion, formation, managementmarché, budget"/>
    <m/>
    <n v="8.75"/>
    <m/>
    <m/>
    <m/>
  </r>
  <r>
    <s v="2023-03"/>
    <s v="SAVOYE Guillaume (M29597Z)"/>
    <x v="20"/>
    <s v="Activité récurrente - Colloque / séminaire"/>
    <m/>
    <s v="Activité récurrente - Mails, archivages, réunion, formation, managementmarché, budget"/>
    <m/>
    <n v="8.75"/>
    <m/>
    <m/>
    <m/>
  </r>
  <r>
    <s v="2023-03"/>
    <s v="SAVOYE Guillaume (M29597Z)"/>
    <x v="21"/>
    <s v="Activité récurrente - Veille technique et normative"/>
    <m/>
    <s v="Activité récurrente - Mails, archivages, réunion, formation, managementmarché, budget"/>
    <m/>
    <n v="8.75"/>
    <m/>
    <m/>
    <m/>
  </r>
  <r>
    <s v="2023-0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.75"/>
    <s v="Métropole- EAU"/>
    <m/>
    <m/>
  </r>
  <r>
    <s v="2023-04"/>
    <s v="SAVOYE Guillaume (M29597Z)"/>
    <x v="3"/>
    <s v="Activité récurrente - Réunion"/>
    <m/>
    <s v="Activité récurrente - Mails, archivages, réunion, formation, managementmarché, budget"/>
    <m/>
    <n v="7.75"/>
    <m/>
    <m/>
    <m/>
  </r>
  <r>
    <s v="2023-04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0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5"/>
    <m/>
    <m/>
    <m/>
  </r>
  <r>
    <s v="2023-04"/>
    <s v="SAVOYE Guillaume (M29597Z)"/>
    <x v="13"/>
    <s v="Activité récurrente - Formation reçue, visite d'ouvrage"/>
    <m/>
    <s v="Activité récurrente - Mails, archivages, réunion, formation, managementmarché, budget"/>
    <m/>
    <n v="3"/>
    <m/>
    <m/>
    <m/>
  </r>
  <r>
    <s v="2023-04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5"/>
    <s v="Métropole- EAU, Maitrises d'ouvrages Extérieures - sytral, SPL, Mairies ..."/>
    <m/>
    <s v="Prélèvement Parc LxL + laboratoire"/>
  </r>
  <r>
    <s v="2023-05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22.25"/>
    <m/>
    <m/>
    <m/>
  </r>
  <r>
    <s v="2023-05"/>
    <s v="SAVOYE Guillaume (M29597Z)"/>
    <x v="3"/>
    <s v="Activité récurrente - Réunion"/>
    <m/>
    <s v="Activité récurrente - Mails, archivages, réunion, formation, managementmarché, budget"/>
    <m/>
    <n v="5"/>
    <m/>
    <m/>
    <m/>
  </r>
  <r>
    <s v="2023-0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5"/>
    <s v="SAVOYE Guillaume (M29597Z)"/>
    <x v="9"/>
    <s v="Base de données des ruisseaux - Général"/>
    <s v="Base de données des ruisseaux"/>
    <s v="Connaitre les patrimoines"/>
    <s v="Milieux aquatiques et ruisseaux"/>
    <n v="4"/>
    <m/>
    <m/>
    <s v="Terrain"/>
  </r>
  <r>
    <s v="2023-06"/>
    <s v="SAVOYE Guillaume (M29597Z)"/>
    <x v="20"/>
    <s v="Activité récurrente - Colloque / séminaire"/>
    <m/>
    <s v="Activité récurrente - Mails, archivages, réunion, formation, managementmarché, budget"/>
    <m/>
    <n v="4"/>
    <m/>
    <m/>
    <m/>
  </r>
  <r>
    <s v="2023-06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0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6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6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9.75"/>
    <m/>
    <m/>
    <m/>
  </r>
  <r>
    <s v="2023-0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0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7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7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07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7.75"/>
    <m/>
    <m/>
    <m/>
  </r>
  <r>
    <s v="2023-0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07"/>
    <s v="SAVOYE Guillaume (M29597Z)"/>
    <x v="21"/>
    <s v="Activité récurrente - Veille technique et normative"/>
    <m/>
    <s v="Activité récurrente - Mails, archivages, réunion, formation, managementmarché, budget"/>
    <m/>
    <n v="5.75"/>
    <m/>
    <m/>
    <m/>
  </r>
  <r>
    <s v="2023-0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08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08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08"/>
    <s v="SAVOYE Guillaume (M29597Z)"/>
    <x v="3"/>
    <s v="Activité récurrente - Réunion"/>
    <m/>
    <s v="Activité récurrente - Mails, archivages, réunion, formation, managementmarché, budget"/>
    <m/>
    <n v="5"/>
    <m/>
    <m/>
    <m/>
  </r>
  <r>
    <s v="2023-08"/>
    <s v="SAVOYE Guillaume (M29597Z)"/>
    <x v="20"/>
    <s v="Activité récurrente - Colloque / séminaire"/>
    <m/>
    <s v="Activité récurrente - Mails, archivages, réunion, formation, managementmarché, budget"/>
    <m/>
    <n v="4.25"/>
    <m/>
    <m/>
    <m/>
  </r>
  <r>
    <s v="2023-08"/>
    <s v="SAVOYE Guillaume (M29597Z)"/>
    <x v="21"/>
    <s v="Activité récurrente - Veille technique et normative"/>
    <m/>
    <s v="Activité récurrente - Mails, archivages, réunion, formation, managementmarché, budget"/>
    <m/>
    <n v="4.25"/>
    <m/>
    <m/>
    <m/>
  </r>
  <r>
    <s v="2023-0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m/>
  </r>
  <r>
    <s v="2023-09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09"/>
    <s v="SAVOYE Guillaume (M29597Z)"/>
    <x v="3"/>
    <s v="Activité récurrente - Réunion"/>
    <m/>
    <s v="Activité récurrente - Mails, archivages, réunion, formation, managementmarché, budget"/>
    <m/>
    <n v="7.75"/>
    <m/>
    <m/>
    <m/>
  </r>
  <r>
    <s v="2023-09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3.75"/>
    <s v="Métropole- EAU, Maitrises d'ouvrages Extérieures - sytral, SPL, Mairies ..."/>
    <m/>
    <m/>
  </r>
  <r>
    <s v="2023-09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.75"/>
    <s v="Métropole- EAU"/>
    <m/>
    <m/>
  </r>
  <r>
    <s v="2023-1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0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0"/>
    <s v="SAVOYE Guillaume (M29597Z)"/>
    <x v="20"/>
    <s v="Activité récurrente - Colloque / séminaire"/>
    <m/>
    <s v="Activité récurrente - Mails, archivages, réunion, formation, managementmarché, budget"/>
    <m/>
    <n v="5.75"/>
    <m/>
    <m/>
    <m/>
  </r>
  <r>
    <s v="2023-1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3.75"/>
    <s v="Métropole- EAU"/>
    <m/>
    <m/>
  </r>
  <r>
    <s v="2023-10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4"/>
    <m/>
    <m/>
    <m/>
  </r>
  <r>
    <s v="2023-1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75"/>
    <m/>
    <m/>
    <m/>
  </r>
  <r>
    <s v="2023-11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11"/>
    <s v="SAVOYE Guillaume (M29597Z)"/>
    <x v="3"/>
    <s v="Activité récurrente - Réunion"/>
    <m/>
    <s v="Activité récurrente - Mails, archivages, réunion, formation, managementmarché, budget"/>
    <m/>
    <n v="3.75"/>
    <m/>
    <m/>
    <m/>
  </r>
  <r>
    <s v="2023-1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1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2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2"/>
    <s v="SAVOYE Guillaume (M29597Z)"/>
    <x v="3"/>
    <s v="Activité récurrente - Réunion"/>
    <m/>
    <s v="Activité récurrente - Mails, archivages, réunion, formation, managementmarché, budget"/>
    <m/>
    <n v="6"/>
    <m/>
    <m/>
    <m/>
  </r>
  <r>
    <s v="2023-12"/>
    <s v="SAVOYE Guillaume (M29597Z)"/>
    <x v="13"/>
    <s v="Activité récurrente - Formation reçue, visite d'ouvrage"/>
    <m/>
    <s v="Activité récurrente - Mails, archivages, réunion, formation, managementmarché, budget"/>
    <m/>
    <n v="5"/>
    <m/>
    <m/>
    <m/>
  </r>
  <r>
    <s v="2023-1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2.25"/>
    <s v="Métropole- EAU"/>
    <m/>
    <m/>
  </r>
  <r>
    <s v="2023-1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.75"/>
    <m/>
    <m/>
    <m/>
  </r>
  <r>
    <s v="2023-13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13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1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7"/>
    <s v="Métropole- EAU"/>
    <m/>
    <m/>
  </r>
  <r>
    <s v="2023-1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4"/>
    <s v="SAVOYE Guillaume (M29597Z)"/>
    <x v="9"/>
    <s v="Base de données des ruisseaux - Général"/>
    <s v="Base de données des ruisseaux"/>
    <s v="Connaitre les patrimoines"/>
    <s v="Milieux aquatiques et ruisseaux"/>
    <n v="8"/>
    <m/>
    <m/>
    <m/>
  </r>
  <r>
    <s v="2023-14"/>
    <s v="SAVOYE Guillaume (M29597Z)"/>
    <x v="20"/>
    <s v="Activité récurrente - Colloque / séminaire"/>
    <m/>
    <s v="Activité récurrente - Mails, archivages, réunion, formation, managementmarché, budget"/>
    <m/>
    <n v="3"/>
    <m/>
    <m/>
    <m/>
  </r>
  <r>
    <s v="2023-14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14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"/>
    <s v="Métropole- EAU"/>
    <m/>
    <m/>
  </r>
  <r>
    <s v="2023-15"/>
    <s v="SAVOYE Guillaume (M29597Z)"/>
    <x v="0"/>
    <s v="Absence - Congé ou RTT"/>
    <m/>
    <s v="Absence : congé, RTT, arrêt maladie"/>
    <m/>
    <n v="7.75"/>
    <m/>
    <m/>
    <m/>
  </r>
  <r>
    <s v="2023-1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5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1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6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1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.5"/>
    <s v="Métropole- EAU"/>
    <m/>
    <m/>
  </r>
  <r>
    <s v="2023-17"/>
    <s v="SAVOYE Guillaume (M29597Z)"/>
    <x v="0"/>
    <s v="Absence - Congé ou RTT"/>
    <m/>
    <s v="Absence : congé, RTT, arrêt maladie"/>
    <m/>
    <n v="4"/>
    <m/>
    <m/>
    <m/>
  </r>
  <r>
    <s v="2023-17"/>
    <s v="SAVOYE Guillaume (M29597Z)"/>
    <x v="3"/>
    <s v="Activité récurrente - Réunion"/>
    <m/>
    <s v="Activité récurrente - Mails, archivages, réunion, formation, managementmarché, budget"/>
    <m/>
    <n v="3.75"/>
    <m/>
    <m/>
    <m/>
  </r>
  <r>
    <s v="2023-17"/>
    <s v="SAVOYE Guillaume (M29597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1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7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1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17"/>
    <s v="SAVOYE Guillaume (M29597Z)"/>
    <x v="23"/>
    <s v="Plan de gestion ruisseau - Étude"/>
    <s v="Plan de gestion ruisseau"/>
    <s v="Programmer et piloter les travaux patrimoniaux "/>
    <s v="Milieux aquatiques et ruisseaux"/>
    <n v="4"/>
    <s v="Métropole- EAU"/>
    <m/>
    <m/>
  </r>
  <r>
    <s v="2023-1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8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8"/>
    <s v="SAVOYE Guillaume (M29597Z)"/>
    <x v="20"/>
    <s v="Activité récurrente - Colloque / séminaire"/>
    <m/>
    <s v="Activité récurrente - Mails, archivages, réunion, formation, managementmarché, budget"/>
    <m/>
    <n v="7.75"/>
    <m/>
    <m/>
    <s v="Formation surveillance digue"/>
  </r>
  <r>
    <s v="2023-18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18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.75"/>
    <s v="Métropole- EAU"/>
    <m/>
    <m/>
  </r>
  <r>
    <s v="2023-18"/>
    <s v="SAVOYE Guillaume (M29597Z)"/>
    <x v="10"/>
    <s v="Activité récurrente - Suivi marchés, achat, facture, préparation budget"/>
    <m/>
    <s v="Activité récurrente - Mails, archivages, réunion, formation, managementmarché, budget"/>
    <m/>
    <n v="2"/>
    <m/>
    <m/>
    <m/>
  </r>
  <r>
    <s v="2023-1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19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19"/>
    <s v="SAVOYE Guillaume (M29597Z)"/>
    <x v="20"/>
    <s v="Activité récurrente - Colloque / séminaire"/>
    <m/>
    <s v="Activité récurrente - Mails, archivages, réunion, formation, managementmarché, budget"/>
    <m/>
    <n v="7.75"/>
    <m/>
    <m/>
    <s v="Balisage Eau"/>
  </r>
  <r>
    <s v="2023-1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20"/>
    <s v="SAVOYE Guillaume (M29597Z)"/>
    <x v="0"/>
    <s v="Absence - Congé ou RTT"/>
    <m/>
    <s v="Absence : congé, RTT, arrêt maladie"/>
    <m/>
    <n v="7.75"/>
    <m/>
    <m/>
    <m/>
  </r>
  <r>
    <s v="2023-20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20"/>
    <s v="SAVOYE Guillaume (M29597Z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20"/>
    <s v="SAVOYE Guillaume (M29597Z)"/>
    <x v="23"/>
    <s v="Plan de gestion ruisseau - Étude"/>
    <s v="Plan de gestion ruisseau"/>
    <s v="Programmer et piloter les travaux patrimoniaux "/>
    <s v="Milieux aquatiques et ruisseaux"/>
    <n v="2.5"/>
    <s v="Métropole- EAU"/>
    <m/>
    <m/>
  </r>
  <r>
    <s v="2023-20"/>
    <s v="SAVOYE Guillaume (M29597Z)"/>
    <x v="22"/>
    <s v="CONTRÔLE DES OUVRAGES  / MESURE QUALITÉ ET DÉBIT DE L'EAU - Réalisation"/>
    <s v="CONTRÔLE DES OUVRAGES  / MESURE QUALITÉ ET DÉBIT DE L'EAU"/>
    <s v="Connaitre états de santé et fonctionnel des patrimoines"/>
    <s v="Milieux aquatiques et ruisseaux"/>
    <n v="2"/>
    <s v="Métropole- EAU, Maitrises d'ouvrages Extérieures - sytral, SPL, Mairies ..."/>
    <m/>
    <m/>
  </r>
  <r>
    <s v="2023-20"/>
    <s v="SAVOYE Guillaume (M29597Z)"/>
    <x v="9"/>
    <s v="Base de données des ruisseaux - Général"/>
    <s v="Base de données des ruisseaux"/>
    <s v="Connaitre les patrimoines"/>
    <s v="Milieux aquatiques et ruisseaux"/>
    <n v="10.75"/>
    <m/>
    <m/>
    <m/>
  </r>
  <r>
    <s v="2023-2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2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21"/>
    <s v="SAVOYE Guillaume (M29597Z)"/>
    <x v="9"/>
    <s v="Base de données des ruisseaux - Général"/>
    <s v="Base de données des ruisseaux"/>
    <s v="Connaitre les patrimoines"/>
    <s v="Milieux aquatiques et ruisseaux"/>
    <n v="13.75"/>
    <m/>
    <m/>
    <m/>
  </r>
  <r>
    <s v="2023-2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"/>
    <s v="Métropole- EAU"/>
    <m/>
    <m/>
  </r>
  <r>
    <s v="2023-21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Journée ARRA² - Foncier"/>
  </r>
  <r>
    <s v="2023-21"/>
    <s v="SAVOYE Guillaume (M29597Z)"/>
    <x v="21"/>
    <s v="Activité récurrente - Veille technique et normative"/>
    <m/>
    <s v="Activité récurrente - Mails, archivages, réunion, formation, managementmarché, budget"/>
    <m/>
    <n v="2"/>
    <m/>
    <m/>
    <m/>
  </r>
  <r>
    <s v="2023-21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22"/>
    <s v="SAVOYE Guillaume (M29597Z)"/>
    <x v="20"/>
    <s v="Activité récurrente - Colloque / séminaire"/>
    <m/>
    <s v="Activité récurrente - Mails, archivages, réunion, formation, managementmarché, budget"/>
    <m/>
    <n v="31"/>
    <m/>
    <m/>
    <s v="Briscad"/>
  </r>
  <r>
    <s v="2023-23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3"/>
    <s v="SAVOYE Guillaume (M29597Z)"/>
    <x v="20"/>
    <s v="Activité récurrente - Colloque / séminaire"/>
    <m/>
    <s v="Activité récurrente - Mails, archivages, réunion, formation, managementmarché, budget"/>
    <m/>
    <n v="1"/>
    <m/>
    <m/>
    <m/>
  </r>
  <r>
    <s v="2023-23"/>
    <s v="SAVOYE Guillaume (M29597Z)"/>
    <x v="20"/>
    <s v="Activité récurrente - Colloque / séminaire"/>
    <m/>
    <s v="Activité récurrente - Mails, archivages, réunion, formation, managementmarché, budget"/>
    <m/>
    <n v="16.25"/>
    <m/>
    <m/>
    <s v="Finances publiques + Culturkeau"/>
  </r>
  <r>
    <s v="2023-2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3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23"/>
    <s v="SAVOYE Guillaume (M29597Z)"/>
    <x v="30"/>
    <s v="Connaitre les patrimoines - Pilotage, programmation, réalisation, analyse DTA"/>
    <s v="Connaitre les patrimoines"/>
    <s v="Connaitre les patrimoines"/>
    <s v="Eau pluviale, Milieux aquatiques et ruisseaux, Assainissement"/>
    <n v="4"/>
    <s v="Métropole- EAU"/>
    <m/>
    <m/>
  </r>
  <r>
    <s v="2023-24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24"/>
    <s v="SAVOYE Guillaume (M29597Z)"/>
    <x v="13"/>
    <s v="Activité récurrente - Formation reçue, visite d'ouvrage"/>
    <m/>
    <s v="Activité récurrente - Mails, archivages, réunion, formation, managementmarché, budget"/>
    <m/>
    <n v="7"/>
    <m/>
    <m/>
    <m/>
  </r>
  <r>
    <s v="2023-24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4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"/>
    <s v="Métropole- EAU"/>
    <m/>
    <m/>
  </r>
  <r>
    <s v="2023-2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5"/>
    <m/>
    <m/>
    <m/>
  </r>
  <r>
    <s v="2023-24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25"/>
    <s v="SAVOYE Guillaume (M29597Z)"/>
    <x v="0"/>
    <s v="Absence - Congé ou RTT"/>
    <m/>
    <s v="Absence : congé, RTT, arrêt maladie"/>
    <m/>
    <n v="7"/>
    <m/>
    <m/>
    <m/>
  </r>
  <r>
    <s v="2023-25"/>
    <s v="SAVOYE Guillaume (M29597Z)"/>
    <x v="20"/>
    <s v="Activité récurrente - Colloque / séminaire"/>
    <m/>
    <s v="Activité récurrente - Mails, archivages, réunion, formation, managementmarché, budget"/>
    <m/>
    <n v="3"/>
    <m/>
    <m/>
    <s v="Conférence thermie des Rivières"/>
  </r>
  <r>
    <s v="2023-25"/>
    <s v="SAVOYE Guillaume (M29597Z)"/>
    <x v="23"/>
    <s v="Plan de gestion ruisseau - Étude"/>
    <s v="Plan de gestion ruisseau"/>
    <s v="Programmer et piloter les travaux patrimoniaux "/>
    <s v="Milieux aquatiques et ruisseaux"/>
    <n v="3"/>
    <s v="Métropole- EAU"/>
    <m/>
    <m/>
  </r>
  <r>
    <s v="2023-25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25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0.75"/>
    <s v="Métropole- EAU"/>
    <m/>
    <m/>
  </r>
  <r>
    <s v="2023-2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26"/>
    <s v="SAVOYE Guillaume (M29597Z)"/>
    <x v="0"/>
    <s v="Absence - Congé ou RTT"/>
    <m/>
    <s v="Absence : congé, RTT, arrêt maladie"/>
    <m/>
    <n v="4"/>
    <m/>
    <m/>
    <m/>
  </r>
  <r>
    <s v="2023-26"/>
    <s v="SAVOYE Guillaume (M29597Z)"/>
    <x v="3"/>
    <s v="Activité récurrente - Réunion"/>
    <m/>
    <s v="Activité récurrente - Mails, archivages, réunion, formation, managementmarché, budget"/>
    <m/>
    <n v="7.25"/>
    <m/>
    <m/>
    <s v="Réunion service PAG"/>
  </r>
  <r>
    <s v="2023-2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75"/>
    <m/>
    <m/>
    <m/>
  </r>
  <r>
    <s v="2023-2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0"/>
    <s v="Métropole- EAU"/>
    <m/>
    <m/>
  </r>
  <r>
    <s v="2023-2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6.5"/>
    <s v="Métropole- EAU"/>
    <m/>
    <m/>
  </r>
  <r>
    <s v="2023-2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2.75"/>
    <m/>
    <m/>
    <m/>
  </r>
  <r>
    <s v="2023-27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Novatech + IdealCo"/>
  </r>
  <r>
    <s v="2023-27"/>
    <s v="SAVOYE Guillaume (M29597Z)"/>
    <x v="23"/>
    <s v="Plan de gestion ruisseau - Étude"/>
    <s v="Plan de gestion ruisseau"/>
    <s v="Programmer et piloter les travaux patrimoniaux "/>
    <s v="Milieux aquatiques et ruisseaux"/>
    <n v="4.75"/>
    <s v="Métropole- EAU"/>
    <m/>
    <m/>
  </r>
  <r>
    <s v="2023-27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28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2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28"/>
    <s v="SAVOYE Guillaume (M29597Z)"/>
    <x v="0"/>
    <s v="Absence - Congé ou RTT"/>
    <m/>
    <s v="Absence : congé, RTT, arrêt maladie"/>
    <m/>
    <n v="23.25"/>
    <m/>
    <m/>
    <m/>
  </r>
  <r>
    <s v="2023-29"/>
    <s v="SAVOYE Guillaume (M29597Z)"/>
    <x v="0"/>
    <s v="Absence - Congé ou RTT"/>
    <m/>
    <s v="Absence : congé, RTT, arrêt maladie"/>
    <m/>
    <n v="38.75"/>
    <m/>
    <m/>
    <m/>
  </r>
  <r>
    <s v="2023-30"/>
    <s v="SAVOYE Guillaume (M29597Z)"/>
    <x v="0"/>
    <s v="Absence - Congé ou RTT"/>
    <m/>
    <s v="Absence : congé, RTT, arrêt maladie"/>
    <m/>
    <n v="15.5"/>
    <m/>
    <m/>
    <m/>
  </r>
  <r>
    <s v="2023-3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0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3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.75"/>
    <s v="Métropole- EAU"/>
    <m/>
    <m/>
  </r>
  <r>
    <s v="2023-30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31"/>
    <s v="SAVOYE Guillaume (M29597Z)"/>
    <x v="9"/>
    <s v="Base de données des ruisseaux - Général"/>
    <s v="Base de données des ruisseaux"/>
    <s v="Connaitre les patrimoines"/>
    <s v="Milieux aquatiques et ruisseaux"/>
    <n v="16.75"/>
    <m/>
    <m/>
    <m/>
  </r>
  <r>
    <s v="2023-31"/>
    <s v="SAVOYE Guillaume (M29597Z)"/>
    <x v="23"/>
    <s v="Plan de gestion ruisseau - Étude"/>
    <s v="Plan de gestion ruisseau"/>
    <s v="Programmer et piloter les travaux patrimoniaux "/>
    <s v="Milieux aquatiques et ruisseaux"/>
    <n v="6"/>
    <s v="Métropole- EAU"/>
    <m/>
    <m/>
  </r>
  <r>
    <s v="2023-3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8"/>
    <s v="Métropole- EAU"/>
    <m/>
    <m/>
  </r>
  <r>
    <s v="2023-3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8"/>
    <m/>
    <m/>
    <m/>
  </r>
  <r>
    <s v="2023-3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32"/>
    <s v="SAVOYE Guillaume (M29597Z)"/>
    <x v="23"/>
    <s v="Plan de gestion ruisseau - Étude"/>
    <s v="Plan de gestion ruisseau"/>
    <s v="Programmer et piloter les travaux patrimoniaux "/>
    <s v="Milieux aquatiques et ruisseaux"/>
    <n v="20.75"/>
    <s v="Métropole- EAU"/>
    <m/>
    <m/>
  </r>
  <r>
    <s v="2023-32"/>
    <s v="SAVOYE Guillaume (M29597Z)"/>
    <x v="9"/>
    <s v="Base de données des ruisseaux - Général"/>
    <s v="Base de données des ruisseaux"/>
    <s v="Connaitre les patrimoines"/>
    <s v="Milieux aquatiques et ruisseaux"/>
    <n v="8"/>
    <m/>
    <m/>
    <m/>
  </r>
  <r>
    <s v="2023-3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6"/>
    <s v="Métropole- EAU"/>
    <m/>
    <m/>
  </r>
  <r>
    <s v="2023-33"/>
    <s v="SAVOYE Guillaume (M29597Z)"/>
    <x v="0"/>
    <s v="Absence - Congé ou RTT"/>
    <m/>
    <s v="Absence : congé, RTT, arrêt maladie"/>
    <m/>
    <n v="11"/>
    <m/>
    <m/>
    <m/>
  </r>
  <r>
    <s v="2023-33"/>
    <s v="SAVOYE Guillaume (M29597Z)"/>
    <x v="3"/>
    <s v="Activité récurrente - Réunion"/>
    <m/>
    <s v="Activité récurrente - Mails, archivages, réunion, formation, managementmarché, budget"/>
    <m/>
    <n v="2.5"/>
    <m/>
    <m/>
    <m/>
  </r>
  <r>
    <s v="2023-3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33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3"/>
    <s v="SAVOYE Guillaume (M29597Z)"/>
    <x v="9"/>
    <s v="Base de données des ruisseaux - Général"/>
    <s v="Base de données des ruisseaux"/>
    <s v="Connaitre les patrimoines"/>
    <s v="Milieux aquatiques et ruisseaux"/>
    <n v="2.75"/>
    <m/>
    <m/>
    <m/>
  </r>
  <r>
    <s v="2023-34"/>
    <s v="SAVOYE Guillaume (M29597Z)"/>
    <x v="19"/>
    <s v="Autosurveillance Grand Lyon - Général"/>
    <s v="Autosurveillance Grand Lyon"/>
    <s v="Missions tranversales : Expertise technique, rapport autosurveillance, Barnier, conseiller à la conduite de projet, sollicition PC, prépa budget global OR "/>
    <m/>
    <n v="8"/>
    <m/>
    <m/>
    <m/>
  </r>
  <r>
    <s v="2023-34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9.25"/>
    <m/>
    <m/>
    <m/>
  </r>
  <r>
    <s v="2023-34"/>
    <s v="SAVOYE Guillaume (M29597Z)"/>
    <x v="23"/>
    <s v="Plan de gestion ruisseau - Étude"/>
    <s v="Plan de gestion ruisseau"/>
    <s v="Programmer et piloter les travaux patrimoniaux "/>
    <s v="Milieux aquatiques et ruisseaux"/>
    <n v="9.75"/>
    <s v="Métropole- EAU"/>
    <m/>
    <m/>
  </r>
  <r>
    <s v="2023-34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34"/>
    <s v="SAVOYE Guillaume (M29597Z)"/>
    <x v="3"/>
    <s v="Activité récurrente - Réunion"/>
    <m/>
    <s v="Activité récurrente - Mails, archivages, réunion, formation, managementmarché, budget"/>
    <m/>
    <n v="2"/>
    <m/>
    <m/>
    <m/>
  </r>
  <r>
    <s v="2023-34"/>
    <s v="SAVOYE Guillaume (M29597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5"/>
    <s v="SAVOYE Guillaume (M29597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35"/>
    <s v="SAVOYE Guillaume (M29597Z)"/>
    <x v="3"/>
    <s v="Activité récurrente - Réunion"/>
    <m/>
    <s v="Activité récurrente - Mails, archivages, réunion, formation, managementmarché, budget"/>
    <m/>
    <n v="1"/>
    <m/>
    <m/>
    <m/>
  </r>
  <r>
    <s v="2023-35"/>
    <s v="SAVOYE Guillaume (M29597Z)"/>
    <x v="23"/>
    <s v="Plan de gestion ruisseau - Étude"/>
    <s v="Plan de gestion ruisseau"/>
    <s v="Programmer et piloter les travaux patrimoniaux "/>
    <s v="Milieux aquatiques et ruisseaux"/>
    <n v="15"/>
    <s v="Métropole- EAU"/>
    <m/>
    <m/>
  </r>
  <r>
    <s v="2023-3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35"/>
    <s v="SAVOYE Guillaume (M29597Z)"/>
    <x v="9"/>
    <s v="Base de données des ruisseaux - Général"/>
    <s v="Base de données des ruisseaux"/>
    <s v="Connaitre les patrimoines"/>
    <s v="Milieux aquatiques et ruisseaux"/>
    <n v="7.75"/>
    <m/>
    <m/>
    <m/>
  </r>
  <r>
    <s v="2023-3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.75"/>
    <s v="Métropole- EAU"/>
    <m/>
    <m/>
  </r>
  <r>
    <s v="2023-36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3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6"/>
    <s v="SAVOYE Guillaume (M29597Z)"/>
    <x v="9"/>
    <s v="Base de données des ruisseaux - Général"/>
    <s v="Base de données des ruisseaux"/>
    <s v="Connaitre les patrimoines"/>
    <s v="Milieux aquatiques et ruisseaux"/>
    <n v="9.75"/>
    <m/>
    <m/>
    <m/>
  </r>
  <r>
    <s v="2023-3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"/>
    <m/>
    <m/>
    <m/>
  </r>
  <r>
    <s v="2023-37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37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37"/>
    <s v="SAVOYE Guillaume (M29597Z)"/>
    <x v="23"/>
    <s v="Plan de gestion ruisseau - Étude"/>
    <s v="Plan de gestion ruisseau"/>
    <s v="Programmer et piloter les travaux patrimoniaux "/>
    <s v="Milieux aquatiques et ruisseaux"/>
    <n v="17"/>
    <s v="Métropole- EAU"/>
    <m/>
    <m/>
  </r>
  <r>
    <s v="2023-38"/>
    <s v="SAVOYE Guillaume (M29597Z)"/>
    <x v="20"/>
    <s v="Activité récurrente - Colloque / séminaire"/>
    <m/>
    <s v="Activité récurrente - Mails, archivages, réunion, formation, managementmarché, budget"/>
    <m/>
    <n v="3.75"/>
    <m/>
    <m/>
    <m/>
  </r>
  <r>
    <s v="2023-38"/>
    <s v="SAVOYE Guillaume (M29597Z)"/>
    <x v="21"/>
    <s v="Activité récurrente - Veille technique et normative"/>
    <m/>
    <s v="Activité récurrente - Mails, archivages, réunion, formation, managementmarché, budget"/>
    <m/>
    <n v="7.75"/>
    <m/>
    <m/>
    <s v="Sortie Renouée St-Etienne"/>
  </r>
  <r>
    <s v="2023-38"/>
    <s v="SAVOYE Guillaume (M29597Z)"/>
    <x v="20"/>
    <s v="Activité récurrente - Colloque / séminaire"/>
    <m/>
    <s v="Activité récurrente - Mails, archivages, réunion, formation, managementmarché, budget"/>
    <m/>
    <n v="1"/>
    <m/>
    <m/>
    <m/>
  </r>
  <r>
    <s v="2023-38"/>
    <s v="SAVOYE Guillaume (M29597Z)"/>
    <x v="3"/>
    <s v="Activité récurrente - Réunion"/>
    <m/>
    <s v="Activité récurrente - Mails, archivages, réunion, formation, managementmarché, budget"/>
    <m/>
    <n v="7"/>
    <m/>
    <m/>
    <m/>
  </r>
  <r>
    <s v="2023-38"/>
    <s v="SAVOYE Guillaume (M29597Z)"/>
    <x v="23"/>
    <s v="Plan de gestion ruisseau - Étude"/>
    <s v="Plan de gestion ruisseau"/>
    <s v="Programmer et piloter les travaux patrimoniaux "/>
    <s v="Milieux aquatiques et ruisseaux"/>
    <n v="5"/>
    <s v="Métropole- EAU"/>
    <m/>
    <m/>
  </r>
  <r>
    <s v="2023-38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38"/>
    <s v="SAVOYE Guillaume (M29597Z)"/>
    <x v="9"/>
    <s v="Base de données des ruisseaux - Général"/>
    <s v="Base de données des ruisseaux"/>
    <s v="Connaitre les patrimoines"/>
    <s v="Milieux aquatiques et ruisseaux"/>
    <n v="9"/>
    <m/>
    <m/>
    <m/>
  </r>
  <r>
    <s v="2023-39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39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9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5"/>
    <s v="Métropole- EAU"/>
    <m/>
    <m/>
  </r>
  <r>
    <s v="2023-39"/>
    <s v="SAVOYE Guillaume (M29597Z)"/>
    <x v="20"/>
    <s v="Activité récurrente - Colloque / séminaire"/>
    <m/>
    <s v="Activité récurrente - Mails, archivages, réunion, formation, managementmarché, budget"/>
    <m/>
    <n v="7"/>
    <m/>
    <m/>
    <s v="Journée Arra² - Ripisylve"/>
  </r>
  <r>
    <s v="2023-39"/>
    <s v="SAVOYE Guillaume (M29597Z)"/>
    <x v="9"/>
    <s v="Base de données des ruisseaux - Général"/>
    <s v="Base de données des ruisseaux"/>
    <s v="Connaitre les patrimoines"/>
    <s v="Milieux aquatiques et ruisseaux"/>
    <n v="4"/>
    <m/>
    <m/>
    <m/>
  </r>
  <r>
    <s v="2023-39"/>
    <s v="SAVOYE Guillaume (M29597Z)"/>
    <x v="3"/>
    <s v="Activité récurrente - Divers"/>
    <m/>
    <s v="Activité récurrente - Mails, archivages, réunion, formation, managementmarché, budget"/>
    <m/>
    <n v="5"/>
    <m/>
    <m/>
    <s v="Parenthèse MDL"/>
  </r>
  <r>
    <s v="2023-40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40"/>
    <s v="SAVOYE Guillaume (M29597Z)"/>
    <x v="20"/>
    <s v="Activité récurrente - Colloque / séminaire"/>
    <m/>
    <s v="Activité récurrente - Mails, archivages, réunion, formation, managementmarché, budget"/>
    <m/>
    <n v="3"/>
    <m/>
    <m/>
    <m/>
  </r>
  <r>
    <s v="2023-40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11.5"/>
    <m/>
    <m/>
    <m/>
  </r>
  <r>
    <s v="2023-40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1.5"/>
    <s v="Métropole- EAU"/>
    <m/>
    <m/>
  </r>
  <r>
    <s v="2023-40"/>
    <s v="SAVOYE Guillaume (M29597Z)"/>
    <x v="9"/>
    <s v="Base de données des ruisseaux - Général"/>
    <s v="Base de données des ruisseaux"/>
    <s v="Connaitre les patrimoines"/>
    <s v="Milieux aquatiques et ruisseaux"/>
    <n v="5"/>
    <m/>
    <m/>
    <m/>
  </r>
  <r>
    <s v="2023-41"/>
    <s v="SAVOYE Guillaume (M29597Z)"/>
    <x v="20"/>
    <s v="Activité récurrente - Colloque / séminaire"/>
    <m/>
    <s v="Activité récurrente - Mails, archivages, réunion, formation, managementmarché, budget"/>
    <m/>
    <n v="6"/>
    <m/>
    <m/>
    <m/>
  </r>
  <r>
    <s v="2023-41"/>
    <s v="SAVOYE Guillaume (M29597Z)"/>
    <x v="3"/>
    <s v="Activité récurrente - Réunion"/>
    <m/>
    <s v="Activité récurrente - Mails, archivages, réunion, formation, managementmarché, budget"/>
    <m/>
    <n v="3"/>
    <m/>
    <m/>
    <m/>
  </r>
  <r>
    <s v="2023-41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1"/>
    <s v="SAVOYE Guillaume (M29597Z)"/>
    <x v="9"/>
    <s v="Base de données des ruisseaux - Général"/>
    <s v="Base de données des ruisseaux"/>
    <s v="Connaitre les patrimoines"/>
    <s v="Milieux aquatiques et ruisseaux"/>
    <n v="6.5"/>
    <m/>
    <m/>
    <m/>
  </r>
  <r>
    <s v="2023-41"/>
    <s v="SAVOYE Guillaume (M29597Z)"/>
    <x v="23"/>
    <s v="Plan de gestion ruisseau - Étude"/>
    <s v="Plan de gestion ruisseau"/>
    <s v="Programmer et piloter les travaux patrimoniaux "/>
    <s v="Milieux aquatiques et ruisseaux"/>
    <n v="7.75"/>
    <s v="Métropole- EAU"/>
    <m/>
    <m/>
  </r>
  <r>
    <s v="2023-41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7.75"/>
    <s v="Métropole- EAU"/>
    <m/>
    <m/>
  </r>
  <r>
    <s v="2023-42"/>
    <s v="SAVOYE Guillaume (M29597Z)"/>
    <x v="20"/>
    <s v="Activité récurrente - Colloque / séminaire"/>
    <m/>
    <s v="Activité récurrente - Mails, archivages, réunion, formation, managementmarché, budget"/>
    <m/>
    <n v="14.5"/>
    <m/>
    <m/>
    <s v="Arra² PACP, Gestes et Postures et MOOC"/>
  </r>
  <r>
    <s v="2023-42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25"/>
    <m/>
    <m/>
    <m/>
  </r>
  <r>
    <s v="2023-42"/>
    <s v="SAVOYE Guillaume (M29597Z)"/>
    <x v="9"/>
    <s v="Base de données des ruisseaux - Général"/>
    <s v="Base de données des ruisseaux"/>
    <s v="Connaitre les patrimoines"/>
    <s v="Milieux aquatiques et ruisseaux"/>
    <n v="7"/>
    <m/>
    <m/>
    <m/>
  </r>
  <r>
    <s v="2023-42"/>
    <s v="SAVOYE Guillaume (M29597Z)"/>
    <x v="23"/>
    <s v="Plan de gestion ruisseau - Étude"/>
    <s v="Plan de gestion ruisseau"/>
    <s v="Programmer et piloter les travaux patrimoniaux "/>
    <s v="Milieux aquatiques et ruisseaux"/>
    <n v="5"/>
    <s v="Métropole- EAU"/>
    <m/>
    <m/>
  </r>
  <r>
    <s v="2023-42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5"/>
    <s v="Métropole- EAU"/>
    <m/>
    <m/>
  </r>
  <r>
    <s v="2023-43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43"/>
    <s v="SAVOYE Guillaume (M29597Z)"/>
    <x v="3"/>
    <s v="Activité récurrente - Réunion"/>
    <m/>
    <s v="Activité récurrente - Mails, archivages, réunion, formation, managementmarché, budget"/>
    <m/>
    <n v="6"/>
    <m/>
    <m/>
    <m/>
  </r>
  <r>
    <s v="2023-43"/>
    <s v="SAVOYE Guillaume (M29597Z)"/>
    <x v="20"/>
    <s v="Activité récurrente - Colloque / séminaire"/>
    <m/>
    <s v="Activité récurrente - Mails, archivages, réunion, formation, managementmarché, budget"/>
    <m/>
    <n v="4"/>
    <m/>
    <m/>
    <s v="Formation risques pro à proximité ouvrages ass"/>
  </r>
  <r>
    <s v="2023-43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3"/>
    <s v="SAVOYE Guillaume (M29597Z)"/>
    <x v="9"/>
    <s v="Base de données des ruisseaux - Général"/>
    <s v="Base de données des ruisseaux"/>
    <s v="Connaitre les patrimoines"/>
    <s v="Milieux aquatiques et ruisseaux"/>
    <n v="5.75"/>
    <m/>
    <m/>
    <m/>
  </r>
  <r>
    <s v="2023-44"/>
    <s v="SAVOYE Guillaume (M29597Z)"/>
    <x v="0"/>
    <s v="Absence - Congé ou RTT"/>
    <m/>
    <s v="Absence : congé, RTT, arrêt maladie"/>
    <m/>
    <n v="31"/>
    <m/>
    <m/>
    <m/>
  </r>
  <r>
    <s v="2023-45"/>
    <s v="SAVOYE Guillaume (M29597Z)"/>
    <x v="3"/>
    <s v="Activité récurrente - Réunion"/>
    <m/>
    <s v="Activité récurrente - Mails, archivages, réunion, formation, managementmarché, budget"/>
    <m/>
    <n v="4"/>
    <m/>
    <m/>
    <m/>
  </r>
  <r>
    <s v="2023-45"/>
    <s v="SAVOYE Guillaume (M29597Z)"/>
    <x v="23"/>
    <s v="Plan de gestion ruisseau - Étude"/>
    <s v="Plan de gestion ruisseau"/>
    <s v="Programmer et piloter les travaux patrimoniaux "/>
    <s v="Milieux aquatiques et ruisseaux"/>
    <n v="8.75"/>
    <s v="Métropole- EAU"/>
    <m/>
    <m/>
  </r>
  <r>
    <s v="2023-45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5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9.75"/>
    <s v="Métropole- EAU"/>
    <m/>
    <m/>
  </r>
  <r>
    <s v="2023-45"/>
    <s v="SAVOYE Guillaume (M29597Z)"/>
    <x v="9"/>
    <s v="Base de données des ruisseaux - Général"/>
    <s v="Base de données des ruisseaux"/>
    <s v="Connaitre les patrimoines"/>
    <s v="Milieux aquatiques et ruisseaux"/>
    <n v="8.5"/>
    <m/>
    <m/>
    <m/>
  </r>
  <r>
    <s v="2023-46"/>
    <s v="SAVOYE Guillaume (M29597Z)"/>
    <x v="20"/>
    <s v="Activité récurrente - Colloque / séminaire"/>
    <m/>
    <s v="Activité récurrente - Mails, archivages, réunion, formation, managementmarché, budget"/>
    <m/>
    <n v="15.5"/>
    <m/>
    <m/>
    <s v="Formation AIPR"/>
  </r>
  <r>
    <s v="2023-46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46"/>
    <s v="SAVOYE Guillaume (M29597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5.5"/>
    <s v="Métropole- EAU"/>
    <m/>
    <m/>
  </r>
  <r>
    <s v="2023-47"/>
    <s v="SAVOYE Guillaume (M29597Z)"/>
    <x v="9"/>
    <s v="Base de données des ruisseaux - Général"/>
    <s v="Base de données des ruisseaux"/>
    <s v="Connaitre les patrimoines"/>
    <s v="Milieux aquatiques et ruisseaux"/>
    <n v="15.5"/>
    <m/>
    <m/>
    <m/>
  </r>
  <r>
    <s v="2023-47"/>
    <s v="SAVOYE Guillaume (M29597Z)"/>
    <x v="23"/>
    <s v="Plan de gestion ruisseau - Étude"/>
    <s v="Plan de gestion ruisseau"/>
    <s v="Programmer et piloter les travaux patrimoniaux "/>
    <s v="Milieux aquatiques et ruisseaux"/>
    <n v="15.5"/>
    <s v="Métropole- EAU"/>
    <m/>
    <m/>
  </r>
  <r>
    <s v="2023-47"/>
    <s v="SAVOYE Guillaume (M29597Z)"/>
    <x v="1"/>
    <s v="Activité récurrente - Classement, archive, suivi d'activité, courrier divers, déménagement"/>
    <m/>
    <s v="Activité récurrente - Mails, archivages, réunion, formation, managementmarché, budget"/>
    <m/>
    <n v="7.75"/>
    <m/>
    <m/>
    <m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4"/>
    <m/>
    <m/>
    <s v="arrivée"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transfert avp à relire"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reu chantier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carte"/>
  </r>
  <r>
    <s v="2023-36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13"/>
    <s v="Activité récurrente - Formation reçue, visite d'ouvrage"/>
    <m/>
    <s v="Activité récurrente - Mails, archivages, réunion, formation, managementmarché, budget"/>
    <m/>
    <n v="1.5"/>
    <m/>
    <m/>
    <s v="outil gad"/>
  </r>
  <r>
    <s v="2023-36"/>
    <s v="DEQUATRE Laura (M30694Z)"/>
    <x v="3"/>
    <s v="Activité récurrente - Réunion"/>
    <m/>
    <s v="Activité récurrente - Mails, archivages, réunion, formation, managementmarché, budget"/>
    <m/>
    <n v="2"/>
    <m/>
    <m/>
    <s v="reu daf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reu reseaux usines"/>
  </r>
  <r>
    <s v="2023-36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s v="présentationgad"/>
  </r>
  <r>
    <s v="2023-36"/>
    <s v="DEQUATRE Laura (M30694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6"/>
    <s v="DEQUATRE Laura (M30694Z)"/>
    <x v="1"/>
    <s v="Taches courantes - Général"/>
    <s v="Taches courantes"/>
    <s v="Activité récurrente - Mails, archivages, réunion, formation, managementmarché, budget"/>
    <m/>
    <n v="4"/>
    <s v="Métropole- EAU"/>
    <m/>
    <m/>
  </r>
  <r>
    <s v="2023-3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6"/>
    <s v="DEQUATRE Laura (M30694Z)"/>
    <x v="1"/>
    <s v="Taches courantes - Général"/>
    <s v="Taches courantes"/>
    <s v="Activité récurrente - Mails, archivages, réunion, formation, managementmarché, budget"/>
    <m/>
    <n v="1"/>
    <s v="Métropole- EAU"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lundi pt VL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avp états unis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mardi avp états unis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visite vl1/3-4-5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avp états unis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mercredi avp EU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carte hdm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bilan études faites/en cours"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jeudi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7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reu gdp"/>
  </r>
  <r>
    <s v="2023-37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s v="pt dmou"/>
  </r>
  <r>
    <s v="2023-37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ise connaissance projets"/>
  </r>
  <r>
    <s v="2023-37"/>
    <s v="DEQUATRE Laura (M30694Z)"/>
    <x v="13"/>
    <s v="Activité récurrente - Formation reçue, visite d'ouvrage"/>
    <m/>
    <s v="Activité récurrente - Mails, archivages, réunion, formation, managementmarché, budget"/>
    <m/>
    <n v="0.5"/>
    <m/>
    <m/>
    <s v="vendredi installation gismo"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prepa reu dmou"/>
  </r>
  <r>
    <s v="2023-37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3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lundiprepa reu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relecture avp avc laurence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echange avc fabien kapp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prepa reu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mardi fin plans etats unis"/>
  </r>
  <r>
    <s v="2023-38"/>
    <s v="DEQUATRE Laura (M30694Z)"/>
    <x v="3"/>
    <s v="Activité récurrente - Réunion"/>
    <m/>
    <s v="Activité récurrente - Mails, archivages, réunion, formation, managementmarché, budget"/>
    <m/>
    <n v="1.5"/>
    <m/>
    <m/>
    <s v="reu astreinte digues"/>
  </r>
  <r>
    <s v="2023-38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visio cotech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mercredi"/>
  </r>
  <r>
    <s v="2023-38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ise main sujets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einstein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jeudi point VL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orga VL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t financier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pt laurence com infraneo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vendredi commande infraneo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lan einstein"/>
  </r>
  <r>
    <s v="2023-3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plan einstein"/>
  </r>
  <r>
    <s v="2023-3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39"/>
    <s v="DEQUATRE Laura (M30694Z)"/>
    <x v="13"/>
    <s v="Activité récurrente - Formation reçue, visite d'ouvrage"/>
    <m/>
    <s v="Activité récurrente - Mails, archivages, réunion, formation, managementmarché, budget"/>
    <m/>
    <n v="3.5"/>
    <m/>
    <m/>
    <s v="lundi accueil prévention dtee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echange artelia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s v="gismo/mails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programme zac mmb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di suite mmb"/>
  </r>
  <r>
    <s v="2023-39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s v="binome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mb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vl2t4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vl7t10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ercredi mmb"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ronniers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mb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jeudi vl4n 5o"/>
  </r>
  <r>
    <s v="2023-39"/>
    <s v="DEQUATRE Laura (M30694Z)"/>
    <x v="21"/>
    <s v="Activité récurrente - Veille technique et normative"/>
    <m/>
    <s v="Activité récurrente - Mails, archivages, réunion, formation, managementmarché, budget"/>
    <m/>
    <n v="1.5"/>
    <m/>
    <m/>
    <s v="nat réseaux"/>
  </r>
  <r>
    <s v="2023-39"/>
    <s v="DEQUATRE Laura (M30694Z)"/>
    <x v="32"/>
    <s v="Ville perméable - Général"/>
    <s v="Ville perméable"/>
    <s v="Grands projets : SEMAPLUS, Life ARTISAN, Voies Lyonnaises, Ville Perméable, Migration SIG, Referentiel des ouvrages types"/>
    <s v="Eau pluviale"/>
    <n v="1.5"/>
    <s v="Métropole- EAU"/>
    <m/>
    <s v="fiche reflexe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vendredi"/>
  </r>
  <r>
    <s v="2023-3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s v="parenthèse"/>
  </r>
  <r>
    <s v="2023-3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3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undi mmb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d v="2024-10-07T00:00:00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d v="2024-10-07T00:00:00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s v="vl10"/>
  </r>
  <r>
    <s v="2023-40"/>
    <s v="DEQUATRE Laura (M30694Z)"/>
    <x v="13"/>
    <s v="Activité récurrente - Formation reçue, visite d'ouvrage"/>
    <m/>
    <s v="Activité récurrente - Mails, archivages, réunion, formation, managementmarché, budget"/>
    <m/>
    <n v="8"/>
    <m/>
    <m/>
    <s v="mardi rehab"/>
  </r>
  <r>
    <s v="2023-40"/>
    <s v="DEQUATRE Laura (M30694Z)"/>
    <x v="13"/>
    <s v="Activité récurrente - Formation reçue, visite d'ouvrage"/>
    <m/>
    <s v="Activité récurrente - Mails, archivages, réunion, formation, managementmarché, budget"/>
    <m/>
    <n v="8"/>
    <m/>
    <m/>
    <s v="mercredi rehab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s v="jeudi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7-10 et einstein"/>
  </r>
  <r>
    <s v="2023-4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copro st andré caluire centre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d v="2024-10-07T00:00:00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einstein"/>
  </r>
  <r>
    <s v="2023-4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commande"/>
  </r>
  <r>
    <s v="2023-4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lundi mmb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s v="vl1/3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cotech 3cnetre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s v="pt vl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ardi st gob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41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s v="presentation strat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3"/>
    <s v="Métropole - Mairise d'ouvrage aménagement urbain et voirie"/>
    <m/>
    <s v="laurence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mercredi dmou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.5"/>
    <s v="Métropole - Mairise d'ouvrage aménagement urbain et voirie"/>
    <m/>
    <s v="vl dimitri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s v="jeudi reu equipe"/>
  </r>
  <r>
    <s v="2023-4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s v="sig"/>
  </r>
  <r>
    <s v="2023-4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1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2.5"/>
    <s v="Métropole- EAU"/>
    <m/>
    <s v="moulinette TA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6"/>
    <s v="Métropole - Mairise d'ouvrage aménagement urbain et voirie"/>
    <m/>
    <s v="vendredi"/>
  </r>
  <r>
    <s v="2023-4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s v="débordements"/>
  </r>
  <r>
    <s v="2023-42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2"/>
    <s v="DEQUATRE Laura (M30694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2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22"/>
    <s v="Métropole - Mairise d'ouvrage aménagement urbain et voirie"/>
    <m/>
    <m/>
  </r>
  <r>
    <s v="2023-42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2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DEQUATRE Laura (M30694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3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9"/>
    <s v="Métropole - Mairise d'ouvrage aménagement urbain et voirie"/>
    <m/>
    <m/>
  </r>
  <r>
    <s v="2023-43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DEQUATRE Laura (M30694Z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3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4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7"/>
    <s v="Métropole - Mairise d'ouvrage aménagement urbain et voirie"/>
    <m/>
    <m/>
  </r>
  <r>
    <s v="2023-44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4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4"/>
    <s v="DEQUATRE Laura (M30694Z)"/>
    <x v="13"/>
    <s v="Activité récurrente - Formation reçue, visite d'ouvrage"/>
    <m/>
    <s v="Activité récurrente - Mails, archivages, réunion, formation, managementmarché, budget"/>
    <m/>
    <n v="1"/>
    <m/>
    <m/>
    <m/>
  </r>
  <r>
    <s v="2023-52"/>
    <s v="DEQUATRE Laura (M30694Z)"/>
    <x v="0"/>
    <s v="Absence - Congé ou RTT"/>
    <m/>
    <s v="Absence : congé, RTT, arrêt maladie"/>
    <m/>
    <n v="31"/>
    <m/>
    <m/>
    <s v="4j"/>
  </r>
  <r>
    <s v="2023-51"/>
    <s v="DEQUATRE Laura (M30694Z)"/>
    <x v="0"/>
    <s v="Absence - Congé ou RTT"/>
    <m/>
    <s v="Absence : congé, RTT, arrêt maladie"/>
    <m/>
    <n v="8"/>
    <m/>
    <m/>
    <s v="4j"/>
  </r>
  <r>
    <s v="2023-51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DEQUATRE Laura (M30694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51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51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51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4"/>
    <s v="Métropole - Mairise d'ouvrage aménagement urbain et voirie"/>
    <m/>
    <m/>
  </r>
  <r>
    <s v="2023-45"/>
    <s v="DEQUATRE Laura (M30694Z)"/>
    <x v="13"/>
    <s v="Activité récurrente - Formation reçue, visite d'ouvrage"/>
    <m/>
    <s v="Activité récurrente - Mails, archivages, réunion, formation, managementmarché, budget"/>
    <m/>
    <n v="6"/>
    <m/>
    <m/>
    <m/>
  </r>
  <r>
    <s v="2023-45"/>
    <s v="DEQUATRE Laura (M30694Z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45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5"/>
    <s v="Métropole - Mairise d'ouvrage aménagement urbain et voirie"/>
    <m/>
    <m/>
  </r>
  <r>
    <s v="2023-45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3"/>
    <s v="Métropole- EAU"/>
    <m/>
    <m/>
  </r>
  <r>
    <s v="2023-45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45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6"/>
    <s v="DEQUATRE Laura (M30694Z)"/>
    <x v="13"/>
    <s v="Activité récurrente - Formation reçue, visite d'ouvrage"/>
    <m/>
    <s v="Activité récurrente - Mails, archivages, réunion, formation, managementmarché, budget"/>
    <m/>
    <n v="9"/>
    <m/>
    <m/>
    <m/>
  </r>
  <r>
    <s v="2023-4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9"/>
    <s v="Métropole - Mairise d'ouvrage aménagement urbain et voirie"/>
    <m/>
    <m/>
  </r>
  <r>
    <s v="2023-46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0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6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8"/>
    <s v="Métropole - Mairise d'ouvrage aménagement urbain et voirie"/>
    <m/>
    <m/>
  </r>
  <r>
    <s v="2023-47"/>
    <s v="DEQUATRE Laura (M30694Z)"/>
    <x v="0"/>
    <s v="Absence - Congé ou RTT"/>
    <m/>
    <s v="Absence : congé, RTT, arrêt maladie"/>
    <m/>
    <n v="12"/>
    <m/>
    <m/>
    <m/>
  </r>
  <r>
    <s v="2023-47"/>
    <s v="DEQUATRE Laura (M30694Z)"/>
    <x v="2"/>
    <s v="Activité récurrente - Management, planification, gestion RH"/>
    <m/>
    <s v="Activité récurrente - Mails, archivages, réunion, formation, managementmarché, budget"/>
    <m/>
    <n v="3.5"/>
    <m/>
    <m/>
    <m/>
  </r>
  <r>
    <s v="2023-47"/>
    <s v="DEQUATRE Laura (M30694Z)"/>
    <x v="13"/>
    <s v="Activité récurrente - Formation reçue, visite d'ouvrage"/>
    <m/>
    <s v="Activité récurrente - Mails, archivages, réunion, formation, managementmarché, budget"/>
    <m/>
    <n v="2"/>
    <m/>
    <m/>
    <m/>
  </r>
  <r>
    <s v="2023-47"/>
    <s v="DEQUATRE Laura (M30694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3.5"/>
    <s v="Métropole- EAU"/>
    <m/>
    <m/>
  </r>
  <r>
    <s v="2023-47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3"/>
    <s v="Métropole - Mairise d'ouvrage aménagement urbain et voirie"/>
    <m/>
    <m/>
  </r>
  <r>
    <s v="2023-47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QUATRE Laura (M30694Z)"/>
    <x v="0"/>
    <s v="Absence - Congé ou RTT"/>
    <m/>
    <s v="Absence : congé, RTT, arrêt maladie"/>
    <m/>
    <n v="8"/>
    <m/>
    <m/>
    <m/>
  </r>
  <r>
    <s v="2023-48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7.5"/>
    <s v="Métropole - Mairise d'ouvrage aménagement urbain et voirie"/>
    <m/>
    <m/>
  </r>
  <r>
    <s v="2023-48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DEQUATRE Laura (M30694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1"/>
    <s v="Métropole- EAU"/>
    <m/>
    <m/>
  </r>
  <r>
    <s v="2023-49"/>
    <s v="DEQUATRE Laura (M30694Z)"/>
    <x v="25"/>
    <s v="Absence - Congé exceptionnel ou arrêt maladie"/>
    <m/>
    <s v="Absence : congé, RTT, arrêt maladie"/>
    <m/>
    <n v="8"/>
    <m/>
    <m/>
    <m/>
  </r>
  <r>
    <s v="2023-49"/>
    <s v="DEQUATRE Laura (M30694Z)"/>
    <x v="13"/>
    <s v="Activité récurrente - Formation reçue, visite d'ouvrage"/>
    <m/>
    <s v="Activité récurrente - Mails, archivages, réunion, formation, managementmarché, budget"/>
    <m/>
    <n v="12"/>
    <m/>
    <m/>
    <m/>
  </r>
  <r>
    <s v="2023-49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49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50"/>
    <s v="DEQUATRE Laura (M30694Z)"/>
    <x v="0"/>
    <s v="Absence - Congé ou RTT"/>
    <m/>
    <s v="Absence : congé, RTT, arrêt maladie"/>
    <m/>
    <n v="4"/>
    <m/>
    <m/>
    <m/>
  </r>
  <r>
    <s v="2023-50"/>
    <s v="DEQUATRE Laura (M30694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8"/>
    <s v="Métropole - Mairise d'ouvrage aménagement urbain et voirie"/>
    <m/>
    <m/>
  </r>
  <r>
    <s v="2023-50"/>
    <s v="DEQUATRE Laura (M30694Z)"/>
    <x v="1"/>
    <s v="Activité récurrente - Classement, archive, suivi d'activité, courrier divers, déménagement"/>
    <m/>
    <s v="Activité récurrente - Mails, archivages, réunion, formation, managementmarché, budget"/>
    <m/>
    <n v="6"/>
    <m/>
    <m/>
    <m/>
  </r>
  <r>
    <s v="2023-50"/>
    <s v="DEQUATRE Laura (M30694Z)"/>
    <x v="2"/>
    <s v="Activité récurrente - Management, planification, gestion RH"/>
    <m/>
    <s v="Activité récurrente - Mails, archivages, réunion, formation, managementmarché, budget"/>
    <m/>
    <n v="3"/>
    <m/>
    <m/>
    <m/>
  </r>
  <r>
    <s v="2023-50"/>
    <s v="DEQUATRE Laura (M30694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ZAREVIC Dimitri (M30892Z)"/>
    <x v="3"/>
    <s v="Activité récurrente - Divers"/>
    <m/>
    <s v="Activité récurrente - Mails, archivages, réunion, formation, managementmarché, budget"/>
    <m/>
    <n v="3.5"/>
    <m/>
    <m/>
    <m/>
  </r>
  <r>
    <s v="2023-40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6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0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0"/>
    <s v="LAZAREVIC Dimitri (M30892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0"/>
    <s v="LAZAREVIC Dimitri (M30892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40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0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4.5"/>
    <s v="Métropole- EAU"/>
    <m/>
    <m/>
  </r>
  <r>
    <s v="2023-40"/>
    <s v="LAZAREVIC Dimitri (M30892Z)"/>
    <x v="13"/>
    <s v="Activité récurrente - Formation reçue, visite d'ouvrage"/>
    <m/>
    <s v="Activité récurrente - Mails, archivages, réunion, formation, managementmarché, budget"/>
    <m/>
    <n v="1.5"/>
    <m/>
    <m/>
    <m/>
  </r>
  <r>
    <s v="2023-41"/>
    <s v="LAZAREVIC Dimitri (M30892Z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4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1"/>
    <s v="LAZAREVIC Dimitri (M30892Z)"/>
    <x v="3"/>
    <s v="Activité récurrente - Réunion"/>
    <m/>
    <s v="Activité récurrente - Mails, archivages, réunion, formation, managementmarché, budget"/>
    <m/>
    <n v="10.75"/>
    <m/>
    <m/>
    <m/>
  </r>
  <r>
    <s v="2023-41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5.5"/>
    <s v="Métropole - Mairise d'ouvrage aménagement urbain et voirie"/>
    <m/>
    <m/>
  </r>
  <r>
    <s v="2023-4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1"/>
    <s v="LAZAREVIC Dimitri (M30892Z)"/>
    <x v="2"/>
    <s v="Activité récurrente - Management, planification, gestion RH"/>
    <m/>
    <s v="Activité récurrente - Mails, archivages, réunion, formation, managementmarché, budget"/>
    <m/>
    <n v="2"/>
    <m/>
    <m/>
    <m/>
  </r>
  <r>
    <s v="2023-43"/>
    <s v="LAZAREVIC Dimitri (M30892Z)"/>
    <x v="3"/>
    <s v="Activité récurrente - Réunion"/>
    <m/>
    <s v="Activité récurrente - Mails, archivages, réunion, formation, managementmarché, budget"/>
    <m/>
    <n v="6.5"/>
    <m/>
    <m/>
    <m/>
  </r>
  <r>
    <s v="2023-43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8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3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3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1.5"/>
    <s v="Métropole - Mairise d'ouvrage aménagement urbain et voirie"/>
    <m/>
    <m/>
  </r>
  <r>
    <s v="2023-43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3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43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2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m/>
  </r>
  <r>
    <s v="2023-42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2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2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4"/>
    <s v="Métropole- EAU"/>
    <m/>
    <m/>
  </r>
  <r>
    <s v="2023-42"/>
    <s v="LAZAREVIC Dimitri (M30892Z)"/>
    <x v="3"/>
    <s v="Activité récurrente - Réunion"/>
    <m/>
    <s v="Activité récurrente - Mails, archivages, réunion, formation, managementmarché, budget"/>
    <m/>
    <n v="4"/>
    <m/>
    <m/>
    <m/>
  </r>
  <r>
    <s v="2023-42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8"/>
    <s v="Métropole - Mairise d'ouvrage aménagement urbain et voirie"/>
    <m/>
    <m/>
  </r>
  <r>
    <s v="2023-42"/>
    <s v="LAZAREVIC Dimitri (M30892Z)"/>
    <x v="2"/>
    <s v="Activité récurrente - Management, planification, gestion RH"/>
    <m/>
    <s v="Activité récurrente - Mails, archivages, réunion, formation, managementmarché, budget"/>
    <m/>
    <n v="7.5"/>
    <m/>
    <m/>
    <m/>
  </r>
  <r>
    <s v="2023-42"/>
    <s v="LAZAREVIC Dimitri (M30892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44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4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4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2"/>
    <s v="Métropole - Mairise d'ouvrage aménagement urbain et voirie"/>
    <m/>
    <m/>
  </r>
  <r>
    <s v="2023-44"/>
    <s v="LAZAREVIC Dimitri (M30892Z)"/>
    <x v="3"/>
    <s v="Activité récurrente - Réunion"/>
    <m/>
    <s v="Activité récurrente - Mails, archivages, réunion, formation, managementmarché, budget"/>
    <m/>
    <n v="3.5"/>
    <m/>
    <m/>
    <m/>
  </r>
  <r>
    <s v="2023-44"/>
    <s v="LAZAREVIC Dimitri (M30892Z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45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1.75"/>
    <s v="Métropole- EAU"/>
    <m/>
    <m/>
  </r>
  <r>
    <s v="2023-45"/>
    <s v="LAZAREVIC Dimitri (M30892Z)"/>
    <x v="2"/>
    <s v="Activité récurrente - Management, planification, gestion RH"/>
    <m/>
    <s v="Activité récurrente - Mails, archivages, réunion, formation, managementmarché, budget"/>
    <m/>
    <n v="0.5"/>
    <m/>
    <m/>
    <m/>
  </r>
  <r>
    <s v="2023-45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5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5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5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9.5"/>
    <s v="Métropole - Mairise d'ouvrage aménagement urbain et voirie"/>
    <m/>
    <m/>
  </r>
  <r>
    <s v="2023-45"/>
    <s v="LAZAREVIC Dimitri (M30892Z)"/>
    <x v="13"/>
    <s v="Activité récurrente - Formation reçue, visite d'ouvrage"/>
    <m/>
    <s v="Activité récurrente - Mails, archivages, réunion, formation, managementmarché, budget"/>
    <m/>
    <n v="3.5"/>
    <m/>
    <m/>
    <m/>
  </r>
  <r>
    <s v="2023-45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0.5"/>
    <m/>
    <m/>
    <m/>
  </r>
  <r>
    <s v="2023-46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2.75"/>
    <s v="Métropole - Mairise d'ouvrage aménagement urbain et voirie"/>
    <m/>
    <m/>
  </r>
  <r>
    <s v="2023-46"/>
    <s v="LAZAREVIC Dimitri (M30892Z)"/>
    <x v="3"/>
    <s v="Activité récurrente - Réunion"/>
    <m/>
    <s v="Activité récurrente - Mails, archivages, réunion, formation, managementmarché, budget"/>
    <m/>
    <n v="3.25"/>
    <m/>
    <m/>
    <m/>
  </r>
  <r>
    <s v="2023-46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6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"/>
    <m/>
    <m/>
    <m/>
  </r>
  <r>
    <s v="2023-46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46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7"/>
    <s v="LAZAREVIC Dimitri (M30892Z)"/>
    <x v="0"/>
    <s v="Absence - Congé ou RTT"/>
    <m/>
    <s v="Absence : congé, RTT, arrêt maladie"/>
    <m/>
    <n v="11.75"/>
    <m/>
    <m/>
    <m/>
  </r>
  <r>
    <s v="2023-47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4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7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75"/>
    <m/>
    <m/>
    <m/>
  </r>
  <r>
    <s v="2023-47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2"/>
    <s v="Métropole- EAU"/>
    <m/>
    <m/>
  </r>
  <r>
    <s v="2023-47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9.75"/>
    <s v="Métropole - Mairise d'ouvrage aménagement urbain et voirie"/>
    <m/>
    <m/>
  </r>
  <r>
    <s v="2023-47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47"/>
    <s v="LAZAREVIC Dimitri (M30892Z)"/>
    <x v="3"/>
    <s v="Activité récurrente - Réunion"/>
    <m/>
    <s v="Activité récurrente - Mails, archivages, réunion, formation, managementmarché, budget"/>
    <m/>
    <n v="7.5"/>
    <m/>
    <m/>
    <m/>
  </r>
  <r>
    <s v="2023-47"/>
    <s v="LAZAREVIC Dimitri (M30892Z)"/>
    <x v="20"/>
    <s v="Activité récurrente - Colloque / séminaire"/>
    <m/>
    <s v="Activité récurrente - Mails, archivages, réunion, formation, managementmarché, budget"/>
    <m/>
    <n v="3.5"/>
    <m/>
    <m/>
    <s v="Ramassage de déchets"/>
  </r>
  <r>
    <s v="2023-48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4"/>
    <m/>
    <m/>
    <m/>
  </r>
  <r>
    <s v="2023-48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5.25"/>
    <s v="Métropole - Mairise d'ouvrage aménagement urbain et voirie"/>
    <m/>
    <m/>
  </r>
  <r>
    <s v="2023-48"/>
    <s v="LAZAREVIC Dimitri (M30892Z)"/>
    <x v="3"/>
    <s v="Activité récurrente - Réunion"/>
    <m/>
    <s v="Activité récurrente - Mails, archivages, réunion, formation, managementmarché, budget"/>
    <m/>
    <n v="4"/>
    <m/>
    <m/>
    <m/>
  </r>
  <r>
    <s v="2023-48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6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8"/>
    <s v="LAZAREVIC Dimitri (M30892Z)"/>
    <x v="2"/>
    <s v="Activité récurrente - Management, planification, gestion RH"/>
    <m/>
    <s v="Activité récurrente - Mails, archivages, réunion, formation, managementmarché, budget"/>
    <m/>
    <n v="1.5"/>
    <m/>
    <m/>
    <m/>
  </r>
  <r>
    <s v="2023-48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3"/>
    <m/>
    <m/>
    <m/>
  </r>
  <r>
    <s v="2023-48"/>
    <s v="LAZAREVIC Dimitri (M30892Z)"/>
    <x v="22"/>
    <s v="Connaitre états de santé et fonctionnel des patrimoines - Pilotage, programmation, réalisation, analyse inspections et études (interne/prestataire)"/>
    <s v="Connaitre états de santé et fonctionnel des patrimoines"/>
    <s v="Connaitre états de santé et fonctionnel des patrimoines"/>
    <s v="Eau pluviale, Milieux aquatiques et ruisseaux, Assainissement"/>
    <n v="3"/>
    <s v="Métropole- EAU"/>
    <m/>
    <m/>
  </r>
  <r>
    <s v="2023-48"/>
    <s v="LAZAREVIC Dimitri (M30892Z)"/>
    <x v="2"/>
    <s v="Activité récurrente - Management, planification, gestion RH"/>
    <m/>
    <s v="Activité récurrente - Mails, archivages, réunion, formation, managementmarché, budget"/>
    <m/>
    <n v="4.5"/>
    <m/>
    <m/>
    <m/>
  </r>
  <r>
    <s v="2023-48"/>
    <s v="LAZAREVIC Dimitri (M30892Z)"/>
    <x v="26"/>
    <s v="Mettre en place une démarche qualité - Elaboration, participation, MAJ des procédures"/>
    <s v="Mettre en place une démarche qualité"/>
    <s v="Mettre en place une démarche qualité"/>
    <s v="Eau pluviale, Milieux aquatiques et ruisseaux, Assainissement"/>
    <n v="4.5"/>
    <s v="Métropole- EAU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49"/>
    <s v="LAZAREVIC Dimitri (M30892Z)"/>
    <x v="2"/>
    <s v="Activité récurrente - Management, planification, gestion RH"/>
    <m/>
    <s v="Activité récurrente - Mails, archivages, réunion, formation, managementmarché, budget"/>
    <m/>
    <n v="2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9"/>
    <s v="Les Voies Lyonnaises - Réalisation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"/>
    <s v="Activité récurrente - Réunion"/>
    <m/>
    <s v="Activité récurrente - Mails, archivages, réunion, formation, managementmarché, budget"/>
    <m/>
    <n v="1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13"/>
    <s v="Activité récurrente - Formation reçue, visite d'ouvrage"/>
    <m/>
    <s v="Activité récurrente - Mails, archivages, réunion, formation, managementmarché, budget"/>
    <m/>
    <n v="4"/>
    <m/>
    <m/>
    <m/>
  </r>
  <r>
    <s v="2023-49"/>
    <s v="LAZAREVIC Dimitri (M30892Z)"/>
    <x v="0"/>
    <s v="Absence - Congé ou RTT"/>
    <m/>
    <s v="Absence : congé, RTT, arrêt maladie"/>
    <m/>
    <n v="4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1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21"/>
    <s v="Activité récurrente - Veille technique et normative"/>
    <m/>
    <s v="Activité récurrente - Mails, archivages, réunion, formation, managementmarché, budget"/>
    <m/>
    <n v="1.5"/>
    <m/>
    <m/>
    <m/>
  </r>
  <r>
    <s v="2023-49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0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49"/>
    <s v="LAZAREVIC Dimitri (M30892Z)"/>
    <x v="3"/>
    <s v="Activité récurrente - Réunion"/>
    <m/>
    <s v="Activité récurrente - Mails, archivages, réunion, formation, managementmarché, budget"/>
    <m/>
    <n v="2.5"/>
    <m/>
    <m/>
    <m/>
  </r>
  <r>
    <s v="2023-49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.5"/>
    <s v="Métropole- EAU"/>
    <m/>
    <m/>
  </r>
  <r>
    <s v="2023-49"/>
    <s v="LAZAREVIC Dimitri (M30892Z)"/>
    <x v="13"/>
    <s v="Activité récurrente - Formation reçue, visite d'ouvrage"/>
    <m/>
    <s v="Activité récurrente - Mails, archivages, réunion, formation, managementmarché, budget"/>
    <m/>
    <n v="7.75"/>
    <m/>
    <m/>
    <m/>
  </r>
  <r>
    <s v="2023-50"/>
    <s v="LAZAREVIC Dimitri (M30892Z)"/>
    <x v="3"/>
    <s v="Activité récurrente - Réunion"/>
    <m/>
    <s v="Activité récurrente - Mails, archivages, réunion, formation, managementmarché, budget"/>
    <m/>
    <n v="1.5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2"/>
    <s v="Métropole - Mairise d'ouvrage aménagement urbain et voirie"/>
    <m/>
    <m/>
  </r>
  <r>
    <s v="2023-50"/>
    <s v="LAZAREVIC Dimitri (M30892Z)"/>
    <x v="2"/>
    <s v="Activité récurrente - Management, planification, gestion RH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.5"/>
    <s v="Métropole - Mairise d'ouvrage aménagement urbain et voirie"/>
    <m/>
    <m/>
  </r>
  <r>
    <s v="2023-50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50"/>
    <s v="LAZAREVIC Dimitri (M30892Z)"/>
    <x v="3"/>
    <s v="Activité récurrente - Réunion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5"/>
    <s v="Métropole - Mairise d'ouvrage aménagement urbain et voirie"/>
    <m/>
    <m/>
  </r>
  <r>
    <s v="2023-50"/>
    <s v="LAZAREVIC Dimitri (M30892Z)"/>
    <x v="37"/>
    <s v="Mettre en place une démarche qualité - Elaboration, participation, MAJ  des outils"/>
    <s v="Mettre en place une démarche qualité"/>
    <s v="Mettre en place une démarche qualité"/>
    <s v="Eau pluviale, Milieux aquatiques et ruisseaux, Assainissement"/>
    <n v="1"/>
    <s v="Métropole- EAU"/>
    <m/>
    <m/>
  </r>
  <r>
    <s v="2023-50"/>
    <s v="LAZAREVIC Dimitri (M30892Z)"/>
    <x v="20"/>
    <s v="Activité récurrente - Colloque / séminaire"/>
    <m/>
    <s v="Activité récurrente - Mails, archivages, réunion, formation, managementmarché, budget"/>
    <m/>
    <n v="3.5"/>
    <m/>
    <m/>
    <m/>
  </r>
  <r>
    <s v="2023-50"/>
    <s v="LAZAREVIC Dimitri (M30892Z)"/>
    <x v="0"/>
    <s v="Absence - Congé ou RTT"/>
    <m/>
    <s v="Absence : congé, RTT, arrêt maladie"/>
    <m/>
    <n v="4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1"/>
    <s v="Métropole - Mairise d'ouvrage aménagement urbain et voirie"/>
    <m/>
    <m/>
  </r>
  <r>
    <s v="2023-50"/>
    <s v="LAZAREVIC Dimitri (M30892Z)"/>
    <x v="20"/>
    <s v="Activité récurrente - Colloque / séminaire"/>
    <m/>
    <s v="Activité récurrente - Mails, archivages, réunion, formation, managementmarché, budget"/>
    <m/>
    <n v="2"/>
    <m/>
    <m/>
    <m/>
  </r>
  <r>
    <s v="2023-50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"/>
    <m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4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7.5"/>
    <s v="Métropole - Mairise d'ouvrage aménagement urbain et voirie"/>
    <m/>
    <m/>
  </r>
  <r>
    <s v="2023-50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3.5"/>
    <s v="Métropole - Mairise d'ouvrage aménagement urbain et voirie"/>
    <m/>
    <m/>
  </r>
  <r>
    <s v="2023-51"/>
    <s v="LAZAREVIC Dimitri (M30892Z)"/>
    <x v="39"/>
    <s v="Les Voies Lyonnaises - Étude"/>
    <s v="Les Voies Lyonnaises"/>
    <s v="Grands projets : SEMAPLUS, Life ARTISAN, Voies Lyonnaises, Ville Perméable, Migration SIG, Referentiel des ouvrages types"/>
    <s v="Eau pluviale, Assainissement"/>
    <n v="0.5"/>
    <s v="Métropole - Mairise d'ouvrage aménagement urbain et voirie"/>
    <m/>
    <m/>
  </r>
  <r>
    <s v="2023-5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1.5"/>
    <m/>
    <m/>
    <m/>
  </r>
  <r>
    <s v="2023-51"/>
    <s v="LAZAREVIC Dimitri (M30892Z)"/>
    <x v="3"/>
    <s v="Activité récurrente - Réunion"/>
    <m/>
    <s v="Activité récurrente - Mails, archivages, réunion, formation, managementmarché, budget"/>
    <m/>
    <n v="1"/>
    <m/>
    <m/>
    <m/>
  </r>
  <r>
    <s v="2023-51"/>
    <s v="LAZAREVIC Dimitri (M30892Z)"/>
    <x v="0"/>
    <s v="Absence - Congé ou RTT"/>
    <m/>
    <s v="Absence : congé, RTT, arrêt maladie"/>
    <m/>
    <n v="4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0"/>
    <s v="Absence - Congé ou RTT"/>
    <m/>
    <s v="Absence : congé, RTT, arrêt maladie"/>
    <m/>
    <n v="7.75"/>
    <m/>
    <m/>
    <m/>
  </r>
  <r>
    <s v="2023-5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2.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1"/>
    <s v="LAZAREVIC Dimitri (M30892Z)"/>
    <x v="1"/>
    <s v="Activité récurrente - Classement, archive, suivi d'activité, courrier divers, déménagement"/>
    <m/>
    <s v="Activité récurrente - Mails, archivages, réunion, formation, managementmarché, budget"/>
    <m/>
    <n v="2.5"/>
    <m/>
    <m/>
    <m/>
  </r>
  <r>
    <s v="2023-51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3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s v="2023-52"/>
    <s v="LAZAREVIC Dimitri (M30892Z)"/>
    <x v="27"/>
    <s v="Accompagner les projets urbains sur les espaces publics métropolitains - DMOU"/>
    <s v="Accompagner les projets urbains sur les espaces publics métropolitains"/>
    <s v="Accompagner les projets urbains sur les espaces publics métropolitains : DMOU, RCU, Voirie, SYTRAL, gestion clasement-declassement"/>
    <s v="Eau pluviale, Milieux aquatiques et ruisseaux, Assainissement"/>
    <n v="7.75"/>
    <s v="Métropole- Service urbains  voirie, nettoiement et espaces nature, Métropole - Patrimoine et bâtiments DPMG, Métropole - Mairise d'ouvrage aménagement urbain et voirie, Métropole- EAU, Maitrises d'ouvrages Extérieures - sytral, SPL, Mairies ..., Métropole - Stratégies territoriales et politiques urbaines, Métropole- autres délégations et Direction générale, Métropole - services urbains territorialisés"/>
    <m/>
    <m/>
  </r>
  <r>
    <s v="2023-52"/>
    <s v="LAZAREVIC Dimitri (M30892Z)"/>
    <x v="0"/>
    <s v="Absence - Congé ou RTT"/>
    <m/>
    <s v="Absence : congé, RTT, arrêt maladie"/>
    <m/>
    <n v="7.75"/>
    <m/>
    <m/>
    <m/>
  </r>
  <r>
    <m/>
    <s v="BONNET Lilian"/>
    <x v="0"/>
    <s v="Absence - Congé ou RTT"/>
    <m/>
    <s v="Absence : congé, RTT, arrêt maladie"/>
    <m/>
    <n v="315.5"/>
    <m/>
    <m/>
    <m/>
  </r>
  <r>
    <m/>
    <s v="BONNET Lilian"/>
    <x v="25"/>
    <s v="Absence - Congé exceptionnel ou arrêt maladie"/>
    <m/>
    <s v="Absence : congé, RTT, arrêt maladie"/>
    <m/>
    <n v="126"/>
    <m/>
    <m/>
    <m/>
  </r>
  <r>
    <m/>
    <s v="BONNET Lilian"/>
    <x v="13"/>
    <s v="Activité récurrente - Formation reçue, visite d'ouvrage"/>
    <m/>
    <s v="Activité récurrente - Mails, archivages, réunion, formation, managementmarché, budget"/>
    <m/>
    <n v="60"/>
    <m/>
    <m/>
    <m/>
  </r>
  <r>
    <m/>
    <s v="BONNET Lilian"/>
    <x v="22"/>
    <m/>
    <m/>
    <s v="Connaitre états de santé et fonctionnel des patrimoines"/>
    <s v="Milieux aquatiques et ruisseaux"/>
    <n v="300"/>
    <s v="Métropole- EAU"/>
    <m/>
    <m/>
  </r>
  <r>
    <m/>
    <s v="BONNET Lilian"/>
    <x v="28"/>
    <s v="Programmer et piloter les travaux patrimoniaux - Pilotage/coordination du programme de travaux"/>
    <s v="Programmer et piloter les travaux patrimoniaux - Pilotage/coordination du programme de travaux"/>
    <s v="Programmer et piloter les travaux patrimoniaux"/>
    <s v="Milieux aquatiques et ruisseaux"/>
    <n v="300"/>
    <s v="Métropole- EAU"/>
    <m/>
    <m/>
  </r>
  <r>
    <m/>
    <s v="BONNET Lilian"/>
    <x v="16"/>
    <s v="Connaitre les patrimoines - Exploitation/valorisation données SIG"/>
    <s v="Connaitre les patrimoines"/>
    <s v="Connaitre les patrimoines"/>
    <s v="Milieux aquatiques et ruisseaux"/>
    <n v="300"/>
    <s v="Métropole- EAU"/>
    <m/>
    <m/>
  </r>
  <r>
    <m/>
    <s v="BONNET Lilian"/>
    <x v="33"/>
    <s v="Projet Life Artisan - Réalisation"/>
    <s v="Projet Life Artisan"/>
    <s v="Grands projets : SEMAPLUS, Life ARTISAN, Voies Lyonnaises, Ville Perméable, Migration SIG, Referentiel des ouvrages types"/>
    <s v="Milieux aquatiques et ruisseaux"/>
    <n v="41"/>
    <s v="Métropole- EAU"/>
    <m/>
    <m/>
  </r>
  <r>
    <m/>
    <s v="GIBRAT Amélie"/>
    <x v="0"/>
    <s v="Absence - Congé ou RTT"/>
    <m/>
    <s v="Absence : congé, RTT, arrêt maladie"/>
    <m/>
    <n v="34.75"/>
    <m/>
    <m/>
    <m/>
  </r>
  <r>
    <m/>
    <s v="GIBRAT Amélie"/>
    <x v="13"/>
    <s v="Activité récurrente - Formation reçue, visite d'ouvrage"/>
    <m/>
    <s v="Activité récurrente - Mails, archivages, réunion, formation, managementmarché, budget"/>
    <m/>
    <n v="18"/>
    <m/>
    <m/>
    <m/>
  </r>
  <r>
    <m/>
    <s v="GIBRAT Amélie"/>
    <x v="22"/>
    <m/>
    <m/>
    <s v="Connaitre états de santé et fonctionnel des patrimoines"/>
    <s v="Milieux aquatiques et ruisseaux"/>
    <n v="158"/>
    <s v="Métropole- EAU"/>
    <m/>
    <m/>
  </r>
  <r>
    <m/>
    <s v="GIBRAT Amélie"/>
    <x v="28"/>
    <s v="Programmer et piloter les travaux patrimoniaux - Pilotage/coordination du programme de travaux"/>
    <s v="Programmer et piloter les travaux patrimoniaux - Pilotage/coordination du programme de travaux"/>
    <s v="Programmer et piloter les travaux patrimoniaux"/>
    <s v="Milieux aquatiques et ruisseaux"/>
    <n v="158"/>
    <s v="Métropole- EAU"/>
    <m/>
    <m/>
  </r>
  <r>
    <m/>
    <s v="GIBRAT Amélie"/>
    <x v="37"/>
    <s v="Mettre en place une démarche qualité - Elaboration, participation, MAJ  des outils"/>
    <s v="Mettre en place une démarche qualité"/>
    <s v="Mettre en place une démarche qualité"/>
    <s v="Milieux aquatiques et ruisseaux"/>
    <n v="158"/>
    <s v="Métropole- EAU"/>
    <m/>
    <m/>
  </r>
  <r>
    <m/>
    <s v="RADIX Christine"/>
    <x v="0"/>
    <s v="Absence - Congé ou RTT"/>
    <m/>
    <s v="Absence : congé, RTT, arrêt maladie"/>
    <m/>
    <n v="399"/>
    <m/>
    <m/>
    <m/>
  </r>
  <r>
    <m/>
    <s v="RADIX Christine"/>
    <x v="12"/>
    <s v="Connaitre les patrimoines - Gestion des conventions, servitudes, COT, foncier"/>
    <s v="Connaitre les patrimoines"/>
    <s v="Connaitre les patrimoines"/>
    <s v="Eau pluviale"/>
    <n v="194.5"/>
    <s v="Métropole- EAU"/>
    <m/>
    <m/>
  </r>
  <r>
    <m/>
    <s v="RADIX Christine"/>
    <x v="5"/>
    <s v="Connaitre les patrimoines - Pilotage des récolements"/>
    <s v="Connaitre les patrimoines"/>
    <s v="Connaitre les patrimoines"/>
    <s v="Eau pluviale"/>
    <n v="194.5"/>
    <s v="Métropole- EAU"/>
    <m/>
    <m/>
  </r>
  <r>
    <m/>
    <s v="RADIX Christine"/>
    <x v="4"/>
    <s v="Connaitre les patrimoines - MAJ SIG  foncier/propriété/exploitant"/>
    <s v="Connaitre les patrimoines"/>
    <s v="Connaitre les patrimoines"/>
    <s v="Eau pluviale"/>
    <n v="195"/>
    <s v="Métropole- EAU"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  <r>
    <m/>
    <m/>
    <x v="4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F8E11-33EC-4754-B2AE-338A5B228E1F}" name="Tableau croisé dynamique2" cacheId="2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8:B77" firstHeaderRow="1" firstDataRow="1" firstDataCol="1"/>
  <pivotFields count="11">
    <pivotField showAll="0"/>
    <pivotField showAll="0"/>
    <pivotField axis="axisRow" showAll="0">
      <items count="49">
        <item x="25"/>
        <item x="0"/>
        <item x="41"/>
        <item x="27"/>
        <item x="43"/>
        <item x="34"/>
        <item x="44"/>
        <item x="31"/>
        <item x="1"/>
        <item x="20"/>
        <item x="13"/>
        <item x="2"/>
        <item x="3"/>
        <item x="10"/>
        <item x="21"/>
        <item x="38"/>
        <item x="17"/>
        <item x="22"/>
        <item x="16"/>
        <item x="12"/>
        <item x="9"/>
        <item x="14"/>
        <item x="4"/>
        <item x="5"/>
        <item x="30"/>
        <item x="35"/>
        <item x="18"/>
        <item x="39"/>
        <item x="6"/>
        <item x="37"/>
        <item x="26"/>
        <item x="29"/>
        <item x="36"/>
        <item x="8"/>
        <item x="42"/>
        <item x="46"/>
        <item x="19"/>
        <item x="11"/>
        <item x="24"/>
        <item x="45"/>
        <item x="28"/>
        <item x="23"/>
        <item x="33"/>
        <item x="15"/>
        <item x="40"/>
        <item x="7"/>
        <item x="32"/>
        <item x="4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omme de Durée" fld="7" baseField="2" baseItem="4"/>
  </dataFields>
  <formats count="2">
    <format dxfId="1">
      <pivotArea collapsedLevelsAreSubtotals="1" fieldPosition="0">
        <references count="1">
          <reference field="2" count="7">
            <x v="8"/>
            <x v="9"/>
            <x v="10"/>
            <x v="11"/>
            <x v="12"/>
            <x v="13"/>
            <x v="14"/>
          </reference>
        </references>
      </pivotArea>
    </format>
    <format dxfId="0">
      <pivotArea collapsedLevelsAreSubtotals="1" fieldPosition="0">
        <references count="1">
          <reference field="2" count="7">
            <x v="18"/>
            <x v="19"/>
            <x v="20"/>
            <x v="21"/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0BE2-2C0E-429F-A9DF-540244AF8B23}" name="Tableau croisé dynamique1" cacheId="16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5" firstHeaderRow="1" firstDataRow="1" firstDataCol="1"/>
  <pivotFields count="11">
    <pivotField showAll="0"/>
    <pivotField showAll="0"/>
    <pivotField axis="axisRow" showAll="0">
      <items count="48">
        <item h="1" x="25"/>
        <item h="1" x="0"/>
        <item h="1" x="41"/>
        <item h="1" x="27"/>
        <item h="1" x="43"/>
        <item h="1" x="34"/>
        <item h="1" x="44"/>
        <item h="1" x="31"/>
        <item h="1" x="1"/>
        <item h="1" x="20"/>
        <item h="1" x="13"/>
        <item h="1" x="2"/>
        <item h="1" x="3"/>
        <item h="1" x="10"/>
        <item h="1" x="21"/>
        <item h="1" x="38"/>
        <item h="1" x="17"/>
        <item h="1" x="22"/>
        <item h="1" x="16"/>
        <item h="1" x="12"/>
        <item h="1" x="9"/>
        <item h="1" x="14"/>
        <item h="1" x="4"/>
        <item h="1" x="5"/>
        <item h="1" x="30"/>
        <item h="1" x="35"/>
        <item x="18"/>
        <item h="1" x="39"/>
        <item h="1" x="6"/>
        <item h="1" x="37"/>
        <item h="1" x="26"/>
        <item h="1" x="29"/>
        <item h="1" x="36"/>
        <item h="1" x="8"/>
        <item h="1" x="42"/>
        <item h="1" x="46"/>
        <item h="1" x="19"/>
        <item h="1" x="11"/>
        <item h="1" x="24"/>
        <item h="1" x="45"/>
        <item h="1" x="28"/>
        <item h="1" x="23"/>
        <item h="1" x="33"/>
        <item h="1" x="15"/>
        <item h="1" x="40"/>
        <item h="1" x="7"/>
        <item h="1" x="3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">
    <i>
      <x v="26"/>
    </i>
    <i t="grand">
      <x/>
    </i>
  </rowItems>
  <colItems count="1">
    <i/>
  </colItems>
  <dataFields count="1">
    <dataField name="Somme de Durée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2" cacheId="0" dataOnRows="1" applyNumberFormats="0" applyBorderFormats="0" applyFontFormats="0" applyPatternFormats="0" applyAlignmentFormats="0" applyWidthHeightFormats="1" dataCaption="Données" updatedVersion="6" showMemberPropertyTips="0" useAutoFormatting="1" itemPrintTitles="1" createdVersion="1" indent="0" compact="0" compactData="0" gridDropZones="1">
  <location ref="A3:B15" firstHeaderRow="2" firstDataRow="2" firstDataCol="1"/>
  <pivotFields count="10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2">
        <item x="0"/>
        <item m="1" x="10"/>
        <item x="1"/>
        <item x="6"/>
        <item x="2"/>
        <item x="7"/>
        <item x="4"/>
        <item x="3"/>
        <item x="5"/>
        <item x="8"/>
        <item x="9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5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me de Durée" fld="7" baseField="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eau croisé dynamique2" cacheId="0" dataOnRows="1" applyNumberFormats="0" applyBorderFormats="0" applyFontFormats="0" applyPatternFormats="0" applyAlignmentFormats="0" applyWidthHeightFormats="1" dataCaption="Données" updatedVersion="6" showMemberPropertyTips="0" useAutoFormatting="1" itemPrintTitles="1" createdVersion="1" indent="0" compact="0" compactData="0" gridDropZones="1">
  <location ref="A3:B11" firstHeaderRow="2" firstDataRow="2" firstDataCol="1" rowPageCount="1" colPageCount="1"/>
  <pivotFields count="10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9">
        <item x="25"/>
        <item x="0"/>
        <item x="41"/>
        <item x="27"/>
        <item x="43"/>
        <item x="34"/>
        <item x="44"/>
        <item x="31"/>
        <item x="1"/>
        <item x="20"/>
        <item x="13"/>
        <item x="2"/>
        <item x="3"/>
        <item x="10"/>
        <item x="21"/>
        <item x="38"/>
        <item x="17"/>
        <item m="1" x="47"/>
        <item x="22"/>
        <item x="16"/>
        <item x="12"/>
        <item x="9"/>
        <item x="14"/>
        <item x="4"/>
        <item x="5"/>
        <item x="30"/>
        <item x="35"/>
        <item x="18"/>
        <item x="39"/>
        <item x="6"/>
        <item x="37"/>
        <item x="26"/>
        <item x="29"/>
        <item x="36"/>
        <item x="8"/>
        <item x="42"/>
        <item x="46"/>
        <item x="19"/>
        <item x="11"/>
        <item x="24"/>
        <item x="45"/>
        <item x="28"/>
        <item x="23"/>
        <item x="33"/>
        <item x="15"/>
        <item x="40"/>
        <item x="7"/>
        <item x="32"/>
        <item t="default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12">
        <item x="0"/>
        <item m="1" x="10"/>
        <item x="1"/>
        <item x="6"/>
        <item x="2"/>
        <item x="7"/>
        <item x="4"/>
        <item x="3"/>
        <item x="5"/>
        <item x="8"/>
        <item x="9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5" item="10" hier="0"/>
  </pageFields>
  <dataFields count="1">
    <dataField name="Somme de Durée" fld="7" baseField="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625"/>
  <sheetViews>
    <sheetView workbookViewId="0">
      <selection sqref="A1:J1048576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E2" t="s">
        <v>17</v>
      </c>
      <c r="I2">
        <v>4</v>
      </c>
      <c r="J2">
        <v>42.83</v>
      </c>
      <c r="K2">
        <v>171.32</v>
      </c>
    </row>
    <row r="3" spans="1:14" x14ac:dyDescent="0.2">
      <c r="A3" t="s">
        <v>14</v>
      </c>
      <c r="B3" t="s">
        <v>15</v>
      </c>
      <c r="C3" t="s">
        <v>16</v>
      </c>
      <c r="E3" t="s">
        <v>18</v>
      </c>
      <c r="I3">
        <v>4</v>
      </c>
      <c r="J3">
        <v>42.83</v>
      </c>
      <c r="K3">
        <v>171.32</v>
      </c>
    </row>
    <row r="4" spans="1:14" x14ac:dyDescent="0.2">
      <c r="A4" t="s">
        <v>14</v>
      </c>
      <c r="B4" t="s">
        <v>15</v>
      </c>
      <c r="C4" t="s">
        <v>16</v>
      </c>
      <c r="E4" t="s">
        <v>19</v>
      </c>
      <c r="I4">
        <v>4</v>
      </c>
      <c r="J4">
        <v>42.83</v>
      </c>
      <c r="K4">
        <v>171.32</v>
      </c>
    </row>
    <row r="5" spans="1:14" x14ac:dyDescent="0.2">
      <c r="A5" t="s">
        <v>14</v>
      </c>
      <c r="B5" t="s">
        <v>15</v>
      </c>
      <c r="C5" t="s">
        <v>16</v>
      </c>
      <c r="E5" t="s">
        <v>20</v>
      </c>
      <c r="I5">
        <v>8</v>
      </c>
      <c r="J5">
        <v>42.83</v>
      </c>
      <c r="K5">
        <v>342.64</v>
      </c>
    </row>
    <row r="6" spans="1:14" x14ac:dyDescent="0.2">
      <c r="A6" t="s">
        <v>14</v>
      </c>
      <c r="B6" t="s">
        <v>15</v>
      </c>
      <c r="C6" t="s">
        <v>16</v>
      </c>
      <c r="E6" t="s">
        <v>21</v>
      </c>
      <c r="F6" t="s">
        <v>22</v>
      </c>
      <c r="H6" t="s">
        <v>23</v>
      </c>
      <c r="I6">
        <v>4</v>
      </c>
      <c r="J6">
        <v>42.83</v>
      </c>
      <c r="K6">
        <v>171.32</v>
      </c>
      <c r="L6" t="s">
        <v>24</v>
      </c>
    </row>
    <row r="7" spans="1:14" x14ac:dyDescent="0.2">
      <c r="A7" t="s">
        <v>14</v>
      </c>
      <c r="B7" t="s">
        <v>15</v>
      </c>
      <c r="C7" t="s">
        <v>16</v>
      </c>
      <c r="E7" t="s">
        <v>25</v>
      </c>
      <c r="F7" t="s">
        <v>22</v>
      </c>
      <c r="H7" t="s">
        <v>23</v>
      </c>
      <c r="I7">
        <v>8</v>
      </c>
      <c r="J7">
        <v>42.83</v>
      </c>
      <c r="K7">
        <v>342.64</v>
      </c>
      <c r="L7" t="s">
        <v>24</v>
      </c>
    </row>
    <row r="8" spans="1:14" x14ac:dyDescent="0.2">
      <c r="A8" t="s">
        <v>14</v>
      </c>
      <c r="B8" t="s">
        <v>15</v>
      </c>
      <c r="C8" t="s">
        <v>16</v>
      </c>
      <c r="E8" t="s">
        <v>26</v>
      </c>
      <c r="F8" t="s">
        <v>27</v>
      </c>
      <c r="H8" t="s">
        <v>23</v>
      </c>
      <c r="I8">
        <v>4</v>
      </c>
      <c r="J8">
        <v>42.83</v>
      </c>
      <c r="K8">
        <v>171.32</v>
      </c>
      <c r="L8" t="s">
        <v>24</v>
      </c>
    </row>
    <row r="9" spans="1:14" x14ac:dyDescent="0.2">
      <c r="A9" t="s">
        <v>14</v>
      </c>
      <c r="B9" t="s">
        <v>15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</v>
      </c>
      <c r="J9">
        <v>42.83</v>
      </c>
      <c r="K9">
        <v>85.66</v>
      </c>
      <c r="L9" t="s">
        <v>24</v>
      </c>
    </row>
    <row r="10" spans="1:14" x14ac:dyDescent="0.2">
      <c r="A10" t="s">
        <v>14</v>
      </c>
      <c r="B10" t="s">
        <v>15</v>
      </c>
      <c r="C10" t="s">
        <v>16</v>
      </c>
      <c r="D10" t="s">
        <v>33</v>
      </c>
      <c r="E10" t="s">
        <v>34</v>
      </c>
      <c r="F10" t="s">
        <v>35</v>
      </c>
      <c r="G10" t="s">
        <v>31</v>
      </c>
      <c r="I10">
        <v>2</v>
      </c>
      <c r="J10">
        <v>42.83</v>
      </c>
      <c r="K10">
        <v>85.66</v>
      </c>
    </row>
    <row r="11" spans="1:14" x14ac:dyDescent="0.2">
      <c r="A11" t="s">
        <v>36</v>
      </c>
      <c r="B11" t="s">
        <v>15</v>
      </c>
      <c r="C11" t="s">
        <v>16</v>
      </c>
      <c r="E11" t="s">
        <v>17</v>
      </c>
      <c r="I11">
        <v>38.75</v>
      </c>
      <c r="J11">
        <v>42.83</v>
      </c>
      <c r="K11">
        <v>1659.6624999999999</v>
      </c>
    </row>
    <row r="12" spans="1:14" x14ac:dyDescent="0.2">
      <c r="A12" t="s">
        <v>37</v>
      </c>
      <c r="B12" t="s">
        <v>15</v>
      </c>
      <c r="C12" t="s">
        <v>16</v>
      </c>
      <c r="E12" t="s">
        <v>18</v>
      </c>
      <c r="I12">
        <v>4</v>
      </c>
      <c r="J12">
        <v>42.83</v>
      </c>
      <c r="K12">
        <v>171.32</v>
      </c>
    </row>
    <row r="13" spans="1:14" x14ac:dyDescent="0.2">
      <c r="A13" t="s">
        <v>37</v>
      </c>
      <c r="B13" t="s">
        <v>15</v>
      </c>
      <c r="C13" t="s">
        <v>16</v>
      </c>
      <c r="E13" t="s">
        <v>19</v>
      </c>
      <c r="I13">
        <v>2</v>
      </c>
      <c r="J13">
        <v>42.83</v>
      </c>
      <c r="K13">
        <v>85.66</v>
      </c>
    </row>
    <row r="14" spans="1:14" x14ac:dyDescent="0.2">
      <c r="A14" t="s">
        <v>37</v>
      </c>
      <c r="B14" t="s">
        <v>15</v>
      </c>
      <c r="C14" t="s">
        <v>16</v>
      </c>
      <c r="E14" t="s">
        <v>20</v>
      </c>
      <c r="I14">
        <v>8</v>
      </c>
      <c r="J14">
        <v>42.83</v>
      </c>
      <c r="K14">
        <v>342.64</v>
      </c>
    </row>
    <row r="15" spans="1:14" x14ac:dyDescent="0.2">
      <c r="A15" t="s">
        <v>37</v>
      </c>
      <c r="B15" t="s">
        <v>15</v>
      </c>
      <c r="C15" t="s">
        <v>16</v>
      </c>
      <c r="E15" t="s">
        <v>21</v>
      </c>
      <c r="F15" t="s">
        <v>22</v>
      </c>
      <c r="H15" t="s">
        <v>23</v>
      </c>
      <c r="I15">
        <v>4</v>
      </c>
      <c r="J15">
        <v>42.83</v>
      </c>
      <c r="K15">
        <v>171.32</v>
      </c>
      <c r="L15" t="s">
        <v>24</v>
      </c>
    </row>
    <row r="16" spans="1:14" x14ac:dyDescent="0.2">
      <c r="A16" t="s">
        <v>37</v>
      </c>
      <c r="B16" t="s">
        <v>15</v>
      </c>
      <c r="C16" t="s">
        <v>16</v>
      </c>
      <c r="E16" t="s">
        <v>25</v>
      </c>
      <c r="F16" t="s">
        <v>22</v>
      </c>
      <c r="H16" t="s">
        <v>23</v>
      </c>
      <c r="I16">
        <v>10</v>
      </c>
      <c r="J16">
        <v>42.83</v>
      </c>
      <c r="K16">
        <v>428.3</v>
      </c>
      <c r="L16" t="s">
        <v>24</v>
      </c>
    </row>
    <row r="17" spans="1:12" x14ac:dyDescent="0.2">
      <c r="A17" t="s">
        <v>37</v>
      </c>
      <c r="B17" t="s">
        <v>15</v>
      </c>
      <c r="C17" t="s">
        <v>16</v>
      </c>
      <c r="E17" t="s">
        <v>38</v>
      </c>
      <c r="F17" t="s">
        <v>22</v>
      </c>
      <c r="H17" t="s">
        <v>23</v>
      </c>
      <c r="I17">
        <v>2</v>
      </c>
      <c r="J17">
        <v>42.83</v>
      </c>
      <c r="K17">
        <v>85.66</v>
      </c>
      <c r="L17" t="s">
        <v>24</v>
      </c>
    </row>
    <row r="18" spans="1:12" x14ac:dyDescent="0.2">
      <c r="A18" t="s">
        <v>37</v>
      </c>
      <c r="B18" t="s">
        <v>15</v>
      </c>
      <c r="C18" t="s">
        <v>16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8</v>
      </c>
      <c r="J18">
        <v>42.83</v>
      </c>
      <c r="K18">
        <v>342.64</v>
      </c>
      <c r="L18" t="s">
        <v>24</v>
      </c>
    </row>
    <row r="19" spans="1:12" x14ac:dyDescent="0.2">
      <c r="A19" t="s">
        <v>37</v>
      </c>
      <c r="B19" t="s">
        <v>15</v>
      </c>
      <c r="C19" t="s">
        <v>16</v>
      </c>
      <c r="D19" t="s">
        <v>33</v>
      </c>
      <c r="E19" t="s">
        <v>34</v>
      </c>
      <c r="F19" t="s">
        <v>35</v>
      </c>
      <c r="G19" t="s">
        <v>31</v>
      </c>
      <c r="I19">
        <v>6</v>
      </c>
      <c r="J19">
        <v>42.83</v>
      </c>
      <c r="K19">
        <v>256.98</v>
      </c>
    </row>
    <row r="20" spans="1:12" x14ac:dyDescent="0.2">
      <c r="A20" t="s">
        <v>39</v>
      </c>
      <c r="B20" t="s">
        <v>15</v>
      </c>
      <c r="C20" t="s">
        <v>16</v>
      </c>
      <c r="E20" t="s">
        <v>18</v>
      </c>
      <c r="I20">
        <v>4</v>
      </c>
      <c r="J20">
        <v>42.83</v>
      </c>
      <c r="K20">
        <v>171.32</v>
      </c>
    </row>
    <row r="21" spans="1:12" x14ac:dyDescent="0.2">
      <c r="A21" t="s">
        <v>39</v>
      </c>
      <c r="B21" t="s">
        <v>15</v>
      </c>
      <c r="C21" t="s">
        <v>16</v>
      </c>
      <c r="E21" t="s">
        <v>19</v>
      </c>
      <c r="I21">
        <v>10</v>
      </c>
      <c r="J21">
        <v>42.83</v>
      </c>
      <c r="K21">
        <v>428.3</v>
      </c>
    </row>
    <row r="22" spans="1:12" x14ac:dyDescent="0.2">
      <c r="A22" t="s">
        <v>39</v>
      </c>
      <c r="B22" t="s">
        <v>15</v>
      </c>
      <c r="C22" t="s">
        <v>16</v>
      </c>
      <c r="E22" t="s">
        <v>40</v>
      </c>
      <c r="I22">
        <v>2</v>
      </c>
      <c r="J22">
        <v>42.83</v>
      </c>
      <c r="K22">
        <v>85.66</v>
      </c>
    </row>
    <row r="23" spans="1:12" x14ac:dyDescent="0.2">
      <c r="A23" t="s">
        <v>39</v>
      </c>
      <c r="B23" t="s">
        <v>15</v>
      </c>
      <c r="C23" t="s">
        <v>16</v>
      </c>
      <c r="E23" t="s">
        <v>21</v>
      </c>
      <c r="F23" t="s">
        <v>22</v>
      </c>
      <c r="H23" t="s">
        <v>23</v>
      </c>
      <c r="I23">
        <v>2</v>
      </c>
      <c r="J23">
        <v>42.83</v>
      </c>
      <c r="K23">
        <v>85.66</v>
      </c>
      <c r="L23" t="s">
        <v>24</v>
      </c>
    </row>
    <row r="24" spans="1:12" x14ac:dyDescent="0.2">
      <c r="A24" t="s">
        <v>39</v>
      </c>
      <c r="B24" t="s">
        <v>15</v>
      </c>
      <c r="C24" t="s">
        <v>16</v>
      </c>
      <c r="E24" t="s">
        <v>25</v>
      </c>
      <c r="F24" t="s">
        <v>22</v>
      </c>
      <c r="H24" t="s">
        <v>23</v>
      </c>
      <c r="I24">
        <v>10</v>
      </c>
      <c r="J24">
        <v>42.83</v>
      </c>
      <c r="K24">
        <v>428.3</v>
      </c>
      <c r="L24" t="s">
        <v>24</v>
      </c>
    </row>
    <row r="25" spans="1:12" x14ac:dyDescent="0.2">
      <c r="A25" t="s">
        <v>39</v>
      </c>
      <c r="B25" t="s">
        <v>15</v>
      </c>
      <c r="C25" t="s">
        <v>16</v>
      </c>
      <c r="E25" t="s">
        <v>38</v>
      </c>
      <c r="F25" t="s">
        <v>22</v>
      </c>
      <c r="H25" t="s">
        <v>23</v>
      </c>
      <c r="I25">
        <v>4</v>
      </c>
      <c r="J25">
        <v>42.83</v>
      </c>
      <c r="K25">
        <v>171.32</v>
      </c>
      <c r="L25" t="s">
        <v>24</v>
      </c>
    </row>
    <row r="26" spans="1:12" x14ac:dyDescent="0.2">
      <c r="A26" t="s">
        <v>39</v>
      </c>
      <c r="B26" t="s">
        <v>15</v>
      </c>
      <c r="C26" t="s">
        <v>16</v>
      </c>
      <c r="E26" t="s">
        <v>41</v>
      </c>
      <c r="F26" t="s">
        <v>42</v>
      </c>
      <c r="G26" t="s">
        <v>31</v>
      </c>
      <c r="H26" t="s">
        <v>23</v>
      </c>
      <c r="I26">
        <v>2</v>
      </c>
      <c r="J26">
        <v>42.83</v>
      </c>
      <c r="K26">
        <v>85.66</v>
      </c>
    </row>
    <row r="27" spans="1:12" x14ac:dyDescent="0.2">
      <c r="A27" t="s">
        <v>39</v>
      </c>
      <c r="B27" t="s">
        <v>15</v>
      </c>
      <c r="C27" t="s">
        <v>16</v>
      </c>
      <c r="D27" t="s">
        <v>33</v>
      </c>
      <c r="E27" t="s">
        <v>34</v>
      </c>
      <c r="F27" t="s">
        <v>35</v>
      </c>
      <c r="G27" t="s">
        <v>31</v>
      </c>
      <c r="I27">
        <v>8</v>
      </c>
      <c r="J27">
        <v>42.83</v>
      </c>
      <c r="K27">
        <v>342.64</v>
      </c>
    </row>
    <row r="28" spans="1:12" x14ac:dyDescent="0.2">
      <c r="A28" t="s">
        <v>39</v>
      </c>
      <c r="B28" t="s">
        <v>15</v>
      </c>
      <c r="C28" t="s">
        <v>16</v>
      </c>
      <c r="E28" t="s">
        <v>43</v>
      </c>
      <c r="F28" t="s">
        <v>22</v>
      </c>
      <c r="H28" t="s">
        <v>23</v>
      </c>
      <c r="I28">
        <v>2</v>
      </c>
      <c r="J28">
        <v>42.83</v>
      </c>
      <c r="K28">
        <v>85.66</v>
      </c>
      <c r="L28" t="s">
        <v>24</v>
      </c>
    </row>
    <row r="29" spans="1:12" x14ac:dyDescent="0.2">
      <c r="A29" t="s">
        <v>44</v>
      </c>
      <c r="B29" t="s">
        <v>15</v>
      </c>
      <c r="C29" t="s">
        <v>16</v>
      </c>
      <c r="E29" t="s">
        <v>18</v>
      </c>
      <c r="I29">
        <v>4</v>
      </c>
      <c r="J29">
        <v>42.83</v>
      </c>
      <c r="K29">
        <v>171.32</v>
      </c>
    </row>
    <row r="30" spans="1:12" x14ac:dyDescent="0.2">
      <c r="A30" t="s">
        <v>44</v>
      </c>
      <c r="B30" t="s">
        <v>15</v>
      </c>
      <c r="C30" t="s">
        <v>16</v>
      </c>
      <c r="E30" t="s">
        <v>19</v>
      </c>
      <c r="I30">
        <v>4</v>
      </c>
      <c r="J30">
        <v>42.83</v>
      </c>
      <c r="K30">
        <v>171.32</v>
      </c>
    </row>
    <row r="31" spans="1:12" x14ac:dyDescent="0.2">
      <c r="A31" t="s">
        <v>44</v>
      </c>
      <c r="B31" t="s">
        <v>15</v>
      </c>
      <c r="C31" t="s">
        <v>16</v>
      </c>
      <c r="E31" t="s">
        <v>20</v>
      </c>
      <c r="I31">
        <v>8</v>
      </c>
      <c r="J31">
        <v>42.83</v>
      </c>
      <c r="K31">
        <v>342.64</v>
      </c>
    </row>
    <row r="32" spans="1:12" x14ac:dyDescent="0.2">
      <c r="A32" t="s">
        <v>44</v>
      </c>
      <c r="B32" t="s">
        <v>15</v>
      </c>
      <c r="C32" t="s">
        <v>16</v>
      </c>
      <c r="E32" t="s">
        <v>21</v>
      </c>
      <c r="F32" t="s">
        <v>22</v>
      </c>
      <c r="H32" t="s">
        <v>23</v>
      </c>
      <c r="I32">
        <v>12</v>
      </c>
      <c r="J32">
        <v>42.83</v>
      </c>
      <c r="K32">
        <v>513.96</v>
      </c>
      <c r="L32" t="s">
        <v>24</v>
      </c>
    </row>
    <row r="33" spans="1:12" x14ac:dyDescent="0.2">
      <c r="A33" t="s">
        <v>44</v>
      </c>
      <c r="B33" t="s">
        <v>15</v>
      </c>
      <c r="C33" t="s">
        <v>16</v>
      </c>
      <c r="E33" t="s">
        <v>25</v>
      </c>
      <c r="F33" t="s">
        <v>22</v>
      </c>
      <c r="H33" t="s">
        <v>23</v>
      </c>
      <c r="I33">
        <v>8</v>
      </c>
      <c r="J33">
        <v>42.83</v>
      </c>
      <c r="K33">
        <v>342.64</v>
      </c>
      <c r="L33" t="s">
        <v>24</v>
      </c>
    </row>
    <row r="34" spans="1:12" x14ac:dyDescent="0.2">
      <c r="A34" t="s">
        <v>44</v>
      </c>
      <c r="B34" t="s">
        <v>15</v>
      </c>
      <c r="C34" t="s">
        <v>16</v>
      </c>
      <c r="E34" t="s">
        <v>38</v>
      </c>
      <c r="F34" t="s">
        <v>22</v>
      </c>
      <c r="H34" t="s">
        <v>23</v>
      </c>
      <c r="I34">
        <v>2</v>
      </c>
      <c r="J34">
        <v>42.83</v>
      </c>
      <c r="K34">
        <v>85.66</v>
      </c>
      <c r="L34" t="s">
        <v>24</v>
      </c>
    </row>
    <row r="35" spans="1:12" x14ac:dyDescent="0.2">
      <c r="A35" t="s">
        <v>44</v>
      </c>
      <c r="B35" t="s">
        <v>15</v>
      </c>
      <c r="C35" t="s">
        <v>16</v>
      </c>
      <c r="E35" t="s">
        <v>33</v>
      </c>
      <c r="F35" t="s">
        <v>45</v>
      </c>
      <c r="H35" t="s">
        <v>23</v>
      </c>
      <c r="I35">
        <v>2</v>
      </c>
      <c r="J35">
        <v>42.83</v>
      </c>
      <c r="K35">
        <v>85.66</v>
      </c>
      <c r="L35" t="s">
        <v>24</v>
      </c>
    </row>
    <row r="36" spans="1:12" x14ac:dyDescent="0.2">
      <c r="A36" t="s">
        <v>44</v>
      </c>
      <c r="B36" t="s">
        <v>15</v>
      </c>
      <c r="C36" t="s">
        <v>16</v>
      </c>
      <c r="D36" t="s">
        <v>33</v>
      </c>
      <c r="E36" t="s">
        <v>34</v>
      </c>
      <c r="F36" t="s">
        <v>35</v>
      </c>
      <c r="G36" t="s">
        <v>31</v>
      </c>
      <c r="I36">
        <v>2</v>
      </c>
      <c r="J36">
        <v>42.83</v>
      </c>
      <c r="K36">
        <v>85.66</v>
      </c>
    </row>
    <row r="37" spans="1:12" x14ac:dyDescent="0.2">
      <c r="A37" t="s">
        <v>44</v>
      </c>
      <c r="B37" t="s">
        <v>15</v>
      </c>
      <c r="C37" t="s">
        <v>16</v>
      </c>
      <c r="E37" t="s">
        <v>46</v>
      </c>
      <c r="I37">
        <v>2</v>
      </c>
      <c r="J37">
        <v>42.83</v>
      </c>
      <c r="K37">
        <v>85.66</v>
      </c>
    </row>
    <row r="38" spans="1:12" x14ac:dyDescent="0.2">
      <c r="A38" t="s">
        <v>47</v>
      </c>
      <c r="B38" t="s">
        <v>15</v>
      </c>
      <c r="C38" t="s">
        <v>16</v>
      </c>
      <c r="E38" t="s">
        <v>17</v>
      </c>
      <c r="I38">
        <v>4</v>
      </c>
      <c r="J38">
        <v>42.83</v>
      </c>
      <c r="K38">
        <v>171.32</v>
      </c>
    </row>
    <row r="39" spans="1:12" x14ac:dyDescent="0.2">
      <c r="A39" t="s">
        <v>47</v>
      </c>
      <c r="B39" t="s">
        <v>15</v>
      </c>
      <c r="C39" t="s">
        <v>16</v>
      </c>
      <c r="E39" t="s">
        <v>18</v>
      </c>
      <c r="I39">
        <v>4</v>
      </c>
      <c r="J39">
        <v>42.83</v>
      </c>
      <c r="K39">
        <v>171.32</v>
      </c>
    </row>
    <row r="40" spans="1:12" x14ac:dyDescent="0.2">
      <c r="A40" t="s">
        <v>47</v>
      </c>
      <c r="B40" t="s">
        <v>15</v>
      </c>
      <c r="C40" t="s">
        <v>16</v>
      </c>
      <c r="E40" t="s">
        <v>19</v>
      </c>
      <c r="I40">
        <v>4</v>
      </c>
      <c r="J40">
        <v>42.83</v>
      </c>
      <c r="K40">
        <v>171.32</v>
      </c>
    </row>
    <row r="41" spans="1:12" x14ac:dyDescent="0.2">
      <c r="A41" t="s">
        <v>47</v>
      </c>
      <c r="B41" t="s">
        <v>15</v>
      </c>
      <c r="C41" t="s">
        <v>16</v>
      </c>
      <c r="E41" t="s">
        <v>20</v>
      </c>
      <c r="I41">
        <v>2</v>
      </c>
      <c r="J41">
        <v>42.83</v>
      </c>
      <c r="K41">
        <v>85.66</v>
      </c>
    </row>
    <row r="42" spans="1:12" x14ac:dyDescent="0.2">
      <c r="A42" t="s">
        <v>47</v>
      </c>
      <c r="B42" t="s">
        <v>15</v>
      </c>
      <c r="C42" t="s">
        <v>16</v>
      </c>
      <c r="E42" t="s">
        <v>21</v>
      </c>
      <c r="F42" t="s">
        <v>22</v>
      </c>
      <c r="H42" t="s">
        <v>23</v>
      </c>
      <c r="I42">
        <v>4</v>
      </c>
      <c r="J42">
        <v>42.83</v>
      </c>
      <c r="K42">
        <v>171.32</v>
      </c>
      <c r="L42" t="s">
        <v>24</v>
      </c>
    </row>
    <row r="43" spans="1:12" x14ac:dyDescent="0.2">
      <c r="A43" t="s">
        <v>47</v>
      </c>
      <c r="B43" t="s">
        <v>15</v>
      </c>
      <c r="C43" t="s">
        <v>16</v>
      </c>
      <c r="E43" t="s">
        <v>25</v>
      </c>
      <c r="F43" t="s">
        <v>22</v>
      </c>
      <c r="H43" t="s">
        <v>23</v>
      </c>
      <c r="I43">
        <v>12</v>
      </c>
      <c r="J43">
        <v>42.83</v>
      </c>
      <c r="K43">
        <v>513.96</v>
      </c>
      <c r="L43" t="s">
        <v>24</v>
      </c>
    </row>
    <row r="44" spans="1:12" x14ac:dyDescent="0.2">
      <c r="A44" t="s">
        <v>47</v>
      </c>
      <c r="B44" t="s">
        <v>15</v>
      </c>
      <c r="C44" t="s">
        <v>16</v>
      </c>
      <c r="E44" t="s">
        <v>26</v>
      </c>
      <c r="F44" t="s">
        <v>27</v>
      </c>
      <c r="H44" t="s">
        <v>23</v>
      </c>
      <c r="I44">
        <v>4</v>
      </c>
      <c r="J44">
        <v>42.83</v>
      </c>
      <c r="K44">
        <v>171.32</v>
      </c>
      <c r="L44" t="s">
        <v>24</v>
      </c>
    </row>
    <row r="45" spans="1:12" x14ac:dyDescent="0.2">
      <c r="A45" t="s">
        <v>47</v>
      </c>
      <c r="B45" t="s">
        <v>15</v>
      </c>
      <c r="C45" t="s">
        <v>16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>
        <v>4</v>
      </c>
      <c r="J45">
        <v>42.83</v>
      </c>
      <c r="K45">
        <v>171.32</v>
      </c>
      <c r="L45" t="s">
        <v>24</v>
      </c>
    </row>
    <row r="46" spans="1:12" x14ac:dyDescent="0.2">
      <c r="A46" t="s">
        <v>47</v>
      </c>
      <c r="B46" t="s">
        <v>15</v>
      </c>
      <c r="C46" t="s">
        <v>16</v>
      </c>
      <c r="D46" t="s">
        <v>33</v>
      </c>
      <c r="E46" t="s">
        <v>34</v>
      </c>
      <c r="F46" t="s">
        <v>35</v>
      </c>
      <c r="G46" t="s">
        <v>31</v>
      </c>
      <c r="I46">
        <v>2</v>
      </c>
      <c r="J46">
        <v>42.83</v>
      </c>
      <c r="K46">
        <v>85.66</v>
      </c>
    </row>
    <row r="47" spans="1:12" x14ac:dyDescent="0.2">
      <c r="A47" t="s">
        <v>47</v>
      </c>
      <c r="B47" t="s">
        <v>15</v>
      </c>
      <c r="C47" t="s">
        <v>16</v>
      </c>
      <c r="E47" t="s">
        <v>38</v>
      </c>
      <c r="F47" t="s">
        <v>22</v>
      </c>
      <c r="H47" t="s">
        <v>23</v>
      </c>
      <c r="I47">
        <v>4</v>
      </c>
      <c r="J47">
        <v>42.83</v>
      </c>
      <c r="K47">
        <v>171.32</v>
      </c>
      <c r="L47" t="s">
        <v>24</v>
      </c>
    </row>
    <row r="48" spans="1:12" x14ac:dyDescent="0.2">
      <c r="A48" t="s">
        <v>48</v>
      </c>
      <c r="B48" t="s">
        <v>15</v>
      </c>
      <c r="C48" t="s">
        <v>16</v>
      </c>
      <c r="E48" t="s">
        <v>17</v>
      </c>
      <c r="I48">
        <v>8</v>
      </c>
      <c r="J48">
        <v>42.83</v>
      </c>
      <c r="K48">
        <v>342.64</v>
      </c>
    </row>
    <row r="49" spans="1:12" x14ac:dyDescent="0.2">
      <c r="A49" t="s">
        <v>48</v>
      </c>
      <c r="B49" t="s">
        <v>15</v>
      </c>
      <c r="C49" t="s">
        <v>16</v>
      </c>
      <c r="E49" t="s">
        <v>18</v>
      </c>
      <c r="I49">
        <v>4</v>
      </c>
      <c r="J49">
        <v>42.83</v>
      </c>
      <c r="K49">
        <v>171.32</v>
      </c>
    </row>
    <row r="50" spans="1:12" x14ac:dyDescent="0.2">
      <c r="A50" t="s">
        <v>48</v>
      </c>
      <c r="B50" t="s">
        <v>15</v>
      </c>
      <c r="C50" t="s">
        <v>16</v>
      </c>
      <c r="E50" t="s">
        <v>19</v>
      </c>
      <c r="I50">
        <v>8</v>
      </c>
      <c r="J50">
        <v>42.83</v>
      </c>
      <c r="K50">
        <v>342.64</v>
      </c>
    </row>
    <row r="51" spans="1:12" x14ac:dyDescent="0.2">
      <c r="A51" t="s">
        <v>48</v>
      </c>
      <c r="B51" t="s">
        <v>15</v>
      </c>
      <c r="C51" t="s">
        <v>16</v>
      </c>
      <c r="E51" t="s">
        <v>20</v>
      </c>
      <c r="I51">
        <v>6</v>
      </c>
      <c r="J51">
        <v>42.83</v>
      </c>
      <c r="K51">
        <v>256.98</v>
      </c>
    </row>
    <row r="52" spans="1:12" x14ac:dyDescent="0.2">
      <c r="A52" t="s">
        <v>48</v>
      </c>
      <c r="B52" t="s">
        <v>15</v>
      </c>
      <c r="C52" t="s">
        <v>16</v>
      </c>
      <c r="E52" t="s">
        <v>38</v>
      </c>
      <c r="F52" t="s">
        <v>22</v>
      </c>
      <c r="H52" t="s">
        <v>23</v>
      </c>
      <c r="I52">
        <v>2</v>
      </c>
      <c r="J52">
        <v>42.83</v>
      </c>
      <c r="K52">
        <v>85.66</v>
      </c>
      <c r="L52" t="s">
        <v>24</v>
      </c>
    </row>
    <row r="53" spans="1:12" x14ac:dyDescent="0.2">
      <c r="A53" t="s">
        <v>48</v>
      </c>
      <c r="B53" t="s">
        <v>15</v>
      </c>
      <c r="C53" t="s">
        <v>16</v>
      </c>
      <c r="E53" t="s">
        <v>25</v>
      </c>
      <c r="F53" t="s">
        <v>22</v>
      </c>
      <c r="H53" t="s">
        <v>23</v>
      </c>
      <c r="I53">
        <v>8</v>
      </c>
      <c r="J53">
        <v>42.83</v>
      </c>
      <c r="K53">
        <v>342.64</v>
      </c>
      <c r="L53" t="s">
        <v>24</v>
      </c>
    </row>
    <row r="54" spans="1:12" x14ac:dyDescent="0.2">
      <c r="A54" t="s">
        <v>48</v>
      </c>
      <c r="B54" t="s">
        <v>15</v>
      </c>
      <c r="C54" t="s">
        <v>16</v>
      </c>
      <c r="E54" t="s">
        <v>46</v>
      </c>
      <c r="I54">
        <v>4</v>
      </c>
      <c r="J54">
        <v>42.83</v>
      </c>
      <c r="K54">
        <v>171.32</v>
      </c>
    </row>
    <row r="55" spans="1:12" x14ac:dyDescent="0.2">
      <c r="A55" t="s">
        <v>48</v>
      </c>
      <c r="B55" t="s">
        <v>15</v>
      </c>
      <c r="C55" t="s">
        <v>16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>
        <v>4</v>
      </c>
      <c r="J55">
        <v>42.83</v>
      </c>
      <c r="K55">
        <v>171.32</v>
      </c>
      <c r="L55" t="s">
        <v>24</v>
      </c>
    </row>
    <row r="56" spans="1:12" x14ac:dyDescent="0.2">
      <c r="A56" t="s">
        <v>48</v>
      </c>
      <c r="B56" t="s">
        <v>15</v>
      </c>
      <c r="C56" t="s">
        <v>16</v>
      </c>
      <c r="D56" t="s">
        <v>33</v>
      </c>
      <c r="E56" t="s">
        <v>34</v>
      </c>
      <c r="F56" t="s">
        <v>35</v>
      </c>
      <c r="G56" t="s">
        <v>31</v>
      </c>
      <c r="I56">
        <v>2</v>
      </c>
      <c r="J56">
        <v>42.83</v>
      </c>
      <c r="K56">
        <v>85.66</v>
      </c>
    </row>
    <row r="57" spans="1:12" x14ac:dyDescent="0.2">
      <c r="A57" t="s">
        <v>49</v>
      </c>
      <c r="B57" t="s">
        <v>15</v>
      </c>
      <c r="C57" t="s">
        <v>16</v>
      </c>
      <c r="E57" t="s">
        <v>18</v>
      </c>
      <c r="I57">
        <v>4</v>
      </c>
      <c r="J57">
        <v>42.83</v>
      </c>
      <c r="K57">
        <v>171.32</v>
      </c>
    </row>
    <row r="58" spans="1:12" x14ac:dyDescent="0.2">
      <c r="A58" t="s">
        <v>49</v>
      </c>
      <c r="B58" t="s">
        <v>15</v>
      </c>
      <c r="C58" t="s">
        <v>16</v>
      </c>
      <c r="E58" t="s">
        <v>19</v>
      </c>
      <c r="I58">
        <v>4</v>
      </c>
      <c r="J58">
        <v>42.83</v>
      </c>
      <c r="K58">
        <v>171.32</v>
      </c>
    </row>
    <row r="59" spans="1:12" x14ac:dyDescent="0.2">
      <c r="A59" t="s">
        <v>49</v>
      </c>
      <c r="B59" t="s">
        <v>15</v>
      </c>
      <c r="C59" t="s">
        <v>16</v>
      </c>
      <c r="E59" t="s">
        <v>20</v>
      </c>
      <c r="I59">
        <v>8</v>
      </c>
      <c r="J59">
        <v>42.83</v>
      </c>
      <c r="K59">
        <v>342.64</v>
      </c>
    </row>
    <row r="60" spans="1:12" x14ac:dyDescent="0.2">
      <c r="A60" t="s">
        <v>49</v>
      </c>
      <c r="B60" t="s">
        <v>15</v>
      </c>
      <c r="C60" t="s">
        <v>16</v>
      </c>
      <c r="E60" t="s">
        <v>21</v>
      </c>
      <c r="F60" t="s">
        <v>22</v>
      </c>
      <c r="H60" t="s">
        <v>23</v>
      </c>
      <c r="I60">
        <v>4</v>
      </c>
      <c r="J60">
        <v>42.83</v>
      </c>
      <c r="K60">
        <v>171.32</v>
      </c>
      <c r="L60" t="s">
        <v>24</v>
      </c>
    </row>
    <row r="61" spans="1:12" x14ac:dyDescent="0.2">
      <c r="A61" t="s">
        <v>49</v>
      </c>
      <c r="B61" t="s">
        <v>15</v>
      </c>
      <c r="C61" t="s">
        <v>16</v>
      </c>
      <c r="E61" t="s">
        <v>25</v>
      </c>
      <c r="F61" t="s">
        <v>22</v>
      </c>
      <c r="H61" t="s">
        <v>23</v>
      </c>
      <c r="I61">
        <v>12</v>
      </c>
      <c r="J61">
        <v>42.83</v>
      </c>
      <c r="K61">
        <v>513.96</v>
      </c>
      <c r="L61" t="s">
        <v>24</v>
      </c>
    </row>
    <row r="62" spans="1:12" x14ac:dyDescent="0.2">
      <c r="A62" t="s">
        <v>49</v>
      </c>
      <c r="B62" t="s">
        <v>15</v>
      </c>
      <c r="C62" t="s">
        <v>16</v>
      </c>
      <c r="E62" t="s">
        <v>38</v>
      </c>
      <c r="F62" t="s">
        <v>22</v>
      </c>
      <c r="H62" t="s">
        <v>23</v>
      </c>
      <c r="I62">
        <v>2</v>
      </c>
      <c r="J62">
        <v>42.83</v>
      </c>
      <c r="K62">
        <v>85.66</v>
      </c>
      <c r="L62" t="s">
        <v>24</v>
      </c>
    </row>
    <row r="63" spans="1:12" x14ac:dyDescent="0.2">
      <c r="A63" t="s">
        <v>49</v>
      </c>
      <c r="B63" t="s">
        <v>15</v>
      </c>
      <c r="C63" t="s">
        <v>16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>
        <v>42.83</v>
      </c>
      <c r="K63">
        <v>171.32</v>
      </c>
      <c r="L63" t="s">
        <v>24</v>
      </c>
    </row>
    <row r="64" spans="1:12" x14ac:dyDescent="0.2">
      <c r="A64" t="s">
        <v>49</v>
      </c>
      <c r="B64" t="s">
        <v>15</v>
      </c>
      <c r="C64" t="s">
        <v>16</v>
      </c>
      <c r="E64" t="s">
        <v>26</v>
      </c>
      <c r="F64" t="s">
        <v>27</v>
      </c>
      <c r="H64" t="s">
        <v>23</v>
      </c>
      <c r="I64">
        <v>2</v>
      </c>
      <c r="J64">
        <v>42.83</v>
      </c>
      <c r="K64">
        <v>85.66</v>
      </c>
      <c r="L64" t="s">
        <v>24</v>
      </c>
    </row>
    <row r="65" spans="1:12" x14ac:dyDescent="0.2">
      <c r="A65" t="s">
        <v>49</v>
      </c>
      <c r="B65" t="s">
        <v>15</v>
      </c>
      <c r="C65" t="s">
        <v>16</v>
      </c>
      <c r="E65" t="s">
        <v>50</v>
      </c>
      <c r="F65" t="s">
        <v>22</v>
      </c>
      <c r="H65" t="s">
        <v>23</v>
      </c>
      <c r="I65">
        <v>4</v>
      </c>
      <c r="J65">
        <v>42.83</v>
      </c>
      <c r="K65">
        <v>171.32</v>
      </c>
      <c r="L65" t="s">
        <v>24</v>
      </c>
    </row>
    <row r="66" spans="1:12" x14ac:dyDescent="0.2">
      <c r="A66" t="s">
        <v>51</v>
      </c>
      <c r="B66" t="s">
        <v>15</v>
      </c>
      <c r="C66" t="s">
        <v>16</v>
      </c>
      <c r="E66" t="s">
        <v>17</v>
      </c>
      <c r="I66">
        <v>38.75</v>
      </c>
      <c r="J66">
        <v>42.83</v>
      </c>
      <c r="K66">
        <v>1659.6624999999999</v>
      </c>
    </row>
    <row r="67" spans="1:12" x14ac:dyDescent="0.2">
      <c r="A67" t="s">
        <v>51</v>
      </c>
      <c r="B67" t="s">
        <v>15</v>
      </c>
      <c r="C67" t="s">
        <v>16</v>
      </c>
      <c r="E67" t="s">
        <v>52</v>
      </c>
      <c r="F67" t="s">
        <v>53</v>
      </c>
      <c r="G67" t="s">
        <v>54</v>
      </c>
      <c r="H67" t="s">
        <v>32</v>
      </c>
      <c r="I67">
        <v>0</v>
      </c>
      <c r="J67">
        <v>42.83</v>
      </c>
      <c r="K67">
        <v>0</v>
      </c>
    </row>
    <row r="68" spans="1:12" x14ac:dyDescent="0.2">
      <c r="A68" t="s">
        <v>51</v>
      </c>
      <c r="B68" t="s">
        <v>15</v>
      </c>
      <c r="C68" t="s">
        <v>16</v>
      </c>
      <c r="E68" t="s">
        <v>18</v>
      </c>
      <c r="I68">
        <v>0</v>
      </c>
      <c r="J68">
        <v>42.83</v>
      </c>
      <c r="K68">
        <v>0</v>
      </c>
    </row>
    <row r="69" spans="1:12" x14ac:dyDescent="0.2">
      <c r="A69" t="s">
        <v>55</v>
      </c>
      <c r="B69" t="s">
        <v>15</v>
      </c>
      <c r="C69" t="s">
        <v>16</v>
      </c>
      <c r="E69" t="s">
        <v>18</v>
      </c>
      <c r="I69">
        <v>4</v>
      </c>
      <c r="J69">
        <v>42.83</v>
      </c>
      <c r="K69">
        <v>171.32</v>
      </c>
    </row>
    <row r="70" spans="1:12" x14ac:dyDescent="0.2">
      <c r="A70" t="s">
        <v>55</v>
      </c>
      <c r="B70" t="s">
        <v>15</v>
      </c>
      <c r="C70" t="s">
        <v>16</v>
      </c>
      <c r="E70" t="s">
        <v>19</v>
      </c>
      <c r="I70">
        <v>4</v>
      </c>
      <c r="J70">
        <v>42.83</v>
      </c>
      <c r="K70">
        <v>171.32</v>
      </c>
    </row>
    <row r="71" spans="1:12" x14ac:dyDescent="0.2">
      <c r="A71" t="s">
        <v>55</v>
      </c>
      <c r="B71" t="s">
        <v>15</v>
      </c>
      <c r="C71" t="s">
        <v>16</v>
      </c>
      <c r="E71" t="s">
        <v>20</v>
      </c>
      <c r="I71">
        <v>4</v>
      </c>
      <c r="J71">
        <v>42.83</v>
      </c>
      <c r="K71">
        <v>171.32</v>
      </c>
    </row>
    <row r="72" spans="1:12" x14ac:dyDescent="0.2">
      <c r="A72" t="s">
        <v>55</v>
      </c>
      <c r="B72" t="s">
        <v>15</v>
      </c>
      <c r="C72" t="s">
        <v>16</v>
      </c>
      <c r="E72" t="s">
        <v>38</v>
      </c>
      <c r="F72" t="s">
        <v>22</v>
      </c>
      <c r="H72" t="s">
        <v>23</v>
      </c>
      <c r="I72">
        <v>2</v>
      </c>
      <c r="J72">
        <v>42.83</v>
      </c>
      <c r="K72">
        <v>85.66</v>
      </c>
      <c r="L72" t="s">
        <v>24</v>
      </c>
    </row>
    <row r="73" spans="1:12" x14ac:dyDescent="0.2">
      <c r="A73" t="s">
        <v>55</v>
      </c>
      <c r="B73" t="s">
        <v>15</v>
      </c>
      <c r="C73" t="s">
        <v>16</v>
      </c>
      <c r="E73" t="s">
        <v>21</v>
      </c>
      <c r="F73" t="s">
        <v>22</v>
      </c>
      <c r="H73" t="s">
        <v>23</v>
      </c>
      <c r="I73">
        <v>4</v>
      </c>
      <c r="J73">
        <v>42.83</v>
      </c>
      <c r="K73">
        <v>171.32</v>
      </c>
      <c r="L73" t="s">
        <v>24</v>
      </c>
    </row>
    <row r="74" spans="1:12" x14ac:dyDescent="0.2">
      <c r="A74" t="s">
        <v>55</v>
      </c>
      <c r="B74" t="s">
        <v>15</v>
      </c>
      <c r="C74" t="s">
        <v>16</v>
      </c>
      <c r="E74" t="s">
        <v>25</v>
      </c>
      <c r="F74" t="s">
        <v>22</v>
      </c>
      <c r="H74" t="s">
        <v>23</v>
      </c>
      <c r="I74">
        <v>8</v>
      </c>
      <c r="J74">
        <v>42.83</v>
      </c>
      <c r="K74">
        <v>342.64</v>
      </c>
      <c r="L74" t="s">
        <v>24</v>
      </c>
    </row>
    <row r="75" spans="1:12" x14ac:dyDescent="0.2">
      <c r="A75" t="s">
        <v>55</v>
      </c>
      <c r="B75" t="s">
        <v>15</v>
      </c>
      <c r="C75" t="s">
        <v>16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>
        <v>8</v>
      </c>
      <c r="J75">
        <v>42.83</v>
      </c>
      <c r="K75">
        <v>342.64</v>
      </c>
      <c r="L75" t="s">
        <v>24</v>
      </c>
    </row>
    <row r="76" spans="1:12" x14ac:dyDescent="0.2">
      <c r="A76" t="s">
        <v>55</v>
      </c>
      <c r="B76" t="s">
        <v>15</v>
      </c>
      <c r="C76" t="s">
        <v>16</v>
      </c>
      <c r="D76" t="s">
        <v>33</v>
      </c>
      <c r="E76" t="s">
        <v>34</v>
      </c>
      <c r="F76" t="s">
        <v>35</v>
      </c>
      <c r="G76" t="s">
        <v>31</v>
      </c>
      <c r="I76">
        <v>2</v>
      </c>
      <c r="J76">
        <v>42.83</v>
      </c>
      <c r="K76">
        <v>85.66</v>
      </c>
    </row>
    <row r="77" spans="1:12" x14ac:dyDescent="0.2">
      <c r="A77" t="s">
        <v>55</v>
      </c>
      <c r="B77" t="s">
        <v>15</v>
      </c>
      <c r="C77" t="s">
        <v>16</v>
      </c>
      <c r="E77" t="s">
        <v>41</v>
      </c>
      <c r="F77" t="s">
        <v>42</v>
      </c>
      <c r="G77" t="s">
        <v>31</v>
      </c>
      <c r="H77" t="s">
        <v>23</v>
      </c>
      <c r="I77">
        <v>4</v>
      </c>
      <c r="J77">
        <v>42.83</v>
      </c>
      <c r="K77">
        <v>171.32</v>
      </c>
    </row>
    <row r="78" spans="1:12" x14ac:dyDescent="0.2">
      <c r="A78" t="s">
        <v>55</v>
      </c>
      <c r="B78" t="s">
        <v>15</v>
      </c>
      <c r="C78" t="s">
        <v>16</v>
      </c>
      <c r="E78" t="s">
        <v>40</v>
      </c>
      <c r="I78">
        <v>6</v>
      </c>
      <c r="J78">
        <v>42.83</v>
      </c>
      <c r="K78">
        <v>256.98</v>
      </c>
    </row>
    <row r="79" spans="1:12" x14ac:dyDescent="0.2">
      <c r="A79" t="s">
        <v>56</v>
      </c>
      <c r="B79" t="s">
        <v>15</v>
      </c>
      <c r="C79" t="s">
        <v>16</v>
      </c>
      <c r="E79" t="s">
        <v>18</v>
      </c>
      <c r="I79">
        <v>4</v>
      </c>
      <c r="J79">
        <v>42.83</v>
      </c>
      <c r="K79">
        <v>171.32</v>
      </c>
    </row>
    <row r="80" spans="1:12" x14ac:dyDescent="0.2">
      <c r="A80" t="s">
        <v>56</v>
      </c>
      <c r="B80" t="s">
        <v>15</v>
      </c>
      <c r="C80" t="s">
        <v>16</v>
      </c>
      <c r="E80" t="s">
        <v>19</v>
      </c>
      <c r="I80">
        <v>4</v>
      </c>
      <c r="J80">
        <v>42.83</v>
      </c>
      <c r="K80">
        <v>171.32</v>
      </c>
    </row>
    <row r="81" spans="1:12" x14ac:dyDescent="0.2">
      <c r="A81" t="s">
        <v>56</v>
      </c>
      <c r="B81" t="s">
        <v>15</v>
      </c>
      <c r="C81" t="s">
        <v>16</v>
      </c>
      <c r="E81" t="s">
        <v>20</v>
      </c>
      <c r="I81">
        <v>8</v>
      </c>
      <c r="J81">
        <v>42.83</v>
      </c>
      <c r="K81">
        <v>342.64</v>
      </c>
    </row>
    <row r="82" spans="1:12" x14ac:dyDescent="0.2">
      <c r="A82" t="s">
        <v>56</v>
      </c>
      <c r="B82" t="s">
        <v>15</v>
      </c>
      <c r="C82" t="s">
        <v>16</v>
      </c>
      <c r="E82" t="s">
        <v>21</v>
      </c>
      <c r="F82" t="s">
        <v>22</v>
      </c>
      <c r="H82" t="s">
        <v>23</v>
      </c>
      <c r="I82">
        <v>4</v>
      </c>
      <c r="J82">
        <v>42.83</v>
      </c>
      <c r="K82">
        <v>171.32</v>
      </c>
      <c r="L82" t="s">
        <v>24</v>
      </c>
    </row>
    <row r="83" spans="1:12" x14ac:dyDescent="0.2">
      <c r="A83" t="s">
        <v>56</v>
      </c>
      <c r="B83" t="s">
        <v>15</v>
      </c>
      <c r="C83" t="s">
        <v>16</v>
      </c>
      <c r="E83" t="s">
        <v>25</v>
      </c>
      <c r="F83" t="s">
        <v>22</v>
      </c>
      <c r="H83" t="s">
        <v>23</v>
      </c>
      <c r="I83">
        <v>6</v>
      </c>
      <c r="J83">
        <v>42.83</v>
      </c>
      <c r="K83">
        <v>256.98</v>
      </c>
      <c r="L83" t="s">
        <v>24</v>
      </c>
    </row>
    <row r="84" spans="1:12" x14ac:dyDescent="0.2">
      <c r="A84" t="s">
        <v>56</v>
      </c>
      <c r="B84" t="s">
        <v>15</v>
      </c>
      <c r="C84" t="s">
        <v>16</v>
      </c>
      <c r="E84" t="s">
        <v>26</v>
      </c>
      <c r="F84" t="s">
        <v>27</v>
      </c>
      <c r="H84" t="s">
        <v>23</v>
      </c>
      <c r="I84">
        <v>4</v>
      </c>
      <c r="J84">
        <v>42.83</v>
      </c>
      <c r="K84">
        <v>171.32</v>
      </c>
      <c r="L84" t="s">
        <v>24</v>
      </c>
    </row>
    <row r="85" spans="1:12" x14ac:dyDescent="0.2">
      <c r="A85" t="s">
        <v>56</v>
      </c>
      <c r="B85" t="s">
        <v>15</v>
      </c>
      <c r="C85" t="s">
        <v>16</v>
      </c>
      <c r="D85" t="s">
        <v>33</v>
      </c>
      <c r="E85" t="s">
        <v>34</v>
      </c>
      <c r="F85" t="s">
        <v>35</v>
      </c>
      <c r="G85" t="s">
        <v>31</v>
      </c>
      <c r="I85">
        <v>2</v>
      </c>
      <c r="J85">
        <v>42.83</v>
      </c>
      <c r="K85">
        <v>85.66</v>
      </c>
    </row>
    <row r="86" spans="1:12" x14ac:dyDescent="0.2">
      <c r="A86" t="s">
        <v>56</v>
      </c>
      <c r="B86" t="s">
        <v>15</v>
      </c>
      <c r="C86" t="s">
        <v>16</v>
      </c>
      <c r="E86" t="s">
        <v>41</v>
      </c>
      <c r="F86" t="s">
        <v>42</v>
      </c>
      <c r="G86" t="s">
        <v>31</v>
      </c>
      <c r="H86" t="s">
        <v>23</v>
      </c>
      <c r="I86">
        <v>2</v>
      </c>
      <c r="J86">
        <v>42.83</v>
      </c>
      <c r="K86">
        <v>85.66</v>
      </c>
    </row>
    <row r="87" spans="1:12" x14ac:dyDescent="0.2">
      <c r="A87" t="s">
        <v>56</v>
      </c>
      <c r="B87" t="s">
        <v>15</v>
      </c>
      <c r="C87" t="s">
        <v>16</v>
      </c>
      <c r="E87" t="s">
        <v>38</v>
      </c>
      <c r="F87" t="s">
        <v>22</v>
      </c>
      <c r="H87" t="s">
        <v>23</v>
      </c>
      <c r="I87">
        <v>2</v>
      </c>
      <c r="J87">
        <v>42.83</v>
      </c>
      <c r="K87">
        <v>85.66</v>
      </c>
      <c r="L87" t="s">
        <v>24</v>
      </c>
    </row>
    <row r="88" spans="1:12" x14ac:dyDescent="0.2">
      <c r="A88" t="s">
        <v>56</v>
      </c>
      <c r="B88" t="s">
        <v>15</v>
      </c>
      <c r="C88" t="s">
        <v>16</v>
      </c>
      <c r="E88" t="s">
        <v>57</v>
      </c>
      <c r="F88" t="s">
        <v>22</v>
      </c>
      <c r="H88" t="s">
        <v>23</v>
      </c>
      <c r="I88">
        <v>4</v>
      </c>
      <c r="J88">
        <v>42.83</v>
      </c>
      <c r="K88">
        <v>171.32</v>
      </c>
      <c r="L88" t="s">
        <v>24</v>
      </c>
    </row>
    <row r="89" spans="1:12" x14ac:dyDescent="0.2">
      <c r="A89" t="s">
        <v>56</v>
      </c>
      <c r="B89" t="s">
        <v>15</v>
      </c>
      <c r="C89" t="s">
        <v>16</v>
      </c>
      <c r="E89" t="s">
        <v>58</v>
      </c>
      <c r="F89" t="s">
        <v>59</v>
      </c>
      <c r="H89" t="s">
        <v>23</v>
      </c>
      <c r="I89">
        <v>4</v>
      </c>
      <c r="J89">
        <v>42.83</v>
      </c>
      <c r="K89">
        <v>171.32</v>
      </c>
      <c r="L89" t="s">
        <v>24</v>
      </c>
    </row>
    <row r="90" spans="1:12" x14ac:dyDescent="0.2">
      <c r="A90" t="s">
        <v>60</v>
      </c>
      <c r="B90" t="s">
        <v>15</v>
      </c>
      <c r="C90" t="s">
        <v>16</v>
      </c>
      <c r="E90" t="s">
        <v>18</v>
      </c>
      <c r="I90">
        <v>4</v>
      </c>
      <c r="J90">
        <v>42.83</v>
      </c>
      <c r="K90">
        <v>171.32</v>
      </c>
    </row>
    <row r="91" spans="1:12" x14ac:dyDescent="0.2">
      <c r="A91" t="s">
        <v>60</v>
      </c>
      <c r="B91" t="s">
        <v>15</v>
      </c>
      <c r="C91" t="s">
        <v>16</v>
      </c>
      <c r="E91" t="s">
        <v>19</v>
      </c>
      <c r="I91">
        <v>2</v>
      </c>
      <c r="J91">
        <v>42.83</v>
      </c>
      <c r="K91">
        <v>85.66</v>
      </c>
    </row>
    <row r="92" spans="1:12" x14ac:dyDescent="0.2">
      <c r="A92" t="s">
        <v>60</v>
      </c>
      <c r="B92" t="s">
        <v>15</v>
      </c>
      <c r="C92" t="s">
        <v>16</v>
      </c>
      <c r="E92" t="s">
        <v>43</v>
      </c>
      <c r="F92" t="s">
        <v>22</v>
      </c>
      <c r="H92" t="s">
        <v>23</v>
      </c>
      <c r="I92">
        <v>4</v>
      </c>
      <c r="J92">
        <v>42.83</v>
      </c>
      <c r="K92">
        <v>171.32</v>
      </c>
      <c r="L92" t="s">
        <v>24</v>
      </c>
    </row>
    <row r="93" spans="1:12" x14ac:dyDescent="0.2">
      <c r="A93" t="s">
        <v>60</v>
      </c>
      <c r="B93" t="s">
        <v>15</v>
      </c>
      <c r="C93" t="s">
        <v>16</v>
      </c>
      <c r="E93" t="s">
        <v>21</v>
      </c>
      <c r="F93" t="s">
        <v>22</v>
      </c>
      <c r="H93" t="s">
        <v>23</v>
      </c>
      <c r="I93">
        <v>6</v>
      </c>
      <c r="J93">
        <v>42.83</v>
      </c>
      <c r="K93">
        <v>256.98</v>
      </c>
      <c r="L93" t="s">
        <v>24</v>
      </c>
    </row>
    <row r="94" spans="1:12" x14ac:dyDescent="0.2">
      <c r="A94" t="s">
        <v>60</v>
      </c>
      <c r="B94" t="s">
        <v>15</v>
      </c>
      <c r="C94" t="s">
        <v>16</v>
      </c>
      <c r="E94" t="s">
        <v>25</v>
      </c>
      <c r="F94" t="s">
        <v>22</v>
      </c>
      <c r="H94" t="s">
        <v>23</v>
      </c>
      <c r="I94">
        <v>8</v>
      </c>
      <c r="J94">
        <v>42.83</v>
      </c>
      <c r="K94">
        <v>342.64</v>
      </c>
      <c r="L94" t="s">
        <v>24</v>
      </c>
    </row>
    <row r="95" spans="1:12" x14ac:dyDescent="0.2">
      <c r="A95" t="s">
        <v>60</v>
      </c>
      <c r="B95" t="s">
        <v>15</v>
      </c>
      <c r="C95" t="s">
        <v>16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>
        <v>6</v>
      </c>
      <c r="J95">
        <v>42.83</v>
      </c>
      <c r="K95">
        <v>256.98</v>
      </c>
      <c r="L95" t="s">
        <v>24</v>
      </c>
    </row>
    <row r="96" spans="1:12" x14ac:dyDescent="0.2">
      <c r="A96" t="s">
        <v>60</v>
      </c>
      <c r="B96" t="s">
        <v>15</v>
      </c>
      <c r="C96" t="s">
        <v>16</v>
      </c>
      <c r="D96" t="s">
        <v>33</v>
      </c>
      <c r="E96" t="s">
        <v>34</v>
      </c>
      <c r="F96" t="s">
        <v>35</v>
      </c>
      <c r="G96" t="s">
        <v>31</v>
      </c>
      <c r="I96">
        <v>2</v>
      </c>
      <c r="J96">
        <v>42.83</v>
      </c>
      <c r="K96">
        <v>85.66</v>
      </c>
    </row>
    <row r="97" spans="1:12" x14ac:dyDescent="0.2">
      <c r="A97" t="s">
        <v>60</v>
      </c>
      <c r="B97" t="s">
        <v>15</v>
      </c>
      <c r="C97" t="s">
        <v>16</v>
      </c>
      <c r="E97" t="s">
        <v>41</v>
      </c>
      <c r="F97" t="s">
        <v>42</v>
      </c>
      <c r="G97" t="s">
        <v>31</v>
      </c>
      <c r="H97" t="s">
        <v>23</v>
      </c>
      <c r="I97">
        <v>2</v>
      </c>
      <c r="J97">
        <v>42.83</v>
      </c>
      <c r="K97">
        <v>85.66</v>
      </c>
    </row>
    <row r="98" spans="1:12" x14ac:dyDescent="0.2">
      <c r="A98" t="s">
        <v>60</v>
      </c>
      <c r="B98" t="s">
        <v>15</v>
      </c>
      <c r="C98" t="s">
        <v>16</v>
      </c>
      <c r="D98" t="s">
        <v>33</v>
      </c>
      <c r="E98" t="s">
        <v>61</v>
      </c>
      <c r="F98" t="s">
        <v>62</v>
      </c>
      <c r="G98" t="s">
        <v>63</v>
      </c>
      <c r="H98" t="s">
        <v>64</v>
      </c>
      <c r="I98">
        <v>4</v>
      </c>
      <c r="J98">
        <v>42.83</v>
      </c>
      <c r="K98">
        <v>171.32</v>
      </c>
      <c r="L98" t="s">
        <v>24</v>
      </c>
    </row>
    <row r="99" spans="1:12" x14ac:dyDescent="0.2">
      <c r="A99" t="s">
        <v>60</v>
      </c>
      <c r="B99" t="s">
        <v>15</v>
      </c>
      <c r="C99" t="s">
        <v>16</v>
      </c>
      <c r="E99" t="s">
        <v>65</v>
      </c>
      <c r="F99" t="s">
        <v>66</v>
      </c>
      <c r="H99" t="s">
        <v>23</v>
      </c>
      <c r="I99">
        <v>8</v>
      </c>
      <c r="J99">
        <v>42.83</v>
      </c>
      <c r="K99">
        <v>342.64</v>
      </c>
      <c r="L99" t="s">
        <v>24</v>
      </c>
    </row>
    <row r="100" spans="1:12" x14ac:dyDescent="0.2">
      <c r="A100" t="s">
        <v>67</v>
      </c>
      <c r="B100" t="s">
        <v>15</v>
      </c>
      <c r="C100" t="s">
        <v>16</v>
      </c>
      <c r="E100" t="s">
        <v>18</v>
      </c>
      <c r="I100">
        <v>4</v>
      </c>
      <c r="J100">
        <v>42.83</v>
      </c>
      <c r="K100">
        <v>171.32</v>
      </c>
    </row>
    <row r="101" spans="1:12" x14ac:dyDescent="0.2">
      <c r="A101" t="s">
        <v>67</v>
      </c>
      <c r="B101" t="s">
        <v>15</v>
      </c>
      <c r="C101" t="s">
        <v>16</v>
      </c>
      <c r="E101" t="s">
        <v>19</v>
      </c>
      <c r="I101">
        <v>6</v>
      </c>
      <c r="J101">
        <v>42.83</v>
      </c>
      <c r="K101">
        <v>256.98</v>
      </c>
    </row>
    <row r="102" spans="1:12" x14ac:dyDescent="0.2">
      <c r="A102" t="s">
        <v>67</v>
      </c>
      <c r="B102" t="s">
        <v>15</v>
      </c>
      <c r="C102" t="s">
        <v>16</v>
      </c>
      <c r="E102" t="s">
        <v>20</v>
      </c>
      <c r="I102">
        <v>4</v>
      </c>
      <c r="J102">
        <v>42.83</v>
      </c>
      <c r="K102">
        <v>171.32</v>
      </c>
    </row>
    <row r="103" spans="1:12" x14ac:dyDescent="0.2">
      <c r="A103" t="s">
        <v>67</v>
      </c>
      <c r="B103" t="s">
        <v>15</v>
      </c>
      <c r="C103" t="s">
        <v>16</v>
      </c>
      <c r="E103" t="s">
        <v>38</v>
      </c>
      <c r="F103" t="s">
        <v>22</v>
      </c>
      <c r="H103" t="s">
        <v>23</v>
      </c>
      <c r="I103">
        <v>2</v>
      </c>
      <c r="J103">
        <v>42.83</v>
      </c>
      <c r="K103">
        <v>85.66</v>
      </c>
      <c r="L103" t="s">
        <v>24</v>
      </c>
    </row>
    <row r="104" spans="1:12" x14ac:dyDescent="0.2">
      <c r="A104" t="s">
        <v>67</v>
      </c>
      <c r="B104" t="s">
        <v>15</v>
      </c>
      <c r="C104" t="s">
        <v>16</v>
      </c>
      <c r="E104" t="s">
        <v>21</v>
      </c>
      <c r="F104" t="s">
        <v>22</v>
      </c>
      <c r="H104" t="s">
        <v>23</v>
      </c>
      <c r="I104">
        <v>4</v>
      </c>
      <c r="J104">
        <v>42.83</v>
      </c>
      <c r="K104">
        <v>171.32</v>
      </c>
      <c r="L104" t="s">
        <v>24</v>
      </c>
    </row>
    <row r="105" spans="1:12" x14ac:dyDescent="0.2">
      <c r="A105" t="s">
        <v>67</v>
      </c>
      <c r="B105" t="s">
        <v>15</v>
      </c>
      <c r="C105" t="s">
        <v>16</v>
      </c>
      <c r="E105" t="s">
        <v>25</v>
      </c>
      <c r="F105" t="s">
        <v>22</v>
      </c>
      <c r="H105" t="s">
        <v>23</v>
      </c>
      <c r="I105">
        <v>8</v>
      </c>
      <c r="J105">
        <v>42.83</v>
      </c>
      <c r="K105">
        <v>342.64</v>
      </c>
      <c r="L105" t="s">
        <v>24</v>
      </c>
    </row>
    <row r="106" spans="1:12" x14ac:dyDescent="0.2">
      <c r="A106" t="s">
        <v>67</v>
      </c>
      <c r="B106" t="s">
        <v>15</v>
      </c>
      <c r="C106" t="s">
        <v>16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>
        <v>2</v>
      </c>
      <c r="J106">
        <v>42.83</v>
      </c>
      <c r="K106">
        <v>85.66</v>
      </c>
      <c r="L106" t="s">
        <v>24</v>
      </c>
    </row>
    <row r="107" spans="1:12" x14ac:dyDescent="0.2">
      <c r="A107" t="s">
        <v>67</v>
      </c>
      <c r="B107" t="s">
        <v>15</v>
      </c>
      <c r="C107" t="s">
        <v>16</v>
      </c>
      <c r="D107" t="s">
        <v>33</v>
      </c>
      <c r="E107" t="s">
        <v>34</v>
      </c>
      <c r="F107" t="s">
        <v>35</v>
      </c>
      <c r="G107" t="s">
        <v>31</v>
      </c>
      <c r="I107">
        <v>6</v>
      </c>
      <c r="J107">
        <v>42.83</v>
      </c>
      <c r="K107">
        <v>256.98</v>
      </c>
    </row>
    <row r="108" spans="1:12" x14ac:dyDescent="0.2">
      <c r="A108" t="s">
        <v>67</v>
      </c>
      <c r="B108" t="s">
        <v>15</v>
      </c>
      <c r="C108" t="s">
        <v>16</v>
      </c>
      <c r="E108" t="s">
        <v>41</v>
      </c>
      <c r="F108" t="s">
        <v>42</v>
      </c>
      <c r="G108" t="s">
        <v>31</v>
      </c>
      <c r="H108" t="s">
        <v>23</v>
      </c>
      <c r="I108">
        <v>6</v>
      </c>
      <c r="J108">
        <v>42.83</v>
      </c>
      <c r="K108">
        <v>256.98</v>
      </c>
    </row>
    <row r="109" spans="1:12" x14ac:dyDescent="0.2">
      <c r="A109" t="s">
        <v>67</v>
      </c>
      <c r="B109" t="s">
        <v>15</v>
      </c>
      <c r="C109" t="s">
        <v>16</v>
      </c>
      <c r="E109" t="s">
        <v>33</v>
      </c>
      <c r="F109" t="s">
        <v>45</v>
      </c>
      <c r="H109" t="s">
        <v>23</v>
      </c>
      <c r="I109">
        <v>2</v>
      </c>
      <c r="J109">
        <v>42.83</v>
      </c>
      <c r="K109">
        <v>85.66</v>
      </c>
      <c r="L109" t="s">
        <v>24</v>
      </c>
    </row>
    <row r="110" spans="1:12" x14ac:dyDescent="0.2">
      <c r="A110" t="s">
        <v>68</v>
      </c>
      <c r="B110" t="s">
        <v>15</v>
      </c>
      <c r="C110" t="s">
        <v>16</v>
      </c>
      <c r="E110" t="s">
        <v>17</v>
      </c>
      <c r="I110">
        <v>4</v>
      </c>
      <c r="J110">
        <v>42.83</v>
      </c>
      <c r="K110">
        <v>171.32</v>
      </c>
    </row>
    <row r="111" spans="1:12" x14ac:dyDescent="0.2">
      <c r="A111" t="s">
        <v>68</v>
      </c>
      <c r="B111" t="s">
        <v>15</v>
      </c>
      <c r="C111" t="s">
        <v>16</v>
      </c>
      <c r="E111" t="s">
        <v>18</v>
      </c>
      <c r="I111">
        <v>4</v>
      </c>
      <c r="J111">
        <v>42.83</v>
      </c>
      <c r="K111">
        <v>171.32</v>
      </c>
    </row>
    <row r="112" spans="1:12" x14ac:dyDescent="0.2">
      <c r="A112" t="s">
        <v>68</v>
      </c>
      <c r="B112" t="s">
        <v>15</v>
      </c>
      <c r="C112" t="s">
        <v>16</v>
      </c>
      <c r="E112" t="s">
        <v>19</v>
      </c>
      <c r="I112">
        <v>4</v>
      </c>
      <c r="J112">
        <v>42.83</v>
      </c>
      <c r="K112">
        <v>171.32</v>
      </c>
    </row>
    <row r="113" spans="1:12" x14ac:dyDescent="0.2">
      <c r="A113" t="s">
        <v>68</v>
      </c>
      <c r="B113" t="s">
        <v>15</v>
      </c>
      <c r="C113" t="s">
        <v>16</v>
      </c>
      <c r="E113" t="s">
        <v>20</v>
      </c>
      <c r="I113">
        <v>4</v>
      </c>
      <c r="J113">
        <v>42.83</v>
      </c>
      <c r="K113">
        <v>171.32</v>
      </c>
    </row>
    <row r="114" spans="1:12" x14ac:dyDescent="0.2">
      <c r="A114" t="s">
        <v>68</v>
      </c>
      <c r="B114" t="s">
        <v>15</v>
      </c>
      <c r="C114" t="s">
        <v>16</v>
      </c>
      <c r="E114" t="s">
        <v>21</v>
      </c>
      <c r="F114" t="s">
        <v>22</v>
      </c>
      <c r="H114" t="s">
        <v>23</v>
      </c>
      <c r="I114">
        <v>4</v>
      </c>
      <c r="J114">
        <v>42.83</v>
      </c>
      <c r="K114">
        <v>171.32</v>
      </c>
      <c r="L114" t="s">
        <v>24</v>
      </c>
    </row>
    <row r="115" spans="1:12" x14ac:dyDescent="0.2">
      <c r="A115" t="s">
        <v>68</v>
      </c>
      <c r="B115" t="s">
        <v>15</v>
      </c>
      <c r="C115" t="s">
        <v>16</v>
      </c>
      <c r="E115" t="s">
        <v>25</v>
      </c>
      <c r="F115" t="s">
        <v>22</v>
      </c>
      <c r="H115" t="s">
        <v>23</v>
      </c>
      <c r="I115">
        <v>4</v>
      </c>
      <c r="J115">
        <v>42.83</v>
      </c>
      <c r="K115">
        <v>171.32</v>
      </c>
      <c r="L115" t="s">
        <v>24</v>
      </c>
    </row>
    <row r="116" spans="1:12" x14ac:dyDescent="0.2">
      <c r="A116" t="s">
        <v>68</v>
      </c>
      <c r="B116" t="s">
        <v>15</v>
      </c>
      <c r="C116" t="s">
        <v>16</v>
      </c>
      <c r="E116" t="s">
        <v>65</v>
      </c>
      <c r="F116" t="s">
        <v>66</v>
      </c>
      <c r="H116" t="s">
        <v>23</v>
      </c>
      <c r="I116">
        <v>8</v>
      </c>
      <c r="J116">
        <v>42.83</v>
      </c>
      <c r="K116">
        <v>342.64</v>
      </c>
      <c r="L116" t="s">
        <v>24</v>
      </c>
    </row>
    <row r="117" spans="1:12" x14ac:dyDescent="0.2">
      <c r="A117" t="s">
        <v>68</v>
      </c>
      <c r="B117" t="s">
        <v>15</v>
      </c>
      <c r="C117" t="s">
        <v>16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>
        <v>2</v>
      </c>
      <c r="J117">
        <v>42.83</v>
      </c>
      <c r="K117">
        <v>85.66</v>
      </c>
      <c r="L117" t="s">
        <v>24</v>
      </c>
    </row>
    <row r="118" spans="1:12" x14ac:dyDescent="0.2">
      <c r="A118" t="s">
        <v>68</v>
      </c>
      <c r="B118" t="s">
        <v>15</v>
      </c>
      <c r="C118" t="s">
        <v>16</v>
      </c>
      <c r="D118" t="s">
        <v>33</v>
      </c>
      <c r="E118" t="s">
        <v>34</v>
      </c>
      <c r="F118" t="s">
        <v>35</v>
      </c>
      <c r="G118" t="s">
        <v>31</v>
      </c>
      <c r="I118">
        <v>6</v>
      </c>
      <c r="J118">
        <v>42.83</v>
      </c>
      <c r="K118">
        <v>256.98</v>
      </c>
    </row>
    <row r="119" spans="1:12" x14ac:dyDescent="0.2">
      <c r="A119" t="s">
        <v>68</v>
      </c>
      <c r="B119" t="s">
        <v>15</v>
      </c>
      <c r="C119" t="s">
        <v>16</v>
      </c>
      <c r="E119" t="s">
        <v>40</v>
      </c>
      <c r="I119">
        <v>2</v>
      </c>
      <c r="J119">
        <v>42.83</v>
      </c>
      <c r="K119">
        <v>85.66</v>
      </c>
    </row>
    <row r="120" spans="1:12" x14ac:dyDescent="0.2">
      <c r="A120" t="s">
        <v>68</v>
      </c>
      <c r="B120" t="s">
        <v>15</v>
      </c>
      <c r="C120" t="s">
        <v>16</v>
      </c>
      <c r="E120" t="s">
        <v>38</v>
      </c>
      <c r="F120" t="s">
        <v>22</v>
      </c>
      <c r="H120" t="s">
        <v>23</v>
      </c>
      <c r="I120">
        <v>2</v>
      </c>
      <c r="J120">
        <v>42.83</v>
      </c>
      <c r="K120">
        <v>85.66</v>
      </c>
      <c r="L120" t="s">
        <v>24</v>
      </c>
    </row>
    <row r="121" spans="1:12" x14ac:dyDescent="0.2">
      <c r="A121" t="s">
        <v>69</v>
      </c>
      <c r="B121" t="s">
        <v>15</v>
      </c>
      <c r="C121" t="s">
        <v>16</v>
      </c>
      <c r="E121" t="s">
        <v>17</v>
      </c>
      <c r="I121">
        <v>8</v>
      </c>
      <c r="J121">
        <v>42.83</v>
      </c>
      <c r="K121">
        <v>342.64</v>
      </c>
    </row>
    <row r="122" spans="1:12" x14ac:dyDescent="0.2">
      <c r="A122" t="s">
        <v>69</v>
      </c>
      <c r="B122" t="s">
        <v>15</v>
      </c>
      <c r="C122" t="s">
        <v>16</v>
      </c>
      <c r="E122" t="s">
        <v>18</v>
      </c>
      <c r="I122">
        <v>4</v>
      </c>
      <c r="J122">
        <v>42.83</v>
      </c>
      <c r="K122">
        <v>171.32</v>
      </c>
    </row>
    <row r="123" spans="1:12" x14ac:dyDescent="0.2">
      <c r="A123" t="s">
        <v>69</v>
      </c>
      <c r="B123" t="s">
        <v>15</v>
      </c>
      <c r="C123" t="s">
        <v>16</v>
      </c>
      <c r="E123" t="s">
        <v>19</v>
      </c>
      <c r="I123">
        <v>4</v>
      </c>
      <c r="J123">
        <v>42.83</v>
      </c>
      <c r="K123">
        <v>171.32</v>
      </c>
    </row>
    <row r="124" spans="1:12" x14ac:dyDescent="0.2">
      <c r="A124" t="s">
        <v>69</v>
      </c>
      <c r="B124" t="s">
        <v>15</v>
      </c>
      <c r="C124" t="s">
        <v>16</v>
      </c>
      <c r="E124" t="s">
        <v>20</v>
      </c>
      <c r="I124">
        <v>2</v>
      </c>
      <c r="J124">
        <v>42.83</v>
      </c>
      <c r="K124">
        <v>85.66</v>
      </c>
    </row>
    <row r="125" spans="1:12" x14ac:dyDescent="0.2">
      <c r="A125" t="s">
        <v>69</v>
      </c>
      <c r="B125" t="s">
        <v>15</v>
      </c>
      <c r="C125" t="s">
        <v>16</v>
      </c>
      <c r="E125" t="s">
        <v>25</v>
      </c>
      <c r="F125" t="s">
        <v>22</v>
      </c>
      <c r="H125" t="s">
        <v>23</v>
      </c>
      <c r="I125">
        <v>8</v>
      </c>
      <c r="J125">
        <v>42.83</v>
      </c>
      <c r="K125">
        <v>342.64</v>
      </c>
      <c r="L125" t="s">
        <v>24</v>
      </c>
    </row>
    <row r="126" spans="1:12" x14ac:dyDescent="0.2">
      <c r="A126" t="s">
        <v>69</v>
      </c>
      <c r="B126" t="s">
        <v>15</v>
      </c>
      <c r="C126" t="s">
        <v>16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>
        <v>2</v>
      </c>
      <c r="J126">
        <v>42.83</v>
      </c>
      <c r="K126">
        <v>85.66</v>
      </c>
      <c r="L126" t="s">
        <v>24</v>
      </c>
    </row>
    <row r="127" spans="1:12" x14ac:dyDescent="0.2">
      <c r="A127" t="s">
        <v>69</v>
      </c>
      <c r="B127" t="s">
        <v>15</v>
      </c>
      <c r="C127" t="s">
        <v>16</v>
      </c>
      <c r="D127" t="s">
        <v>33</v>
      </c>
      <c r="E127" t="s">
        <v>34</v>
      </c>
      <c r="F127" t="s">
        <v>35</v>
      </c>
      <c r="G127" t="s">
        <v>31</v>
      </c>
      <c r="I127">
        <v>2</v>
      </c>
      <c r="J127">
        <v>42.83</v>
      </c>
      <c r="K127">
        <v>85.66</v>
      </c>
    </row>
    <row r="128" spans="1:12" x14ac:dyDescent="0.2">
      <c r="A128" t="s">
        <v>69</v>
      </c>
      <c r="B128" t="s">
        <v>15</v>
      </c>
      <c r="C128" t="s">
        <v>16</v>
      </c>
      <c r="E128" t="s">
        <v>38</v>
      </c>
      <c r="F128" t="s">
        <v>22</v>
      </c>
      <c r="H128" t="s">
        <v>23</v>
      </c>
      <c r="I128">
        <v>2</v>
      </c>
      <c r="J128">
        <v>42.83</v>
      </c>
      <c r="K128">
        <v>85.66</v>
      </c>
      <c r="L128" t="s">
        <v>24</v>
      </c>
    </row>
    <row r="129" spans="1:12" x14ac:dyDescent="0.2">
      <c r="A129" t="s">
        <v>69</v>
      </c>
      <c r="B129" t="s">
        <v>15</v>
      </c>
      <c r="C129" t="s">
        <v>16</v>
      </c>
      <c r="E129" t="s">
        <v>40</v>
      </c>
      <c r="I129">
        <v>2</v>
      </c>
      <c r="J129">
        <v>42.83</v>
      </c>
      <c r="K129">
        <v>85.66</v>
      </c>
    </row>
    <row r="130" spans="1:12" x14ac:dyDescent="0.2">
      <c r="A130" t="s">
        <v>70</v>
      </c>
      <c r="B130" t="s">
        <v>15</v>
      </c>
      <c r="C130" t="s">
        <v>16</v>
      </c>
      <c r="E130" t="s">
        <v>18</v>
      </c>
      <c r="I130">
        <v>4</v>
      </c>
      <c r="J130">
        <v>42.83</v>
      </c>
      <c r="K130">
        <v>171.32</v>
      </c>
    </row>
    <row r="131" spans="1:12" x14ac:dyDescent="0.2">
      <c r="A131" t="s">
        <v>70</v>
      </c>
      <c r="B131" t="s">
        <v>15</v>
      </c>
      <c r="C131" t="s">
        <v>16</v>
      </c>
      <c r="E131" t="s">
        <v>19</v>
      </c>
      <c r="I131">
        <v>6</v>
      </c>
      <c r="J131">
        <v>42.83</v>
      </c>
      <c r="K131">
        <v>256.98</v>
      </c>
    </row>
    <row r="132" spans="1:12" x14ac:dyDescent="0.2">
      <c r="A132" t="s">
        <v>70</v>
      </c>
      <c r="B132" t="s">
        <v>15</v>
      </c>
      <c r="C132" t="s">
        <v>16</v>
      </c>
      <c r="E132" t="s">
        <v>20</v>
      </c>
      <c r="I132">
        <v>4</v>
      </c>
      <c r="J132">
        <v>42.83</v>
      </c>
      <c r="K132">
        <v>171.32</v>
      </c>
    </row>
    <row r="133" spans="1:12" x14ac:dyDescent="0.2">
      <c r="A133" t="s">
        <v>70</v>
      </c>
      <c r="B133" t="s">
        <v>15</v>
      </c>
      <c r="C133" t="s">
        <v>16</v>
      </c>
      <c r="E133" t="s">
        <v>21</v>
      </c>
      <c r="F133" t="s">
        <v>22</v>
      </c>
      <c r="H133" t="s">
        <v>23</v>
      </c>
      <c r="I133">
        <v>8</v>
      </c>
      <c r="J133">
        <v>42.83</v>
      </c>
      <c r="K133">
        <v>342.64</v>
      </c>
      <c r="L133" t="s">
        <v>24</v>
      </c>
    </row>
    <row r="134" spans="1:12" x14ac:dyDescent="0.2">
      <c r="A134" t="s">
        <v>70</v>
      </c>
      <c r="B134" t="s">
        <v>15</v>
      </c>
      <c r="C134" t="s">
        <v>16</v>
      </c>
      <c r="E134" t="s">
        <v>25</v>
      </c>
      <c r="F134" t="s">
        <v>22</v>
      </c>
      <c r="H134" t="s">
        <v>23</v>
      </c>
      <c r="I134">
        <v>8</v>
      </c>
      <c r="J134">
        <v>42.83</v>
      </c>
      <c r="K134">
        <v>342.64</v>
      </c>
      <c r="L134" t="s">
        <v>24</v>
      </c>
    </row>
    <row r="135" spans="1:12" x14ac:dyDescent="0.2">
      <c r="A135" t="s">
        <v>70</v>
      </c>
      <c r="B135" t="s">
        <v>15</v>
      </c>
      <c r="C135" t="s">
        <v>16</v>
      </c>
      <c r="E135" t="s">
        <v>65</v>
      </c>
      <c r="F135" t="s">
        <v>66</v>
      </c>
      <c r="H135" t="s">
        <v>23</v>
      </c>
      <c r="I135">
        <v>4</v>
      </c>
      <c r="J135">
        <v>42.83</v>
      </c>
      <c r="K135">
        <v>171.32</v>
      </c>
      <c r="L135" t="s">
        <v>24</v>
      </c>
    </row>
    <row r="136" spans="1:12" x14ac:dyDescent="0.2">
      <c r="A136" t="s">
        <v>70</v>
      </c>
      <c r="B136" t="s">
        <v>15</v>
      </c>
      <c r="C136" t="s">
        <v>16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>
        <v>4</v>
      </c>
      <c r="J136">
        <v>42.83</v>
      </c>
      <c r="K136">
        <v>171.32</v>
      </c>
      <c r="L136" t="s">
        <v>24</v>
      </c>
    </row>
    <row r="137" spans="1:12" x14ac:dyDescent="0.2">
      <c r="A137" t="s">
        <v>70</v>
      </c>
      <c r="B137" t="s">
        <v>15</v>
      </c>
      <c r="C137" t="s">
        <v>16</v>
      </c>
      <c r="D137" t="s">
        <v>33</v>
      </c>
      <c r="E137" t="s">
        <v>34</v>
      </c>
      <c r="F137" t="s">
        <v>35</v>
      </c>
      <c r="G137" t="s">
        <v>31</v>
      </c>
      <c r="I137">
        <v>4</v>
      </c>
      <c r="J137">
        <v>42.83</v>
      </c>
      <c r="K137">
        <v>171.32</v>
      </c>
    </row>
    <row r="138" spans="1:12" x14ac:dyDescent="0.2">
      <c r="A138" t="s">
        <v>70</v>
      </c>
      <c r="B138" t="s">
        <v>15</v>
      </c>
      <c r="C138" t="s">
        <v>16</v>
      </c>
      <c r="E138" t="s">
        <v>33</v>
      </c>
      <c r="F138" t="s">
        <v>45</v>
      </c>
      <c r="H138" t="s">
        <v>23</v>
      </c>
      <c r="I138">
        <v>2</v>
      </c>
      <c r="J138">
        <v>42.83</v>
      </c>
      <c r="K138">
        <v>85.66</v>
      </c>
      <c r="L138" t="s">
        <v>24</v>
      </c>
    </row>
    <row r="139" spans="1:12" x14ac:dyDescent="0.2">
      <c r="A139" t="s">
        <v>71</v>
      </c>
      <c r="B139" t="s">
        <v>15</v>
      </c>
      <c r="C139" t="s">
        <v>16</v>
      </c>
      <c r="E139" t="s">
        <v>17</v>
      </c>
      <c r="I139">
        <v>38.75</v>
      </c>
      <c r="J139">
        <v>42.83</v>
      </c>
      <c r="K139">
        <v>1659.6624999999999</v>
      </c>
    </row>
    <row r="140" spans="1:12" x14ac:dyDescent="0.2">
      <c r="A140" t="s">
        <v>71</v>
      </c>
      <c r="B140" t="s">
        <v>15</v>
      </c>
      <c r="C140" t="s">
        <v>16</v>
      </c>
      <c r="E140" t="s">
        <v>52</v>
      </c>
      <c r="F140" t="s">
        <v>53</v>
      </c>
      <c r="G140" t="s">
        <v>54</v>
      </c>
      <c r="H140" t="s">
        <v>32</v>
      </c>
      <c r="I140">
        <v>0</v>
      </c>
      <c r="J140">
        <v>42.83</v>
      </c>
      <c r="K140">
        <v>0</v>
      </c>
    </row>
    <row r="141" spans="1:12" x14ac:dyDescent="0.2">
      <c r="A141" t="s">
        <v>71</v>
      </c>
      <c r="B141" t="s">
        <v>15</v>
      </c>
      <c r="C141" t="s">
        <v>16</v>
      </c>
      <c r="E141" t="s">
        <v>18</v>
      </c>
      <c r="I141">
        <v>0</v>
      </c>
      <c r="J141">
        <v>42.83</v>
      </c>
      <c r="K141">
        <v>0</v>
      </c>
    </row>
    <row r="142" spans="1:12" x14ac:dyDescent="0.2">
      <c r="A142" t="s">
        <v>72</v>
      </c>
      <c r="B142" t="s">
        <v>15</v>
      </c>
      <c r="C142" t="s">
        <v>16</v>
      </c>
      <c r="E142" t="s">
        <v>18</v>
      </c>
      <c r="I142">
        <v>4</v>
      </c>
      <c r="J142">
        <v>42.83</v>
      </c>
      <c r="K142">
        <v>171.32</v>
      </c>
    </row>
    <row r="143" spans="1:12" x14ac:dyDescent="0.2">
      <c r="A143" t="s">
        <v>72</v>
      </c>
      <c r="B143" t="s">
        <v>15</v>
      </c>
      <c r="C143" t="s">
        <v>16</v>
      </c>
      <c r="E143" t="s">
        <v>19</v>
      </c>
      <c r="I143">
        <v>4</v>
      </c>
      <c r="J143">
        <v>42.83</v>
      </c>
      <c r="K143">
        <v>171.32</v>
      </c>
    </row>
    <row r="144" spans="1:12" x14ac:dyDescent="0.2">
      <c r="A144" t="s">
        <v>72</v>
      </c>
      <c r="B144" t="s">
        <v>15</v>
      </c>
      <c r="C144" t="s">
        <v>16</v>
      </c>
      <c r="E144" t="s">
        <v>25</v>
      </c>
      <c r="F144" t="s">
        <v>22</v>
      </c>
      <c r="H144" t="s">
        <v>23</v>
      </c>
      <c r="I144">
        <v>10</v>
      </c>
      <c r="J144">
        <v>42.83</v>
      </c>
      <c r="K144">
        <v>428.3</v>
      </c>
      <c r="L144" t="s">
        <v>24</v>
      </c>
    </row>
    <row r="145" spans="1:12" x14ac:dyDescent="0.2">
      <c r="A145" t="s">
        <v>72</v>
      </c>
      <c r="B145" t="s">
        <v>15</v>
      </c>
      <c r="C145" t="s">
        <v>16</v>
      </c>
      <c r="E145" t="s">
        <v>65</v>
      </c>
      <c r="F145" t="s">
        <v>66</v>
      </c>
      <c r="H145" t="s">
        <v>23</v>
      </c>
      <c r="I145">
        <v>4</v>
      </c>
      <c r="J145">
        <v>42.83</v>
      </c>
      <c r="K145">
        <v>171.32</v>
      </c>
      <c r="L145" t="s">
        <v>24</v>
      </c>
    </row>
    <row r="146" spans="1:12" x14ac:dyDescent="0.2">
      <c r="A146" t="s">
        <v>72</v>
      </c>
      <c r="B146" t="s">
        <v>15</v>
      </c>
      <c r="C146" t="s">
        <v>16</v>
      </c>
      <c r="E146" t="s">
        <v>41</v>
      </c>
      <c r="F146" t="s">
        <v>42</v>
      </c>
      <c r="G146" t="s">
        <v>31</v>
      </c>
      <c r="H146" t="s">
        <v>23</v>
      </c>
      <c r="I146">
        <v>2</v>
      </c>
      <c r="J146">
        <v>42.83</v>
      </c>
      <c r="K146">
        <v>85.66</v>
      </c>
    </row>
    <row r="147" spans="1:12" x14ac:dyDescent="0.2">
      <c r="A147" t="s">
        <v>72</v>
      </c>
      <c r="B147" t="s">
        <v>15</v>
      </c>
      <c r="C147" t="s">
        <v>16</v>
      </c>
      <c r="E147" t="s">
        <v>73</v>
      </c>
      <c r="F147" t="s">
        <v>45</v>
      </c>
      <c r="H147" t="s">
        <v>23</v>
      </c>
      <c r="I147">
        <v>8</v>
      </c>
      <c r="J147">
        <v>42.83</v>
      </c>
      <c r="K147">
        <v>342.64</v>
      </c>
      <c r="L147" t="s">
        <v>24</v>
      </c>
    </row>
    <row r="148" spans="1:12" x14ac:dyDescent="0.2">
      <c r="A148" t="s">
        <v>72</v>
      </c>
      <c r="B148" t="s">
        <v>15</v>
      </c>
      <c r="C148" t="s">
        <v>16</v>
      </c>
      <c r="E148" t="s">
        <v>40</v>
      </c>
      <c r="I148">
        <v>2</v>
      </c>
      <c r="J148">
        <v>42.83</v>
      </c>
      <c r="K148">
        <v>85.66</v>
      </c>
    </row>
    <row r="149" spans="1:12" x14ac:dyDescent="0.2">
      <c r="A149" t="s">
        <v>72</v>
      </c>
      <c r="B149" t="s">
        <v>15</v>
      </c>
      <c r="C149" t="s">
        <v>16</v>
      </c>
      <c r="E149" t="s">
        <v>38</v>
      </c>
      <c r="F149" t="s">
        <v>22</v>
      </c>
      <c r="H149" t="s">
        <v>23</v>
      </c>
      <c r="I149">
        <v>4</v>
      </c>
      <c r="J149">
        <v>42.83</v>
      </c>
      <c r="K149">
        <v>171.32</v>
      </c>
      <c r="L149" t="s">
        <v>24</v>
      </c>
    </row>
    <row r="150" spans="1:12" x14ac:dyDescent="0.2">
      <c r="A150" t="s">
        <v>74</v>
      </c>
      <c r="B150" t="s">
        <v>15</v>
      </c>
      <c r="C150" t="s">
        <v>16</v>
      </c>
      <c r="E150" t="s">
        <v>18</v>
      </c>
      <c r="I150">
        <v>4</v>
      </c>
      <c r="J150">
        <v>42.83</v>
      </c>
      <c r="K150">
        <v>171.32</v>
      </c>
    </row>
    <row r="151" spans="1:12" x14ac:dyDescent="0.2">
      <c r="A151" t="s">
        <v>74</v>
      </c>
      <c r="B151" t="s">
        <v>15</v>
      </c>
      <c r="C151" t="s">
        <v>16</v>
      </c>
      <c r="E151" t="s">
        <v>19</v>
      </c>
      <c r="I151">
        <v>4</v>
      </c>
      <c r="J151">
        <v>42.83</v>
      </c>
      <c r="K151">
        <v>171.32</v>
      </c>
    </row>
    <row r="152" spans="1:12" x14ac:dyDescent="0.2">
      <c r="A152" t="s">
        <v>74</v>
      </c>
      <c r="B152" t="s">
        <v>15</v>
      </c>
      <c r="C152" t="s">
        <v>16</v>
      </c>
      <c r="E152" t="s">
        <v>20</v>
      </c>
      <c r="I152">
        <v>4</v>
      </c>
      <c r="J152">
        <v>42.83</v>
      </c>
      <c r="K152">
        <v>171.32</v>
      </c>
    </row>
    <row r="153" spans="1:12" x14ac:dyDescent="0.2">
      <c r="A153" t="s">
        <v>74</v>
      </c>
      <c r="B153" t="s">
        <v>15</v>
      </c>
      <c r="C153" t="s">
        <v>16</v>
      </c>
      <c r="E153" t="s">
        <v>40</v>
      </c>
      <c r="I153">
        <v>6</v>
      </c>
      <c r="J153">
        <v>42.83</v>
      </c>
      <c r="K153">
        <v>256.98</v>
      </c>
    </row>
    <row r="154" spans="1:12" x14ac:dyDescent="0.2">
      <c r="A154" t="s">
        <v>74</v>
      </c>
      <c r="B154" t="s">
        <v>15</v>
      </c>
      <c r="C154" t="s">
        <v>16</v>
      </c>
      <c r="E154" t="s">
        <v>38</v>
      </c>
      <c r="F154" t="s">
        <v>22</v>
      </c>
      <c r="H154" t="s">
        <v>23</v>
      </c>
      <c r="I154">
        <v>0</v>
      </c>
      <c r="J154">
        <v>42.83</v>
      </c>
      <c r="K154">
        <v>0</v>
      </c>
      <c r="L154" t="s">
        <v>24</v>
      </c>
    </row>
    <row r="155" spans="1:12" x14ac:dyDescent="0.2">
      <c r="A155" t="s">
        <v>74</v>
      </c>
      <c r="B155" t="s">
        <v>15</v>
      </c>
      <c r="C155" t="s">
        <v>16</v>
      </c>
      <c r="E155" t="s">
        <v>21</v>
      </c>
      <c r="F155" t="s">
        <v>22</v>
      </c>
      <c r="H155" t="s">
        <v>23</v>
      </c>
      <c r="I155">
        <v>0</v>
      </c>
      <c r="J155">
        <v>42.83</v>
      </c>
      <c r="K155">
        <v>0</v>
      </c>
      <c r="L155" t="s">
        <v>24</v>
      </c>
    </row>
    <row r="156" spans="1:12" x14ac:dyDescent="0.2">
      <c r="A156" t="s">
        <v>74</v>
      </c>
      <c r="B156" t="s">
        <v>15</v>
      </c>
      <c r="C156" t="s">
        <v>16</v>
      </c>
      <c r="E156" t="s">
        <v>25</v>
      </c>
      <c r="F156" t="s">
        <v>22</v>
      </c>
      <c r="H156" t="s">
        <v>23</v>
      </c>
      <c r="I156">
        <v>12</v>
      </c>
      <c r="J156">
        <v>42.83</v>
      </c>
      <c r="K156">
        <v>513.96</v>
      </c>
      <c r="L156" t="s">
        <v>24</v>
      </c>
    </row>
    <row r="157" spans="1:12" x14ac:dyDescent="0.2">
      <c r="A157" t="s">
        <v>74</v>
      </c>
      <c r="B157" t="s">
        <v>15</v>
      </c>
      <c r="C157" t="s">
        <v>16</v>
      </c>
      <c r="D157" t="s">
        <v>28</v>
      </c>
      <c r="E157" t="s">
        <v>28</v>
      </c>
      <c r="F157" t="s">
        <v>30</v>
      </c>
      <c r="G157" t="s">
        <v>31</v>
      </c>
      <c r="H157" t="s">
        <v>32</v>
      </c>
      <c r="I157">
        <v>4</v>
      </c>
      <c r="J157">
        <v>42.83</v>
      </c>
      <c r="K157">
        <v>171.32</v>
      </c>
      <c r="L157" t="s">
        <v>24</v>
      </c>
    </row>
    <row r="158" spans="1:12" x14ac:dyDescent="0.2">
      <c r="A158" t="s">
        <v>74</v>
      </c>
      <c r="B158" t="s">
        <v>15</v>
      </c>
      <c r="C158" t="s">
        <v>16</v>
      </c>
      <c r="D158" t="s">
        <v>33</v>
      </c>
      <c r="E158" t="s">
        <v>34</v>
      </c>
      <c r="F158" t="s">
        <v>35</v>
      </c>
      <c r="G158" t="s">
        <v>31</v>
      </c>
      <c r="I158">
        <v>4</v>
      </c>
      <c r="J158">
        <v>42.83</v>
      </c>
      <c r="K158">
        <v>171.32</v>
      </c>
    </row>
    <row r="159" spans="1:12" x14ac:dyDescent="0.2">
      <c r="A159" t="s">
        <v>75</v>
      </c>
      <c r="B159" t="s">
        <v>15</v>
      </c>
      <c r="C159" t="s">
        <v>16</v>
      </c>
      <c r="E159" t="s">
        <v>18</v>
      </c>
      <c r="I159">
        <v>4</v>
      </c>
      <c r="J159">
        <v>42.83</v>
      </c>
      <c r="K159">
        <v>171.32</v>
      </c>
    </row>
    <row r="160" spans="1:12" x14ac:dyDescent="0.2">
      <c r="A160" t="s">
        <v>75</v>
      </c>
      <c r="B160" t="s">
        <v>15</v>
      </c>
      <c r="C160" t="s">
        <v>16</v>
      </c>
      <c r="E160" t="s">
        <v>19</v>
      </c>
      <c r="I160">
        <v>4</v>
      </c>
      <c r="J160">
        <v>42.83</v>
      </c>
      <c r="K160">
        <v>171.32</v>
      </c>
    </row>
    <row r="161" spans="1:12" x14ac:dyDescent="0.2">
      <c r="A161" t="s">
        <v>75</v>
      </c>
      <c r="B161" t="s">
        <v>15</v>
      </c>
      <c r="C161" t="s">
        <v>16</v>
      </c>
      <c r="E161" t="s">
        <v>17</v>
      </c>
      <c r="I161">
        <v>8</v>
      </c>
      <c r="J161">
        <v>42.83</v>
      </c>
      <c r="K161">
        <v>342.64</v>
      </c>
    </row>
    <row r="162" spans="1:12" x14ac:dyDescent="0.2">
      <c r="A162" t="s">
        <v>75</v>
      </c>
      <c r="B162" t="s">
        <v>15</v>
      </c>
      <c r="C162" t="s">
        <v>16</v>
      </c>
      <c r="E162" t="s">
        <v>40</v>
      </c>
      <c r="I162">
        <v>6</v>
      </c>
      <c r="J162">
        <v>42.83</v>
      </c>
      <c r="K162">
        <v>256.98</v>
      </c>
    </row>
    <row r="163" spans="1:12" x14ac:dyDescent="0.2">
      <c r="A163" t="s">
        <v>75</v>
      </c>
      <c r="B163" t="s">
        <v>15</v>
      </c>
      <c r="C163" t="s">
        <v>16</v>
      </c>
      <c r="E163" t="s">
        <v>38</v>
      </c>
      <c r="F163" t="s">
        <v>22</v>
      </c>
      <c r="H163" t="s">
        <v>23</v>
      </c>
      <c r="I163">
        <v>0</v>
      </c>
      <c r="J163">
        <v>42.83</v>
      </c>
      <c r="K163">
        <v>0</v>
      </c>
      <c r="L163" t="s">
        <v>24</v>
      </c>
    </row>
    <row r="164" spans="1:12" x14ac:dyDescent="0.2">
      <c r="A164" t="s">
        <v>75</v>
      </c>
      <c r="B164" t="s">
        <v>15</v>
      </c>
      <c r="C164" t="s">
        <v>16</v>
      </c>
      <c r="E164" t="s">
        <v>21</v>
      </c>
      <c r="F164" t="s">
        <v>22</v>
      </c>
      <c r="H164" t="s">
        <v>23</v>
      </c>
      <c r="I164">
        <v>4</v>
      </c>
      <c r="J164">
        <v>42.83</v>
      </c>
      <c r="K164">
        <v>171.32</v>
      </c>
      <c r="L164" t="s">
        <v>24</v>
      </c>
    </row>
    <row r="165" spans="1:12" x14ac:dyDescent="0.2">
      <c r="A165" t="s">
        <v>75</v>
      </c>
      <c r="B165" t="s">
        <v>15</v>
      </c>
      <c r="C165" t="s">
        <v>16</v>
      </c>
      <c r="E165" t="s">
        <v>25</v>
      </c>
      <c r="F165" t="s">
        <v>22</v>
      </c>
      <c r="H165" t="s">
        <v>23</v>
      </c>
      <c r="I165">
        <v>6</v>
      </c>
      <c r="J165">
        <v>42.83</v>
      </c>
      <c r="K165">
        <v>256.98</v>
      </c>
      <c r="L165" t="s">
        <v>24</v>
      </c>
    </row>
    <row r="166" spans="1:12" x14ac:dyDescent="0.2">
      <c r="A166" t="s">
        <v>75</v>
      </c>
      <c r="B166" t="s">
        <v>15</v>
      </c>
      <c r="C166" t="s">
        <v>16</v>
      </c>
      <c r="D166" t="s">
        <v>28</v>
      </c>
      <c r="E166" t="s">
        <v>28</v>
      </c>
      <c r="F166" t="s">
        <v>30</v>
      </c>
      <c r="G166" t="s">
        <v>31</v>
      </c>
      <c r="H166" t="s">
        <v>32</v>
      </c>
      <c r="I166">
        <v>0</v>
      </c>
      <c r="J166">
        <v>42.83</v>
      </c>
      <c r="K166">
        <v>0</v>
      </c>
      <c r="L166" t="s">
        <v>24</v>
      </c>
    </row>
    <row r="167" spans="1:12" x14ac:dyDescent="0.2">
      <c r="A167" t="s">
        <v>75</v>
      </c>
      <c r="B167" t="s">
        <v>15</v>
      </c>
      <c r="C167" t="s">
        <v>16</v>
      </c>
      <c r="D167" t="s">
        <v>33</v>
      </c>
      <c r="E167" t="s">
        <v>34</v>
      </c>
      <c r="F167" t="s">
        <v>35</v>
      </c>
      <c r="G167" t="s">
        <v>31</v>
      </c>
      <c r="I167">
        <v>2</v>
      </c>
      <c r="J167">
        <v>42.83</v>
      </c>
      <c r="K167">
        <v>85.66</v>
      </c>
    </row>
    <row r="168" spans="1:12" x14ac:dyDescent="0.2">
      <c r="A168" t="s">
        <v>76</v>
      </c>
      <c r="B168" t="s">
        <v>15</v>
      </c>
      <c r="C168" t="s">
        <v>16</v>
      </c>
      <c r="E168" t="s">
        <v>18</v>
      </c>
      <c r="I168">
        <v>4</v>
      </c>
      <c r="J168">
        <v>42.83</v>
      </c>
      <c r="K168">
        <v>171.32</v>
      </c>
    </row>
    <row r="169" spans="1:12" x14ac:dyDescent="0.2">
      <c r="A169" t="s">
        <v>76</v>
      </c>
      <c r="B169" t="s">
        <v>15</v>
      </c>
      <c r="C169" t="s">
        <v>16</v>
      </c>
      <c r="E169" t="s">
        <v>19</v>
      </c>
      <c r="I169">
        <v>4</v>
      </c>
      <c r="J169">
        <v>42.83</v>
      </c>
      <c r="K169">
        <v>171.32</v>
      </c>
    </row>
    <row r="170" spans="1:12" x14ac:dyDescent="0.2">
      <c r="A170" t="s">
        <v>76</v>
      </c>
      <c r="B170" t="s">
        <v>15</v>
      </c>
      <c r="C170" t="s">
        <v>16</v>
      </c>
      <c r="E170" t="s">
        <v>20</v>
      </c>
      <c r="I170">
        <v>4</v>
      </c>
      <c r="J170">
        <v>42.83</v>
      </c>
      <c r="K170">
        <v>171.32</v>
      </c>
    </row>
    <row r="171" spans="1:12" x14ac:dyDescent="0.2">
      <c r="A171" t="s">
        <v>76</v>
      </c>
      <c r="B171" t="s">
        <v>15</v>
      </c>
      <c r="C171" t="s">
        <v>16</v>
      </c>
      <c r="E171" t="s">
        <v>40</v>
      </c>
      <c r="I171">
        <v>2</v>
      </c>
      <c r="J171">
        <v>42.83</v>
      </c>
      <c r="K171">
        <v>85.66</v>
      </c>
    </row>
    <row r="172" spans="1:12" x14ac:dyDescent="0.2">
      <c r="A172" t="s">
        <v>76</v>
      </c>
      <c r="B172" t="s">
        <v>15</v>
      </c>
      <c r="C172" t="s">
        <v>16</v>
      </c>
      <c r="E172" t="s">
        <v>38</v>
      </c>
      <c r="F172" t="s">
        <v>22</v>
      </c>
      <c r="H172" t="s">
        <v>23</v>
      </c>
      <c r="I172">
        <v>0</v>
      </c>
      <c r="J172">
        <v>42.83</v>
      </c>
      <c r="K172">
        <v>0</v>
      </c>
      <c r="L172" t="s">
        <v>24</v>
      </c>
    </row>
    <row r="173" spans="1:12" x14ac:dyDescent="0.2">
      <c r="A173" t="s">
        <v>76</v>
      </c>
      <c r="B173" t="s">
        <v>15</v>
      </c>
      <c r="C173" t="s">
        <v>16</v>
      </c>
      <c r="E173" t="s">
        <v>21</v>
      </c>
      <c r="F173" t="s">
        <v>22</v>
      </c>
      <c r="H173" t="s">
        <v>23</v>
      </c>
      <c r="I173">
        <v>4</v>
      </c>
      <c r="J173">
        <v>42.83</v>
      </c>
      <c r="K173">
        <v>171.32</v>
      </c>
      <c r="L173" t="s">
        <v>24</v>
      </c>
    </row>
    <row r="174" spans="1:12" x14ac:dyDescent="0.2">
      <c r="A174" t="s">
        <v>76</v>
      </c>
      <c r="B174" t="s">
        <v>15</v>
      </c>
      <c r="C174" t="s">
        <v>16</v>
      </c>
      <c r="E174" t="s">
        <v>25</v>
      </c>
      <c r="F174" t="s">
        <v>22</v>
      </c>
      <c r="H174" t="s">
        <v>23</v>
      </c>
      <c r="I174">
        <v>12</v>
      </c>
      <c r="J174">
        <v>42.83</v>
      </c>
      <c r="K174">
        <v>513.96</v>
      </c>
      <c r="L174" t="s">
        <v>24</v>
      </c>
    </row>
    <row r="175" spans="1:12" x14ac:dyDescent="0.2">
      <c r="A175" t="s">
        <v>76</v>
      </c>
      <c r="B175" t="s">
        <v>15</v>
      </c>
      <c r="C175" t="s">
        <v>16</v>
      </c>
      <c r="D175" t="s">
        <v>28</v>
      </c>
      <c r="E175" t="s">
        <v>28</v>
      </c>
      <c r="F175" t="s">
        <v>30</v>
      </c>
      <c r="G175" t="s">
        <v>31</v>
      </c>
      <c r="H175" t="s">
        <v>32</v>
      </c>
      <c r="I175">
        <v>4</v>
      </c>
      <c r="J175">
        <v>42.83</v>
      </c>
      <c r="K175">
        <v>171.32</v>
      </c>
      <c r="L175" t="s">
        <v>24</v>
      </c>
    </row>
    <row r="176" spans="1:12" x14ac:dyDescent="0.2">
      <c r="A176" t="s">
        <v>76</v>
      </c>
      <c r="B176" t="s">
        <v>15</v>
      </c>
      <c r="C176" t="s">
        <v>16</v>
      </c>
      <c r="D176" t="s">
        <v>33</v>
      </c>
      <c r="E176" t="s">
        <v>34</v>
      </c>
      <c r="F176" t="s">
        <v>35</v>
      </c>
      <c r="G176" t="s">
        <v>31</v>
      </c>
      <c r="I176">
        <v>4</v>
      </c>
      <c r="J176">
        <v>42.83</v>
      </c>
      <c r="K176">
        <v>171.32</v>
      </c>
    </row>
    <row r="177" spans="1:12" x14ac:dyDescent="0.2">
      <c r="A177" t="s">
        <v>76</v>
      </c>
      <c r="B177" t="s">
        <v>15</v>
      </c>
      <c r="C177" t="s">
        <v>16</v>
      </c>
      <c r="E177" t="s">
        <v>33</v>
      </c>
      <c r="F177" t="s">
        <v>45</v>
      </c>
      <c r="H177" t="s">
        <v>23</v>
      </c>
      <c r="I177">
        <v>4</v>
      </c>
      <c r="J177">
        <v>42.83</v>
      </c>
      <c r="K177">
        <v>171.32</v>
      </c>
      <c r="L177" t="s">
        <v>24</v>
      </c>
    </row>
    <row r="178" spans="1:12" x14ac:dyDescent="0.2">
      <c r="A178" t="s">
        <v>77</v>
      </c>
      <c r="B178" t="s">
        <v>15</v>
      </c>
      <c r="C178" t="s">
        <v>16</v>
      </c>
      <c r="E178" t="s">
        <v>18</v>
      </c>
      <c r="I178">
        <v>4</v>
      </c>
      <c r="J178">
        <v>42.83</v>
      </c>
      <c r="K178">
        <v>171.32</v>
      </c>
    </row>
    <row r="179" spans="1:12" x14ac:dyDescent="0.2">
      <c r="A179" t="s">
        <v>77</v>
      </c>
      <c r="B179" t="s">
        <v>15</v>
      </c>
      <c r="C179" t="s">
        <v>16</v>
      </c>
      <c r="E179" t="s">
        <v>19</v>
      </c>
      <c r="I179">
        <v>2</v>
      </c>
      <c r="J179">
        <v>42.83</v>
      </c>
      <c r="K179">
        <v>85.66</v>
      </c>
    </row>
    <row r="180" spans="1:12" x14ac:dyDescent="0.2">
      <c r="A180" t="s">
        <v>77</v>
      </c>
      <c r="B180" t="s">
        <v>15</v>
      </c>
      <c r="C180" t="s">
        <v>16</v>
      </c>
      <c r="E180" t="s">
        <v>20</v>
      </c>
      <c r="I180">
        <v>2</v>
      </c>
      <c r="J180">
        <v>42.83</v>
      </c>
      <c r="K180">
        <v>85.66</v>
      </c>
    </row>
    <row r="181" spans="1:12" x14ac:dyDescent="0.2">
      <c r="A181" t="s">
        <v>77</v>
      </c>
      <c r="B181" t="s">
        <v>15</v>
      </c>
      <c r="C181" t="s">
        <v>16</v>
      </c>
      <c r="E181" t="s">
        <v>40</v>
      </c>
      <c r="I181">
        <v>0</v>
      </c>
      <c r="J181">
        <v>42.83</v>
      </c>
      <c r="K181">
        <v>0</v>
      </c>
    </row>
    <row r="182" spans="1:12" x14ac:dyDescent="0.2">
      <c r="A182" t="s">
        <v>77</v>
      </c>
      <c r="B182" t="s">
        <v>15</v>
      </c>
      <c r="C182" t="s">
        <v>16</v>
      </c>
      <c r="E182" t="s">
        <v>38</v>
      </c>
      <c r="F182" t="s">
        <v>22</v>
      </c>
      <c r="H182" t="s">
        <v>23</v>
      </c>
      <c r="I182">
        <v>4</v>
      </c>
      <c r="J182">
        <v>42.83</v>
      </c>
      <c r="K182">
        <v>171.32</v>
      </c>
      <c r="L182" t="s">
        <v>24</v>
      </c>
    </row>
    <row r="183" spans="1:12" x14ac:dyDescent="0.2">
      <c r="A183" t="s">
        <v>77</v>
      </c>
      <c r="B183" t="s">
        <v>15</v>
      </c>
      <c r="C183" t="s">
        <v>16</v>
      </c>
      <c r="E183" t="s">
        <v>21</v>
      </c>
      <c r="F183" t="s">
        <v>22</v>
      </c>
      <c r="H183" t="s">
        <v>23</v>
      </c>
      <c r="I183">
        <v>8</v>
      </c>
      <c r="J183">
        <v>42.83</v>
      </c>
      <c r="K183">
        <v>342.64</v>
      </c>
      <c r="L183" t="s">
        <v>24</v>
      </c>
    </row>
    <row r="184" spans="1:12" x14ac:dyDescent="0.2">
      <c r="A184" t="s">
        <v>77</v>
      </c>
      <c r="B184" t="s">
        <v>15</v>
      </c>
      <c r="C184" t="s">
        <v>16</v>
      </c>
      <c r="E184" t="s">
        <v>25</v>
      </c>
      <c r="F184" t="s">
        <v>22</v>
      </c>
      <c r="H184" t="s">
        <v>23</v>
      </c>
      <c r="I184">
        <v>8</v>
      </c>
      <c r="J184">
        <v>42.83</v>
      </c>
      <c r="K184">
        <v>342.64</v>
      </c>
      <c r="L184" t="s">
        <v>24</v>
      </c>
    </row>
    <row r="185" spans="1:12" x14ac:dyDescent="0.2">
      <c r="A185" t="s">
        <v>77</v>
      </c>
      <c r="B185" t="s">
        <v>15</v>
      </c>
      <c r="C185" t="s">
        <v>16</v>
      </c>
      <c r="D185" t="s">
        <v>28</v>
      </c>
      <c r="E185" t="s">
        <v>28</v>
      </c>
      <c r="F185" t="s">
        <v>30</v>
      </c>
      <c r="G185" t="s">
        <v>31</v>
      </c>
      <c r="H185" t="s">
        <v>32</v>
      </c>
      <c r="I185">
        <v>4</v>
      </c>
      <c r="J185">
        <v>42.83</v>
      </c>
      <c r="K185">
        <v>171.32</v>
      </c>
      <c r="L185" t="s">
        <v>24</v>
      </c>
    </row>
    <row r="186" spans="1:12" x14ac:dyDescent="0.2">
      <c r="A186" t="s">
        <v>77</v>
      </c>
      <c r="B186" t="s">
        <v>15</v>
      </c>
      <c r="C186" t="s">
        <v>16</v>
      </c>
      <c r="D186" t="s">
        <v>33</v>
      </c>
      <c r="E186" t="s">
        <v>34</v>
      </c>
      <c r="F186" t="s">
        <v>35</v>
      </c>
      <c r="G186" t="s">
        <v>31</v>
      </c>
      <c r="I186">
        <v>4</v>
      </c>
      <c r="J186">
        <v>42.83</v>
      </c>
      <c r="K186">
        <v>171.32</v>
      </c>
    </row>
    <row r="187" spans="1:12" x14ac:dyDescent="0.2">
      <c r="A187" t="s">
        <v>78</v>
      </c>
      <c r="B187" t="s">
        <v>15</v>
      </c>
      <c r="C187" t="s">
        <v>16</v>
      </c>
      <c r="E187" t="s">
        <v>18</v>
      </c>
      <c r="I187">
        <v>4</v>
      </c>
      <c r="J187">
        <v>42.83</v>
      </c>
      <c r="K187">
        <v>171.32</v>
      </c>
    </row>
    <row r="188" spans="1:12" x14ac:dyDescent="0.2">
      <c r="A188" t="s">
        <v>78</v>
      </c>
      <c r="B188" t="s">
        <v>15</v>
      </c>
      <c r="C188" t="s">
        <v>16</v>
      </c>
      <c r="E188" t="s">
        <v>19</v>
      </c>
      <c r="I188">
        <v>4</v>
      </c>
      <c r="J188">
        <v>42.83</v>
      </c>
      <c r="K188">
        <v>171.32</v>
      </c>
    </row>
    <row r="189" spans="1:12" x14ac:dyDescent="0.2">
      <c r="A189" t="s">
        <v>78</v>
      </c>
      <c r="B189" t="s">
        <v>15</v>
      </c>
      <c r="C189" t="s">
        <v>16</v>
      </c>
      <c r="E189" t="s">
        <v>20</v>
      </c>
      <c r="I189">
        <v>2</v>
      </c>
      <c r="J189">
        <v>42.83</v>
      </c>
      <c r="K189">
        <v>85.66</v>
      </c>
    </row>
    <row r="190" spans="1:12" x14ac:dyDescent="0.2">
      <c r="A190" t="s">
        <v>78</v>
      </c>
      <c r="B190" t="s">
        <v>15</v>
      </c>
      <c r="C190" t="s">
        <v>16</v>
      </c>
      <c r="E190" t="s">
        <v>40</v>
      </c>
      <c r="I190">
        <v>2</v>
      </c>
      <c r="J190">
        <v>42.83</v>
      </c>
      <c r="K190">
        <v>85.66</v>
      </c>
    </row>
    <row r="191" spans="1:12" x14ac:dyDescent="0.2">
      <c r="A191" t="s">
        <v>78</v>
      </c>
      <c r="B191" t="s">
        <v>15</v>
      </c>
      <c r="C191" t="s">
        <v>16</v>
      </c>
      <c r="E191" t="s">
        <v>79</v>
      </c>
      <c r="I191">
        <v>12</v>
      </c>
      <c r="J191">
        <v>42.83</v>
      </c>
      <c r="K191">
        <v>513.96</v>
      </c>
    </row>
    <row r="192" spans="1:12" x14ac:dyDescent="0.2">
      <c r="A192" t="s">
        <v>78</v>
      </c>
      <c r="B192" t="s">
        <v>15</v>
      </c>
      <c r="C192" t="s">
        <v>16</v>
      </c>
      <c r="E192" t="s">
        <v>21</v>
      </c>
      <c r="F192" t="s">
        <v>22</v>
      </c>
      <c r="H192" t="s">
        <v>23</v>
      </c>
      <c r="I192">
        <v>0</v>
      </c>
      <c r="J192">
        <v>42.83</v>
      </c>
      <c r="K192">
        <v>0</v>
      </c>
      <c r="L192" t="s">
        <v>24</v>
      </c>
    </row>
    <row r="193" spans="1:12" x14ac:dyDescent="0.2">
      <c r="A193" t="s">
        <v>78</v>
      </c>
      <c r="B193" t="s">
        <v>15</v>
      </c>
      <c r="C193" t="s">
        <v>16</v>
      </c>
      <c r="E193" t="s">
        <v>25</v>
      </c>
      <c r="F193" t="s">
        <v>22</v>
      </c>
      <c r="H193" t="s">
        <v>23</v>
      </c>
      <c r="I193">
        <v>4</v>
      </c>
      <c r="J193">
        <v>42.83</v>
      </c>
      <c r="K193">
        <v>171.32</v>
      </c>
      <c r="L193" t="s">
        <v>24</v>
      </c>
    </row>
    <row r="194" spans="1:12" x14ac:dyDescent="0.2">
      <c r="A194" t="s">
        <v>78</v>
      </c>
      <c r="B194" t="s">
        <v>15</v>
      </c>
      <c r="C194" t="s">
        <v>16</v>
      </c>
      <c r="E194" t="s">
        <v>41</v>
      </c>
      <c r="F194" t="s">
        <v>42</v>
      </c>
      <c r="G194" t="s">
        <v>31</v>
      </c>
      <c r="H194" t="s">
        <v>23</v>
      </c>
      <c r="I194">
        <v>4</v>
      </c>
      <c r="J194">
        <v>42.83</v>
      </c>
      <c r="K194">
        <v>171.32</v>
      </c>
    </row>
    <row r="195" spans="1:12" x14ac:dyDescent="0.2">
      <c r="A195" t="s">
        <v>78</v>
      </c>
      <c r="B195" t="s">
        <v>15</v>
      </c>
      <c r="C195" t="s">
        <v>16</v>
      </c>
      <c r="D195" t="s">
        <v>33</v>
      </c>
      <c r="E195" t="s">
        <v>34</v>
      </c>
      <c r="F195" t="s">
        <v>35</v>
      </c>
      <c r="G195" t="s">
        <v>31</v>
      </c>
      <c r="I195">
        <v>4</v>
      </c>
      <c r="J195">
        <v>42.83</v>
      </c>
      <c r="K195">
        <v>171.32</v>
      </c>
    </row>
    <row r="196" spans="1:12" x14ac:dyDescent="0.2">
      <c r="A196" t="s">
        <v>78</v>
      </c>
      <c r="B196" t="s">
        <v>15</v>
      </c>
      <c r="C196" t="s">
        <v>16</v>
      </c>
      <c r="E196" t="s">
        <v>17</v>
      </c>
      <c r="I196">
        <v>4</v>
      </c>
      <c r="J196">
        <v>42.83</v>
      </c>
      <c r="K196">
        <v>171.32</v>
      </c>
    </row>
    <row r="197" spans="1:12" x14ac:dyDescent="0.2">
      <c r="A197" t="s">
        <v>78</v>
      </c>
      <c r="B197" t="s">
        <v>15</v>
      </c>
      <c r="C197" t="s">
        <v>16</v>
      </c>
      <c r="E197" t="s">
        <v>73</v>
      </c>
      <c r="F197" t="s">
        <v>45</v>
      </c>
      <c r="H197" t="s">
        <v>23</v>
      </c>
      <c r="I197">
        <v>4</v>
      </c>
      <c r="J197">
        <v>42.83</v>
      </c>
      <c r="K197">
        <v>171.32</v>
      </c>
      <c r="L197" t="s">
        <v>24</v>
      </c>
    </row>
    <row r="198" spans="1:12" x14ac:dyDescent="0.2">
      <c r="A198" t="s">
        <v>78</v>
      </c>
      <c r="B198" t="s">
        <v>15</v>
      </c>
      <c r="C198" t="s">
        <v>16</v>
      </c>
      <c r="E198" t="s">
        <v>58</v>
      </c>
      <c r="F198" t="s">
        <v>59</v>
      </c>
      <c r="H198" t="s">
        <v>23</v>
      </c>
      <c r="I198">
        <v>4</v>
      </c>
      <c r="J198">
        <v>42.83</v>
      </c>
      <c r="K198">
        <v>171.32</v>
      </c>
      <c r="L198" t="s">
        <v>24</v>
      </c>
    </row>
    <row r="199" spans="1:12" x14ac:dyDescent="0.2">
      <c r="A199" t="s">
        <v>80</v>
      </c>
      <c r="B199" t="s">
        <v>15</v>
      </c>
      <c r="C199" t="s">
        <v>16</v>
      </c>
      <c r="E199" t="s">
        <v>18</v>
      </c>
      <c r="I199">
        <v>4</v>
      </c>
      <c r="J199">
        <v>42.83</v>
      </c>
      <c r="K199">
        <v>171.32</v>
      </c>
    </row>
    <row r="200" spans="1:12" x14ac:dyDescent="0.2">
      <c r="A200" t="s">
        <v>80</v>
      </c>
      <c r="B200" t="s">
        <v>15</v>
      </c>
      <c r="C200" t="s">
        <v>16</v>
      </c>
      <c r="E200" t="s">
        <v>19</v>
      </c>
      <c r="I200">
        <v>8</v>
      </c>
      <c r="J200">
        <v>42.83</v>
      </c>
      <c r="K200">
        <v>342.64</v>
      </c>
    </row>
    <row r="201" spans="1:12" x14ac:dyDescent="0.2">
      <c r="A201" t="s">
        <v>80</v>
      </c>
      <c r="B201" t="s">
        <v>15</v>
      </c>
      <c r="C201" t="s">
        <v>16</v>
      </c>
      <c r="E201" t="s">
        <v>20</v>
      </c>
      <c r="I201">
        <v>4</v>
      </c>
      <c r="J201">
        <v>42.83</v>
      </c>
      <c r="K201">
        <v>171.32</v>
      </c>
    </row>
    <row r="202" spans="1:12" x14ac:dyDescent="0.2">
      <c r="A202" t="s">
        <v>80</v>
      </c>
      <c r="B202" t="s">
        <v>15</v>
      </c>
      <c r="C202" t="s">
        <v>16</v>
      </c>
      <c r="E202" t="s">
        <v>46</v>
      </c>
      <c r="I202">
        <v>4</v>
      </c>
      <c r="J202">
        <v>42.83</v>
      </c>
      <c r="K202">
        <v>171.32</v>
      </c>
    </row>
    <row r="203" spans="1:12" x14ac:dyDescent="0.2">
      <c r="A203" t="s">
        <v>80</v>
      </c>
      <c r="B203" t="s">
        <v>15</v>
      </c>
      <c r="C203" t="s">
        <v>16</v>
      </c>
      <c r="E203" t="s">
        <v>38</v>
      </c>
      <c r="F203" t="s">
        <v>22</v>
      </c>
      <c r="H203" t="s">
        <v>23</v>
      </c>
      <c r="I203">
        <v>0</v>
      </c>
      <c r="J203">
        <v>42.83</v>
      </c>
      <c r="K203">
        <v>0</v>
      </c>
      <c r="L203" t="s">
        <v>24</v>
      </c>
    </row>
    <row r="204" spans="1:12" x14ac:dyDescent="0.2">
      <c r="A204" t="s">
        <v>80</v>
      </c>
      <c r="B204" t="s">
        <v>15</v>
      </c>
      <c r="C204" t="s">
        <v>16</v>
      </c>
      <c r="E204" t="s">
        <v>21</v>
      </c>
      <c r="F204" t="s">
        <v>22</v>
      </c>
      <c r="H204" t="s">
        <v>23</v>
      </c>
      <c r="I204">
        <v>4</v>
      </c>
      <c r="J204">
        <v>42.83</v>
      </c>
      <c r="K204">
        <v>171.32</v>
      </c>
      <c r="L204" t="s">
        <v>24</v>
      </c>
    </row>
    <row r="205" spans="1:12" x14ac:dyDescent="0.2">
      <c r="A205" t="s">
        <v>80</v>
      </c>
      <c r="B205" t="s">
        <v>15</v>
      </c>
      <c r="C205" t="s">
        <v>16</v>
      </c>
      <c r="E205" t="s">
        <v>25</v>
      </c>
      <c r="F205" t="s">
        <v>22</v>
      </c>
      <c r="H205" t="s">
        <v>23</v>
      </c>
      <c r="I205">
        <v>6</v>
      </c>
      <c r="J205">
        <v>42.83</v>
      </c>
      <c r="K205">
        <v>256.98</v>
      </c>
      <c r="L205" t="s">
        <v>24</v>
      </c>
    </row>
    <row r="206" spans="1:12" x14ac:dyDescent="0.2">
      <c r="A206" t="s">
        <v>80</v>
      </c>
      <c r="B206" t="s">
        <v>15</v>
      </c>
      <c r="C206" t="s">
        <v>16</v>
      </c>
      <c r="D206" t="s">
        <v>28</v>
      </c>
      <c r="E206" t="s">
        <v>28</v>
      </c>
      <c r="F206" t="s">
        <v>30</v>
      </c>
      <c r="G206" t="s">
        <v>31</v>
      </c>
      <c r="H206" t="s">
        <v>32</v>
      </c>
      <c r="I206">
        <v>12</v>
      </c>
      <c r="J206">
        <v>42.83</v>
      </c>
      <c r="K206">
        <v>513.96</v>
      </c>
      <c r="L206" t="s">
        <v>24</v>
      </c>
    </row>
    <row r="207" spans="1:12" x14ac:dyDescent="0.2">
      <c r="A207" t="s">
        <v>80</v>
      </c>
      <c r="B207" t="s">
        <v>15</v>
      </c>
      <c r="C207" t="s">
        <v>16</v>
      </c>
      <c r="D207" t="s">
        <v>33</v>
      </c>
      <c r="E207" t="s">
        <v>34</v>
      </c>
      <c r="F207" t="s">
        <v>35</v>
      </c>
      <c r="G207" t="s">
        <v>31</v>
      </c>
      <c r="I207">
        <v>4</v>
      </c>
      <c r="J207">
        <v>42.83</v>
      </c>
      <c r="K207">
        <v>171.32</v>
      </c>
    </row>
    <row r="208" spans="1:12" x14ac:dyDescent="0.2">
      <c r="A208" t="s">
        <v>80</v>
      </c>
      <c r="B208" t="s">
        <v>15</v>
      </c>
      <c r="C208" t="s">
        <v>16</v>
      </c>
      <c r="E208" t="s">
        <v>73</v>
      </c>
      <c r="F208" t="s">
        <v>45</v>
      </c>
      <c r="H208" t="s">
        <v>23</v>
      </c>
      <c r="I208">
        <v>2</v>
      </c>
      <c r="J208">
        <v>42.83</v>
      </c>
      <c r="K208">
        <v>85.66</v>
      </c>
      <c r="L208" t="s">
        <v>24</v>
      </c>
    </row>
    <row r="209" spans="1:12" x14ac:dyDescent="0.2">
      <c r="A209" t="s">
        <v>81</v>
      </c>
      <c r="B209" t="s">
        <v>15</v>
      </c>
      <c r="C209" t="s">
        <v>16</v>
      </c>
      <c r="E209" t="s">
        <v>18</v>
      </c>
      <c r="I209">
        <v>4</v>
      </c>
      <c r="J209">
        <v>42.83</v>
      </c>
      <c r="K209">
        <v>171.32</v>
      </c>
    </row>
    <row r="210" spans="1:12" x14ac:dyDescent="0.2">
      <c r="A210" t="s">
        <v>81</v>
      </c>
      <c r="B210" t="s">
        <v>15</v>
      </c>
      <c r="C210" t="s">
        <v>16</v>
      </c>
      <c r="E210" t="s">
        <v>19</v>
      </c>
      <c r="I210">
        <v>4</v>
      </c>
      <c r="J210">
        <v>42.83</v>
      </c>
      <c r="K210">
        <v>171.32</v>
      </c>
    </row>
    <row r="211" spans="1:12" x14ac:dyDescent="0.2">
      <c r="A211" t="s">
        <v>81</v>
      </c>
      <c r="B211" t="s">
        <v>15</v>
      </c>
      <c r="C211" t="s">
        <v>16</v>
      </c>
      <c r="E211" t="s">
        <v>20</v>
      </c>
      <c r="I211">
        <v>4</v>
      </c>
      <c r="J211">
        <v>42.83</v>
      </c>
      <c r="K211">
        <v>171.32</v>
      </c>
    </row>
    <row r="212" spans="1:12" x14ac:dyDescent="0.2">
      <c r="A212" t="s">
        <v>81</v>
      </c>
      <c r="B212" t="s">
        <v>15</v>
      </c>
      <c r="C212" t="s">
        <v>16</v>
      </c>
      <c r="E212" t="s">
        <v>40</v>
      </c>
      <c r="I212">
        <v>8</v>
      </c>
      <c r="J212">
        <v>42.83</v>
      </c>
      <c r="K212">
        <v>342.64</v>
      </c>
    </row>
    <row r="213" spans="1:12" x14ac:dyDescent="0.2">
      <c r="A213" t="s">
        <v>81</v>
      </c>
      <c r="B213" t="s">
        <v>15</v>
      </c>
      <c r="C213" t="s">
        <v>16</v>
      </c>
      <c r="E213" t="s">
        <v>38</v>
      </c>
      <c r="F213" t="s">
        <v>22</v>
      </c>
      <c r="H213" t="s">
        <v>23</v>
      </c>
      <c r="I213">
        <v>0</v>
      </c>
      <c r="J213">
        <v>42.83</v>
      </c>
      <c r="K213">
        <v>0</v>
      </c>
      <c r="L213" t="s">
        <v>24</v>
      </c>
    </row>
    <row r="214" spans="1:12" x14ac:dyDescent="0.2">
      <c r="A214" t="s">
        <v>81</v>
      </c>
      <c r="B214" t="s">
        <v>15</v>
      </c>
      <c r="C214" t="s">
        <v>16</v>
      </c>
      <c r="E214" t="s">
        <v>21</v>
      </c>
      <c r="F214" t="s">
        <v>22</v>
      </c>
      <c r="H214" t="s">
        <v>23</v>
      </c>
      <c r="I214">
        <v>0</v>
      </c>
      <c r="J214">
        <v>42.83</v>
      </c>
      <c r="K214">
        <v>0</v>
      </c>
      <c r="L214" t="s">
        <v>24</v>
      </c>
    </row>
    <row r="215" spans="1:12" x14ac:dyDescent="0.2">
      <c r="A215" t="s">
        <v>81</v>
      </c>
      <c r="B215" t="s">
        <v>15</v>
      </c>
      <c r="C215" t="s">
        <v>16</v>
      </c>
      <c r="E215" t="s">
        <v>25</v>
      </c>
      <c r="F215" t="s">
        <v>22</v>
      </c>
      <c r="H215" t="s">
        <v>23</v>
      </c>
      <c r="I215">
        <v>4</v>
      </c>
      <c r="J215">
        <v>42.83</v>
      </c>
      <c r="K215">
        <v>171.32</v>
      </c>
      <c r="L215" t="s">
        <v>24</v>
      </c>
    </row>
    <row r="216" spans="1:12" x14ac:dyDescent="0.2">
      <c r="A216" t="s">
        <v>81</v>
      </c>
      <c r="B216" t="s">
        <v>15</v>
      </c>
      <c r="C216" t="s">
        <v>16</v>
      </c>
      <c r="D216" t="s">
        <v>28</v>
      </c>
      <c r="E216" t="s">
        <v>28</v>
      </c>
      <c r="F216" t="s">
        <v>30</v>
      </c>
      <c r="G216" t="s">
        <v>31</v>
      </c>
      <c r="H216" t="s">
        <v>32</v>
      </c>
      <c r="I216">
        <v>16</v>
      </c>
      <c r="J216">
        <v>42.83</v>
      </c>
      <c r="K216">
        <v>685.28</v>
      </c>
      <c r="L216" t="s">
        <v>24</v>
      </c>
    </row>
    <row r="217" spans="1:12" x14ac:dyDescent="0.2">
      <c r="A217" t="s">
        <v>81</v>
      </c>
      <c r="B217" t="s">
        <v>15</v>
      </c>
      <c r="C217" t="s">
        <v>16</v>
      </c>
      <c r="D217" t="s">
        <v>33</v>
      </c>
      <c r="E217" t="s">
        <v>34</v>
      </c>
      <c r="F217" t="s">
        <v>35</v>
      </c>
      <c r="G217" t="s">
        <v>31</v>
      </c>
      <c r="I217">
        <v>4</v>
      </c>
      <c r="J217">
        <v>42.83</v>
      </c>
      <c r="K217">
        <v>171.32</v>
      </c>
    </row>
    <row r="218" spans="1:12" x14ac:dyDescent="0.2">
      <c r="A218" t="s">
        <v>81</v>
      </c>
      <c r="B218" t="s">
        <v>15</v>
      </c>
      <c r="C218" t="s">
        <v>16</v>
      </c>
      <c r="E218" t="s">
        <v>65</v>
      </c>
      <c r="F218" t="s">
        <v>66</v>
      </c>
      <c r="H218" t="s">
        <v>23</v>
      </c>
      <c r="I218">
        <v>4</v>
      </c>
      <c r="J218">
        <v>42.83</v>
      </c>
      <c r="K218">
        <v>171.32</v>
      </c>
      <c r="L218" t="s">
        <v>24</v>
      </c>
    </row>
    <row r="219" spans="1:12" x14ac:dyDescent="0.2">
      <c r="A219" t="s">
        <v>82</v>
      </c>
      <c r="B219" t="s">
        <v>15</v>
      </c>
      <c r="C219" t="s">
        <v>16</v>
      </c>
      <c r="E219" t="s">
        <v>18</v>
      </c>
      <c r="I219">
        <v>4</v>
      </c>
      <c r="J219">
        <v>42.83</v>
      </c>
      <c r="K219">
        <v>171.32</v>
      </c>
    </row>
    <row r="220" spans="1:12" x14ac:dyDescent="0.2">
      <c r="A220" t="s">
        <v>82</v>
      </c>
      <c r="B220" t="s">
        <v>15</v>
      </c>
      <c r="C220" t="s">
        <v>16</v>
      </c>
      <c r="E220" t="s">
        <v>19</v>
      </c>
      <c r="I220">
        <v>0</v>
      </c>
      <c r="J220">
        <v>42.83</v>
      </c>
      <c r="K220">
        <v>0</v>
      </c>
    </row>
    <row r="221" spans="1:12" x14ac:dyDescent="0.2">
      <c r="A221" t="s">
        <v>82</v>
      </c>
      <c r="B221" t="s">
        <v>15</v>
      </c>
      <c r="C221" t="s">
        <v>16</v>
      </c>
      <c r="E221" t="s">
        <v>20</v>
      </c>
      <c r="I221">
        <v>4</v>
      </c>
      <c r="J221">
        <v>42.83</v>
      </c>
      <c r="K221">
        <v>171.32</v>
      </c>
    </row>
    <row r="222" spans="1:12" x14ac:dyDescent="0.2">
      <c r="A222" t="s">
        <v>82</v>
      </c>
      <c r="B222" t="s">
        <v>15</v>
      </c>
      <c r="C222" t="s">
        <v>16</v>
      </c>
      <c r="E222" t="s">
        <v>40</v>
      </c>
      <c r="I222">
        <v>8</v>
      </c>
      <c r="J222">
        <v>42.83</v>
      </c>
      <c r="K222">
        <v>342.64</v>
      </c>
    </row>
    <row r="223" spans="1:12" x14ac:dyDescent="0.2">
      <c r="A223" t="s">
        <v>82</v>
      </c>
      <c r="B223" t="s">
        <v>15</v>
      </c>
      <c r="C223" t="s">
        <v>16</v>
      </c>
      <c r="E223" t="s">
        <v>38</v>
      </c>
      <c r="F223" t="s">
        <v>22</v>
      </c>
      <c r="H223" t="s">
        <v>23</v>
      </c>
      <c r="I223">
        <v>8</v>
      </c>
      <c r="J223">
        <v>42.83</v>
      </c>
      <c r="K223">
        <v>342.64</v>
      </c>
      <c r="L223" t="s">
        <v>24</v>
      </c>
    </row>
    <row r="224" spans="1:12" x14ac:dyDescent="0.2">
      <c r="A224" t="s">
        <v>82</v>
      </c>
      <c r="B224" t="s">
        <v>15</v>
      </c>
      <c r="C224" t="s">
        <v>16</v>
      </c>
      <c r="E224" t="s">
        <v>43</v>
      </c>
      <c r="F224" t="s">
        <v>22</v>
      </c>
      <c r="H224" t="s">
        <v>23</v>
      </c>
      <c r="I224">
        <v>2</v>
      </c>
      <c r="J224">
        <v>42.83</v>
      </c>
      <c r="K224">
        <v>85.66</v>
      </c>
      <c r="L224" t="s">
        <v>24</v>
      </c>
    </row>
    <row r="225" spans="1:12" x14ac:dyDescent="0.2">
      <c r="A225" t="s">
        <v>82</v>
      </c>
      <c r="B225" t="s">
        <v>15</v>
      </c>
      <c r="C225" t="s">
        <v>16</v>
      </c>
      <c r="E225" t="s">
        <v>25</v>
      </c>
      <c r="F225" t="s">
        <v>22</v>
      </c>
      <c r="H225" t="s">
        <v>23</v>
      </c>
      <c r="I225">
        <v>8</v>
      </c>
      <c r="J225">
        <v>42.83</v>
      </c>
      <c r="K225">
        <v>342.64</v>
      </c>
      <c r="L225" t="s">
        <v>24</v>
      </c>
    </row>
    <row r="226" spans="1:12" x14ac:dyDescent="0.2">
      <c r="A226" t="s">
        <v>82</v>
      </c>
      <c r="B226" t="s">
        <v>15</v>
      </c>
      <c r="C226" t="s">
        <v>16</v>
      </c>
      <c r="D226" t="s">
        <v>28</v>
      </c>
      <c r="E226" t="s">
        <v>28</v>
      </c>
      <c r="F226" t="s">
        <v>30</v>
      </c>
      <c r="G226" t="s">
        <v>31</v>
      </c>
      <c r="H226" t="s">
        <v>32</v>
      </c>
      <c r="I226">
        <v>4</v>
      </c>
      <c r="J226">
        <v>42.83</v>
      </c>
      <c r="K226">
        <v>171.32</v>
      </c>
      <c r="L226" t="s">
        <v>24</v>
      </c>
    </row>
    <row r="227" spans="1:12" x14ac:dyDescent="0.2">
      <c r="A227" t="s">
        <v>82</v>
      </c>
      <c r="B227" t="s">
        <v>15</v>
      </c>
      <c r="C227" t="s">
        <v>16</v>
      </c>
      <c r="D227" t="s">
        <v>33</v>
      </c>
      <c r="E227" t="s">
        <v>34</v>
      </c>
      <c r="F227" t="s">
        <v>35</v>
      </c>
      <c r="G227" t="s">
        <v>31</v>
      </c>
      <c r="I227">
        <v>4</v>
      </c>
      <c r="J227">
        <v>42.83</v>
      </c>
      <c r="K227">
        <v>171.32</v>
      </c>
    </row>
    <row r="228" spans="1:12" x14ac:dyDescent="0.2">
      <c r="A228" t="s">
        <v>83</v>
      </c>
      <c r="B228" t="s">
        <v>15</v>
      </c>
      <c r="C228" t="s">
        <v>16</v>
      </c>
      <c r="E228" t="s">
        <v>18</v>
      </c>
      <c r="I228">
        <v>8</v>
      </c>
      <c r="J228">
        <v>42.83</v>
      </c>
      <c r="K228">
        <v>342.64</v>
      </c>
    </row>
    <row r="229" spans="1:12" x14ac:dyDescent="0.2">
      <c r="A229" t="s">
        <v>83</v>
      </c>
      <c r="B229" t="s">
        <v>15</v>
      </c>
      <c r="C229" t="s">
        <v>16</v>
      </c>
      <c r="E229" t="s">
        <v>19</v>
      </c>
      <c r="I229">
        <v>8</v>
      </c>
      <c r="J229">
        <v>42.83</v>
      </c>
      <c r="K229">
        <v>342.64</v>
      </c>
    </row>
    <row r="230" spans="1:12" x14ac:dyDescent="0.2">
      <c r="A230" t="s">
        <v>83</v>
      </c>
      <c r="B230" t="s">
        <v>15</v>
      </c>
      <c r="C230" t="s">
        <v>16</v>
      </c>
      <c r="E230" t="s">
        <v>20</v>
      </c>
      <c r="I230">
        <v>2</v>
      </c>
      <c r="J230">
        <v>42.83</v>
      </c>
      <c r="K230">
        <v>85.66</v>
      </c>
    </row>
    <row r="231" spans="1:12" x14ac:dyDescent="0.2">
      <c r="A231" t="s">
        <v>83</v>
      </c>
      <c r="B231" t="s">
        <v>15</v>
      </c>
      <c r="C231" t="s">
        <v>16</v>
      </c>
      <c r="E231" t="s">
        <v>40</v>
      </c>
      <c r="I231">
        <v>4</v>
      </c>
      <c r="J231">
        <v>42.83</v>
      </c>
      <c r="K231">
        <v>171.32</v>
      </c>
    </row>
    <row r="232" spans="1:12" x14ac:dyDescent="0.2">
      <c r="A232" t="s">
        <v>83</v>
      </c>
      <c r="B232" t="s">
        <v>15</v>
      </c>
      <c r="C232" t="s">
        <v>16</v>
      </c>
      <c r="E232" t="s">
        <v>79</v>
      </c>
      <c r="I232">
        <v>8</v>
      </c>
      <c r="J232">
        <v>42.83</v>
      </c>
      <c r="K232">
        <v>342.64</v>
      </c>
    </row>
    <row r="233" spans="1:12" x14ac:dyDescent="0.2">
      <c r="A233" t="s">
        <v>83</v>
      </c>
      <c r="B233" t="s">
        <v>15</v>
      </c>
      <c r="C233" t="s">
        <v>16</v>
      </c>
      <c r="E233" t="s">
        <v>21</v>
      </c>
      <c r="F233" t="s">
        <v>22</v>
      </c>
      <c r="H233" t="s">
        <v>23</v>
      </c>
      <c r="I233">
        <v>2</v>
      </c>
      <c r="J233">
        <v>42.83</v>
      </c>
      <c r="K233">
        <v>85.66</v>
      </c>
      <c r="L233" t="s">
        <v>24</v>
      </c>
    </row>
    <row r="234" spans="1:12" x14ac:dyDescent="0.2">
      <c r="A234" t="s">
        <v>83</v>
      </c>
      <c r="B234" t="s">
        <v>15</v>
      </c>
      <c r="C234" t="s">
        <v>16</v>
      </c>
      <c r="E234" t="s">
        <v>25</v>
      </c>
      <c r="F234" t="s">
        <v>22</v>
      </c>
      <c r="H234" t="s">
        <v>23</v>
      </c>
      <c r="I234">
        <v>4</v>
      </c>
      <c r="J234">
        <v>42.83</v>
      </c>
      <c r="K234">
        <v>171.32</v>
      </c>
      <c r="L234" t="s">
        <v>24</v>
      </c>
    </row>
    <row r="235" spans="1:12" x14ac:dyDescent="0.2">
      <c r="A235" t="s">
        <v>83</v>
      </c>
      <c r="B235" t="s">
        <v>15</v>
      </c>
      <c r="C235" t="s">
        <v>16</v>
      </c>
      <c r="E235" t="s">
        <v>38</v>
      </c>
      <c r="F235" t="s">
        <v>22</v>
      </c>
      <c r="H235" t="s">
        <v>23</v>
      </c>
      <c r="I235">
        <v>2</v>
      </c>
      <c r="J235">
        <v>42.83</v>
      </c>
      <c r="K235">
        <v>85.66</v>
      </c>
      <c r="L235" t="s">
        <v>24</v>
      </c>
    </row>
    <row r="236" spans="1:12" x14ac:dyDescent="0.2">
      <c r="A236" t="s">
        <v>83</v>
      </c>
      <c r="B236" t="s">
        <v>15</v>
      </c>
      <c r="C236" t="s">
        <v>16</v>
      </c>
      <c r="D236" t="s">
        <v>33</v>
      </c>
      <c r="E236" t="s">
        <v>34</v>
      </c>
      <c r="F236" t="s">
        <v>35</v>
      </c>
      <c r="G236" t="s">
        <v>31</v>
      </c>
      <c r="I236">
        <v>0</v>
      </c>
      <c r="J236">
        <v>42.83</v>
      </c>
      <c r="K236">
        <v>0</v>
      </c>
    </row>
    <row r="237" spans="1:12" x14ac:dyDescent="0.2">
      <c r="A237" t="s">
        <v>83</v>
      </c>
      <c r="B237" t="s">
        <v>15</v>
      </c>
      <c r="C237" t="s">
        <v>16</v>
      </c>
      <c r="E237" t="s">
        <v>17</v>
      </c>
      <c r="I237">
        <v>0</v>
      </c>
      <c r="J237">
        <v>42.83</v>
      </c>
      <c r="K237">
        <v>0</v>
      </c>
    </row>
    <row r="238" spans="1:12" x14ac:dyDescent="0.2">
      <c r="A238" t="s">
        <v>83</v>
      </c>
      <c r="B238" t="s">
        <v>15</v>
      </c>
      <c r="C238" t="s">
        <v>16</v>
      </c>
      <c r="E238" t="s">
        <v>73</v>
      </c>
      <c r="F238" t="s">
        <v>45</v>
      </c>
      <c r="H238" t="s">
        <v>23</v>
      </c>
      <c r="I238">
        <v>0</v>
      </c>
      <c r="J238">
        <v>42.83</v>
      </c>
      <c r="K238">
        <v>0</v>
      </c>
      <c r="L238" t="s">
        <v>24</v>
      </c>
    </row>
    <row r="239" spans="1:12" x14ac:dyDescent="0.2">
      <c r="A239" t="s">
        <v>83</v>
      </c>
      <c r="B239" t="s">
        <v>15</v>
      </c>
      <c r="C239" t="s">
        <v>16</v>
      </c>
      <c r="E239" t="s">
        <v>58</v>
      </c>
      <c r="F239" t="s">
        <v>59</v>
      </c>
      <c r="H239" t="s">
        <v>23</v>
      </c>
      <c r="I239">
        <v>0</v>
      </c>
      <c r="J239">
        <v>42.83</v>
      </c>
      <c r="K239">
        <v>0</v>
      </c>
      <c r="L239" t="s">
        <v>24</v>
      </c>
    </row>
    <row r="240" spans="1:12" x14ac:dyDescent="0.2">
      <c r="A240" t="s">
        <v>84</v>
      </c>
      <c r="B240" t="s">
        <v>15</v>
      </c>
      <c r="C240" t="s">
        <v>16</v>
      </c>
      <c r="E240" t="s">
        <v>18</v>
      </c>
      <c r="I240">
        <v>8</v>
      </c>
      <c r="J240">
        <v>42.83</v>
      </c>
      <c r="K240">
        <v>342.64</v>
      </c>
    </row>
    <row r="241" spans="1:12" x14ac:dyDescent="0.2">
      <c r="A241" t="s">
        <v>84</v>
      </c>
      <c r="B241" t="s">
        <v>15</v>
      </c>
      <c r="C241" t="s">
        <v>16</v>
      </c>
      <c r="E241" t="s">
        <v>19</v>
      </c>
      <c r="I241">
        <v>8</v>
      </c>
      <c r="J241">
        <v>42.83</v>
      </c>
      <c r="K241">
        <v>342.64</v>
      </c>
    </row>
    <row r="242" spans="1:12" x14ac:dyDescent="0.2">
      <c r="A242" t="s">
        <v>84</v>
      </c>
      <c r="B242" t="s">
        <v>15</v>
      </c>
      <c r="C242" t="s">
        <v>16</v>
      </c>
      <c r="E242" t="s">
        <v>20</v>
      </c>
      <c r="I242">
        <v>2</v>
      </c>
      <c r="J242">
        <v>42.83</v>
      </c>
      <c r="K242">
        <v>85.66</v>
      </c>
    </row>
    <row r="243" spans="1:12" x14ac:dyDescent="0.2">
      <c r="A243" t="s">
        <v>84</v>
      </c>
      <c r="B243" t="s">
        <v>15</v>
      </c>
      <c r="C243" t="s">
        <v>16</v>
      </c>
      <c r="E243" t="s">
        <v>40</v>
      </c>
      <c r="I243">
        <v>6</v>
      </c>
      <c r="J243">
        <v>42.83</v>
      </c>
      <c r="K243">
        <v>256.98</v>
      </c>
    </row>
    <row r="244" spans="1:12" x14ac:dyDescent="0.2">
      <c r="A244" t="s">
        <v>84</v>
      </c>
      <c r="B244" t="s">
        <v>15</v>
      </c>
      <c r="C244" t="s">
        <v>16</v>
      </c>
      <c r="E244" t="s">
        <v>38</v>
      </c>
      <c r="F244" t="s">
        <v>22</v>
      </c>
      <c r="H244" t="s">
        <v>23</v>
      </c>
      <c r="I244">
        <v>4</v>
      </c>
      <c r="J244">
        <v>42.83</v>
      </c>
      <c r="K244">
        <v>171.32</v>
      </c>
      <c r="L244" t="s">
        <v>24</v>
      </c>
    </row>
    <row r="245" spans="1:12" x14ac:dyDescent="0.2">
      <c r="A245" t="s">
        <v>84</v>
      </c>
      <c r="B245" t="s">
        <v>15</v>
      </c>
      <c r="C245" t="s">
        <v>16</v>
      </c>
      <c r="E245" t="s">
        <v>21</v>
      </c>
      <c r="F245" t="s">
        <v>22</v>
      </c>
      <c r="H245" t="s">
        <v>23</v>
      </c>
      <c r="I245">
        <v>0</v>
      </c>
      <c r="J245">
        <v>42.83</v>
      </c>
      <c r="K245">
        <v>0</v>
      </c>
      <c r="L245" t="s">
        <v>24</v>
      </c>
    </row>
    <row r="246" spans="1:12" x14ac:dyDescent="0.2">
      <c r="A246" t="s">
        <v>84</v>
      </c>
      <c r="B246" t="s">
        <v>15</v>
      </c>
      <c r="C246" t="s">
        <v>16</v>
      </c>
      <c r="E246" t="s">
        <v>25</v>
      </c>
      <c r="F246" t="s">
        <v>22</v>
      </c>
      <c r="H246" t="s">
        <v>23</v>
      </c>
      <c r="I246">
        <v>6</v>
      </c>
      <c r="J246">
        <v>42.83</v>
      </c>
      <c r="K246">
        <v>256.98</v>
      </c>
      <c r="L246" t="s">
        <v>24</v>
      </c>
    </row>
    <row r="247" spans="1:12" x14ac:dyDescent="0.2">
      <c r="A247" t="s">
        <v>84</v>
      </c>
      <c r="B247" t="s">
        <v>15</v>
      </c>
      <c r="C247" t="s">
        <v>16</v>
      </c>
      <c r="D247" t="s">
        <v>28</v>
      </c>
      <c r="E247" t="s">
        <v>28</v>
      </c>
      <c r="F247" t="s">
        <v>30</v>
      </c>
      <c r="G247" t="s">
        <v>31</v>
      </c>
      <c r="H247" t="s">
        <v>32</v>
      </c>
      <c r="I247">
        <v>0</v>
      </c>
      <c r="J247">
        <v>42.83</v>
      </c>
      <c r="K247">
        <v>0</v>
      </c>
      <c r="L247" t="s">
        <v>24</v>
      </c>
    </row>
    <row r="248" spans="1:12" x14ac:dyDescent="0.2">
      <c r="A248" t="s">
        <v>84</v>
      </c>
      <c r="B248" t="s">
        <v>15</v>
      </c>
      <c r="C248" t="s">
        <v>16</v>
      </c>
      <c r="D248" t="s">
        <v>33</v>
      </c>
      <c r="E248" t="s">
        <v>34</v>
      </c>
      <c r="F248" t="s">
        <v>35</v>
      </c>
      <c r="G248" t="s">
        <v>31</v>
      </c>
      <c r="I248">
        <v>0</v>
      </c>
      <c r="J248">
        <v>42.83</v>
      </c>
      <c r="K248">
        <v>0</v>
      </c>
    </row>
    <row r="249" spans="1:12" x14ac:dyDescent="0.2">
      <c r="A249" t="s">
        <v>84</v>
      </c>
      <c r="B249" t="s">
        <v>15</v>
      </c>
      <c r="C249" t="s">
        <v>16</v>
      </c>
      <c r="E249" t="s">
        <v>57</v>
      </c>
      <c r="F249" t="s">
        <v>22</v>
      </c>
      <c r="H249" t="s">
        <v>23</v>
      </c>
      <c r="I249">
        <v>2</v>
      </c>
      <c r="J249">
        <v>42.83</v>
      </c>
      <c r="K249">
        <v>85.66</v>
      </c>
      <c r="L249" t="s">
        <v>24</v>
      </c>
    </row>
    <row r="250" spans="1:12" x14ac:dyDescent="0.2">
      <c r="A250" t="s">
        <v>85</v>
      </c>
      <c r="B250" t="s">
        <v>15</v>
      </c>
      <c r="C250" t="s">
        <v>16</v>
      </c>
      <c r="E250" t="s">
        <v>18</v>
      </c>
      <c r="I250">
        <v>8</v>
      </c>
      <c r="J250">
        <v>42.83</v>
      </c>
      <c r="K250">
        <v>342.64</v>
      </c>
    </row>
    <row r="251" spans="1:12" x14ac:dyDescent="0.2">
      <c r="A251" t="s">
        <v>85</v>
      </c>
      <c r="B251" t="s">
        <v>15</v>
      </c>
      <c r="C251" t="s">
        <v>16</v>
      </c>
      <c r="E251" t="s">
        <v>19</v>
      </c>
      <c r="I251">
        <v>4</v>
      </c>
      <c r="J251">
        <v>42.83</v>
      </c>
      <c r="K251">
        <v>171.32</v>
      </c>
    </row>
    <row r="252" spans="1:12" x14ac:dyDescent="0.2">
      <c r="A252" t="s">
        <v>85</v>
      </c>
      <c r="B252" t="s">
        <v>15</v>
      </c>
      <c r="C252" t="s">
        <v>16</v>
      </c>
      <c r="E252" t="s">
        <v>20</v>
      </c>
      <c r="I252">
        <v>4</v>
      </c>
      <c r="J252">
        <v>42.83</v>
      </c>
      <c r="K252">
        <v>171.32</v>
      </c>
    </row>
    <row r="253" spans="1:12" x14ac:dyDescent="0.2">
      <c r="A253" t="s">
        <v>85</v>
      </c>
      <c r="B253" t="s">
        <v>15</v>
      </c>
      <c r="C253" t="s">
        <v>16</v>
      </c>
      <c r="E253" t="s">
        <v>40</v>
      </c>
      <c r="I253">
        <v>4</v>
      </c>
      <c r="J253">
        <v>42.83</v>
      </c>
      <c r="K253">
        <v>171.32</v>
      </c>
    </row>
    <row r="254" spans="1:12" x14ac:dyDescent="0.2">
      <c r="A254" t="s">
        <v>85</v>
      </c>
      <c r="B254" t="s">
        <v>15</v>
      </c>
      <c r="C254" t="s">
        <v>16</v>
      </c>
      <c r="E254" t="s">
        <v>43</v>
      </c>
      <c r="F254" t="s">
        <v>22</v>
      </c>
      <c r="H254" t="s">
        <v>23</v>
      </c>
      <c r="I254">
        <v>2</v>
      </c>
      <c r="J254">
        <v>42.83</v>
      </c>
      <c r="K254">
        <v>85.66</v>
      </c>
      <c r="L254" t="s">
        <v>24</v>
      </c>
    </row>
    <row r="255" spans="1:12" x14ac:dyDescent="0.2">
      <c r="A255" t="s">
        <v>85</v>
      </c>
      <c r="B255" t="s">
        <v>15</v>
      </c>
      <c r="C255" t="s">
        <v>16</v>
      </c>
      <c r="E255" t="s">
        <v>21</v>
      </c>
      <c r="F255" t="s">
        <v>22</v>
      </c>
      <c r="H255" t="s">
        <v>23</v>
      </c>
      <c r="I255">
        <v>4</v>
      </c>
      <c r="J255">
        <v>42.83</v>
      </c>
      <c r="K255">
        <v>171.32</v>
      </c>
      <c r="L255" t="s">
        <v>24</v>
      </c>
    </row>
    <row r="256" spans="1:12" x14ac:dyDescent="0.2">
      <c r="A256" t="s">
        <v>85</v>
      </c>
      <c r="B256" t="s">
        <v>15</v>
      </c>
      <c r="C256" t="s">
        <v>16</v>
      </c>
      <c r="E256" t="s">
        <v>25</v>
      </c>
      <c r="F256" t="s">
        <v>22</v>
      </c>
      <c r="H256" t="s">
        <v>23</v>
      </c>
      <c r="I256">
        <v>8</v>
      </c>
      <c r="J256">
        <v>42.83</v>
      </c>
      <c r="K256">
        <v>342.64</v>
      </c>
      <c r="L256" t="s">
        <v>24</v>
      </c>
    </row>
    <row r="257" spans="1:12" x14ac:dyDescent="0.2">
      <c r="A257" t="s">
        <v>85</v>
      </c>
      <c r="B257" t="s">
        <v>15</v>
      </c>
      <c r="C257" t="s">
        <v>16</v>
      </c>
      <c r="D257" t="s">
        <v>28</v>
      </c>
      <c r="E257" t="s">
        <v>28</v>
      </c>
      <c r="F257" t="s">
        <v>30</v>
      </c>
      <c r="G257" t="s">
        <v>31</v>
      </c>
      <c r="H257" t="s">
        <v>32</v>
      </c>
      <c r="I257">
        <v>4</v>
      </c>
      <c r="J257">
        <v>42.83</v>
      </c>
      <c r="K257">
        <v>171.32</v>
      </c>
      <c r="L257" t="s">
        <v>24</v>
      </c>
    </row>
    <row r="258" spans="1:12" x14ac:dyDescent="0.2">
      <c r="A258" t="s">
        <v>85</v>
      </c>
      <c r="B258" t="s">
        <v>15</v>
      </c>
      <c r="C258" t="s">
        <v>16</v>
      </c>
      <c r="D258" t="s">
        <v>33</v>
      </c>
      <c r="E258" t="s">
        <v>34</v>
      </c>
      <c r="F258" t="s">
        <v>35</v>
      </c>
      <c r="G258" t="s">
        <v>31</v>
      </c>
      <c r="I258">
        <v>0</v>
      </c>
      <c r="J258">
        <v>42.83</v>
      </c>
      <c r="K258">
        <v>0</v>
      </c>
    </row>
    <row r="259" spans="1:12" x14ac:dyDescent="0.2">
      <c r="A259" t="s">
        <v>85</v>
      </c>
      <c r="B259" t="s">
        <v>15</v>
      </c>
      <c r="C259" t="s">
        <v>16</v>
      </c>
      <c r="E259" t="s">
        <v>57</v>
      </c>
      <c r="F259" t="s">
        <v>22</v>
      </c>
      <c r="H259" t="s">
        <v>23</v>
      </c>
      <c r="I259">
        <v>2</v>
      </c>
      <c r="J259">
        <v>42.83</v>
      </c>
      <c r="K259">
        <v>85.66</v>
      </c>
      <c r="L259" t="s">
        <v>24</v>
      </c>
    </row>
    <row r="260" spans="1:12" x14ac:dyDescent="0.2">
      <c r="A260" t="s">
        <v>86</v>
      </c>
      <c r="B260" t="s">
        <v>15</v>
      </c>
      <c r="C260" t="s">
        <v>16</v>
      </c>
      <c r="E260" t="s">
        <v>18</v>
      </c>
      <c r="I260">
        <v>8</v>
      </c>
      <c r="J260">
        <v>42.83</v>
      </c>
      <c r="K260">
        <v>342.64</v>
      </c>
    </row>
    <row r="261" spans="1:12" x14ac:dyDescent="0.2">
      <c r="A261" t="s">
        <v>86</v>
      </c>
      <c r="B261" t="s">
        <v>15</v>
      </c>
      <c r="C261" t="s">
        <v>16</v>
      </c>
      <c r="E261" t="s">
        <v>19</v>
      </c>
      <c r="I261">
        <v>4</v>
      </c>
      <c r="J261">
        <v>42.83</v>
      </c>
      <c r="K261">
        <v>171.32</v>
      </c>
    </row>
    <row r="262" spans="1:12" x14ac:dyDescent="0.2">
      <c r="A262" t="s">
        <v>86</v>
      </c>
      <c r="B262" t="s">
        <v>15</v>
      </c>
      <c r="C262" t="s">
        <v>16</v>
      </c>
      <c r="E262" t="s">
        <v>20</v>
      </c>
      <c r="I262">
        <v>0</v>
      </c>
      <c r="J262">
        <v>42.83</v>
      </c>
      <c r="K262">
        <v>0</v>
      </c>
    </row>
    <row r="263" spans="1:12" x14ac:dyDescent="0.2">
      <c r="A263" t="s">
        <v>86</v>
      </c>
      <c r="B263" t="s">
        <v>15</v>
      </c>
      <c r="C263" t="s">
        <v>16</v>
      </c>
      <c r="E263" t="s">
        <v>40</v>
      </c>
      <c r="I263">
        <v>0</v>
      </c>
      <c r="J263">
        <v>42.83</v>
      </c>
      <c r="K263">
        <v>0</v>
      </c>
    </row>
    <row r="264" spans="1:12" x14ac:dyDescent="0.2">
      <c r="A264" t="s">
        <v>86</v>
      </c>
      <c r="B264" t="s">
        <v>15</v>
      </c>
      <c r="C264" t="s">
        <v>16</v>
      </c>
      <c r="E264" t="s">
        <v>38</v>
      </c>
      <c r="F264" t="s">
        <v>22</v>
      </c>
      <c r="H264" t="s">
        <v>23</v>
      </c>
      <c r="I264">
        <v>0</v>
      </c>
      <c r="J264">
        <v>42.83</v>
      </c>
      <c r="K264">
        <v>0</v>
      </c>
      <c r="L264" t="s">
        <v>24</v>
      </c>
    </row>
    <row r="265" spans="1:12" x14ac:dyDescent="0.2">
      <c r="A265" t="s">
        <v>86</v>
      </c>
      <c r="B265" t="s">
        <v>15</v>
      </c>
      <c r="C265" t="s">
        <v>16</v>
      </c>
      <c r="E265" t="s">
        <v>21</v>
      </c>
      <c r="F265" t="s">
        <v>22</v>
      </c>
      <c r="H265" t="s">
        <v>23</v>
      </c>
      <c r="I265">
        <v>2</v>
      </c>
      <c r="J265">
        <v>42.83</v>
      </c>
      <c r="K265">
        <v>85.66</v>
      </c>
      <c r="L265" t="s">
        <v>24</v>
      </c>
    </row>
    <row r="266" spans="1:12" x14ac:dyDescent="0.2">
      <c r="A266" t="s">
        <v>86</v>
      </c>
      <c r="B266" t="s">
        <v>15</v>
      </c>
      <c r="C266" t="s">
        <v>16</v>
      </c>
      <c r="E266" t="s">
        <v>25</v>
      </c>
      <c r="F266" t="s">
        <v>22</v>
      </c>
      <c r="H266" t="s">
        <v>23</v>
      </c>
      <c r="I266">
        <v>4</v>
      </c>
      <c r="J266">
        <v>42.83</v>
      </c>
      <c r="K266">
        <v>171.32</v>
      </c>
      <c r="L266" t="s">
        <v>24</v>
      </c>
    </row>
    <row r="267" spans="1:12" x14ac:dyDescent="0.2">
      <c r="A267" t="s">
        <v>86</v>
      </c>
      <c r="B267" t="s">
        <v>15</v>
      </c>
      <c r="C267" t="s">
        <v>16</v>
      </c>
      <c r="D267" t="s">
        <v>28</v>
      </c>
      <c r="E267" t="s">
        <v>28</v>
      </c>
      <c r="F267" t="s">
        <v>30</v>
      </c>
      <c r="G267" t="s">
        <v>31</v>
      </c>
      <c r="H267" t="s">
        <v>32</v>
      </c>
      <c r="I267">
        <v>4</v>
      </c>
      <c r="J267">
        <v>42.83</v>
      </c>
      <c r="K267">
        <v>171.32</v>
      </c>
      <c r="L267" t="s">
        <v>24</v>
      </c>
    </row>
    <row r="268" spans="1:12" x14ac:dyDescent="0.2">
      <c r="A268" t="s">
        <v>86</v>
      </c>
      <c r="B268" t="s">
        <v>15</v>
      </c>
      <c r="C268" t="s">
        <v>16</v>
      </c>
      <c r="D268" t="s">
        <v>33</v>
      </c>
      <c r="E268" t="s">
        <v>34</v>
      </c>
      <c r="F268" t="s">
        <v>35</v>
      </c>
      <c r="G268" t="s">
        <v>31</v>
      </c>
      <c r="I268">
        <v>2</v>
      </c>
      <c r="J268">
        <v>42.83</v>
      </c>
      <c r="K268">
        <v>85.66</v>
      </c>
    </row>
    <row r="269" spans="1:12" x14ac:dyDescent="0.2">
      <c r="A269" t="s">
        <v>86</v>
      </c>
      <c r="B269" t="s">
        <v>15</v>
      </c>
      <c r="C269" t="s">
        <v>16</v>
      </c>
      <c r="E269" t="s">
        <v>17</v>
      </c>
      <c r="I269">
        <v>19.5</v>
      </c>
      <c r="J269">
        <v>42.83</v>
      </c>
      <c r="K269">
        <v>835.18499999999995</v>
      </c>
    </row>
    <row r="270" spans="1:12" x14ac:dyDescent="0.2">
      <c r="A270" t="s">
        <v>87</v>
      </c>
      <c r="B270" t="s">
        <v>15</v>
      </c>
      <c r="C270" t="s">
        <v>16</v>
      </c>
      <c r="E270" t="s">
        <v>17</v>
      </c>
      <c r="I270">
        <v>38.75</v>
      </c>
      <c r="J270">
        <v>42.83</v>
      </c>
      <c r="K270">
        <v>1659.6624999999999</v>
      </c>
    </row>
    <row r="271" spans="1:12" x14ac:dyDescent="0.2">
      <c r="A271" t="s">
        <v>88</v>
      </c>
      <c r="B271" t="s">
        <v>15</v>
      </c>
      <c r="C271" t="s">
        <v>16</v>
      </c>
      <c r="E271" t="s">
        <v>18</v>
      </c>
      <c r="I271">
        <v>8</v>
      </c>
      <c r="J271">
        <v>42.83</v>
      </c>
      <c r="K271">
        <v>342.64</v>
      </c>
    </row>
    <row r="272" spans="1:12" x14ac:dyDescent="0.2">
      <c r="A272" t="s">
        <v>88</v>
      </c>
      <c r="B272" t="s">
        <v>15</v>
      </c>
      <c r="C272" t="s">
        <v>16</v>
      </c>
      <c r="E272" t="s">
        <v>19</v>
      </c>
      <c r="I272">
        <v>4</v>
      </c>
      <c r="J272">
        <v>42.83</v>
      </c>
      <c r="K272">
        <v>171.32</v>
      </c>
    </row>
    <row r="273" spans="1:12" x14ac:dyDescent="0.2">
      <c r="A273" t="s">
        <v>88</v>
      </c>
      <c r="B273" t="s">
        <v>15</v>
      </c>
      <c r="C273" t="s">
        <v>16</v>
      </c>
      <c r="E273" t="s">
        <v>17</v>
      </c>
      <c r="I273">
        <v>7.75</v>
      </c>
      <c r="J273">
        <v>42.83</v>
      </c>
      <c r="K273">
        <v>331.9325</v>
      </c>
    </row>
    <row r="274" spans="1:12" x14ac:dyDescent="0.2">
      <c r="A274" t="s">
        <v>88</v>
      </c>
      <c r="B274" t="s">
        <v>15</v>
      </c>
      <c r="C274" t="s">
        <v>16</v>
      </c>
      <c r="E274" t="s">
        <v>40</v>
      </c>
      <c r="I274">
        <v>6</v>
      </c>
      <c r="J274">
        <v>42.83</v>
      </c>
      <c r="K274">
        <v>256.98</v>
      </c>
    </row>
    <row r="275" spans="1:12" x14ac:dyDescent="0.2">
      <c r="A275" t="s">
        <v>88</v>
      </c>
      <c r="B275" t="s">
        <v>15</v>
      </c>
      <c r="C275" t="s">
        <v>16</v>
      </c>
      <c r="E275" t="s">
        <v>43</v>
      </c>
      <c r="F275" t="s">
        <v>22</v>
      </c>
      <c r="H275" t="s">
        <v>23</v>
      </c>
      <c r="I275">
        <v>2</v>
      </c>
      <c r="J275">
        <v>42.83</v>
      </c>
      <c r="K275">
        <v>85.66</v>
      </c>
      <c r="L275" t="s">
        <v>24</v>
      </c>
    </row>
    <row r="276" spans="1:12" x14ac:dyDescent="0.2">
      <c r="A276" t="s">
        <v>88</v>
      </c>
      <c r="B276" t="s">
        <v>15</v>
      </c>
      <c r="C276" t="s">
        <v>16</v>
      </c>
      <c r="E276" t="s">
        <v>21</v>
      </c>
      <c r="F276" t="s">
        <v>22</v>
      </c>
      <c r="H276" t="s">
        <v>23</v>
      </c>
      <c r="I276">
        <v>6</v>
      </c>
      <c r="J276">
        <v>42.83</v>
      </c>
      <c r="K276">
        <v>256.98</v>
      </c>
      <c r="L276" t="s">
        <v>24</v>
      </c>
    </row>
    <row r="277" spans="1:12" x14ac:dyDescent="0.2">
      <c r="A277" t="s">
        <v>88</v>
      </c>
      <c r="B277" t="s">
        <v>15</v>
      </c>
      <c r="C277" t="s">
        <v>16</v>
      </c>
      <c r="E277" t="s">
        <v>25</v>
      </c>
      <c r="F277" t="s">
        <v>22</v>
      </c>
      <c r="H277" t="s">
        <v>23</v>
      </c>
      <c r="I277">
        <v>8</v>
      </c>
      <c r="J277">
        <v>42.83</v>
      </c>
      <c r="K277">
        <v>342.64</v>
      </c>
      <c r="L277" t="s">
        <v>24</v>
      </c>
    </row>
    <row r="278" spans="1:12" x14ac:dyDescent="0.2">
      <c r="A278" t="s">
        <v>88</v>
      </c>
      <c r="B278" t="s">
        <v>15</v>
      </c>
      <c r="C278" t="s">
        <v>16</v>
      </c>
      <c r="D278" t="s">
        <v>28</v>
      </c>
      <c r="E278" t="s">
        <v>28</v>
      </c>
      <c r="F278" t="s">
        <v>30</v>
      </c>
      <c r="G278" t="s">
        <v>31</v>
      </c>
      <c r="H278" t="s">
        <v>32</v>
      </c>
      <c r="I278">
        <v>0</v>
      </c>
      <c r="J278">
        <v>42.83</v>
      </c>
      <c r="K278">
        <v>0</v>
      </c>
      <c r="L278" t="s">
        <v>24</v>
      </c>
    </row>
    <row r="279" spans="1:12" x14ac:dyDescent="0.2">
      <c r="A279" t="s">
        <v>88</v>
      </c>
      <c r="B279" t="s">
        <v>15</v>
      </c>
      <c r="C279" t="s">
        <v>16</v>
      </c>
      <c r="D279" t="s">
        <v>33</v>
      </c>
      <c r="E279" t="s">
        <v>34</v>
      </c>
      <c r="F279" t="s">
        <v>35</v>
      </c>
      <c r="G279" t="s">
        <v>31</v>
      </c>
      <c r="I279">
        <v>0</v>
      </c>
      <c r="J279">
        <v>42.83</v>
      </c>
      <c r="K279">
        <v>0</v>
      </c>
    </row>
    <row r="280" spans="1:12" x14ac:dyDescent="0.2">
      <c r="A280" t="s">
        <v>88</v>
      </c>
      <c r="B280" t="s">
        <v>15</v>
      </c>
      <c r="C280" t="s">
        <v>16</v>
      </c>
      <c r="E280" t="s">
        <v>38</v>
      </c>
      <c r="F280" t="s">
        <v>22</v>
      </c>
      <c r="H280" t="s">
        <v>23</v>
      </c>
      <c r="I280">
        <v>2</v>
      </c>
      <c r="J280">
        <v>42.83</v>
      </c>
      <c r="K280">
        <v>85.66</v>
      </c>
      <c r="L280" t="s">
        <v>24</v>
      </c>
    </row>
    <row r="281" spans="1:12" x14ac:dyDescent="0.2">
      <c r="A281" t="s">
        <v>89</v>
      </c>
      <c r="B281" t="s">
        <v>15</v>
      </c>
      <c r="C281" t="s">
        <v>16</v>
      </c>
      <c r="E281" t="s">
        <v>18</v>
      </c>
      <c r="I281">
        <v>4</v>
      </c>
      <c r="J281">
        <v>42.83</v>
      </c>
      <c r="K281">
        <v>171.32</v>
      </c>
    </row>
    <row r="282" spans="1:12" x14ac:dyDescent="0.2">
      <c r="A282" t="s">
        <v>89</v>
      </c>
      <c r="B282" t="s">
        <v>15</v>
      </c>
      <c r="C282" t="s">
        <v>16</v>
      </c>
      <c r="E282" t="s">
        <v>19</v>
      </c>
      <c r="I282">
        <v>4</v>
      </c>
      <c r="J282">
        <v>42.83</v>
      </c>
      <c r="K282">
        <v>171.32</v>
      </c>
    </row>
    <row r="283" spans="1:12" x14ac:dyDescent="0.2">
      <c r="A283" t="s">
        <v>89</v>
      </c>
      <c r="B283" t="s">
        <v>15</v>
      </c>
      <c r="C283" t="s">
        <v>16</v>
      </c>
      <c r="E283" t="s">
        <v>17</v>
      </c>
      <c r="I283">
        <v>7.75</v>
      </c>
      <c r="J283">
        <v>42.83</v>
      </c>
      <c r="K283">
        <v>331.9325</v>
      </c>
    </row>
    <row r="284" spans="1:12" x14ac:dyDescent="0.2">
      <c r="A284" t="s">
        <v>89</v>
      </c>
      <c r="B284" t="s">
        <v>15</v>
      </c>
      <c r="C284" t="s">
        <v>16</v>
      </c>
      <c r="E284" t="s">
        <v>40</v>
      </c>
      <c r="I284">
        <v>4</v>
      </c>
      <c r="J284">
        <v>42.83</v>
      </c>
      <c r="K284">
        <v>171.32</v>
      </c>
    </row>
    <row r="285" spans="1:12" x14ac:dyDescent="0.2">
      <c r="A285" t="s">
        <v>89</v>
      </c>
      <c r="B285" t="s">
        <v>15</v>
      </c>
      <c r="C285" t="s">
        <v>16</v>
      </c>
      <c r="E285" t="s">
        <v>43</v>
      </c>
      <c r="F285" t="s">
        <v>22</v>
      </c>
      <c r="H285" t="s">
        <v>23</v>
      </c>
      <c r="I285">
        <v>0</v>
      </c>
      <c r="J285">
        <v>42.83</v>
      </c>
      <c r="K285">
        <v>0</v>
      </c>
      <c r="L285" t="s">
        <v>24</v>
      </c>
    </row>
    <row r="286" spans="1:12" x14ac:dyDescent="0.2">
      <c r="A286" t="s">
        <v>89</v>
      </c>
      <c r="B286" t="s">
        <v>15</v>
      </c>
      <c r="C286" t="s">
        <v>16</v>
      </c>
      <c r="E286" t="s">
        <v>21</v>
      </c>
      <c r="F286" t="s">
        <v>22</v>
      </c>
      <c r="H286" t="s">
        <v>23</v>
      </c>
      <c r="I286">
        <v>0</v>
      </c>
      <c r="J286">
        <v>42.83</v>
      </c>
      <c r="K286">
        <v>0</v>
      </c>
      <c r="L286" t="s">
        <v>24</v>
      </c>
    </row>
    <row r="287" spans="1:12" x14ac:dyDescent="0.2">
      <c r="A287" t="s">
        <v>89</v>
      </c>
      <c r="B287" t="s">
        <v>15</v>
      </c>
      <c r="C287" t="s">
        <v>16</v>
      </c>
      <c r="E287" t="s">
        <v>25</v>
      </c>
      <c r="F287" t="s">
        <v>22</v>
      </c>
      <c r="H287" t="s">
        <v>23</v>
      </c>
      <c r="I287">
        <v>16</v>
      </c>
      <c r="J287">
        <v>42.83</v>
      </c>
      <c r="K287">
        <v>685.28</v>
      </c>
      <c r="L287" t="s">
        <v>24</v>
      </c>
    </row>
    <row r="288" spans="1:12" x14ac:dyDescent="0.2">
      <c r="A288" t="s">
        <v>89</v>
      </c>
      <c r="B288" t="s">
        <v>15</v>
      </c>
      <c r="C288" t="s">
        <v>16</v>
      </c>
      <c r="D288" t="s">
        <v>28</v>
      </c>
      <c r="E288" t="s">
        <v>28</v>
      </c>
      <c r="F288" t="s">
        <v>30</v>
      </c>
      <c r="G288" t="s">
        <v>31</v>
      </c>
      <c r="H288" t="s">
        <v>32</v>
      </c>
      <c r="I288">
        <v>0</v>
      </c>
      <c r="J288">
        <v>42.83</v>
      </c>
      <c r="K288">
        <v>0</v>
      </c>
      <c r="L288" t="s">
        <v>24</v>
      </c>
    </row>
    <row r="289" spans="1:12" x14ac:dyDescent="0.2">
      <c r="A289" t="s">
        <v>89</v>
      </c>
      <c r="B289" t="s">
        <v>15</v>
      </c>
      <c r="C289" t="s">
        <v>16</v>
      </c>
      <c r="D289" t="s">
        <v>33</v>
      </c>
      <c r="E289" t="s">
        <v>34</v>
      </c>
      <c r="F289" t="s">
        <v>35</v>
      </c>
      <c r="G289" t="s">
        <v>31</v>
      </c>
      <c r="I289">
        <v>0</v>
      </c>
      <c r="J289">
        <v>42.83</v>
      </c>
      <c r="K289">
        <v>0</v>
      </c>
    </row>
    <row r="290" spans="1:12" x14ac:dyDescent="0.2">
      <c r="A290" t="s">
        <v>89</v>
      </c>
      <c r="B290" t="s">
        <v>15</v>
      </c>
      <c r="C290" t="s">
        <v>16</v>
      </c>
      <c r="E290" t="s">
        <v>38</v>
      </c>
      <c r="F290" t="s">
        <v>22</v>
      </c>
      <c r="H290" t="s">
        <v>23</v>
      </c>
      <c r="I290">
        <v>0</v>
      </c>
      <c r="J290">
        <v>42.83</v>
      </c>
      <c r="K290">
        <v>0</v>
      </c>
      <c r="L290" t="s">
        <v>24</v>
      </c>
    </row>
    <row r="291" spans="1:12" x14ac:dyDescent="0.2">
      <c r="A291" t="s">
        <v>90</v>
      </c>
      <c r="B291" t="s">
        <v>15</v>
      </c>
      <c r="C291" t="s">
        <v>16</v>
      </c>
      <c r="E291" t="s">
        <v>18</v>
      </c>
      <c r="I291">
        <v>4</v>
      </c>
      <c r="J291">
        <v>42.83</v>
      </c>
      <c r="K291">
        <v>171.32</v>
      </c>
    </row>
    <row r="292" spans="1:12" x14ac:dyDescent="0.2">
      <c r="A292" t="s">
        <v>90</v>
      </c>
      <c r="B292" t="s">
        <v>15</v>
      </c>
      <c r="C292" t="s">
        <v>16</v>
      </c>
      <c r="E292" t="s">
        <v>19</v>
      </c>
      <c r="I292">
        <v>4</v>
      </c>
      <c r="J292">
        <v>42.83</v>
      </c>
      <c r="K292">
        <v>171.32</v>
      </c>
    </row>
    <row r="293" spans="1:12" x14ac:dyDescent="0.2">
      <c r="A293" t="s">
        <v>90</v>
      </c>
      <c r="B293" t="s">
        <v>15</v>
      </c>
      <c r="C293" t="s">
        <v>16</v>
      </c>
      <c r="E293" t="s">
        <v>17</v>
      </c>
      <c r="I293">
        <v>0</v>
      </c>
      <c r="J293">
        <v>42.83</v>
      </c>
      <c r="K293">
        <v>0</v>
      </c>
    </row>
    <row r="294" spans="1:12" x14ac:dyDescent="0.2">
      <c r="A294" t="s">
        <v>90</v>
      </c>
      <c r="B294" t="s">
        <v>15</v>
      </c>
      <c r="C294" t="s">
        <v>16</v>
      </c>
      <c r="E294" t="s">
        <v>40</v>
      </c>
      <c r="I294">
        <v>2</v>
      </c>
      <c r="J294">
        <v>42.83</v>
      </c>
      <c r="K294">
        <v>85.66</v>
      </c>
    </row>
    <row r="295" spans="1:12" x14ac:dyDescent="0.2">
      <c r="A295" t="s">
        <v>90</v>
      </c>
      <c r="B295" t="s">
        <v>15</v>
      </c>
      <c r="C295" t="s">
        <v>16</v>
      </c>
      <c r="E295" t="s">
        <v>43</v>
      </c>
      <c r="F295" t="s">
        <v>22</v>
      </c>
      <c r="H295" t="s">
        <v>23</v>
      </c>
      <c r="I295">
        <v>2</v>
      </c>
      <c r="J295">
        <v>42.83</v>
      </c>
      <c r="K295">
        <v>85.66</v>
      </c>
      <c r="L295" t="s">
        <v>24</v>
      </c>
    </row>
    <row r="296" spans="1:12" x14ac:dyDescent="0.2">
      <c r="A296" t="s">
        <v>90</v>
      </c>
      <c r="B296" t="s">
        <v>15</v>
      </c>
      <c r="C296" t="s">
        <v>16</v>
      </c>
      <c r="E296" t="s">
        <v>21</v>
      </c>
      <c r="F296" t="s">
        <v>22</v>
      </c>
      <c r="H296" t="s">
        <v>23</v>
      </c>
      <c r="I296">
        <v>2</v>
      </c>
      <c r="J296">
        <v>42.83</v>
      </c>
      <c r="K296">
        <v>85.66</v>
      </c>
      <c r="L296" t="s">
        <v>24</v>
      </c>
    </row>
    <row r="297" spans="1:12" x14ac:dyDescent="0.2">
      <c r="A297" t="s">
        <v>90</v>
      </c>
      <c r="B297" t="s">
        <v>15</v>
      </c>
      <c r="C297" t="s">
        <v>16</v>
      </c>
      <c r="E297" t="s">
        <v>25</v>
      </c>
      <c r="F297" t="s">
        <v>22</v>
      </c>
      <c r="H297" t="s">
        <v>23</v>
      </c>
      <c r="I297">
        <v>10</v>
      </c>
      <c r="J297">
        <v>42.83</v>
      </c>
      <c r="K297">
        <v>428.3</v>
      </c>
      <c r="L297" t="s">
        <v>24</v>
      </c>
    </row>
    <row r="298" spans="1:12" x14ac:dyDescent="0.2">
      <c r="A298" t="s">
        <v>90</v>
      </c>
      <c r="B298" t="s">
        <v>15</v>
      </c>
      <c r="C298" t="s">
        <v>16</v>
      </c>
      <c r="D298" t="s">
        <v>28</v>
      </c>
      <c r="E298" t="s">
        <v>28</v>
      </c>
      <c r="F298" t="s">
        <v>30</v>
      </c>
      <c r="G298" t="s">
        <v>31</v>
      </c>
      <c r="H298" t="s">
        <v>32</v>
      </c>
      <c r="I298">
        <v>4</v>
      </c>
      <c r="J298">
        <v>42.83</v>
      </c>
      <c r="K298">
        <v>171.32</v>
      </c>
      <c r="L298" t="s">
        <v>24</v>
      </c>
    </row>
    <row r="299" spans="1:12" x14ac:dyDescent="0.2">
      <c r="A299" t="s">
        <v>90</v>
      </c>
      <c r="B299" t="s">
        <v>15</v>
      </c>
      <c r="C299" t="s">
        <v>16</v>
      </c>
      <c r="D299" t="s">
        <v>33</v>
      </c>
      <c r="E299" t="s">
        <v>34</v>
      </c>
      <c r="F299" t="s">
        <v>35</v>
      </c>
      <c r="G299" t="s">
        <v>31</v>
      </c>
      <c r="I299">
        <v>4</v>
      </c>
      <c r="J299">
        <v>42.83</v>
      </c>
      <c r="K299">
        <v>171.32</v>
      </c>
    </row>
    <row r="300" spans="1:12" x14ac:dyDescent="0.2">
      <c r="A300" t="s">
        <v>90</v>
      </c>
      <c r="B300" t="s">
        <v>15</v>
      </c>
      <c r="C300" t="s">
        <v>16</v>
      </c>
      <c r="E300" t="s">
        <v>38</v>
      </c>
      <c r="F300" t="s">
        <v>22</v>
      </c>
      <c r="H300" t="s">
        <v>23</v>
      </c>
      <c r="I300">
        <v>2</v>
      </c>
      <c r="J300">
        <v>42.83</v>
      </c>
      <c r="K300">
        <v>85.66</v>
      </c>
      <c r="L300" t="s">
        <v>24</v>
      </c>
    </row>
    <row r="301" spans="1:12" x14ac:dyDescent="0.2">
      <c r="A301" t="s">
        <v>90</v>
      </c>
      <c r="B301" t="s">
        <v>15</v>
      </c>
      <c r="C301" t="s">
        <v>16</v>
      </c>
      <c r="D301" t="s">
        <v>33</v>
      </c>
      <c r="E301" t="s">
        <v>61</v>
      </c>
      <c r="F301" t="s">
        <v>62</v>
      </c>
      <c r="G301" t="s">
        <v>63</v>
      </c>
      <c r="H301" t="s">
        <v>64</v>
      </c>
      <c r="I301">
        <v>4</v>
      </c>
      <c r="J301">
        <v>42.83</v>
      </c>
      <c r="K301">
        <v>171.32</v>
      </c>
      <c r="L301" t="s">
        <v>24</v>
      </c>
    </row>
    <row r="302" spans="1:12" x14ac:dyDescent="0.2">
      <c r="A302" t="s">
        <v>90</v>
      </c>
      <c r="B302" t="s">
        <v>15</v>
      </c>
      <c r="C302" t="s">
        <v>16</v>
      </c>
      <c r="E302" t="s">
        <v>33</v>
      </c>
      <c r="F302" t="s">
        <v>45</v>
      </c>
      <c r="H302" t="s">
        <v>23</v>
      </c>
      <c r="I302">
        <v>4</v>
      </c>
      <c r="J302">
        <v>42.83</v>
      </c>
      <c r="K302">
        <v>171.32</v>
      </c>
      <c r="L302" t="s">
        <v>24</v>
      </c>
    </row>
    <row r="303" spans="1:12" x14ac:dyDescent="0.2">
      <c r="A303" t="s">
        <v>91</v>
      </c>
      <c r="B303" t="s">
        <v>15</v>
      </c>
      <c r="C303" t="s">
        <v>16</v>
      </c>
      <c r="E303" t="s">
        <v>18</v>
      </c>
      <c r="I303">
        <v>4</v>
      </c>
      <c r="J303">
        <v>42.83</v>
      </c>
      <c r="K303">
        <v>171.32</v>
      </c>
    </row>
    <row r="304" spans="1:12" x14ac:dyDescent="0.2">
      <c r="A304" t="s">
        <v>91</v>
      </c>
      <c r="B304" t="s">
        <v>15</v>
      </c>
      <c r="C304" t="s">
        <v>16</v>
      </c>
      <c r="E304" t="s">
        <v>19</v>
      </c>
      <c r="I304">
        <v>4</v>
      </c>
      <c r="J304">
        <v>42.83</v>
      </c>
      <c r="K304">
        <v>171.32</v>
      </c>
    </row>
    <row r="305" spans="1:12" x14ac:dyDescent="0.2">
      <c r="A305" t="s">
        <v>91</v>
      </c>
      <c r="B305" t="s">
        <v>15</v>
      </c>
      <c r="C305" t="s">
        <v>16</v>
      </c>
      <c r="E305" t="s">
        <v>17</v>
      </c>
      <c r="I305">
        <v>15.5</v>
      </c>
      <c r="J305">
        <v>42.83</v>
      </c>
      <c r="K305">
        <v>663.86500000000001</v>
      </c>
    </row>
    <row r="306" spans="1:12" x14ac:dyDescent="0.2">
      <c r="A306" t="s">
        <v>91</v>
      </c>
      <c r="B306" t="s">
        <v>15</v>
      </c>
      <c r="C306" t="s">
        <v>16</v>
      </c>
      <c r="E306" t="s">
        <v>40</v>
      </c>
      <c r="I306">
        <v>8</v>
      </c>
      <c r="J306">
        <v>42.83</v>
      </c>
      <c r="K306">
        <v>342.64</v>
      </c>
    </row>
    <row r="307" spans="1:12" x14ac:dyDescent="0.2">
      <c r="A307" t="s">
        <v>91</v>
      </c>
      <c r="B307" t="s">
        <v>15</v>
      </c>
      <c r="C307" t="s">
        <v>16</v>
      </c>
      <c r="E307" t="s">
        <v>92</v>
      </c>
      <c r="I307">
        <v>2</v>
      </c>
      <c r="J307">
        <v>42.83</v>
      </c>
      <c r="K307">
        <v>85.66</v>
      </c>
    </row>
    <row r="308" spans="1:12" x14ac:dyDescent="0.2">
      <c r="A308" t="s">
        <v>91</v>
      </c>
      <c r="B308" t="s">
        <v>15</v>
      </c>
      <c r="C308" t="s">
        <v>16</v>
      </c>
      <c r="E308" t="s">
        <v>20</v>
      </c>
      <c r="I308">
        <v>4</v>
      </c>
      <c r="J308">
        <v>42.83</v>
      </c>
      <c r="K308">
        <v>171.32</v>
      </c>
    </row>
    <row r="309" spans="1:12" x14ac:dyDescent="0.2">
      <c r="A309" t="s">
        <v>91</v>
      </c>
      <c r="B309" t="s">
        <v>15</v>
      </c>
      <c r="C309" t="s">
        <v>16</v>
      </c>
      <c r="E309" t="s">
        <v>25</v>
      </c>
      <c r="F309" t="s">
        <v>22</v>
      </c>
      <c r="H309" t="s">
        <v>23</v>
      </c>
      <c r="I309">
        <v>8</v>
      </c>
      <c r="J309">
        <v>42.83</v>
      </c>
      <c r="K309">
        <v>342.64</v>
      </c>
      <c r="L309" t="s">
        <v>24</v>
      </c>
    </row>
    <row r="310" spans="1:12" x14ac:dyDescent="0.2">
      <c r="A310" t="s">
        <v>91</v>
      </c>
      <c r="B310" t="s">
        <v>15</v>
      </c>
      <c r="C310" t="s">
        <v>16</v>
      </c>
      <c r="D310" t="s">
        <v>28</v>
      </c>
      <c r="E310" t="s">
        <v>28</v>
      </c>
      <c r="F310" t="s">
        <v>30</v>
      </c>
      <c r="G310" t="s">
        <v>31</v>
      </c>
      <c r="H310" t="s">
        <v>32</v>
      </c>
      <c r="I310">
        <v>0</v>
      </c>
      <c r="J310">
        <v>42.83</v>
      </c>
      <c r="K310">
        <v>0</v>
      </c>
      <c r="L310" t="s">
        <v>24</v>
      </c>
    </row>
    <row r="311" spans="1:12" x14ac:dyDescent="0.2">
      <c r="A311" t="s">
        <v>91</v>
      </c>
      <c r="B311" t="s">
        <v>15</v>
      </c>
      <c r="C311" t="s">
        <v>16</v>
      </c>
      <c r="D311" t="s">
        <v>33</v>
      </c>
      <c r="E311" t="s">
        <v>34</v>
      </c>
      <c r="F311" t="s">
        <v>35</v>
      </c>
      <c r="G311" t="s">
        <v>31</v>
      </c>
      <c r="I311">
        <v>0</v>
      </c>
      <c r="J311">
        <v>42.83</v>
      </c>
      <c r="K311">
        <v>0</v>
      </c>
    </row>
    <row r="312" spans="1:12" x14ac:dyDescent="0.2">
      <c r="A312" t="s">
        <v>91</v>
      </c>
      <c r="B312" t="s">
        <v>15</v>
      </c>
      <c r="C312" t="s">
        <v>16</v>
      </c>
      <c r="E312" t="s">
        <v>38</v>
      </c>
      <c r="F312" t="s">
        <v>22</v>
      </c>
      <c r="H312" t="s">
        <v>23</v>
      </c>
      <c r="I312">
        <v>0</v>
      </c>
      <c r="J312">
        <v>42.83</v>
      </c>
      <c r="K312">
        <v>0</v>
      </c>
      <c r="L312" t="s">
        <v>24</v>
      </c>
    </row>
    <row r="313" spans="1:12" x14ac:dyDescent="0.2">
      <c r="A313" t="s">
        <v>93</v>
      </c>
      <c r="B313" t="s">
        <v>15</v>
      </c>
      <c r="C313" t="s">
        <v>16</v>
      </c>
      <c r="E313" t="s">
        <v>18</v>
      </c>
      <c r="I313">
        <v>8</v>
      </c>
      <c r="J313">
        <v>42.83</v>
      </c>
      <c r="K313">
        <v>342.64</v>
      </c>
    </row>
    <row r="314" spans="1:12" x14ac:dyDescent="0.2">
      <c r="A314" t="s">
        <v>93</v>
      </c>
      <c r="B314" t="s">
        <v>15</v>
      </c>
      <c r="C314" t="s">
        <v>16</v>
      </c>
      <c r="E314" t="s">
        <v>19</v>
      </c>
      <c r="I314">
        <v>12</v>
      </c>
      <c r="J314">
        <v>42.83</v>
      </c>
      <c r="K314">
        <v>513.96</v>
      </c>
    </row>
    <row r="315" spans="1:12" x14ac:dyDescent="0.2">
      <c r="A315" t="s">
        <v>93</v>
      </c>
      <c r="B315" t="s">
        <v>15</v>
      </c>
      <c r="C315" t="s">
        <v>16</v>
      </c>
      <c r="E315" t="s">
        <v>20</v>
      </c>
      <c r="I315">
        <v>2</v>
      </c>
      <c r="J315">
        <v>42.83</v>
      </c>
      <c r="K315">
        <v>85.66</v>
      </c>
    </row>
    <row r="316" spans="1:12" x14ac:dyDescent="0.2">
      <c r="A316" t="s">
        <v>93</v>
      </c>
      <c r="B316" t="s">
        <v>15</v>
      </c>
      <c r="C316" t="s">
        <v>16</v>
      </c>
      <c r="E316" t="s">
        <v>40</v>
      </c>
      <c r="I316">
        <v>8</v>
      </c>
      <c r="J316">
        <v>42.83</v>
      </c>
      <c r="K316">
        <v>342.64</v>
      </c>
    </row>
    <row r="317" spans="1:12" x14ac:dyDescent="0.2">
      <c r="A317" t="s">
        <v>93</v>
      </c>
      <c r="B317" t="s">
        <v>15</v>
      </c>
      <c r="C317" t="s">
        <v>16</v>
      </c>
      <c r="E317" t="s">
        <v>43</v>
      </c>
      <c r="F317" t="s">
        <v>22</v>
      </c>
      <c r="H317" t="s">
        <v>23</v>
      </c>
      <c r="I317">
        <v>0</v>
      </c>
      <c r="J317">
        <v>42.83</v>
      </c>
      <c r="K317">
        <v>0</v>
      </c>
      <c r="L317" t="s">
        <v>24</v>
      </c>
    </row>
    <row r="318" spans="1:12" x14ac:dyDescent="0.2">
      <c r="A318" t="s">
        <v>93</v>
      </c>
      <c r="B318" t="s">
        <v>15</v>
      </c>
      <c r="C318" t="s">
        <v>16</v>
      </c>
      <c r="E318" t="s">
        <v>21</v>
      </c>
      <c r="F318" t="s">
        <v>22</v>
      </c>
      <c r="H318" t="s">
        <v>23</v>
      </c>
      <c r="I318">
        <v>2</v>
      </c>
      <c r="J318">
        <v>42.83</v>
      </c>
      <c r="K318">
        <v>85.66</v>
      </c>
      <c r="L318" t="s">
        <v>24</v>
      </c>
    </row>
    <row r="319" spans="1:12" x14ac:dyDescent="0.2">
      <c r="A319" t="s">
        <v>93</v>
      </c>
      <c r="B319" t="s">
        <v>15</v>
      </c>
      <c r="C319" t="s">
        <v>16</v>
      </c>
      <c r="E319" t="s">
        <v>25</v>
      </c>
      <c r="F319" t="s">
        <v>22</v>
      </c>
      <c r="H319" t="s">
        <v>23</v>
      </c>
      <c r="I319">
        <v>8</v>
      </c>
      <c r="J319">
        <v>42.83</v>
      </c>
      <c r="K319">
        <v>342.64</v>
      </c>
      <c r="L319" t="s">
        <v>24</v>
      </c>
    </row>
    <row r="320" spans="1:12" x14ac:dyDescent="0.2">
      <c r="A320" t="s">
        <v>93</v>
      </c>
      <c r="B320" t="s">
        <v>15</v>
      </c>
      <c r="C320" t="s">
        <v>16</v>
      </c>
      <c r="D320" t="s">
        <v>28</v>
      </c>
      <c r="E320" t="s">
        <v>28</v>
      </c>
      <c r="F320" t="s">
        <v>30</v>
      </c>
      <c r="G320" t="s">
        <v>31</v>
      </c>
      <c r="H320" t="s">
        <v>32</v>
      </c>
      <c r="I320">
        <v>0</v>
      </c>
      <c r="J320">
        <v>42.83</v>
      </c>
      <c r="K320">
        <v>0</v>
      </c>
      <c r="L320" t="s">
        <v>24</v>
      </c>
    </row>
    <row r="321" spans="1:12" x14ac:dyDescent="0.2">
      <c r="A321" t="s">
        <v>93</v>
      </c>
      <c r="B321" t="s">
        <v>15</v>
      </c>
      <c r="C321" t="s">
        <v>16</v>
      </c>
      <c r="D321" t="s">
        <v>33</v>
      </c>
      <c r="E321" t="s">
        <v>34</v>
      </c>
      <c r="F321" t="s">
        <v>35</v>
      </c>
      <c r="G321" t="s">
        <v>31</v>
      </c>
      <c r="I321">
        <v>4</v>
      </c>
      <c r="J321">
        <v>42.83</v>
      </c>
      <c r="K321">
        <v>171.32</v>
      </c>
    </row>
    <row r="322" spans="1:12" x14ac:dyDescent="0.2">
      <c r="A322" t="s">
        <v>93</v>
      </c>
      <c r="B322" t="s">
        <v>15</v>
      </c>
      <c r="C322" t="s">
        <v>16</v>
      </c>
      <c r="E322" t="s">
        <v>57</v>
      </c>
      <c r="F322" t="s">
        <v>22</v>
      </c>
      <c r="H322" t="s">
        <v>23</v>
      </c>
      <c r="I322">
        <v>0</v>
      </c>
      <c r="J322">
        <v>42.83</v>
      </c>
      <c r="K322">
        <v>0</v>
      </c>
      <c r="L322" t="s">
        <v>24</v>
      </c>
    </row>
    <row r="323" spans="1:12" x14ac:dyDescent="0.2">
      <c r="A323" t="s">
        <v>94</v>
      </c>
      <c r="B323" t="s">
        <v>15</v>
      </c>
      <c r="C323" t="s">
        <v>16</v>
      </c>
      <c r="E323" t="s">
        <v>18</v>
      </c>
      <c r="I323">
        <v>8</v>
      </c>
      <c r="J323">
        <v>42.83</v>
      </c>
      <c r="K323">
        <v>342.64</v>
      </c>
    </row>
    <row r="324" spans="1:12" x14ac:dyDescent="0.2">
      <c r="A324" t="s">
        <v>94</v>
      </c>
      <c r="B324" t="s">
        <v>15</v>
      </c>
      <c r="C324" t="s">
        <v>16</v>
      </c>
      <c r="E324" t="s">
        <v>19</v>
      </c>
      <c r="I324">
        <v>8</v>
      </c>
      <c r="J324">
        <v>42.83</v>
      </c>
      <c r="K324">
        <v>342.64</v>
      </c>
    </row>
    <row r="325" spans="1:12" x14ac:dyDescent="0.2">
      <c r="A325" t="s">
        <v>94</v>
      </c>
      <c r="B325" t="s">
        <v>15</v>
      </c>
      <c r="C325" t="s">
        <v>16</v>
      </c>
      <c r="E325" t="s">
        <v>20</v>
      </c>
      <c r="I325">
        <v>4</v>
      </c>
      <c r="J325">
        <v>42.83</v>
      </c>
      <c r="K325">
        <v>171.32</v>
      </c>
    </row>
    <row r="326" spans="1:12" x14ac:dyDescent="0.2">
      <c r="A326" t="s">
        <v>94</v>
      </c>
      <c r="B326" t="s">
        <v>15</v>
      </c>
      <c r="C326" t="s">
        <v>16</v>
      </c>
      <c r="E326" t="s">
        <v>40</v>
      </c>
      <c r="I326">
        <v>4</v>
      </c>
      <c r="J326">
        <v>42.83</v>
      </c>
      <c r="K326">
        <v>171.32</v>
      </c>
    </row>
    <row r="327" spans="1:12" x14ac:dyDescent="0.2">
      <c r="A327" t="s">
        <v>94</v>
      </c>
      <c r="B327" t="s">
        <v>15</v>
      </c>
      <c r="C327" t="s">
        <v>16</v>
      </c>
      <c r="E327" t="s">
        <v>38</v>
      </c>
      <c r="F327" t="s">
        <v>22</v>
      </c>
      <c r="H327" t="s">
        <v>23</v>
      </c>
      <c r="I327">
        <v>2</v>
      </c>
      <c r="J327">
        <v>42.83</v>
      </c>
      <c r="K327">
        <v>85.66</v>
      </c>
      <c r="L327" t="s">
        <v>24</v>
      </c>
    </row>
    <row r="328" spans="1:12" x14ac:dyDescent="0.2">
      <c r="A328" t="s">
        <v>94</v>
      </c>
      <c r="B328" t="s">
        <v>15</v>
      </c>
      <c r="C328" t="s">
        <v>16</v>
      </c>
      <c r="E328" t="s">
        <v>21</v>
      </c>
      <c r="F328" t="s">
        <v>22</v>
      </c>
      <c r="H328" t="s">
        <v>23</v>
      </c>
      <c r="I328">
        <v>4</v>
      </c>
      <c r="J328">
        <v>42.83</v>
      </c>
      <c r="K328">
        <v>171.32</v>
      </c>
      <c r="L328" t="s">
        <v>24</v>
      </c>
    </row>
    <row r="329" spans="1:12" x14ac:dyDescent="0.2">
      <c r="A329" t="s">
        <v>94</v>
      </c>
      <c r="B329" t="s">
        <v>15</v>
      </c>
      <c r="C329" t="s">
        <v>16</v>
      </c>
      <c r="E329" t="s">
        <v>25</v>
      </c>
      <c r="F329" t="s">
        <v>22</v>
      </c>
      <c r="H329" t="s">
        <v>23</v>
      </c>
      <c r="I329">
        <v>6</v>
      </c>
      <c r="J329">
        <v>42.83</v>
      </c>
      <c r="K329">
        <v>256.98</v>
      </c>
      <c r="L329" t="s">
        <v>24</v>
      </c>
    </row>
    <row r="330" spans="1:12" x14ac:dyDescent="0.2">
      <c r="A330" t="s">
        <v>94</v>
      </c>
      <c r="B330" t="s">
        <v>15</v>
      </c>
      <c r="C330" t="s">
        <v>16</v>
      </c>
      <c r="E330" t="s">
        <v>58</v>
      </c>
      <c r="F330" t="s">
        <v>59</v>
      </c>
      <c r="H330" t="s">
        <v>23</v>
      </c>
      <c r="I330">
        <v>2</v>
      </c>
      <c r="J330">
        <v>42.83</v>
      </c>
      <c r="K330">
        <v>85.66</v>
      </c>
      <c r="L330" t="s">
        <v>24</v>
      </c>
    </row>
    <row r="331" spans="1:12" x14ac:dyDescent="0.2">
      <c r="A331" t="s">
        <v>94</v>
      </c>
      <c r="B331" t="s">
        <v>15</v>
      </c>
      <c r="C331" t="s">
        <v>16</v>
      </c>
      <c r="D331" t="s">
        <v>33</v>
      </c>
      <c r="E331" t="s">
        <v>34</v>
      </c>
      <c r="F331" t="s">
        <v>35</v>
      </c>
      <c r="G331" t="s">
        <v>31</v>
      </c>
      <c r="I331">
        <v>2</v>
      </c>
      <c r="J331">
        <v>42.83</v>
      </c>
      <c r="K331">
        <v>85.66</v>
      </c>
    </row>
    <row r="332" spans="1:12" x14ac:dyDescent="0.2">
      <c r="A332" t="s">
        <v>94</v>
      </c>
      <c r="B332" t="s">
        <v>15</v>
      </c>
      <c r="C332" t="s">
        <v>16</v>
      </c>
      <c r="E332" t="s">
        <v>17</v>
      </c>
      <c r="I332">
        <v>7.75</v>
      </c>
      <c r="J332">
        <v>42.83</v>
      </c>
      <c r="K332">
        <v>331.9325</v>
      </c>
    </row>
    <row r="333" spans="1:12" x14ac:dyDescent="0.2">
      <c r="A333" t="s">
        <v>94</v>
      </c>
      <c r="B333" t="s">
        <v>15</v>
      </c>
      <c r="C333" t="s">
        <v>16</v>
      </c>
      <c r="E333" t="s">
        <v>33</v>
      </c>
      <c r="F333" t="s">
        <v>45</v>
      </c>
      <c r="H333" t="s">
        <v>23</v>
      </c>
      <c r="I333">
        <v>2</v>
      </c>
      <c r="J333">
        <v>42.83</v>
      </c>
      <c r="K333">
        <v>85.66</v>
      </c>
      <c r="L333" t="s">
        <v>24</v>
      </c>
    </row>
    <row r="334" spans="1:12" x14ac:dyDescent="0.2">
      <c r="A334" t="s">
        <v>95</v>
      </c>
      <c r="B334" t="s">
        <v>15</v>
      </c>
      <c r="C334" t="s">
        <v>16</v>
      </c>
      <c r="E334" t="s">
        <v>18</v>
      </c>
      <c r="I334">
        <v>6</v>
      </c>
      <c r="J334">
        <v>42.83</v>
      </c>
      <c r="K334">
        <v>256.98</v>
      </c>
    </row>
    <row r="335" spans="1:12" x14ac:dyDescent="0.2">
      <c r="A335" t="s">
        <v>95</v>
      </c>
      <c r="B335" t="s">
        <v>15</v>
      </c>
      <c r="C335" t="s">
        <v>16</v>
      </c>
      <c r="E335" t="s">
        <v>19</v>
      </c>
      <c r="I335">
        <v>8</v>
      </c>
      <c r="J335">
        <v>42.83</v>
      </c>
      <c r="K335">
        <v>342.64</v>
      </c>
    </row>
    <row r="336" spans="1:12" x14ac:dyDescent="0.2">
      <c r="A336" t="s">
        <v>95</v>
      </c>
      <c r="B336" t="s">
        <v>15</v>
      </c>
      <c r="C336" t="s">
        <v>16</v>
      </c>
      <c r="E336" t="s">
        <v>20</v>
      </c>
      <c r="I336">
        <v>8</v>
      </c>
      <c r="J336">
        <v>42.83</v>
      </c>
      <c r="K336">
        <v>342.64</v>
      </c>
    </row>
    <row r="337" spans="1:12" x14ac:dyDescent="0.2">
      <c r="A337" t="s">
        <v>95</v>
      </c>
      <c r="B337" t="s">
        <v>15</v>
      </c>
      <c r="C337" t="s">
        <v>16</v>
      </c>
      <c r="E337" t="s">
        <v>40</v>
      </c>
      <c r="I337">
        <v>2</v>
      </c>
      <c r="J337">
        <v>42.83</v>
      </c>
      <c r="K337">
        <v>85.66</v>
      </c>
    </row>
    <row r="338" spans="1:12" x14ac:dyDescent="0.2">
      <c r="A338" t="s">
        <v>95</v>
      </c>
      <c r="B338" t="s">
        <v>15</v>
      </c>
      <c r="C338" t="s">
        <v>16</v>
      </c>
      <c r="E338" t="s">
        <v>43</v>
      </c>
      <c r="F338" t="s">
        <v>22</v>
      </c>
      <c r="H338" t="s">
        <v>23</v>
      </c>
      <c r="I338">
        <v>2</v>
      </c>
      <c r="J338">
        <v>42.83</v>
      </c>
      <c r="K338">
        <v>85.66</v>
      </c>
      <c r="L338" t="s">
        <v>24</v>
      </c>
    </row>
    <row r="339" spans="1:12" x14ac:dyDescent="0.2">
      <c r="A339" t="s">
        <v>95</v>
      </c>
      <c r="B339" t="s">
        <v>15</v>
      </c>
      <c r="C339" t="s">
        <v>16</v>
      </c>
      <c r="E339" t="s">
        <v>21</v>
      </c>
      <c r="F339" t="s">
        <v>22</v>
      </c>
      <c r="H339" t="s">
        <v>23</v>
      </c>
      <c r="I339">
        <v>4</v>
      </c>
      <c r="J339">
        <v>42.83</v>
      </c>
      <c r="K339">
        <v>171.32</v>
      </c>
      <c r="L339" t="s">
        <v>24</v>
      </c>
    </row>
    <row r="340" spans="1:12" x14ac:dyDescent="0.2">
      <c r="A340" t="s">
        <v>95</v>
      </c>
      <c r="B340" t="s">
        <v>15</v>
      </c>
      <c r="C340" t="s">
        <v>16</v>
      </c>
      <c r="E340" t="s">
        <v>25</v>
      </c>
      <c r="F340" t="s">
        <v>22</v>
      </c>
      <c r="H340" t="s">
        <v>23</v>
      </c>
      <c r="I340">
        <v>8</v>
      </c>
      <c r="J340">
        <v>42.83</v>
      </c>
      <c r="K340">
        <v>342.64</v>
      </c>
      <c r="L340" t="s">
        <v>24</v>
      </c>
    </row>
    <row r="341" spans="1:12" x14ac:dyDescent="0.2">
      <c r="A341" t="s">
        <v>95</v>
      </c>
      <c r="B341" t="s">
        <v>15</v>
      </c>
      <c r="C341" t="s">
        <v>16</v>
      </c>
      <c r="E341" t="s">
        <v>41</v>
      </c>
      <c r="F341" t="s">
        <v>42</v>
      </c>
      <c r="G341" t="s">
        <v>31</v>
      </c>
      <c r="H341" t="s">
        <v>23</v>
      </c>
      <c r="I341">
        <v>2</v>
      </c>
      <c r="J341">
        <v>42.83</v>
      </c>
      <c r="K341">
        <v>85.66</v>
      </c>
    </row>
    <row r="342" spans="1:12" x14ac:dyDescent="0.2">
      <c r="A342" t="s">
        <v>95</v>
      </c>
      <c r="B342" t="s">
        <v>15</v>
      </c>
      <c r="C342" t="s">
        <v>16</v>
      </c>
      <c r="D342" t="s">
        <v>33</v>
      </c>
      <c r="E342" t="s">
        <v>34</v>
      </c>
      <c r="F342" t="s">
        <v>35</v>
      </c>
      <c r="G342" t="s">
        <v>31</v>
      </c>
      <c r="I342">
        <v>2</v>
      </c>
      <c r="J342">
        <v>42.83</v>
      </c>
      <c r="K342">
        <v>85.66</v>
      </c>
    </row>
    <row r="343" spans="1:12" x14ac:dyDescent="0.2">
      <c r="A343" t="s">
        <v>95</v>
      </c>
      <c r="B343" t="s">
        <v>15</v>
      </c>
      <c r="C343" t="s">
        <v>16</v>
      </c>
      <c r="E343" t="s">
        <v>17</v>
      </c>
      <c r="I343">
        <v>0</v>
      </c>
      <c r="J343">
        <v>42.83</v>
      </c>
      <c r="K343">
        <v>0</v>
      </c>
    </row>
    <row r="344" spans="1:12" x14ac:dyDescent="0.2">
      <c r="A344" t="s">
        <v>95</v>
      </c>
      <c r="B344" t="s">
        <v>15</v>
      </c>
      <c r="C344" t="s">
        <v>16</v>
      </c>
      <c r="E344" t="s">
        <v>33</v>
      </c>
      <c r="F344" t="s">
        <v>45</v>
      </c>
      <c r="H344" t="s">
        <v>23</v>
      </c>
      <c r="I344">
        <v>2</v>
      </c>
      <c r="J344">
        <v>42.83</v>
      </c>
      <c r="K344">
        <v>85.66</v>
      </c>
      <c r="L344" t="s">
        <v>24</v>
      </c>
    </row>
    <row r="345" spans="1:12" x14ac:dyDescent="0.2">
      <c r="A345" t="s">
        <v>96</v>
      </c>
      <c r="B345" t="s">
        <v>15</v>
      </c>
      <c r="C345" t="s">
        <v>16</v>
      </c>
      <c r="E345" t="s">
        <v>18</v>
      </c>
      <c r="I345">
        <v>6</v>
      </c>
      <c r="J345">
        <v>42.83</v>
      </c>
      <c r="K345">
        <v>256.98</v>
      </c>
    </row>
    <row r="346" spans="1:12" x14ac:dyDescent="0.2">
      <c r="A346" t="s">
        <v>96</v>
      </c>
      <c r="B346" t="s">
        <v>15</v>
      </c>
      <c r="C346" t="s">
        <v>16</v>
      </c>
      <c r="E346" t="s">
        <v>19</v>
      </c>
      <c r="I346">
        <v>10</v>
      </c>
      <c r="J346">
        <v>42.83</v>
      </c>
      <c r="K346">
        <v>428.3</v>
      </c>
    </row>
    <row r="347" spans="1:12" x14ac:dyDescent="0.2">
      <c r="A347" t="s">
        <v>96</v>
      </c>
      <c r="B347" t="s">
        <v>15</v>
      </c>
      <c r="C347" t="s">
        <v>16</v>
      </c>
      <c r="E347" t="s">
        <v>20</v>
      </c>
      <c r="I347">
        <v>2</v>
      </c>
      <c r="J347">
        <v>42.83</v>
      </c>
      <c r="K347">
        <v>85.66</v>
      </c>
    </row>
    <row r="348" spans="1:12" x14ac:dyDescent="0.2">
      <c r="A348" t="s">
        <v>96</v>
      </c>
      <c r="B348" t="s">
        <v>15</v>
      </c>
      <c r="C348" t="s">
        <v>16</v>
      </c>
      <c r="E348" t="s">
        <v>40</v>
      </c>
      <c r="I348">
        <v>2</v>
      </c>
      <c r="J348">
        <v>42.83</v>
      </c>
      <c r="K348">
        <v>85.66</v>
      </c>
    </row>
    <row r="349" spans="1:12" x14ac:dyDescent="0.2">
      <c r="A349" t="s">
        <v>96</v>
      </c>
      <c r="B349" t="s">
        <v>15</v>
      </c>
      <c r="C349" t="s">
        <v>16</v>
      </c>
      <c r="E349" t="s">
        <v>38</v>
      </c>
      <c r="F349" t="s">
        <v>22</v>
      </c>
      <c r="H349" t="s">
        <v>23</v>
      </c>
      <c r="I349">
        <v>6</v>
      </c>
      <c r="J349">
        <v>42.83</v>
      </c>
      <c r="K349">
        <v>256.98</v>
      </c>
      <c r="L349" t="s">
        <v>24</v>
      </c>
    </row>
    <row r="350" spans="1:12" x14ac:dyDescent="0.2">
      <c r="A350" t="s">
        <v>96</v>
      </c>
      <c r="B350" t="s">
        <v>15</v>
      </c>
      <c r="C350" t="s">
        <v>16</v>
      </c>
      <c r="E350" t="s">
        <v>92</v>
      </c>
      <c r="I350">
        <v>2</v>
      </c>
      <c r="J350">
        <v>42.83</v>
      </c>
      <c r="K350">
        <v>85.66</v>
      </c>
    </row>
    <row r="351" spans="1:12" x14ac:dyDescent="0.2">
      <c r="A351" t="s">
        <v>96</v>
      </c>
      <c r="B351" t="s">
        <v>15</v>
      </c>
      <c r="C351" t="s">
        <v>16</v>
      </c>
      <c r="E351" t="s">
        <v>25</v>
      </c>
      <c r="F351" t="s">
        <v>22</v>
      </c>
      <c r="H351" t="s">
        <v>23</v>
      </c>
      <c r="I351">
        <v>8</v>
      </c>
      <c r="J351">
        <v>42.83</v>
      </c>
      <c r="K351">
        <v>342.64</v>
      </c>
      <c r="L351" t="s">
        <v>24</v>
      </c>
    </row>
    <row r="352" spans="1:12" x14ac:dyDescent="0.2">
      <c r="A352" t="s">
        <v>96</v>
      </c>
      <c r="B352" t="s">
        <v>15</v>
      </c>
      <c r="C352" t="s">
        <v>16</v>
      </c>
      <c r="D352" t="s">
        <v>28</v>
      </c>
      <c r="E352" t="s">
        <v>28</v>
      </c>
      <c r="F352" t="s">
        <v>30</v>
      </c>
      <c r="G352" t="s">
        <v>31</v>
      </c>
      <c r="H352" t="s">
        <v>32</v>
      </c>
      <c r="I352">
        <v>6</v>
      </c>
      <c r="J352">
        <v>42.83</v>
      </c>
      <c r="K352">
        <v>256.98</v>
      </c>
      <c r="L352" t="s">
        <v>24</v>
      </c>
    </row>
    <row r="353" spans="1:12" x14ac:dyDescent="0.2">
      <c r="A353" t="s">
        <v>96</v>
      </c>
      <c r="B353" t="s">
        <v>15</v>
      </c>
      <c r="C353" t="s">
        <v>16</v>
      </c>
      <c r="D353" t="s">
        <v>33</v>
      </c>
      <c r="E353" t="s">
        <v>34</v>
      </c>
      <c r="F353" t="s">
        <v>35</v>
      </c>
      <c r="G353" t="s">
        <v>31</v>
      </c>
      <c r="I353">
        <v>6</v>
      </c>
      <c r="J353">
        <v>42.83</v>
      </c>
      <c r="K353">
        <v>256.98</v>
      </c>
    </row>
    <row r="354" spans="1:12" x14ac:dyDescent="0.2">
      <c r="A354" t="s">
        <v>96</v>
      </c>
      <c r="B354" t="s">
        <v>15</v>
      </c>
      <c r="C354" t="s">
        <v>16</v>
      </c>
      <c r="E354" t="s">
        <v>17</v>
      </c>
      <c r="I354">
        <v>0</v>
      </c>
      <c r="J354">
        <v>42.83</v>
      </c>
      <c r="K354">
        <v>0</v>
      </c>
    </row>
    <row r="355" spans="1:12" x14ac:dyDescent="0.2">
      <c r="A355" t="s">
        <v>96</v>
      </c>
      <c r="B355" t="s">
        <v>15</v>
      </c>
      <c r="C355" t="s">
        <v>16</v>
      </c>
      <c r="E355" t="s">
        <v>33</v>
      </c>
      <c r="F355" t="s">
        <v>45</v>
      </c>
      <c r="H355" t="s">
        <v>23</v>
      </c>
      <c r="I355">
        <v>0</v>
      </c>
      <c r="J355">
        <v>42.83</v>
      </c>
      <c r="K355">
        <v>0</v>
      </c>
      <c r="L355" t="s">
        <v>24</v>
      </c>
    </row>
    <row r="356" spans="1:12" x14ac:dyDescent="0.2">
      <c r="A356" t="s">
        <v>97</v>
      </c>
      <c r="B356" t="s">
        <v>15</v>
      </c>
      <c r="C356" t="s">
        <v>16</v>
      </c>
      <c r="E356" t="s">
        <v>17</v>
      </c>
      <c r="I356">
        <v>38.75</v>
      </c>
      <c r="J356">
        <v>42.83</v>
      </c>
      <c r="K356">
        <v>1659.6624999999999</v>
      </c>
    </row>
    <row r="357" spans="1:12" x14ac:dyDescent="0.2">
      <c r="A357" t="s">
        <v>98</v>
      </c>
      <c r="B357" t="s">
        <v>15</v>
      </c>
      <c r="C357" t="s">
        <v>16</v>
      </c>
      <c r="E357" t="s">
        <v>18</v>
      </c>
      <c r="I357">
        <v>4</v>
      </c>
      <c r="J357">
        <v>42.83</v>
      </c>
      <c r="K357">
        <v>171.32</v>
      </c>
    </row>
    <row r="358" spans="1:12" x14ac:dyDescent="0.2">
      <c r="A358" t="s">
        <v>98</v>
      </c>
      <c r="B358" t="s">
        <v>15</v>
      </c>
      <c r="C358" t="s">
        <v>16</v>
      </c>
      <c r="E358" t="s">
        <v>19</v>
      </c>
      <c r="I358">
        <v>6</v>
      </c>
      <c r="J358">
        <v>42.83</v>
      </c>
      <c r="K358">
        <v>256.98</v>
      </c>
    </row>
    <row r="359" spans="1:12" x14ac:dyDescent="0.2">
      <c r="A359" t="s">
        <v>98</v>
      </c>
      <c r="B359" t="s">
        <v>15</v>
      </c>
      <c r="C359" t="s">
        <v>16</v>
      </c>
      <c r="E359" t="s">
        <v>17</v>
      </c>
      <c r="I359">
        <v>4</v>
      </c>
      <c r="J359">
        <v>42.83</v>
      </c>
      <c r="K359">
        <v>171.32</v>
      </c>
    </row>
    <row r="360" spans="1:12" x14ac:dyDescent="0.2">
      <c r="A360" t="s">
        <v>98</v>
      </c>
      <c r="B360" t="s">
        <v>15</v>
      </c>
      <c r="C360" t="s">
        <v>16</v>
      </c>
      <c r="E360" t="s">
        <v>40</v>
      </c>
      <c r="I360">
        <v>4</v>
      </c>
      <c r="J360">
        <v>42.83</v>
      </c>
      <c r="K360">
        <v>171.32</v>
      </c>
    </row>
    <row r="361" spans="1:12" x14ac:dyDescent="0.2">
      <c r="A361" t="s">
        <v>98</v>
      </c>
      <c r="B361" t="s">
        <v>15</v>
      </c>
      <c r="C361" t="s">
        <v>16</v>
      </c>
      <c r="E361" t="s">
        <v>20</v>
      </c>
      <c r="I361">
        <v>4</v>
      </c>
      <c r="J361">
        <v>42.83</v>
      </c>
      <c r="K361">
        <v>171.32</v>
      </c>
    </row>
    <row r="362" spans="1:12" x14ac:dyDescent="0.2">
      <c r="A362" t="s">
        <v>98</v>
      </c>
      <c r="B362" t="s">
        <v>15</v>
      </c>
      <c r="C362" t="s">
        <v>16</v>
      </c>
      <c r="E362" t="s">
        <v>21</v>
      </c>
      <c r="F362" t="s">
        <v>22</v>
      </c>
      <c r="H362" t="s">
        <v>23</v>
      </c>
      <c r="I362">
        <v>2</v>
      </c>
      <c r="J362">
        <v>42.83</v>
      </c>
      <c r="K362">
        <v>85.66</v>
      </c>
      <c r="L362" t="s">
        <v>24</v>
      </c>
    </row>
    <row r="363" spans="1:12" x14ac:dyDescent="0.2">
      <c r="A363" t="s">
        <v>98</v>
      </c>
      <c r="B363" t="s">
        <v>15</v>
      </c>
      <c r="C363" t="s">
        <v>16</v>
      </c>
      <c r="E363" t="s">
        <v>25</v>
      </c>
      <c r="F363" t="s">
        <v>22</v>
      </c>
      <c r="H363" t="s">
        <v>23</v>
      </c>
      <c r="I363">
        <v>10</v>
      </c>
      <c r="J363">
        <v>42.83</v>
      </c>
      <c r="K363">
        <v>428.3</v>
      </c>
      <c r="L363" t="s">
        <v>24</v>
      </c>
    </row>
    <row r="364" spans="1:12" x14ac:dyDescent="0.2">
      <c r="A364" t="s">
        <v>98</v>
      </c>
      <c r="B364" t="s">
        <v>15</v>
      </c>
      <c r="C364" t="s">
        <v>16</v>
      </c>
      <c r="D364" t="s">
        <v>28</v>
      </c>
      <c r="E364" t="s">
        <v>28</v>
      </c>
      <c r="F364" t="s">
        <v>30</v>
      </c>
      <c r="G364" t="s">
        <v>31</v>
      </c>
      <c r="H364" t="s">
        <v>32</v>
      </c>
      <c r="I364">
        <v>2</v>
      </c>
      <c r="J364">
        <v>42.83</v>
      </c>
      <c r="K364">
        <v>85.66</v>
      </c>
      <c r="L364" t="s">
        <v>24</v>
      </c>
    </row>
    <row r="365" spans="1:12" x14ac:dyDescent="0.2">
      <c r="A365" t="s">
        <v>98</v>
      </c>
      <c r="B365" t="s">
        <v>15</v>
      </c>
      <c r="C365" t="s">
        <v>16</v>
      </c>
      <c r="D365" t="s">
        <v>33</v>
      </c>
      <c r="E365" t="s">
        <v>34</v>
      </c>
      <c r="F365" t="s">
        <v>35</v>
      </c>
      <c r="G365" t="s">
        <v>31</v>
      </c>
      <c r="I365">
        <v>6</v>
      </c>
      <c r="J365">
        <v>42.83</v>
      </c>
      <c r="K365">
        <v>256.98</v>
      </c>
    </row>
    <row r="366" spans="1:12" x14ac:dyDescent="0.2">
      <c r="A366" t="s">
        <v>98</v>
      </c>
      <c r="B366" t="s">
        <v>15</v>
      </c>
      <c r="C366" t="s">
        <v>16</v>
      </c>
      <c r="E366" t="s">
        <v>38</v>
      </c>
      <c r="F366" t="s">
        <v>22</v>
      </c>
      <c r="H366" t="s">
        <v>23</v>
      </c>
      <c r="I366">
        <v>0</v>
      </c>
      <c r="J366">
        <v>42.83</v>
      </c>
      <c r="K366">
        <v>0</v>
      </c>
      <c r="L366" t="s">
        <v>24</v>
      </c>
    </row>
    <row r="367" spans="1:12" x14ac:dyDescent="0.2">
      <c r="A367" t="s">
        <v>98</v>
      </c>
      <c r="B367" t="s">
        <v>15</v>
      </c>
      <c r="C367" t="s">
        <v>16</v>
      </c>
      <c r="D367" t="s">
        <v>33</v>
      </c>
      <c r="E367" t="s">
        <v>61</v>
      </c>
      <c r="F367" t="s">
        <v>62</v>
      </c>
      <c r="G367" t="s">
        <v>63</v>
      </c>
      <c r="H367" t="s">
        <v>64</v>
      </c>
      <c r="I367">
        <v>2</v>
      </c>
      <c r="J367">
        <v>42.83</v>
      </c>
      <c r="K367">
        <v>85.66</v>
      </c>
      <c r="L367" t="s">
        <v>24</v>
      </c>
    </row>
    <row r="368" spans="1:12" x14ac:dyDescent="0.2">
      <c r="A368" t="s">
        <v>98</v>
      </c>
      <c r="B368" t="s">
        <v>15</v>
      </c>
      <c r="C368" t="s">
        <v>16</v>
      </c>
      <c r="E368" t="s">
        <v>33</v>
      </c>
      <c r="F368" t="s">
        <v>45</v>
      </c>
      <c r="H368" t="s">
        <v>23</v>
      </c>
      <c r="I368">
        <v>0</v>
      </c>
      <c r="J368">
        <v>42.83</v>
      </c>
      <c r="K368">
        <v>0</v>
      </c>
      <c r="L368" t="s">
        <v>24</v>
      </c>
    </row>
    <row r="369" spans="1:12" x14ac:dyDescent="0.2">
      <c r="A369" t="s">
        <v>99</v>
      </c>
      <c r="B369" t="s">
        <v>15</v>
      </c>
      <c r="C369" t="s">
        <v>16</v>
      </c>
      <c r="E369" t="s">
        <v>18</v>
      </c>
      <c r="I369">
        <v>4</v>
      </c>
      <c r="J369">
        <v>42.83</v>
      </c>
      <c r="K369">
        <v>171.32</v>
      </c>
    </row>
    <row r="370" spans="1:12" x14ac:dyDescent="0.2">
      <c r="A370" t="s">
        <v>99</v>
      </c>
      <c r="B370" t="s">
        <v>15</v>
      </c>
      <c r="C370" t="s">
        <v>16</v>
      </c>
      <c r="E370" t="s">
        <v>19</v>
      </c>
      <c r="I370">
        <v>4</v>
      </c>
      <c r="J370">
        <v>42.83</v>
      </c>
      <c r="K370">
        <v>171.32</v>
      </c>
    </row>
    <row r="371" spans="1:12" x14ac:dyDescent="0.2">
      <c r="A371" t="s">
        <v>99</v>
      </c>
      <c r="B371" t="s">
        <v>15</v>
      </c>
      <c r="C371" t="s">
        <v>16</v>
      </c>
      <c r="E371" t="s">
        <v>17</v>
      </c>
      <c r="I371">
        <v>0</v>
      </c>
      <c r="J371">
        <v>42.83</v>
      </c>
      <c r="K371">
        <v>0</v>
      </c>
    </row>
    <row r="372" spans="1:12" x14ac:dyDescent="0.2">
      <c r="A372" t="s">
        <v>99</v>
      </c>
      <c r="B372" t="s">
        <v>15</v>
      </c>
      <c r="C372" t="s">
        <v>16</v>
      </c>
      <c r="E372" t="s">
        <v>40</v>
      </c>
      <c r="I372">
        <v>8</v>
      </c>
      <c r="J372">
        <v>42.83</v>
      </c>
      <c r="K372">
        <v>342.64</v>
      </c>
    </row>
    <row r="373" spans="1:12" x14ac:dyDescent="0.2">
      <c r="A373" t="s">
        <v>99</v>
      </c>
      <c r="B373" t="s">
        <v>15</v>
      </c>
      <c r="C373" t="s">
        <v>16</v>
      </c>
      <c r="E373" t="s">
        <v>20</v>
      </c>
      <c r="I373">
        <v>4</v>
      </c>
      <c r="J373">
        <v>42.83</v>
      </c>
      <c r="K373">
        <v>171.32</v>
      </c>
    </row>
    <row r="374" spans="1:12" x14ac:dyDescent="0.2">
      <c r="A374" t="s">
        <v>99</v>
      </c>
      <c r="B374" t="s">
        <v>15</v>
      </c>
      <c r="C374" t="s">
        <v>16</v>
      </c>
      <c r="E374" t="s">
        <v>21</v>
      </c>
      <c r="F374" t="s">
        <v>22</v>
      </c>
      <c r="H374" t="s">
        <v>23</v>
      </c>
      <c r="I374">
        <v>4</v>
      </c>
      <c r="J374">
        <v>42.83</v>
      </c>
      <c r="K374">
        <v>171.32</v>
      </c>
      <c r="L374" t="s">
        <v>24</v>
      </c>
    </row>
    <row r="375" spans="1:12" x14ac:dyDescent="0.2">
      <c r="A375" t="s">
        <v>99</v>
      </c>
      <c r="B375" t="s">
        <v>15</v>
      </c>
      <c r="C375" t="s">
        <v>16</v>
      </c>
      <c r="E375" t="s">
        <v>25</v>
      </c>
      <c r="F375" t="s">
        <v>22</v>
      </c>
      <c r="H375" t="s">
        <v>23</v>
      </c>
      <c r="I375">
        <v>12</v>
      </c>
      <c r="J375">
        <v>42.83</v>
      </c>
      <c r="K375">
        <v>513.96</v>
      </c>
      <c r="L375" t="s">
        <v>24</v>
      </c>
    </row>
    <row r="376" spans="1:12" x14ac:dyDescent="0.2">
      <c r="A376" t="s">
        <v>99</v>
      </c>
      <c r="B376" t="s">
        <v>15</v>
      </c>
      <c r="C376" t="s">
        <v>16</v>
      </c>
      <c r="D376" t="s">
        <v>28</v>
      </c>
      <c r="E376" t="s">
        <v>28</v>
      </c>
      <c r="F376" t="s">
        <v>30</v>
      </c>
      <c r="G376" t="s">
        <v>31</v>
      </c>
      <c r="H376" t="s">
        <v>32</v>
      </c>
      <c r="I376">
        <v>4</v>
      </c>
      <c r="J376">
        <v>42.83</v>
      </c>
      <c r="K376">
        <v>171.32</v>
      </c>
      <c r="L376" t="s">
        <v>24</v>
      </c>
    </row>
    <row r="377" spans="1:12" x14ac:dyDescent="0.2">
      <c r="A377" t="s">
        <v>99</v>
      </c>
      <c r="B377" t="s">
        <v>15</v>
      </c>
      <c r="C377" t="s">
        <v>16</v>
      </c>
      <c r="D377" t="s">
        <v>33</v>
      </c>
      <c r="E377" t="s">
        <v>34</v>
      </c>
      <c r="F377" t="s">
        <v>35</v>
      </c>
      <c r="G377" t="s">
        <v>31</v>
      </c>
      <c r="I377">
        <v>4</v>
      </c>
      <c r="J377">
        <v>42.83</v>
      </c>
      <c r="K377">
        <v>171.32</v>
      </c>
    </row>
    <row r="378" spans="1:12" x14ac:dyDescent="0.2">
      <c r="A378" t="s">
        <v>99</v>
      </c>
      <c r="B378" t="s">
        <v>15</v>
      </c>
      <c r="C378" t="s">
        <v>16</v>
      </c>
      <c r="E378" t="s">
        <v>38</v>
      </c>
      <c r="F378" t="s">
        <v>22</v>
      </c>
      <c r="H378" t="s">
        <v>23</v>
      </c>
      <c r="I378">
        <v>0</v>
      </c>
      <c r="J378">
        <v>42.83</v>
      </c>
      <c r="K378">
        <v>0</v>
      </c>
      <c r="L378" t="s">
        <v>24</v>
      </c>
    </row>
    <row r="379" spans="1:12" x14ac:dyDescent="0.2">
      <c r="A379" t="s">
        <v>99</v>
      </c>
      <c r="B379" t="s">
        <v>15</v>
      </c>
      <c r="C379" t="s">
        <v>16</v>
      </c>
      <c r="D379" t="s">
        <v>33</v>
      </c>
      <c r="E379" t="s">
        <v>61</v>
      </c>
      <c r="F379" t="s">
        <v>62</v>
      </c>
      <c r="G379" t="s">
        <v>63</v>
      </c>
      <c r="H379" t="s">
        <v>64</v>
      </c>
      <c r="I379">
        <v>2</v>
      </c>
      <c r="J379">
        <v>42.83</v>
      </c>
      <c r="K379">
        <v>85.66</v>
      </c>
      <c r="L379" t="s">
        <v>24</v>
      </c>
    </row>
    <row r="380" spans="1:12" x14ac:dyDescent="0.2">
      <c r="A380" t="s">
        <v>99</v>
      </c>
      <c r="B380" t="s">
        <v>15</v>
      </c>
      <c r="C380" t="s">
        <v>16</v>
      </c>
      <c r="E380" t="s">
        <v>33</v>
      </c>
      <c r="F380" t="s">
        <v>45</v>
      </c>
      <c r="H380" t="s">
        <v>23</v>
      </c>
      <c r="I380">
        <v>0</v>
      </c>
      <c r="J380">
        <v>42.83</v>
      </c>
      <c r="K380">
        <v>0</v>
      </c>
      <c r="L380" t="s">
        <v>24</v>
      </c>
    </row>
    <row r="381" spans="1:12" x14ac:dyDescent="0.2">
      <c r="A381" t="s">
        <v>100</v>
      </c>
      <c r="B381" t="s">
        <v>15</v>
      </c>
      <c r="C381" t="s">
        <v>16</v>
      </c>
      <c r="E381" t="s">
        <v>18</v>
      </c>
      <c r="I381">
        <v>4</v>
      </c>
      <c r="J381">
        <v>42.83</v>
      </c>
      <c r="K381">
        <v>171.32</v>
      </c>
    </row>
    <row r="382" spans="1:12" x14ac:dyDescent="0.2">
      <c r="A382" t="s">
        <v>100</v>
      </c>
      <c r="B382" t="s">
        <v>15</v>
      </c>
      <c r="C382" t="s">
        <v>16</v>
      </c>
      <c r="E382" t="s">
        <v>19</v>
      </c>
      <c r="I382">
        <v>8</v>
      </c>
      <c r="J382">
        <v>42.83</v>
      </c>
      <c r="K382">
        <v>342.64</v>
      </c>
    </row>
    <row r="383" spans="1:12" x14ac:dyDescent="0.2">
      <c r="A383" t="s">
        <v>100</v>
      </c>
      <c r="B383" t="s">
        <v>15</v>
      </c>
      <c r="C383" t="s">
        <v>16</v>
      </c>
      <c r="E383" t="s">
        <v>17</v>
      </c>
      <c r="I383">
        <v>0</v>
      </c>
      <c r="J383">
        <v>42.83</v>
      </c>
      <c r="K383">
        <v>0</v>
      </c>
    </row>
    <row r="384" spans="1:12" x14ac:dyDescent="0.2">
      <c r="A384" t="s">
        <v>100</v>
      </c>
      <c r="B384" t="s">
        <v>15</v>
      </c>
      <c r="C384" t="s">
        <v>16</v>
      </c>
      <c r="E384" t="s">
        <v>40</v>
      </c>
      <c r="I384">
        <v>6</v>
      </c>
      <c r="J384">
        <v>42.83</v>
      </c>
      <c r="K384">
        <v>256.98</v>
      </c>
    </row>
    <row r="385" spans="1:12" x14ac:dyDescent="0.2">
      <c r="A385" t="s">
        <v>100</v>
      </c>
      <c r="B385" t="s">
        <v>15</v>
      </c>
      <c r="C385" t="s">
        <v>16</v>
      </c>
      <c r="E385" t="s">
        <v>20</v>
      </c>
      <c r="I385">
        <v>0</v>
      </c>
      <c r="J385">
        <v>42.83</v>
      </c>
      <c r="K385">
        <v>0</v>
      </c>
    </row>
    <row r="386" spans="1:12" x14ac:dyDescent="0.2">
      <c r="A386" t="s">
        <v>100</v>
      </c>
      <c r="B386" t="s">
        <v>15</v>
      </c>
      <c r="C386" t="s">
        <v>16</v>
      </c>
      <c r="E386" t="s">
        <v>43</v>
      </c>
      <c r="F386" t="s">
        <v>22</v>
      </c>
      <c r="H386" t="s">
        <v>23</v>
      </c>
      <c r="I386">
        <v>2</v>
      </c>
      <c r="J386">
        <v>42.83</v>
      </c>
      <c r="K386">
        <v>85.66</v>
      </c>
      <c r="L386" t="s">
        <v>24</v>
      </c>
    </row>
    <row r="387" spans="1:12" x14ac:dyDescent="0.2">
      <c r="A387" t="s">
        <v>100</v>
      </c>
      <c r="B387" t="s">
        <v>15</v>
      </c>
      <c r="C387" t="s">
        <v>16</v>
      </c>
      <c r="E387" t="s">
        <v>25</v>
      </c>
      <c r="F387" t="s">
        <v>22</v>
      </c>
      <c r="H387" t="s">
        <v>23</v>
      </c>
      <c r="I387">
        <v>12</v>
      </c>
      <c r="J387">
        <v>42.83</v>
      </c>
      <c r="K387">
        <v>513.96</v>
      </c>
      <c r="L387" t="s">
        <v>24</v>
      </c>
    </row>
    <row r="388" spans="1:12" x14ac:dyDescent="0.2">
      <c r="A388" t="s">
        <v>100</v>
      </c>
      <c r="B388" t="s">
        <v>15</v>
      </c>
      <c r="C388" t="s">
        <v>16</v>
      </c>
      <c r="D388" t="s">
        <v>28</v>
      </c>
      <c r="E388" t="s">
        <v>28</v>
      </c>
      <c r="F388" t="s">
        <v>30</v>
      </c>
      <c r="G388" t="s">
        <v>31</v>
      </c>
      <c r="H388" t="s">
        <v>32</v>
      </c>
      <c r="I388">
        <v>0</v>
      </c>
      <c r="J388">
        <v>42.83</v>
      </c>
      <c r="K388">
        <v>0</v>
      </c>
      <c r="L388" t="s">
        <v>24</v>
      </c>
    </row>
    <row r="389" spans="1:12" x14ac:dyDescent="0.2">
      <c r="A389" t="s">
        <v>100</v>
      </c>
      <c r="B389" t="s">
        <v>15</v>
      </c>
      <c r="C389" t="s">
        <v>16</v>
      </c>
      <c r="D389" t="s">
        <v>33</v>
      </c>
      <c r="E389" t="s">
        <v>34</v>
      </c>
      <c r="F389" t="s">
        <v>35</v>
      </c>
      <c r="G389" t="s">
        <v>31</v>
      </c>
      <c r="I389">
        <v>4</v>
      </c>
      <c r="J389">
        <v>42.83</v>
      </c>
      <c r="K389">
        <v>171.32</v>
      </c>
    </row>
    <row r="390" spans="1:12" x14ac:dyDescent="0.2">
      <c r="A390" t="s">
        <v>100</v>
      </c>
      <c r="B390" t="s">
        <v>15</v>
      </c>
      <c r="C390" t="s">
        <v>16</v>
      </c>
      <c r="E390" t="s">
        <v>38</v>
      </c>
      <c r="F390" t="s">
        <v>22</v>
      </c>
      <c r="H390" t="s">
        <v>23</v>
      </c>
      <c r="I390">
        <v>2</v>
      </c>
      <c r="J390">
        <v>42.83</v>
      </c>
      <c r="K390">
        <v>85.66</v>
      </c>
      <c r="L390" t="s">
        <v>24</v>
      </c>
    </row>
    <row r="391" spans="1:12" x14ac:dyDescent="0.2">
      <c r="A391" t="s">
        <v>100</v>
      </c>
      <c r="B391" t="s">
        <v>15</v>
      </c>
      <c r="C391" t="s">
        <v>16</v>
      </c>
      <c r="D391" t="s">
        <v>33</v>
      </c>
      <c r="E391" t="s">
        <v>61</v>
      </c>
      <c r="F391" t="s">
        <v>62</v>
      </c>
      <c r="G391" t="s">
        <v>63</v>
      </c>
      <c r="H391" t="s">
        <v>64</v>
      </c>
      <c r="I391">
        <v>2</v>
      </c>
      <c r="J391">
        <v>42.83</v>
      </c>
      <c r="K391">
        <v>85.66</v>
      </c>
      <c r="L391" t="s">
        <v>24</v>
      </c>
    </row>
    <row r="392" spans="1:12" x14ac:dyDescent="0.2">
      <c r="A392" t="s">
        <v>100</v>
      </c>
      <c r="B392" t="s">
        <v>15</v>
      </c>
      <c r="C392" t="s">
        <v>16</v>
      </c>
      <c r="E392" t="s">
        <v>33</v>
      </c>
      <c r="F392" t="s">
        <v>45</v>
      </c>
      <c r="H392" t="s">
        <v>23</v>
      </c>
      <c r="I392">
        <v>2</v>
      </c>
      <c r="J392">
        <v>42.83</v>
      </c>
      <c r="K392">
        <v>85.66</v>
      </c>
      <c r="L392" t="s">
        <v>24</v>
      </c>
    </row>
    <row r="393" spans="1:12" x14ac:dyDescent="0.2">
      <c r="A393" t="s">
        <v>101</v>
      </c>
      <c r="B393" t="s">
        <v>15</v>
      </c>
      <c r="C393" t="s">
        <v>16</v>
      </c>
      <c r="E393" t="s">
        <v>17</v>
      </c>
      <c r="I393">
        <v>31</v>
      </c>
      <c r="J393">
        <v>42.83</v>
      </c>
      <c r="K393">
        <v>1327.73</v>
      </c>
    </row>
    <row r="394" spans="1:12" x14ac:dyDescent="0.2">
      <c r="A394" t="s">
        <v>102</v>
      </c>
      <c r="B394" t="s">
        <v>15</v>
      </c>
      <c r="C394" t="s">
        <v>16</v>
      </c>
      <c r="E394" t="s">
        <v>18</v>
      </c>
      <c r="I394">
        <v>4</v>
      </c>
      <c r="J394">
        <v>42.83</v>
      </c>
      <c r="K394">
        <v>171.32</v>
      </c>
    </row>
    <row r="395" spans="1:12" x14ac:dyDescent="0.2">
      <c r="A395" t="s">
        <v>102</v>
      </c>
      <c r="B395" t="s">
        <v>15</v>
      </c>
      <c r="C395" t="s">
        <v>16</v>
      </c>
      <c r="E395" t="s">
        <v>19</v>
      </c>
      <c r="I395">
        <v>8</v>
      </c>
      <c r="J395">
        <v>42.83</v>
      </c>
      <c r="K395">
        <v>342.64</v>
      </c>
    </row>
    <row r="396" spans="1:12" x14ac:dyDescent="0.2">
      <c r="A396" t="s">
        <v>102</v>
      </c>
      <c r="B396" t="s">
        <v>15</v>
      </c>
      <c r="C396" t="s">
        <v>16</v>
      </c>
      <c r="E396" t="s">
        <v>20</v>
      </c>
      <c r="I396">
        <v>4</v>
      </c>
      <c r="J396">
        <v>42.83</v>
      </c>
      <c r="K396">
        <v>171.32</v>
      </c>
    </row>
    <row r="397" spans="1:12" x14ac:dyDescent="0.2">
      <c r="A397" t="s">
        <v>102</v>
      </c>
      <c r="B397" t="s">
        <v>15</v>
      </c>
      <c r="C397" t="s">
        <v>16</v>
      </c>
      <c r="E397" t="s">
        <v>40</v>
      </c>
      <c r="I397">
        <v>12</v>
      </c>
      <c r="J397">
        <v>42.83</v>
      </c>
      <c r="K397">
        <v>513.96</v>
      </c>
    </row>
    <row r="398" spans="1:12" x14ac:dyDescent="0.2">
      <c r="A398" t="s">
        <v>102</v>
      </c>
      <c r="B398" t="s">
        <v>15</v>
      </c>
      <c r="C398" t="s">
        <v>16</v>
      </c>
      <c r="E398" t="s">
        <v>21</v>
      </c>
      <c r="F398" t="s">
        <v>22</v>
      </c>
      <c r="H398" t="s">
        <v>23</v>
      </c>
      <c r="I398">
        <v>2</v>
      </c>
      <c r="J398">
        <v>42.83</v>
      </c>
      <c r="K398">
        <v>85.66</v>
      </c>
      <c r="L398" t="s">
        <v>24</v>
      </c>
    </row>
    <row r="399" spans="1:12" x14ac:dyDescent="0.2">
      <c r="A399" t="s">
        <v>102</v>
      </c>
      <c r="B399" t="s">
        <v>15</v>
      </c>
      <c r="C399" t="s">
        <v>16</v>
      </c>
      <c r="E399" t="s">
        <v>50</v>
      </c>
      <c r="F399" t="s">
        <v>22</v>
      </c>
      <c r="H399" t="s">
        <v>23</v>
      </c>
      <c r="I399">
        <v>2</v>
      </c>
      <c r="J399">
        <v>42.83</v>
      </c>
      <c r="K399">
        <v>85.66</v>
      </c>
      <c r="L399" t="s">
        <v>24</v>
      </c>
    </row>
    <row r="400" spans="1:12" x14ac:dyDescent="0.2">
      <c r="A400" t="s">
        <v>102</v>
      </c>
      <c r="B400" t="s">
        <v>15</v>
      </c>
      <c r="C400" t="s">
        <v>16</v>
      </c>
      <c r="E400" t="s">
        <v>25</v>
      </c>
      <c r="F400" t="s">
        <v>22</v>
      </c>
      <c r="H400" t="s">
        <v>23</v>
      </c>
      <c r="I400">
        <v>12</v>
      </c>
      <c r="J400">
        <v>42.83</v>
      </c>
      <c r="K400">
        <v>513.96</v>
      </c>
      <c r="L400" t="s">
        <v>24</v>
      </c>
    </row>
    <row r="401" spans="1:12" x14ac:dyDescent="0.2">
      <c r="A401" t="s">
        <v>102</v>
      </c>
      <c r="B401" t="s">
        <v>15</v>
      </c>
      <c r="C401" t="s">
        <v>16</v>
      </c>
      <c r="D401" t="s">
        <v>28</v>
      </c>
      <c r="E401" t="s">
        <v>28</v>
      </c>
      <c r="F401" t="s">
        <v>30</v>
      </c>
      <c r="G401" t="s">
        <v>31</v>
      </c>
      <c r="H401" t="s">
        <v>32</v>
      </c>
      <c r="I401">
        <v>4</v>
      </c>
      <c r="J401">
        <v>42.83</v>
      </c>
      <c r="K401">
        <v>171.32</v>
      </c>
      <c r="L401" t="s">
        <v>24</v>
      </c>
    </row>
    <row r="402" spans="1:12" x14ac:dyDescent="0.2">
      <c r="A402" t="s">
        <v>102</v>
      </c>
      <c r="B402" t="s">
        <v>15</v>
      </c>
      <c r="C402" t="s">
        <v>16</v>
      </c>
      <c r="D402" t="s">
        <v>33</v>
      </c>
      <c r="E402" t="s">
        <v>34</v>
      </c>
      <c r="F402" t="s">
        <v>35</v>
      </c>
      <c r="G402" t="s">
        <v>31</v>
      </c>
      <c r="I402">
        <v>0</v>
      </c>
      <c r="J402">
        <v>42.83</v>
      </c>
      <c r="K402">
        <v>0</v>
      </c>
    </row>
    <row r="403" spans="1:12" x14ac:dyDescent="0.2">
      <c r="A403" t="s">
        <v>102</v>
      </c>
      <c r="B403" t="s">
        <v>15</v>
      </c>
      <c r="C403" t="s">
        <v>16</v>
      </c>
      <c r="E403" t="s">
        <v>17</v>
      </c>
      <c r="I403">
        <v>0</v>
      </c>
      <c r="J403">
        <v>42.83</v>
      </c>
      <c r="K403">
        <v>0</v>
      </c>
    </row>
    <row r="404" spans="1:12" x14ac:dyDescent="0.2">
      <c r="A404" t="s">
        <v>102</v>
      </c>
      <c r="B404" t="s">
        <v>15</v>
      </c>
      <c r="C404" t="s">
        <v>16</v>
      </c>
      <c r="E404" t="s">
        <v>33</v>
      </c>
      <c r="F404" t="s">
        <v>45</v>
      </c>
      <c r="H404" t="s">
        <v>23</v>
      </c>
      <c r="I404">
        <v>0</v>
      </c>
      <c r="J404">
        <v>42.83</v>
      </c>
      <c r="K404">
        <v>0</v>
      </c>
      <c r="L404" t="s">
        <v>24</v>
      </c>
    </row>
    <row r="405" spans="1:12" x14ac:dyDescent="0.2">
      <c r="A405" t="s">
        <v>103</v>
      </c>
      <c r="B405" t="s">
        <v>15</v>
      </c>
      <c r="C405" t="s">
        <v>16</v>
      </c>
      <c r="E405" t="s">
        <v>18</v>
      </c>
      <c r="I405">
        <v>4</v>
      </c>
      <c r="J405">
        <v>42.83</v>
      </c>
      <c r="K405">
        <v>171.32</v>
      </c>
    </row>
    <row r="406" spans="1:12" x14ac:dyDescent="0.2">
      <c r="A406" t="s">
        <v>103</v>
      </c>
      <c r="B406" t="s">
        <v>15</v>
      </c>
      <c r="C406" t="s">
        <v>16</v>
      </c>
      <c r="E406" t="s">
        <v>19</v>
      </c>
      <c r="I406">
        <v>2</v>
      </c>
      <c r="J406">
        <v>42.83</v>
      </c>
      <c r="K406">
        <v>85.66</v>
      </c>
    </row>
    <row r="407" spans="1:12" x14ac:dyDescent="0.2">
      <c r="A407" t="s">
        <v>103</v>
      </c>
      <c r="B407" t="s">
        <v>15</v>
      </c>
      <c r="C407" t="s">
        <v>16</v>
      </c>
      <c r="E407" t="s">
        <v>20</v>
      </c>
      <c r="I407">
        <v>4</v>
      </c>
      <c r="J407">
        <v>42.83</v>
      </c>
      <c r="K407">
        <v>171.32</v>
      </c>
    </row>
    <row r="408" spans="1:12" x14ac:dyDescent="0.2">
      <c r="A408" t="s">
        <v>103</v>
      </c>
      <c r="B408" t="s">
        <v>15</v>
      </c>
      <c r="C408" t="s">
        <v>16</v>
      </c>
      <c r="E408" t="s">
        <v>40</v>
      </c>
      <c r="I408">
        <v>12</v>
      </c>
      <c r="J408">
        <v>42.83</v>
      </c>
      <c r="K408">
        <v>513.96</v>
      </c>
    </row>
    <row r="409" spans="1:12" x14ac:dyDescent="0.2">
      <c r="A409" t="s">
        <v>103</v>
      </c>
      <c r="B409" t="s">
        <v>15</v>
      </c>
      <c r="C409" t="s">
        <v>16</v>
      </c>
      <c r="E409" t="s">
        <v>21</v>
      </c>
      <c r="F409" t="s">
        <v>22</v>
      </c>
      <c r="H409" t="s">
        <v>23</v>
      </c>
      <c r="I409">
        <v>2</v>
      </c>
      <c r="J409">
        <v>42.83</v>
      </c>
      <c r="K409">
        <v>85.66</v>
      </c>
      <c r="L409" t="s">
        <v>24</v>
      </c>
    </row>
    <row r="410" spans="1:12" x14ac:dyDescent="0.2">
      <c r="A410" t="s">
        <v>103</v>
      </c>
      <c r="B410" t="s">
        <v>15</v>
      </c>
      <c r="C410" t="s">
        <v>16</v>
      </c>
      <c r="E410" t="s">
        <v>50</v>
      </c>
      <c r="F410" t="s">
        <v>22</v>
      </c>
      <c r="H410" t="s">
        <v>23</v>
      </c>
      <c r="I410">
        <v>0</v>
      </c>
      <c r="J410">
        <v>42.83</v>
      </c>
      <c r="K410">
        <v>0</v>
      </c>
      <c r="L410" t="s">
        <v>24</v>
      </c>
    </row>
    <row r="411" spans="1:12" x14ac:dyDescent="0.2">
      <c r="A411" t="s">
        <v>103</v>
      </c>
      <c r="B411" t="s">
        <v>15</v>
      </c>
      <c r="C411" t="s">
        <v>16</v>
      </c>
      <c r="E411" t="s">
        <v>25</v>
      </c>
      <c r="F411" t="s">
        <v>22</v>
      </c>
      <c r="H411" t="s">
        <v>23</v>
      </c>
      <c r="I411">
        <v>8</v>
      </c>
      <c r="J411">
        <v>42.83</v>
      </c>
      <c r="K411">
        <v>342.64</v>
      </c>
      <c r="L411" t="s">
        <v>24</v>
      </c>
    </row>
    <row r="412" spans="1:12" x14ac:dyDescent="0.2">
      <c r="A412" t="s">
        <v>103</v>
      </c>
      <c r="B412" t="s">
        <v>15</v>
      </c>
      <c r="C412" t="s">
        <v>16</v>
      </c>
      <c r="D412" t="s">
        <v>28</v>
      </c>
      <c r="E412" t="s">
        <v>28</v>
      </c>
      <c r="F412" t="s">
        <v>30</v>
      </c>
      <c r="G412" t="s">
        <v>31</v>
      </c>
      <c r="H412" t="s">
        <v>32</v>
      </c>
      <c r="I412">
        <v>4</v>
      </c>
      <c r="J412">
        <v>42.83</v>
      </c>
      <c r="K412">
        <v>171.32</v>
      </c>
      <c r="L412" t="s">
        <v>24</v>
      </c>
    </row>
    <row r="413" spans="1:12" x14ac:dyDescent="0.2">
      <c r="A413" t="s">
        <v>103</v>
      </c>
      <c r="B413" t="s">
        <v>15</v>
      </c>
      <c r="C413" t="s">
        <v>16</v>
      </c>
      <c r="D413" t="s">
        <v>33</v>
      </c>
      <c r="E413" t="s">
        <v>34</v>
      </c>
      <c r="F413" t="s">
        <v>35</v>
      </c>
      <c r="G413" t="s">
        <v>31</v>
      </c>
      <c r="I413">
        <v>8</v>
      </c>
      <c r="J413">
        <v>42.83</v>
      </c>
      <c r="K413">
        <v>342.64</v>
      </c>
    </row>
    <row r="414" spans="1:12" x14ac:dyDescent="0.2">
      <c r="A414" t="s">
        <v>103</v>
      </c>
      <c r="B414" t="s">
        <v>15</v>
      </c>
      <c r="C414" t="s">
        <v>16</v>
      </c>
      <c r="E414" t="s">
        <v>17</v>
      </c>
      <c r="I414">
        <v>4</v>
      </c>
      <c r="J414">
        <v>42.83</v>
      </c>
      <c r="K414">
        <v>171.32</v>
      </c>
    </row>
    <row r="415" spans="1:12" x14ac:dyDescent="0.2">
      <c r="A415" t="s">
        <v>103</v>
      </c>
      <c r="B415" t="s">
        <v>15</v>
      </c>
      <c r="C415" t="s">
        <v>16</v>
      </c>
      <c r="E415" t="s">
        <v>33</v>
      </c>
      <c r="F415" t="s">
        <v>45</v>
      </c>
      <c r="H415" t="s">
        <v>23</v>
      </c>
      <c r="I415">
        <v>0</v>
      </c>
      <c r="J415">
        <v>42.83</v>
      </c>
      <c r="K415">
        <v>0</v>
      </c>
      <c r="L415" t="s">
        <v>24</v>
      </c>
    </row>
    <row r="416" spans="1:12" x14ac:dyDescent="0.2">
      <c r="A416" t="s">
        <v>104</v>
      </c>
      <c r="B416" t="s">
        <v>15</v>
      </c>
      <c r="C416" t="s">
        <v>16</v>
      </c>
      <c r="E416" t="s">
        <v>18</v>
      </c>
      <c r="I416">
        <v>4</v>
      </c>
      <c r="J416">
        <v>42.83</v>
      </c>
      <c r="K416">
        <v>171.32</v>
      </c>
    </row>
    <row r="417" spans="1:12" x14ac:dyDescent="0.2">
      <c r="A417" t="s">
        <v>104</v>
      </c>
      <c r="B417" t="s">
        <v>15</v>
      </c>
      <c r="C417" t="s">
        <v>16</v>
      </c>
      <c r="E417" t="s">
        <v>19</v>
      </c>
      <c r="I417">
        <v>8</v>
      </c>
      <c r="J417">
        <v>42.83</v>
      </c>
      <c r="K417">
        <v>342.64</v>
      </c>
    </row>
    <row r="418" spans="1:12" x14ac:dyDescent="0.2">
      <c r="A418" t="s">
        <v>104</v>
      </c>
      <c r="B418" t="s">
        <v>15</v>
      </c>
      <c r="C418" t="s">
        <v>16</v>
      </c>
      <c r="E418" t="s">
        <v>20</v>
      </c>
      <c r="I418">
        <v>4</v>
      </c>
      <c r="J418">
        <v>42.83</v>
      </c>
      <c r="K418">
        <v>171.32</v>
      </c>
    </row>
    <row r="419" spans="1:12" x14ac:dyDescent="0.2">
      <c r="A419" t="s">
        <v>104</v>
      </c>
      <c r="B419" t="s">
        <v>15</v>
      </c>
      <c r="C419" t="s">
        <v>16</v>
      </c>
      <c r="E419" t="s">
        <v>40</v>
      </c>
      <c r="I419">
        <v>15.5</v>
      </c>
      <c r="J419">
        <v>42.83</v>
      </c>
      <c r="K419">
        <v>663.86500000000001</v>
      </c>
    </row>
    <row r="420" spans="1:12" x14ac:dyDescent="0.2">
      <c r="A420" t="s">
        <v>104</v>
      </c>
      <c r="B420" t="s">
        <v>15</v>
      </c>
      <c r="C420" t="s">
        <v>16</v>
      </c>
      <c r="E420" t="s">
        <v>21</v>
      </c>
      <c r="F420" t="s">
        <v>22</v>
      </c>
      <c r="H420" t="s">
        <v>23</v>
      </c>
      <c r="I420">
        <v>0</v>
      </c>
      <c r="J420">
        <v>42.83</v>
      </c>
      <c r="K420">
        <v>0</v>
      </c>
      <c r="L420" t="s">
        <v>24</v>
      </c>
    </row>
    <row r="421" spans="1:12" x14ac:dyDescent="0.2">
      <c r="A421" t="s">
        <v>104</v>
      </c>
      <c r="B421" t="s">
        <v>15</v>
      </c>
      <c r="C421" t="s">
        <v>16</v>
      </c>
      <c r="E421" t="s">
        <v>50</v>
      </c>
      <c r="F421" t="s">
        <v>22</v>
      </c>
      <c r="H421" t="s">
        <v>23</v>
      </c>
      <c r="I421">
        <v>0</v>
      </c>
      <c r="J421">
        <v>42.83</v>
      </c>
      <c r="K421">
        <v>0</v>
      </c>
      <c r="L421" t="s">
        <v>24</v>
      </c>
    </row>
    <row r="422" spans="1:12" x14ac:dyDescent="0.2">
      <c r="A422" t="s">
        <v>104</v>
      </c>
      <c r="B422" t="s">
        <v>15</v>
      </c>
      <c r="C422" t="s">
        <v>16</v>
      </c>
      <c r="E422" t="s">
        <v>25</v>
      </c>
      <c r="F422" t="s">
        <v>22</v>
      </c>
      <c r="H422" t="s">
        <v>23</v>
      </c>
      <c r="I422">
        <v>12</v>
      </c>
      <c r="J422">
        <v>42.83</v>
      </c>
      <c r="K422">
        <v>513.96</v>
      </c>
      <c r="L422" t="s">
        <v>24</v>
      </c>
    </row>
    <row r="423" spans="1:12" x14ac:dyDescent="0.2">
      <c r="A423" t="s">
        <v>104</v>
      </c>
      <c r="B423" t="s">
        <v>15</v>
      </c>
      <c r="C423" t="s">
        <v>16</v>
      </c>
      <c r="D423" t="s">
        <v>28</v>
      </c>
      <c r="E423" t="s">
        <v>28</v>
      </c>
      <c r="F423" t="s">
        <v>30</v>
      </c>
      <c r="G423" t="s">
        <v>31</v>
      </c>
      <c r="H423" t="s">
        <v>32</v>
      </c>
      <c r="I423">
        <v>0</v>
      </c>
      <c r="J423">
        <v>42.83</v>
      </c>
      <c r="K423">
        <v>0</v>
      </c>
      <c r="L423" t="s">
        <v>24</v>
      </c>
    </row>
    <row r="424" spans="1:12" x14ac:dyDescent="0.2">
      <c r="A424" t="s">
        <v>104</v>
      </c>
      <c r="B424" t="s">
        <v>15</v>
      </c>
      <c r="C424" t="s">
        <v>16</v>
      </c>
      <c r="D424" t="s">
        <v>33</v>
      </c>
      <c r="E424" t="s">
        <v>34</v>
      </c>
      <c r="F424" t="s">
        <v>35</v>
      </c>
      <c r="G424" t="s">
        <v>31</v>
      </c>
      <c r="I424">
        <v>0</v>
      </c>
      <c r="J424">
        <v>42.83</v>
      </c>
      <c r="K424">
        <v>0</v>
      </c>
    </row>
    <row r="425" spans="1:12" x14ac:dyDescent="0.2">
      <c r="A425" t="s">
        <v>104</v>
      </c>
      <c r="B425" t="s">
        <v>15</v>
      </c>
      <c r="C425" t="s">
        <v>16</v>
      </c>
      <c r="E425" t="s">
        <v>17</v>
      </c>
      <c r="I425">
        <v>0</v>
      </c>
      <c r="J425">
        <v>42.83</v>
      </c>
      <c r="K425">
        <v>0</v>
      </c>
    </row>
    <row r="426" spans="1:12" x14ac:dyDescent="0.2">
      <c r="A426" t="s">
        <v>104</v>
      </c>
      <c r="B426" t="s">
        <v>15</v>
      </c>
      <c r="C426" t="s">
        <v>16</v>
      </c>
      <c r="E426" t="s">
        <v>33</v>
      </c>
      <c r="F426" t="s">
        <v>45</v>
      </c>
      <c r="H426" t="s">
        <v>23</v>
      </c>
      <c r="I426">
        <v>0</v>
      </c>
      <c r="J426">
        <v>42.83</v>
      </c>
      <c r="K426">
        <v>0</v>
      </c>
      <c r="L426" t="s">
        <v>24</v>
      </c>
    </row>
    <row r="427" spans="1:12" x14ac:dyDescent="0.2">
      <c r="A427" t="s">
        <v>105</v>
      </c>
      <c r="B427" t="s">
        <v>15</v>
      </c>
      <c r="C427" t="s">
        <v>16</v>
      </c>
      <c r="E427" t="s">
        <v>18</v>
      </c>
      <c r="I427">
        <v>4</v>
      </c>
      <c r="J427">
        <v>42.83</v>
      </c>
      <c r="K427">
        <v>171.32</v>
      </c>
    </row>
    <row r="428" spans="1:12" x14ac:dyDescent="0.2">
      <c r="A428" t="s">
        <v>105</v>
      </c>
      <c r="B428" t="s">
        <v>15</v>
      </c>
      <c r="C428" t="s">
        <v>16</v>
      </c>
      <c r="E428" t="s">
        <v>19</v>
      </c>
      <c r="I428">
        <v>8</v>
      </c>
      <c r="J428">
        <v>42.83</v>
      </c>
      <c r="K428">
        <v>342.64</v>
      </c>
    </row>
    <row r="429" spans="1:12" x14ac:dyDescent="0.2">
      <c r="A429" t="s">
        <v>105</v>
      </c>
      <c r="B429" t="s">
        <v>15</v>
      </c>
      <c r="C429" t="s">
        <v>16</v>
      </c>
      <c r="E429" t="s">
        <v>20</v>
      </c>
      <c r="I429">
        <v>2</v>
      </c>
      <c r="J429">
        <v>42.83</v>
      </c>
      <c r="K429">
        <v>85.66</v>
      </c>
    </row>
    <row r="430" spans="1:12" x14ac:dyDescent="0.2">
      <c r="A430" t="s">
        <v>105</v>
      </c>
      <c r="B430" t="s">
        <v>15</v>
      </c>
      <c r="C430" t="s">
        <v>16</v>
      </c>
      <c r="E430" t="s">
        <v>40</v>
      </c>
      <c r="I430">
        <v>15.5</v>
      </c>
      <c r="J430">
        <v>42.83</v>
      </c>
      <c r="K430">
        <v>663.86500000000001</v>
      </c>
    </row>
    <row r="431" spans="1:12" x14ac:dyDescent="0.2">
      <c r="A431" t="s">
        <v>105</v>
      </c>
      <c r="B431" t="s">
        <v>15</v>
      </c>
      <c r="C431" t="s">
        <v>16</v>
      </c>
      <c r="E431" t="s">
        <v>38</v>
      </c>
      <c r="F431" t="s">
        <v>22</v>
      </c>
      <c r="H431" t="s">
        <v>23</v>
      </c>
      <c r="I431">
        <v>4</v>
      </c>
      <c r="J431">
        <v>42.83</v>
      </c>
      <c r="K431">
        <v>171.32</v>
      </c>
      <c r="L431" t="s">
        <v>24</v>
      </c>
    </row>
    <row r="432" spans="1:12" x14ac:dyDescent="0.2">
      <c r="A432" t="s">
        <v>105</v>
      </c>
      <c r="B432" t="s">
        <v>15</v>
      </c>
      <c r="C432" t="s">
        <v>16</v>
      </c>
      <c r="E432" t="s">
        <v>43</v>
      </c>
      <c r="F432" t="s">
        <v>22</v>
      </c>
      <c r="H432" t="s">
        <v>23</v>
      </c>
      <c r="I432">
        <v>2</v>
      </c>
      <c r="J432">
        <v>42.83</v>
      </c>
      <c r="K432">
        <v>85.66</v>
      </c>
      <c r="L432" t="s">
        <v>24</v>
      </c>
    </row>
    <row r="433" spans="1:12" x14ac:dyDescent="0.2">
      <c r="A433" t="s">
        <v>105</v>
      </c>
      <c r="B433" t="s">
        <v>15</v>
      </c>
      <c r="C433" t="s">
        <v>16</v>
      </c>
      <c r="E433" t="s">
        <v>25</v>
      </c>
      <c r="F433" t="s">
        <v>22</v>
      </c>
      <c r="H433" t="s">
        <v>23</v>
      </c>
      <c r="I433">
        <v>8</v>
      </c>
      <c r="J433">
        <v>42.83</v>
      </c>
      <c r="K433">
        <v>342.64</v>
      </c>
      <c r="L433" t="s">
        <v>24</v>
      </c>
    </row>
    <row r="434" spans="1:12" x14ac:dyDescent="0.2">
      <c r="A434" t="s">
        <v>105</v>
      </c>
      <c r="B434" t="s">
        <v>15</v>
      </c>
      <c r="C434" t="s">
        <v>16</v>
      </c>
      <c r="D434" t="s">
        <v>28</v>
      </c>
      <c r="E434" t="s">
        <v>28</v>
      </c>
      <c r="F434" t="s">
        <v>30</v>
      </c>
      <c r="G434" t="s">
        <v>31</v>
      </c>
      <c r="H434" t="s">
        <v>32</v>
      </c>
      <c r="I434">
        <v>2</v>
      </c>
      <c r="J434">
        <v>42.83</v>
      </c>
      <c r="K434">
        <v>85.66</v>
      </c>
      <c r="L434" t="s">
        <v>24</v>
      </c>
    </row>
    <row r="435" spans="1:12" x14ac:dyDescent="0.2">
      <c r="A435" t="s">
        <v>105</v>
      </c>
      <c r="B435" t="s">
        <v>15</v>
      </c>
      <c r="C435" t="s">
        <v>16</v>
      </c>
      <c r="D435" t="s">
        <v>33</v>
      </c>
      <c r="E435" t="s">
        <v>34</v>
      </c>
      <c r="F435" t="s">
        <v>35</v>
      </c>
      <c r="G435" t="s">
        <v>31</v>
      </c>
      <c r="I435">
        <v>0</v>
      </c>
      <c r="J435">
        <v>42.83</v>
      </c>
      <c r="K435">
        <v>0</v>
      </c>
    </row>
    <row r="436" spans="1:12" x14ac:dyDescent="0.2">
      <c r="A436" t="s">
        <v>105</v>
      </c>
      <c r="B436" t="s">
        <v>15</v>
      </c>
      <c r="C436" t="s">
        <v>16</v>
      </c>
      <c r="E436" t="s">
        <v>17</v>
      </c>
      <c r="I436">
        <v>0</v>
      </c>
      <c r="J436">
        <v>42.83</v>
      </c>
      <c r="K436">
        <v>0</v>
      </c>
    </row>
    <row r="437" spans="1:12" x14ac:dyDescent="0.2">
      <c r="A437" t="s">
        <v>105</v>
      </c>
      <c r="B437" t="s">
        <v>15</v>
      </c>
      <c r="C437" t="s">
        <v>16</v>
      </c>
      <c r="E437" t="s">
        <v>41</v>
      </c>
      <c r="F437" t="s">
        <v>42</v>
      </c>
      <c r="G437" t="s">
        <v>31</v>
      </c>
      <c r="H437" t="s">
        <v>23</v>
      </c>
      <c r="I437">
        <v>2</v>
      </c>
      <c r="J437">
        <v>42.83</v>
      </c>
      <c r="K437">
        <v>85.66</v>
      </c>
    </row>
    <row r="438" spans="1:12" x14ac:dyDescent="0.2">
      <c r="A438" t="s">
        <v>106</v>
      </c>
      <c r="B438" t="s">
        <v>15</v>
      </c>
      <c r="C438" t="s">
        <v>16</v>
      </c>
      <c r="E438" t="s">
        <v>18</v>
      </c>
      <c r="I438">
        <v>4</v>
      </c>
      <c r="J438">
        <v>42.83</v>
      </c>
      <c r="K438">
        <v>171.32</v>
      </c>
    </row>
    <row r="439" spans="1:12" x14ac:dyDescent="0.2">
      <c r="A439" t="s">
        <v>106</v>
      </c>
      <c r="B439" t="s">
        <v>15</v>
      </c>
      <c r="C439" t="s">
        <v>16</v>
      </c>
      <c r="E439" t="s">
        <v>19</v>
      </c>
      <c r="I439">
        <v>0</v>
      </c>
      <c r="J439">
        <v>42.83</v>
      </c>
      <c r="K439">
        <v>0</v>
      </c>
    </row>
    <row r="440" spans="1:12" x14ac:dyDescent="0.2">
      <c r="A440" t="s">
        <v>106</v>
      </c>
      <c r="B440" t="s">
        <v>15</v>
      </c>
      <c r="C440" t="s">
        <v>16</v>
      </c>
      <c r="E440" t="s">
        <v>20</v>
      </c>
      <c r="I440">
        <v>4</v>
      </c>
      <c r="J440">
        <v>42.83</v>
      </c>
      <c r="K440">
        <v>171.32</v>
      </c>
    </row>
    <row r="441" spans="1:12" x14ac:dyDescent="0.2">
      <c r="A441" t="s">
        <v>106</v>
      </c>
      <c r="B441" t="s">
        <v>15</v>
      </c>
      <c r="C441" t="s">
        <v>16</v>
      </c>
      <c r="E441" t="s">
        <v>40</v>
      </c>
      <c r="I441">
        <v>8</v>
      </c>
      <c r="J441">
        <v>42.83</v>
      </c>
      <c r="K441">
        <v>342.64</v>
      </c>
    </row>
    <row r="442" spans="1:12" x14ac:dyDescent="0.2">
      <c r="A442" t="s">
        <v>106</v>
      </c>
      <c r="B442" t="s">
        <v>15</v>
      </c>
      <c r="C442" t="s">
        <v>16</v>
      </c>
      <c r="E442" t="s">
        <v>38</v>
      </c>
      <c r="F442" t="s">
        <v>22</v>
      </c>
      <c r="H442" t="s">
        <v>23</v>
      </c>
      <c r="I442">
        <v>2</v>
      </c>
      <c r="J442">
        <v>42.83</v>
      </c>
      <c r="K442">
        <v>85.66</v>
      </c>
      <c r="L442" t="s">
        <v>24</v>
      </c>
    </row>
    <row r="443" spans="1:12" x14ac:dyDescent="0.2">
      <c r="A443" t="s">
        <v>106</v>
      </c>
      <c r="B443" t="s">
        <v>15</v>
      </c>
      <c r="C443" t="s">
        <v>16</v>
      </c>
      <c r="E443" t="s">
        <v>50</v>
      </c>
      <c r="F443" t="s">
        <v>22</v>
      </c>
      <c r="H443" t="s">
        <v>23</v>
      </c>
      <c r="I443">
        <v>0</v>
      </c>
      <c r="J443">
        <v>42.83</v>
      </c>
      <c r="K443">
        <v>0</v>
      </c>
      <c r="L443" t="s">
        <v>24</v>
      </c>
    </row>
    <row r="444" spans="1:12" x14ac:dyDescent="0.2">
      <c r="A444" t="s">
        <v>106</v>
      </c>
      <c r="B444" t="s">
        <v>15</v>
      </c>
      <c r="C444" t="s">
        <v>16</v>
      </c>
      <c r="E444" t="s">
        <v>25</v>
      </c>
      <c r="F444" t="s">
        <v>22</v>
      </c>
      <c r="H444" t="s">
        <v>23</v>
      </c>
      <c r="I444">
        <v>8</v>
      </c>
      <c r="J444">
        <v>42.83</v>
      </c>
      <c r="K444">
        <v>342.64</v>
      </c>
      <c r="L444" t="s">
        <v>24</v>
      </c>
    </row>
    <row r="445" spans="1:12" x14ac:dyDescent="0.2">
      <c r="A445" t="s">
        <v>106</v>
      </c>
      <c r="B445" t="s">
        <v>15</v>
      </c>
      <c r="C445" t="s">
        <v>16</v>
      </c>
      <c r="D445" t="s">
        <v>28</v>
      </c>
      <c r="E445" t="s">
        <v>28</v>
      </c>
      <c r="F445" t="s">
        <v>30</v>
      </c>
      <c r="G445" t="s">
        <v>31</v>
      </c>
      <c r="H445" t="s">
        <v>32</v>
      </c>
      <c r="I445">
        <v>4</v>
      </c>
      <c r="J445">
        <v>42.83</v>
      </c>
      <c r="K445">
        <v>171.32</v>
      </c>
      <c r="L445" t="s">
        <v>24</v>
      </c>
    </row>
    <row r="446" spans="1:12" x14ac:dyDescent="0.2">
      <c r="A446" t="s">
        <v>106</v>
      </c>
      <c r="B446" t="s">
        <v>15</v>
      </c>
      <c r="C446" t="s">
        <v>16</v>
      </c>
      <c r="D446" t="s">
        <v>33</v>
      </c>
      <c r="E446" t="s">
        <v>34</v>
      </c>
      <c r="F446" t="s">
        <v>35</v>
      </c>
      <c r="G446" t="s">
        <v>31</v>
      </c>
      <c r="I446">
        <v>0</v>
      </c>
      <c r="J446">
        <v>42.83</v>
      </c>
      <c r="K446">
        <v>0</v>
      </c>
    </row>
    <row r="447" spans="1:12" x14ac:dyDescent="0.2">
      <c r="A447" t="s">
        <v>106</v>
      </c>
      <c r="B447" t="s">
        <v>15</v>
      </c>
      <c r="C447" t="s">
        <v>16</v>
      </c>
      <c r="E447" t="s">
        <v>17</v>
      </c>
      <c r="I447">
        <v>11.5</v>
      </c>
      <c r="J447">
        <v>42.83</v>
      </c>
      <c r="K447">
        <v>492.54500000000002</v>
      </c>
    </row>
    <row r="448" spans="1:12" x14ac:dyDescent="0.2">
      <c r="A448" t="s">
        <v>106</v>
      </c>
      <c r="B448" t="s">
        <v>15</v>
      </c>
      <c r="C448" t="s">
        <v>16</v>
      </c>
      <c r="E448" t="s">
        <v>33</v>
      </c>
      <c r="F448" t="s">
        <v>45</v>
      </c>
      <c r="H448" t="s">
        <v>23</v>
      </c>
      <c r="I448">
        <v>0</v>
      </c>
      <c r="J448">
        <v>42.83</v>
      </c>
      <c r="K448">
        <v>0</v>
      </c>
      <c r="L448" t="s">
        <v>24</v>
      </c>
    </row>
    <row r="449" spans="1:12" x14ac:dyDescent="0.2">
      <c r="A449" t="s">
        <v>107</v>
      </c>
      <c r="B449" t="s">
        <v>15</v>
      </c>
      <c r="C449" t="s">
        <v>16</v>
      </c>
      <c r="E449" t="s">
        <v>18</v>
      </c>
      <c r="I449">
        <v>4</v>
      </c>
      <c r="J449">
        <v>42.83</v>
      </c>
      <c r="K449">
        <v>171.32</v>
      </c>
    </row>
    <row r="450" spans="1:12" x14ac:dyDescent="0.2">
      <c r="A450" t="s">
        <v>107</v>
      </c>
      <c r="B450" t="s">
        <v>15</v>
      </c>
      <c r="C450" t="s">
        <v>16</v>
      </c>
      <c r="E450" t="s">
        <v>19</v>
      </c>
      <c r="I450">
        <v>10</v>
      </c>
      <c r="J450">
        <v>42.83</v>
      </c>
      <c r="K450">
        <v>428.3</v>
      </c>
    </row>
    <row r="451" spans="1:12" x14ac:dyDescent="0.2">
      <c r="A451" t="s">
        <v>107</v>
      </c>
      <c r="B451" t="s">
        <v>15</v>
      </c>
      <c r="C451" t="s">
        <v>16</v>
      </c>
      <c r="E451" t="s">
        <v>20</v>
      </c>
      <c r="I451">
        <v>0</v>
      </c>
      <c r="J451">
        <v>42.83</v>
      </c>
      <c r="K451">
        <v>0</v>
      </c>
    </row>
    <row r="452" spans="1:12" x14ac:dyDescent="0.2">
      <c r="A452" t="s">
        <v>107</v>
      </c>
      <c r="B452" t="s">
        <v>15</v>
      </c>
      <c r="C452" t="s">
        <v>16</v>
      </c>
      <c r="E452" t="s">
        <v>40</v>
      </c>
      <c r="I452">
        <v>5</v>
      </c>
      <c r="J452">
        <v>42.83</v>
      </c>
      <c r="K452">
        <v>214.15</v>
      </c>
    </row>
    <row r="453" spans="1:12" x14ac:dyDescent="0.2">
      <c r="A453" t="s">
        <v>107</v>
      </c>
      <c r="B453" t="s">
        <v>15</v>
      </c>
      <c r="C453" t="s">
        <v>16</v>
      </c>
      <c r="E453" t="s">
        <v>38</v>
      </c>
      <c r="F453" t="s">
        <v>22</v>
      </c>
      <c r="H453" t="s">
        <v>23</v>
      </c>
      <c r="I453">
        <v>2</v>
      </c>
      <c r="J453">
        <v>42.83</v>
      </c>
      <c r="K453">
        <v>85.66</v>
      </c>
      <c r="L453" t="s">
        <v>24</v>
      </c>
    </row>
    <row r="454" spans="1:12" x14ac:dyDescent="0.2">
      <c r="A454" t="s">
        <v>107</v>
      </c>
      <c r="B454" t="s">
        <v>15</v>
      </c>
      <c r="C454" t="s">
        <v>16</v>
      </c>
      <c r="E454" t="s">
        <v>21</v>
      </c>
      <c r="F454" t="s">
        <v>22</v>
      </c>
      <c r="H454" t="s">
        <v>23</v>
      </c>
      <c r="I454">
        <v>6</v>
      </c>
      <c r="J454">
        <v>42.83</v>
      </c>
      <c r="K454">
        <v>256.98</v>
      </c>
      <c r="L454" t="s">
        <v>24</v>
      </c>
    </row>
    <row r="455" spans="1:12" x14ac:dyDescent="0.2">
      <c r="A455" t="s">
        <v>107</v>
      </c>
      <c r="B455" t="s">
        <v>15</v>
      </c>
      <c r="C455" t="s">
        <v>16</v>
      </c>
      <c r="E455" t="s">
        <v>25</v>
      </c>
      <c r="F455" t="s">
        <v>22</v>
      </c>
      <c r="H455" t="s">
        <v>23</v>
      </c>
      <c r="I455">
        <v>8</v>
      </c>
      <c r="J455">
        <v>42.83</v>
      </c>
      <c r="K455">
        <v>342.64</v>
      </c>
      <c r="L455" t="s">
        <v>24</v>
      </c>
    </row>
    <row r="456" spans="1:12" x14ac:dyDescent="0.2">
      <c r="A456" t="s">
        <v>107</v>
      </c>
      <c r="B456" t="s">
        <v>15</v>
      </c>
      <c r="C456" t="s">
        <v>16</v>
      </c>
      <c r="D456" t="s">
        <v>28</v>
      </c>
      <c r="E456" t="s">
        <v>28</v>
      </c>
      <c r="F456" t="s">
        <v>30</v>
      </c>
      <c r="G456" t="s">
        <v>31</v>
      </c>
      <c r="H456" t="s">
        <v>32</v>
      </c>
      <c r="I456">
        <v>0</v>
      </c>
      <c r="J456">
        <v>42.83</v>
      </c>
      <c r="K456">
        <v>0</v>
      </c>
      <c r="L456" t="s">
        <v>24</v>
      </c>
    </row>
    <row r="457" spans="1:12" x14ac:dyDescent="0.2">
      <c r="A457" t="s">
        <v>107</v>
      </c>
      <c r="B457" t="s">
        <v>15</v>
      </c>
      <c r="C457" t="s">
        <v>16</v>
      </c>
      <c r="D457" t="s">
        <v>33</v>
      </c>
      <c r="E457" t="s">
        <v>34</v>
      </c>
      <c r="F457" t="s">
        <v>35</v>
      </c>
      <c r="G457" t="s">
        <v>31</v>
      </c>
      <c r="I457">
        <v>4</v>
      </c>
      <c r="J457">
        <v>42.83</v>
      </c>
      <c r="K457">
        <v>171.32</v>
      </c>
    </row>
    <row r="458" spans="1:12" x14ac:dyDescent="0.2">
      <c r="A458" t="s">
        <v>107</v>
      </c>
      <c r="B458" t="s">
        <v>15</v>
      </c>
      <c r="C458" t="s">
        <v>16</v>
      </c>
      <c r="E458" t="s">
        <v>17</v>
      </c>
      <c r="I458">
        <v>0</v>
      </c>
      <c r="J458">
        <v>42.83</v>
      </c>
      <c r="K458">
        <v>0</v>
      </c>
    </row>
    <row r="459" spans="1:12" x14ac:dyDescent="0.2">
      <c r="A459" t="s">
        <v>107</v>
      </c>
      <c r="B459" t="s">
        <v>15</v>
      </c>
      <c r="C459" t="s">
        <v>16</v>
      </c>
      <c r="E459" t="s">
        <v>57</v>
      </c>
      <c r="F459" t="s">
        <v>22</v>
      </c>
      <c r="H459" t="s">
        <v>23</v>
      </c>
      <c r="I459">
        <v>2</v>
      </c>
      <c r="J459">
        <v>42.83</v>
      </c>
      <c r="K459">
        <v>85.66</v>
      </c>
      <c r="L459" t="s">
        <v>24</v>
      </c>
    </row>
    <row r="460" spans="1:12" x14ac:dyDescent="0.2">
      <c r="A460" t="s">
        <v>108</v>
      </c>
      <c r="B460" t="s">
        <v>15</v>
      </c>
      <c r="C460" t="s">
        <v>16</v>
      </c>
      <c r="E460" t="s">
        <v>18</v>
      </c>
      <c r="I460">
        <v>4</v>
      </c>
      <c r="J460">
        <v>42.83</v>
      </c>
      <c r="K460">
        <v>171.32</v>
      </c>
    </row>
    <row r="461" spans="1:12" x14ac:dyDescent="0.2">
      <c r="A461" t="s">
        <v>108</v>
      </c>
      <c r="B461" t="s">
        <v>15</v>
      </c>
      <c r="C461" t="s">
        <v>16</v>
      </c>
      <c r="E461" t="s">
        <v>19</v>
      </c>
      <c r="I461">
        <v>0</v>
      </c>
      <c r="J461">
        <v>42.83</v>
      </c>
      <c r="K461">
        <v>0</v>
      </c>
    </row>
    <row r="462" spans="1:12" x14ac:dyDescent="0.2">
      <c r="A462" t="s">
        <v>108</v>
      </c>
      <c r="B462" t="s">
        <v>15</v>
      </c>
      <c r="C462" t="s">
        <v>16</v>
      </c>
      <c r="E462" t="s">
        <v>20</v>
      </c>
      <c r="I462">
        <v>4</v>
      </c>
      <c r="J462">
        <v>42.83</v>
      </c>
      <c r="K462">
        <v>171.32</v>
      </c>
    </row>
    <row r="463" spans="1:12" x14ac:dyDescent="0.2">
      <c r="A463" t="s">
        <v>108</v>
      </c>
      <c r="B463" t="s">
        <v>15</v>
      </c>
      <c r="C463" t="s">
        <v>16</v>
      </c>
      <c r="E463" t="s">
        <v>40</v>
      </c>
      <c r="I463">
        <v>15.5</v>
      </c>
      <c r="J463">
        <v>42.83</v>
      </c>
      <c r="K463">
        <v>663.86500000000001</v>
      </c>
    </row>
    <row r="464" spans="1:12" x14ac:dyDescent="0.2">
      <c r="A464" t="s">
        <v>108</v>
      </c>
      <c r="B464" t="s">
        <v>15</v>
      </c>
      <c r="C464" t="s">
        <v>16</v>
      </c>
      <c r="E464" t="s">
        <v>38</v>
      </c>
      <c r="F464" t="s">
        <v>22</v>
      </c>
      <c r="H464" t="s">
        <v>23</v>
      </c>
      <c r="I464">
        <v>0</v>
      </c>
      <c r="J464">
        <v>42.83</v>
      </c>
      <c r="K464">
        <v>0</v>
      </c>
      <c r="L464" t="s">
        <v>24</v>
      </c>
    </row>
    <row r="465" spans="1:12" x14ac:dyDescent="0.2">
      <c r="A465" t="s">
        <v>108</v>
      </c>
      <c r="B465" t="s">
        <v>15</v>
      </c>
      <c r="C465" t="s">
        <v>16</v>
      </c>
      <c r="E465" t="s">
        <v>38</v>
      </c>
      <c r="F465" t="s">
        <v>22</v>
      </c>
      <c r="H465" t="s">
        <v>23</v>
      </c>
      <c r="I465">
        <v>2</v>
      </c>
      <c r="J465">
        <v>42.83</v>
      </c>
      <c r="K465">
        <v>85.66</v>
      </c>
      <c r="L465" t="s">
        <v>24</v>
      </c>
    </row>
    <row r="466" spans="1:12" x14ac:dyDescent="0.2">
      <c r="A466" t="s">
        <v>108</v>
      </c>
      <c r="B466" t="s">
        <v>15</v>
      </c>
      <c r="C466" t="s">
        <v>16</v>
      </c>
      <c r="E466" t="s">
        <v>25</v>
      </c>
      <c r="F466" t="s">
        <v>22</v>
      </c>
      <c r="H466" t="s">
        <v>23</v>
      </c>
      <c r="I466">
        <v>2</v>
      </c>
      <c r="J466">
        <v>42.83</v>
      </c>
      <c r="K466">
        <v>85.66</v>
      </c>
      <c r="L466" t="s">
        <v>24</v>
      </c>
    </row>
    <row r="467" spans="1:12" x14ac:dyDescent="0.2">
      <c r="A467" t="s">
        <v>108</v>
      </c>
      <c r="B467" t="s">
        <v>15</v>
      </c>
      <c r="C467" t="s">
        <v>16</v>
      </c>
      <c r="D467" t="s">
        <v>28</v>
      </c>
      <c r="E467" t="s">
        <v>28</v>
      </c>
      <c r="F467" t="s">
        <v>30</v>
      </c>
      <c r="G467" t="s">
        <v>31</v>
      </c>
      <c r="H467" t="s">
        <v>32</v>
      </c>
      <c r="I467">
        <v>8</v>
      </c>
      <c r="J467">
        <v>42.83</v>
      </c>
      <c r="K467">
        <v>342.64</v>
      </c>
      <c r="L467" t="s">
        <v>24</v>
      </c>
    </row>
    <row r="468" spans="1:12" x14ac:dyDescent="0.2">
      <c r="A468" t="s">
        <v>108</v>
      </c>
      <c r="B468" t="s">
        <v>15</v>
      </c>
      <c r="C468" t="s">
        <v>16</v>
      </c>
      <c r="D468" t="s">
        <v>33</v>
      </c>
      <c r="E468" t="s">
        <v>34</v>
      </c>
      <c r="F468" t="s">
        <v>35</v>
      </c>
      <c r="G468" t="s">
        <v>31</v>
      </c>
      <c r="I468">
        <v>5</v>
      </c>
      <c r="J468">
        <v>42.83</v>
      </c>
      <c r="K468">
        <v>214.15</v>
      </c>
    </row>
    <row r="469" spans="1:12" x14ac:dyDescent="0.2">
      <c r="A469" t="s">
        <v>108</v>
      </c>
      <c r="B469" t="s">
        <v>15</v>
      </c>
      <c r="C469" t="s">
        <v>16</v>
      </c>
      <c r="E469" t="s">
        <v>17</v>
      </c>
      <c r="I469">
        <v>0</v>
      </c>
      <c r="J469">
        <v>42.83</v>
      </c>
      <c r="K469">
        <v>0</v>
      </c>
    </row>
    <row r="470" spans="1:12" x14ac:dyDescent="0.2">
      <c r="A470" t="s">
        <v>108</v>
      </c>
      <c r="B470" t="s">
        <v>15</v>
      </c>
      <c r="C470" t="s">
        <v>16</v>
      </c>
      <c r="E470" t="s">
        <v>33</v>
      </c>
      <c r="F470" t="s">
        <v>45</v>
      </c>
      <c r="H470" t="s">
        <v>23</v>
      </c>
      <c r="I470">
        <v>2</v>
      </c>
      <c r="J470">
        <v>42.83</v>
      </c>
      <c r="K470">
        <v>85.66</v>
      </c>
      <c r="L470" t="s">
        <v>24</v>
      </c>
    </row>
    <row r="471" spans="1:12" x14ac:dyDescent="0.2">
      <c r="A471" t="s">
        <v>109</v>
      </c>
      <c r="B471" t="s">
        <v>15</v>
      </c>
      <c r="C471" t="s">
        <v>16</v>
      </c>
      <c r="E471" t="s">
        <v>18</v>
      </c>
      <c r="I471">
        <v>4</v>
      </c>
      <c r="J471">
        <v>42.83</v>
      </c>
      <c r="K471">
        <v>171.32</v>
      </c>
    </row>
    <row r="472" spans="1:12" x14ac:dyDescent="0.2">
      <c r="A472" t="s">
        <v>109</v>
      </c>
      <c r="B472" t="s">
        <v>15</v>
      </c>
      <c r="C472" t="s">
        <v>16</v>
      </c>
      <c r="E472" t="s">
        <v>19</v>
      </c>
      <c r="I472">
        <v>0</v>
      </c>
      <c r="J472">
        <v>42.83</v>
      </c>
      <c r="K472">
        <v>0</v>
      </c>
    </row>
    <row r="473" spans="1:12" x14ac:dyDescent="0.2">
      <c r="A473" t="s">
        <v>109</v>
      </c>
      <c r="B473" t="s">
        <v>15</v>
      </c>
      <c r="C473" t="s">
        <v>16</v>
      </c>
      <c r="E473" t="s">
        <v>20</v>
      </c>
      <c r="I473">
        <v>0</v>
      </c>
      <c r="J473">
        <v>42.83</v>
      </c>
      <c r="K473">
        <v>0</v>
      </c>
    </row>
    <row r="474" spans="1:12" x14ac:dyDescent="0.2">
      <c r="A474" t="s">
        <v>109</v>
      </c>
      <c r="B474" t="s">
        <v>15</v>
      </c>
      <c r="C474" t="s">
        <v>16</v>
      </c>
      <c r="E474" t="s">
        <v>40</v>
      </c>
      <c r="I474">
        <v>15.5</v>
      </c>
      <c r="J474">
        <v>42.83</v>
      </c>
      <c r="K474">
        <v>663.86500000000001</v>
      </c>
    </row>
    <row r="475" spans="1:12" x14ac:dyDescent="0.2">
      <c r="A475" t="s">
        <v>109</v>
      </c>
      <c r="B475" t="s">
        <v>15</v>
      </c>
      <c r="C475" t="s">
        <v>16</v>
      </c>
      <c r="E475" t="s">
        <v>38</v>
      </c>
      <c r="F475" t="s">
        <v>22</v>
      </c>
      <c r="H475" t="s">
        <v>23</v>
      </c>
      <c r="I475">
        <v>2</v>
      </c>
      <c r="J475">
        <v>42.83</v>
      </c>
      <c r="K475">
        <v>85.66</v>
      </c>
      <c r="L475" t="s">
        <v>24</v>
      </c>
    </row>
    <row r="476" spans="1:12" x14ac:dyDescent="0.2">
      <c r="A476" t="s">
        <v>109</v>
      </c>
      <c r="B476" t="s">
        <v>15</v>
      </c>
      <c r="C476" t="s">
        <v>16</v>
      </c>
      <c r="E476" t="s">
        <v>50</v>
      </c>
      <c r="F476" t="s">
        <v>22</v>
      </c>
      <c r="H476" t="s">
        <v>23</v>
      </c>
      <c r="I476">
        <v>0</v>
      </c>
      <c r="J476">
        <v>42.83</v>
      </c>
      <c r="K476">
        <v>0</v>
      </c>
      <c r="L476" t="s">
        <v>24</v>
      </c>
    </row>
    <row r="477" spans="1:12" x14ac:dyDescent="0.2">
      <c r="A477" t="s">
        <v>109</v>
      </c>
      <c r="B477" t="s">
        <v>15</v>
      </c>
      <c r="C477" t="s">
        <v>16</v>
      </c>
      <c r="E477" t="s">
        <v>25</v>
      </c>
      <c r="F477" t="s">
        <v>22</v>
      </c>
      <c r="H477" t="s">
        <v>23</v>
      </c>
      <c r="I477">
        <v>0</v>
      </c>
      <c r="J477">
        <v>42.83</v>
      </c>
      <c r="K477">
        <v>0</v>
      </c>
      <c r="L477" t="s">
        <v>24</v>
      </c>
    </row>
    <row r="478" spans="1:12" x14ac:dyDescent="0.2">
      <c r="A478" t="s">
        <v>109</v>
      </c>
      <c r="B478" t="s">
        <v>15</v>
      </c>
      <c r="C478" t="s">
        <v>16</v>
      </c>
      <c r="D478" t="s">
        <v>28</v>
      </c>
      <c r="E478" t="s">
        <v>28</v>
      </c>
      <c r="F478" t="s">
        <v>30</v>
      </c>
      <c r="G478" t="s">
        <v>31</v>
      </c>
      <c r="H478" t="s">
        <v>32</v>
      </c>
      <c r="I478">
        <v>0</v>
      </c>
      <c r="J478">
        <v>42.83</v>
      </c>
      <c r="K478">
        <v>0</v>
      </c>
      <c r="L478" t="s">
        <v>24</v>
      </c>
    </row>
    <row r="479" spans="1:12" x14ac:dyDescent="0.2">
      <c r="A479" t="s">
        <v>109</v>
      </c>
      <c r="B479" t="s">
        <v>15</v>
      </c>
      <c r="C479" t="s">
        <v>16</v>
      </c>
      <c r="D479" t="s">
        <v>33</v>
      </c>
      <c r="E479" t="s">
        <v>34</v>
      </c>
      <c r="F479" t="s">
        <v>35</v>
      </c>
      <c r="G479" t="s">
        <v>31</v>
      </c>
      <c r="I479">
        <v>2</v>
      </c>
      <c r="J479">
        <v>42.83</v>
      </c>
      <c r="K479">
        <v>85.66</v>
      </c>
    </row>
    <row r="480" spans="1:12" x14ac:dyDescent="0.2">
      <c r="A480" t="s">
        <v>109</v>
      </c>
      <c r="B480" t="s">
        <v>15</v>
      </c>
      <c r="C480" t="s">
        <v>16</v>
      </c>
      <c r="E480" t="s">
        <v>17</v>
      </c>
      <c r="I480">
        <v>7.75</v>
      </c>
      <c r="J480">
        <v>42.83</v>
      </c>
      <c r="K480">
        <v>331.9325</v>
      </c>
    </row>
    <row r="481" spans="1:12" x14ac:dyDescent="0.2">
      <c r="A481" t="s">
        <v>109</v>
      </c>
      <c r="B481" t="s">
        <v>15</v>
      </c>
      <c r="C481" t="s">
        <v>16</v>
      </c>
      <c r="E481" t="s">
        <v>26</v>
      </c>
      <c r="F481" t="s">
        <v>27</v>
      </c>
      <c r="H481" t="s">
        <v>23</v>
      </c>
      <c r="I481">
        <v>2</v>
      </c>
      <c r="J481">
        <v>42.83</v>
      </c>
      <c r="K481">
        <v>85.66</v>
      </c>
      <c r="L481" t="s">
        <v>24</v>
      </c>
    </row>
    <row r="482" spans="1:12" x14ac:dyDescent="0.2">
      <c r="A482" t="s">
        <v>14</v>
      </c>
      <c r="B482" t="s">
        <v>110</v>
      </c>
      <c r="C482" t="s">
        <v>16</v>
      </c>
      <c r="E482" t="s">
        <v>111</v>
      </c>
      <c r="F482" t="s">
        <v>59</v>
      </c>
      <c r="H482" t="s">
        <v>23</v>
      </c>
      <c r="I482">
        <v>8</v>
      </c>
      <c r="J482">
        <v>30.94</v>
      </c>
      <c r="K482">
        <v>247.52</v>
      </c>
      <c r="L482" t="s">
        <v>24</v>
      </c>
    </row>
    <row r="483" spans="1:12" x14ac:dyDescent="0.2">
      <c r="A483" t="s">
        <v>14</v>
      </c>
      <c r="B483" t="s">
        <v>110</v>
      </c>
      <c r="C483" t="s">
        <v>16</v>
      </c>
      <c r="E483" t="s">
        <v>112</v>
      </c>
      <c r="F483" t="s">
        <v>113</v>
      </c>
      <c r="H483" t="s">
        <v>23</v>
      </c>
      <c r="I483">
        <v>24</v>
      </c>
      <c r="J483">
        <v>30.94</v>
      </c>
      <c r="K483">
        <v>742.56</v>
      </c>
      <c r="L483" t="s">
        <v>114</v>
      </c>
    </row>
    <row r="484" spans="1:12" x14ac:dyDescent="0.2">
      <c r="A484" t="s">
        <v>14</v>
      </c>
      <c r="B484" t="s">
        <v>110</v>
      </c>
      <c r="C484" t="s">
        <v>16</v>
      </c>
      <c r="E484" t="s">
        <v>25</v>
      </c>
      <c r="F484" t="s">
        <v>22</v>
      </c>
      <c r="H484" t="s">
        <v>23</v>
      </c>
      <c r="I484">
        <v>4</v>
      </c>
      <c r="J484">
        <v>30.94</v>
      </c>
      <c r="K484">
        <v>123.76</v>
      </c>
      <c r="L484" t="s">
        <v>24</v>
      </c>
    </row>
    <row r="485" spans="1:12" x14ac:dyDescent="0.2">
      <c r="A485" t="s">
        <v>14</v>
      </c>
      <c r="B485" t="s">
        <v>110</v>
      </c>
      <c r="C485" t="s">
        <v>16</v>
      </c>
      <c r="E485" t="s">
        <v>20</v>
      </c>
      <c r="I485">
        <v>2</v>
      </c>
      <c r="J485">
        <v>30.94</v>
      </c>
      <c r="K485">
        <v>61.88</v>
      </c>
    </row>
    <row r="486" spans="1:12" x14ac:dyDescent="0.2">
      <c r="A486" t="s">
        <v>36</v>
      </c>
      <c r="B486" t="s">
        <v>110</v>
      </c>
      <c r="C486" t="s">
        <v>16</v>
      </c>
      <c r="E486" t="s">
        <v>111</v>
      </c>
      <c r="F486" t="s">
        <v>59</v>
      </c>
      <c r="H486" t="s">
        <v>23</v>
      </c>
      <c r="I486">
        <v>4</v>
      </c>
      <c r="J486">
        <v>30.94</v>
      </c>
      <c r="K486">
        <v>123.76</v>
      </c>
      <c r="L486" t="s">
        <v>24</v>
      </c>
    </row>
    <row r="487" spans="1:12" x14ac:dyDescent="0.2">
      <c r="A487" t="s">
        <v>36</v>
      </c>
      <c r="B487" t="s">
        <v>110</v>
      </c>
      <c r="C487" t="s">
        <v>16</v>
      </c>
      <c r="E487" t="s">
        <v>112</v>
      </c>
      <c r="F487" t="s">
        <v>113</v>
      </c>
      <c r="H487" t="s">
        <v>23</v>
      </c>
      <c r="I487">
        <v>12</v>
      </c>
      <c r="J487">
        <v>30.94</v>
      </c>
      <c r="K487">
        <v>371.28</v>
      </c>
      <c r="L487" t="s">
        <v>114</v>
      </c>
    </row>
    <row r="488" spans="1:12" x14ac:dyDescent="0.2">
      <c r="A488" t="s">
        <v>36</v>
      </c>
      <c r="B488" t="s">
        <v>110</v>
      </c>
      <c r="C488" t="s">
        <v>16</v>
      </c>
      <c r="E488" t="s">
        <v>25</v>
      </c>
      <c r="F488" t="s">
        <v>22</v>
      </c>
      <c r="H488" t="s">
        <v>23</v>
      </c>
      <c r="I488">
        <v>4</v>
      </c>
      <c r="J488">
        <v>30.94</v>
      </c>
      <c r="K488">
        <v>123.76</v>
      </c>
      <c r="L488" t="s">
        <v>24</v>
      </c>
    </row>
    <row r="489" spans="1:12" x14ac:dyDescent="0.2">
      <c r="A489" t="s">
        <v>36</v>
      </c>
      <c r="B489" t="s">
        <v>110</v>
      </c>
      <c r="C489" t="s">
        <v>16</v>
      </c>
      <c r="E489" t="s">
        <v>115</v>
      </c>
      <c r="F489" t="s">
        <v>113</v>
      </c>
      <c r="H489" t="s">
        <v>23</v>
      </c>
      <c r="I489">
        <v>12</v>
      </c>
      <c r="J489">
        <v>30.94</v>
      </c>
      <c r="K489">
        <v>371.28</v>
      </c>
      <c r="L489" t="s">
        <v>114</v>
      </c>
    </row>
    <row r="490" spans="1:12" x14ac:dyDescent="0.2">
      <c r="A490" t="s">
        <v>36</v>
      </c>
      <c r="B490" t="s">
        <v>110</v>
      </c>
      <c r="C490" t="s">
        <v>16</v>
      </c>
      <c r="E490" t="s">
        <v>33</v>
      </c>
      <c r="F490" t="s">
        <v>45</v>
      </c>
      <c r="H490" t="s">
        <v>23</v>
      </c>
      <c r="I490">
        <v>4</v>
      </c>
      <c r="J490">
        <v>30.94</v>
      </c>
      <c r="K490">
        <v>123.76</v>
      </c>
      <c r="L490" t="s">
        <v>24</v>
      </c>
    </row>
    <row r="491" spans="1:12" x14ac:dyDescent="0.2">
      <c r="A491" t="s">
        <v>36</v>
      </c>
      <c r="B491" t="s">
        <v>110</v>
      </c>
      <c r="C491" t="s">
        <v>16</v>
      </c>
      <c r="E491" t="s">
        <v>46</v>
      </c>
      <c r="I491">
        <v>4</v>
      </c>
      <c r="J491">
        <v>30.94</v>
      </c>
      <c r="K491">
        <v>123.76</v>
      </c>
    </row>
    <row r="492" spans="1:12" x14ac:dyDescent="0.2">
      <c r="A492" t="s">
        <v>37</v>
      </c>
      <c r="B492" t="s">
        <v>110</v>
      </c>
      <c r="C492" t="s">
        <v>16</v>
      </c>
      <c r="E492" t="s">
        <v>116</v>
      </c>
      <c r="I492">
        <v>38.75</v>
      </c>
      <c r="J492">
        <v>30.94</v>
      </c>
      <c r="K492">
        <v>1198.925</v>
      </c>
    </row>
    <row r="493" spans="1:12" x14ac:dyDescent="0.2">
      <c r="A493" t="s">
        <v>39</v>
      </c>
      <c r="B493" t="s">
        <v>110</v>
      </c>
      <c r="C493" t="s">
        <v>16</v>
      </c>
      <c r="E493" t="s">
        <v>115</v>
      </c>
      <c r="F493" t="s">
        <v>113</v>
      </c>
      <c r="H493" t="s">
        <v>23</v>
      </c>
      <c r="I493">
        <v>8</v>
      </c>
      <c r="J493">
        <v>30.94</v>
      </c>
      <c r="K493">
        <v>247.52</v>
      </c>
      <c r="L493" t="s">
        <v>114</v>
      </c>
    </row>
    <row r="494" spans="1:12" x14ac:dyDescent="0.2">
      <c r="A494" t="s">
        <v>39</v>
      </c>
      <c r="B494" t="s">
        <v>110</v>
      </c>
      <c r="C494" t="s">
        <v>16</v>
      </c>
      <c r="E494" t="s">
        <v>20</v>
      </c>
      <c r="I494">
        <v>8</v>
      </c>
      <c r="J494">
        <v>30.94</v>
      </c>
      <c r="K494">
        <v>247.52</v>
      </c>
    </row>
    <row r="495" spans="1:12" x14ac:dyDescent="0.2">
      <c r="A495" t="s">
        <v>39</v>
      </c>
      <c r="B495" t="s">
        <v>110</v>
      </c>
      <c r="C495" t="s">
        <v>16</v>
      </c>
      <c r="E495" t="s">
        <v>112</v>
      </c>
      <c r="F495" t="s">
        <v>113</v>
      </c>
      <c r="H495" t="s">
        <v>23</v>
      </c>
      <c r="I495">
        <v>16</v>
      </c>
      <c r="J495">
        <v>30.94</v>
      </c>
      <c r="K495">
        <v>495.04</v>
      </c>
      <c r="L495" t="s">
        <v>114</v>
      </c>
    </row>
    <row r="496" spans="1:12" x14ac:dyDescent="0.2">
      <c r="A496" t="s">
        <v>39</v>
      </c>
      <c r="B496" t="s">
        <v>110</v>
      </c>
      <c r="C496" t="s">
        <v>16</v>
      </c>
      <c r="E496" t="s">
        <v>25</v>
      </c>
      <c r="F496" t="s">
        <v>22</v>
      </c>
      <c r="H496" t="s">
        <v>23</v>
      </c>
      <c r="I496">
        <v>8</v>
      </c>
      <c r="J496">
        <v>30.94</v>
      </c>
      <c r="K496">
        <v>247.52</v>
      </c>
      <c r="L496" t="s">
        <v>24</v>
      </c>
    </row>
    <row r="497" spans="1:12" x14ac:dyDescent="0.2">
      <c r="A497" t="s">
        <v>44</v>
      </c>
      <c r="B497" t="s">
        <v>110</v>
      </c>
      <c r="C497" t="s">
        <v>16</v>
      </c>
      <c r="E497" t="s">
        <v>21</v>
      </c>
      <c r="F497" t="s">
        <v>22</v>
      </c>
      <c r="H497" t="s">
        <v>23</v>
      </c>
      <c r="I497">
        <v>4</v>
      </c>
      <c r="J497">
        <v>30.94</v>
      </c>
      <c r="K497">
        <v>123.76</v>
      </c>
      <c r="L497" t="s">
        <v>24</v>
      </c>
    </row>
    <row r="498" spans="1:12" x14ac:dyDescent="0.2">
      <c r="A498" t="s">
        <v>44</v>
      </c>
      <c r="B498" t="s">
        <v>110</v>
      </c>
      <c r="C498" t="s">
        <v>16</v>
      </c>
      <c r="E498" t="s">
        <v>17</v>
      </c>
      <c r="I498">
        <v>7.75</v>
      </c>
      <c r="J498">
        <v>30.94</v>
      </c>
      <c r="K498">
        <v>239.785</v>
      </c>
    </row>
    <row r="499" spans="1:12" x14ac:dyDescent="0.2">
      <c r="A499" t="s">
        <v>44</v>
      </c>
      <c r="B499" t="s">
        <v>110</v>
      </c>
      <c r="C499" t="s">
        <v>16</v>
      </c>
      <c r="E499" t="s">
        <v>112</v>
      </c>
      <c r="F499" t="s">
        <v>113</v>
      </c>
      <c r="H499" t="s">
        <v>23</v>
      </c>
      <c r="I499">
        <v>24</v>
      </c>
      <c r="J499">
        <v>30.94</v>
      </c>
      <c r="K499">
        <v>742.56</v>
      </c>
      <c r="L499" t="s">
        <v>114</v>
      </c>
    </row>
    <row r="500" spans="1:12" x14ac:dyDescent="0.2">
      <c r="A500" t="s">
        <v>44</v>
      </c>
      <c r="B500" t="s">
        <v>110</v>
      </c>
      <c r="C500" t="s">
        <v>16</v>
      </c>
      <c r="E500" t="s">
        <v>25</v>
      </c>
      <c r="F500" t="s">
        <v>22</v>
      </c>
      <c r="H500" t="s">
        <v>23</v>
      </c>
      <c r="I500">
        <v>4</v>
      </c>
      <c r="J500">
        <v>30.94</v>
      </c>
      <c r="K500">
        <v>123.76</v>
      </c>
      <c r="L500" t="s">
        <v>24</v>
      </c>
    </row>
    <row r="501" spans="1:12" x14ac:dyDescent="0.2">
      <c r="A501" t="s">
        <v>47</v>
      </c>
      <c r="B501" t="s">
        <v>110</v>
      </c>
      <c r="C501" t="s">
        <v>16</v>
      </c>
      <c r="E501" t="s">
        <v>20</v>
      </c>
      <c r="I501">
        <v>4</v>
      </c>
      <c r="J501">
        <v>30.94</v>
      </c>
      <c r="K501">
        <v>123.76</v>
      </c>
    </row>
    <row r="502" spans="1:12" x14ac:dyDescent="0.2">
      <c r="A502" t="s">
        <v>47</v>
      </c>
      <c r="B502" t="s">
        <v>110</v>
      </c>
      <c r="C502" t="s">
        <v>16</v>
      </c>
      <c r="E502" t="s">
        <v>111</v>
      </c>
      <c r="F502" t="s">
        <v>59</v>
      </c>
      <c r="H502" t="s">
        <v>23</v>
      </c>
      <c r="I502">
        <v>8</v>
      </c>
      <c r="J502">
        <v>30.94</v>
      </c>
      <c r="K502">
        <v>247.52</v>
      </c>
      <c r="L502" t="s">
        <v>24</v>
      </c>
    </row>
    <row r="503" spans="1:12" x14ac:dyDescent="0.2">
      <c r="A503" t="s">
        <v>47</v>
      </c>
      <c r="B503" t="s">
        <v>110</v>
      </c>
      <c r="C503" t="s">
        <v>16</v>
      </c>
      <c r="E503" t="s">
        <v>115</v>
      </c>
      <c r="F503" t="s">
        <v>113</v>
      </c>
      <c r="H503" t="s">
        <v>23</v>
      </c>
      <c r="I503">
        <v>8</v>
      </c>
      <c r="J503">
        <v>30.94</v>
      </c>
      <c r="K503">
        <v>247.52</v>
      </c>
      <c r="L503" t="s">
        <v>114</v>
      </c>
    </row>
    <row r="504" spans="1:12" x14ac:dyDescent="0.2">
      <c r="A504" t="s">
        <v>47</v>
      </c>
      <c r="B504" t="s">
        <v>110</v>
      </c>
      <c r="C504" t="s">
        <v>16</v>
      </c>
      <c r="E504" t="s">
        <v>112</v>
      </c>
      <c r="F504" t="s">
        <v>113</v>
      </c>
      <c r="H504" t="s">
        <v>23</v>
      </c>
      <c r="I504">
        <v>16</v>
      </c>
      <c r="J504">
        <v>30.94</v>
      </c>
      <c r="K504">
        <v>495.04</v>
      </c>
      <c r="L504" t="s">
        <v>114</v>
      </c>
    </row>
    <row r="505" spans="1:12" x14ac:dyDescent="0.2">
      <c r="A505" t="s">
        <v>47</v>
      </c>
      <c r="B505" t="s">
        <v>110</v>
      </c>
      <c r="C505" t="s">
        <v>16</v>
      </c>
      <c r="E505" t="s">
        <v>25</v>
      </c>
      <c r="F505" t="s">
        <v>22</v>
      </c>
      <c r="H505" t="s">
        <v>23</v>
      </c>
      <c r="I505">
        <v>3</v>
      </c>
      <c r="J505">
        <v>30.94</v>
      </c>
      <c r="K505">
        <v>92.82</v>
      </c>
      <c r="L505" t="s">
        <v>24</v>
      </c>
    </row>
    <row r="506" spans="1:12" x14ac:dyDescent="0.2">
      <c r="A506" t="s">
        <v>48</v>
      </c>
      <c r="B506" t="s">
        <v>110</v>
      </c>
      <c r="C506" t="s">
        <v>16</v>
      </c>
      <c r="E506" t="s">
        <v>111</v>
      </c>
      <c r="F506" t="s">
        <v>59</v>
      </c>
      <c r="H506" t="s">
        <v>23</v>
      </c>
      <c r="I506">
        <v>8</v>
      </c>
      <c r="J506">
        <v>30.94</v>
      </c>
      <c r="K506">
        <v>247.52</v>
      </c>
      <c r="L506" t="s">
        <v>24</v>
      </c>
    </row>
    <row r="507" spans="1:12" x14ac:dyDescent="0.2">
      <c r="A507" t="s">
        <v>48</v>
      </c>
      <c r="B507" t="s">
        <v>110</v>
      </c>
      <c r="C507" t="s">
        <v>16</v>
      </c>
      <c r="E507" t="s">
        <v>112</v>
      </c>
      <c r="F507" t="s">
        <v>113</v>
      </c>
      <c r="H507" t="s">
        <v>23</v>
      </c>
      <c r="I507">
        <v>24</v>
      </c>
      <c r="J507">
        <v>30.94</v>
      </c>
      <c r="K507">
        <v>742.56</v>
      </c>
      <c r="L507" t="s">
        <v>114</v>
      </c>
    </row>
    <row r="508" spans="1:12" x14ac:dyDescent="0.2">
      <c r="A508" t="s">
        <v>48</v>
      </c>
      <c r="B508" t="s">
        <v>110</v>
      </c>
      <c r="C508" t="s">
        <v>16</v>
      </c>
      <c r="E508" t="s">
        <v>25</v>
      </c>
      <c r="F508" t="s">
        <v>22</v>
      </c>
      <c r="H508" t="s">
        <v>23</v>
      </c>
      <c r="I508">
        <v>4</v>
      </c>
      <c r="J508">
        <v>30.94</v>
      </c>
      <c r="K508">
        <v>123.76</v>
      </c>
      <c r="L508" t="s">
        <v>24</v>
      </c>
    </row>
    <row r="509" spans="1:12" x14ac:dyDescent="0.2">
      <c r="A509" t="s">
        <v>48</v>
      </c>
      <c r="B509" t="s">
        <v>110</v>
      </c>
      <c r="C509" t="s">
        <v>16</v>
      </c>
      <c r="E509" t="s">
        <v>117</v>
      </c>
      <c r="F509" t="s">
        <v>27</v>
      </c>
      <c r="H509" t="s">
        <v>23</v>
      </c>
      <c r="I509">
        <v>4</v>
      </c>
      <c r="J509">
        <v>30.94</v>
      </c>
      <c r="K509">
        <v>123.76</v>
      </c>
      <c r="L509" t="s">
        <v>24</v>
      </c>
    </row>
    <row r="510" spans="1:12" x14ac:dyDescent="0.2">
      <c r="A510" t="s">
        <v>49</v>
      </c>
      <c r="B510" t="s">
        <v>110</v>
      </c>
      <c r="C510" t="s">
        <v>16</v>
      </c>
      <c r="E510" t="s">
        <v>111</v>
      </c>
      <c r="F510" t="s">
        <v>59</v>
      </c>
      <c r="H510" t="s">
        <v>23</v>
      </c>
      <c r="I510">
        <v>8</v>
      </c>
      <c r="J510">
        <v>30.94</v>
      </c>
      <c r="K510">
        <v>247.52</v>
      </c>
      <c r="L510" t="s">
        <v>24</v>
      </c>
    </row>
    <row r="511" spans="1:12" x14ac:dyDescent="0.2">
      <c r="A511" t="s">
        <v>49</v>
      </c>
      <c r="B511" t="s">
        <v>110</v>
      </c>
      <c r="C511" t="s">
        <v>16</v>
      </c>
      <c r="E511" t="s">
        <v>112</v>
      </c>
      <c r="F511" t="s">
        <v>113</v>
      </c>
      <c r="H511" t="s">
        <v>23</v>
      </c>
      <c r="I511">
        <v>18</v>
      </c>
      <c r="J511">
        <v>30.94</v>
      </c>
      <c r="K511">
        <v>556.91999999999996</v>
      </c>
      <c r="L511" t="s">
        <v>114</v>
      </c>
    </row>
    <row r="512" spans="1:12" x14ac:dyDescent="0.2">
      <c r="A512" t="s">
        <v>49</v>
      </c>
      <c r="B512" t="s">
        <v>110</v>
      </c>
      <c r="C512" t="s">
        <v>16</v>
      </c>
      <c r="E512" t="s">
        <v>115</v>
      </c>
      <c r="F512" t="s">
        <v>113</v>
      </c>
      <c r="H512" t="s">
        <v>23</v>
      </c>
      <c r="I512">
        <v>8</v>
      </c>
      <c r="J512">
        <v>30.94</v>
      </c>
      <c r="K512">
        <v>247.52</v>
      </c>
      <c r="L512" t="s">
        <v>114</v>
      </c>
    </row>
    <row r="513" spans="1:12" x14ac:dyDescent="0.2">
      <c r="A513" t="s">
        <v>49</v>
      </c>
      <c r="B513" t="s">
        <v>110</v>
      </c>
      <c r="C513" t="s">
        <v>16</v>
      </c>
      <c r="E513" t="s">
        <v>18</v>
      </c>
      <c r="I513">
        <v>6</v>
      </c>
      <c r="J513">
        <v>30.94</v>
      </c>
      <c r="K513">
        <v>185.64</v>
      </c>
    </row>
    <row r="514" spans="1:12" x14ac:dyDescent="0.2">
      <c r="A514" t="s">
        <v>51</v>
      </c>
      <c r="B514" t="s">
        <v>110</v>
      </c>
      <c r="C514" t="s">
        <v>16</v>
      </c>
      <c r="E514" t="s">
        <v>111</v>
      </c>
      <c r="F514" t="s">
        <v>59</v>
      </c>
      <c r="H514" t="s">
        <v>23</v>
      </c>
      <c r="I514">
        <v>8</v>
      </c>
      <c r="J514">
        <v>30.94</v>
      </c>
      <c r="K514">
        <v>247.52</v>
      </c>
      <c r="L514" t="s">
        <v>24</v>
      </c>
    </row>
    <row r="515" spans="1:12" x14ac:dyDescent="0.2">
      <c r="A515" t="s">
        <v>51</v>
      </c>
      <c r="B515" t="s">
        <v>110</v>
      </c>
      <c r="C515" t="s">
        <v>16</v>
      </c>
      <c r="E515" t="s">
        <v>112</v>
      </c>
      <c r="F515" t="s">
        <v>113</v>
      </c>
      <c r="H515" t="s">
        <v>23</v>
      </c>
      <c r="I515">
        <v>18</v>
      </c>
      <c r="J515">
        <v>30.94</v>
      </c>
      <c r="K515">
        <v>556.91999999999996</v>
      </c>
      <c r="L515" t="s">
        <v>114</v>
      </c>
    </row>
    <row r="516" spans="1:12" x14ac:dyDescent="0.2">
      <c r="A516" t="s">
        <v>51</v>
      </c>
      <c r="B516" t="s">
        <v>110</v>
      </c>
      <c r="C516" t="s">
        <v>16</v>
      </c>
      <c r="E516" t="s">
        <v>115</v>
      </c>
      <c r="F516" t="s">
        <v>113</v>
      </c>
      <c r="H516" t="s">
        <v>23</v>
      </c>
      <c r="I516">
        <v>8</v>
      </c>
      <c r="J516">
        <v>30.94</v>
      </c>
      <c r="K516">
        <v>247.52</v>
      </c>
      <c r="L516" t="s">
        <v>114</v>
      </c>
    </row>
    <row r="517" spans="1:12" x14ac:dyDescent="0.2">
      <c r="A517" t="s">
        <v>51</v>
      </c>
      <c r="B517" t="s">
        <v>110</v>
      </c>
      <c r="C517" t="s">
        <v>16</v>
      </c>
      <c r="E517" t="s">
        <v>18</v>
      </c>
      <c r="I517">
        <v>6</v>
      </c>
      <c r="J517">
        <v>30.94</v>
      </c>
      <c r="K517">
        <v>185.64</v>
      </c>
    </row>
    <row r="518" spans="1:12" x14ac:dyDescent="0.2">
      <c r="A518" t="s">
        <v>51</v>
      </c>
      <c r="B518" t="s">
        <v>110</v>
      </c>
      <c r="C518" t="s">
        <v>16</v>
      </c>
      <c r="E518" t="s">
        <v>20</v>
      </c>
      <c r="I518">
        <v>2</v>
      </c>
      <c r="J518">
        <v>30.94</v>
      </c>
      <c r="K518">
        <v>61.88</v>
      </c>
    </row>
    <row r="519" spans="1:12" x14ac:dyDescent="0.2">
      <c r="A519" t="s">
        <v>55</v>
      </c>
      <c r="B519" t="s">
        <v>110</v>
      </c>
      <c r="C519" t="s">
        <v>16</v>
      </c>
      <c r="E519" t="s">
        <v>111</v>
      </c>
      <c r="F519" t="s">
        <v>59</v>
      </c>
      <c r="H519" t="s">
        <v>23</v>
      </c>
      <c r="I519">
        <v>6</v>
      </c>
      <c r="J519">
        <v>30.94</v>
      </c>
      <c r="K519">
        <v>185.64</v>
      </c>
      <c r="L519" t="s">
        <v>24</v>
      </c>
    </row>
    <row r="520" spans="1:12" x14ac:dyDescent="0.2">
      <c r="A520" t="s">
        <v>55</v>
      </c>
      <c r="B520" t="s">
        <v>110</v>
      </c>
      <c r="C520" t="s">
        <v>16</v>
      </c>
      <c r="E520" t="s">
        <v>112</v>
      </c>
      <c r="F520" t="s">
        <v>113</v>
      </c>
      <c r="H520" t="s">
        <v>23</v>
      </c>
      <c r="I520">
        <v>12</v>
      </c>
      <c r="J520">
        <v>30.94</v>
      </c>
      <c r="K520">
        <v>371.28</v>
      </c>
      <c r="L520" t="s">
        <v>114</v>
      </c>
    </row>
    <row r="521" spans="1:12" x14ac:dyDescent="0.2">
      <c r="A521" t="s">
        <v>55</v>
      </c>
      <c r="B521" t="s">
        <v>110</v>
      </c>
      <c r="C521" t="s">
        <v>16</v>
      </c>
      <c r="E521" t="s">
        <v>115</v>
      </c>
      <c r="F521" t="s">
        <v>113</v>
      </c>
      <c r="H521" t="s">
        <v>23</v>
      </c>
      <c r="I521">
        <v>8</v>
      </c>
      <c r="J521">
        <v>30.94</v>
      </c>
      <c r="K521">
        <v>247.52</v>
      </c>
      <c r="L521" t="s">
        <v>114</v>
      </c>
    </row>
    <row r="522" spans="1:12" x14ac:dyDescent="0.2">
      <c r="A522" t="s">
        <v>55</v>
      </c>
      <c r="B522" t="s">
        <v>110</v>
      </c>
      <c r="C522" t="s">
        <v>16</v>
      </c>
      <c r="E522" t="s">
        <v>18</v>
      </c>
      <c r="I522">
        <v>6</v>
      </c>
      <c r="J522">
        <v>30.94</v>
      </c>
      <c r="K522">
        <v>185.64</v>
      </c>
    </row>
    <row r="523" spans="1:12" x14ac:dyDescent="0.2">
      <c r="A523" t="s">
        <v>55</v>
      </c>
      <c r="B523" t="s">
        <v>110</v>
      </c>
      <c r="C523" t="s">
        <v>16</v>
      </c>
      <c r="E523" t="s">
        <v>20</v>
      </c>
      <c r="I523">
        <v>4</v>
      </c>
      <c r="J523">
        <v>30.94</v>
      </c>
      <c r="K523">
        <v>123.76</v>
      </c>
    </row>
    <row r="524" spans="1:12" x14ac:dyDescent="0.2">
      <c r="A524" t="s">
        <v>55</v>
      </c>
      <c r="B524" t="s">
        <v>110</v>
      </c>
      <c r="C524" t="s">
        <v>16</v>
      </c>
      <c r="E524" t="s">
        <v>17</v>
      </c>
      <c r="I524">
        <v>4</v>
      </c>
      <c r="J524">
        <v>30.94</v>
      </c>
      <c r="K524">
        <v>123.76</v>
      </c>
    </row>
    <row r="525" spans="1:12" x14ac:dyDescent="0.2">
      <c r="A525" t="s">
        <v>56</v>
      </c>
      <c r="B525" t="s">
        <v>110</v>
      </c>
      <c r="C525" t="s">
        <v>16</v>
      </c>
      <c r="E525" t="s">
        <v>111</v>
      </c>
      <c r="F525" t="s">
        <v>59</v>
      </c>
      <c r="H525" t="s">
        <v>23</v>
      </c>
      <c r="I525">
        <v>8</v>
      </c>
      <c r="J525">
        <v>30.94</v>
      </c>
      <c r="K525">
        <v>247.52</v>
      </c>
      <c r="L525" t="s">
        <v>24</v>
      </c>
    </row>
    <row r="526" spans="1:12" x14ac:dyDescent="0.2">
      <c r="A526" t="s">
        <v>56</v>
      </c>
      <c r="B526" t="s">
        <v>110</v>
      </c>
      <c r="C526" t="s">
        <v>16</v>
      </c>
      <c r="E526" t="s">
        <v>112</v>
      </c>
      <c r="F526" t="s">
        <v>113</v>
      </c>
      <c r="H526" t="s">
        <v>23</v>
      </c>
      <c r="I526">
        <v>8</v>
      </c>
      <c r="J526">
        <v>30.94</v>
      </c>
      <c r="K526">
        <v>247.52</v>
      </c>
      <c r="L526" t="s">
        <v>114</v>
      </c>
    </row>
    <row r="527" spans="1:12" x14ac:dyDescent="0.2">
      <c r="A527" t="s">
        <v>56</v>
      </c>
      <c r="B527" t="s">
        <v>110</v>
      </c>
      <c r="C527" t="s">
        <v>16</v>
      </c>
      <c r="E527" t="s">
        <v>115</v>
      </c>
      <c r="F527" t="s">
        <v>113</v>
      </c>
      <c r="H527" t="s">
        <v>23</v>
      </c>
      <c r="I527">
        <v>12</v>
      </c>
      <c r="J527">
        <v>30.94</v>
      </c>
      <c r="K527">
        <v>371.28</v>
      </c>
      <c r="L527" t="s">
        <v>114</v>
      </c>
    </row>
    <row r="528" spans="1:12" x14ac:dyDescent="0.2">
      <c r="A528" t="s">
        <v>56</v>
      </c>
      <c r="B528" t="s">
        <v>110</v>
      </c>
      <c r="C528" t="s">
        <v>16</v>
      </c>
      <c r="E528" t="s">
        <v>18</v>
      </c>
      <c r="I528">
        <v>8</v>
      </c>
      <c r="J528">
        <v>30.94</v>
      </c>
      <c r="K528">
        <v>247.52</v>
      </c>
    </row>
    <row r="529" spans="1:12" x14ac:dyDescent="0.2">
      <c r="A529" t="s">
        <v>56</v>
      </c>
      <c r="B529" t="s">
        <v>110</v>
      </c>
      <c r="C529" t="s">
        <v>16</v>
      </c>
      <c r="E529" t="s">
        <v>20</v>
      </c>
      <c r="I529">
        <v>4</v>
      </c>
      <c r="J529">
        <v>30.94</v>
      </c>
      <c r="K529">
        <v>123.76</v>
      </c>
    </row>
    <row r="530" spans="1:12" x14ac:dyDescent="0.2">
      <c r="A530" t="s">
        <v>60</v>
      </c>
      <c r="B530" t="s">
        <v>110</v>
      </c>
      <c r="C530" t="s">
        <v>16</v>
      </c>
      <c r="E530" t="s">
        <v>111</v>
      </c>
      <c r="F530" t="s">
        <v>59</v>
      </c>
      <c r="H530" t="s">
        <v>23</v>
      </c>
      <c r="I530">
        <v>8</v>
      </c>
      <c r="J530">
        <v>30.94</v>
      </c>
      <c r="K530">
        <v>247.52</v>
      </c>
      <c r="L530" t="s">
        <v>24</v>
      </c>
    </row>
    <row r="531" spans="1:12" x14ac:dyDescent="0.2">
      <c r="A531" t="s">
        <v>60</v>
      </c>
      <c r="B531" t="s">
        <v>110</v>
      </c>
      <c r="C531" t="s">
        <v>16</v>
      </c>
      <c r="E531" t="s">
        <v>112</v>
      </c>
      <c r="F531" t="s">
        <v>113</v>
      </c>
      <c r="H531" t="s">
        <v>23</v>
      </c>
      <c r="I531">
        <v>5</v>
      </c>
      <c r="J531">
        <v>30.94</v>
      </c>
      <c r="K531">
        <v>154.69999999999999</v>
      </c>
      <c r="L531" t="s">
        <v>114</v>
      </c>
    </row>
    <row r="532" spans="1:12" x14ac:dyDescent="0.2">
      <c r="A532" t="s">
        <v>60</v>
      </c>
      <c r="B532" t="s">
        <v>110</v>
      </c>
      <c r="C532" t="s">
        <v>16</v>
      </c>
      <c r="E532" t="s">
        <v>115</v>
      </c>
      <c r="F532" t="s">
        <v>113</v>
      </c>
      <c r="H532" t="s">
        <v>23</v>
      </c>
      <c r="I532">
        <v>8</v>
      </c>
      <c r="J532">
        <v>30.94</v>
      </c>
      <c r="K532">
        <v>247.52</v>
      </c>
      <c r="L532" t="s">
        <v>114</v>
      </c>
    </row>
    <row r="533" spans="1:12" x14ac:dyDescent="0.2">
      <c r="A533" t="s">
        <v>60</v>
      </c>
      <c r="B533" t="s">
        <v>110</v>
      </c>
      <c r="C533" t="s">
        <v>16</v>
      </c>
      <c r="E533" t="s">
        <v>18</v>
      </c>
      <c r="I533">
        <v>8</v>
      </c>
      <c r="J533">
        <v>30.94</v>
      </c>
      <c r="K533">
        <v>247.52</v>
      </c>
    </row>
    <row r="534" spans="1:12" x14ac:dyDescent="0.2">
      <c r="A534" t="s">
        <v>60</v>
      </c>
      <c r="B534" t="s">
        <v>110</v>
      </c>
      <c r="C534" t="s">
        <v>16</v>
      </c>
      <c r="E534" t="s">
        <v>20</v>
      </c>
      <c r="I534">
        <v>4</v>
      </c>
      <c r="J534">
        <v>30.94</v>
      </c>
      <c r="K534">
        <v>123.76</v>
      </c>
    </row>
    <row r="535" spans="1:12" x14ac:dyDescent="0.2">
      <c r="A535" t="s">
        <v>60</v>
      </c>
      <c r="B535" t="s">
        <v>110</v>
      </c>
      <c r="C535" t="s">
        <v>16</v>
      </c>
      <c r="E535" t="s">
        <v>17</v>
      </c>
      <c r="I535">
        <v>7.75</v>
      </c>
      <c r="J535">
        <v>30.94</v>
      </c>
      <c r="K535">
        <v>239.785</v>
      </c>
    </row>
    <row r="536" spans="1:12" x14ac:dyDescent="0.2">
      <c r="A536" t="s">
        <v>67</v>
      </c>
      <c r="B536" t="s">
        <v>110</v>
      </c>
      <c r="C536" t="s">
        <v>16</v>
      </c>
      <c r="E536" t="s">
        <v>111</v>
      </c>
      <c r="F536" t="s">
        <v>59</v>
      </c>
      <c r="H536" t="s">
        <v>23</v>
      </c>
      <c r="I536">
        <v>8</v>
      </c>
      <c r="J536">
        <v>30.94</v>
      </c>
      <c r="K536">
        <v>247.52</v>
      </c>
      <c r="L536" t="s">
        <v>24</v>
      </c>
    </row>
    <row r="537" spans="1:12" x14ac:dyDescent="0.2">
      <c r="A537" t="s">
        <v>67</v>
      </c>
      <c r="B537" t="s">
        <v>110</v>
      </c>
      <c r="C537" t="s">
        <v>16</v>
      </c>
      <c r="E537" t="s">
        <v>112</v>
      </c>
      <c r="F537" t="s">
        <v>113</v>
      </c>
      <c r="H537" t="s">
        <v>23</v>
      </c>
      <c r="I537">
        <v>8</v>
      </c>
      <c r="J537">
        <v>30.94</v>
      </c>
      <c r="K537">
        <v>247.52</v>
      </c>
      <c r="L537" t="s">
        <v>114</v>
      </c>
    </row>
    <row r="538" spans="1:12" x14ac:dyDescent="0.2">
      <c r="A538" t="s">
        <v>67</v>
      </c>
      <c r="B538" t="s">
        <v>110</v>
      </c>
      <c r="C538" t="s">
        <v>16</v>
      </c>
      <c r="E538" t="s">
        <v>115</v>
      </c>
      <c r="F538" t="s">
        <v>113</v>
      </c>
      <c r="H538" t="s">
        <v>23</v>
      </c>
      <c r="I538">
        <v>8</v>
      </c>
      <c r="J538">
        <v>30.94</v>
      </c>
      <c r="K538">
        <v>247.52</v>
      </c>
      <c r="L538" t="s">
        <v>114</v>
      </c>
    </row>
    <row r="539" spans="1:12" x14ac:dyDescent="0.2">
      <c r="A539" t="s">
        <v>67</v>
      </c>
      <c r="B539" t="s">
        <v>110</v>
      </c>
      <c r="C539" t="s">
        <v>16</v>
      </c>
      <c r="E539" t="s">
        <v>18</v>
      </c>
      <c r="I539">
        <v>8</v>
      </c>
      <c r="J539">
        <v>30.94</v>
      </c>
      <c r="K539">
        <v>247.52</v>
      </c>
    </row>
    <row r="540" spans="1:12" x14ac:dyDescent="0.2">
      <c r="A540" t="s">
        <v>67</v>
      </c>
      <c r="B540" t="s">
        <v>110</v>
      </c>
      <c r="C540" t="s">
        <v>16</v>
      </c>
      <c r="E540" t="s">
        <v>20</v>
      </c>
      <c r="I540">
        <v>8</v>
      </c>
      <c r="J540">
        <v>30.94</v>
      </c>
      <c r="K540">
        <v>247.52</v>
      </c>
    </row>
    <row r="541" spans="1:12" x14ac:dyDescent="0.2">
      <c r="A541" t="s">
        <v>68</v>
      </c>
      <c r="B541" t="s">
        <v>110</v>
      </c>
      <c r="C541" t="s">
        <v>16</v>
      </c>
      <c r="E541" t="s">
        <v>111</v>
      </c>
      <c r="F541" t="s">
        <v>59</v>
      </c>
      <c r="H541" t="s">
        <v>23</v>
      </c>
      <c r="I541">
        <v>4</v>
      </c>
      <c r="J541">
        <v>30.94</v>
      </c>
      <c r="K541">
        <v>123.76</v>
      </c>
      <c r="L541" t="s">
        <v>24</v>
      </c>
    </row>
    <row r="542" spans="1:12" x14ac:dyDescent="0.2">
      <c r="A542" t="s">
        <v>68</v>
      </c>
      <c r="B542" t="s">
        <v>110</v>
      </c>
      <c r="C542" t="s">
        <v>16</v>
      </c>
      <c r="E542" t="s">
        <v>112</v>
      </c>
      <c r="F542" t="s">
        <v>113</v>
      </c>
      <c r="H542" t="s">
        <v>23</v>
      </c>
      <c r="I542">
        <v>10</v>
      </c>
      <c r="J542">
        <v>30.94</v>
      </c>
      <c r="K542">
        <v>309.39999999999998</v>
      </c>
      <c r="L542" t="s">
        <v>114</v>
      </c>
    </row>
    <row r="543" spans="1:12" x14ac:dyDescent="0.2">
      <c r="A543" t="s">
        <v>68</v>
      </c>
      <c r="B543" t="s">
        <v>110</v>
      </c>
      <c r="C543" t="s">
        <v>16</v>
      </c>
      <c r="E543" t="s">
        <v>115</v>
      </c>
      <c r="F543" t="s">
        <v>113</v>
      </c>
      <c r="H543" t="s">
        <v>23</v>
      </c>
      <c r="I543">
        <v>10</v>
      </c>
      <c r="J543">
        <v>30.94</v>
      </c>
      <c r="K543">
        <v>309.39999999999998</v>
      </c>
      <c r="L543" t="s">
        <v>114</v>
      </c>
    </row>
    <row r="544" spans="1:12" x14ac:dyDescent="0.2">
      <c r="A544" t="s">
        <v>68</v>
      </c>
      <c r="B544" t="s">
        <v>110</v>
      </c>
      <c r="C544" t="s">
        <v>16</v>
      </c>
      <c r="E544" t="s">
        <v>18</v>
      </c>
      <c r="I544">
        <v>8</v>
      </c>
      <c r="J544">
        <v>30.94</v>
      </c>
      <c r="K544">
        <v>247.52</v>
      </c>
    </row>
    <row r="545" spans="1:12" x14ac:dyDescent="0.2">
      <c r="A545" t="s">
        <v>68</v>
      </c>
      <c r="B545" t="s">
        <v>110</v>
      </c>
      <c r="C545" t="s">
        <v>16</v>
      </c>
      <c r="E545" t="s">
        <v>20</v>
      </c>
      <c r="I545">
        <v>8</v>
      </c>
      <c r="J545">
        <v>30.94</v>
      </c>
      <c r="K545">
        <v>247.52</v>
      </c>
    </row>
    <row r="546" spans="1:12" x14ac:dyDescent="0.2">
      <c r="A546" t="s">
        <v>69</v>
      </c>
      <c r="B546" t="s">
        <v>110</v>
      </c>
      <c r="C546" t="s">
        <v>16</v>
      </c>
      <c r="E546" t="s">
        <v>111</v>
      </c>
      <c r="F546" t="s">
        <v>59</v>
      </c>
      <c r="H546" t="s">
        <v>23</v>
      </c>
      <c r="I546">
        <v>8</v>
      </c>
      <c r="J546">
        <v>30.94</v>
      </c>
      <c r="K546">
        <v>247.52</v>
      </c>
      <c r="L546" t="s">
        <v>24</v>
      </c>
    </row>
    <row r="547" spans="1:12" x14ac:dyDescent="0.2">
      <c r="A547" t="s">
        <v>69</v>
      </c>
      <c r="B547" t="s">
        <v>110</v>
      </c>
      <c r="C547" t="s">
        <v>16</v>
      </c>
      <c r="E547" t="s">
        <v>112</v>
      </c>
      <c r="F547" t="s">
        <v>113</v>
      </c>
      <c r="H547" t="s">
        <v>23</v>
      </c>
      <c r="I547">
        <v>8</v>
      </c>
      <c r="J547">
        <v>30.94</v>
      </c>
      <c r="K547">
        <v>247.52</v>
      </c>
      <c r="L547" t="s">
        <v>114</v>
      </c>
    </row>
    <row r="548" spans="1:12" x14ac:dyDescent="0.2">
      <c r="A548" t="s">
        <v>69</v>
      </c>
      <c r="B548" t="s">
        <v>110</v>
      </c>
      <c r="C548" t="s">
        <v>16</v>
      </c>
      <c r="E548" t="s">
        <v>115</v>
      </c>
      <c r="F548" t="s">
        <v>113</v>
      </c>
      <c r="H548" t="s">
        <v>23</v>
      </c>
      <c r="I548">
        <v>4</v>
      </c>
      <c r="J548">
        <v>30.94</v>
      </c>
      <c r="K548">
        <v>123.76</v>
      </c>
      <c r="L548" t="s">
        <v>114</v>
      </c>
    </row>
    <row r="549" spans="1:12" x14ac:dyDescent="0.2">
      <c r="A549" t="s">
        <v>69</v>
      </c>
      <c r="B549" t="s">
        <v>110</v>
      </c>
      <c r="C549" t="s">
        <v>16</v>
      </c>
      <c r="E549" t="s">
        <v>18</v>
      </c>
      <c r="I549">
        <v>8</v>
      </c>
      <c r="J549">
        <v>30.94</v>
      </c>
      <c r="K549">
        <v>247.52</v>
      </c>
    </row>
    <row r="550" spans="1:12" x14ac:dyDescent="0.2">
      <c r="A550" t="s">
        <v>69</v>
      </c>
      <c r="B550" t="s">
        <v>110</v>
      </c>
      <c r="C550" t="s">
        <v>16</v>
      </c>
      <c r="E550" t="s">
        <v>20</v>
      </c>
      <c r="I550">
        <v>4</v>
      </c>
      <c r="J550">
        <v>30.94</v>
      </c>
      <c r="K550">
        <v>123.76</v>
      </c>
    </row>
    <row r="551" spans="1:12" x14ac:dyDescent="0.2">
      <c r="A551" t="s">
        <v>69</v>
      </c>
      <c r="B551" t="s">
        <v>110</v>
      </c>
      <c r="C551" t="s">
        <v>16</v>
      </c>
      <c r="E551" t="s">
        <v>17</v>
      </c>
      <c r="I551">
        <v>7.75</v>
      </c>
      <c r="J551">
        <v>30.94</v>
      </c>
      <c r="K551">
        <v>239.785</v>
      </c>
    </row>
    <row r="552" spans="1:12" x14ac:dyDescent="0.2">
      <c r="A552" t="s">
        <v>70</v>
      </c>
      <c r="B552" t="s">
        <v>110</v>
      </c>
      <c r="C552" t="s">
        <v>16</v>
      </c>
      <c r="E552" t="s">
        <v>17</v>
      </c>
      <c r="I552">
        <v>38.75</v>
      </c>
      <c r="J552">
        <v>30.94</v>
      </c>
      <c r="K552">
        <v>1198.925</v>
      </c>
    </row>
    <row r="553" spans="1:12" x14ac:dyDescent="0.2">
      <c r="A553" t="s">
        <v>71</v>
      </c>
      <c r="B553" t="s">
        <v>110</v>
      </c>
      <c r="C553" t="s">
        <v>16</v>
      </c>
      <c r="E553" t="s">
        <v>111</v>
      </c>
      <c r="F553" t="s">
        <v>59</v>
      </c>
      <c r="H553" t="s">
        <v>23</v>
      </c>
      <c r="I553">
        <v>6</v>
      </c>
      <c r="J553">
        <v>30.94</v>
      </c>
      <c r="K553">
        <v>185.64</v>
      </c>
      <c r="L553" t="s">
        <v>24</v>
      </c>
    </row>
    <row r="554" spans="1:12" x14ac:dyDescent="0.2">
      <c r="A554" t="s">
        <v>71</v>
      </c>
      <c r="B554" t="s">
        <v>110</v>
      </c>
      <c r="C554" t="s">
        <v>16</v>
      </c>
      <c r="E554" t="s">
        <v>112</v>
      </c>
      <c r="F554" t="s">
        <v>113</v>
      </c>
      <c r="H554" t="s">
        <v>23</v>
      </c>
      <c r="I554">
        <v>4</v>
      </c>
      <c r="J554">
        <v>30.94</v>
      </c>
      <c r="K554">
        <v>123.76</v>
      </c>
      <c r="L554" t="s">
        <v>114</v>
      </c>
    </row>
    <row r="555" spans="1:12" x14ac:dyDescent="0.2">
      <c r="A555" t="s">
        <v>71</v>
      </c>
      <c r="B555" t="s">
        <v>110</v>
      </c>
      <c r="C555" t="s">
        <v>16</v>
      </c>
      <c r="E555" t="s">
        <v>115</v>
      </c>
      <c r="F555" t="s">
        <v>113</v>
      </c>
      <c r="H555" t="s">
        <v>23</v>
      </c>
      <c r="I555">
        <v>8</v>
      </c>
      <c r="J555">
        <v>30.94</v>
      </c>
      <c r="K555">
        <v>247.52</v>
      </c>
      <c r="L555" t="s">
        <v>114</v>
      </c>
    </row>
    <row r="556" spans="1:12" x14ac:dyDescent="0.2">
      <c r="A556" t="s">
        <v>71</v>
      </c>
      <c r="B556" t="s">
        <v>110</v>
      </c>
      <c r="C556" t="s">
        <v>16</v>
      </c>
      <c r="E556" t="s">
        <v>18</v>
      </c>
      <c r="I556">
        <v>14</v>
      </c>
      <c r="J556">
        <v>30.94</v>
      </c>
      <c r="K556">
        <v>433.16</v>
      </c>
    </row>
    <row r="557" spans="1:12" x14ac:dyDescent="0.2">
      <c r="A557" t="s">
        <v>71</v>
      </c>
      <c r="B557" t="s">
        <v>110</v>
      </c>
      <c r="C557" t="s">
        <v>16</v>
      </c>
      <c r="E557" t="s">
        <v>20</v>
      </c>
      <c r="I557">
        <v>8</v>
      </c>
      <c r="J557">
        <v>30.94</v>
      </c>
      <c r="K557">
        <v>247.52</v>
      </c>
    </row>
    <row r="558" spans="1:12" x14ac:dyDescent="0.2">
      <c r="A558" t="s">
        <v>71</v>
      </c>
      <c r="B558" t="s">
        <v>110</v>
      </c>
      <c r="C558" t="s">
        <v>16</v>
      </c>
      <c r="E558" t="s">
        <v>21</v>
      </c>
      <c r="F558" t="s">
        <v>22</v>
      </c>
      <c r="H558" t="s">
        <v>23</v>
      </c>
      <c r="I558">
        <v>2</v>
      </c>
      <c r="J558">
        <v>30.94</v>
      </c>
      <c r="K558">
        <v>61.88</v>
      </c>
      <c r="L558" t="s">
        <v>24</v>
      </c>
    </row>
    <row r="559" spans="1:12" x14ac:dyDescent="0.2">
      <c r="A559" t="s">
        <v>72</v>
      </c>
      <c r="B559" t="s">
        <v>110</v>
      </c>
      <c r="C559" t="s">
        <v>16</v>
      </c>
      <c r="E559" t="s">
        <v>17</v>
      </c>
      <c r="I559">
        <v>7.75</v>
      </c>
      <c r="J559">
        <v>30.94</v>
      </c>
      <c r="K559">
        <v>239.785</v>
      </c>
    </row>
    <row r="560" spans="1:12" x14ac:dyDescent="0.2">
      <c r="A560" t="s">
        <v>72</v>
      </c>
      <c r="B560" t="s">
        <v>110</v>
      </c>
      <c r="C560" t="s">
        <v>16</v>
      </c>
      <c r="E560" t="s">
        <v>112</v>
      </c>
      <c r="F560" t="s">
        <v>113</v>
      </c>
      <c r="H560" t="s">
        <v>23</v>
      </c>
      <c r="I560">
        <v>4</v>
      </c>
      <c r="J560">
        <v>30.94</v>
      </c>
      <c r="K560">
        <v>123.76</v>
      </c>
      <c r="L560" t="s">
        <v>114</v>
      </c>
    </row>
    <row r="561" spans="1:12" x14ac:dyDescent="0.2">
      <c r="A561" t="s">
        <v>72</v>
      </c>
      <c r="B561" t="s">
        <v>110</v>
      </c>
      <c r="C561" t="s">
        <v>16</v>
      </c>
      <c r="E561" t="s">
        <v>115</v>
      </c>
      <c r="F561" t="s">
        <v>113</v>
      </c>
      <c r="H561" t="s">
        <v>23</v>
      </c>
      <c r="I561">
        <v>4</v>
      </c>
      <c r="J561">
        <v>30.94</v>
      </c>
      <c r="K561">
        <v>123.76</v>
      </c>
      <c r="L561" t="s">
        <v>114</v>
      </c>
    </row>
    <row r="562" spans="1:12" x14ac:dyDescent="0.2">
      <c r="A562" t="s">
        <v>72</v>
      </c>
      <c r="B562" t="s">
        <v>110</v>
      </c>
      <c r="C562" t="s">
        <v>16</v>
      </c>
      <c r="E562" t="s">
        <v>18</v>
      </c>
      <c r="I562">
        <v>4</v>
      </c>
      <c r="J562">
        <v>30.94</v>
      </c>
      <c r="K562">
        <v>123.76</v>
      </c>
    </row>
    <row r="563" spans="1:12" x14ac:dyDescent="0.2">
      <c r="A563" t="s">
        <v>72</v>
      </c>
      <c r="B563" t="s">
        <v>110</v>
      </c>
      <c r="C563" t="s">
        <v>16</v>
      </c>
      <c r="E563" t="s">
        <v>20</v>
      </c>
      <c r="I563">
        <v>0</v>
      </c>
      <c r="J563">
        <v>30.94</v>
      </c>
      <c r="K563">
        <v>0</v>
      </c>
    </row>
    <row r="564" spans="1:12" x14ac:dyDescent="0.2">
      <c r="A564" t="s">
        <v>72</v>
      </c>
      <c r="B564" t="s">
        <v>110</v>
      </c>
      <c r="C564" t="s">
        <v>16</v>
      </c>
      <c r="E564" t="s">
        <v>46</v>
      </c>
      <c r="I564">
        <v>16</v>
      </c>
      <c r="J564">
        <v>30.94</v>
      </c>
      <c r="K564">
        <v>495.04</v>
      </c>
    </row>
    <row r="565" spans="1:12" x14ac:dyDescent="0.2">
      <c r="A565" t="s">
        <v>72</v>
      </c>
      <c r="B565" t="s">
        <v>110</v>
      </c>
      <c r="C565" t="s">
        <v>16</v>
      </c>
      <c r="E565" t="s">
        <v>111</v>
      </c>
      <c r="F565" t="s">
        <v>59</v>
      </c>
      <c r="H565" t="s">
        <v>23</v>
      </c>
      <c r="I565">
        <v>4</v>
      </c>
      <c r="J565">
        <v>30.94</v>
      </c>
      <c r="K565">
        <v>123.76</v>
      </c>
      <c r="L565" t="s">
        <v>24</v>
      </c>
    </row>
    <row r="566" spans="1:12" x14ac:dyDescent="0.2">
      <c r="A566" t="s">
        <v>74</v>
      </c>
      <c r="B566" t="s">
        <v>110</v>
      </c>
      <c r="C566" t="s">
        <v>16</v>
      </c>
      <c r="E566" t="s">
        <v>17</v>
      </c>
      <c r="I566">
        <v>7.75</v>
      </c>
      <c r="J566">
        <v>30.94</v>
      </c>
      <c r="K566">
        <v>239.785</v>
      </c>
    </row>
    <row r="567" spans="1:12" x14ac:dyDescent="0.2">
      <c r="A567" t="s">
        <v>74</v>
      </c>
      <c r="B567" t="s">
        <v>110</v>
      </c>
      <c r="C567" t="s">
        <v>16</v>
      </c>
      <c r="E567" t="s">
        <v>112</v>
      </c>
      <c r="F567" t="s">
        <v>113</v>
      </c>
      <c r="H567" t="s">
        <v>23</v>
      </c>
      <c r="I567">
        <v>12</v>
      </c>
      <c r="J567">
        <v>30.94</v>
      </c>
      <c r="K567">
        <v>371.28</v>
      </c>
      <c r="L567" t="s">
        <v>114</v>
      </c>
    </row>
    <row r="568" spans="1:12" x14ac:dyDescent="0.2">
      <c r="A568" t="s">
        <v>74</v>
      </c>
      <c r="B568" t="s">
        <v>110</v>
      </c>
      <c r="C568" t="s">
        <v>16</v>
      </c>
      <c r="E568" t="s">
        <v>115</v>
      </c>
      <c r="F568" t="s">
        <v>113</v>
      </c>
      <c r="H568" t="s">
        <v>23</v>
      </c>
      <c r="I568">
        <v>4</v>
      </c>
      <c r="J568">
        <v>30.94</v>
      </c>
      <c r="K568">
        <v>123.76</v>
      </c>
      <c r="L568" t="s">
        <v>114</v>
      </c>
    </row>
    <row r="569" spans="1:12" x14ac:dyDescent="0.2">
      <c r="A569" t="s">
        <v>74</v>
      </c>
      <c r="B569" t="s">
        <v>110</v>
      </c>
      <c r="C569" t="s">
        <v>16</v>
      </c>
      <c r="E569" t="s">
        <v>18</v>
      </c>
      <c r="I569">
        <v>4</v>
      </c>
      <c r="J569">
        <v>30.94</v>
      </c>
      <c r="K569">
        <v>123.76</v>
      </c>
    </row>
    <row r="570" spans="1:12" x14ac:dyDescent="0.2">
      <c r="A570" t="s">
        <v>74</v>
      </c>
      <c r="B570" t="s">
        <v>110</v>
      </c>
      <c r="C570" t="s">
        <v>16</v>
      </c>
      <c r="E570" t="s">
        <v>20</v>
      </c>
      <c r="I570">
        <v>4</v>
      </c>
      <c r="J570">
        <v>30.94</v>
      </c>
      <c r="K570">
        <v>123.76</v>
      </c>
    </row>
    <row r="571" spans="1:12" x14ac:dyDescent="0.2">
      <c r="A571" t="s">
        <v>74</v>
      </c>
      <c r="B571" t="s">
        <v>110</v>
      </c>
      <c r="C571" t="s">
        <v>16</v>
      </c>
      <c r="E571" t="s">
        <v>111</v>
      </c>
      <c r="F571" t="s">
        <v>59</v>
      </c>
      <c r="H571" t="s">
        <v>23</v>
      </c>
      <c r="I571">
        <v>8</v>
      </c>
      <c r="J571">
        <v>30.94</v>
      </c>
      <c r="K571">
        <v>247.52</v>
      </c>
      <c r="L571" t="s">
        <v>24</v>
      </c>
    </row>
    <row r="572" spans="1:12" x14ac:dyDescent="0.2">
      <c r="A572" t="s">
        <v>75</v>
      </c>
      <c r="B572" t="s">
        <v>110</v>
      </c>
      <c r="C572" t="s">
        <v>16</v>
      </c>
      <c r="E572" t="s">
        <v>17</v>
      </c>
      <c r="I572">
        <v>15.5</v>
      </c>
      <c r="J572">
        <v>30.94</v>
      </c>
      <c r="K572">
        <v>479.57</v>
      </c>
    </row>
    <row r="573" spans="1:12" x14ac:dyDescent="0.2">
      <c r="A573" t="s">
        <v>75</v>
      </c>
      <c r="B573" t="s">
        <v>110</v>
      </c>
      <c r="C573" t="s">
        <v>16</v>
      </c>
      <c r="E573" t="s">
        <v>112</v>
      </c>
      <c r="F573" t="s">
        <v>113</v>
      </c>
      <c r="H573" t="s">
        <v>23</v>
      </c>
      <c r="I573">
        <v>4</v>
      </c>
      <c r="J573">
        <v>30.94</v>
      </c>
      <c r="K573">
        <v>123.76</v>
      </c>
      <c r="L573" t="s">
        <v>114</v>
      </c>
    </row>
    <row r="574" spans="1:12" x14ac:dyDescent="0.2">
      <c r="A574" t="s">
        <v>75</v>
      </c>
      <c r="B574" t="s">
        <v>110</v>
      </c>
      <c r="C574" t="s">
        <v>16</v>
      </c>
      <c r="E574" t="s">
        <v>115</v>
      </c>
      <c r="F574" t="s">
        <v>113</v>
      </c>
      <c r="H574" t="s">
        <v>23</v>
      </c>
      <c r="I574">
        <v>4</v>
      </c>
      <c r="J574">
        <v>30.94</v>
      </c>
      <c r="K574">
        <v>123.76</v>
      </c>
      <c r="L574" t="s">
        <v>114</v>
      </c>
    </row>
    <row r="575" spans="1:12" x14ac:dyDescent="0.2">
      <c r="A575" t="s">
        <v>75</v>
      </c>
      <c r="B575" t="s">
        <v>110</v>
      </c>
      <c r="C575" t="s">
        <v>16</v>
      </c>
      <c r="E575" t="s">
        <v>18</v>
      </c>
      <c r="I575">
        <v>4</v>
      </c>
      <c r="J575">
        <v>30.94</v>
      </c>
      <c r="K575">
        <v>123.76</v>
      </c>
    </row>
    <row r="576" spans="1:12" x14ac:dyDescent="0.2">
      <c r="A576" t="s">
        <v>75</v>
      </c>
      <c r="B576" t="s">
        <v>110</v>
      </c>
      <c r="C576" t="s">
        <v>16</v>
      </c>
      <c r="E576" t="s">
        <v>20</v>
      </c>
      <c r="I576">
        <v>4</v>
      </c>
      <c r="J576">
        <v>30.94</v>
      </c>
      <c r="K576">
        <v>123.76</v>
      </c>
    </row>
    <row r="577" spans="1:12" x14ac:dyDescent="0.2">
      <c r="A577" t="s">
        <v>75</v>
      </c>
      <c r="B577" t="s">
        <v>110</v>
      </c>
      <c r="C577" t="s">
        <v>16</v>
      </c>
      <c r="E577" t="s">
        <v>111</v>
      </c>
      <c r="F577" t="s">
        <v>59</v>
      </c>
      <c r="H577" t="s">
        <v>23</v>
      </c>
      <c r="I577">
        <v>8</v>
      </c>
      <c r="J577">
        <v>30.94</v>
      </c>
      <c r="K577">
        <v>247.52</v>
      </c>
      <c r="L577" t="s">
        <v>24</v>
      </c>
    </row>
    <row r="578" spans="1:12" x14ac:dyDescent="0.2">
      <c r="A578" t="s">
        <v>76</v>
      </c>
      <c r="B578" t="s">
        <v>110</v>
      </c>
      <c r="C578" t="s">
        <v>16</v>
      </c>
      <c r="E578" t="s">
        <v>112</v>
      </c>
      <c r="F578" t="s">
        <v>113</v>
      </c>
      <c r="H578" t="s">
        <v>23</v>
      </c>
      <c r="I578">
        <v>4</v>
      </c>
      <c r="J578">
        <v>30.94</v>
      </c>
      <c r="K578">
        <v>123.76</v>
      </c>
      <c r="L578" t="s">
        <v>114</v>
      </c>
    </row>
    <row r="579" spans="1:12" x14ac:dyDescent="0.2">
      <c r="A579" t="s">
        <v>76</v>
      </c>
      <c r="B579" t="s">
        <v>110</v>
      </c>
      <c r="C579" t="s">
        <v>16</v>
      </c>
      <c r="E579" t="s">
        <v>115</v>
      </c>
      <c r="F579" t="s">
        <v>113</v>
      </c>
      <c r="H579" t="s">
        <v>23</v>
      </c>
      <c r="I579">
        <v>6</v>
      </c>
      <c r="J579">
        <v>30.94</v>
      </c>
      <c r="K579">
        <v>185.64</v>
      </c>
      <c r="L579" t="s">
        <v>114</v>
      </c>
    </row>
    <row r="580" spans="1:12" x14ac:dyDescent="0.2">
      <c r="A580" t="s">
        <v>76</v>
      </c>
      <c r="B580" t="s">
        <v>110</v>
      </c>
      <c r="C580" t="s">
        <v>16</v>
      </c>
      <c r="E580" t="s">
        <v>18</v>
      </c>
      <c r="I580">
        <v>10</v>
      </c>
      <c r="J580">
        <v>30.94</v>
      </c>
      <c r="K580">
        <v>309.39999999999998</v>
      </c>
    </row>
    <row r="581" spans="1:12" x14ac:dyDescent="0.2">
      <c r="A581" t="s">
        <v>76</v>
      </c>
      <c r="B581" t="s">
        <v>110</v>
      </c>
      <c r="C581" t="s">
        <v>16</v>
      </c>
      <c r="E581" t="s">
        <v>20</v>
      </c>
      <c r="I581">
        <v>4</v>
      </c>
      <c r="J581">
        <v>30.94</v>
      </c>
      <c r="K581">
        <v>123.76</v>
      </c>
    </row>
    <row r="582" spans="1:12" x14ac:dyDescent="0.2">
      <c r="A582" t="s">
        <v>76</v>
      </c>
      <c r="B582" t="s">
        <v>110</v>
      </c>
      <c r="C582" t="s">
        <v>16</v>
      </c>
      <c r="E582" t="s">
        <v>111</v>
      </c>
      <c r="F582" t="s">
        <v>59</v>
      </c>
      <c r="H582" t="s">
        <v>23</v>
      </c>
      <c r="I582">
        <v>16</v>
      </c>
      <c r="J582">
        <v>30.94</v>
      </c>
      <c r="K582">
        <v>495.04</v>
      </c>
      <c r="L582" t="s">
        <v>24</v>
      </c>
    </row>
    <row r="583" spans="1:12" x14ac:dyDescent="0.2">
      <c r="A583" t="s">
        <v>77</v>
      </c>
      <c r="B583" t="s">
        <v>110</v>
      </c>
      <c r="C583" t="s">
        <v>16</v>
      </c>
      <c r="E583" t="s">
        <v>112</v>
      </c>
      <c r="F583" t="s">
        <v>113</v>
      </c>
      <c r="H583" t="s">
        <v>23</v>
      </c>
      <c r="I583">
        <v>8</v>
      </c>
      <c r="J583">
        <v>30.94</v>
      </c>
      <c r="K583">
        <v>247.52</v>
      </c>
      <c r="L583" t="s">
        <v>114</v>
      </c>
    </row>
    <row r="584" spans="1:12" x14ac:dyDescent="0.2">
      <c r="A584" t="s">
        <v>77</v>
      </c>
      <c r="B584" t="s">
        <v>110</v>
      </c>
      <c r="C584" t="s">
        <v>16</v>
      </c>
      <c r="E584" t="s">
        <v>115</v>
      </c>
      <c r="F584" t="s">
        <v>113</v>
      </c>
      <c r="H584" t="s">
        <v>23</v>
      </c>
      <c r="I584">
        <v>2</v>
      </c>
      <c r="J584">
        <v>30.94</v>
      </c>
      <c r="K584">
        <v>61.88</v>
      </c>
      <c r="L584" t="s">
        <v>114</v>
      </c>
    </row>
    <row r="585" spans="1:12" x14ac:dyDescent="0.2">
      <c r="A585" t="s">
        <v>77</v>
      </c>
      <c r="B585" t="s">
        <v>110</v>
      </c>
      <c r="C585" t="s">
        <v>16</v>
      </c>
      <c r="E585" t="s">
        <v>18</v>
      </c>
      <c r="I585">
        <v>6</v>
      </c>
      <c r="J585">
        <v>30.94</v>
      </c>
      <c r="K585">
        <v>185.64</v>
      </c>
    </row>
    <row r="586" spans="1:12" x14ac:dyDescent="0.2">
      <c r="A586" t="s">
        <v>77</v>
      </c>
      <c r="B586" t="s">
        <v>110</v>
      </c>
      <c r="C586" t="s">
        <v>16</v>
      </c>
      <c r="E586" t="s">
        <v>20</v>
      </c>
      <c r="I586">
        <v>2</v>
      </c>
      <c r="J586">
        <v>30.94</v>
      </c>
      <c r="K586">
        <v>61.88</v>
      </c>
    </row>
    <row r="587" spans="1:12" x14ac:dyDescent="0.2">
      <c r="A587" t="s">
        <v>77</v>
      </c>
      <c r="B587" t="s">
        <v>110</v>
      </c>
      <c r="C587" t="s">
        <v>16</v>
      </c>
      <c r="E587" t="s">
        <v>111</v>
      </c>
      <c r="F587" t="s">
        <v>59</v>
      </c>
      <c r="H587" t="s">
        <v>23</v>
      </c>
      <c r="I587">
        <v>8</v>
      </c>
      <c r="J587">
        <v>30.94</v>
      </c>
      <c r="K587">
        <v>247.52</v>
      </c>
      <c r="L587" t="s">
        <v>24</v>
      </c>
    </row>
    <row r="588" spans="1:12" x14ac:dyDescent="0.2">
      <c r="A588" t="s">
        <v>77</v>
      </c>
      <c r="B588" t="s">
        <v>110</v>
      </c>
      <c r="C588" t="s">
        <v>16</v>
      </c>
      <c r="E588" t="s">
        <v>17</v>
      </c>
      <c r="I588">
        <v>13.75</v>
      </c>
      <c r="J588">
        <v>30.94</v>
      </c>
      <c r="K588">
        <v>425.42500000000001</v>
      </c>
    </row>
    <row r="589" spans="1:12" x14ac:dyDescent="0.2">
      <c r="A589" t="s">
        <v>78</v>
      </c>
      <c r="B589" t="s">
        <v>110</v>
      </c>
      <c r="C589" t="s">
        <v>16</v>
      </c>
      <c r="E589" t="s">
        <v>112</v>
      </c>
      <c r="F589" t="s">
        <v>113</v>
      </c>
      <c r="H589" t="s">
        <v>23</v>
      </c>
      <c r="I589">
        <v>12</v>
      </c>
      <c r="J589">
        <v>30.94</v>
      </c>
      <c r="K589">
        <v>371.28</v>
      </c>
      <c r="L589" t="s">
        <v>114</v>
      </c>
    </row>
    <row r="590" spans="1:12" x14ac:dyDescent="0.2">
      <c r="A590" t="s">
        <v>78</v>
      </c>
      <c r="B590" t="s">
        <v>110</v>
      </c>
      <c r="C590" t="s">
        <v>16</v>
      </c>
      <c r="E590" t="s">
        <v>115</v>
      </c>
      <c r="F590" t="s">
        <v>113</v>
      </c>
      <c r="H590" t="s">
        <v>23</v>
      </c>
      <c r="I590">
        <v>2</v>
      </c>
      <c r="J590">
        <v>30.94</v>
      </c>
      <c r="K590">
        <v>61.88</v>
      </c>
      <c r="L590" t="s">
        <v>114</v>
      </c>
    </row>
    <row r="591" spans="1:12" x14ac:dyDescent="0.2">
      <c r="A591" t="s">
        <v>78</v>
      </c>
      <c r="B591" t="s">
        <v>110</v>
      </c>
      <c r="C591" t="s">
        <v>16</v>
      </c>
      <c r="E591" t="s">
        <v>18</v>
      </c>
      <c r="I591">
        <v>6</v>
      </c>
      <c r="J591">
        <v>30.94</v>
      </c>
      <c r="K591">
        <v>185.64</v>
      </c>
    </row>
    <row r="592" spans="1:12" x14ac:dyDescent="0.2">
      <c r="A592" t="s">
        <v>78</v>
      </c>
      <c r="B592" t="s">
        <v>110</v>
      </c>
      <c r="C592" t="s">
        <v>16</v>
      </c>
      <c r="E592" t="s">
        <v>20</v>
      </c>
      <c r="I592">
        <v>2</v>
      </c>
      <c r="J592">
        <v>30.94</v>
      </c>
      <c r="K592">
        <v>61.88</v>
      </c>
    </row>
    <row r="593" spans="1:12" x14ac:dyDescent="0.2">
      <c r="A593" t="s">
        <v>78</v>
      </c>
      <c r="B593" t="s">
        <v>110</v>
      </c>
      <c r="C593" t="s">
        <v>16</v>
      </c>
      <c r="E593" t="s">
        <v>111</v>
      </c>
      <c r="F593" t="s">
        <v>59</v>
      </c>
      <c r="H593" t="s">
        <v>23</v>
      </c>
      <c r="I593">
        <v>12</v>
      </c>
      <c r="J593">
        <v>30.94</v>
      </c>
      <c r="K593">
        <v>371.28</v>
      </c>
      <c r="L593" t="s">
        <v>24</v>
      </c>
    </row>
    <row r="594" spans="1:12" x14ac:dyDescent="0.2">
      <c r="A594" t="s">
        <v>78</v>
      </c>
      <c r="B594" t="s">
        <v>110</v>
      </c>
      <c r="C594" t="s">
        <v>16</v>
      </c>
      <c r="E594" t="s">
        <v>17</v>
      </c>
      <c r="I594">
        <v>7.75</v>
      </c>
      <c r="J594">
        <v>30.94</v>
      </c>
      <c r="K594">
        <v>239.785</v>
      </c>
    </row>
    <row r="595" spans="1:12" x14ac:dyDescent="0.2">
      <c r="A595" t="s">
        <v>80</v>
      </c>
      <c r="B595" t="s">
        <v>110</v>
      </c>
      <c r="C595" t="s">
        <v>16</v>
      </c>
      <c r="E595" t="s">
        <v>112</v>
      </c>
      <c r="F595" t="s">
        <v>113</v>
      </c>
      <c r="H595" t="s">
        <v>23</v>
      </c>
      <c r="I595">
        <v>12</v>
      </c>
      <c r="J595">
        <v>30.94</v>
      </c>
      <c r="K595">
        <v>371.28</v>
      </c>
      <c r="L595" t="s">
        <v>114</v>
      </c>
    </row>
    <row r="596" spans="1:12" x14ac:dyDescent="0.2">
      <c r="A596" t="s">
        <v>80</v>
      </c>
      <c r="B596" t="s">
        <v>110</v>
      </c>
      <c r="C596" t="s">
        <v>16</v>
      </c>
      <c r="E596" t="s">
        <v>115</v>
      </c>
      <c r="F596" t="s">
        <v>113</v>
      </c>
      <c r="H596" t="s">
        <v>23</v>
      </c>
      <c r="I596">
        <v>4</v>
      </c>
      <c r="J596">
        <v>30.94</v>
      </c>
      <c r="K596">
        <v>123.76</v>
      </c>
      <c r="L596" t="s">
        <v>114</v>
      </c>
    </row>
    <row r="597" spans="1:12" x14ac:dyDescent="0.2">
      <c r="A597" t="s">
        <v>80</v>
      </c>
      <c r="B597" t="s">
        <v>110</v>
      </c>
      <c r="C597" t="s">
        <v>16</v>
      </c>
      <c r="E597" t="s">
        <v>18</v>
      </c>
      <c r="I597">
        <v>10</v>
      </c>
      <c r="J597">
        <v>30.94</v>
      </c>
      <c r="K597">
        <v>309.39999999999998</v>
      </c>
    </row>
    <row r="598" spans="1:12" x14ac:dyDescent="0.2">
      <c r="A598" t="s">
        <v>80</v>
      </c>
      <c r="B598" t="s">
        <v>110</v>
      </c>
      <c r="C598" t="s">
        <v>16</v>
      </c>
      <c r="E598" t="s">
        <v>20</v>
      </c>
      <c r="I598">
        <v>2</v>
      </c>
      <c r="J598">
        <v>30.94</v>
      </c>
      <c r="K598">
        <v>61.88</v>
      </c>
    </row>
    <row r="599" spans="1:12" x14ac:dyDescent="0.2">
      <c r="A599" t="s">
        <v>80</v>
      </c>
      <c r="B599" t="s">
        <v>110</v>
      </c>
      <c r="C599" t="s">
        <v>16</v>
      </c>
      <c r="E599" t="s">
        <v>111</v>
      </c>
      <c r="F599" t="s">
        <v>59</v>
      </c>
      <c r="H599" t="s">
        <v>23</v>
      </c>
      <c r="I599">
        <v>12</v>
      </c>
      <c r="J599">
        <v>30.94</v>
      </c>
      <c r="K599">
        <v>371.28</v>
      </c>
      <c r="L599" t="s">
        <v>24</v>
      </c>
    </row>
    <row r="600" spans="1:12" x14ac:dyDescent="0.2">
      <c r="A600" t="s">
        <v>81</v>
      </c>
      <c r="B600" t="s">
        <v>110</v>
      </c>
      <c r="C600" t="s">
        <v>16</v>
      </c>
      <c r="E600" t="s">
        <v>112</v>
      </c>
      <c r="F600" t="s">
        <v>113</v>
      </c>
      <c r="H600" t="s">
        <v>23</v>
      </c>
      <c r="I600">
        <v>12</v>
      </c>
      <c r="J600">
        <v>30.94</v>
      </c>
      <c r="K600">
        <v>371.28</v>
      </c>
      <c r="L600" t="s">
        <v>114</v>
      </c>
    </row>
    <row r="601" spans="1:12" x14ac:dyDescent="0.2">
      <c r="A601" t="s">
        <v>81</v>
      </c>
      <c r="B601" t="s">
        <v>110</v>
      </c>
      <c r="C601" t="s">
        <v>16</v>
      </c>
      <c r="E601" t="s">
        <v>115</v>
      </c>
      <c r="F601" t="s">
        <v>113</v>
      </c>
      <c r="H601" t="s">
        <v>23</v>
      </c>
      <c r="I601">
        <v>4</v>
      </c>
      <c r="J601">
        <v>30.94</v>
      </c>
      <c r="K601">
        <v>123.76</v>
      </c>
      <c r="L601" t="s">
        <v>114</v>
      </c>
    </row>
    <row r="602" spans="1:12" x14ac:dyDescent="0.2">
      <c r="A602" t="s">
        <v>81</v>
      </c>
      <c r="B602" t="s">
        <v>110</v>
      </c>
      <c r="C602" t="s">
        <v>16</v>
      </c>
      <c r="E602" t="s">
        <v>18</v>
      </c>
      <c r="I602">
        <v>10</v>
      </c>
      <c r="J602">
        <v>30.94</v>
      </c>
      <c r="K602">
        <v>309.39999999999998</v>
      </c>
    </row>
    <row r="603" spans="1:12" x14ac:dyDescent="0.2">
      <c r="A603" t="s">
        <v>81</v>
      </c>
      <c r="B603" t="s">
        <v>110</v>
      </c>
      <c r="C603" t="s">
        <v>16</v>
      </c>
      <c r="E603" t="s">
        <v>20</v>
      </c>
      <c r="I603">
        <v>2</v>
      </c>
      <c r="J603">
        <v>30.94</v>
      </c>
      <c r="K603">
        <v>61.88</v>
      </c>
    </row>
    <row r="604" spans="1:12" x14ac:dyDescent="0.2">
      <c r="A604" t="s">
        <v>81</v>
      </c>
      <c r="B604" t="s">
        <v>110</v>
      </c>
      <c r="C604" t="s">
        <v>16</v>
      </c>
      <c r="E604" t="s">
        <v>111</v>
      </c>
      <c r="F604" t="s">
        <v>59</v>
      </c>
      <c r="H604" t="s">
        <v>23</v>
      </c>
      <c r="I604">
        <v>12</v>
      </c>
      <c r="J604">
        <v>30.94</v>
      </c>
      <c r="K604">
        <v>371.28</v>
      </c>
      <c r="L604" t="s">
        <v>24</v>
      </c>
    </row>
    <row r="605" spans="1:12" x14ac:dyDescent="0.2">
      <c r="A605" t="s">
        <v>82</v>
      </c>
      <c r="B605" t="s">
        <v>110</v>
      </c>
      <c r="C605" t="s">
        <v>16</v>
      </c>
      <c r="E605" t="s">
        <v>17</v>
      </c>
      <c r="I605">
        <v>15.5</v>
      </c>
      <c r="J605">
        <v>30.94</v>
      </c>
      <c r="K605">
        <v>479.57</v>
      </c>
    </row>
    <row r="606" spans="1:12" x14ac:dyDescent="0.2">
      <c r="A606" t="s">
        <v>82</v>
      </c>
      <c r="B606" t="s">
        <v>110</v>
      </c>
      <c r="C606" t="s">
        <v>16</v>
      </c>
      <c r="E606" t="s">
        <v>18</v>
      </c>
      <c r="I606">
        <v>4</v>
      </c>
      <c r="J606">
        <v>30.94</v>
      </c>
      <c r="K606">
        <v>123.76</v>
      </c>
    </row>
    <row r="607" spans="1:12" x14ac:dyDescent="0.2">
      <c r="A607" t="s">
        <v>82</v>
      </c>
      <c r="B607" t="s">
        <v>110</v>
      </c>
      <c r="C607" t="s">
        <v>16</v>
      </c>
      <c r="E607" t="s">
        <v>20</v>
      </c>
      <c r="I607">
        <v>6</v>
      </c>
      <c r="J607">
        <v>30.94</v>
      </c>
      <c r="K607">
        <v>185.64</v>
      </c>
    </row>
    <row r="608" spans="1:12" x14ac:dyDescent="0.2">
      <c r="A608" t="s">
        <v>82</v>
      </c>
      <c r="B608" t="s">
        <v>110</v>
      </c>
      <c r="C608" t="s">
        <v>16</v>
      </c>
      <c r="E608" t="s">
        <v>111</v>
      </c>
      <c r="F608" t="s">
        <v>59</v>
      </c>
      <c r="H608" t="s">
        <v>23</v>
      </c>
      <c r="I608">
        <v>12</v>
      </c>
      <c r="J608">
        <v>30.94</v>
      </c>
      <c r="K608">
        <v>371.28</v>
      </c>
      <c r="L608" t="s">
        <v>24</v>
      </c>
    </row>
    <row r="609" spans="1:12" x14ac:dyDescent="0.2">
      <c r="A609" t="s">
        <v>82</v>
      </c>
      <c r="B609" t="s">
        <v>110</v>
      </c>
      <c r="C609" t="s">
        <v>16</v>
      </c>
      <c r="E609" t="s">
        <v>115</v>
      </c>
      <c r="F609" t="s">
        <v>113</v>
      </c>
      <c r="H609" t="s">
        <v>23</v>
      </c>
      <c r="I609">
        <v>2</v>
      </c>
      <c r="J609">
        <v>30.94</v>
      </c>
      <c r="K609">
        <v>61.88</v>
      </c>
      <c r="L609" t="s">
        <v>114</v>
      </c>
    </row>
    <row r="610" spans="1:12" x14ac:dyDescent="0.2">
      <c r="A610" t="s">
        <v>83</v>
      </c>
      <c r="B610" t="s">
        <v>110</v>
      </c>
      <c r="C610" t="s">
        <v>16</v>
      </c>
      <c r="E610" t="s">
        <v>18</v>
      </c>
      <c r="I610">
        <v>4</v>
      </c>
      <c r="J610">
        <v>30.94</v>
      </c>
      <c r="K610">
        <v>123.76</v>
      </c>
    </row>
    <row r="611" spans="1:12" x14ac:dyDescent="0.2">
      <c r="A611" t="s">
        <v>83</v>
      </c>
      <c r="B611" t="s">
        <v>110</v>
      </c>
      <c r="C611" t="s">
        <v>16</v>
      </c>
      <c r="E611" t="s">
        <v>20</v>
      </c>
      <c r="I611">
        <v>6</v>
      </c>
      <c r="J611">
        <v>30.94</v>
      </c>
      <c r="K611">
        <v>185.64</v>
      </c>
    </row>
    <row r="612" spans="1:12" x14ac:dyDescent="0.2">
      <c r="A612" t="s">
        <v>83</v>
      </c>
      <c r="B612" t="s">
        <v>110</v>
      </c>
      <c r="C612" t="s">
        <v>16</v>
      </c>
      <c r="E612" t="s">
        <v>111</v>
      </c>
      <c r="F612" t="s">
        <v>59</v>
      </c>
      <c r="H612" t="s">
        <v>23</v>
      </c>
      <c r="I612">
        <v>12</v>
      </c>
      <c r="J612">
        <v>30.94</v>
      </c>
      <c r="K612">
        <v>371.28</v>
      </c>
      <c r="L612" t="s">
        <v>24</v>
      </c>
    </row>
    <row r="613" spans="1:12" x14ac:dyDescent="0.2">
      <c r="A613" t="s">
        <v>83</v>
      </c>
      <c r="B613" t="s">
        <v>110</v>
      </c>
      <c r="C613" t="s">
        <v>16</v>
      </c>
      <c r="E613" t="s">
        <v>112</v>
      </c>
      <c r="F613" t="s">
        <v>113</v>
      </c>
      <c r="H613" t="s">
        <v>23</v>
      </c>
      <c r="I613">
        <v>8</v>
      </c>
      <c r="J613">
        <v>30.94</v>
      </c>
      <c r="K613">
        <v>247.52</v>
      </c>
      <c r="L613" t="s">
        <v>114</v>
      </c>
    </row>
    <row r="614" spans="1:12" x14ac:dyDescent="0.2">
      <c r="A614" t="s">
        <v>83</v>
      </c>
      <c r="B614" t="s">
        <v>110</v>
      </c>
      <c r="C614" t="s">
        <v>16</v>
      </c>
      <c r="E614" t="s">
        <v>33</v>
      </c>
      <c r="F614" t="s">
        <v>45</v>
      </c>
      <c r="H614" t="s">
        <v>23</v>
      </c>
      <c r="I614">
        <v>6</v>
      </c>
      <c r="J614">
        <v>30.94</v>
      </c>
      <c r="K614">
        <v>185.64</v>
      </c>
      <c r="L614" t="s">
        <v>24</v>
      </c>
    </row>
    <row r="615" spans="1:12" x14ac:dyDescent="0.2">
      <c r="A615" t="s">
        <v>83</v>
      </c>
      <c r="B615" t="s">
        <v>110</v>
      </c>
      <c r="C615" t="s">
        <v>16</v>
      </c>
      <c r="E615" t="s">
        <v>115</v>
      </c>
      <c r="F615" t="s">
        <v>113</v>
      </c>
      <c r="H615" t="s">
        <v>23</v>
      </c>
      <c r="I615">
        <v>4</v>
      </c>
      <c r="J615">
        <v>30.94</v>
      </c>
      <c r="K615">
        <v>123.76</v>
      </c>
      <c r="L615" t="s">
        <v>114</v>
      </c>
    </row>
    <row r="616" spans="1:12" x14ac:dyDescent="0.2">
      <c r="A616" t="s">
        <v>84</v>
      </c>
      <c r="B616" t="s">
        <v>110</v>
      </c>
      <c r="C616" t="s">
        <v>16</v>
      </c>
      <c r="E616" t="s">
        <v>17</v>
      </c>
      <c r="I616">
        <v>38.75</v>
      </c>
      <c r="J616">
        <v>30.94</v>
      </c>
      <c r="K616">
        <v>1198.925</v>
      </c>
    </row>
    <row r="617" spans="1:12" x14ac:dyDescent="0.2">
      <c r="A617" t="s">
        <v>85</v>
      </c>
      <c r="B617" t="s">
        <v>110</v>
      </c>
      <c r="C617" t="s">
        <v>16</v>
      </c>
      <c r="E617" t="s">
        <v>17</v>
      </c>
      <c r="I617">
        <v>38.75</v>
      </c>
      <c r="J617">
        <v>30.94</v>
      </c>
      <c r="K617">
        <v>1198.925</v>
      </c>
    </row>
    <row r="618" spans="1:12" x14ac:dyDescent="0.2">
      <c r="A618" t="s">
        <v>86</v>
      </c>
      <c r="B618" t="s">
        <v>110</v>
      </c>
      <c r="C618" t="s">
        <v>16</v>
      </c>
      <c r="E618" t="s">
        <v>17</v>
      </c>
      <c r="I618">
        <v>38.75</v>
      </c>
      <c r="J618">
        <v>30.94</v>
      </c>
      <c r="K618">
        <v>1198.925</v>
      </c>
    </row>
    <row r="619" spans="1:12" x14ac:dyDescent="0.2">
      <c r="A619" t="s">
        <v>87</v>
      </c>
      <c r="B619" t="s">
        <v>110</v>
      </c>
      <c r="C619" t="s">
        <v>16</v>
      </c>
      <c r="E619" t="s">
        <v>18</v>
      </c>
      <c r="I619">
        <v>16</v>
      </c>
      <c r="J619">
        <v>30.94</v>
      </c>
      <c r="K619">
        <v>495.04</v>
      </c>
    </row>
    <row r="620" spans="1:12" x14ac:dyDescent="0.2">
      <c r="A620" t="s">
        <v>87</v>
      </c>
      <c r="B620" t="s">
        <v>110</v>
      </c>
      <c r="C620" t="s">
        <v>16</v>
      </c>
      <c r="E620" t="s">
        <v>20</v>
      </c>
      <c r="I620">
        <v>6</v>
      </c>
      <c r="J620">
        <v>30.94</v>
      </c>
      <c r="K620">
        <v>185.64</v>
      </c>
    </row>
    <row r="621" spans="1:12" x14ac:dyDescent="0.2">
      <c r="A621" t="s">
        <v>87</v>
      </c>
      <c r="B621" t="s">
        <v>110</v>
      </c>
      <c r="C621" t="s">
        <v>16</v>
      </c>
      <c r="E621" t="s">
        <v>111</v>
      </c>
      <c r="F621" t="s">
        <v>59</v>
      </c>
      <c r="H621" t="s">
        <v>23</v>
      </c>
      <c r="I621">
        <v>0</v>
      </c>
      <c r="J621">
        <v>30.94</v>
      </c>
      <c r="K621">
        <v>0</v>
      </c>
      <c r="L621" t="s">
        <v>24</v>
      </c>
    </row>
    <row r="622" spans="1:12" x14ac:dyDescent="0.2">
      <c r="A622" t="s">
        <v>87</v>
      </c>
      <c r="B622" t="s">
        <v>110</v>
      </c>
      <c r="C622" t="s">
        <v>16</v>
      </c>
      <c r="E622" t="s">
        <v>112</v>
      </c>
      <c r="F622" t="s">
        <v>113</v>
      </c>
      <c r="H622" t="s">
        <v>23</v>
      </c>
      <c r="I622">
        <v>8</v>
      </c>
      <c r="J622">
        <v>30.94</v>
      </c>
      <c r="K622">
        <v>247.52</v>
      </c>
      <c r="L622" t="s">
        <v>114</v>
      </c>
    </row>
    <row r="623" spans="1:12" x14ac:dyDescent="0.2">
      <c r="A623" t="s">
        <v>87</v>
      </c>
      <c r="B623" t="s">
        <v>110</v>
      </c>
      <c r="C623" t="s">
        <v>16</v>
      </c>
      <c r="E623" t="s">
        <v>33</v>
      </c>
      <c r="F623" t="s">
        <v>45</v>
      </c>
      <c r="H623" t="s">
        <v>23</v>
      </c>
      <c r="I623">
        <v>2</v>
      </c>
      <c r="J623">
        <v>30.94</v>
      </c>
      <c r="K623">
        <v>61.88</v>
      </c>
      <c r="L623" t="s">
        <v>24</v>
      </c>
    </row>
    <row r="624" spans="1:12" x14ac:dyDescent="0.2">
      <c r="A624" t="s">
        <v>87</v>
      </c>
      <c r="B624" t="s">
        <v>110</v>
      </c>
      <c r="C624" t="s">
        <v>16</v>
      </c>
      <c r="E624" t="s">
        <v>115</v>
      </c>
      <c r="F624" t="s">
        <v>113</v>
      </c>
      <c r="H624" t="s">
        <v>23</v>
      </c>
      <c r="I624">
        <v>8</v>
      </c>
      <c r="J624">
        <v>30.94</v>
      </c>
      <c r="K624">
        <v>247.52</v>
      </c>
      <c r="L624" t="s">
        <v>114</v>
      </c>
    </row>
    <row r="625" spans="1:12" x14ac:dyDescent="0.2">
      <c r="A625" t="s">
        <v>87</v>
      </c>
      <c r="B625" t="s">
        <v>110</v>
      </c>
      <c r="C625" t="s">
        <v>16</v>
      </c>
      <c r="E625" t="s">
        <v>118</v>
      </c>
      <c r="F625" t="s">
        <v>119</v>
      </c>
      <c r="H625" t="s">
        <v>23</v>
      </c>
      <c r="I625">
        <v>4</v>
      </c>
      <c r="J625">
        <v>30.94</v>
      </c>
      <c r="K625">
        <v>123.76</v>
      </c>
      <c r="L625" t="s">
        <v>120</v>
      </c>
    </row>
    <row r="626" spans="1:12" x14ac:dyDescent="0.2">
      <c r="A626" t="s">
        <v>88</v>
      </c>
      <c r="B626" t="s">
        <v>110</v>
      </c>
      <c r="C626" t="s">
        <v>16</v>
      </c>
      <c r="E626" t="s">
        <v>18</v>
      </c>
      <c r="I626">
        <v>16</v>
      </c>
      <c r="J626">
        <v>30.94</v>
      </c>
      <c r="K626">
        <v>495.04</v>
      </c>
    </row>
    <row r="627" spans="1:12" x14ac:dyDescent="0.2">
      <c r="A627" t="s">
        <v>88</v>
      </c>
      <c r="B627" t="s">
        <v>110</v>
      </c>
      <c r="C627" t="s">
        <v>16</v>
      </c>
      <c r="E627" t="s">
        <v>25</v>
      </c>
      <c r="F627" t="s">
        <v>22</v>
      </c>
      <c r="H627" t="s">
        <v>23</v>
      </c>
      <c r="I627">
        <v>6</v>
      </c>
      <c r="J627">
        <v>30.94</v>
      </c>
      <c r="K627">
        <v>185.64</v>
      </c>
      <c r="L627" t="s">
        <v>24</v>
      </c>
    </row>
    <row r="628" spans="1:12" x14ac:dyDescent="0.2">
      <c r="A628" t="s">
        <v>88</v>
      </c>
      <c r="B628" t="s">
        <v>110</v>
      </c>
      <c r="C628" t="s">
        <v>16</v>
      </c>
      <c r="E628" t="s">
        <v>38</v>
      </c>
      <c r="F628" t="s">
        <v>22</v>
      </c>
      <c r="H628" t="s">
        <v>23</v>
      </c>
      <c r="I628">
        <v>4</v>
      </c>
      <c r="J628">
        <v>30.94</v>
      </c>
      <c r="K628">
        <v>123.76</v>
      </c>
      <c r="L628" t="s">
        <v>24</v>
      </c>
    </row>
    <row r="629" spans="1:12" x14ac:dyDescent="0.2">
      <c r="A629" t="s">
        <v>88</v>
      </c>
      <c r="B629" t="s">
        <v>110</v>
      </c>
      <c r="C629" t="s">
        <v>16</v>
      </c>
      <c r="E629" t="s">
        <v>112</v>
      </c>
      <c r="F629" t="s">
        <v>113</v>
      </c>
      <c r="H629" t="s">
        <v>23</v>
      </c>
      <c r="I629">
        <v>8</v>
      </c>
      <c r="J629">
        <v>30.94</v>
      </c>
      <c r="K629">
        <v>247.52</v>
      </c>
      <c r="L629" t="s">
        <v>114</v>
      </c>
    </row>
    <row r="630" spans="1:12" x14ac:dyDescent="0.2">
      <c r="A630" t="s">
        <v>88</v>
      </c>
      <c r="B630" t="s">
        <v>110</v>
      </c>
      <c r="C630" t="s">
        <v>16</v>
      </c>
      <c r="E630" t="s">
        <v>33</v>
      </c>
      <c r="F630" t="s">
        <v>45</v>
      </c>
      <c r="H630" t="s">
        <v>23</v>
      </c>
      <c r="I630">
        <v>2</v>
      </c>
      <c r="J630">
        <v>30.94</v>
      </c>
      <c r="K630">
        <v>61.88</v>
      </c>
      <c r="L630" t="s">
        <v>24</v>
      </c>
    </row>
    <row r="631" spans="1:12" x14ac:dyDescent="0.2">
      <c r="A631" t="s">
        <v>88</v>
      </c>
      <c r="B631" t="s">
        <v>110</v>
      </c>
      <c r="C631" t="s">
        <v>16</v>
      </c>
      <c r="E631" t="s">
        <v>115</v>
      </c>
      <c r="F631" t="s">
        <v>113</v>
      </c>
      <c r="H631" t="s">
        <v>23</v>
      </c>
      <c r="I631">
        <v>4</v>
      </c>
      <c r="J631">
        <v>30.94</v>
      </c>
      <c r="K631">
        <v>123.76</v>
      </c>
      <c r="L631" t="s">
        <v>114</v>
      </c>
    </row>
    <row r="632" spans="1:12" x14ac:dyDescent="0.2">
      <c r="A632" t="s">
        <v>89</v>
      </c>
      <c r="B632" t="s">
        <v>110</v>
      </c>
      <c r="C632" t="s">
        <v>16</v>
      </c>
      <c r="E632" t="s">
        <v>18</v>
      </c>
      <c r="I632">
        <v>8</v>
      </c>
      <c r="J632">
        <v>30.94</v>
      </c>
      <c r="K632">
        <v>247.52</v>
      </c>
    </row>
    <row r="633" spans="1:12" x14ac:dyDescent="0.2">
      <c r="A633" t="s">
        <v>89</v>
      </c>
      <c r="B633" t="s">
        <v>110</v>
      </c>
      <c r="C633" t="s">
        <v>16</v>
      </c>
      <c r="E633" t="s">
        <v>112</v>
      </c>
      <c r="F633" t="s">
        <v>113</v>
      </c>
      <c r="H633" t="s">
        <v>23</v>
      </c>
      <c r="I633">
        <v>12</v>
      </c>
      <c r="J633">
        <v>30.94</v>
      </c>
      <c r="K633">
        <v>371.28</v>
      </c>
      <c r="L633" t="s">
        <v>114</v>
      </c>
    </row>
    <row r="634" spans="1:12" x14ac:dyDescent="0.2">
      <c r="A634" t="s">
        <v>89</v>
      </c>
      <c r="B634" t="s">
        <v>110</v>
      </c>
      <c r="C634" t="s">
        <v>16</v>
      </c>
      <c r="E634" t="s">
        <v>17</v>
      </c>
      <c r="I634">
        <v>7.75</v>
      </c>
      <c r="J634">
        <v>30.94</v>
      </c>
      <c r="K634">
        <v>239.785</v>
      </c>
    </row>
    <row r="635" spans="1:12" x14ac:dyDescent="0.2">
      <c r="A635" t="s">
        <v>89</v>
      </c>
      <c r="B635" t="s">
        <v>110</v>
      </c>
      <c r="C635" t="s">
        <v>16</v>
      </c>
      <c r="E635" t="s">
        <v>121</v>
      </c>
      <c r="F635" t="s">
        <v>113</v>
      </c>
      <c r="H635" t="s">
        <v>23</v>
      </c>
      <c r="I635">
        <v>8</v>
      </c>
      <c r="J635">
        <v>30.94</v>
      </c>
      <c r="K635">
        <v>247.52</v>
      </c>
      <c r="L635" t="s">
        <v>114</v>
      </c>
    </row>
    <row r="636" spans="1:12" x14ac:dyDescent="0.2">
      <c r="A636" t="s">
        <v>89</v>
      </c>
      <c r="B636" t="s">
        <v>110</v>
      </c>
      <c r="C636" t="s">
        <v>16</v>
      </c>
      <c r="E636" t="s">
        <v>115</v>
      </c>
      <c r="F636" t="s">
        <v>113</v>
      </c>
      <c r="H636" t="s">
        <v>23</v>
      </c>
      <c r="I636">
        <v>4</v>
      </c>
      <c r="J636">
        <v>30.94</v>
      </c>
      <c r="K636">
        <v>123.76</v>
      </c>
      <c r="L636" t="s">
        <v>114</v>
      </c>
    </row>
    <row r="637" spans="1:12" x14ac:dyDescent="0.2">
      <c r="A637" t="s">
        <v>90</v>
      </c>
      <c r="B637" t="s">
        <v>110</v>
      </c>
      <c r="C637" t="s">
        <v>16</v>
      </c>
      <c r="E637" t="s">
        <v>18</v>
      </c>
      <c r="I637">
        <v>8</v>
      </c>
      <c r="J637">
        <v>30.94</v>
      </c>
      <c r="K637">
        <v>247.52</v>
      </c>
    </row>
    <row r="638" spans="1:12" x14ac:dyDescent="0.2">
      <c r="A638" t="s">
        <v>90</v>
      </c>
      <c r="B638" t="s">
        <v>110</v>
      </c>
      <c r="C638" t="s">
        <v>16</v>
      </c>
      <c r="E638" t="s">
        <v>112</v>
      </c>
      <c r="F638" t="s">
        <v>113</v>
      </c>
      <c r="H638" t="s">
        <v>23</v>
      </c>
      <c r="I638">
        <v>12</v>
      </c>
      <c r="J638">
        <v>30.94</v>
      </c>
      <c r="K638">
        <v>371.28</v>
      </c>
      <c r="L638" t="s">
        <v>114</v>
      </c>
    </row>
    <row r="639" spans="1:12" x14ac:dyDescent="0.2">
      <c r="A639" t="s">
        <v>90</v>
      </c>
      <c r="B639" t="s">
        <v>110</v>
      </c>
      <c r="C639" t="s">
        <v>16</v>
      </c>
      <c r="E639" t="s">
        <v>20</v>
      </c>
      <c r="I639">
        <v>4</v>
      </c>
      <c r="J639">
        <v>30.94</v>
      </c>
      <c r="K639">
        <v>123.76</v>
      </c>
    </row>
    <row r="640" spans="1:12" x14ac:dyDescent="0.2">
      <c r="A640" t="s">
        <v>90</v>
      </c>
      <c r="B640" t="s">
        <v>110</v>
      </c>
      <c r="C640" t="s">
        <v>16</v>
      </c>
      <c r="E640" t="s">
        <v>115</v>
      </c>
      <c r="F640" t="s">
        <v>113</v>
      </c>
      <c r="H640" t="s">
        <v>23</v>
      </c>
      <c r="I640">
        <v>8</v>
      </c>
      <c r="J640">
        <v>30.94</v>
      </c>
      <c r="K640">
        <v>247.52</v>
      </c>
      <c r="L640" t="s">
        <v>114</v>
      </c>
    </row>
    <row r="641" spans="1:12" x14ac:dyDescent="0.2">
      <c r="A641" t="s">
        <v>90</v>
      </c>
      <c r="B641" t="s">
        <v>110</v>
      </c>
      <c r="C641" t="s">
        <v>16</v>
      </c>
      <c r="E641" t="s">
        <v>118</v>
      </c>
      <c r="F641" t="s">
        <v>119</v>
      </c>
      <c r="H641" t="s">
        <v>23</v>
      </c>
      <c r="I641">
        <v>4</v>
      </c>
      <c r="J641">
        <v>30.94</v>
      </c>
      <c r="K641">
        <v>123.76</v>
      </c>
      <c r="L641" t="s">
        <v>120</v>
      </c>
    </row>
    <row r="642" spans="1:12" x14ac:dyDescent="0.2">
      <c r="A642" t="s">
        <v>90</v>
      </c>
      <c r="B642" t="s">
        <v>110</v>
      </c>
      <c r="C642" t="s">
        <v>16</v>
      </c>
      <c r="E642" t="s">
        <v>111</v>
      </c>
      <c r="F642" t="s">
        <v>59</v>
      </c>
      <c r="H642" t="s">
        <v>23</v>
      </c>
      <c r="I642">
        <v>4</v>
      </c>
      <c r="J642">
        <v>30.94</v>
      </c>
      <c r="K642">
        <v>123.76</v>
      </c>
      <c r="L642" t="s">
        <v>24</v>
      </c>
    </row>
    <row r="643" spans="1:12" x14ac:dyDescent="0.2">
      <c r="A643" t="s">
        <v>91</v>
      </c>
      <c r="B643" t="s">
        <v>110</v>
      </c>
      <c r="C643" t="s">
        <v>16</v>
      </c>
      <c r="E643" t="s">
        <v>18</v>
      </c>
      <c r="I643">
        <v>8</v>
      </c>
      <c r="J643">
        <v>30.94</v>
      </c>
      <c r="K643">
        <v>247.52</v>
      </c>
    </row>
    <row r="644" spans="1:12" x14ac:dyDescent="0.2">
      <c r="A644" t="s">
        <v>91</v>
      </c>
      <c r="B644" t="s">
        <v>110</v>
      </c>
      <c r="C644" t="s">
        <v>16</v>
      </c>
      <c r="E644" t="s">
        <v>112</v>
      </c>
      <c r="F644" t="s">
        <v>113</v>
      </c>
      <c r="H644" t="s">
        <v>23</v>
      </c>
      <c r="I644">
        <v>16</v>
      </c>
      <c r="J644">
        <v>30.94</v>
      </c>
      <c r="K644">
        <v>495.04</v>
      </c>
      <c r="L644" t="s">
        <v>114</v>
      </c>
    </row>
    <row r="645" spans="1:12" x14ac:dyDescent="0.2">
      <c r="A645" t="s">
        <v>91</v>
      </c>
      <c r="B645" t="s">
        <v>110</v>
      </c>
      <c r="C645" t="s">
        <v>16</v>
      </c>
      <c r="E645" t="s">
        <v>20</v>
      </c>
      <c r="I645">
        <v>4</v>
      </c>
      <c r="J645">
        <v>30.94</v>
      </c>
      <c r="K645">
        <v>123.76</v>
      </c>
    </row>
    <row r="646" spans="1:12" x14ac:dyDescent="0.2">
      <c r="A646" t="s">
        <v>91</v>
      </c>
      <c r="B646" t="s">
        <v>110</v>
      </c>
      <c r="C646" t="s">
        <v>16</v>
      </c>
      <c r="E646" t="s">
        <v>115</v>
      </c>
      <c r="F646" t="s">
        <v>113</v>
      </c>
      <c r="H646" t="s">
        <v>23</v>
      </c>
      <c r="I646">
        <v>4</v>
      </c>
      <c r="J646">
        <v>30.94</v>
      </c>
      <c r="K646">
        <v>123.76</v>
      </c>
      <c r="L646" t="s">
        <v>114</v>
      </c>
    </row>
    <row r="647" spans="1:12" x14ac:dyDescent="0.2">
      <c r="A647" t="s">
        <v>91</v>
      </c>
      <c r="B647" t="s">
        <v>110</v>
      </c>
      <c r="C647" t="s">
        <v>16</v>
      </c>
      <c r="E647" t="s">
        <v>118</v>
      </c>
      <c r="F647" t="s">
        <v>119</v>
      </c>
      <c r="H647" t="s">
        <v>23</v>
      </c>
      <c r="I647">
        <v>1</v>
      </c>
      <c r="J647">
        <v>30.94</v>
      </c>
      <c r="K647">
        <v>30.94</v>
      </c>
      <c r="L647" t="s">
        <v>120</v>
      </c>
    </row>
    <row r="648" spans="1:12" x14ac:dyDescent="0.2">
      <c r="A648" t="s">
        <v>91</v>
      </c>
      <c r="B648" t="s">
        <v>110</v>
      </c>
      <c r="C648" t="s">
        <v>16</v>
      </c>
      <c r="E648" t="s">
        <v>17</v>
      </c>
      <c r="I648">
        <v>7.75</v>
      </c>
      <c r="J648">
        <v>30.94</v>
      </c>
      <c r="K648">
        <v>239.785</v>
      </c>
    </row>
    <row r="649" spans="1:12" x14ac:dyDescent="0.2">
      <c r="A649" t="s">
        <v>93</v>
      </c>
      <c r="B649" t="s">
        <v>110</v>
      </c>
      <c r="C649" t="s">
        <v>16</v>
      </c>
      <c r="E649" t="s">
        <v>18</v>
      </c>
      <c r="I649">
        <v>8</v>
      </c>
      <c r="J649">
        <v>30.94</v>
      </c>
      <c r="K649">
        <v>247.52</v>
      </c>
    </row>
    <row r="650" spans="1:12" x14ac:dyDescent="0.2">
      <c r="A650" t="s">
        <v>93</v>
      </c>
      <c r="B650" t="s">
        <v>110</v>
      </c>
      <c r="C650" t="s">
        <v>16</v>
      </c>
      <c r="E650" t="s">
        <v>112</v>
      </c>
      <c r="F650" t="s">
        <v>113</v>
      </c>
      <c r="H650" t="s">
        <v>23</v>
      </c>
      <c r="I650">
        <v>18</v>
      </c>
      <c r="J650">
        <v>30.94</v>
      </c>
      <c r="K650">
        <v>556.91999999999996</v>
      </c>
      <c r="L650" t="s">
        <v>114</v>
      </c>
    </row>
    <row r="651" spans="1:12" x14ac:dyDescent="0.2">
      <c r="A651" t="s">
        <v>93</v>
      </c>
      <c r="B651" t="s">
        <v>110</v>
      </c>
      <c r="C651" t="s">
        <v>16</v>
      </c>
      <c r="E651" t="s">
        <v>19</v>
      </c>
      <c r="I651">
        <v>4</v>
      </c>
      <c r="J651">
        <v>30.94</v>
      </c>
      <c r="K651">
        <v>123.76</v>
      </c>
    </row>
    <row r="652" spans="1:12" x14ac:dyDescent="0.2">
      <c r="A652" t="s">
        <v>93</v>
      </c>
      <c r="B652" t="s">
        <v>110</v>
      </c>
      <c r="C652" t="s">
        <v>16</v>
      </c>
      <c r="E652" t="s">
        <v>115</v>
      </c>
      <c r="F652" t="s">
        <v>113</v>
      </c>
      <c r="H652" t="s">
        <v>23</v>
      </c>
      <c r="I652">
        <v>8</v>
      </c>
      <c r="J652">
        <v>30.94</v>
      </c>
      <c r="K652">
        <v>247.52</v>
      </c>
      <c r="L652" t="s">
        <v>114</v>
      </c>
    </row>
    <row r="653" spans="1:12" x14ac:dyDescent="0.2">
      <c r="A653" t="s">
        <v>93</v>
      </c>
      <c r="B653" t="s">
        <v>110</v>
      </c>
      <c r="C653" t="s">
        <v>16</v>
      </c>
      <c r="E653" t="s">
        <v>122</v>
      </c>
      <c r="F653" t="s">
        <v>27</v>
      </c>
      <c r="H653" t="s">
        <v>23</v>
      </c>
      <c r="I653">
        <v>2</v>
      </c>
      <c r="J653">
        <v>30.94</v>
      </c>
      <c r="K653">
        <v>61.88</v>
      </c>
      <c r="L653" t="s">
        <v>24</v>
      </c>
    </row>
    <row r="654" spans="1:12" x14ac:dyDescent="0.2">
      <c r="A654" t="s">
        <v>94</v>
      </c>
      <c r="B654" t="s">
        <v>110</v>
      </c>
      <c r="C654" t="s">
        <v>16</v>
      </c>
      <c r="E654" t="s">
        <v>18</v>
      </c>
      <c r="I654">
        <v>8</v>
      </c>
      <c r="J654">
        <v>30.94</v>
      </c>
      <c r="K654">
        <v>247.52</v>
      </c>
    </row>
    <row r="655" spans="1:12" x14ac:dyDescent="0.2">
      <c r="A655" t="s">
        <v>94</v>
      </c>
      <c r="B655" t="s">
        <v>110</v>
      </c>
      <c r="C655" t="s">
        <v>16</v>
      </c>
      <c r="E655" t="s">
        <v>112</v>
      </c>
      <c r="F655" t="s">
        <v>113</v>
      </c>
      <c r="H655" t="s">
        <v>23</v>
      </c>
      <c r="I655">
        <v>18</v>
      </c>
      <c r="J655">
        <v>30.94</v>
      </c>
      <c r="K655">
        <v>556.91999999999996</v>
      </c>
      <c r="L655" t="s">
        <v>114</v>
      </c>
    </row>
    <row r="656" spans="1:12" x14ac:dyDescent="0.2">
      <c r="A656" t="s">
        <v>94</v>
      </c>
      <c r="B656" t="s">
        <v>110</v>
      </c>
      <c r="C656" t="s">
        <v>16</v>
      </c>
      <c r="E656" t="s">
        <v>19</v>
      </c>
      <c r="I656">
        <v>4</v>
      </c>
      <c r="J656">
        <v>30.94</v>
      </c>
      <c r="K656">
        <v>123.76</v>
      </c>
    </row>
    <row r="657" spans="1:12" x14ac:dyDescent="0.2">
      <c r="A657" t="s">
        <v>94</v>
      </c>
      <c r="B657" t="s">
        <v>110</v>
      </c>
      <c r="C657" t="s">
        <v>16</v>
      </c>
      <c r="E657" t="s">
        <v>115</v>
      </c>
      <c r="F657" t="s">
        <v>113</v>
      </c>
      <c r="H657" t="s">
        <v>23</v>
      </c>
      <c r="I657">
        <v>8</v>
      </c>
      <c r="J657">
        <v>30.94</v>
      </c>
      <c r="K657">
        <v>247.52</v>
      </c>
      <c r="L657" t="s">
        <v>114</v>
      </c>
    </row>
    <row r="658" spans="1:12" x14ac:dyDescent="0.2">
      <c r="A658" t="s">
        <v>94</v>
      </c>
      <c r="B658" t="s">
        <v>110</v>
      </c>
      <c r="C658" t="s">
        <v>16</v>
      </c>
      <c r="E658" t="s">
        <v>20</v>
      </c>
      <c r="I658">
        <v>2</v>
      </c>
      <c r="J658">
        <v>30.94</v>
      </c>
      <c r="K658">
        <v>61.88</v>
      </c>
    </row>
    <row r="659" spans="1:12" x14ac:dyDescent="0.2">
      <c r="A659" t="s">
        <v>95</v>
      </c>
      <c r="B659" t="s">
        <v>110</v>
      </c>
      <c r="C659" t="s">
        <v>16</v>
      </c>
      <c r="E659" t="s">
        <v>18</v>
      </c>
      <c r="I659">
        <v>4</v>
      </c>
      <c r="J659">
        <v>30.94</v>
      </c>
      <c r="K659">
        <v>123.76</v>
      </c>
    </row>
    <row r="660" spans="1:12" x14ac:dyDescent="0.2">
      <c r="A660" t="s">
        <v>95</v>
      </c>
      <c r="B660" t="s">
        <v>110</v>
      </c>
      <c r="C660" t="s">
        <v>16</v>
      </c>
      <c r="E660" t="s">
        <v>112</v>
      </c>
      <c r="F660" t="s">
        <v>113</v>
      </c>
      <c r="H660" t="s">
        <v>23</v>
      </c>
      <c r="I660">
        <v>26</v>
      </c>
      <c r="J660">
        <v>30.94</v>
      </c>
      <c r="K660">
        <v>804.44</v>
      </c>
      <c r="L660" t="s">
        <v>114</v>
      </c>
    </row>
    <row r="661" spans="1:12" x14ac:dyDescent="0.2">
      <c r="A661" t="s">
        <v>95</v>
      </c>
      <c r="B661" t="s">
        <v>110</v>
      </c>
      <c r="C661" t="s">
        <v>16</v>
      </c>
      <c r="E661" t="s">
        <v>20</v>
      </c>
      <c r="I661">
        <v>4</v>
      </c>
      <c r="J661">
        <v>30.94</v>
      </c>
      <c r="K661">
        <v>123.76</v>
      </c>
    </row>
    <row r="662" spans="1:12" x14ac:dyDescent="0.2">
      <c r="A662" t="s">
        <v>95</v>
      </c>
      <c r="B662" t="s">
        <v>110</v>
      </c>
      <c r="C662" t="s">
        <v>16</v>
      </c>
      <c r="E662" t="s">
        <v>115</v>
      </c>
      <c r="F662" t="s">
        <v>113</v>
      </c>
      <c r="H662" t="s">
        <v>23</v>
      </c>
      <c r="I662">
        <v>2</v>
      </c>
      <c r="J662">
        <v>30.94</v>
      </c>
      <c r="K662">
        <v>61.88</v>
      </c>
      <c r="L662" t="s">
        <v>114</v>
      </c>
    </row>
    <row r="663" spans="1:12" x14ac:dyDescent="0.2">
      <c r="A663" t="s">
        <v>95</v>
      </c>
      <c r="B663" t="s">
        <v>110</v>
      </c>
      <c r="C663" t="s">
        <v>16</v>
      </c>
      <c r="E663" t="s">
        <v>111</v>
      </c>
      <c r="F663" t="s">
        <v>59</v>
      </c>
      <c r="H663" t="s">
        <v>23</v>
      </c>
      <c r="I663">
        <v>4</v>
      </c>
      <c r="J663">
        <v>30.94</v>
      </c>
      <c r="K663">
        <v>123.76</v>
      </c>
      <c r="L663" t="s">
        <v>24</v>
      </c>
    </row>
    <row r="664" spans="1:12" x14ac:dyDescent="0.2">
      <c r="A664" t="s">
        <v>96</v>
      </c>
      <c r="B664" t="s">
        <v>110</v>
      </c>
      <c r="C664" t="s">
        <v>16</v>
      </c>
      <c r="E664" t="s">
        <v>18</v>
      </c>
      <c r="I664">
        <v>4</v>
      </c>
      <c r="J664">
        <v>30.94</v>
      </c>
      <c r="K664">
        <v>123.76</v>
      </c>
    </row>
    <row r="665" spans="1:12" x14ac:dyDescent="0.2">
      <c r="A665" t="s">
        <v>96</v>
      </c>
      <c r="B665" t="s">
        <v>110</v>
      </c>
      <c r="C665" t="s">
        <v>16</v>
      </c>
      <c r="E665" t="s">
        <v>112</v>
      </c>
      <c r="F665" t="s">
        <v>113</v>
      </c>
      <c r="H665" t="s">
        <v>23</v>
      </c>
      <c r="I665">
        <v>22</v>
      </c>
      <c r="J665">
        <v>30.94</v>
      </c>
      <c r="K665">
        <v>680.68</v>
      </c>
      <c r="L665" t="s">
        <v>114</v>
      </c>
    </row>
    <row r="666" spans="1:12" x14ac:dyDescent="0.2">
      <c r="A666" t="s">
        <v>96</v>
      </c>
      <c r="B666" t="s">
        <v>110</v>
      </c>
      <c r="C666" t="s">
        <v>16</v>
      </c>
      <c r="E666" t="s">
        <v>33</v>
      </c>
      <c r="F666" t="s">
        <v>45</v>
      </c>
      <c r="H666" t="s">
        <v>23</v>
      </c>
      <c r="I666">
        <v>4</v>
      </c>
      <c r="J666">
        <v>30.94</v>
      </c>
      <c r="K666">
        <v>123.76</v>
      </c>
      <c r="L666" t="s">
        <v>24</v>
      </c>
    </row>
    <row r="667" spans="1:12" x14ac:dyDescent="0.2">
      <c r="A667" t="s">
        <v>96</v>
      </c>
      <c r="B667" t="s">
        <v>110</v>
      </c>
      <c r="C667" t="s">
        <v>16</v>
      </c>
      <c r="E667" t="s">
        <v>115</v>
      </c>
      <c r="F667" t="s">
        <v>113</v>
      </c>
      <c r="H667" t="s">
        <v>23</v>
      </c>
      <c r="I667">
        <v>2</v>
      </c>
      <c r="J667">
        <v>30.94</v>
      </c>
      <c r="K667">
        <v>61.88</v>
      </c>
      <c r="L667" t="s">
        <v>114</v>
      </c>
    </row>
    <row r="668" spans="1:12" x14ac:dyDescent="0.2">
      <c r="A668" t="s">
        <v>96</v>
      </c>
      <c r="B668" t="s">
        <v>110</v>
      </c>
      <c r="C668" t="s">
        <v>16</v>
      </c>
      <c r="E668" t="s">
        <v>111</v>
      </c>
      <c r="F668" t="s">
        <v>59</v>
      </c>
      <c r="H668" t="s">
        <v>23</v>
      </c>
      <c r="I668">
        <v>8</v>
      </c>
      <c r="J668">
        <v>30.94</v>
      </c>
      <c r="K668">
        <v>247.52</v>
      </c>
      <c r="L668" t="s">
        <v>24</v>
      </c>
    </row>
    <row r="669" spans="1:12" x14ac:dyDescent="0.2">
      <c r="A669" t="s">
        <v>97</v>
      </c>
      <c r="B669" t="s">
        <v>110</v>
      </c>
      <c r="C669" t="s">
        <v>16</v>
      </c>
      <c r="E669" t="s">
        <v>18</v>
      </c>
      <c r="I669">
        <v>4</v>
      </c>
      <c r="J669">
        <v>30.94</v>
      </c>
      <c r="K669">
        <v>123.76</v>
      </c>
    </row>
    <row r="670" spans="1:12" x14ac:dyDescent="0.2">
      <c r="A670" t="s">
        <v>97</v>
      </c>
      <c r="B670" t="s">
        <v>110</v>
      </c>
      <c r="C670" t="s">
        <v>16</v>
      </c>
      <c r="E670" t="s">
        <v>112</v>
      </c>
      <c r="F670" t="s">
        <v>113</v>
      </c>
      <c r="H670" t="s">
        <v>23</v>
      </c>
      <c r="I670">
        <v>16</v>
      </c>
      <c r="J670">
        <v>30.94</v>
      </c>
      <c r="K670">
        <v>495.04</v>
      </c>
      <c r="L670" t="s">
        <v>114</v>
      </c>
    </row>
    <row r="671" spans="1:12" x14ac:dyDescent="0.2">
      <c r="A671" t="s">
        <v>97</v>
      </c>
      <c r="B671" t="s">
        <v>110</v>
      </c>
      <c r="C671" t="s">
        <v>16</v>
      </c>
      <c r="E671" t="s">
        <v>115</v>
      </c>
      <c r="F671" t="s">
        <v>113</v>
      </c>
      <c r="H671" t="s">
        <v>23</v>
      </c>
      <c r="I671">
        <v>4</v>
      </c>
      <c r="J671">
        <v>30.94</v>
      </c>
      <c r="K671">
        <v>123.76</v>
      </c>
      <c r="L671" t="s">
        <v>114</v>
      </c>
    </row>
    <row r="672" spans="1:12" x14ac:dyDescent="0.2">
      <c r="A672" t="s">
        <v>97</v>
      </c>
      <c r="B672" t="s">
        <v>110</v>
      </c>
      <c r="C672" t="s">
        <v>16</v>
      </c>
      <c r="E672" t="s">
        <v>17</v>
      </c>
      <c r="I672">
        <v>7.75</v>
      </c>
      <c r="J672">
        <v>30.94</v>
      </c>
      <c r="K672">
        <v>239.785</v>
      </c>
    </row>
    <row r="673" spans="1:12" x14ac:dyDescent="0.2">
      <c r="A673" t="s">
        <v>97</v>
      </c>
      <c r="B673" t="s">
        <v>110</v>
      </c>
      <c r="C673" t="s">
        <v>16</v>
      </c>
      <c r="E673" t="s">
        <v>111</v>
      </c>
      <c r="F673" t="s">
        <v>59</v>
      </c>
      <c r="H673" t="s">
        <v>23</v>
      </c>
      <c r="I673">
        <v>8</v>
      </c>
      <c r="J673">
        <v>30.94</v>
      </c>
      <c r="K673">
        <v>247.52</v>
      </c>
      <c r="L673" t="s">
        <v>24</v>
      </c>
    </row>
    <row r="674" spans="1:12" x14ac:dyDescent="0.2">
      <c r="A674" t="s">
        <v>98</v>
      </c>
      <c r="B674" t="s">
        <v>110</v>
      </c>
      <c r="C674" t="s">
        <v>16</v>
      </c>
      <c r="E674" t="s">
        <v>20</v>
      </c>
      <c r="I674">
        <v>4</v>
      </c>
      <c r="J674">
        <v>30.94</v>
      </c>
      <c r="K674">
        <v>123.76</v>
      </c>
    </row>
    <row r="675" spans="1:12" x14ac:dyDescent="0.2">
      <c r="A675" t="s">
        <v>98</v>
      </c>
      <c r="B675" t="s">
        <v>110</v>
      </c>
      <c r="C675" t="s">
        <v>16</v>
      </c>
      <c r="E675" t="s">
        <v>112</v>
      </c>
      <c r="F675" t="s">
        <v>113</v>
      </c>
      <c r="H675" t="s">
        <v>23</v>
      </c>
      <c r="I675">
        <v>24</v>
      </c>
      <c r="J675">
        <v>30.94</v>
      </c>
      <c r="K675">
        <v>742.56</v>
      </c>
      <c r="L675" t="s">
        <v>114</v>
      </c>
    </row>
    <row r="676" spans="1:12" x14ac:dyDescent="0.2">
      <c r="A676" t="s">
        <v>98</v>
      </c>
      <c r="B676" t="s">
        <v>110</v>
      </c>
      <c r="C676" t="s">
        <v>16</v>
      </c>
      <c r="E676" t="s">
        <v>115</v>
      </c>
      <c r="F676" t="s">
        <v>113</v>
      </c>
      <c r="H676" t="s">
        <v>23</v>
      </c>
      <c r="I676">
        <v>4</v>
      </c>
      <c r="J676">
        <v>30.94</v>
      </c>
      <c r="K676">
        <v>123.76</v>
      </c>
      <c r="L676" t="s">
        <v>114</v>
      </c>
    </row>
    <row r="677" spans="1:12" x14ac:dyDescent="0.2">
      <c r="A677" t="s">
        <v>98</v>
      </c>
      <c r="B677" t="s">
        <v>110</v>
      </c>
      <c r="C677" t="s">
        <v>16</v>
      </c>
      <c r="E677" t="s">
        <v>111</v>
      </c>
      <c r="F677" t="s">
        <v>59</v>
      </c>
      <c r="H677" t="s">
        <v>23</v>
      </c>
      <c r="I677">
        <v>8</v>
      </c>
      <c r="J677">
        <v>30.94</v>
      </c>
      <c r="K677">
        <v>247.52</v>
      </c>
      <c r="L677" t="s">
        <v>24</v>
      </c>
    </row>
    <row r="678" spans="1:12" x14ac:dyDescent="0.2">
      <c r="A678" t="s">
        <v>98</v>
      </c>
      <c r="B678" t="s">
        <v>110</v>
      </c>
      <c r="C678" t="s">
        <v>16</v>
      </c>
      <c r="E678" t="s">
        <v>18</v>
      </c>
      <c r="I678">
        <v>2</v>
      </c>
      <c r="J678">
        <v>30.94</v>
      </c>
      <c r="K678">
        <v>61.88</v>
      </c>
    </row>
    <row r="679" spans="1:12" x14ac:dyDescent="0.2">
      <c r="A679" t="s">
        <v>99</v>
      </c>
      <c r="B679" t="s">
        <v>110</v>
      </c>
      <c r="C679" t="s">
        <v>16</v>
      </c>
      <c r="E679" t="s">
        <v>121</v>
      </c>
      <c r="F679" t="s">
        <v>113</v>
      </c>
      <c r="H679" t="s">
        <v>23</v>
      </c>
      <c r="I679">
        <v>4</v>
      </c>
      <c r="J679">
        <v>30.94</v>
      </c>
      <c r="K679">
        <v>123.76</v>
      </c>
      <c r="L679" t="s">
        <v>114</v>
      </c>
    </row>
    <row r="680" spans="1:12" x14ac:dyDescent="0.2">
      <c r="A680" t="s">
        <v>99</v>
      </c>
      <c r="B680" t="s">
        <v>110</v>
      </c>
      <c r="C680" t="s">
        <v>16</v>
      </c>
      <c r="E680" t="s">
        <v>112</v>
      </c>
      <c r="F680" t="s">
        <v>113</v>
      </c>
      <c r="H680" t="s">
        <v>23</v>
      </c>
      <c r="I680">
        <v>16</v>
      </c>
      <c r="J680">
        <v>30.94</v>
      </c>
      <c r="K680">
        <v>495.04</v>
      </c>
      <c r="L680" t="s">
        <v>114</v>
      </c>
    </row>
    <row r="681" spans="1:12" x14ac:dyDescent="0.2">
      <c r="A681" t="s">
        <v>99</v>
      </c>
      <c r="B681" t="s">
        <v>110</v>
      </c>
      <c r="C681" t="s">
        <v>16</v>
      </c>
      <c r="E681" t="s">
        <v>115</v>
      </c>
      <c r="F681" t="s">
        <v>113</v>
      </c>
      <c r="H681" t="s">
        <v>23</v>
      </c>
      <c r="I681">
        <v>8</v>
      </c>
      <c r="J681">
        <v>30.94</v>
      </c>
      <c r="K681">
        <v>247.52</v>
      </c>
      <c r="L681" t="s">
        <v>114</v>
      </c>
    </row>
    <row r="682" spans="1:12" x14ac:dyDescent="0.2">
      <c r="A682" t="s">
        <v>99</v>
      </c>
      <c r="B682" t="s">
        <v>110</v>
      </c>
      <c r="C682" t="s">
        <v>16</v>
      </c>
      <c r="E682" t="s">
        <v>38</v>
      </c>
      <c r="F682" t="s">
        <v>22</v>
      </c>
      <c r="H682" t="s">
        <v>23</v>
      </c>
      <c r="I682">
        <v>8</v>
      </c>
      <c r="J682">
        <v>30.94</v>
      </c>
      <c r="K682">
        <v>247.52</v>
      </c>
      <c r="L682" t="s">
        <v>24</v>
      </c>
    </row>
    <row r="683" spans="1:12" x14ac:dyDescent="0.2">
      <c r="A683" t="s">
        <v>99</v>
      </c>
      <c r="B683" t="s">
        <v>110</v>
      </c>
      <c r="C683" t="s">
        <v>16</v>
      </c>
      <c r="E683" t="s">
        <v>117</v>
      </c>
      <c r="F683" t="s">
        <v>27</v>
      </c>
      <c r="H683" t="s">
        <v>23</v>
      </c>
      <c r="I683">
        <v>4</v>
      </c>
      <c r="J683">
        <v>30.94</v>
      </c>
      <c r="K683">
        <v>123.76</v>
      </c>
      <c r="L683" t="s">
        <v>24</v>
      </c>
    </row>
    <row r="684" spans="1:12" x14ac:dyDescent="0.2">
      <c r="A684" t="s">
        <v>99</v>
      </c>
      <c r="B684" t="s">
        <v>110</v>
      </c>
      <c r="C684" t="s">
        <v>16</v>
      </c>
      <c r="E684" t="s">
        <v>18</v>
      </c>
      <c r="I684">
        <v>2</v>
      </c>
      <c r="J684">
        <v>30.94</v>
      </c>
      <c r="K684">
        <v>61.88</v>
      </c>
    </row>
    <row r="685" spans="1:12" x14ac:dyDescent="0.2">
      <c r="A685" t="s">
        <v>100</v>
      </c>
      <c r="B685" t="s">
        <v>110</v>
      </c>
      <c r="C685" t="s">
        <v>16</v>
      </c>
      <c r="E685" t="s">
        <v>17</v>
      </c>
      <c r="I685">
        <v>31</v>
      </c>
      <c r="J685">
        <v>30.94</v>
      </c>
      <c r="K685">
        <v>959.14</v>
      </c>
    </row>
    <row r="686" spans="1:12" x14ac:dyDescent="0.2">
      <c r="A686" t="s">
        <v>100</v>
      </c>
      <c r="B686" t="s">
        <v>110</v>
      </c>
      <c r="C686" t="s">
        <v>16</v>
      </c>
      <c r="E686" t="s">
        <v>19</v>
      </c>
      <c r="I686">
        <v>4</v>
      </c>
      <c r="J686">
        <v>30.94</v>
      </c>
      <c r="K686">
        <v>123.76</v>
      </c>
    </row>
    <row r="687" spans="1:12" x14ac:dyDescent="0.2">
      <c r="A687" t="s">
        <v>100</v>
      </c>
      <c r="B687" t="s">
        <v>110</v>
      </c>
      <c r="C687" t="s">
        <v>16</v>
      </c>
      <c r="E687" t="s">
        <v>112</v>
      </c>
      <c r="F687" t="s">
        <v>113</v>
      </c>
      <c r="H687" t="s">
        <v>23</v>
      </c>
      <c r="I687">
        <v>4</v>
      </c>
      <c r="J687">
        <v>30.94</v>
      </c>
      <c r="K687">
        <v>123.76</v>
      </c>
      <c r="L687" t="s">
        <v>114</v>
      </c>
    </row>
    <row r="688" spans="1:12" x14ac:dyDescent="0.2">
      <c r="A688" t="s">
        <v>101</v>
      </c>
      <c r="B688" t="s">
        <v>110</v>
      </c>
      <c r="C688" t="s">
        <v>16</v>
      </c>
      <c r="E688" t="s">
        <v>17</v>
      </c>
      <c r="I688">
        <v>24</v>
      </c>
      <c r="J688">
        <v>30.94</v>
      </c>
      <c r="K688">
        <v>742.56</v>
      </c>
    </row>
    <row r="689" spans="1:12" x14ac:dyDescent="0.2">
      <c r="A689" t="s">
        <v>101</v>
      </c>
      <c r="B689" t="s">
        <v>110</v>
      </c>
      <c r="C689" t="s">
        <v>16</v>
      </c>
      <c r="E689" t="s">
        <v>19</v>
      </c>
      <c r="I689">
        <v>4</v>
      </c>
      <c r="J689">
        <v>30.94</v>
      </c>
      <c r="K689">
        <v>123.76</v>
      </c>
    </row>
    <row r="690" spans="1:12" x14ac:dyDescent="0.2">
      <c r="A690" t="s">
        <v>101</v>
      </c>
      <c r="B690" t="s">
        <v>110</v>
      </c>
      <c r="C690" t="s">
        <v>16</v>
      </c>
      <c r="E690" t="s">
        <v>112</v>
      </c>
      <c r="F690" t="s">
        <v>113</v>
      </c>
      <c r="H690" t="s">
        <v>23</v>
      </c>
      <c r="I690">
        <v>4</v>
      </c>
      <c r="J690">
        <v>30.94</v>
      </c>
      <c r="K690">
        <v>123.76</v>
      </c>
      <c r="L690" t="s">
        <v>114</v>
      </c>
    </row>
    <row r="691" spans="1:12" x14ac:dyDescent="0.2">
      <c r="A691" t="s">
        <v>101</v>
      </c>
      <c r="B691" t="s">
        <v>110</v>
      </c>
      <c r="C691" t="s">
        <v>16</v>
      </c>
      <c r="E691" t="s">
        <v>115</v>
      </c>
      <c r="F691" t="s">
        <v>113</v>
      </c>
      <c r="H691" t="s">
        <v>23</v>
      </c>
      <c r="I691">
        <v>6</v>
      </c>
      <c r="J691">
        <v>30.94</v>
      </c>
      <c r="K691">
        <v>185.64</v>
      </c>
      <c r="L691" t="s">
        <v>114</v>
      </c>
    </row>
    <row r="692" spans="1:12" x14ac:dyDescent="0.2">
      <c r="A692" t="s">
        <v>101</v>
      </c>
      <c r="B692" t="s">
        <v>110</v>
      </c>
      <c r="C692" t="s">
        <v>16</v>
      </c>
      <c r="E692" t="s">
        <v>123</v>
      </c>
      <c r="F692" t="s">
        <v>22</v>
      </c>
      <c r="H692" t="s">
        <v>23</v>
      </c>
      <c r="I692">
        <v>4</v>
      </c>
      <c r="J692">
        <v>30.94</v>
      </c>
      <c r="K692">
        <v>123.76</v>
      </c>
      <c r="L692" t="s">
        <v>24</v>
      </c>
    </row>
    <row r="693" spans="1:12" x14ac:dyDescent="0.2">
      <c r="A693" t="s">
        <v>102</v>
      </c>
      <c r="B693" t="s">
        <v>110</v>
      </c>
      <c r="C693" t="s">
        <v>16</v>
      </c>
      <c r="E693" t="s">
        <v>46</v>
      </c>
      <c r="I693">
        <v>24</v>
      </c>
      <c r="J693">
        <v>30.94</v>
      </c>
      <c r="K693">
        <v>742.56</v>
      </c>
    </row>
    <row r="694" spans="1:12" x14ac:dyDescent="0.2">
      <c r="A694" t="s">
        <v>102</v>
      </c>
      <c r="B694" t="s">
        <v>110</v>
      </c>
      <c r="C694" t="s">
        <v>16</v>
      </c>
      <c r="E694" t="s">
        <v>19</v>
      </c>
      <c r="I694">
        <v>2</v>
      </c>
      <c r="J694">
        <v>30.94</v>
      </c>
      <c r="K694">
        <v>61.88</v>
      </c>
    </row>
    <row r="695" spans="1:12" x14ac:dyDescent="0.2">
      <c r="A695" t="s">
        <v>102</v>
      </c>
      <c r="B695" t="s">
        <v>110</v>
      </c>
      <c r="C695" t="s">
        <v>16</v>
      </c>
      <c r="E695" t="s">
        <v>121</v>
      </c>
      <c r="F695" t="s">
        <v>113</v>
      </c>
      <c r="H695" t="s">
        <v>23</v>
      </c>
      <c r="I695">
        <v>6</v>
      </c>
      <c r="J695">
        <v>30.94</v>
      </c>
      <c r="K695">
        <v>185.64</v>
      </c>
      <c r="L695" t="s">
        <v>114</v>
      </c>
    </row>
    <row r="696" spans="1:12" x14ac:dyDescent="0.2">
      <c r="A696" t="s">
        <v>102</v>
      </c>
      <c r="B696" t="s">
        <v>110</v>
      </c>
      <c r="C696" t="s">
        <v>16</v>
      </c>
      <c r="E696" t="s">
        <v>115</v>
      </c>
      <c r="F696" t="s">
        <v>113</v>
      </c>
      <c r="H696" t="s">
        <v>23</v>
      </c>
      <c r="I696">
        <v>4</v>
      </c>
      <c r="J696">
        <v>30.94</v>
      </c>
      <c r="K696">
        <v>123.76</v>
      </c>
      <c r="L696" t="s">
        <v>114</v>
      </c>
    </row>
    <row r="697" spans="1:12" x14ac:dyDescent="0.2">
      <c r="A697" t="s">
        <v>102</v>
      </c>
      <c r="B697" t="s">
        <v>110</v>
      </c>
      <c r="C697" t="s">
        <v>16</v>
      </c>
      <c r="E697" t="s">
        <v>123</v>
      </c>
      <c r="F697" t="s">
        <v>22</v>
      </c>
      <c r="H697" t="s">
        <v>23</v>
      </c>
      <c r="I697">
        <v>4</v>
      </c>
      <c r="J697">
        <v>30.94</v>
      </c>
      <c r="K697">
        <v>123.76</v>
      </c>
      <c r="L697" t="s">
        <v>24</v>
      </c>
    </row>
    <row r="698" spans="1:12" x14ac:dyDescent="0.2">
      <c r="A698" t="s">
        <v>102</v>
      </c>
      <c r="B698" t="s">
        <v>110</v>
      </c>
      <c r="C698" t="s">
        <v>16</v>
      </c>
      <c r="E698" t="s">
        <v>18</v>
      </c>
      <c r="I698">
        <v>4</v>
      </c>
      <c r="J698">
        <v>30.94</v>
      </c>
      <c r="K698">
        <v>123.76</v>
      </c>
    </row>
    <row r="699" spans="1:12" x14ac:dyDescent="0.2">
      <c r="A699" t="s">
        <v>103</v>
      </c>
      <c r="B699" t="s">
        <v>110</v>
      </c>
      <c r="C699" t="s">
        <v>16</v>
      </c>
      <c r="E699" t="s">
        <v>46</v>
      </c>
      <c r="I699">
        <v>38.75</v>
      </c>
      <c r="J699">
        <v>30.94</v>
      </c>
      <c r="K699">
        <v>1198.925</v>
      </c>
    </row>
    <row r="700" spans="1:12" x14ac:dyDescent="0.2">
      <c r="A700" t="s">
        <v>104</v>
      </c>
      <c r="B700" t="s">
        <v>110</v>
      </c>
      <c r="C700" t="s">
        <v>16</v>
      </c>
      <c r="E700" t="s">
        <v>17</v>
      </c>
      <c r="I700">
        <v>7.75</v>
      </c>
      <c r="J700">
        <v>30.94</v>
      </c>
      <c r="K700">
        <v>239.785</v>
      </c>
    </row>
    <row r="701" spans="1:12" x14ac:dyDescent="0.2">
      <c r="A701" t="s">
        <v>104</v>
      </c>
      <c r="B701" t="s">
        <v>110</v>
      </c>
      <c r="C701" t="s">
        <v>16</v>
      </c>
      <c r="E701" t="s">
        <v>33</v>
      </c>
      <c r="F701" t="s">
        <v>45</v>
      </c>
      <c r="H701" t="s">
        <v>23</v>
      </c>
      <c r="I701">
        <v>2</v>
      </c>
      <c r="J701">
        <v>30.94</v>
      </c>
      <c r="K701">
        <v>61.88</v>
      </c>
      <c r="L701" t="s">
        <v>24</v>
      </c>
    </row>
    <row r="702" spans="1:12" x14ac:dyDescent="0.2">
      <c r="A702" t="s">
        <v>104</v>
      </c>
      <c r="B702" t="s">
        <v>110</v>
      </c>
      <c r="C702" t="s">
        <v>16</v>
      </c>
      <c r="E702" t="s">
        <v>20</v>
      </c>
      <c r="I702">
        <v>4</v>
      </c>
      <c r="J702">
        <v>30.94</v>
      </c>
      <c r="K702">
        <v>123.76</v>
      </c>
    </row>
    <row r="703" spans="1:12" x14ac:dyDescent="0.2">
      <c r="A703" t="s">
        <v>104</v>
      </c>
      <c r="B703" t="s">
        <v>110</v>
      </c>
      <c r="C703" t="s">
        <v>16</v>
      </c>
      <c r="E703" t="s">
        <v>115</v>
      </c>
      <c r="F703" t="s">
        <v>113</v>
      </c>
      <c r="H703" t="s">
        <v>23</v>
      </c>
      <c r="I703">
        <v>4</v>
      </c>
      <c r="J703">
        <v>30.94</v>
      </c>
      <c r="K703">
        <v>123.76</v>
      </c>
      <c r="L703" t="s">
        <v>114</v>
      </c>
    </row>
    <row r="704" spans="1:12" x14ac:dyDescent="0.2">
      <c r="A704" t="s">
        <v>104</v>
      </c>
      <c r="B704" t="s">
        <v>110</v>
      </c>
      <c r="C704" t="s">
        <v>16</v>
      </c>
      <c r="E704" t="s">
        <v>111</v>
      </c>
      <c r="F704" t="s">
        <v>59</v>
      </c>
      <c r="H704" t="s">
        <v>23</v>
      </c>
      <c r="I704">
        <v>20</v>
      </c>
      <c r="J704">
        <v>30.94</v>
      </c>
      <c r="K704">
        <v>618.79999999999995</v>
      </c>
      <c r="L704" t="s">
        <v>24</v>
      </c>
    </row>
    <row r="705" spans="1:12" x14ac:dyDescent="0.2">
      <c r="A705" t="s">
        <v>104</v>
      </c>
      <c r="B705" t="s">
        <v>110</v>
      </c>
      <c r="C705" t="s">
        <v>16</v>
      </c>
      <c r="E705" t="s">
        <v>18</v>
      </c>
      <c r="I705">
        <v>4</v>
      </c>
      <c r="J705">
        <v>30.94</v>
      </c>
      <c r="K705">
        <v>123.76</v>
      </c>
    </row>
    <row r="706" spans="1:12" x14ac:dyDescent="0.2">
      <c r="A706" t="s">
        <v>105</v>
      </c>
      <c r="B706" t="s">
        <v>110</v>
      </c>
      <c r="C706" t="s">
        <v>16</v>
      </c>
      <c r="E706" t="s">
        <v>19</v>
      </c>
      <c r="I706">
        <v>4</v>
      </c>
      <c r="J706">
        <v>30.94</v>
      </c>
      <c r="K706">
        <v>123.76</v>
      </c>
    </row>
    <row r="707" spans="1:12" x14ac:dyDescent="0.2">
      <c r="A707" t="s">
        <v>105</v>
      </c>
      <c r="B707" t="s">
        <v>110</v>
      </c>
      <c r="C707" t="s">
        <v>16</v>
      </c>
      <c r="E707" t="s">
        <v>20</v>
      </c>
      <c r="I707">
        <v>4</v>
      </c>
      <c r="J707">
        <v>30.94</v>
      </c>
      <c r="K707">
        <v>123.76</v>
      </c>
    </row>
    <row r="708" spans="1:12" x14ac:dyDescent="0.2">
      <c r="A708" t="s">
        <v>105</v>
      </c>
      <c r="B708" t="s">
        <v>110</v>
      </c>
      <c r="C708" t="s">
        <v>16</v>
      </c>
      <c r="E708" t="s">
        <v>115</v>
      </c>
      <c r="F708" t="s">
        <v>113</v>
      </c>
      <c r="H708" t="s">
        <v>23</v>
      </c>
      <c r="I708">
        <v>4</v>
      </c>
      <c r="J708">
        <v>30.94</v>
      </c>
      <c r="K708">
        <v>123.76</v>
      </c>
      <c r="L708" t="s">
        <v>114</v>
      </c>
    </row>
    <row r="709" spans="1:12" x14ac:dyDescent="0.2">
      <c r="A709" t="s">
        <v>105</v>
      </c>
      <c r="B709" t="s">
        <v>110</v>
      </c>
      <c r="C709" t="s">
        <v>16</v>
      </c>
      <c r="E709" t="s">
        <v>111</v>
      </c>
      <c r="F709" t="s">
        <v>59</v>
      </c>
      <c r="H709" t="s">
        <v>23</v>
      </c>
      <c r="I709">
        <v>20</v>
      </c>
      <c r="J709">
        <v>30.94</v>
      </c>
      <c r="K709">
        <v>618.79999999999995</v>
      </c>
      <c r="L709" t="s">
        <v>24</v>
      </c>
    </row>
    <row r="710" spans="1:12" x14ac:dyDescent="0.2">
      <c r="A710" t="s">
        <v>105</v>
      </c>
      <c r="B710" t="s">
        <v>110</v>
      </c>
      <c r="C710" t="s">
        <v>16</v>
      </c>
      <c r="E710" t="s">
        <v>18</v>
      </c>
      <c r="I710">
        <v>4</v>
      </c>
      <c r="J710">
        <v>30.94</v>
      </c>
      <c r="K710">
        <v>123.76</v>
      </c>
    </row>
    <row r="711" spans="1:12" x14ac:dyDescent="0.2">
      <c r="A711" t="s">
        <v>105</v>
      </c>
      <c r="B711" t="s">
        <v>110</v>
      </c>
      <c r="C711" t="s">
        <v>16</v>
      </c>
      <c r="E711" t="s">
        <v>117</v>
      </c>
      <c r="F711" t="s">
        <v>27</v>
      </c>
      <c r="H711" t="s">
        <v>23</v>
      </c>
      <c r="I711">
        <v>4</v>
      </c>
      <c r="J711">
        <v>30.94</v>
      </c>
      <c r="K711">
        <v>123.76</v>
      </c>
      <c r="L711" t="s">
        <v>24</v>
      </c>
    </row>
    <row r="712" spans="1:12" x14ac:dyDescent="0.2">
      <c r="A712" t="s">
        <v>106</v>
      </c>
      <c r="B712" t="s">
        <v>110</v>
      </c>
      <c r="C712" t="s">
        <v>16</v>
      </c>
      <c r="E712" t="s">
        <v>20</v>
      </c>
      <c r="I712">
        <v>2</v>
      </c>
      <c r="J712">
        <v>30.94</v>
      </c>
      <c r="K712">
        <v>61.88</v>
      </c>
    </row>
    <row r="713" spans="1:12" x14ac:dyDescent="0.2">
      <c r="A713" t="s">
        <v>106</v>
      </c>
      <c r="B713" t="s">
        <v>110</v>
      </c>
      <c r="C713" t="s">
        <v>16</v>
      </c>
      <c r="E713" t="s">
        <v>46</v>
      </c>
      <c r="I713">
        <v>8</v>
      </c>
      <c r="J713">
        <v>30.94</v>
      </c>
      <c r="K713">
        <v>247.52</v>
      </c>
    </row>
    <row r="714" spans="1:12" x14ac:dyDescent="0.2">
      <c r="A714" t="s">
        <v>106</v>
      </c>
      <c r="B714" t="s">
        <v>110</v>
      </c>
      <c r="C714" t="s">
        <v>16</v>
      </c>
      <c r="E714" t="s">
        <v>111</v>
      </c>
      <c r="F714" t="s">
        <v>59</v>
      </c>
      <c r="H714" t="s">
        <v>23</v>
      </c>
      <c r="I714">
        <v>24</v>
      </c>
      <c r="J714">
        <v>30.94</v>
      </c>
      <c r="K714">
        <v>742.56</v>
      </c>
      <c r="L714" t="s">
        <v>24</v>
      </c>
    </row>
    <row r="715" spans="1:12" x14ac:dyDescent="0.2">
      <c r="A715" t="s">
        <v>106</v>
      </c>
      <c r="B715" t="s">
        <v>110</v>
      </c>
      <c r="C715" t="s">
        <v>16</v>
      </c>
      <c r="E715" t="s">
        <v>18</v>
      </c>
      <c r="I715">
        <v>4</v>
      </c>
      <c r="J715">
        <v>30.94</v>
      </c>
      <c r="K715">
        <v>123.76</v>
      </c>
    </row>
    <row r="716" spans="1:12" x14ac:dyDescent="0.2">
      <c r="A716" t="s">
        <v>106</v>
      </c>
      <c r="B716" t="s">
        <v>110</v>
      </c>
      <c r="C716" t="s">
        <v>16</v>
      </c>
      <c r="E716" t="s">
        <v>117</v>
      </c>
      <c r="F716" t="s">
        <v>27</v>
      </c>
      <c r="H716" t="s">
        <v>23</v>
      </c>
      <c r="I716">
        <v>2</v>
      </c>
      <c r="J716">
        <v>30.94</v>
      </c>
      <c r="K716">
        <v>61.88</v>
      </c>
      <c r="L716" t="s">
        <v>24</v>
      </c>
    </row>
    <row r="717" spans="1:12" x14ac:dyDescent="0.2">
      <c r="A717" t="s">
        <v>107</v>
      </c>
      <c r="B717" t="s">
        <v>110</v>
      </c>
      <c r="C717" t="s">
        <v>16</v>
      </c>
      <c r="E717" t="s">
        <v>20</v>
      </c>
      <c r="I717">
        <v>2</v>
      </c>
      <c r="J717">
        <v>30.94</v>
      </c>
      <c r="K717">
        <v>61.88</v>
      </c>
    </row>
    <row r="718" spans="1:12" x14ac:dyDescent="0.2">
      <c r="A718" t="s">
        <v>107</v>
      </c>
      <c r="B718" t="s">
        <v>110</v>
      </c>
      <c r="C718" t="s">
        <v>16</v>
      </c>
      <c r="E718" t="s">
        <v>46</v>
      </c>
      <c r="I718">
        <v>4</v>
      </c>
      <c r="J718">
        <v>30.94</v>
      </c>
      <c r="K718">
        <v>123.76</v>
      </c>
    </row>
    <row r="719" spans="1:12" x14ac:dyDescent="0.2">
      <c r="A719" t="s">
        <v>107</v>
      </c>
      <c r="B719" t="s">
        <v>110</v>
      </c>
      <c r="C719" t="s">
        <v>16</v>
      </c>
      <c r="E719" t="s">
        <v>111</v>
      </c>
      <c r="F719" t="s">
        <v>59</v>
      </c>
      <c r="H719" t="s">
        <v>23</v>
      </c>
      <c r="I719">
        <v>24</v>
      </c>
      <c r="J719">
        <v>30.94</v>
      </c>
      <c r="K719">
        <v>742.56</v>
      </c>
      <c r="L719" t="s">
        <v>24</v>
      </c>
    </row>
    <row r="720" spans="1:12" x14ac:dyDescent="0.2">
      <c r="A720" t="s">
        <v>107</v>
      </c>
      <c r="B720" t="s">
        <v>110</v>
      </c>
      <c r="C720" t="s">
        <v>16</v>
      </c>
      <c r="E720" t="s">
        <v>18</v>
      </c>
      <c r="I720">
        <v>4</v>
      </c>
      <c r="J720">
        <v>30.94</v>
      </c>
      <c r="K720">
        <v>123.76</v>
      </c>
    </row>
    <row r="721" spans="1:14" x14ac:dyDescent="0.2">
      <c r="A721" t="s">
        <v>107</v>
      </c>
      <c r="B721" t="s">
        <v>110</v>
      </c>
      <c r="C721" t="s">
        <v>16</v>
      </c>
      <c r="E721" t="s">
        <v>21</v>
      </c>
      <c r="F721" t="s">
        <v>22</v>
      </c>
      <c r="H721" t="s">
        <v>23</v>
      </c>
      <c r="I721">
        <v>4</v>
      </c>
      <c r="J721">
        <v>30.94</v>
      </c>
      <c r="K721">
        <v>123.76</v>
      </c>
      <c r="L721" t="s">
        <v>24</v>
      </c>
    </row>
    <row r="722" spans="1:14" x14ac:dyDescent="0.2">
      <c r="A722" t="s">
        <v>107</v>
      </c>
      <c r="B722" t="s">
        <v>110</v>
      </c>
      <c r="C722" t="s">
        <v>16</v>
      </c>
      <c r="E722" t="s">
        <v>19</v>
      </c>
      <c r="I722">
        <v>3</v>
      </c>
      <c r="J722">
        <v>30.94</v>
      </c>
      <c r="K722">
        <v>92.82</v>
      </c>
    </row>
    <row r="723" spans="1:14" x14ac:dyDescent="0.2">
      <c r="A723" t="s">
        <v>108</v>
      </c>
      <c r="B723" t="s">
        <v>110</v>
      </c>
      <c r="C723" t="s">
        <v>16</v>
      </c>
      <c r="E723" t="s">
        <v>112</v>
      </c>
      <c r="F723" t="s">
        <v>113</v>
      </c>
      <c r="H723" t="s">
        <v>23</v>
      </c>
      <c r="I723">
        <v>8</v>
      </c>
      <c r="J723">
        <v>30.94</v>
      </c>
      <c r="K723">
        <v>247.52</v>
      </c>
      <c r="L723" t="s">
        <v>114</v>
      </c>
    </row>
    <row r="724" spans="1:14" x14ac:dyDescent="0.2">
      <c r="A724" t="s">
        <v>108</v>
      </c>
      <c r="B724" t="s">
        <v>110</v>
      </c>
      <c r="C724" t="s">
        <v>16</v>
      </c>
      <c r="E724" t="s">
        <v>17</v>
      </c>
      <c r="I724">
        <v>7.75</v>
      </c>
      <c r="J724">
        <v>30.94</v>
      </c>
      <c r="K724">
        <v>239.785</v>
      </c>
      <c r="N724" t="s">
        <v>124</v>
      </c>
    </row>
    <row r="725" spans="1:14" x14ac:dyDescent="0.2">
      <c r="A725" t="s">
        <v>108</v>
      </c>
      <c r="B725" t="s">
        <v>110</v>
      </c>
      <c r="C725" t="s">
        <v>16</v>
      </c>
      <c r="E725" t="s">
        <v>17</v>
      </c>
      <c r="I725">
        <v>23.25</v>
      </c>
      <c r="J725">
        <v>30.94</v>
      </c>
      <c r="K725">
        <v>719.35500000000002</v>
      </c>
      <c r="N725" t="s">
        <v>125</v>
      </c>
    </row>
    <row r="726" spans="1:14" x14ac:dyDescent="0.2">
      <c r="A726" t="s">
        <v>14</v>
      </c>
      <c r="B726" t="s">
        <v>126</v>
      </c>
      <c r="C726" t="s">
        <v>16</v>
      </c>
      <c r="D726" t="s">
        <v>73</v>
      </c>
      <c r="E726" t="s">
        <v>127</v>
      </c>
      <c r="F726" t="s">
        <v>128</v>
      </c>
      <c r="G726" t="s">
        <v>129</v>
      </c>
      <c r="I726">
        <v>16</v>
      </c>
      <c r="J726">
        <v>55.7</v>
      </c>
      <c r="K726">
        <v>891.2</v>
      </c>
      <c r="L726" t="s">
        <v>24</v>
      </c>
    </row>
    <row r="727" spans="1:14" x14ac:dyDescent="0.2">
      <c r="A727" t="s">
        <v>14</v>
      </c>
      <c r="B727" t="s">
        <v>126</v>
      </c>
      <c r="C727" t="s">
        <v>16</v>
      </c>
      <c r="E727" t="s">
        <v>17</v>
      </c>
      <c r="I727">
        <v>7.75</v>
      </c>
      <c r="J727">
        <v>55.7</v>
      </c>
      <c r="K727">
        <v>431.67500000000001</v>
      </c>
    </row>
    <row r="728" spans="1:14" x14ac:dyDescent="0.2">
      <c r="A728" t="s">
        <v>14</v>
      </c>
      <c r="B728" t="s">
        <v>126</v>
      </c>
      <c r="C728" t="s">
        <v>16</v>
      </c>
      <c r="E728" t="s">
        <v>19</v>
      </c>
      <c r="I728">
        <v>8</v>
      </c>
      <c r="J728">
        <v>55.7</v>
      </c>
      <c r="K728">
        <v>445.6</v>
      </c>
    </row>
    <row r="729" spans="1:14" x14ac:dyDescent="0.2">
      <c r="A729" t="s">
        <v>14</v>
      </c>
      <c r="B729" t="s">
        <v>126</v>
      </c>
      <c r="C729" t="s">
        <v>16</v>
      </c>
      <c r="E729" t="s">
        <v>65</v>
      </c>
      <c r="F729" t="s">
        <v>66</v>
      </c>
      <c r="H729" t="s">
        <v>23</v>
      </c>
      <c r="I729">
        <v>3</v>
      </c>
      <c r="J729">
        <v>55.7</v>
      </c>
      <c r="K729">
        <v>167.1</v>
      </c>
      <c r="L729" t="s">
        <v>24</v>
      </c>
      <c r="N729" t="s">
        <v>130</v>
      </c>
    </row>
    <row r="730" spans="1:14" x14ac:dyDescent="0.2">
      <c r="A730" t="s">
        <v>14</v>
      </c>
      <c r="B730" t="s">
        <v>126</v>
      </c>
      <c r="C730" t="s">
        <v>16</v>
      </c>
      <c r="E730" t="s">
        <v>20</v>
      </c>
      <c r="I730">
        <v>2</v>
      </c>
      <c r="J730">
        <v>55.7</v>
      </c>
      <c r="K730">
        <v>111.4</v>
      </c>
      <c r="N730" t="s">
        <v>131</v>
      </c>
    </row>
    <row r="731" spans="1:14" x14ac:dyDescent="0.2">
      <c r="A731" t="s">
        <v>14</v>
      </c>
      <c r="B731" t="s">
        <v>126</v>
      </c>
      <c r="C731" t="s">
        <v>16</v>
      </c>
      <c r="E731" t="s">
        <v>118</v>
      </c>
      <c r="F731" t="s">
        <v>119</v>
      </c>
      <c r="H731" t="s">
        <v>23</v>
      </c>
      <c r="I731">
        <v>3</v>
      </c>
      <c r="J731">
        <v>55.7</v>
      </c>
      <c r="K731">
        <v>167.1</v>
      </c>
      <c r="L731" t="s">
        <v>120</v>
      </c>
    </row>
    <row r="732" spans="1:14" x14ac:dyDescent="0.2">
      <c r="A732" t="s">
        <v>14</v>
      </c>
      <c r="B732" t="s">
        <v>126</v>
      </c>
      <c r="C732" t="s">
        <v>16</v>
      </c>
      <c r="E732" t="s">
        <v>132</v>
      </c>
      <c r="F732" t="s">
        <v>133</v>
      </c>
      <c r="G732" t="s">
        <v>134</v>
      </c>
      <c r="H732" t="s">
        <v>32</v>
      </c>
      <c r="I732">
        <v>1</v>
      </c>
      <c r="J732">
        <v>55.7</v>
      </c>
      <c r="K732">
        <v>55.7</v>
      </c>
      <c r="L732" t="s">
        <v>135</v>
      </c>
      <c r="N732" t="s">
        <v>136</v>
      </c>
    </row>
    <row r="733" spans="1:14" x14ac:dyDescent="0.2">
      <c r="A733" t="s">
        <v>14</v>
      </c>
      <c r="B733" t="s">
        <v>126</v>
      </c>
      <c r="C733" t="s">
        <v>16</v>
      </c>
      <c r="E733" t="s">
        <v>18</v>
      </c>
      <c r="I733">
        <v>2</v>
      </c>
      <c r="J733">
        <v>55.7</v>
      </c>
      <c r="K733">
        <v>111.4</v>
      </c>
      <c r="N733" t="s">
        <v>137</v>
      </c>
    </row>
    <row r="734" spans="1:14" x14ac:dyDescent="0.2">
      <c r="A734" t="s">
        <v>14</v>
      </c>
      <c r="B734" t="s">
        <v>126</v>
      </c>
      <c r="C734" t="s">
        <v>16</v>
      </c>
      <c r="E734" t="s">
        <v>41</v>
      </c>
      <c r="F734" t="s">
        <v>42</v>
      </c>
      <c r="G734" t="s">
        <v>31</v>
      </c>
      <c r="H734" t="s">
        <v>23</v>
      </c>
      <c r="I734">
        <v>2</v>
      </c>
      <c r="J734">
        <v>55.7</v>
      </c>
      <c r="K734">
        <v>111.4</v>
      </c>
    </row>
    <row r="735" spans="1:14" x14ac:dyDescent="0.2">
      <c r="A735" t="s">
        <v>14</v>
      </c>
      <c r="B735" t="s">
        <v>126</v>
      </c>
      <c r="C735" t="s">
        <v>16</v>
      </c>
      <c r="D735" t="s">
        <v>33</v>
      </c>
      <c r="E735" t="s">
        <v>138</v>
      </c>
      <c r="F735" t="s">
        <v>139</v>
      </c>
      <c r="G735" t="s">
        <v>31</v>
      </c>
      <c r="I735">
        <v>2</v>
      </c>
      <c r="J735">
        <v>55.7</v>
      </c>
      <c r="K735">
        <v>111.4</v>
      </c>
      <c r="L735" t="s">
        <v>140</v>
      </c>
    </row>
    <row r="736" spans="1:14" x14ac:dyDescent="0.2">
      <c r="A736" t="s">
        <v>36</v>
      </c>
      <c r="B736" t="s">
        <v>126</v>
      </c>
      <c r="C736" t="s">
        <v>16</v>
      </c>
      <c r="E736" t="s">
        <v>17</v>
      </c>
      <c r="I736">
        <v>7.75</v>
      </c>
      <c r="J736">
        <v>55.7</v>
      </c>
      <c r="K736">
        <v>431.67500000000001</v>
      </c>
    </row>
    <row r="737" spans="1:14" x14ac:dyDescent="0.2">
      <c r="A737" t="s">
        <v>36</v>
      </c>
      <c r="B737" t="s">
        <v>126</v>
      </c>
      <c r="C737" t="s">
        <v>16</v>
      </c>
      <c r="E737" t="s">
        <v>141</v>
      </c>
      <c r="F737" t="s">
        <v>119</v>
      </c>
      <c r="H737" t="s">
        <v>23</v>
      </c>
      <c r="I737">
        <v>15</v>
      </c>
      <c r="J737">
        <v>55.7</v>
      </c>
      <c r="K737">
        <v>835.5</v>
      </c>
      <c r="L737" t="s">
        <v>120</v>
      </c>
      <c r="N737" t="s">
        <v>142</v>
      </c>
    </row>
    <row r="738" spans="1:14" x14ac:dyDescent="0.2">
      <c r="A738" t="s">
        <v>36</v>
      </c>
      <c r="B738" t="s">
        <v>126</v>
      </c>
      <c r="C738" t="s">
        <v>16</v>
      </c>
      <c r="E738" t="s">
        <v>143</v>
      </c>
      <c r="F738" t="s">
        <v>144</v>
      </c>
      <c r="G738" t="s">
        <v>31</v>
      </c>
      <c r="H738" t="s">
        <v>145</v>
      </c>
      <c r="I738">
        <v>8</v>
      </c>
      <c r="J738">
        <v>55.7</v>
      </c>
      <c r="K738">
        <v>445.6</v>
      </c>
      <c r="N738" t="s">
        <v>146</v>
      </c>
    </row>
    <row r="739" spans="1:14" x14ac:dyDescent="0.2">
      <c r="A739" t="s">
        <v>36</v>
      </c>
      <c r="B739" t="s">
        <v>126</v>
      </c>
      <c r="C739" t="s">
        <v>16</v>
      </c>
      <c r="E739" t="s">
        <v>46</v>
      </c>
      <c r="I739">
        <v>4</v>
      </c>
      <c r="J739">
        <v>55.7</v>
      </c>
      <c r="K739">
        <v>222.8</v>
      </c>
      <c r="N739" t="s">
        <v>147</v>
      </c>
    </row>
    <row r="740" spans="1:14" x14ac:dyDescent="0.2">
      <c r="A740" t="s">
        <v>36</v>
      </c>
      <c r="B740" t="s">
        <v>126</v>
      </c>
      <c r="C740" t="s">
        <v>16</v>
      </c>
      <c r="E740" t="s">
        <v>19</v>
      </c>
      <c r="I740">
        <v>4</v>
      </c>
      <c r="J740">
        <v>55.7</v>
      </c>
      <c r="K740">
        <v>222.8</v>
      </c>
    </row>
    <row r="741" spans="1:14" x14ac:dyDescent="0.2">
      <c r="A741" t="s">
        <v>36</v>
      </c>
      <c r="B741" t="s">
        <v>126</v>
      </c>
      <c r="C741" t="s">
        <v>16</v>
      </c>
      <c r="E741" t="s">
        <v>148</v>
      </c>
      <c r="F741" t="s">
        <v>149</v>
      </c>
      <c r="G741" t="s">
        <v>129</v>
      </c>
      <c r="H741" t="s">
        <v>145</v>
      </c>
      <c r="I741">
        <v>1</v>
      </c>
      <c r="J741">
        <v>55.7</v>
      </c>
      <c r="K741">
        <v>55.7</v>
      </c>
    </row>
    <row r="742" spans="1:14" x14ac:dyDescent="0.2">
      <c r="A742" t="s">
        <v>36</v>
      </c>
      <c r="B742" t="s">
        <v>126</v>
      </c>
      <c r="C742" t="s">
        <v>16</v>
      </c>
      <c r="E742" t="s">
        <v>20</v>
      </c>
      <c r="I742">
        <v>5</v>
      </c>
      <c r="J742">
        <v>55.7</v>
      </c>
      <c r="K742">
        <v>278.5</v>
      </c>
    </row>
    <row r="743" spans="1:14" x14ac:dyDescent="0.2">
      <c r="A743" t="s">
        <v>36</v>
      </c>
      <c r="B743" t="s">
        <v>126</v>
      </c>
      <c r="C743" t="s">
        <v>16</v>
      </c>
      <c r="E743" t="s">
        <v>150</v>
      </c>
      <c r="F743" t="s">
        <v>151</v>
      </c>
      <c r="G743" t="s">
        <v>31</v>
      </c>
      <c r="H743" t="s">
        <v>145</v>
      </c>
      <c r="I743">
        <v>3</v>
      </c>
      <c r="J743">
        <v>55.7</v>
      </c>
      <c r="K743">
        <v>167.1</v>
      </c>
    </row>
    <row r="744" spans="1:14" x14ac:dyDescent="0.2">
      <c r="A744" t="s">
        <v>36</v>
      </c>
      <c r="B744" t="s">
        <v>126</v>
      </c>
      <c r="C744" t="s">
        <v>16</v>
      </c>
      <c r="E744" t="s">
        <v>18</v>
      </c>
      <c r="I744">
        <v>1</v>
      </c>
      <c r="J744">
        <v>55.7</v>
      </c>
      <c r="K744">
        <v>55.7</v>
      </c>
      <c r="N744" t="s">
        <v>152</v>
      </c>
    </row>
    <row r="745" spans="1:14" x14ac:dyDescent="0.2">
      <c r="A745" t="s">
        <v>36</v>
      </c>
      <c r="B745" t="s">
        <v>126</v>
      </c>
      <c r="C745" t="s">
        <v>16</v>
      </c>
      <c r="E745" t="s">
        <v>153</v>
      </c>
      <c r="F745" t="s">
        <v>154</v>
      </c>
      <c r="G745" t="s">
        <v>63</v>
      </c>
      <c r="H745" t="s">
        <v>145</v>
      </c>
      <c r="I745">
        <v>1.8333333000000001</v>
      </c>
      <c r="J745">
        <v>55.7</v>
      </c>
      <c r="K745">
        <v>102.11666481</v>
      </c>
      <c r="L745" t="s">
        <v>24</v>
      </c>
    </row>
    <row r="746" spans="1:14" x14ac:dyDescent="0.2">
      <c r="A746" t="s">
        <v>37</v>
      </c>
      <c r="B746" t="s">
        <v>126</v>
      </c>
      <c r="C746" t="s">
        <v>16</v>
      </c>
      <c r="E746" t="s">
        <v>17</v>
      </c>
      <c r="I746">
        <v>15.8333333</v>
      </c>
      <c r="J746">
        <v>55.7</v>
      </c>
      <c r="K746">
        <v>881.91666481000004</v>
      </c>
    </row>
    <row r="747" spans="1:14" x14ac:dyDescent="0.2">
      <c r="A747" t="s">
        <v>37</v>
      </c>
      <c r="B747" t="s">
        <v>126</v>
      </c>
      <c r="C747" t="s">
        <v>16</v>
      </c>
      <c r="E747" t="s">
        <v>148</v>
      </c>
      <c r="F747" t="s">
        <v>149</v>
      </c>
      <c r="G747" t="s">
        <v>129</v>
      </c>
      <c r="H747" t="s">
        <v>145</v>
      </c>
      <c r="I747">
        <v>2</v>
      </c>
      <c r="J747">
        <v>55.7</v>
      </c>
      <c r="K747">
        <v>111.4</v>
      </c>
    </row>
    <row r="748" spans="1:14" x14ac:dyDescent="0.2">
      <c r="A748" t="s">
        <v>37</v>
      </c>
      <c r="B748" t="s">
        <v>126</v>
      </c>
      <c r="C748" t="s">
        <v>16</v>
      </c>
      <c r="D748" t="s">
        <v>28</v>
      </c>
      <c r="E748" t="s">
        <v>29</v>
      </c>
      <c r="F748" t="s">
        <v>30</v>
      </c>
      <c r="G748" t="s">
        <v>31</v>
      </c>
      <c r="H748" t="s">
        <v>32</v>
      </c>
      <c r="I748">
        <v>16</v>
      </c>
      <c r="J748">
        <v>55.7</v>
      </c>
      <c r="K748">
        <v>891.2</v>
      </c>
      <c r="L748" t="s">
        <v>24</v>
      </c>
    </row>
    <row r="749" spans="1:14" x14ac:dyDescent="0.2">
      <c r="A749" t="s">
        <v>37</v>
      </c>
      <c r="B749" t="s">
        <v>126</v>
      </c>
      <c r="C749" t="s">
        <v>16</v>
      </c>
      <c r="E749" t="s">
        <v>18</v>
      </c>
      <c r="I749">
        <v>4</v>
      </c>
      <c r="J749">
        <v>55.7</v>
      </c>
      <c r="K749">
        <v>222.8</v>
      </c>
      <c r="N749" t="s">
        <v>155</v>
      </c>
    </row>
    <row r="750" spans="1:14" x14ac:dyDescent="0.2">
      <c r="A750" t="s">
        <v>37</v>
      </c>
      <c r="B750" t="s">
        <v>126</v>
      </c>
      <c r="C750" t="s">
        <v>16</v>
      </c>
      <c r="D750" t="s">
        <v>73</v>
      </c>
      <c r="E750" t="s">
        <v>127</v>
      </c>
      <c r="F750" t="s">
        <v>128</v>
      </c>
      <c r="G750" t="s">
        <v>129</v>
      </c>
      <c r="I750">
        <v>6</v>
      </c>
      <c r="J750">
        <v>55.7</v>
      </c>
      <c r="K750">
        <v>334.2</v>
      </c>
      <c r="L750" t="s">
        <v>24</v>
      </c>
      <c r="N750" t="s">
        <v>156</v>
      </c>
    </row>
    <row r="751" spans="1:14" x14ac:dyDescent="0.2">
      <c r="A751" t="s">
        <v>37</v>
      </c>
      <c r="B751" t="s">
        <v>126</v>
      </c>
      <c r="C751" t="s">
        <v>16</v>
      </c>
      <c r="E751" t="s">
        <v>19</v>
      </c>
      <c r="I751">
        <v>4</v>
      </c>
      <c r="J751">
        <v>55.7</v>
      </c>
      <c r="K751">
        <v>222.8</v>
      </c>
    </row>
    <row r="752" spans="1:14" x14ac:dyDescent="0.2">
      <c r="A752" t="s">
        <v>37</v>
      </c>
      <c r="B752" t="s">
        <v>126</v>
      </c>
      <c r="C752" t="s">
        <v>16</v>
      </c>
      <c r="E752" t="s">
        <v>153</v>
      </c>
      <c r="F752" t="s">
        <v>154</v>
      </c>
      <c r="G752" t="s">
        <v>63</v>
      </c>
      <c r="H752" t="s">
        <v>145</v>
      </c>
      <c r="I752">
        <v>1</v>
      </c>
      <c r="J752">
        <v>55.7</v>
      </c>
      <c r="K752">
        <v>55.7</v>
      </c>
      <c r="L752" t="s">
        <v>24</v>
      </c>
    </row>
    <row r="753" spans="1:14" x14ac:dyDescent="0.2">
      <c r="A753" t="s">
        <v>37</v>
      </c>
      <c r="B753" t="s">
        <v>126</v>
      </c>
      <c r="C753" t="s">
        <v>16</v>
      </c>
      <c r="E753" t="s">
        <v>121</v>
      </c>
      <c r="F753" t="s">
        <v>113</v>
      </c>
      <c r="H753" t="s">
        <v>23</v>
      </c>
      <c r="I753">
        <v>1.8333333000000001</v>
      </c>
      <c r="J753">
        <v>55.7</v>
      </c>
      <c r="K753">
        <v>102.11666481</v>
      </c>
      <c r="L753" t="s">
        <v>114</v>
      </c>
      <c r="N753" t="s">
        <v>157</v>
      </c>
    </row>
    <row r="754" spans="1:14" x14ac:dyDescent="0.2">
      <c r="A754" t="s">
        <v>37</v>
      </c>
      <c r="B754" t="s">
        <v>126</v>
      </c>
      <c r="C754" t="s">
        <v>16</v>
      </c>
      <c r="E754" t="s">
        <v>112</v>
      </c>
      <c r="F754" t="s">
        <v>113</v>
      </c>
      <c r="H754" t="s">
        <v>23</v>
      </c>
      <c r="I754">
        <v>1</v>
      </c>
      <c r="J754">
        <v>55.7</v>
      </c>
      <c r="K754">
        <v>55.7</v>
      </c>
      <c r="L754" t="s">
        <v>114</v>
      </c>
      <c r="N754" t="s">
        <v>158</v>
      </c>
    </row>
    <row r="755" spans="1:14" x14ac:dyDescent="0.2">
      <c r="A755" t="s">
        <v>37</v>
      </c>
      <c r="B755" t="s">
        <v>126</v>
      </c>
      <c r="C755" t="s">
        <v>16</v>
      </c>
      <c r="D755" t="s">
        <v>159</v>
      </c>
      <c r="E755" t="s">
        <v>160</v>
      </c>
      <c r="F755" t="s">
        <v>161</v>
      </c>
      <c r="G755" t="s">
        <v>134</v>
      </c>
      <c r="H755" t="s">
        <v>23</v>
      </c>
      <c r="I755">
        <v>2</v>
      </c>
      <c r="J755">
        <v>55.7</v>
      </c>
      <c r="K755">
        <v>111.4</v>
      </c>
      <c r="L755" t="s">
        <v>162</v>
      </c>
    </row>
    <row r="756" spans="1:14" x14ac:dyDescent="0.2">
      <c r="A756" t="s">
        <v>39</v>
      </c>
      <c r="B756" t="s">
        <v>126</v>
      </c>
      <c r="C756" t="s">
        <v>16</v>
      </c>
      <c r="E756" t="s">
        <v>17</v>
      </c>
      <c r="I756">
        <v>7.75</v>
      </c>
      <c r="J756">
        <v>55.7</v>
      </c>
      <c r="K756">
        <v>431.67500000000001</v>
      </c>
    </row>
    <row r="757" spans="1:14" x14ac:dyDescent="0.2">
      <c r="A757" t="s">
        <v>39</v>
      </c>
      <c r="B757" t="s">
        <v>126</v>
      </c>
      <c r="C757" t="s">
        <v>16</v>
      </c>
      <c r="E757" t="s">
        <v>148</v>
      </c>
      <c r="F757" t="s">
        <v>149</v>
      </c>
      <c r="G757" t="s">
        <v>129</v>
      </c>
      <c r="H757" t="s">
        <v>145</v>
      </c>
      <c r="I757">
        <v>8</v>
      </c>
      <c r="J757">
        <v>55.7</v>
      </c>
      <c r="K757">
        <v>445.6</v>
      </c>
    </row>
    <row r="758" spans="1:14" x14ac:dyDescent="0.2">
      <c r="A758" t="s">
        <v>39</v>
      </c>
      <c r="B758" t="s">
        <v>126</v>
      </c>
      <c r="C758" t="s">
        <v>16</v>
      </c>
      <c r="E758" t="s">
        <v>43</v>
      </c>
      <c r="F758" t="s">
        <v>22</v>
      </c>
      <c r="H758" t="s">
        <v>23</v>
      </c>
      <c r="I758">
        <v>2</v>
      </c>
      <c r="J758">
        <v>55.7</v>
      </c>
      <c r="K758">
        <v>111.4</v>
      </c>
      <c r="L758" t="s">
        <v>24</v>
      </c>
    </row>
    <row r="759" spans="1:14" x14ac:dyDescent="0.2">
      <c r="A759" t="s">
        <v>39</v>
      </c>
      <c r="B759" t="s">
        <v>126</v>
      </c>
      <c r="C759" t="s">
        <v>16</v>
      </c>
      <c r="D759" t="s">
        <v>33</v>
      </c>
      <c r="E759" t="s">
        <v>163</v>
      </c>
      <c r="I759">
        <v>2</v>
      </c>
      <c r="J759">
        <v>55.7</v>
      </c>
      <c r="K759">
        <v>111.4</v>
      </c>
      <c r="N759" t="s">
        <v>164</v>
      </c>
    </row>
    <row r="760" spans="1:14" x14ac:dyDescent="0.2">
      <c r="A760" t="s">
        <v>39</v>
      </c>
      <c r="B760" t="s">
        <v>126</v>
      </c>
      <c r="C760" t="s">
        <v>16</v>
      </c>
      <c r="E760" t="s">
        <v>18</v>
      </c>
      <c r="I760">
        <v>6</v>
      </c>
      <c r="J760">
        <v>55.7</v>
      </c>
      <c r="K760">
        <v>334.2</v>
      </c>
      <c r="N760" t="s">
        <v>156</v>
      </c>
    </row>
    <row r="761" spans="1:14" x14ac:dyDescent="0.2">
      <c r="A761" t="s">
        <v>39</v>
      </c>
      <c r="B761" t="s">
        <v>126</v>
      </c>
      <c r="C761" t="s">
        <v>16</v>
      </c>
      <c r="E761" t="s">
        <v>19</v>
      </c>
      <c r="I761">
        <v>5</v>
      </c>
      <c r="J761">
        <v>55.7</v>
      </c>
      <c r="K761">
        <v>278.5</v>
      </c>
    </row>
    <row r="762" spans="1:14" x14ac:dyDescent="0.2">
      <c r="A762" t="s">
        <v>39</v>
      </c>
      <c r="B762" t="s">
        <v>126</v>
      </c>
      <c r="C762" t="s">
        <v>16</v>
      </c>
      <c r="E762" t="s">
        <v>112</v>
      </c>
      <c r="F762" t="s">
        <v>113</v>
      </c>
      <c r="H762" t="s">
        <v>23</v>
      </c>
      <c r="I762">
        <v>2</v>
      </c>
      <c r="J762">
        <v>55.7</v>
      </c>
      <c r="K762">
        <v>111.4</v>
      </c>
      <c r="L762" t="s">
        <v>114</v>
      </c>
      <c r="N762" t="s">
        <v>136</v>
      </c>
    </row>
    <row r="763" spans="1:14" x14ac:dyDescent="0.2">
      <c r="A763" t="s">
        <v>39</v>
      </c>
      <c r="B763" t="s">
        <v>126</v>
      </c>
      <c r="C763" t="s">
        <v>16</v>
      </c>
      <c r="E763" t="s">
        <v>118</v>
      </c>
      <c r="F763" t="s">
        <v>119</v>
      </c>
      <c r="H763" t="s">
        <v>23</v>
      </c>
      <c r="I763">
        <v>3</v>
      </c>
      <c r="J763">
        <v>55.7</v>
      </c>
      <c r="K763">
        <v>167.1</v>
      </c>
      <c r="L763" t="s">
        <v>120</v>
      </c>
    </row>
    <row r="764" spans="1:14" x14ac:dyDescent="0.2">
      <c r="A764" t="s">
        <v>39</v>
      </c>
      <c r="B764" t="s">
        <v>126</v>
      </c>
      <c r="C764" t="s">
        <v>16</v>
      </c>
      <c r="E764" t="s">
        <v>18</v>
      </c>
      <c r="I764">
        <v>3</v>
      </c>
      <c r="J764">
        <v>55.7</v>
      </c>
      <c r="K764">
        <v>167.1</v>
      </c>
      <c r="N764" t="s">
        <v>152</v>
      </c>
    </row>
    <row r="765" spans="1:14" x14ac:dyDescent="0.2">
      <c r="A765" t="s">
        <v>39</v>
      </c>
      <c r="B765" t="s">
        <v>126</v>
      </c>
      <c r="C765" t="s">
        <v>16</v>
      </c>
      <c r="E765" t="s">
        <v>40</v>
      </c>
      <c r="I765">
        <v>5</v>
      </c>
      <c r="J765">
        <v>55.7</v>
      </c>
      <c r="K765">
        <v>278.5</v>
      </c>
      <c r="N765" t="s">
        <v>165</v>
      </c>
    </row>
    <row r="766" spans="1:14" x14ac:dyDescent="0.2">
      <c r="A766" t="s">
        <v>44</v>
      </c>
      <c r="B766" t="s">
        <v>126</v>
      </c>
      <c r="C766" t="s">
        <v>16</v>
      </c>
      <c r="E766" t="s">
        <v>17</v>
      </c>
      <c r="I766">
        <v>23</v>
      </c>
      <c r="J766">
        <v>55.7</v>
      </c>
      <c r="K766">
        <v>1281.0999999999999</v>
      </c>
    </row>
    <row r="767" spans="1:14" x14ac:dyDescent="0.2">
      <c r="A767" t="s">
        <v>44</v>
      </c>
      <c r="B767" t="s">
        <v>126</v>
      </c>
      <c r="C767" t="s">
        <v>16</v>
      </c>
      <c r="D767" t="s">
        <v>33</v>
      </c>
      <c r="E767" t="s">
        <v>163</v>
      </c>
      <c r="I767">
        <v>5</v>
      </c>
      <c r="J767">
        <v>55.7</v>
      </c>
      <c r="K767">
        <v>278.5</v>
      </c>
      <c r="N767" t="s">
        <v>166</v>
      </c>
    </row>
    <row r="768" spans="1:14" x14ac:dyDescent="0.2">
      <c r="A768" t="s">
        <v>44</v>
      </c>
      <c r="B768" t="s">
        <v>126</v>
      </c>
      <c r="C768" t="s">
        <v>16</v>
      </c>
      <c r="E768" t="s">
        <v>141</v>
      </c>
      <c r="F768" t="s">
        <v>119</v>
      </c>
      <c r="H768" t="s">
        <v>23</v>
      </c>
      <c r="I768">
        <v>1</v>
      </c>
      <c r="J768">
        <v>55.7</v>
      </c>
      <c r="K768">
        <v>55.7</v>
      </c>
      <c r="L768" t="s">
        <v>120</v>
      </c>
      <c r="N768" t="s">
        <v>167</v>
      </c>
    </row>
    <row r="769" spans="1:14" x14ac:dyDescent="0.2">
      <c r="A769" t="s">
        <v>44</v>
      </c>
      <c r="B769" t="s">
        <v>126</v>
      </c>
      <c r="C769" t="s">
        <v>16</v>
      </c>
      <c r="E769" t="s">
        <v>18</v>
      </c>
      <c r="I769">
        <v>1.8333333000000001</v>
      </c>
      <c r="J769">
        <v>55.7</v>
      </c>
      <c r="K769">
        <v>102.11666481</v>
      </c>
      <c r="N769" t="s">
        <v>137</v>
      </c>
    </row>
    <row r="770" spans="1:14" x14ac:dyDescent="0.2">
      <c r="A770" t="s">
        <v>44</v>
      </c>
      <c r="B770" t="s">
        <v>126</v>
      </c>
      <c r="C770" t="s">
        <v>16</v>
      </c>
      <c r="E770" t="s">
        <v>20</v>
      </c>
      <c r="I770">
        <v>2</v>
      </c>
      <c r="J770">
        <v>55.7</v>
      </c>
      <c r="K770">
        <v>111.4</v>
      </c>
      <c r="N770" t="s">
        <v>168</v>
      </c>
    </row>
    <row r="771" spans="1:14" x14ac:dyDescent="0.2">
      <c r="A771" t="s">
        <v>44</v>
      </c>
      <c r="B771" t="s">
        <v>126</v>
      </c>
      <c r="C771" t="s">
        <v>16</v>
      </c>
      <c r="E771" t="s">
        <v>153</v>
      </c>
      <c r="F771" t="s">
        <v>154</v>
      </c>
      <c r="G771" t="s">
        <v>63</v>
      </c>
      <c r="H771" t="s">
        <v>145</v>
      </c>
      <c r="I771">
        <v>3</v>
      </c>
      <c r="J771">
        <v>55.7</v>
      </c>
      <c r="K771">
        <v>167.1</v>
      </c>
      <c r="L771" t="s">
        <v>24</v>
      </c>
    </row>
    <row r="772" spans="1:14" x14ac:dyDescent="0.2">
      <c r="A772" t="s">
        <v>44</v>
      </c>
      <c r="B772" t="s">
        <v>126</v>
      </c>
      <c r="C772" t="s">
        <v>16</v>
      </c>
      <c r="E772" t="s">
        <v>19</v>
      </c>
      <c r="I772">
        <v>1.8333333000000001</v>
      </c>
      <c r="J772">
        <v>55.7</v>
      </c>
      <c r="K772">
        <v>102.11666481</v>
      </c>
    </row>
    <row r="773" spans="1:14" x14ac:dyDescent="0.2">
      <c r="A773" t="s">
        <v>44</v>
      </c>
      <c r="B773" t="s">
        <v>126</v>
      </c>
      <c r="C773" t="s">
        <v>16</v>
      </c>
      <c r="E773" t="s">
        <v>40</v>
      </c>
      <c r="I773">
        <v>14</v>
      </c>
      <c r="J773">
        <v>55.7</v>
      </c>
      <c r="K773">
        <v>779.8</v>
      </c>
      <c r="N773" t="s">
        <v>169</v>
      </c>
    </row>
    <row r="774" spans="1:14" x14ac:dyDescent="0.2">
      <c r="A774" t="s">
        <v>44</v>
      </c>
      <c r="B774" t="s">
        <v>126</v>
      </c>
      <c r="C774" t="s">
        <v>16</v>
      </c>
      <c r="E774" t="s">
        <v>118</v>
      </c>
      <c r="F774" t="s">
        <v>119</v>
      </c>
      <c r="H774" t="s">
        <v>23</v>
      </c>
      <c r="I774">
        <v>2</v>
      </c>
      <c r="J774">
        <v>55.7</v>
      </c>
      <c r="K774">
        <v>111.4</v>
      </c>
      <c r="L774" t="s">
        <v>120</v>
      </c>
      <c r="N774" t="s">
        <v>170</v>
      </c>
    </row>
    <row r="775" spans="1:14" x14ac:dyDescent="0.2">
      <c r="A775" t="s">
        <v>47</v>
      </c>
      <c r="B775" t="s">
        <v>126</v>
      </c>
      <c r="C775" t="s">
        <v>16</v>
      </c>
      <c r="E775" t="s">
        <v>148</v>
      </c>
      <c r="F775" t="s">
        <v>149</v>
      </c>
      <c r="G775" t="s">
        <v>129</v>
      </c>
      <c r="H775" t="s">
        <v>145</v>
      </c>
      <c r="I775">
        <v>2</v>
      </c>
      <c r="J775">
        <v>55.7</v>
      </c>
      <c r="K775">
        <v>111.4</v>
      </c>
    </row>
    <row r="776" spans="1:14" x14ac:dyDescent="0.2">
      <c r="A776" t="s">
        <v>47</v>
      </c>
      <c r="B776" t="s">
        <v>126</v>
      </c>
      <c r="C776" t="s">
        <v>16</v>
      </c>
      <c r="E776" t="s">
        <v>153</v>
      </c>
      <c r="F776" t="s">
        <v>154</v>
      </c>
      <c r="G776" t="s">
        <v>63</v>
      </c>
      <c r="H776" t="s">
        <v>145</v>
      </c>
      <c r="I776">
        <v>2</v>
      </c>
      <c r="J776">
        <v>55.7</v>
      </c>
      <c r="K776">
        <v>111.4</v>
      </c>
      <c r="L776" t="s">
        <v>24</v>
      </c>
    </row>
    <row r="777" spans="1:14" x14ac:dyDescent="0.2">
      <c r="A777" t="s">
        <v>47</v>
      </c>
      <c r="B777" t="s">
        <v>126</v>
      </c>
      <c r="C777" t="s">
        <v>16</v>
      </c>
      <c r="D777" t="s">
        <v>33</v>
      </c>
      <c r="E777" t="s">
        <v>163</v>
      </c>
      <c r="I777">
        <v>15</v>
      </c>
      <c r="J777">
        <v>55.7</v>
      </c>
      <c r="K777">
        <v>835.5</v>
      </c>
      <c r="N777" t="s">
        <v>171</v>
      </c>
    </row>
    <row r="778" spans="1:14" x14ac:dyDescent="0.2">
      <c r="A778" t="s">
        <v>47</v>
      </c>
      <c r="B778" t="s">
        <v>126</v>
      </c>
      <c r="C778" t="s">
        <v>16</v>
      </c>
      <c r="D778" t="s">
        <v>33</v>
      </c>
      <c r="E778" t="s">
        <v>163</v>
      </c>
      <c r="I778">
        <v>3</v>
      </c>
      <c r="J778">
        <v>55.7</v>
      </c>
      <c r="K778">
        <v>167.1</v>
      </c>
      <c r="N778" t="s">
        <v>172</v>
      </c>
    </row>
    <row r="779" spans="1:14" x14ac:dyDescent="0.2">
      <c r="A779" t="s">
        <v>47</v>
      </c>
      <c r="B779" t="s">
        <v>126</v>
      </c>
      <c r="C779" t="s">
        <v>16</v>
      </c>
      <c r="D779" t="s">
        <v>33</v>
      </c>
      <c r="E779" t="s">
        <v>163</v>
      </c>
      <c r="I779">
        <v>2</v>
      </c>
      <c r="J779">
        <v>55.7</v>
      </c>
      <c r="K779">
        <v>111.4</v>
      </c>
      <c r="N779" t="s">
        <v>173</v>
      </c>
    </row>
    <row r="780" spans="1:14" x14ac:dyDescent="0.2">
      <c r="A780" t="s">
        <v>47</v>
      </c>
      <c r="B780" t="s">
        <v>126</v>
      </c>
      <c r="C780" t="s">
        <v>16</v>
      </c>
      <c r="E780" t="s">
        <v>112</v>
      </c>
      <c r="F780" t="s">
        <v>113</v>
      </c>
      <c r="H780" t="s">
        <v>23</v>
      </c>
      <c r="I780">
        <v>1</v>
      </c>
      <c r="J780">
        <v>55.7</v>
      </c>
      <c r="K780">
        <v>55.7</v>
      </c>
      <c r="L780" t="s">
        <v>114</v>
      </c>
      <c r="N780" t="s">
        <v>174</v>
      </c>
    </row>
    <row r="781" spans="1:14" x14ac:dyDescent="0.2">
      <c r="A781" t="s">
        <v>47</v>
      </c>
      <c r="B781" t="s">
        <v>126</v>
      </c>
      <c r="C781" t="s">
        <v>16</v>
      </c>
      <c r="D781" t="s">
        <v>159</v>
      </c>
      <c r="E781" t="s">
        <v>160</v>
      </c>
      <c r="F781" t="s">
        <v>161</v>
      </c>
      <c r="G781" t="s">
        <v>134</v>
      </c>
      <c r="H781" t="s">
        <v>23</v>
      </c>
      <c r="I781">
        <v>2</v>
      </c>
      <c r="J781">
        <v>55.7</v>
      </c>
      <c r="K781">
        <v>111.4</v>
      </c>
      <c r="L781" t="s">
        <v>162</v>
      </c>
    </row>
    <row r="782" spans="1:14" x14ac:dyDescent="0.2">
      <c r="A782" t="s">
        <v>47</v>
      </c>
      <c r="B782" t="s">
        <v>126</v>
      </c>
      <c r="C782" t="s">
        <v>16</v>
      </c>
      <c r="E782" t="s">
        <v>18</v>
      </c>
      <c r="I782">
        <v>4</v>
      </c>
      <c r="J782">
        <v>55.7</v>
      </c>
      <c r="K782">
        <v>222.8</v>
      </c>
      <c r="N782" t="s">
        <v>137</v>
      </c>
    </row>
    <row r="783" spans="1:14" x14ac:dyDescent="0.2">
      <c r="A783" t="s">
        <v>47</v>
      </c>
      <c r="B783" t="s">
        <v>126</v>
      </c>
      <c r="C783" t="s">
        <v>16</v>
      </c>
      <c r="D783" t="s">
        <v>33</v>
      </c>
      <c r="E783" t="s">
        <v>163</v>
      </c>
      <c r="I783">
        <v>1.5</v>
      </c>
      <c r="J783">
        <v>55.7</v>
      </c>
      <c r="K783">
        <v>83.55</v>
      </c>
      <c r="N783" t="s">
        <v>175</v>
      </c>
    </row>
    <row r="784" spans="1:14" x14ac:dyDescent="0.2">
      <c r="A784" t="s">
        <v>47</v>
      </c>
      <c r="B784" t="s">
        <v>126</v>
      </c>
      <c r="C784" t="s">
        <v>16</v>
      </c>
      <c r="E784" t="s">
        <v>19</v>
      </c>
      <c r="I784">
        <v>4</v>
      </c>
      <c r="J784">
        <v>55.7</v>
      </c>
      <c r="K784">
        <v>222.8</v>
      </c>
    </row>
    <row r="785" spans="1:14" x14ac:dyDescent="0.2">
      <c r="A785" t="s">
        <v>47</v>
      </c>
      <c r="B785" t="s">
        <v>126</v>
      </c>
      <c r="C785" t="s">
        <v>16</v>
      </c>
      <c r="E785" t="s">
        <v>176</v>
      </c>
      <c r="F785" t="s">
        <v>177</v>
      </c>
      <c r="G785" t="s">
        <v>31</v>
      </c>
      <c r="H785" t="s">
        <v>145</v>
      </c>
      <c r="I785">
        <v>2</v>
      </c>
      <c r="J785">
        <v>55.7</v>
      </c>
      <c r="K785">
        <v>111.4</v>
      </c>
      <c r="L785" t="s">
        <v>24</v>
      </c>
    </row>
    <row r="786" spans="1:14" x14ac:dyDescent="0.2">
      <c r="A786" t="s">
        <v>47</v>
      </c>
      <c r="B786" t="s">
        <v>126</v>
      </c>
      <c r="C786" t="s">
        <v>16</v>
      </c>
      <c r="E786" t="s">
        <v>17</v>
      </c>
      <c r="I786">
        <v>7.75</v>
      </c>
      <c r="J786">
        <v>55.7</v>
      </c>
      <c r="K786">
        <v>431.67500000000001</v>
      </c>
    </row>
    <row r="787" spans="1:14" x14ac:dyDescent="0.2">
      <c r="A787" t="s">
        <v>47</v>
      </c>
      <c r="B787" t="s">
        <v>126</v>
      </c>
      <c r="C787" t="s">
        <v>16</v>
      </c>
      <c r="E787" t="s">
        <v>20</v>
      </c>
      <c r="I787">
        <v>3</v>
      </c>
      <c r="J787">
        <v>55.7</v>
      </c>
      <c r="K787">
        <v>167.1</v>
      </c>
    </row>
    <row r="788" spans="1:14" x14ac:dyDescent="0.2">
      <c r="A788" t="s">
        <v>48</v>
      </c>
      <c r="B788" t="s">
        <v>126</v>
      </c>
      <c r="C788" t="s">
        <v>16</v>
      </c>
      <c r="E788" t="s">
        <v>112</v>
      </c>
      <c r="F788" t="s">
        <v>113</v>
      </c>
      <c r="H788" t="s">
        <v>23</v>
      </c>
      <c r="I788">
        <v>2</v>
      </c>
      <c r="J788">
        <v>55.7</v>
      </c>
      <c r="K788">
        <v>111.4</v>
      </c>
      <c r="L788" t="s">
        <v>114</v>
      </c>
      <c r="N788" t="s">
        <v>136</v>
      </c>
    </row>
    <row r="789" spans="1:14" x14ac:dyDescent="0.2">
      <c r="A789" t="s">
        <v>48</v>
      </c>
      <c r="B789" t="s">
        <v>126</v>
      </c>
      <c r="C789" t="s">
        <v>16</v>
      </c>
      <c r="E789" t="s">
        <v>178</v>
      </c>
      <c r="F789" t="s">
        <v>179</v>
      </c>
      <c r="G789" t="s">
        <v>134</v>
      </c>
      <c r="H789" t="s">
        <v>180</v>
      </c>
      <c r="I789">
        <v>1</v>
      </c>
      <c r="J789">
        <v>55.7</v>
      </c>
      <c r="K789">
        <v>55.7</v>
      </c>
      <c r="L789" t="s">
        <v>24</v>
      </c>
      <c r="M789" t="s">
        <v>181</v>
      </c>
    </row>
    <row r="790" spans="1:14" x14ac:dyDescent="0.2">
      <c r="A790" t="s">
        <v>48</v>
      </c>
      <c r="B790" t="s">
        <v>126</v>
      </c>
      <c r="C790" t="s">
        <v>16</v>
      </c>
      <c r="E790" t="s">
        <v>19</v>
      </c>
      <c r="I790">
        <v>6</v>
      </c>
      <c r="J790">
        <v>55.7</v>
      </c>
      <c r="K790">
        <v>334.2</v>
      </c>
      <c r="N790" t="s">
        <v>182</v>
      </c>
    </row>
    <row r="791" spans="1:14" x14ac:dyDescent="0.2">
      <c r="A791" t="s">
        <v>48</v>
      </c>
      <c r="B791" t="s">
        <v>126</v>
      </c>
      <c r="C791" t="s">
        <v>16</v>
      </c>
      <c r="E791" t="s">
        <v>176</v>
      </c>
      <c r="F791" t="s">
        <v>177</v>
      </c>
      <c r="G791" t="s">
        <v>31</v>
      </c>
      <c r="H791" t="s">
        <v>145</v>
      </c>
      <c r="I791">
        <v>2</v>
      </c>
      <c r="J791">
        <v>55.7</v>
      </c>
      <c r="K791">
        <v>111.4</v>
      </c>
      <c r="L791" t="s">
        <v>24</v>
      </c>
      <c r="N791" t="s">
        <v>182</v>
      </c>
    </row>
    <row r="792" spans="1:14" x14ac:dyDescent="0.2">
      <c r="A792" t="s">
        <v>48</v>
      </c>
      <c r="B792" t="s">
        <v>126</v>
      </c>
      <c r="C792" t="s">
        <v>16</v>
      </c>
      <c r="D792" t="s">
        <v>33</v>
      </c>
      <c r="E792" t="s">
        <v>163</v>
      </c>
      <c r="I792">
        <v>4</v>
      </c>
      <c r="J792">
        <v>55.7</v>
      </c>
      <c r="K792">
        <v>222.8</v>
      </c>
      <c r="N792" t="s">
        <v>183</v>
      </c>
    </row>
    <row r="793" spans="1:14" x14ac:dyDescent="0.2">
      <c r="A793" t="s">
        <v>48</v>
      </c>
      <c r="B793" t="s">
        <v>126</v>
      </c>
      <c r="C793" t="s">
        <v>16</v>
      </c>
      <c r="E793" t="s">
        <v>46</v>
      </c>
      <c r="I793">
        <v>5</v>
      </c>
      <c r="J793">
        <v>55.7</v>
      </c>
      <c r="K793">
        <v>278.5</v>
      </c>
      <c r="N793" t="s">
        <v>184</v>
      </c>
    </row>
    <row r="794" spans="1:14" x14ac:dyDescent="0.2">
      <c r="A794" t="s">
        <v>48</v>
      </c>
      <c r="B794" t="s">
        <v>126</v>
      </c>
      <c r="C794" t="s">
        <v>16</v>
      </c>
      <c r="E794" t="s">
        <v>148</v>
      </c>
      <c r="F794" t="s">
        <v>149</v>
      </c>
      <c r="G794" t="s">
        <v>129</v>
      </c>
      <c r="H794" t="s">
        <v>145</v>
      </c>
      <c r="I794">
        <v>2</v>
      </c>
      <c r="J794">
        <v>55.7</v>
      </c>
      <c r="K794">
        <v>111.4</v>
      </c>
    </row>
    <row r="795" spans="1:14" x14ac:dyDescent="0.2">
      <c r="A795" t="s">
        <v>48</v>
      </c>
      <c r="B795" t="s">
        <v>126</v>
      </c>
      <c r="C795" t="s">
        <v>16</v>
      </c>
      <c r="E795" t="s">
        <v>18</v>
      </c>
      <c r="I795">
        <v>5</v>
      </c>
      <c r="J795">
        <v>55.7</v>
      </c>
      <c r="K795">
        <v>278.5</v>
      </c>
      <c r="N795" t="s">
        <v>152</v>
      </c>
    </row>
    <row r="796" spans="1:14" x14ac:dyDescent="0.2">
      <c r="A796" t="s">
        <v>48</v>
      </c>
      <c r="B796" t="s">
        <v>126</v>
      </c>
      <c r="C796" t="s">
        <v>16</v>
      </c>
      <c r="E796" t="s">
        <v>153</v>
      </c>
      <c r="F796" t="s">
        <v>154</v>
      </c>
      <c r="G796" t="s">
        <v>63</v>
      </c>
      <c r="H796" t="s">
        <v>145</v>
      </c>
      <c r="I796">
        <v>7</v>
      </c>
      <c r="J796">
        <v>55.7</v>
      </c>
      <c r="K796">
        <v>389.9</v>
      </c>
      <c r="L796" t="s">
        <v>24</v>
      </c>
      <c r="N796" t="s">
        <v>185</v>
      </c>
    </row>
    <row r="797" spans="1:14" x14ac:dyDescent="0.2">
      <c r="A797" t="s">
        <v>48</v>
      </c>
      <c r="B797" t="s">
        <v>126</v>
      </c>
      <c r="C797" t="s">
        <v>16</v>
      </c>
      <c r="E797" t="s">
        <v>186</v>
      </c>
      <c r="F797" t="s">
        <v>187</v>
      </c>
      <c r="G797" t="s">
        <v>63</v>
      </c>
      <c r="H797" t="s">
        <v>32</v>
      </c>
      <c r="I797">
        <v>4</v>
      </c>
      <c r="J797">
        <v>55.7</v>
      </c>
      <c r="K797">
        <v>222.8</v>
      </c>
      <c r="L797" t="s">
        <v>162</v>
      </c>
      <c r="M797" t="s">
        <v>188</v>
      </c>
      <c r="N797" t="s">
        <v>189</v>
      </c>
    </row>
    <row r="798" spans="1:14" x14ac:dyDescent="0.2">
      <c r="A798" t="s">
        <v>48</v>
      </c>
      <c r="B798" t="s">
        <v>126</v>
      </c>
      <c r="C798" t="s">
        <v>16</v>
      </c>
      <c r="E798" t="s">
        <v>26</v>
      </c>
      <c r="F798" t="s">
        <v>27</v>
      </c>
      <c r="H798" t="s">
        <v>23</v>
      </c>
      <c r="I798">
        <v>4</v>
      </c>
      <c r="J798">
        <v>55.7</v>
      </c>
      <c r="K798">
        <v>222.8</v>
      </c>
      <c r="L798" t="s">
        <v>24</v>
      </c>
    </row>
    <row r="799" spans="1:14" x14ac:dyDescent="0.2">
      <c r="A799" t="s">
        <v>48</v>
      </c>
      <c r="B799" t="s">
        <v>126</v>
      </c>
      <c r="C799" t="s">
        <v>16</v>
      </c>
      <c r="D799" t="s">
        <v>33</v>
      </c>
      <c r="E799" t="s">
        <v>190</v>
      </c>
      <c r="F799" t="s">
        <v>191</v>
      </c>
      <c r="G799" t="s">
        <v>63</v>
      </c>
      <c r="H799" t="s">
        <v>192</v>
      </c>
      <c r="I799">
        <v>1</v>
      </c>
      <c r="J799">
        <v>55.7</v>
      </c>
      <c r="K799">
        <v>55.7</v>
      </c>
      <c r="L799" t="s">
        <v>193</v>
      </c>
    </row>
    <row r="800" spans="1:14" x14ac:dyDescent="0.2">
      <c r="A800" t="s">
        <v>49</v>
      </c>
      <c r="B800" t="s">
        <v>126</v>
      </c>
      <c r="C800" t="s">
        <v>16</v>
      </c>
      <c r="E800" t="s">
        <v>18</v>
      </c>
      <c r="I800">
        <v>2.5</v>
      </c>
      <c r="J800">
        <v>55.7</v>
      </c>
      <c r="K800">
        <v>139.25</v>
      </c>
    </row>
    <row r="801" spans="1:14" x14ac:dyDescent="0.2">
      <c r="A801" t="s">
        <v>49</v>
      </c>
      <c r="B801" t="s">
        <v>126</v>
      </c>
      <c r="C801" t="s">
        <v>16</v>
      </c>
      <c r="E801" t="s">
        <v>18</v>
      </c>
      <c r="I801">
        <v>4</v>
      </c>
      <c r="J801">
        <v>55.7</v>
      </c>
      <c r="K801">
        <v>222.8</v>
      </c>
      <c r="N801" t="s">
        <v>152</v>
      </c>
    </row>
    <row r="802" spans="1:14" x14ac:dyDescent="0.2">
      <c r="A802" t="s">
        <v>49</v>
      </c>
      <c r="B802" t="s">
        <v>126</v>
      </c>
      <c r="C802" t="s">
        <v>16</v>
      </c>
      <c r="E802" t="s">
        <v>20</v>
      </c>
      <c r="I802">
        <v>4</v>
      </c>
      <c r="J802">
        <v>55.7</v>
      </c>
      <c r="K802">
        <v>222.8</v>
      </c>
    </row>
    <row r="803" spans="1:14" x14ac:dyDescent="0.2">
      <c r="A803" t="s">
        <v>49</v>
      </c>
      <c r="B803" t="s">
        <v>126</v>
      </c>
      <c r="C803" t="s">
        <v>16</v>
      </c>
      <c r="E803" t="s">
        <v>121</v>
      </c>
      <c r="F803" t="s">
        <v>113</v>
      </c>
      <c r="H803" t="s">
        <v>23</v>
      </c>
      <c r="I803">
        <v>2</v>
      </c>
      <c r="J803">
        <v>55.7</v>
      </c>
      <c r="K803">
        <v>111.4</v>
      </c>
      <c r="L803" t="s">
        <v>114</v>
      </c>
      <c r="N803" t="s">
        <v>194</v>
      </c>
    </row>
    <row r="804" spans="1:14" x14ac:dyDescent="0.2">
      <c r="A804" t="s">
        <v>49</v>
      </c>
      <c r="B804" t="s">
        <v>126</v>
      </c>
      <c r="C804" t="s">
        <v>16</v>
      </c>
      <c r="E804" t="s">
        <v>19</v>
      </c>
      <c r="I804">
        <v>7</v>
      </c>
      <c r="J804">
        <v>55.7</v>
      </c>
      <c r="K804">
        <v>389.9</v>
      </c>
      <c r="N804" t="s">
        <v>195</v>
      </c>
    </row>
    <row r="805" spans="1:14" x14ac:dyDescent="0.2">
      <c r="A805" t="s">
        <v>49</v>
      </c>
      <c r="B805" t="s">
        <v>126</v>
      </c>
      <c r="C805" t="s">
        <v>16</v>
      </c>
      <c r="D805" t="s">
        <v>65</v>
      </c>
      <c r="E805" t="s">
        <v>196</v>
      </c>
      <c r="F805" t="s">
        <v>197</v>
      </c>
      <c r="G805" t="s">
        <v>31</v>
      </c>
      <c r="H805" t="s">
        <v>198</v>
      </c>
      <c r="I805">
        <v>3</v>
      </c>
      <c r="J805">
        <v>55.7</v>
      </c>
      <c r="K805">
        <v>167.1</v>
      </c>
      <c r="L805" t="s">
        <v>24</v>
      </c>
    </row>
    <row r="806" spans="1:14" x14ac:dyDescent="0.2">
      <c r="A806" t="s">
        <v>49</v>
      </c>
      <c r="B806" t="s">
        <v>126</v>
      </c>
      <c r="C806" t="s">
        <v>16</v>
      </c>
      <c r="E806" t="s">
        <v>176</v>
      </c>
      <c r="F806" t="s">
        <v>177</v>
      </c>
      <c r="G806" t="s">
        <v>31</v>
      </c>
      <c r="H806" t="s">
        <v>145</v>
      </c>
      <c r="I806">
        <v>3</v>
      </c>
      <c r="J806">
        <v>55.7</v>
      </c>
      <c r="K806">
        <v>167.1</v>
      </c>
      <c r="L806" t="s">
        <v>24</v>
      </c>
      <c r="N806" t="s">
        <v>199</v>
      </c>
    </row>
    <row r="807" spans="1:14" x14ac:dyDescent="0.2">
      <c r="A807" t="s">
        <v>49</v>
      </c>
      <c r="B807" t="s">
        <v>126</v>
      </c>
      <c r="C807" t="s">
        <v>16</v>
      </c>
      <c r="E807" t="s">
        <v>57</v>
      </c>
      <c r="F807" t="s">
        <v>22</v>
      </c>
      <c r="H807" t="s">
        <v>23</v>
      </c>
      <c r="I807">
        <v>16</v>
      </c>
      <c r="J807">
        <v>55.7</v>
      </c>
      <c r="K807">
        <v>891.2</v>
      </c>
      <c r="L807" t="s">
        <v>24</v>
      </c>
      <c r="N807" t="s">
        <v>200</v>
      </c>
    </row>
    <row r="808" spans="1:14" x14ac:dyDescent="0.2">
      <c r="A808" t="s">
        <v>49</v>
      </c>
      <c r="B808" t="s">
        <v>126</v>
      </c>
      <c r="C808" t="s">
        <v>16</v>
      </c>
      <c r="E808" t="s">
        <v>153</v>
      </c>
      <c r="F808" t="s">
        <v>154</v>
      </c>
      <c r="G808" t="s">
        <v>63</v>
      </c>
      <c r="H808" t="s">
        <v>145</v>
      </c>
      <c r="I808">
        <v>2</v>
      </c>
      <c r="J808">
        <v>55.7</v>
      </c>
      <c r="K808">
        <v>111.4</v>
      </c>
      <c r="L808" t="s">
        <v>24</v>
      </c>
      <c r="N808" t="s">
        <v>200</v>
      </c>
    </row>
    <row r="809" spans="1:14" x14ac:dyDescent="0.2">
      <c r="A809" t="s">
        <v>51</v>
      </c>
      <c r="B809" t="s">
        <v>126</v>
      </c>
      <c r="C809" t="s">
        <v>16</v>
      </c>
      <c r="E809" t="s">
        <v>143</v>
      </c>
      <c r="F809" t="s">
        <v>144</v>
      </c>
      <c r="G809" t="s">
        <v>31</v>
      </c>
      <c r="H809" t="s">
        <v>145</v>
      </c>
      <c r="I809">
        <v>14</v>
      </c>
      <c r="J809">
        <v>55.7</v>
      </c>
      <c r="K809">
        <v>779.8</v>
      </c>
    </row>
    <row r="810" spans="1:14" x14ac:dyDescent="0.2">
      <c r="A810" t="s">
        <v>51</v>
      </c>
      <c r="B810" t="s">
        <v>126</v>
      </c>
      <c r="C810" t="s">
        <v>16</v>
      </c>
      <c r="E810" t="s">
        <v>17</v>
      </c>
      <c r="I810">
        <v>7.75</v>
      </c>
      <c r="J810">
        <v>55.7</v>
      </c>
      <c r="K810">
        <v>431.67500000000001</v>
      </c>
    </row>
    <row r="811" spans="1:14" x14ac:dyDescent="0.2">
      <c r="A811" t="s">
        <v>51</v>
      </c>
      <c r="B811" t="s">
        <v>126</v>
      </c>
      <c r="C811" t="s">
        <v>16</v>
      </c>
      <c r="D811" t="s">
        <v>33</v>
      </c>
      <c r="E811" t="s">
        <v>163</v>
      </c>
      <c r="I811">
        <v>12</v>
      </c>
      <c r="J811">
        <v>55.7</v>
      </c>
      <c r="K811">
        <v>668.4</v>
      </c>
      <c r="N811" t="s">
        <v>201</v>
      </c>
    </row>
    <row r="812" spans="1:14" x14ac:dyDescent="0.2">
      <c r="A812" t="s">
        <v>51</v>
      </c>
      <c r="B812" t="s">
        <v>126</v>
      </c>
      <c r="C812" t="s">
        <v>16</v>
      </c>
      <c r="D812" t="s">
        <v>33</v>
      </c>
      <c r="E812" t="s">
        <v>163</v>
      </c>
      <c r="I812">
        <v>4</v>
      </c>
      <c r="J812">
        <v>55.7</v>
      </c>
      <c r="K812">
        <v>222.8</v>
      </c>
    </row>
    <row r="813" spans="1:14" x14ac:dyDescent="0.2">
      <c r="A813" t="s">
        <v>51</v>
      </c>
      <c r="B813" t="s">
        <v>126</v>
      </c>
      <c r="C813" t="s">
        <v>16</v>
      </c>
      <c r="E813" t="s">
        <v>19</v>
      </c>
      <c r="I813">
        <v>3</v>
      </c>
      <c r="J813">
        <v>55.7</v>
      </c>
      <c r="K813">
        <v>167.1</v>
      </c>
    </row>
    <row r="814" spans="1:14" x14ac:dyDescent="0.2">
      <c r="A814" t="s">
        <v>51</v>
      </c>
      <c r="B814" t="s">
        <v>126</v>
      </c>
      <c r="C814" t="s">
        <v>16</v>
      </c>
      <c r="E814" t="s">
        <v>123</v>
      </c>
      <c r="F814" t="s">
        <v>22</v>
      </c>
      <c r="H814" t="s">
        <v>23</v>
      </c>
      <c r="I814">
        <v>5</v>
      </c>
      <c r="J814">
        <v>55.7</v>
      </c>
      <c r="K814">
        <v>278.5</v>
      </c>
      <c r="L814" t="s">
        <v>24</v>
      </c>
      <c r="N814" t="s">
        <v>202</v>
      </c>
    </row>
    <row r="815" spans="1:14" x14ac:dyDescent="0.2">
      <c r="A815" t="s">
        <v>55</v>
      </c>
      <c r="B815" t="s">
        <v>126</v>
      </c>
      <c r="C815" t="s">
        <v>16</v>
      </c>
      <c r="E815" t="s">
        <v>148</v>
      </c>
      <c r="F815" t="s">
        <v>149</v>
      </c>
      <c r="G815" t="s">
        <v>129</v>
      </c>
      <c r="H815" t="s">
        <v>145</v>
      </c>
      <c r="I815">
        <v>2</v>
      </c>
      <c r="J815">
        <v>55.7</v>
      </c>
      <c r="K815">
        <v>111.4</v>
      </c>
      <c r="N815" t="s">
        <v>202</v>
      </c>
    </row>
    <row r="816" spans="1:14" x14ac:dyDescent="0.2">
      <c r="A816" t="s">
        <v>55</v>
      </c>
      <c r="B816" t="s">
        <v>126</v>
      </c>
      <c r="C816" t="s">
        <v>16</v>
      </c>
      <c r="D816" t="s">
        <v>33</v>
      </c>
      <c r="E816" t="s">
        <v>163</v>
      </c>
      <c r="I816">
        <v>11</v>
      </c>
      <c r="J816">
        <v>55.7</v>
      </c>
      <c r="K816">
        <v>612.70000000000005</v>
      </c>
      <c r="N816" t="s">
        <v>203</v>
      </c>
    </row>
    <row r="817" spans="1:14" x14ac:dyDescent="0.2">
      <c r="A817" t="s">
        <v>55</v>
      </c>
      <c r="B817" t="s">
        <v>126</v>
      </c>
      <c r="C817" t="s">
        <v>16</v>
      </c>
      <c r="E817" t="s">
        <v>18</v>
      </c>
      <c r="I817">
        <v>2</v>
      </c>
      <c r="J817">
        <v>55.7</v>
      </c>
      <c r="K817">
        <v>111.4</v>
      </c>
    </row>
    <row r="818" spans="1:14" x14ac:dyDescent="0.2">
      <c r="A818" t="s">
        <v>55</v>
      </c>
      <c r="B818" t="s">
        <v>126</v>
      </c>
      <c r="C818" t="s">
        <v>16</v>
      </c>
      <c r="E818" t="s">
        <v>204</v>
      </c>
      <c r="F818" t="s">
        <v>45</v>
      </c>
      <c r="H818" t="s">
        <v>23</v>
      </c>
      <c r="I818">
        <v>2.5</v>
      </c>
      <c r="J818">
        <v>55.7</v>
      </c>
      <c r="K818">
        <v>139.25</v>
      </c>
      <c r="L818" t="s">
        <v>24</v>
      </c>
      <c r="N818" t="s">
        <v>205</v>
      </c>
    </row>
    <row r="819" spans="1:14" x14ac:dyDescent="0.2">
      <c r="A819" t="s">
        <v>55</v>
      </c>
      <c r="B819" t="s">
        <v>126</v>
      </c>
      <c r="C819" t="s">
        <v>16</v>
      </c>
      <c r="D819" t="s">
        <v>28</v>
      </c>
      <c r="E819" t="s">
        <v>206</v>
      </c>
      <c r="F819" t="s">
        <v>30</v>
      </c>
      <c r="G819" t="s">
        <v>31</v>
      </c>
      <c r="H819" t="s">
        <v>32</v>
      </c>
      <c r="I819">
        <v>3.5</v>
      </c>
      <c r="J819">
        <v>55.7</v>
      </c>
      <c r="K819">
        <v>194.95</v>
      </c>
      <c r="L819" t="s">
        <v>24</v>
      </c>
    </row>
    <row r="820" spans="1:14" x14ac:dyDescent="0.2">
      <c r="A820" t="s">
        <v>55</v>
      </c>
      <c r="B820" t="s">
        <v>126</v>
      </c>
      <c r="C820" t="s">
        <v>16</v>
      </c>
      <c r="D820" t="s">
        <v>159</v>
      </c>
      <c r="E820" t="s">
        <v>160</v>
      </c>
      <c r="F820" t="s">
        <v>161</v>
      </c>
      <c r="G820" t="s">
        <v>134</v>
      </c>
      <c r="H820" t="s">
        <v>23</v>
      </c>
      <c r="I820">
        <v>3</v>
      </c>
      <c r="J820">
        <v>55.7</v>
      </c>
      <c r="K820">
        <v>167.1</v>
      </c>
      <c r="L820" t="s">
        <v>162</v>
      </c>
    </row>
    <row r="821" spans="1:14" x14ac:dyDescent="0.2">
      <c r="A821" t="s">
        <v>55</v>
      </c>
      <c r="B821" t="s">
        <v>126</v>
      </c>
      <c r="C821" t="s">
        <v>16</v>
      </c>
      <c r="E821" t="s">
        <v>118</v>
      </c>
      <c r="F821" t="s">
        <v>119</v>
      </c>
      <c r="H821" t="s">
        <v>23</v>
      </c>
      <c r="I821">
        <v>1</v>
      </c>
      <c r="J821">
        <v>55.7</v>
      </c>
      <c r="K821">
        <v>55.7</v>
      </c>
      <c r="L821" t="s">
        <v>120</v>
      </c>
    </row>
    <row r="822" spans="1:14" x14ac:dyDescent="0.2">
      <c r="A822" t="s">
        <v>55</v>
      </c>
      <c r="B822" t="s">
        <v>126</v>
      </c>
      <c r="C822" t="s">
        <v>16</v>
      </c>
      <c r="E822" t="s">
        <v>186</v>
      </c>
      <c r="F822" t="s">
        <v>187</v>
      </c>
      <c r="G822" t="s">
        <v>63</v>
      </c>
      <c r="H822" t="s">
        <v>32</v>
      </c>
      <c r="I822">
        <v>0.5</v>
      </c>
      <c r="J822">
        <v>55.7</v>
      </c>
      <c r="K822">
        <v>27.85</v>
      </c>
      <c r="L822" t="s">
        <v>162</v>
      </c>
      <c r="M822" t="s">
        <v>188</v>
      </c>
    </row>
    <row r="823" spans="1:14" x14ac:dyDescent="0.2">
      <c r="A823" t="s">
        <v>55</v>
      </c>
      <c r="B823" t="s">
        <v>126</v>
      </c>
      <c r="C823" t="s">
        <v>16</v>
      </c>
      <c r="E823" t="s">
        <v>18</v>
      </c>
      <c r="I823">
        <v>1</v>
      </c>
      <c r="J823">
        <v>55.7</v>
      </c>
      <c r="K823">
        <v>55.7</v>
      </c>
    </row>
    <row r="824" spans="1:14" x14ac:dyDescent="0.2">
      <c r="A824" t="s">
        <v>55</v>
      </c>
      <c r="B824" t="s">
        <v>126</v>
      </c>
      <c r="C824" t="s">
        <v>16</v>
      </c>
      <c r="E824" t="s">
        <v>65</v>
      </c>
      <c r="F824" t="s">
        <v>66</v>
      </c>
      <c r="H824" t="s">
        <v>23</v>
      </c>
      <c r="I824">
        <v>5</v>
      </c>
      <c r="J824">
        <v>55.7</v>
      </c>
      <c r="K824">
        <v>278.5</v>
      </c>
      <c r="L824" t="s">
        <v>24</v>
      </c>
    </row>
    <row r="825" spans="1:14" x14ac:dyDescent="0.2">
      <c r="A825" t="s">
        <v>55</v>
      </c>
      <c r="B825" t="s">
        <v>126</v>
      </c>
      <c r="C825" t="s">
        <v>16</v>
      </c>
      <c r="E825" t="s">
        <v>19</v>
      </c>
      <c r="I825">
        <v>4</v>
      </c>
      <c r="J825">
        <v>55.7</v>
      </c>
      <c r="K825">
        <v>222.8</v>
      </c>
    </row>
    <row r="826" spans="1:14" x14ac:dyDescent="0.2">
      <c r="A826" t="s">
        <v>55</v>
      </c>
      <c r="B826" t="s">
        <v>126</v>
      </c>
      <c r="C826" t="s">
        <v>16</v>
      </c>
      <c r="E826" t="s">
        <v>17</v>
      </c>
      <c r="I826">
        <v>11.75</v>
      </c>
      <c r="J826">
        <v>55.7</v>
      </c>
      <c r="K826">
        <v>654.47500000000002</v>
      </c>
    </row>
    <row r="827" spans="1:14" x14ac:dyDescent="0.2">
      <c r="A827" t="s">
        <v>55</v>
      </c>
      <c r="B827" t="s">
        <v>126</v>
      </c>
      <c r="C827" t="s">
        <v>16</v>
      </c>
      <c r="E827" t="s">
        <v>18</v>
      </c>
      <c r="I827">
        <v>3</v>
      </c>
      <c r="J827">
        <v>55.7</v>
      </c>
      <c r="K827">
        <v>167.1</v>
      </c>
      <c r="N827" t="s">
        <v>152</v>
      </c>
    </row>
    <row r="828" spans="1:14" x14ac:dyDescent="0.2">
      <c r="A828" t="s">
        <v>56</v>
      </c>
      <c r="B828" t="s">
        <v>126</v>
      </c>
      <c r="C828" t="s">
        <v>16</v>
      </c>
      <c r="E828" t="s">
        <v>17</v>
      </c>
      <c r="I828">
        <v>11.75</v>
      </c>
      <c r="J828">
        <v>55.7</v>
      </c>
      <c r="K828">
        <v>654.47500000000002</v>
      </c>
    </row>
    <row r="829" spans="1:14" x14ac:dyDescent="0.2">
      <c r="A829" t="s">
        <v>56</v>
      </c>
      <c r="B829" t="s">
        <v>126</v>
      </c>
      <c r="C829" t="s">
        <v>16</v>
      </c>
      <c r="E829" t="s">
        <v>20</v>
      </c>
      <c r="I829">
        <v>5</v>
      </c>
      <c r="J829">
        <v>55.7</v>
      </c>
      <c r="K829">
        <v>278.5</v>
      </c>
    </row>
    <row r="830" spans="1:14" x14ac:dyDescent="0.2">
      <c r="A830" t="s">
        <v>56</v>
      </c>
      <c r="B830" t="s">
        <v>126</v>
      </c>
      <c r="C830" t="s">
        <v>16</v>
      </c>
      <c r="E830" t="s">
        <v>19</v>
      </c>
      <c r="I830">
        <v>6.5</v>
      </c>
      <c r="J830">
        <v>55.7</v>
      </c>
      <c r="K830">
        <v>362.05</v>
      </c>
    </row>
    <row r="831" spans="1:14" x14ac:dyDescent="0.2">
      <c r="A831" t="s">
        <v>56</v>
      </c>
      <c r="B831" t="s">
        <v>126</v>
      </c>
      <c r="C831" t="s">
        <v>16</v>
      </c>
      <c r="E831" t="s">
        <v>186</v>
      </c>
      <c r="F831" t="s">
        <v>187</v>
      </c>
      <c r="G831" t="s">
        <v>63</v>
      </c>
      <c r="H831" t="s">
        <v>32</v>
      </c>
      <c r="I831">
        <v>2.5</v>
      </c>
      <c r="J831">
        <v>55.7</v>
      </c>
      <c r="K831">
        <v>139.25</v>
      </c>
      <c r="L831" t="s">
        <v>162</v>
      </c>
      <c r="M831" t="s">
        <v>188</v>
      </c>
      <c r="N831" t="s">
        <v>207</v>
      </c>
    </row>
    <row r="832" spans="1:14" x14ac:dyDescent="0.2">
      <c r="A832" t="s">
        <v>56</v>
      </c>
      <c r="B832" t="s">
        <v>126</v>
      </c>
      <c r="C832" t="s">
        <v>16</v>
      </c>
      <c r="E832" t="s">
        <v>208</v>
      </c>
      <c r="F832" t="s">
        <v>27</v>
      </c>
      <c r="H832" t="s">
        <v>23</v>
      </c>
      <c r="I832">
        <v>4</v>
      </c>
      <c r="J832">
        <v>55.7</v>
      </c>
      <c r="K832">
        <v>222.8</v>
      </c>
      <c r="L832" t="s">
        <v>24</v>
      </c>
    </row>
    <row r="833" spans="1:14" x14ac:dyDescent="0.2">
      <c r="A833" t="s">
        <v>56</v>
      </c>
      <c r="B833" t="s">
        <v>126</v>
      </c>
      <c r="C833" t="s">
        <v>16</v>
      </c>
      <c r="E833" t="s">
        <v>18</v>
      </c>
      <c r="I833">
        <v>5</v>
      </c>
      <c r="J833">
        <v>55.7</v>
      </c>
      <c r="K833">
        <v>278.5</v>
      </c>
      <c r="N833" t="s">
        <v>137</v>
      </c>
    </row>
    <row r="834" spans="1:14" x14ac:dyDescent="0.2">
      <c r="A834" t="s">
        <v>56</v>
      </c>
      <c r="B834" t="s">
        <v>126</v>
      </c>
      <c r="C834" t="s">
        <v>16</v>
      </c>
      <c r="E834" t="s">
        <v>118</v>
      </c>
      <c r="F834" t="s">
        <v>119</v>
      </c>
      <c r="H834" t="s">
        <v>23</v>
      </c>
      <c r="I834">
        <v>4</v>
      </c>
      <c r="J834">
        <v>55.7</v>
      </c>
      <c r="K834">
        <v>222.8</v>
      </c>
      <c r="L834" t="s">
        <v>120</v>
      </c>
      <c r="N834" t="s">
        <v>209</v>
      </c>
    </row>
    <row r="835" spans="1:14" x14ac:dyDescent="0.2">
      <c r="A835" t="s">
        <v>56</v>
      </c>
      <c r="B835" t="s">
        <v>126</v>
      </c>
      <c r="C835" t="s">
        <v>16</v>
      </c>
      <c r="E835" t="s">
        <v>41</v>
      </c>
      <c r="F835" t="s">
        <v>42</v>
      </c>
      <c r="G835" t="s">
        <v>31</v>
      </c>
      <c r="H835" t="s">
        <v>23</v>
      </c>
      <c r="I835">
        <v>2</v>
      </c>
      <c r="J835">
        <v>55.7</v>
      </c>
      <c r="K835">
        <v>111.4</v>
      </c>
    </row>
    <row r="836" spans="1:14" x14ac:dyDescent="0.2">
      <c r="A836" t="s">
        <v>60</v>
      </c>
      <c r="B836" t="s">
        <v>126</v>
      </c>
      <c r="C836" t="s">
        <v>16</v>
      </c>
      <c r="E836" t="s">
        <v>17</v>
      </c>
      <c r="I836">
        <v>15.5</v>
      </c>
      <c r="J836">
        <v>55.7</v>
      </c>
      <c r="K836">
        <v>863.35</v>
      </c>
    </row>
    <row r="837" spans="1:14" x14ac:dyDescent="0.2">
      <c r="A837" t="s">
        <v>60</v>
      </c>
      <c r="B837" t="s">
        <v>126</v>
      </c>
      <c r="C837" t="s">
        <v>16</v>
      </c>
      <c r="E837" t="s">
        <v>20</v>
      </c>
      <c r="I837">
        <v>4</v>
      </c>
      <c r="J837">
        <v>55.7</v>
      </c>
      <c r="K837">
        <v>222.8</v>
      </c>
    </row>
    <row r="838" spans="1:14" x14ac:dyDescent="0.2">
      <c r="A838" t="s">
        <v>60</v>
      </c>
      <c r="B838" t="s">
        <v>126</v>
      </c>
      <c r="C838" t="s">
        <v>16</v>
      </c>
      <c r="E838" t="s">
        <v>112</v>
      </c>
      <c r="F838" t="s">
        <v>113</v>
      </c>
      <c r="H838" t="s">
        <v>23</v>
      </c>
      <c r="I838">
        <v>2</v>
      </c>
      <c r="J838">
        <v>55.7</v>
      </c>
      <c r="K838">
        <v>111.4</v>
      </c>
      <c r="L838" t="s">
        <v>114</v>
      </c>
      <c r="N838" t="s">
        <v>174</v>
      </c>
    </row>
    <row r="839" spans="1:14" x14ac:dyDescent="0.2">
      <c r="A839" t="s">
        <v>60</v>
      </c>
      <c r="B839" t="s">
        <v>126</v>
      </c>
      <c r="C839" t="s">
        <v>16</v>
      </c>
      <c r="E839" t="s">
        <v>153</v>
      </c>
      <c r="F839" t="s">
        <v>154</v>
      </c>
      <c r="G839" t="s">
        <v>63</v>
      </c>
      <c r="H839" t="s">
        <v>145</v>
      </c>
      <c r="I839">
        <v>1</v>
      </c>
      <c r="J839">
        <v>55.7</v>
      </c>
      <c r="K839">
        <v>55.7</v>
      </c>
      <c r="L839" t="s">
        <v>24</v>
      </c>
    </row>
    <row r="840" spans="1:14" x14ac:dyDescent="0.2">
      <c r="A840" t="s">
        <v>60</v>
      </c>
      <c r="B840" t="s">
        <v>126</v>
      </c>
      <c r="C840" t="s">
        <v>16</v>
      </c>
      <c r="E840" t="s">
        <v>148</v>
      </c>
      <c r="F840" t="s">
        <v>149</v>
      </c>
      <c r="G840" t="s">
        <v>129</v>
      </c>
      <c r="H840" t="s">
        <v>145</v>
      </c>
      <c r="I840">
        <v>2.5</v>
      </c>
      <c r="J840">
        <v>55.7</v>
      </c>
      <c r="K840">
        <v>139.25</v>
      </c>
    </row>
    <row r="841" spans="1:14" x14ac:dyDescent="0.2">
      <c r="A841" t="s">
        <v>60</v>
      </c>
      <c r="B841" t="s">
        <v>126</v>
      </c>
      <c r="C841" t="s">
        <v>16</v>
      </c>
      <c r="E841" t="s">
        <v>176</v>
      </c>
      <c r="F841" t="s">
        <v>177</v>
      </c>
      <c r="G841" t="s">
        <v>31</v>
      </c>
      <c r="H841" t="s">
        <v>145</v>
      </c>
      <c r="I841">
        <v>0.5</v>
      </c>
      <c r="J841">
        <v>55.7</v>
      </c>
      <c r="K841">
        <v>27.85</v>
      </c>
      <c r="L841" t="s">
        <v>24</v>
      </c>
    </row>
    <row r="842" spans="1:14" x14ac:dyDescent="0.2">
      <c r="A842" t="s">
        <v>60</v>
      </c>
      <c r="B842" t="s">
        <v>126</v>
      </c>
      <c r="C842" t="s">
        <v>16</v>
      </c>
      <c r="D842" t="s">
        <v>33</v>
      </c>
      <c r="E842" t="s">
        <v>163</v>
      </c>
      <c r="I842">
        <v>4</v>
      </c>
      <c r="J842">
        <v>55.7</v>
      </c>
      <c r="K842">
        <v>222.8</v>
      </c>
      <c r="N842" t="s">
        <v>203</v>
      </c>
    </row>
    <row r="843" spans="1:14" x14ac:dyDescent="0.2">
      <c r="A843" t="s">
        <v>60</v>
      </c>
      <c r="B843" t="s">
        <v>126</v>
      </c>
      <c r="C843" t="s">
        <v>16</v>
      </c>
      <c r="E843" t="s">
        <v>122</v>
      </c>
      <c r="F843" t="s">
        <v>27</v>
      </c>
      <c r="H843" t="s">
        <v>23</v>
      </c>
      <c r="I843">
        <v>2</v>
      </c>
      <c r="J843">
        <v>55.7</v>
      </c>
      <c r="K843">
        <v>111.4</v>
      </c>
      <c r="L843" t="s">
        <v>24</v>
      </c>
      <c r="N843" t="s">
        <v>210</v>
      </c>
    </row>
    <row r="844" spans="1:14" x14ac:dyDescent="0.2">
      <c r="A844" t="s">
        <v>60</v>
      </c>
      <c r="B844" t="s">
        <v>126</v>
      </c>
      <c r="C844" t="s">
        <v>16</v>
      </c>
      <c r="E844" t="s">
        <v>65</v>
      </c>
      <c r="F844" t="s">
        <v>66</v>
      </c>
      <c r="H844" t="s">
        <v>23</v>
      </c>
      <c r="I844">
        <v>4.5</v>
      </c>
      <c r="J844">
        <v>55.7</v>
      </c>
      <c r="K844">
        <v>250.65</v>
      </c>
      <c r="L844" t="s">
        <v>24</v>
      </c>
    </row>
    <row r="845" spans="1:14" x14ac:dyDescent="0.2">
      <c r="A845" t="s">
        <v>60</v>
      </c>
      <c r="B845" t="s">
        <v>126</v>
      </c>
      <c r="C845" t="s">
        <v>16</v>
      </c>
      <c r="E845" t="s">
        <v>186</v>
      </c>
      <c r="F845" t="s">
        <v>187</v>
      </c>
      <c r="G845" t="s">
        <v>63</v>
      </c>
      <c r="H845" t="s">
        <v>32</v>
      </c>
      <c r="I845">
        <v>3</v>
      </c>
      <c r="J845">
        <v>55.7</v>
      </c>
      <c r="K845">
        <v>167.1</v>
      </c>
      <c r="L845" t="s">
        <v>162</v>
      </c>
      <c r="M845" t="s">
        <v>188</v>
      </c>
      <c r="N845" t="s">
        <v>211</v>
      </c>
    </row>
    <row r="846" spans="1:14" x14ac:dyDescent="0.2">
      <c r="A846" t="s">
        <v>60</v>
      </c>
      <c r="B846" t="s">
        <v>126</v>
      </c>
      <c r="C846" t="s">
        <v>16</v>
      </c>
      <c r="E846" t="s">
        <v>46</v>
      </c>
      <c r="I846">
        <v>7.75</v>
      </c>
      <c r="J846">
        <v>55.7</v>
      </c>
      <c r="K846">
        <v>431.67500000000001</v>
      </c>
      <c r="N846" t="s">
        <v>212</v>
      </c>
    </row>
    <row r="847" spans="1:14" x14ac:dyDescent="0.2">
      <c r="A847" t="s">
        <v>60</v>
      </c>
      <c r="B847" t="s">
        <v>126</v>
      </c>
      <c r="C847" t="s">
        <v>16</v>
      </c>
      <c r="E847" t="s">
        <v>213</v>
      </c>
      <c r="F847" t="s">
        <v>59</v>
      </c>
      <c r="H847" t="s">
        <v>23</v>
      </c>
      <c r="I847">
        <v>2.5</v>
      </c>
      <c r="J847">
        <v>55.7</v>
      </c>
      <c r="K847">
        <v>139.25</v>
      </c>
      <c r="L847" t="s">
        <v>24</v>
      </c>
      <c r="N847" t="s">
        <v>214</v>
      </c>
    </row>
    <row r="848" spans="1:14" x14ac:dyDescent="0.2">
      <c r="A848" t="s">
        <v>60</v>
      </c>
      <c r="B848" t="s">
        <v>126</v>
      </c>
      <c r="C848" t="s">
        <v>16</v>
      </c>
      <c r="E848" t="s">
        <v>19</v>
      </c>
      <c r="I848">
        <v>3.5</v>
      </c>
      <c r="J848">
        <v>55.7</v>
      </c>
      <c r="K848">
        <v>194.95</v>
      </c>
    </row>
    <row r="849" spans="1:14" x14ac:dyDescent="0.2">
      <c r="A849" t="s">
        <v>60</v>
      </c>
      <c r="B849" t="s">
        <v>126</v>
      </c>
      <c r="C849" t="s">
        <v>16</v>
      </c>
      <c r="D849" t="s">
        <v>215</v>
      </c>
      <c r="E849" t="s">
        <v>215</v>
      </c>
      <c r="F849" t="s">
        <v>216</v>
      </c>
      <c r="G849" t="s">
        <v>134</v>
      </c>
      <c r="H849" t="s">
        <v>32</v>
      </c>
      <c r="I849">
        <v>1</v>
      </c>
      <c r="J849">
        <v>55.7</v>
      </c>
      <c r="K849">
        <v>55.7</v>
      </c>
      <c r="L849" t="s">
        <v>217</v>
      </c>
    </row>
    <row r="850" spans="1:14" x14ac:dyDescent="0.2">
      <c r="A850" t="s">
        <v>67</v>
      </c>
      <c r="B850" t="s">
        <v>126</v>
      </c>
      <c r="C850" t="s">
        <v>16</v>
      </c>
      <c r="D850" t="s">
        <v>33</v>
      </c>
      <c r="E850" t="s">
        <v>163</v>
      </c>
      <c r="I850">
        <v>20</v>
      </c>
      <c r="J850">
        <v>55.7</v>
      </c>
      <c r="K850">
        <v>1114</v>
      </c>
      <c r="N850" t="s">
        <v>203</v>
      </c>
    </row>
    <row r="851" spans="1:14" x14ac:dyDescent="0.2">
      <c r="A851" t="s">
        <v>67</v>
      </c>
      <c r="B851" t="s">
        <v>126</v>
      </c>
      <c r="C851" t="s">
        <v>16</v>
      </c>
      <c r="D851" t="s">
        <v>33</v>
      </c>
      <c r="E851" t="s">
        <v>163</v>
      </c>
      <c r="I851">
        <v>1</v>
      </c>
      <c r="J851">
        <v>55.7</v>
      </c>
      <c r="K851">
        <v>55.7</v>
      </c>
    </row>
    <row r="852" spans="1:14" x14ac:dyDescent="0.2">
      <c r="A852" t="s">
        <v>67</v>
      </c>
      <c r="B852" t="s">
        <v>126</v>
      </c>
      <c r="C852" t="s">
        <v>16</v>
      </c>
      <c r="E852" t="s">
        <v>20</v>
      </c>
      <c r="I852">
        <v>5</v>
      </c>
      <c r="J852">
        <v>55.7</v>
      </c>
      <c r="K852">
        <v>278.5</v>
      </c>
    </row>
    <row r="853" spans="1:14" x14ac:dyDescent="0.2">
      <c r="A853" t="s">
        <v>67</v>
      </c>
      <c r="B853" t="s">
        <v>126</v>
      </c>
      <c r="C853" t="s">
        <v>16</v>
      </c>
      <c r="E853" t="s">
        <v>112</v>
      </c>
      <c r="F853" t="s">
        <v>113</v>
      </c>
      <c r="H853" t="s">
        <v>23</v>
      </c>
      <c r="I853">
        <v>1.5</v>
      </c>
      <c r="J853">
        <v>55.7</v>
      </c>
      <c r="K853">
        <v>83.55</v>
      </c>
      <c r="L853" t="s">
        <v>114</v>
      </c>
      <c r="N853" t="s">
        <v>174</v>
      </c>
    </row>
    <row r="854" spans="1:14" x14ac:dyDescent="0.2">
      <c r="A854" t="s">
        <v>67</v>
      </c>
      <c r="B854" t="s">
        <v>126</v>
      </c>
      <c r="C854" t="s">
        <v>16</v>
      </c>
      <c r="E854" t="s">
        <v>18</v>
      </c>
      <c r="I854">
        <v>2.75</v>
      </c>
      <c r="J854">
        <v>55.7</v>
      </c>
      <c r="K854">
        <v>153.17500000000001</v>
      </c>
      <c r="N854" t="s">
        <v>218</v>
      </c>
    </row>
    <row r="855" spans="1:14" x14ac:dyDescent="0.2">
      <c r="A855" t="s">
        <v>67</v>
      </c>
      <c r="B855" t="s">
        <v>126</v>
      </c>
      <c r="C855" t="s">
        <v>16</v>
      </c>
      <c r="E855" t="s">
        <v>21</v>
      </c>
      <c r="F855" t="s">
        <v>22</v>
      </c>
      <c r="H855" t="s">
        <v>23</v>
      </c>
      <c r="I855">
        <v>1</v>
      </c>
      <c r="J855">
        <v>55.7</v>
      </c>
      <c r="K855">
        <v>55.7</v>
      </c>
      <c r="L855" t="s">
        <v>24</v>
      </c>
      <c r="N855" t="s">
        <v>218</v>
      </c>
    </row>
    <row r="856" spans="1:14" x14ac:dyDescent="0.2">
      <c r="A856" t="s">
        <v>67</v>
      </c>
      <c r="B856" t="s">
        <v>126</v>
      </c>
      <c r="C856" t="s">
        <v>16</v>
      </c>
      <c r="E856" t="s">
        <v>65</v>
      </c>
      <c r="F856" t="s">
        <v>66</v>
      </c>
      <c r="H856" t="s">
        <v>23</v>
      </c>
      <c r="I856">
        <v>2.5</v>
      </c>
      <c r="J856">
        <v>55.7</v>
      </c>
      <c r="K856">
        <v>139.25</v>
      </c>
      <c r="L856" t="s">
        <v>24</v>
      </c>
      <c r="N856" t="s">
        <v>219</v>
      </c>
    </row>
    <row r="857" spans="1:14" x14ac:dyDescent="0.2">
      <c r="A857" t="s">
        <v>67</v>
      </c>
      <c r="B857" t="s">
        <v>126</v>
      </c>
      <c r="C857" t="s">
        <v>16</v>
      </c>
      <c r="E857" t="s">
        <v>220</v>
      </c>
      <c r="F857" t="s">
        <v>149</v>
      </c>
      <c r="G857" t="s">
        <v>129</v>
      </c>
      <c r="H857" t="s">
        <v>145</v>
      </c>
      <c r="I857">
        <v>2.5</v>
      </c>
      <c r="J857">
        <v>55.7</v>
      </c>
      <c r="K857">
        <v>139.25</v>
      </c>
      <c r="N857" t="s">
        <v>221</v>
      </c>
    </row>
    <row r="858" spans="1:14" x14ac:dyDescent="0.2">
      <c r="A858" t="s">
        <v>67</v>
      </c>
      <c r="B858" t="s">
        <v>126</v>
      </c>
      <c r="C858" t="s">
        <v>16</v>
      </c>
      <c r="E858" t="s">
        <v>176</v>
      </c>
      <c r="F858" t="s">
        <v>177</v>
      </c>
      <c r="G858" t="s">
        <v>31</v>
      </c>
      <c r="H858" t="s">
        <v>145</v>
      </c>
      <c r="I858">
        <v>3</v>
      </c>
      <c r="J858">
        <v>55.7</v>
      </c>
      <c r="K858">
        <v>167.1</v>
      </c>
      <c r="L858" t="s">
        <v>24</v>
      </c>
      <c r="N858" t="s">
        <v>222</v>
      </c>
    </row>
    <row r="859" spans="1:14" x14ac:dyDescent="0.2">
      <c r="A859" t="s">
        <v>67</v>
      </c>
      <c r="B859" t="s">
        <v>126</v>
      </c>
      <c r="C859" t="s">
        <v>16</v>
      </c>
      <c r="E859" t="s">
        <v>26</v>
      </c>
      <c r="F859" t="s">
        <v>27</v>
      </c>
      <c r="H859" t="s">
        <v>23</v>
      </c>
      <c r="I859">
        <v>3</v>
      </c>
      <c r="J859">
        <v>55.7</v>
      </c>
      <c r="K859">
        <v>167.1</v>
      </c>
      <c r="L859" t="s">
        <v>24</v>
      </c>
      <c r="N859" t="s">
        <v>222</v>
      </c>
    </row>
    <row r="860" spans="1:14" x14ac:dyDescent="0.2">
      <c r="A860" t="s">
        <v>67</v>
      </c>
      <c r="B860" t="s">
        <v>126</v>
      </c>
      <c r="C860" t="s">
        <v>16</v>
      </c>
      <c r="E860" t="s">
        <v>19</v>
      </c>
      <c r="I860">
        <v>3</v>
      </c>
      <c r="J860">
        <v>55.7</v>
      </c>
      <c r="K860">
        <v>167.1</v>
      </c>
      <c r="N860" t="s">
        <v>222</v>
      </c>
    </row>
    <row r="861" spans="1:14" x14ac:dyDescent="0.2">
      <c r="A861" t="s">
        <v>67</v>
      </c>
      <c r="B861" t="s">
        <v>126</v>
      </c>
      <c r="C861" t="s">
        <v>16</v>
      </c>
      <c r="E861" t="s">
        <v>17</v>
      </c>
      <c r="I861">
        <v>7.75</v>
      </c>
      <c r="J861">
        <v>55.7</v>
      </c>
      <c r="K861">
        <v>431.67500000000001</v>
      </c>
      <c r="N861" t="s">
        <v>222</v>
      </c>
    </row>
    <row r="862" spans="1:14" x14ac:dyDescent="0.2">
      <c r="A862" t="s">
        <v>68</v>
      </c>
      <c r="B862" t="s">
        <v>126</v>
      </c>
      <c r="C862" t="s">
        <v>16</v>
      </c>
      <c r="D862" t="s">
        <v>33</v>
      </c>
      <c r="E862" t="s">
        <v>163</v>
      </c>
      <c r="I862">
        <v>12</v>
      </c>
      <c r="J862">
        <v>55.7</v>
      </c>
      <c r="K862">
        <v>668.4</v>
      </c>
      <c r="N862" t="s">
        <v>223</v>
      </c>
    </row>
    <row r="863" spans="1:14" x14ac:dyDescent="0.2">
      <c r="A863" t="s">
        <v>68</v>
      </c>
      <c r="B863" t="s">
        <v>126</v>
      </c>
      <c r="C863" t="s">
        <v>16</v>
      </c>
      <c r="E863" t="s">
        <v>40</v>
      </c>
      <c r="I863">
        <v>1</v>
      </c>
      <c r="J863">
        <v>55.7</v>
      </c>
      <c r="K863">
        <v>55.7</v>
      </c>
    </row>
    <row r="864" spans="1:14" x14ac:dyDescent="0.2">
      <c r="A864" t="s">
        <v>68</v>
      </c>
      <c r="B864" t="s">
        <v>126</v>
      </c>
      <c r="C864" t="s">
        <v>16</v>
      </c>
      <c r="E864" t="s">
        <v>148</v>
      </c>
      <c r="F864" t="s">
        <v>149</v>
      </c>
      <c r="G864" t="s">
        <v>129</v>
      </c>
      <c r="H864" t="s">
        <v>145</v>
      </c>
      <c r="I864">
        <v>1.5</v>
      </c>
      <c r="J864">
        <v>55.7</v>
      </c>
      <c r="K864">
        <v>83.55</v>
      </c>
    </row>
    <row r="865" spans="1:14" x14ac:dyDescent="0.2">
      <c r="A865" t="s">
        <v>68</v>
      </c>
      <c r="B865" t="s">
        <v>126</v>
      </c>
      <c r="C865" t="s">
        <v>16</v>
      </c>
      <c r="E865" t="s">
        <v>20</v>
      </c>
      <c r="I865">
        <v>3</v>
      </c>
      <c r="J865">
        <v>55.7</v>
      </c>
      <c r="K865">
        <v>167.1</v>
      </c>
    </row>
    <row r="866" spans="1:14" x14ac:dyDescent="0.2">
      <c r="A866" t="s">
        <v>68</v>
      </c>
      <c r="B866" t="s">
        <v>126</v>
      </c>
      <c r="C866" t="s">
        <v>16</v>
      </c>
      <c r="E866" t="s">
        <v>18</v>
      </c>
      <c r="I866">
        <v>4</v>
      </c>
      <c r="J866">
        <v>55.7</v>
      </c>
      <c r="K866">
        <v>222.8</v>
      </c>
      <c r="N866" t="s">
        <v>152</v>
      </c>
    </row>
    <row r="867" spans="1:14" x14ac:dyDescent="0.2">
      <c r="A867" t="s">
        <v>68</v>
      </c>
      <c r="B867" t="s">
        <v>126</v>
      </c>
      <c r="C867" t="s">
        <v>16</v>
      </c>
      <c r="E867" t="s">
        <v>65</v>
      </c>
      <c r="F867" t="s">
        <v>66</v>
      </c>
      <c r="H867" t="s">
        <v>23</v>
      </c>
      <c r="I867">
        <v>2.75</v>
      </c>
      <c r="J867">
        <v>55.7</v>
      </c>
      <c r="K867">
        <v>153.17500000000001</v>
      </c>
      <c r="L867" t="s">
        <v>24</v>
      </c>
      <c r="N867" t="s">
        <v>224</v>
      </c>
    </row>
    <row r="868" spans="1:14" x14ac:dyDescent="0.2">
      <c r="A868" t="s">
        <v>68</v>
      </c>
      <c r="B868" t="s">
        <v>126</v>
      </c>
      <c r="C868" t="s">
        <v>16</v>
      </c>
      <c r="D868" t="s">
        <v>153</v>
      </c>
      <c r="E868" t="s">
        <v>225</v>
      </c>
      <c r="F868" t="s">
        <v>154</v>
      </c>
      <c r="G868" t="s">
        <v>63</v>
      </c>
      <c r="H868" t="s">
        <v>145</v>
      </c>
      <c r="I868">
        <v>4</v>
      </c>
      <c r="J868">
        <v>55.7</v>
      </c>
      <c r="K868">
        <v>222.8</v>
      </c>
      <c r="L868" t="s">
        <v>24</v>
      </c>
    </row>
    <row r="869" spans="1:14" x14ac:dyDescent="0.2">
      <c r="A869" t="s">
        <v>68</v>
      </c>
      <c r="B869" t="s">
        <v>126</v>
      </c>
      <c r="C869" t="s">
        <v>16</v>
      </c>
      <c r="D869" t="s">
        <v>159</v>
      </c>
      <c r="E869" t="s">
        <v>160</v>
      </c>
      <c r="F869" t="s">
        <v>161</v>
      </c>
      <c r="G869" t="s">
        <v>134</v>
      </c>
      <c r="H869" t="s">
        <v>23</v>
      </c>
      <c r="I869">
        <v>2.5</v>
      </c>
      <c r="J869">
        <v>55.7</v>
      </c>
      <c r="K869">
        <v>139.25</v>
      </c>
      <c r="L869" t="s">
        <v>162</v>
      </c>
    </row>
    <row r="870" spans="1:14" x14ac:dyDescent="0.2">
      <c r="A870" t="s">
        <v>68</v>
      </c>
      <c r="B870" t="s">
        <v>126</v>
      </c>
      <c r="C870" t="s">
        <v>16</v>
      </c>
      <c r="E870" t="s">
        <v>26</v>
      </c>
      <c r="F870" t="s">
        <v>27</v>
      </c>
      <c r="H870" t="s">
        <v>23</v>
      </c>
      <c r="I870">
        <v>4</v>
      </c>
      <c r="J870">
        <v>55.7</v>
      </c>
      <c r="K870">
        <v>222.8</v>
      </c>
      <c r="L870" t="s">
        <v>24</v>
      </c>
    </row>
    <row r="871" spans="1:14" x14ac:dyDescent="0.2">
      <c r="A871" t="s">
        <v>68</v>
      </c>
      <c r="B871" t="s">
        <v>126</v>
      </c>
      <c r="C871" t="s">
        <v>16</v>
      </c>
      <c r="D871" t="s">
        <v>215</v>
      </c>
      <c r="E871" t="s">
        <v>226</v>
      </c>
      <c r="F871" t="s">
        <v>216</v>
      </c>
      <c r="G871" t="s">
        <v>134</v>
      </c>
      <c r="H871" t="s">
        <v>32</v>
      </c>
      <c r="I871">
        <v>3</v>
      </c>
      <c r="J871">
        <v>55.7</v>
      </c>
      <c r="K871">
        <v>167.1</v>
      </c>
      <c r="L871" t="s">
        <v>217</v>
      </c>
    </row>
    <row r="872" spans="1:14" x14ac:dyDescent="0.2">
      <c r="A872" t="s">
        <v>68</v>
      </c>
      <c r="B872" t="s">
        <v>126</v>
      </c>
      <c r="C872" t="s">
        <v>16</v>
      </c>
      <c r="E872" t="s">
        <v>186</v>
      </c>
      <c r="F872" t="s">
        <v>187</v>
      </c>
      <c r="G872" t="s">
        <v>63</v>
      </c>
      <c r="H872" t="s">
        <v>32</v>
      </c>
      <c r="I872">
        <v>2.5</v>
      </c>
      <c r="J872">
        <v>55.7</v>
      </c>
      <c r="K872">
        <v>139.25</v>
      </c>
      <c r="L872" t="s">
        <v>162</v>
      </c>
      <c r="M872" t="s">
        <v>188</v>
      </c>
    </row>
    <row r="873" spans="1:14" x14ac:dyDescent="0.2">
      <c r="A873" t="s">
        <v>68</v>
      </c>
      <c r="B873" t="s">
        <v>126</v>
      </c>
      <c r="C873" t="s">
        <v>16</v>
      </c>
      <c r="E873" t="s">
        <v>19</v>
      </c>
      <c r="I873">
        <v>7</v>
      </c>
      <c r="J873">
        <v>55.7</v>
      </c>
      <c r="K873">
        <v>389.9</v>
      </c>
      <c r="N873" t="s">
        <v>227</v>
      </c>
    </row>
    <row r="874" spans="1:14" x14ac:dyDescent="0.2">
      <c r="A874" t="s">
        <v>68</v>
      </c>
      <c r="B874" t="s">
        <v>126</v>
      </c>
      <c r="C874" t="s">
        <v>16</v>
      </c>
      <c r="E874" t="s">
        <v>112</v>
      </c>
      <c r="F874" t="s">
        <v>113</v>
      </c>
      <c r="H874" t="s">
        <v>23</v>
      </c>
      <c r="I874">
        <v>6</v>
      </c>
      <c r="J874">
        <v>55.7</v>
      </c>
      <c r="K874">
        <v>334.2</v>
      </c>
      <c r="L874" t="s">
        <v>114</v>
      </c>
      <c r="N874" t="s">
        <v>227</v>
      </c>
    </row>
    <row r="875" spans="1:14" x14ac:dyDescent="0.2">
      <c r="A875" t="s">
        <v>69</v>
      </c>
      <c r="B875" t="s">
        <v>126</v>
      </c>
      <c r="C875" t="s">
        <v>16</v>
      </c>
      <c r="E875" t="s">
        <v>17</v>
      </c>
      <c r="I875">
        <v>7.75</v>
      </c>
      <c r="J875">
        <v>55.7</v>
      </c>
      <c r="K875">
        <v>431.67500000000001</v>
      </c>
    </row>
    <row r="876" spans="1:14" x14ac:dyDescent="0.2">
      <c r="A876" t="s">
        <v>69</v>
      </c>
      <c r="B876" t="s">
        <v>126</v>
      </c>
      <c r="C876" t="s">
        <v>16</v>
      </c>
      <c r="E876" t="s">
        <v>153</v>
      </c>
      <c r="F876" t="s">
        <v>154</v>
      </c>
      <c r="G876" t="s">
        <v>63</v>
      </c>
      <c r="H876" t="s">
        <v>145</v>
      </c>
      <c r="I876">
        <v>3</v>
      </c>
      <c r="J876">
        <v>55.7</v>
      </c>
      <c r="K876">
        <v>167.1</v>
      </c>
      <c r="L876" t="s">
        <v>24</v>
      </c>
    </row>
    <row r="877" spans="1:14" x14ac:dyDescent="0.2">
      <c r="A877" t="s">
        <v>69</v>
      </c>
      <c r="B877" t="s">
        <v>126</v>
      </c>
      <c r="C877" t="s">
        <v>16</v>
      </c>
      <c r="E877" t="s">
        <v>176</v>
      </c>
      <c r="F877" t="s">
        <v>177</v>
      </c>
      <c r="G877" t="s">
        <v>31</v>
      </c>
      <c r="H877" t="s">
        <v>145</v>
      </c>
      <c r="I877">
        <v>5</v>
      </c>
      <c r="J877">
        <v>55.7</v>
      </c>
      <c r="K877">
        <v>278.5</v>
      </c>
      <c r="L877" t="s">
        <v>24</v>
      </c>
      <c r="N877" t="s">
        <v>228</v>
      </c>
    </row>
    <row r="878" spans="1:14" x14ac:dyDescent="0.2">
      <c r="A878" t="s">
        <v>69</v>
      </c>
      <c r="B878" t="s">
        <v>126</v>
      </c>
      <c r="C878" t="s">
        <v>16</v>
      </c>
      <c r="E878" t="s">
        <v>186</v>
      </c>
      <c r="F878" t="s">
        <v>187</v>
      </c>
      <c r="G878" t="s">
        <v>63</v>
      </c>
      <c r="H878" t="s">
        <v>32</v>
      </c>
      <c r="I878">
        <v>3</v>
      </c>
      <c r="J878">
        <v>55.7</v>
      </c>
      <c r="K878">
        <v>167.1</v>
      </c>
      <c r="L878" t="s">
        <v>162</v>
      </c>
      <c r="M878" t="s">
        <v>188</v>
      </c>
      <c r="N878" t="s">
        <v>229</v>
      </c>
    </row>
    <row r="879" spans="1:14" x14ac:dyDescent="0.2">
      <c r="A879" t="s">
        <v>69</v>
      </c>
      <c r="B879" t="s">
        <v>126</v>
      </c>
      <c r="C879" t="s">
        <v>16</v>
      </c>
      <c r="E879" t="s">
        <v>141</v>
      </c>
      <c r="F879" t="s">
        <v>119</v>
      </c>
      <c r="H879" t="s">
        <v>23</v>
      </c>
      <c r="I879">
        <v>1</v>
      </c>
      <c r="J879">
        <v>55.7</v>
      </c>
      <c r="K879">
        <v>55.7</v>
      </c>
      <c r="L879" t="s">
        <v>120</v>
      </c>
      <c r="N879" t="s">
        <v>167</v>
      </c>
    </row>
    <row r="880" spans="1:14" x14ac:dyDescent="0.2">
      <c r="A880" t="s">
        <v>69</v>
      </c>
      <c r="B880" t="s">
        <v>126</v>
      </c>
      <c r="C880" t="s">
        <v>16</v>
      </c>
      <c r="E880" t="s">
        <v>213</v>
      </c>
      <c r="F880" t="s">
        <v>59</v>
      </c>
      <c r="H880" t="s">
        <v>23</v>
      </c>
      <c r="I880">
        <v>2</v>
      </c>
      <c r="J880">
        <v>55.7</v>
      </c>
      <c r="K880">
        <v>111.4</v>
      </c>
      <c r="L880" t="s">
        <v>24</v>
      </c>
    </row>
    <row r="881" spans="1:14" x14ac:dyDescent="0.2">
      <c r="A881" t="s">
        <v>69</v>
      </c>
      <c r="B881" t="s">
        <v>126</v>
      </c>
      <c r="C881" t="s">
        <v>16</v>
      </c>
      <c r="D881" t="s">
        <v>33</v>
      </c>
      <c r="E881" t="s">
        <v>163</v>
      </c>
      <c r="I881">
        <v>2.5</v>
      </c>
      <c r="J881">
        <v>55.7</v>
      </c>
      <c r="K881">
        <v>139.25</v>
      </c>
      <c r="N881" t="s">
        <v>230</v>
      </c>
    </row>
    <row r="882" spans="1:14" x14ac:dyDescent="0.2">
      <c r="A882" t="s">
        <v>69</v>
      </c>
      <c r="B882" t="s">
        <v>126</v>
      </c>
      <c r="C882" t="s">
        <v>16</v>
      </c>
      <c r="D882" t="s">
        <v>33</v>
      </c>
      <c r="E882" t="s">
        <v>190</v>
      </c>
      <c r="F882" t="s">
        <v>191</v>
      </c>
      <c r="G882" t="s">
        <v>63</v>
      </c>
      <c r="H882" t="s">
        <v>192</v>
      </c>
      <c r="I882">
        <v>3</v>
      </c>
      <c r="J882">
        <v>55.7</v>
      </c>
      <c r="K882">
        <v>167.1</v>
      </c>
      <c r="L882" t="s">
        <v>193</v>
      </c>
      <c r="N882" t="s">
        <v>231</v>
      </c>
    </row>
    <row r="883" spans="1:14" x14ac:dyDescent="0.2">
      <c r="A883" t="s">
        <v>69</v>
      </c>
      <c r="B883" t="s">
        <v>126</v>
      </c>
      <c r="C883" t="s">
        <v>16</v>
      </c>
      <c r="E883" t="s">
        <v>148</v>
      </c>
      <c r="F883" t="s">
        <v>149</v>
      </c>
      <c r="G883" t="s">
        <v>129</v>
      </c>
      <c r="H883" t="s">
        <v>145</v>
      </c>
      <c r="I883">
        <v>3.5</v>
      </c>
      <c r="J883">
        <v>55.7</v>
      </c>
      <c r="K883">
        <v>194.95</v>
      </c>
      <c r="N883" t="s">
        <v>232</v>
      </c>
    </row>
    <row r="884" spans="1:14" x14ac:dyDescent="0.2">
      <c r="A884" t="s">
        <v>69</v>
      </c>
      <c r="B884" t="s">
        <v>126</v>
      </c>
      <c r="C884" t="s">
        <v>16</v>
      </c>
      <c r="D884" t="s">
        <v>159</v>
      </c>
      <c r="E884" t="s">
        <v>160</v>
      </c>
      <c r="F884" t="s">
        <v>161</v>
      </c>
      <c r="G884" t="s">
        <v>134</v>
      </c>
      <c r="H884" t="s">
        <v>23</v>
      </c>
      <c r="I884">
        <v>3</v>
      </c>
      <c r="J884">
        <v>55.7</v>
      </c>
      <c r="K884">
        <v>167.1</v>
      </c>
      <c r="L884" t="s">
        <v>162</v>
      </c>
    </row>
    <row r="885" spans="1:14" x14ac:dyDescent="0.2">
      <c r="A885" t="s">
        <v>69</v>
      </c>
      <c r="B885" t="s">
        <v>126</v>
      </c>
      <c r="C885" t="s">
        <v>16</v>
      </c>
      <c r="E885" t="s">
        <v>20</v>
      </c>
      <c r="I885">
        <v>6</v>
      </c>
      <c r="J885">
        <v>55.7</v>
      </c>
      <c r="K885">
        <v>334.2</v>
      </c>
    </row>
    <row r="886" spans="1:14" x14ac:dyDescent="0.2">
      <c r="A886" t="s">
        <v>69</v>
      </c>
      <c r="B886" t="s">
        <v>126</v>
      </c>
      <c r="C886" t="s">
        <v>16</v>
      </c>
      <c r="E886" t="s">
        <v>19</v>
      </c>
      <c r="I886">
        <v>9</v>
      </c>
      <c r="J886">
        <v>55.7</v>
      </c>
      <c r="K886">
        <v>501.3</v>
      </c>
      <c r="N886" t="s">
        <v>227</v>
      </c>
    </row>
    <row r="887" spans="1:14" x14ac:dyDescent="0.2">
      <c r="A887" t="s">
        <v>69</v>
      </c>
      <c r="B887" t="s">
        <v>126</v>
      </c>
      <c r="C887" t="s">
        <v>16</v>
      </c>
      <c r="E887" t="s">
        <v>18</v>
      </c>
      <c r="I887">
        <v>4</v>
      </c>
      <c r="J887">
        <v>55.7</v>
      </c>
      <c r="K887">
        <v>222.8</v>
      </c>
      <c r="N887" t="s">
        <v>137</v>
      </c>
    </row>
    <row r="888" spans="1:14" x14ac:dyDescent="0.2">
      <c r="A888" t="s">
        <v>70</v>
      </c>
      <c r="B888" t="s">
        <v>126</v>
      </c>
      <c r="C888" t="s">
        <v>16</v>
      </c>
      <c r="E888" t="s">
        <v>17</v>
      </c>
      <c r="I888">
        <v>3.75</v>
      </c>
      <c r="J888">
        <v>55.7</v>
      </c>
      <c r="K888">
        <v>208.875</v>
      </c>
    </row>
    <row r="889" spans="1:14" x14ac:dyDescent="0.2">
      <c r="A889" t="s">
        <v>70</v>
      </c>
      <c r="B889" t="s">
        <v>126</v>
      </c>
      <c r="C889" t="s">
        <v>16</v>
      </c>
      <c r="E889" t="s">
        <v>18</v>
      </c>
      <c r="I889">
        <v>3.5</v>
      </c>
      <c r="J889">
        <v>55.7</v>
      </c>
      <c r="K889">
        <v>194.95</v>
      </c>
      <c r="N889" t="s">
        <v>233</v>
      </c>
    </row>
    <row r="890" spans="1:14" x14ac:dyDescent="0.2">
      <c r="A890" t="s">
        <v>70</v>
      </c>
      <c r="B890" t="s">
        <v>126</v>
      </c>
      <c r="C890" t="s">
        <v>16</v>
      </c>
      <c r="E890" t="s">
        <v>19</v>
      </c>
      <c r="I890">
        <v>12</v>
      </c>
      <c r="J890">
        <v>55.7</v>
      </c>
      <c r="K890">
        <v>668.4</v>
      </c>
      <c r="N890" t="s">
        <v>234</v>
      </c>
    </row>
    <row r="891" spans="1:14" x14ac:dyDescent="0.2">
      <c r="A891" t="s">
        <v>70</v>
      </c>
      <c r="B891" t="s">
        <v>126</v>
      </c>
      <c r="C891" t="s">
        <v>16</v>
      </c>
      <c r="E891" t="s">
        <v>148</v>
      </c>
      <c r="F891" t="s">
        <v>149</v>
      </c>
      <c r="G891" t="s">
        <v>129</v>
      </c>
      <c r="H891" t="s">
        <v>145</v>
      </c>
      <c r="I891">
        <v>4</v>
      </c>
      <c r="J891">
        <v>55.7</v>
      </c>
      <c r="K891">
        <v>222.8</v>
      </c>
    </row>
    <row r="892" spans="1:14" x14ac:dyDescent="0.2">
      <c r="A892" t="s">
        <v>70</v>
      </c>
      <c r="B892" t="s">
        <v>126</v>
      </c>
      <c r="C892" t="s">
        <v>16</v>
      </c>
      <c r="E892" t="s">
        <v>141</v>
      </c>
      <c r="F892" t="s">
        <v>119</v>
      </c>
      <c r="H892" t="s">
        <v>23</v>
      </c>
      <c r="I892">
        <v>7</v>
      </c>
      <c r="J892">
        <v>55.7</v>
      </c>
      <c r="K892">
        <v>389.9</v>
      </c>
      <c r="L892" t="s">
        <v>120</v>
      </c>
      <c r="N892" t="s">
        <v>235</v>
      </c>
    </row>
    <row r="893" spans="1:14" x14ac:dyDescent="0.2">
      <c r="A893" t="s">
        <v>70</v>
      </c>
      <c r="B893" t="s">
        <v>126</v>
      </c>
      <c r="C893" t="s">
        <v>16</v>
      </c>
      <c r="E893" t="s">
        <v>153</v>
      </c>
      <c r="F893" t="s">
        <v>154</v>
      </c>
      <c r="G893" t="s">
        <v>63</v>
      </c>
      <c r="H893" t="s">
        <v>145</v>
      </c>
      <c r="I893">
        <v>0.5</v>
      </c>
      <c r="J893">
        <v>55.7</v>
      </c>
      <c r="K893">
        <v>27.85</v>
      </c>
      <c r="L893" t="s">
        <v>24</v>
      </c>
    </row>
    <row r="894" spans="1:14" x14ac:dyDescent="0.2">
      <c r="A894" t="s">
        <v>70</v>
      </c>
      <c r="B894" t="s">
        <v>126</v>
      </c>
      <c r="C894" t="s">
        <v>16</v>
      </c>
      <c r="E894" t="s">
        <v>112</v>
      </c>
      <c r="F894" t="s">
        <v>113</v>
      </c>
      <c r="H894" t="s">
        <v>23</v>
      </c>
      <c r="I894">
        <v>0.5</v>
      </c>
      <c r="J894">
        <v>55.7</v>
      </c>
      <c r="K894">
        <v>27.85</v>
      </c>
      <c r="L894" t="s">
        <v>114</v>
      </c>
      <c r="N894" t="s">
        <v>174</v>
      </c>
    </row>
    <row r="895" spans="1:14" x14ac:dyDescent="0.2">
      <c r="A895" t="s">
        <v>70</v>
      </c>
      <c r="B895" t="s">
        <v>126</v>
      </c>
      <c r="C895" t="s">
        <v>16</v>
      </c>
      <c r="E895" t="s">
        <v>236</v>
      </c>
      <c r="F895" t="s">
        <v>237</v>
      </c>
      <c r="G895" t="s">
        <v>63</v>
      </c>
      <c r="H895" t="s">
        <v>238</v>
      </c>
      <c r="I895">
        <v>8.75</v>
      </c>
      <c r="J895">
        <v>55.7</v>
      </c>
      <c r="K895">
        <v>487.375</v>
      </c>
      <c r="L895" t="s">
        <v>239</v>
      </c>
    </row>
    <row r="896" spans="1:14" x14ac:dyDescent="0.2">
      <c r="A896" t="s">
        <v>70</v>
      </c>
      <c r="B896" t="s">
        <v>126</v>
      </c>
      <c r="C896" t="s">
        <v>16</v>
      </c>
      <c r="D896" t="s">
        <v>33</v>
      </c>
      <c r="E896" t="s">
        <v>163</v>
      </c>
      <c r="I896">
        <v>6</v>
      </c>
      <c r="J896">
        <v>55.7</v>
      </c>
      <c r="K896">
        <v>334.2</v>
      </c>
      <c r="N896" t="s">
        <v>240</v>
      </c>
    </row>
    <row r="897" spans="1:14" x14ac:dyDescent="0.2">
      <c r="A897" t="s">
        <v>70</v>
      </c>
      <c r="B897" t="s">
        <v>126</v>
      </c>
      <c r="C897" t="s">
        <v>16</v>
      </c>
      <c r="E897" t="s">
        <v>19</v>
      </c>
      <c r="I897">
        <v>3</v>
      </c>
      <c r="J897">
        <v>55.7</v>
      </c>
      <c r="K897">
        <v>167.1</v>
      </c>
      <c r="N897" t="s">
        <v>241</v>
      </c>
    </row>
    <row r="898" spans="1:14" x14ac:dyDescent="0.2">
      <c r="A898" t="s">
        <v>70</v>
      </c>
      <c r="B898" t="s">
        <v>126</v>
      </c>
      <c r="C898" t="s">
        <v>16</v>
      </c>
      <c r="E898" t="s">
        <v>213</v>
      </c>
      <c r="F898" t="s">
        <v>59</v>
      </c>
      <c r="H898" t="s">
        <v>23</v>
      </c>
      <c r="I898">
        <v>4</v>
      </c>
      <c r="J898">
        <v>55.7</v>
      </c>
      <c r="K898">
        <v>222.8</v>
      </c>
      <c r="L898" t="s">
        <v>24</v>
      </c>
      <c r="N898" t="s">
        <v>242</v>
      </c>
    </row>
    <row r="899" spans="1:14" x14ac:dyDescent="0.2">
      <c r="A899" t="s">
        <v>71</v>
      </c>
      <c r="B899" t="s">
        <v>126</v>
      </c>
      <c r="C899" t="s">
        <v>16</v>
      </c>
      <c r="E899" t="s">
        <v>20</v>
      </c>
      <c r="I899">
        <v>6</v>
      </c>
      <c r="J899">
        <v>55.7</v>
      </c>
      <c r="K899">
        <v>334.2</v>
      </c>
    </row>
    <row r="900" spans="1:14" x14ac:dyDescent="0.2">
      <c r="A900" t="s">
        <v>71</v>
      </c>
      <c r="B900" t="s">
        <v>126</v>
      </c>
      <c r="C900" t="s">
        <v>16</v>
      </c>
      <c r="E900" t="s">
        <v>112</v>
      </c>
      <c r="F900" t="s">
        <v>113</v>
      </c>
      <c r="H900" t="s">
        <v>23</v>
      </c>
      <c r="I900">
        <v>7</v>
      </c>
      <c r="J900">
        <v>55.7</v>
      </c>
      <c r="K900">
        <v>389.9</v>
      </c>
      <c r="L900" t="s">
        <v>114</v>
      </c>
      <c r="N900" t="s">
        <v>243</v>
      </c>
    </row>
    <row r="901" spans="1:14" x14ac:dyDescent="0.2">
      <c r="A901" t="s">
        <v>71</v>
      </c>
      <c r="B901" t="s">
        <v>126</v>
      </c>
      <c r="C901" t="s">
        <v>16</v>
      </c>
      <c r="E901" t="s">
        <v>236</v>
      </c>
      <c r="F901" t="s">
        <v>237</v>
      </c>
      <c r="G901" t="s">
        <v>63</v>
      </c>
      <c r="H901" t="s">
        <v>238</v>
      </c>
      <c r="I901">
        <v>3</v>
      </c>
      <c r="J901">
        <v>55.7</v>
      </c>
      <c r="K901">
        <v>167.1</v>
      </c>
      <c r="L901" t="s">
        <v>239</v>
      </c>
    </row>
    <row r="902" spans="1:14" x14ac:dyDescent="0.2">
      <c r="A902" t="s">
        <v>71</v>
      </c>
      <c r="B902" t="s">
        <v>126</v>
      </c>
      <c r="C902" t="s">
        <v>16</v>
      </c>
      <c r="E902" t="s">
        <v>111</v>
      </c>
      <c r="F902" t="s">
        <v>59</v>
      </c>
      <c r="H902" t="s">
        <v>23</v>
      </c>
      <c r="I902">
        <v>8</v>
      </c>
      <c r="J902">
        <v>55.7</v>
      </c>
      <c r="K902">
        <v>445.6</v>
      </c>
      <c r="L902" t="s">
        <v>24</v>
      </c>
      <c r="N902" t="s">
        <v>244</v>
      </c>
    </row>
    <row r="903" spans="1:14" x14ac:dyDescent="0.2">
      <c r="A903" t="s">
        <v>71</v>
      </c>
      <c r="B903" t="s">
        <v>126</v>
      </c>
      <c r="C903" t="s">
        <v>16</v>
      </c>
      <c r="E903" t="s">
        <v>26</v>
      </c>
      <c r="F903" t="s">
        <v>27</v>
      </c>
      <c r="H903" t="s">
        <v>23</v>
      </c>
      <c r="I903">
        <v>5</v>
      </c>
      <c r="J903">
        <v>55.7</v>
      </c>
      <c r="K903">
        <v>278.5</v>
      </c>
      <c r="L903" t="s">
        <v>24</v>
      </c>
    </row>
    <row r="904" spans="1:14" x14ac:dyDescent="0.2">
      <c r="A904" t="s">
        <v>71</v>
      </c>
      <c r="B904" t="s">
        <v>126</v>
      </c>
      <c r="C904" t="s">
        <v>16</v>
      </c>
      <c r="E904" t="s">
        <v>19</v>
      </c>
      <c r="I904">
        <v>9</v>
      </c>
      <c r="J904">
        <v>55.7</v>
      </c>
      <c r="K904">
        <v>501.3</v>
      </c>
    </row>
    <row r="905" spans="1:14" x14ac:dyDescent="0.2">
      <c r="A905" t="s">
        <v>71</v>
      </c>
      <c r="B905" t="s">
        <v>126</v>
      </c>
      <c r="C905" t="s">
        <v>16</v>
      </c>
      <c r="E905" t="s">
        <v>118</v>
      </c>
      <c r="F905" t="s">
        <v>119</v>
      </c>
      <c r="H905" t="s">
        <v>23</v>
      </c>
      <c r="I905">
        <v>3</v>
      </c>
      <c r="J905">
        <v>55.7</v>
      </c>
      <c r="K905">
        <v>167.1</v>
      </c>
      <c r="L905" t="s">
        <v>120</v>
      </c>
    </row>
    <row r="906" spans="1:14" x14ac:dyDescent="0.2">
      <c r="A906" t="s">
        <v>71</v>
      </c>
      <c r="B906" t="s">
        <v>126</v>
      </c>
      <c r="C906" t="s">
        <v>16</v>
      </c>
      <c r="E906" t="s">
        <v>79</v>
      </c>
      <c r="I906">
        <v>7</v>
      </c>
      <c r="J906">
        <v>55.7</v>
      </c>
      <c r="K906">
        <v>389.9</v>
      </c>
      <c r="N906" t="s">
        <v>245</v>
      </c>
    </row>
    <row r="907" spans="1:14" x14ac:dyDescent="0.2">
      <c r="A907" t="s">
        <v>71</v>
      </c>
      <c r="B907" t="s">
        <v>126</v>
      </c>
      <c r="C907" t="s">
        <v>16</v>
      </c>
      <c r="D907" t="s">
        <v>215</v>
      </c>
      <c r="E907" t="s">
        <v>226</v>
      </c>
      <c r="F907" t="s">
        <v>216</v>
      </c>
      <c r="G907" t="s">
        <v>134</v>
      </c>
      <c r="H907" t="s">
        <v>32</v>
      </c>
      <c r="I907">
        <v>2.5</v>
      </c>
      <c r="J907">
        <v>55.7</v>
      </c>
      <c r="K907">
        <v>139.25</v>
      </c>
      <c r="L907" t="s">
        <v>217</v>
      </c>
    </row>
    <row r="908" spans="1:14" x14ac:dyDescent="0.2">
      <c r="A908" t="s">
        <v>71</v>
      </c>
      <c r="B908" t="s">
        <v>126</v>
      </c>
      <c r="C908" t="s">
        <v>16</v>
      </c>
      <c r="E908" t="s">
        <v>153</v>
      </c>
      <c r="F908" t="s">
        <v>154</v>
      </c>
      <c r="G908" t="s">
        <v>63</v>
      </c>
      <c r="H908" t="s">
        <v>145</v>
      </c>
      <c r="I908">
        <v>2</v>
      </c>
      <c r="J908">
        <v>55.7</v>
      </c>
      <c r="K908">
        <v>111.4</v>
      </c>
      <c r="L908" t="s">
        <v>24</v>
      </c>
    </row>
    <row r="909" spans="1:14" x14ac:dyDescent="0.2">
      <c r="A909" t="s">
        <v>71</v>
      </c>
      <c r="B909" t="s">
        <v>126</v>
      </c>
      <c r="C909" t="s">
        <v>16</v>
      </c>
      <c r="D909" t="s">
        <v>33</v>
      </c>
      <c r="E909" t="s">
        <v>190</v>
      </c>
      <c r="F909" t="s">
        <v>191</v>
      </c>
      <c r="G909" t="s">
        <v>63</v>
      </c>
      <c r="H909" t="s">
        <v>192</v>
      </c>
      <c r="I909">
        <v>5</v>
      </c>
      <c r="J909">
        <v>55.7</v>
      </c>
      <c r="K909">
        <v>278.5</v>
      </c>
      <c r="L909" t="s">
        <v>193</v>
      </c>
    </row>
    <row r="910" spans="1:14" x14ac:dyDescent="0.2">
      <c r="A910" t="s">
        <v>72</v>
      </c>
      <c r="B910" t="s">
        <v>126</v>
      </c>
      <c r="C910" t="s">
        <v>16</v>
      </c>
      <c r="E910" t="s">
        <v>20</v>
      </c>
      <c r="I910">
        <v>3</v>
      </c>
      <c r="J910">
        <v>55.7</v>
      </c>
      <c r="K910">
        <v>167.1</v>
      </c>
    </row>
    <row r="911" spans="1:14" x14ac:dyDescent="0.2">
      <c r="A911" t="s">
        <v>72</v>
      </c>
      <c r="B911" t="s">
        <v>126</v>
      </c>
      <c r="C911" t="s">
        <v>16</v>
      </c>
      <c r="E911" t="s">
        <v>246</v>
      </c>
      <c r="F911" t="s">
        <v>247</v>
      </c>
      <c r="I911">
        <v>4.5</v>
      </c>
      <c r="J911">
        <v>55.7</v>
      </c>
      <c r="K911">
        <v>250.65</v>
      </c>
      <c r="N911" t="s">
        <v>248</v>
      </c>
    </row>
    <row r="912" spans="1:14" x14ac:dyDescent="0.2">
      <c r="A912" t="s">
        <v>72</v>
      </c>
      <c r="B912" t="s">
        <v>126</v>
      </c>
      <c r="C912" t="s">
        <v>16</v>
      </c>
      <c r="E912" t="s">
        <v>153</v>
      </c>
      <c r="F912" t="s">
        <v>154</v>
      </c>
      <c r="G912" t="s">
        <v>63</v>
      </c>
      <c r="H912" t="s">
        <v>145</v>
      </c>
      <c r="I912">
        <v>3.5</v>
      </c>
      <c r="J912">
        <v>55.7</v>
      </c>
      <c r="K912">
        <v>194.95</v>
      </c>
      <c r="L912" t="s">
        <v>24</v>
      </c>
      <c r="N912" t="s">
        <v>248</v>
      </c>
    </row>
    <row r="913" spans="1:14" x14ac:dyDescent="0.2">
      <c r="A913" t="s">
        <v>72</v>
      </c>
      <c r="B913" t="s">
        <v>126</v>
      </c>
      <c r="C913" t="s">
        <v>16</v>
      </c>
      <c r="E913" t="s">
        <v>40</v>
      </c>
      <c r="I913">
        <v>2</v>
      </c>
      <c r="J913">
        <v>55.7</v>
      </c>
      <c r="K913">
        <v>111.4</v>
      </c>
    </row>
    <row r="914" spans="1:14" x14ac:dyDescent="0.2">
      <c r="A914" t="s">
        <v>72</v>
      </c>
      <c r="B914" t="s">
        <v>126</v>
      </c>
      <c r="C914" t="s">
        <v>16</v>
      </c>
      <c r="E914" t="s">
        <v>46</v>
      </c>
      <c r="I914">
        <v>7.75</v>
      </c>
      <c r="J914">
        <v>55.7</v>
      </c>
      <c r="K914">
        <v>431.67500000000001</v>
      </c>
    </row>
    <row r="915" spans="1:14" x14ac:dyDescent="0.2">
      <c r="A915" t="s">
        <v>72</v>
      </c>
      <c r="B915" t="s">
        <v>126</v>
      </c>
      <c r="C915" t="s">
        <v>16</v>
      </c>
      <c r="E915" t="s">
        <v>17</v>
      </c>
      <c r="I915">
        <v>4</v>
      </c>
      <c r="J915">
        <v>55.7</v>
      </c>
      <c r="K915">
        <v>222.8</v>
      </c>
    </row>
    <row r="916" spans="1:14" x14ac:dyDescent="0.2">
      <c r="A916" t="s">
        <v>72</v>
      </c>
      <c r="B916" t="s">
        <v>126</v>
      </c>
      <c r="C916" t="s">
        <v>16</v>
      </c>
      <c r="E916" t="s">
        <v>220</v>
      </c>
      <c r="F916" t="s">
        <v>149</v>
      </c>
      <c r="G916" t="s">
        <v>129</v>
      </c>
      <c r="H916" t="s">
        <v>145</v>
      </c>
      <c r="I916">
        <v>2</v>
      </c>
      <c r="J916">
        <v>55.7</v>
      </c>
      <c r="K916">
        <v>111.4</v>
      </c>
    </row>
    <row r="917" spans="1:14" x14ac:dyDescent="0.2">
      <c r="A917" t="s">
        <v>72</v>
      </c>
      <c r="B917" t="s">
        <v>126</v>
      </c>
      <c r="C917" t="s">
        <v>16</v>
      </c>
      <c r="E917" t="s">
        <v>249</v>
      </c>
      <c r="F917" t="s">
        <v>250</v>
      </c>
      <c r="G917" t="s">
        <v>63</v>
      </c>
      <c r="H917" t="s">
        <v>145</v>
      </c>
      <c r="I917">
        <v>2.5</v>
      </c>
      <c r="J917">
        <v>55.7</v>
      </c>
      <c r="K917">
        <v>139.25</v>
      </c>
    </row>
    <row r="918" spans="1:14" x14ac:dyDescent="0.2">
      <c r="A918" t="s">
        <v>72</v>
      </c>
      <c r="B918" t="s">
        <v>126</v>
      </c>
      <c r="C918" t="s">
        <v>16</v>
      </c>
      <c r="E918" t="s">
        <v>159</v>
      </c>
      <c r="F918" t="s">
        <v>119</v>
      </c>
      <c r="H918" t="s">
        <v>23</v>
      </c>
      <c r="I918">
        <v>18.5</v>
      </c>
      <c r="J918">
        <v>55.7</v>
      </c>
      <c r="K918">
        <v>1030.45</v>
      </c>
      <c r="L918" t="s">
        <v>120</v>
      </c>
      <c r="N918" t="s">
        <v>251</v>
      </c>
    </row>
    <row r="919" spans="1:14" x14ac:dyDescent="0.2">
      <c r="A919" t="s">
        <v>72</v>
      </c>
      <c r="B919" t="s">
        <v>126</v>
      </c>
      <c r="C919" t="s">
        <v>16</v>
      </c>
      <c r="E919" t="s">
        <v>18</v>
      </c>
      <c r="I919">
        <v>3</v>
      </c>
      <c r="J919">
        <v>55.7</v>
      </c>
      <c r="K919">
        <v>167.1</v>
      </c>
      <c r="N919" t="s">
        <v>252</v>
      </c>
    </row>
    <row r="920" spans="1:14" x14ac:dyDescent="0.2">
      <c r="A920" t="s">
        <v>72</v>
      </c>
      <c r="B920" t="s">
        <v>126</v>
      </c>
      <c r="C920" t="s">
        <v>16</v>
      </c>
      <c r="E920" t="s">
        <v>111</v>
      </c>
      <c r="F920" t="s">
        <v>59</v>
      </c>
      <c r="H920" t="s">
        <v>23</v>
      </c>
      <c r="I920">
        <v>2</v>
      </c>
      <c r="J920">
        <v>55.7</v>
      </c>
      <c r="K920">
        <v>111.4</v>
      </c>
      <c r="L920" t="s">
        <v>24</v>
      </c>
    </row>
    <row r="921" spans="1:14" x14ac:dyDescent="0.2">
      <c r="A921" t="s">
        <v>74</v>
      </c>
      <c r="B921" t="s">
        <v>126</v>
      </c>
      <c r="C921" t="s">
        <v>16</v>
      </c>
      <c r="E921" t="s">
        <v>19</v>
      </c>
      <c r="I921">
        <v>5</v>
      </c>
      <c r="J921">
        <v>55.7</v>
      </c>
      <c r="K921">
        <v>278.5</v>
      </c>
    </row>
    <row r="922" spans="1:14" x14ac:dyDescent="0.2">
      <c r="A922" t="s">
        <v>74</v>
      </c>
      <c r="B922" t="s">
        <v>126</v>
      </c>
      <c r="C922" t="s">
        <v>16</v>
      </c>
      <c r="E922" t="s">
        <v>112</v>
      </c>
      <c r="F922" t="s">
        <v>113</v>
      </c>
      <c r="H922" t="s">
        <v>23</v>
      </c>
      <c r="I922">
        <v>2</v>
      </c>
      <c r="J922">
        <v>55.7</v>
      </c>
      <c r="K922">
        <v>111.4</v>
      </c>
      <c r="L922" t="s">
        <v>114</v>
      </c>
      <c r="N922" t="s">
        <v>253</v>
      </c>
    </row>
    <row r="923" spans="1:14" x14ac:dyDescent="0.2">
      <c r="A923" t="s">
        <v>74</v>
      </c>
      <c r="B923" t="s">
        <v>126</v>
      </c>
      <c r="C923" t="s">
        <v>16</v>
      </c>
      <c r="E923" t="s">
        <v>153</v>
      </c>
      <c r="F923" t="s">
        <v>154</v>
      </c>
      <c r="G923" t="s">
        <v>63</v>
      </c>
      <c r="H923" t="s">
        <v>145</v>
      </c>
      <c r="I923">
        <v>2</v>
      </c>
      <c r="J923">
        <v>55.7</v>
      </c>
      <c r="K923">
        <v>111.4</v>
      </c>
      <c r="L923" t="s">
        <v>24</v>
      </c>
    </row>
    <row r="924" spans="1:14" x14ac:dyDescent="0.2">
      <c r="A924" t="s">
        <v>74</v>
      </c>
      <c r="B924" t="s">
        <v>126</v>
      </c>
      <c r="C924" t="s">
        <v>16</v>
      </c>
      <c r="E924" t="s">
        <v>143</v>
      </c>
      <c r="F924" t="s">
        <v>144</v>
      </c>
      <c r="G924" t="s">
        <v>31</v>
      </c>
      <c r="H924" t="s">
        <v>145</v>
      </c>
      <c r="I924">
        <v>7.75</v>
      </c>
      <c r="J924">
        <v>55.7</v>
      </c>
      <c r="K924">
        <v>431.67500000000001</v>
      </c>
    </row>
    <row r="925" spans="1:14" x14ac:dyDescent="0.2">
      <c r="A925" t="s">
        <v>74</v>
      </c>
      <c r="B925" t="s">
        <v>126</v>
      </c>
      <c r="C925" t="s">
        <v>16</v>
      </c>
      <c r="E925" t="s">
        <v>254</v>
      </c>
      <c r="F925" t="s">
        <v>255</v>
      </c>
      <c r="G925" t="s">
        <v>31</v>
      </c>
      <c r="H925" t="s">
        <v>145</v>
      </c>
      <c r="I925">
        <v>9</v>
      </c>
      <c r="J925">
        <v>55.7</v>
      </c>
      <c r="K925">
        <v>501.3</v>
      </c>
      <c r="L925" t="s">
        <v>24</v>
      </c>
      <c r="N925" t="s">
        <v>256</v>
      </c>
    </row>
    <row r="926" spans="1:14" x14ac:dyDescent="0.2">
      <c r="A926" t="s">
        <v>74</v>
      </c>
      <c r="B926" t="s">
        <v>126</v>
      </c>
      <c r="C926" t="s">
        <v>16</v>
      </c>
      <c r="E926" t="s">
        <v>121</v>
      </c>
      <c r="F926" t="s">
        <v>113</v>
      </c>
      <c r="H926" t="s">
        <v>23</v>
      </c>
      <c r="I926">
        <v>3</v>
      </c>
      <c r="J926">
        <v>55.7</v>
      </c>
      <c r="K926">
        <v>167.1</v>
      </c>
      <c r="L926" t="s">
        <v>114</v>
      </c>
    </row>
    <row r="927" spans="1:14" x14ac:dyDescent="0.2">
      <c r="A927" t="s">
        <v>74</v>
      </c>
      <c r="B927" t="s">
        <v>126</v>
      </c>
      <c r="C927" t="s">
        <v>16</v>
      </c>
      <c r="D927" t="s">
        <v>215</v>
      </c>
      <c r="E927" t="s">
        <v>215</v>
      </c>
      <c r="F927" t="s">
        <v>216</v>
      </c>
      <c r="G927" t="s">
        <v>134</v>
      </c>
      <c r="H927" t="s">
        <v>32</v>
      </c>
      <c r="I927">
        <v>4</v>
      </c>
      <c r="J927">
        <v>55.7</v>
      </c>
      <c r="K927">
        <v>222.8</v>
      </c>
      <c r="L927" t="s">
        <v>217</v>
      </c>
    </row>
    <row r="928" spans="1:14" x14ac:dyDescent="0.2">
      <c r="A928" t="s">
        <v>74</v>
      </c>
      <c r="B928" t="s">
        <v>126</v>
      </c>
      <c r="C928" t="s">
        <v>16</v>
      </c>
      <c r="D928" t="s">
        <v>33</v>
      </c>
      <c r="E928" t="s">
        <v>190</v>
      </c>
      <c r="F928" t="s">
        <v>191</v>
      </c>
      <c r="G928" t="s">
        <v>63</v>
      </c>
      <c r="H928" t="s">
        <v>192</v>
      </c>
      <c r="I928">
        <v>1.5</v>
      </c>
      <c r="J928">
        <v>55.7</v>
      </c>
      <c r="K928">
        <v>83.55</v>
      </c>
      <c r="L928" t="s">
        <v>193</v>
      </c>
    </row>
    <row r="929" spans="1:14" x14ac:dyDescent="0.2">
      <c r="A929" t="s">
        <v>74</v>
      </c>
      <c r="B929" t="s">
        <v>126</v>
      </c>
      <c r="C929" t="s">
        <v>16</v>
      </c>
      <c r="E929" t="s">
        <v>18</v>
      </c>
      <c r="I929">
        <v>3</v>
      </c>
      <c r="J929">
        <v>55.7</v>
      </c>
      <c r="K929">
        <v>167.1</v>
      </c>
      <c r="N929" t="s">
        <v>137</v>
      </c>
    </row>
    <row r="930" spans="1:14" x14ac:dyDescent="0.2">
      <c r="A930" t="s">
        <v>74</v>
      </c>
      <c r="B930" t="s">
        <v>126</v>
      </c>
      <c r="C930" t="s">
        <v>16</v>
      </c>
      <c r="E930" t="s">
        <v>46</v>
      </c>
      <c r="I930">
        <v>3</v>
      </c>
      <c r="J930">
        <v>55.7</v>
      </c>
      <c r="K930">
        <v>167.1</v>
      </c>
      <c r="N930" t="s">
        <v>257</v>
      </c>
    </row>
    <row r="931" spans="1:14" x14ac:dyDescent="0.2">
      <c r="A931" t="s">
        <v>74</v>
      </c>
      <c r="B931" t="s">
        <v>126</v>
      </c>
      <c r="C931" t="s">
        <v>16</v>
      </c>
      <c r="E931" t="s">
        <v>236</v>
      </c>
      <c r="F931" t="s">
        <v>237</v>
      </c>
      <c r="G931" t="s">
        <v>63</v>
      </c>
      <c r="H931" t="s">
        <v>238</v>
      </c>
      <c r="I931">
        <v>2</v>
      </c>
      <c r="J931">
        <v>55.7</v>
      </c>
      <c r="K931">
        <v>111.4</v>
      </c>
      <c r="L931" t="s">
        <v>239</v>
      </c>
    </row>
    <row r="932" spans="1:14" x14ac:dyDescent="0.2">
      <c r="A932" t="s">
        <v>75</v>
      </c>
      <c r="B932" t="s">
        <v>126</v>
      </c>
      <c r="C932" t="s">
        <v>16</v>
      </c>
      <c r="E932" t="s">
        <v>159</v>
      </c>
      <c r="F932" t="s">
        <v>119</v>
      </c>
      <c r="H932" t="s">
        <v>23</v>
      </c>
      <c r="I932">
        <v>10</v>
      </c>
      <c r="J932">
        <v>55.7</v>
      </c>
      <c r="K932">
        <v>557</v>
      </c>
      <c r="L932" t="s">
        <v>120</v>
      </c>
      <c r="N932" t="s">
        <v>251</v>
      </c>
    </row>
    <row r="933" spans="1:14" x14ac:dyDescent="0.2">
      <c r="A933" t="s">
        <v>75</v>
      </c>
      <c r="B933" t="s">
        <v>126</v>
      </c>
      <c r="C933" t="s">
        <v>16</v>
      </c>
      <c r="E933" t="s">
        <v>46</v>
      </c>
      <c r="I933">
        <v>7.75</v>
      </c>
      <c r="J933">
        <v>55.7</v>
      </c>
      <c r="K933">
        <v>431.67500000000001</v>
      </c>
    </row>
    <row r="934" spans="1:14" x14ac:dyDescent="0.2">
      <c r="A934" t="s">
        <v>75</v>
      </c>
      <c r="B934" t="s">
        <v>126</v>
      </c>
      <c r="C934" t="s">
        <v>16</v>
      </c>
      <c r="E934" t="s">
        <v>118</v>
      </c>
      <c r="F934" t="s">
        <v>119</v>
      </c>
      <c r="H934" t="s">
        <v>23</v>
      </c>
      <c r="I934">
        <v>8</v>
      </c>
      <c r="J934">
        <v>55.7</v>
      </c>
      <c r="K934">
        <v>445.6</v>
      </c>
      <c r="L934" t="s">
        <v>120</v>
      </c>
      <c r="N934" t="s">
        <v>258</v>
      </c>
    </row>
    <row r="935" spans="1:14" x14ac:dyDescent="0.2">
      <c r="A935" t="s">
        <v>75</v>
      </c>
      <c r="B935" t="s">
        <v>126</v>
      </c>
      <c r="C935" t="s">
        <v>16</v>
      </c>
      <c r="E935" t="s">
        <v>79</v>
      </c>
      <c r="I935">
        <v>8</v>
      </c>
      <c r="J935">
        <v>55.7</v>
      </c>
      <c r="K935">
        <v>445.6</v>
      </c>
      <c r="N935" t="s">
        <v>259</v>
      </c>
    </row>
    <row r="936" spans="1:14" x14ac:dyDescent="0.2">
      <c r="A936" t="s">
        <v>75</v>
      </c>
      <c r="B936" t="s">
        <v>126</v>
      </c>
      <c r="C936" t="s">
        <v>16</v>
      </c>
      <c r="E936" t="s">
        <v>111</v>
      </c>
      <c r="F936" t="s">
        <v>59</v>
      </c>
      <c r="H936" t="s">
        <v>23</v>
      </c>
      <c r="I936">
        <v>6</v>
      </c>
      <c r="J936">
        <v>55.7</v>
      </c>
      <c r="K936">
        <v>334.2</v>
      </c>
      <c r="L936" t="s">
        <v>24</v>
      </c>
      <c r="N936" t="s">
        <v>260</v>
      </c>
    </row>
    <row r="937" spans="1:14" x14ac:dyDescent="0.2">
      <c r="A937" t="s">
        <v>75</v>
      </c>
      <c r="B937" t="s">
        <v>126</v>
      </c>
      <c r="C937" t="s">
        <v>16</v>
      </c>
      <c r="E937" t="s">
        <v>213</v>
      </c>
      <c r="F937" t="s">
        <v>59</v>
      </c>
      <c r="H937" t="s">
        <v>23</v>
      </c>
      <c r="I937">
        <v>4</v>
      </c>
      <c r="J937">
        <v>55.7</v>
      </c>
      <c r="K937">
        <v>222.8</v>
      </c>
      <c r="L937" t="s">
        <v>24</v>
      </c>
    </row>
    <row r="938" spans="1:14" x14ac:dyDescent="0.2">
      <c r="A938" t="s">
        <v>75</v>
      </c>
      <c r="B938" t="s">
        <v>126</v>
      </c>
      <c r="C938" t="s">
        <v>16</v>
      </c>
      <c r="E938" t="s">
        <v>19</v>
      </c>
      <c r="I938">
        <v>6</v>
      </c>
      <c r="J938">
        <v>55.7</v>
      </c>
      <c r="K938">
        <v>334.2</v>
      </c>
    </row>
    <row r="939" spans="1:14" x14ac:dyDescent="0.2">
      <c r="A939" t="s">
        <v>75</v>
      </c>
      <c r="B939" t="s">
        <v>126</v>
      </c>
      <c r="C939" t="s">
        <v>16</v>
      </c>
      <c r="E939" t="s">
        <v>153</v>
      </c>
      <c r="F939" t="s">
        <v>154</v>
      </c>
      <c r="G939" t="s">
        <v>63</v>
      </c>
      <c r="H939" t="s">
        <v>145</v>
      </c>
      <c r="I939">
        <v>1</v>
      </c>
      <c r="J939">
        <v>55.7</v>
      </c>
      <c r="K939">
        <v>55.7</v>
      </c>
      <c r="L939" t="s">
        <v>24</v>
      </c>
    </row>
    <row r="940" spans="1:14" x14ac:dyDescent="0.2">
      <c r="A940" t="s">
        <v>75</v>
      </c>
      <c r="B940" t="s">
        <v>126</v>
      </c>
      <c r="C940" t="s">
        <v>16</v>
      </c>
      <c r="E940" t="s">
        <v>26</v>
      </c>
      <c r="F940" t="s">
        <v>27</v>
      </c>
      <c r="H940" t="s">
        <v>23</v>
      </c>
      <c r="I940">
        <v>4</v>
      </c>
      <c r="J940">
        <v>55.7</v>
      </c>
      <c r="K940">
        <v>222.8</v>
      </c>
      <c r="L940" t="s">
        <v>24</v>
      </c>
    </row>
    <row r="941" spans="1:14" x14ac:dyDescent="0.2">
      <c r="A941" t="s">
        <v>75</v>
      </c>
      <c r="B941" t="s">
        <v>126</v>
      </c>
      <c r="C941" t="s">
        <v>16</v>
      </c>
      <c r="E941" t="s">
        <v>18</v>
      </c>
      <c r="I941">
        <v>4</v>
      </c>
      <c r="J941">
        <v>55.7</v>
      </c>
      <c r="K941">
        <v>222.8</v>
      </c>
      <c r="N941" t="s">
        <v>252</v>
      </c>
    </row>
    <row r="942" spans="1:14" x14ac:dyDescent="0.2">
      <c r="A942" t="s">
        <v>76</v>
      </c>
      <c r="B942" t="s">
        <v>126</v>
      </c>
      <c r="C942" t="s">
        <v>16</v>
      </c>
      <c r="E942" t="s">
        <v>79</v>
      </c>
      <c r="I942">
        <v>9</v>
      </c>
      <c r="J942">
        <v>55.7</v>
      </c>
      <c r="K942">
        <v>501.3</v>
      </c>
      <c r="N942" t="s">
        <v>261</v>
      </c>
    </row>
    <row r="943" spans="1:14" x14ac:dyDescent="0.2">
      <c r="A943" t="s">
        <v>76</v>
      </c>
      <c r="B943" t="s">
        <v>126</v>
      </c>
      <c r="C943" t="s">
        <v>16</v>
      </c>
      <c r="E943" t="s">
        <v>20</v>
      </c>
      <c r="I943">
        <v>2</v>
      </c>
      <c r="J943">
        <v>55.7</v>
      </c>
      <c r="K943">
        <v>111.4</v>
      </c>
    </row>
    <row r="944" spans="1:14" x14ac:dyDescent="0.2">
      <c r="A944" t="s">
        <v>76</v>
      </c>
      <c r="B944" t="s">
        <v>126</v>
      </c>
      <c r="C944" t="s">
        <v>16</v>
      </c>
      <c r="E944" t="s">
        <v>153</v>
      </c>
      <c r="F944" t="s">
        <v>154</v>
      </c>
      <c r="G944" t="s">
        <v>63</v>
      </c>
      <c r="H944" t="s">
        <v>145</v>
      </c>
      <c r="I944">
        <v>0.5</v>
      </c>
      <c r="J944">
        <v>55.7</v>
      </c>
      <c r="K944">
        <v>27.85</v>
      </c>
      <c r="L944" t="s">
        <v>24</v>
      </c>
      <c r="N944" t="s">
        <v>262</v>
      </c>
    </row>
    <row r="945" spans="1:14" x14ac:dyDescent="0.2">
      <c r="A945" t="s">
        <v>76</v>
      </c>
      <c r="B945" t="s">
        <v>126</v>
      </c>
      <c r="C945" t="s">
        <v>16</v>
      </c>
      <c r="E945" t="s">
        <v>118</v>
      </c>
      <c r="F945" t="s">
        <v>119</v>
      </c>
      <c r="H945" t="s">
        <v>23</v>
      </c>
      <c r="I945">
        <v>4</v>
      </c>
      <c r="J945">
        <v>55.7</v>
      </c>
      <c r="K945">
        <v>222.8</v>
      </c>
      <c r="L945" t="s">
        <v>120</v>
      </c>
      <c r="N945" t="s">
        <v>263</v>
      </c>
    </row>
    <row r="946" spans="1:14" x14ac:dyDescent="0.2">
      <c r="A946" t="s">
        <v>76</v>
      </c>
      <c r="B946" t="s">
        <v>126</v>
      </c>
      <c r="C946" t="s">
        <v>16</v>
      </c>
      <c r="E946" t="s">
        <v>19</v>
      </c>
      <c r="I946">
        <v>7</v>
      </c>
      <c r="J946">
        <v>55.7</v>
      </c>
      <c r="K946">
        <v>389.9</v>
      </c>
      <c r="N946" t="s">
        <v>264</v>
      </c>
    </row>
    <row r="947" spans="1:14" x14ac:dyDescent="0.2">
      <c r="A947" t="s">
        <v>76</v>
      </c>
      <c r="B947" t="s">
        <v>126</v>
      </c>
      <c r="C947" t="s">
        <v>16</v>
      </c>
      <c r="E947" t="s">
        <v>40</v>
      </c>
      <c r="I947">
        <v>4</v>
      </c>
      <c r="J947">
        <v>55.7</v>
      </c>
      <c r="K947">
        <v>222.8</v>
      </c>
    </row>
    <row r="948" spans="1:14" x14ac:dyDescent="0.2">
      <c r="A948" t="s">
        <v>76</v>
      </c>
      <c r="B948" t="s">
        <v>126</v>
      </c>
      <c r="C948" t="s">
        <v>16</v>
      </c>
      <c r="D948" t="s">
        <v>28</v>
      </c>
      <c r="E948" t="s">
        <v>29</v>
      </c>
      <c r="F948" t="s">
        <v>30</v>
      </c>
      <c r="G948" t="s">
        <v>31</v>
      </c>
      <c r="H948" t="s">
        <v>32</v>
      </c>
      <c r="I948">
        <v>3</v>
      </c>
      <c r="J948">
        <v>55.7</v>
      </c>
      <c r="K948">
        <v>167.1</v>
      </c>
      <c r="L948" t="s">
        <v>24</v>
      </c>
    </row>
    <row r="949" spans="1:14" x14ac:dyDescent="0.2">
      <c r="A949" t="s">
        <v>76</v>
      </c>
      <c r="B949" t="s">
        <v>126</v>
      </c>
      <c r="C949" t="s">
        <v>16</v>
      </c>
      <c r="E949" t="s">
        <v>254</v>
      </c>
      <c r="F949" t="s">
        <v>255</v>
      </c>
      <c r="G949" t="s">
        <v>31</v>
      </c>
      <c r="H949" t="s">
        <v>145</v>
      </c>
      <c r="I949">
        <v>2</v>
      </c>
      <c r="J949">
        <v>55.7</v>
      </c>
      <c r="K949">
        <v>111.4</v>
      </c>
      <c r="L949" t="s">
        <v>24</v>
      </c>
    </row>
    <row r="950" spans="1:14" x14ac:dyDescent="0.2">
      <c r="A950" t="s">
        <v>76</v>
      </c>
      <c r="B950" t="s">
        <v>126</v>
      </c>
      <c r="C950" t="s">
        <v>16</v>
      </c>
      <c r="E950" t="s">
        <v>265</v>
      </c>
      <c r="F950" t="s">
        <v>119</v>
      </c>
      <c r="H950" t="s">
        <v>23</v>
      </c>
      <c r="I950">
        <v>2</v>
      </c>
      <c r="J950">
        <v>55.7</v>
      </c>
      <c r="K950">
        <v>111.4</v>
      </c>
      <c r="L950" t="s">
        <v>120</v>
      </c>
      <c r="N950" t="s">
        <v>266</v>
      </c>
    </row>
    <row r="951" spans="1:14" x14ac:dyDescent="0.2">
      <c r="A951" t="s">
        <v>76</v>
      </c>
      <c r="B951" t="s">
        <v>126</v>
      </c>
      <c r="C951" t="s">
        <v>16</v>
      </c>
      <c r="E951" t="s">
        <v>213</v>
      </c>
      <c r="F951" t="s">
        <v>59</v>
      </c>
      <c r="H951" t="s">
        <v>23</v>
      </c>
      <c r="I951">
        <v>3</v>
      </c>
      <c r="J951">
        <v>55.7</v>
      </c>
      <c r="K951">
        <v>167.1</v>
      </c>
      <c r="L951" t="s">
        <v>24</v>
      </c>
      <c r="N951" t="s">
        <v>267</v>
      </c>
    </row>
    <row r="952" spans="1:14" x14ac:dyDescent="0.2">
      <c r="A952" t="s">
        <v>76</v>
      </c>
      <c r="B952" t="s">
        <v>126</v>
      </c>
      <c r="C952" t="s">
        <v>16</v>
      </c>
      <c r="E952" t="s">
        <v>46</v>
      </c>
      <c r="I952">
        <v>5</v>
      </c>
      <c r="J952">
        <v>55.7</v>
      </c>
      <c r="K952">
        <v>278.5</v>
      </c>
      <c r="N952" t="s">
        <v>268</v>
      </c>
    </row>
    <row r="953" spans="1:14" x14ac:dyDescent="0.2">
      <c r="A953" t="s">
        <v>76</v>
      </c>
      <c r="B953" t="s">
        <v>126</v>
      </c>
      <c r="C953" t="s">
        <v>16</v>
      </c>
      <c r="D953" t="s">
        <v>215</v>
      </c>
      <c r="E953" t="s">
        <v>215</v>
      </c>
      <c r="F953" t="s">
        <v>216</v>
      </c>
      <c r="G953" t="s">
        <v>134</v>
      </c>
      <c r="H953" t="s">
        <v>32</v>
      </c>
      <c r="I953">
        <v>2</v>
      </c>
      <c r="J953">
        <v>55.7</v>
      </c>
      <c r="K953">
        <v>111.4</v>
      </c>
      <c r="L953" t="s">
        <v>217</v>
      </c>
    </row>
    <row r="954" spans="1:14" x14ac:dyDescent="0.2">
      <c r="A954" t="s">
        <v>76</v>
      </c>
      <c r="B954" t="s">
        <v>126</v>
      </c>
      <c r="C954" t="s">
        <v>16</v>
      </c>
      <c r="E954" t="s">
        <v>26</v>
      </c>
      <c r="F954" t="s">
        <v>27</v>
      </c>
      <c r="H954" t="s">
        <v>23</v>
      </c>
      <c r="I954">
        <v>4.5</v>
      </c>
      <c r="J954">
        <v>55.7</v>
      </c>
      <c r="K954">
        <v>250.65</v>
      </c>
      <c r="L954" t="s">
        <v>24</v>
      </c>
    </row>
    <row r="955" spans="1:14" x14ac:dyDescent="0.2">
      <c r="A955" t="s">
        <v>76</v>
      </c>
      <c r="B955" t="s">
        <v>126</v>
      </c>
      <c r="C955" t="s">
        <v>16</v>
      </c>
      <c r="E955" t="s">
        <v>33</v>
      </c>
      <c r="F955" t="s">
        <v>45</v>
      </c>
      <c r="H955" t="s">
        <v>23</v>
      </c>
      <c r="I955">
        <v>2</v>
      </c>
      <c r="J955">
        <v>55.7</v>
      </c>
      <c r="K955">
        <v>111.4</v>
      </c>
      <c r="L955" t="s">
        <v>24</v>
      </c>
    </row>
    <row r="956" spans="1:14" x14ac:dyDescent="0.2">
      <c r="A956" t="s">
        <v>77</v>
      </c>
      <c r="B956" t="s">
        <v>126</v>
      </c>
      <c r="C956" t="s">
        <v>16</v>
      </c>
      <c r="E956" t="s">
        <v>148</v>
      </c>
      <c r="F956" t="s">
        <v>149</v>
      </c>
      <c r="G956" t="s">
        <v>129</v>
      </c>
      <c r="H956" t="s">
        <v>145</v>
      </c>
      <c r="I956">
        <v>2</v>
      </c>
      <c r="J956">
        <v>55.7</v>
      </c>
      <c r="K956">
        <v>111.4</v>
      </c>
    </row>
    <row r="957" spans="1:14" x14ac:dyDescent="0.2">
      <c r="A957" t="s">
        <v>77</v>
      </c>
      <c r="B957" t="s">
        <v>126</v>
      </c>
      <c r="C957" t="s">
        <v>16</v>
      </c>
      <c r="E957" t="s">
        <v>20</v>
      </c>
      <c r="I957">
        <v>6</v>
      </c>
      <c r="J957">
        <v>55.7</v>
      </c>
      <c r="K957">
        <v>334.2</v>
      </c>
      <c r="N957" t="s">
        <v>269</v>
      </c>
    </row>
    <row r="958" spans="1:14" x14ac:dyDescent="0.2">
      <c r="A958" t="s">
        <v>77</v>
      </c>
      <c r="B958" t="s">
        <v>126</v>
      </c>
      <c r="C958" t="s">
        <v>16</v>
      </c>
      <c r="E958" t="s">
        <v>254</v>
      </c>
      <c r="F958" t="s">
        <v>255</v>
      </c>
      <c r="G958" t="s">
        <v>31</v>
      </c>
      <c r="H958" t="s">
        <v>145</v>
      </c>
      <c r="I958">
        <v>6</v>
      </c>
      <c r="J958">
        <v>55.7</v>
      </c>
      <c r="K958">
        <v>334.2</v>
      </c>
      <c r="L958" t="s">
        <v>24</v>
      </c>
      <c r="N958" t="s">
        <v>270</v>
      </c>
    </row>
    <row r="959" spans="1:14" x14ac:dyDescent="0.2">
      <c r="A959" t="s">
        <v>77</v>
      </c>
      <c r="B959" t="s">
        <v>126</v>
      </c>
      <c r="C959" t="s">
        <v>16</v>
      </c>
      <c r="E959" t="s">
        <v>112</v>
      </c>
      <c r="F959" t="s">
        <v>113</v>
      </c>
      <c r="H959" t="s">
        <v>23</v>
      </c>
      <c r="I959">
        <v>8</v>
      </c>
      <c r="J959">
        <v>55.7</v>
      </c>
      <c r="K959">
        <v>445.6</v>
      </c>
      <c r="L959" t="s">
        <v>114</v>
      </c>
      <c r="N959" t="s">
        <v>271</v>
      </c>
    </row>
    <row r="960" spans="1:14" x14ac:dyDescent="0.2">
      <c r="A960" t="s">
        <v>77</v>
      </c>
      <c r="B960" t="s">
        <v>126</v>
      </c>
      <c r="C960" t="s">
        <v>16</v>
      </c>
      <c r="E960" t="s">
        <v>19</v>
      </c>
      <c r="I960">
        <v>12</v>
      </c>
      <c r="J960">
        <v>55.7</v>
      </c>
      <c r="K960">
        <v>668.4</v>
      </c>
      <c r="N960" t="s">
        <v>272</v>
      </c>
    </row>
    <row r="961" spans="1:14" x14ac:dyDescent="0.2">
      <c r="A961" t="s">
        <v>77</v>
      </c>
      <c r="B961" t="s">
        <v>126</v>
      </c>
      <c r="C961" t="s">
        <v>16</v>
      </c>
      <c r="E961" t="s">
        <v>18</v>
      </c>
      <c r="I961">
        <v>3</v>
      </c>
      <c r="J961">
        <v>55.7</v>
      </c>
      <c r="K961">
        <v>167.1</v>
      </c>
    </row>
    <row r="962" spans="1:14" x14ac:dyDescent="0.2">
      <c r="A962" t="s">
        <v>77</v>
      </c>
      <c r="B962" t="s">
        <v>126</v>
      </c>
      <c r="C962" t="s">
        <v>16</v>
      </c>
      <c r="E962" t="s">
        <v>273</v>
      </c>
      <c r="F962" t="s">
        <v>274</v>
      </c>
      <c r="G962" t="s">
        <v>129</v>
      </c>
      <c r="H962" t="s">
        <v>180</v>
      </c>
      <c r="I962">
        <v>3</v>
      </c>
      <c r="J962">
        <v>55.7</v>
      </c>
      <c r="K962">
        <v>167.1</v>
      </c>
      <c r="L962" t="s">
        <v>24</v>
      </c>
    </row>
    <row r="963" spans="1:14" x14ac:dyDescent="0.2">
      <c r="A963" t="s">
        <v>77</v>
      </c>
      <c r="B963" t="s">
        <v>126</v>
      </c>
      <c r="C963" t="s">
        <v>16</v>
      </c>
      <c r="D963" t="s">
        <v>215</v>
      </c>
      <c r="E963" t="s">
        <v>215</v>
      </c>
      <c r="F963" t="s">
        <v>216</v>
      </c>
      <c r="G963" t="s">
        <v>134</v>
      </c>
      <c r="H963" t="s">
        <v>32</v>
      </c>
      <c r="I963">
        <v>1</v>
      </c>
      <c r="J963">
        <v>55.7</v>
      </c>
      <c r="K963">
        <v>55.7</v>
      </c>
      <c r="L963" t="s">
        <v>217</v>
      </c>
    </row>
    <row r="964" spans="1:14" x14ac:dyDescent="0.2">
      <c r="A964" t="s">
        <v>77</v>
      </c>
      <c r="B964" t="s">
        <v>126</v>
      </c>
      <c r="C964" t="s">
        <v>16</v>
      </c>
      <c r="E964" t="s">
        <v>33</v>
      </c>
      <c r="F964" t="s">
        <v>45</v>
      </c>
      <c r="H964" t="s">
        <v>23</v>
      </c>
      <c r="I964">
        <v>3</v>
      </c>
      <c r="J964">
        <v>55.7</v>
      </c>
      <c r="K964">
        <v>167.1</v>
      </c>
      <c r="L964" t="s">
        <v>24</v>
      </c>
    </row>
    <row r="965" spans="1:14" x14ac:dyDescent="0.2">
      <c r="A965" t="s">
        <v>77</v>
      </c>
      <c r="B965" t="s">
        <v>126</v>
      </c>
      <c r="C965" t="s">
        <v>16</v>
      </c>
      <c r="E965" t="s">
        <v>153</v>
      </c>
      <c r="F965" t="s">
        <v>154</v>
      </c>
      <c r="G965" t="s">
        <v>63</v>
      </c>
      <c r="H965" t="s">
        <v>145</v>
      </c>
      <c r="I965">
        <v>1</v>
      </c>
      <c r="J965">
        <v>55.7</v>
      </c>
      <c r="K965">
        <v>55.7</v>
      </c>
      <c r="L965" t="s">
        <v>24</v>
      </c>
    </row>
    <row r="966" spans="1:14" x14ac:dyDescent="0.2">
      <c r="A966" t="s">
        <v>77</v>
      </c>
      <c r="B966" t="s">
        <v>126</v>
      </c>
      <c r="C966" t="s">
        <v>16</v>
      </c>
      <c r="E966" t="s">
        <v>117</v>
      </c>
      <c r="F966" t="s">
        <v>27</v>
      </c>
      <c r="H966" t="s">
        <v>23</v>
      </c>
      <c r="I966">
        <v>2</v>
      </c>
      <c r="J966">
        <v>55.7</v>
      </c>
      <c r="K966">
        <v>111.4</v>
      </c>
      <c r="L966" t="s">
        <v>24</v>
      </c>
    </row>
    <row r="967" spans="1:14" x14ac:dyDescent="0.2">
      <c r="A967" t="s">
        <v>77</v>
      </c>
      <c r="B967" t="s">
        <v>126</v>
      </c>
      <c r="C967" t="s">
        <v>16</v>
      </c>
      <c r="E967" t="s">
        <v>57</v>
      </c>
      <c r="F967" t="s">
        <v>22</v>
      </c>
      <c r="H967" t="s">
        <v>23</v>
      </c>
      <c r="I967">
        <v>2</v>
      </c>
      <c r="J967">
        <v>55.7</v>
      </c>
      <c r="K967">
        <v>111.4</v>
      </c>
      <c r="L967" t="s">
        <v>24</v>
      </c>
    </row>
    <row r="968" spans="1:14" x14ac:dyDescent="0.2">
      <c r="A968" t="s">
        <v>78</v>
      </c>
      <c r="B968" t="s">
        <v>126</v>
      </c>
      <c r="C968" t="s">
        <v>16</v>
      </c>
      <c r="E968" t="s">
        <v>17</v>
      </c>
      <c r="I968">
        <v>7.75</v>
      </c>
      <c r="J968">
        <v>55.7</v>
      </c>
      <c r="K968">
        <v>431.67500000000001</v>
      </c>
    </row>
    <row r="969" spans="1:14" x14ac:dyDescent="0.2">
      <c r="A969" t="s">
        <v>78</v>
      </c>
      <c r="B969" t="s">
        <v>126</v>
      </c>
      <c r="C969" t="s">
        <v>16</v>
      </c>
      <c r="E969" t="s">
        <v>20</v>
      </c>
      <c r="I969">
        <v>3</v>
      </c>
      <c r="J969">
        <v>55.7</v>
      </c>
      <c r="K969">
        <v>167.1</v>
      </c>
    </row>
    <row r="970" spans="1:14" x14ac:dyDescent="0.2">
      <c r="A970" t="s">
        <v>78</v>
      </c>
      <c r="B970" t="s">
        <v>126</v>
      </c>
      <c r="C970" t="s">
        <v>16</v>
      </c>
      <c r="E970" t="s">
        <v>118</v>
      </c>
      <c r="F970" t="s">
        <v>119</v>
      </c>
      <c r="H970" t="s">
        <v>23</v>
      </c>
      <c r="I970">
        <v>7.5</v>
      </c>
      <c r="J970">
        <v>55.7</v>
      </c>
      <c r="K970">
        <v>417.75</v>
      </c>
      <c r="L970" t="s">
        <v>120</v>
      </c>
      <c r="N970" t="s">
        <v>275</v>
      </c>
    </row>
    <row r="971" spans="1:14" x14ac:dyDescent="0.2">
      <c r="A971" t="s">
        <v>78</v>
      </c>
      <c r="B971" t="s">
        <v>126</v>
      </c>
      <c r="C971" t="s">
        <v>16</v>
      </c>
      <c r="E971" t="s">
        <v>254</v>
      </c>
      <c r="F971" t="s">
        <v>255</v>
      </c>
      <c r="G971" t="s">
        <v>31</v>
      </c>
      <c r="H971" t="s">
        <v>145</v>
      </c>
      <c r="I971">
        <v>1</v>
      </c>
      <c r="J971">
        <v>55.7</v>
      </c>
      <c r="K971">
        <v>55.7</v>
      </c>
      <c r="L971" t="s">
        <v>24</v>
      </c>
      <c r="N971" t="s">
        <v>276</v>
      </c>
    </row>
    <row r="972" spans="1:14" x14ac:dyDescent="0.2">
      <c r="A972" t="s">
        <v>78</v>
      </c>
      <c r="B972" t="s">
        <v>126</v>
      </c>
      <c r="C972" t="s">
        <v>16</v>
      </c>
      <c r="E972" t="s">
        <v>148</v>
      </c>
      <c r="F972" t="s">
        <v>149</v>
      </c>
      <c r="G972" t="s">
        <v>129</v>
      </c>
      <c r="H972" t="s">
        <v>145</v>
      </c>
      <c r="I972">
        <v>3</v>
      </c>
      <c r="J972">
        <v>55.7</v>
      </c>
      <c r="K972">
        <v>167.1</v>
      </c>
    </row>
    <row r="973" spans="1:14" x14ac:dyDescent="0.2">
      <c r="A973" t="s">
        <v>78</v>
      </c>
      <c r="B973" t="s">
        <v>126</v>
      </c>
      <c r="C973" t="s">
        <v>16</v>
      </c>
      <c r="E973" t="s">
        <v>19</v>
      </c>
      <c r="I973">
        <v>13.5</v>
      </c>
      <c r="J973">
        <v>55.7</v>
      </c>
      <c r="K973">
        <v>751.95</v>
      </c>
      <c r="N973" t="s">
        <v>277</v>
      </c>
    </row>
    <row r="974" spans="1:14" x14ac:dyDescent="0.2">
      <c r="A974" t="s">
        <v>78</v>
      </c>
      <c r="B974" t="s">
        <v>126</v>
      </c>
      <c r="C974" t="s">
        <v>16</v>
      </c>
      <c r="E974" t="s">
        <v>265</v>
      </c>
      <c r="F974" t="s">
        <v>119</v>
      </c>
      <c r="H974" t="s">
        <v>23</v>
      </c>
      <c r="I974">
        <v>1</v>
      </c>
      <c r="J974">
        <v>55.7</v>
      </c>
      <c r="K974">
        <v>55.7</v>
      </c>
      <c r="L974" t="s">
        <v>120</v>
      </c>
      <c r="N974" t="s">
        <v>167</v>
      </c>
    </row>
    <row r="975" spans="1:14" x14ac:dyDescent="0.2">
      <c r="A975" t="s">
        <v>78</v>
      </c>
      <c r="B975" t="s">
        <v>126</v>
      </c>
      <c r="C975" t="s">
        <v>16</v>
      </c>
      <c r="E975" t="s">
        <v>112</v>
      </c>
      <c r="F975" t="s">
        <v>113</v>
      </c>
      <c r="H975" t="s">
        <v>23</v>
      </c>
      <c r="I975">
        <v>4</v>
      </c>
      <c r="J975">
        <v>55.7</v>
      </c>
      <c r="K975">
        <v>222.8</v>
      </c>
      <c r="L975" t="s">
        <v>114</v>
      </c>
      <c r="N975" t="s">
        <v>278</v>
      </c>
    </row>
    <row r="976" spans="1:14" x14ac:dyDescent="0.2">
      <c r="A976" t="s">
        <v>78</v>
      </c>
      <c r="B976" t="s">
        <v>126</v>
      </c>
      <c r="C976" t="s">
        <v>16</v>
      </c>
      <c r="E976" t="s">
        <v>159</v>
      </c>
      <c r="F976" t="s">
        <v>119</v>
      </c>
      <c r="H976" t="s">
        <v>23</v>
      </c>
      <c r="I976">
        <v>5.5</v>
      </c>
      <c r="J976">
        <v>55.7</v>
      </c>
      <c r="K976">
        <v>306.35000000000002</v>
      </c>
      <c r="L976" t="s">
        <v>120</v>
      </c>
      <c r="N976" t="s">
        <v>251</v>
      </c>
    </row>
    <row r="977" spans="1:14" x14ac:dyDescent="0.2">
      <c r="A977" t="s">
        <v>78</v>
      </c>
      <c r="B977" t="s">
        <v>126</v>
      </c>
      <c r="C977" t="s">
        <v>16</v>
      </c>
      <c r="E977" t="s">
        <v>279</v>
      </c>
      <c r="F977" t="s">
        <v>45</v>
      </c>
      <c r="H977" t="s">
        <v>23</v>
      </c>
      <c r="I977">
        <v>2</v>
      </c>
      <c r="J977">
        <v>55.7</v>
      </c>
      <c r="K977">
        <v>111.4</v>
      </c>
      <c r="L977" t="s">
        <v>24</v>
      </c>
    </row>
    <row r="978" spans="1:14" x14ac:dyDescent="0.2">
      <c r="A978" t="s">
        <v>78</v>
      </c>
      <c r="B978" t="s">
        <v>126</v>
      </c>
      <c r="C978" t="s">
        <v>16</v>
      </c>
      <c r="E978" t="s">
        <v>18</v>
      </c>
      <c r="I978">
        <v>5</v>
      </c>
      <c r="J978">
        <v>55.7</v>
      </c>
      <c r="K978">
        <v>278.5</v>
      </c>
    </row>
    <row r="979" spans="1:14" x14ac:dyDescent="0.2">
      <c r="A979" t="s">
        <v>78</v>
      </c>
      <c r="B979" t="s">
        <v>126</v>
      </c>
      <c r="C979" t="s">
        <v>16</v>
      </c>
      <c r="D979" t="s">
        <v>28</v>
      </c>
      <c r="E979" t="s">
        <v>29</v>
      </c>
      <c r="F979" t="s">
        <v>30</v>
      </c>
      <c r="G979" t="s">
        <v>31</v>
      </c>
      <c r="H979" t="s">
        <v>32</v>
      </c>
      <c r="I979">
        <v>1.5</v>
      </c>
      <c r="J979">
        <v>55.7</v>
      </c>
      <c r="K979">
        <v>83.55</v>
      </c>
      <c r="L979" t="s">
        <v>24</v>
      </c>
    </row>
    <row r="980" spans="1:14" x14ac:dyDescent="0.2">
      <c r="A980" t="s">
        <v>78</v>
      </c>
      <c r="B980" t="s">
        <v>126</v>
      </c>
      <c r="C980" t="s">
        <v>16</v>
      </c>
      <c r="E980" t="s">
        <v>213</v>
      </c>
      <c r="F980" t="s">
        <v>59</v>
      </c>
      <c r="H980" t="s">
        <v>23</v>
      </c>
      <c r="I980">
        <v>4</v>
      </c>
      <c r="J980">
        <v>55.7</v>
      </c>
      <c r="K980">
        <v>222.8</v>
      </c>
      <c r="L980" t="s">
        <v>24</v>
      </c>
    </row>
    <row r="981" spans="1:14" x14ac:dyDescent="0.2">
      <c r="A981" t="s">
        <v>78</v>
      </c>
      <c r="B981" t="s">
        <v>126</v>
      </c>
      <c r="C981" t="s">
        <v>16</v>
      </c>
      <c r="E981" t="s">
        <v>33</v>
      </c>
      <c r="F981" t="s">
        <v>45</v>
      </c>
      <c r="H981" t="s">
        <v>23</v>
      </c>
      <c r="I981">
        <v>2</v>
      </c>
      <c r="J981">
        <v>55.7</v>
      </c>
      <c r="K981">
        <v>111.4</v>
      </c>
      <c r="L981" t="s">
        <v>24</v>
      </c>
    </row>
    <row r="982" spans="1:14" x14ac:dyDescent="0.2">
      <c r="A982" t="s">
        <v>80</v>
      </c>
      <c r="B982" t="s">
        <v>126</v>
      </c>
      <c r="C982" t="s">
        <v>16</v>
      </c>
      <c r="E982" t="s">
        <v>20</v>
      </c>
      <c r="I982">
        <v>5</v>
      </c>
      <c r="J982">
        <v>55.7</v>
      </c>
      <c r="K982">
        <v>278.5</v>
      </c>
    </row>
    <row r="983" spans="1:14" x14ac:dyDescent="0.2">
      <c r="A983" t="s">
        <v>80</v>
      </c>
      <c r="B983" t="s">
        <v>126</v>
      </c>
      <c r="C983" t="s">
        <v>16</v>
      </c>
      <c r="E983" t="s">
        <v>19</v>
      </c>
      <c r="I983">
        <v>5</v>
      </c>
      <c r="J983">
        <v>55.7</v>
      </c>
      <c r="K983">
        <v>278.5</v>
      </c>
      <c r="N983" t="s">
        <v>280</v>
      </c>
    </row>
    <row r="984" spans="1:14" x14ac:dyDescent="0.2">
      <c r="A984" t="s">
        <v>80</v>
      </c>
      <c r="B984" t="s">
        <v>126</v>
      </c>
      <c r="C984" t="s">
        <v>16</v>
      </c>
      <c r="E984" t="s">
        <v>213</v>
      </c>
      <c r="F984" t="s">
        <v>59</v>
      </c>
      <c r="H984" t="s">
        <v>23</v>
      </c>
      <c r="I984">
        <v>5.5</v>
      </c>
      <c r="J984">
        <v>55.7</v>
      </c>
      <c r="K984">
        <v>306.35000000000002</v>
      </c>
      <c r="L984" t="s">
        <v>24</v>
      </c>
      <c r="N984" t="s">
        <v>281</v>
      </c>
    </row>
    <row r="985" spans="1:14" x14ac:dyDescent="0.2">
      <c r="A985" t="s">
        <v>80</v>
      </c>
      <c r="B985" t="s">
        <v>126</v>
      </c>
      <c r="C985" t="s">
        <v>16</v>
      </c>
      <c r="E985" t="s">
        <v>254</v>
      </c>
      <c r="F985" t="s">
        <v>255</v>
      </c>
      <c r="G985" t="s">
        <v>31</v>
      </c>
      <c r="H985" t="s">
        <v>145</v>
      </c>
      <c r="I985">
        <v>6</v>
      </c>
      <c r="J985">
        <v>55.7</v>
      </c>
      <c r="K985">
        <v>334.2</v>
      </c>
      <c r="L985" t="s">
        <v>24</v>
      </c>
      <c r="N985" t="s">
        <v>282</v>
      </c>
    </row>
    <row r="986" spans="1:14" x14ac:dyDescent="0.2">
      <c r="A986" t="s">
        <v>80</v>
      </c>
      <c r="B986" t="s">
        <v>126</v>
      </c>
      <c r="C986" t="s">
        <v>16</v>
      </c>
      <c r="E986" t="s">
        <v>65</v>
      </c>
      <c r="F986" t="s">
        <v>66</v>
      </c>
      <c r="H986" t="s">
        <v>23</v>
      </c>
      <c r="I986">
        <v>4</v>
      </c>
      <c r="J986">
        <v>55.7</v>
      </c>
      <c r="K986">
        <v>222.8</v>
      </c>
      <c r="L986" t="s">
        <v>24</v>
      </c>
    </row>
    <row r="987" spans="1:14" x14ac:dyDescent="0.2">
      <c r="A987" t="s">
        <v>80</v>
      </c>
      <c r="B987" t="s">
        <v>126</v>
      </c>
      <c r="C987" t="s">
        <v>16</v>
      </c>
      <c r="E987" t="s">
        <v>46</v>
      </c>
      <c r="I987">
        <v>4</v>
      </c>
      <c r="J987">
        <v>55.7</v>
      </c>
      <c r="K987">
        <v>222.8</v>
      </c>
      <c r="N987" t="s">
        <v>283</v>
      </c>
    </row>
    <row r="988" spans="1:14" x14ac:dyDescent="0.2">
      <c r="A988" t="s">
        <v>80</v>
      </c>
      <c r="B988" t="s">
        <v>126</v>
      </c>
      <c r="C988" t="s">
        <v>16</v>
      </c>
      <c r="E988" t="s">
        <v>159</v>
      </c>
      <c r="F988" t="s">
        <v>119</v>
      </c>
      <c r="H988" t="s">
        <v>23</v>
      </c>
      <c r="I988">
        <v>1.5</v>
      </c>
      <c r="J988">
        <v>55.7</v>
      </c>
      <c r="K988">
        <v>83.55</v>
      </c>
      <c r="L988" t="s">
        <v>120</v>
      </c>
      <c r="N988" t="s">
        <v>251</v>
      </c>
    </row>
    <row r="989" spans="1:14" x14ac:dyDescent="0.2">
      <c r="A989" t="s">
        <v>80</v>
      </c>
      <c r="B989" t="s">
        <v>126</v>
      </c>
      <c r="C989" t="s">
        <v>16</v>
      </c>
      <c r="E989" t="s">
        <v>79</v>
      </c>
      <c r="I989">
        <v>7</v>
      </c>
      <c r="J989">
        <v>55.7</v>
      </c>
      <c r="K989">
        <v>389.9</v>
      </c>
      <c r="N989" t="s">
        <v>284</v>
      </c>
    </row>
    <row r="990" spans="1:14" x14ac:dyDescent="0.2">
      <c r="A990" t="s">
        <v>80</v>
      </c>
      <c r="B990" t="s">
        <v>126</v>
      </c>
      <c r="C990" t="s">
        <v>16</v>
      </c>
      <c r="E990" t="s">
        <v>18</v>
      </c>
      <c r="I990">
        <v>4.5</v>
      </c>
      <c r="J990">
        <v>55.7</v>
      </c>
      <c r="K990">
        <v>250.65</v>
      </c>
      <c r="N990" t="s">
        <v>252</v>
      </c>
    </row>
    <row r="991" spans="1:14" x14ac:dyDescent="0.2">
      <c r="A991" t="s">
        <v>80</v>
      </c>
      <c r="B991" t="s">
        <v>126</v>
      </c>
      <c r="C991" t="s">
        <v>16</v>
      </c>
      <c r="E991" t="s">
        <v>17</v>
      </c>
      <c r="I991">
        <v>4</v>
      </c>
      <c r="J991">
        <v>55.7</v>
      </c>
      <c r="K991">
        <v>222.8</v>
      </c>
      <c r="N991" t="s">
        <v>252</v>
      </c>
    </row>
    <row r="992" spans="1:14" x14ac:dyDescent="0.2">
      <c r="A992" t="s">
        <v>80</v>
      </c>
      <c r="B992" t="s">
        <v>126</v>
      </c>
      <c r="C992" t="s">
        <v>16</v>
      </c>
      <c r="E992" t="s">
        <v>40</v>
      </c>
      <c r="I992">
        <v>2.5</v>
      </c>
      <c r="J992">
        <v>55.7</v>
      </c>
      <c r="K992">
        <v>139.25</v>
      </c>
      <c r="N992" t="s">
        <v>285</v>
      </c>
    </row>
    <row r="993" spans="1:14" x14ac:dyDescent="0.2">
      <c r="A993" t="s">
        <v>81</v>
      </c>
      <c r="B993" t="s">
        <v>126</v>
      </c>
      <c r="C993" t="s">
        <v>16</v>
      </c>
      <c r="E993" t="s">
        <v>20</v>
      </c>
      <c r="I993">
        <v>5</v>
      </c>
      <c r="J993">
        <v>55.7</v>
      </c>
      <c r="K993">
        <v>278.5</v>
      </c>
    </row>
    <row r="994" spans="1:14" x14ac:dyDescent="0.2">
      <c r="A994" t="s">
        <v>81</v>
      </c>
      <c r="B994" t="s">
        <v>126</v>
      </c>
      <c r="C994" t="s">
        <v>16</v>
      </c>
      <c r="E994" t="s">
        <v>19</v>
      </c>
      <c r="I994">
        <v>10.5</v>
      </c>
      <c r="J994">
        <v>55.7</v>
      </c>
      <c r="K994">
        <v>584.85</v>
      </c>
      <c r="N994" t="s">
        <v>286</v>
      </c>
    </row>
    <row r="995" spans="1:14" x14ac:dyDescent="0.2">
      <c r="A995" t="s">
        <v>81</v>
      </c>
      <c r="B995" t="s">
        <v>126</v>
      </c>
      <c r="C995" t="s">
        <v>16</v>
      </c>
      <c r="E995" t="s">
        <v>254</v>
      </c>
      <c r="F995" t="s">
        <v>255</v>
      </c>
      <c r="G995" t="s">
        <v>31</v>
      </c>
      <c r="H995" t="s">
        <v>145</v>
      </c>
      <c r="I995">
        <v>11</v>
      </c>
      <c r="J995">
        <v>55.7</v>
      </c>
      <c r="K995">
        <v>612.70000000000005</v>
      </c>
      <c r="L995" t="s">
        <v>24</v>
      </c>
      <c r="N995" t="s">
        <v>287</v>
      </c>
    </row>
    <row r="996" spans="1:14" x14ac:dyDescent="0.2">
      <c r="A996" t="s">
        <v>81</v>
      </c>
      <c r="B996" t="s">
        <v>126</v>
      </c>
      <c r="C996" t="s">
        <v>16</v>
      </c>
      <c r="E996" t="s">
        <v>153</v>
      </c>
      <c r="F996" t="s">
        <v>154</v>
      </c>
      <c r="G996" t="s">
        <v>63</v>
      </c>
      <c r="H996" t="s">
        <v>145</v>
      </c>
      <c r="I996">
        <v>2.5</v>
      </c>
      <c r="J996">
        <v>55.7</v>
      </c>
      <c r="K996">
        <v>139.25</v>
      </c>
      <c r="L996" t="s">
        <v>24</v>
      </c>
    </row>
    <row r="997" spans="1:14" x14ac:dyDescent="0.2">
      <c r="A997" t="s">
        <v>81</v>
      </c>
      <c r="B997" t="s">
        <v>126</v>
      </c>
      <c r="C997" t="s">
        <v>16</v>
      </c>
      <c r="E997" t="s">
        <v>40</v>
      </c>
      <c r="I997">
        <v>2</v>
      </c>
      <c r="J997">
        <v>55.7</v>
      </c>
      <c r="K997">
        <v>111.4</v>
      </c>
    </row>
    <row r="998" spans="1:14" x14ac:dyDescent="0.2">
      <c r="A998" t="s">
        <v>81</v>
      </c>
      <c r="B998" t="s">
        <v>126</v>
      </c>
      <c r="C998" t="s">
        <v>16</v>
      </c>
      <c r="E998" t="s">
        <v>79</v>
      </c>
      <c r="I998">
        <v>7</v>
      </c>
      <c r="J998">
        <v>55.7</v>
      </c>
      <c r="K998">
        <v>389.9</v>
      </c>
      <c r="N998" t="s">
        <v>288</v>
      </c>
    </row>
    <row r="999" spans="1:14" x14ac:dyDescent="0.2">
      <c r="A999" t="s">
        <v>81</v>
      </c>
      <c r="B999" t="s">
        <v>126</v>
      </c>
      <c r="C999" t="s">
        <v>16</v>
      </c>
      <c r="E999" t="s">
        <v>159</v>
      </c>
      <c r="F999" t="s">
        <v>119</v>
      </c>
      <c r="H999" t="s">
        <v>23</v>
      </c>
      <c r="I999">
        <v>6</v>
      </c>
      <c r="J999">
        <v>55.7</v>
      </c>
      <c r="K999">
        <v>334.2</v>
      </c>
      <c r="L999" t="s">
        <v>120</v>
      </c>
      <c r="N999" t="s">
        <v>289</v>
      </c>
    </row>
    <row r="1000" spans="1:14" x14ac:dyDescent="0.2">
      <c r="A1000" t="s">
        <v>81</v>
      </c>
      <c r="B1000" t="s">
        <v>126</v>
      </c>
      <c r="C1000" t="s">
        <v>16</v>
      </c>
      <c r="E1000" t="s">
        <v>18</v>
      </c>
      <c r="I1000">
        <v>6</v>
      </c>
      <c r="J1000">
        <v>55.7</v>
      </c>
      <c r="K1000">
        <v>334.2</v>
      </c>
      <c r="N1000" t="s">
        <v>252</v>
      </c>
    </row>
    <row r="1001" spans="1:14" x14ac:dyDescent="0.2">
      <c r="A1001" t="s">
        <v>81</v>
      </c>
      <c r="B1001" t="s">
        <v>126</v>
      </c>
      <c r="C1001" t="s">
        <v>16</v>
      </c>
      <c r="E1001" t="s">
        <v>246</v>
      </c>
      <c r="F1001" t="s">
        <v>247</v>
      </c>
      <c r="I1001">
        <v>2</v>
      </c>
      <c r="J1001">
        <v>55.7</v>
      </c>
      <c r="K1001">
        <v>111.4</v>
      </c>
      <c r="N1001" t="s">
        <v>290</v>
      </c>
    </row>
    <row r="1002" spans="1:14" x14ac:dyDescent="0.2">
      <c r="A1002" t="s">
        <v>81</v>
      </c>
      <c r="B1002" t="s">
        <v>126</v>
      </c>
      <c r="C1002" t="s">
        <v>16</v>
      </c>
      <c r="E1002" t="s">
        <v>33</v>
      </c>
      <c r="F1002" t="s">
        <v>45</v>
      </c>
      <c r="H1002" t="s">
        <v>23</v>
      </c>
      <c r="I1002">
        <v>5</v>
      </c>
      <c r="J1002">
        <v>55.7</v>
      </c>
      <c r="K1002">
        <v>278.5</v>
      </c>
      <c r="L1002" t="s">
        <v>24</v>
      </c>
      <c r="N1002" t="s">
        <v>291</v>
      </c>
    </row>
    <row r="1003" spans="1:14" x14ac:dyDescent="0.2">
      <c r="A1003" t="s">
        <v>82</v>
      </c>
      <c r="B1003" t="s">
        <v>126</v>
      </c>
      <c r="C1003" t="s">
        <v>16</v>
      </c>
      <c r="E1003" t="s">
        <v>20</v>
      </c>
      <c r="I1003">
        <v>10</v>
      </c>
      <c r="J1003">
        <v>55.7</v>
      </c>
      <c r="K1003">
        <v>557</v>
      </c>
    </row>
    <row r="1004" spans="1:14" x14ac:dyDescent="0.2">
      <c r="A1004" t="s">
        <v>82</v>
      </c>
      <c r="B1004" t="s">
        <v>126</v>
      </c>
      <c r="C1004" t="s">
        <v>16</v>
      </c>
      <c r="E1004" t="s">
        <v>118</v>
      </c>
      <c r="F1004" t="s">
        <v>119</v>
      </c>
      <c r="H1004" t="s">
        <v>23</v>
      </c>
      <c r="I1004">
        <v>4</v>
      </c>
      <c r="J1004">
        <v>55.7</v>
      </c>
      <c r="K1004">
        <v>222.8</v>
      </c>
      <c r="L1004" t="s">
        <v>120</v>
      </c>
    </row>
    <row r="1005" spans="1:14" x14ac:dyDescent="0.2">
      <c r="A1005" t="s">
        <v>82</v>
      </c>
      <c r="B1005" t="s">
        <v>126</v>
      </c>
      <c r="C1005" t="s">
        <v>16</v>
      </c>
      <c r="E1005" t="s">
        <v>121</v>
      </c>
      <c r="F1005" t="s">
        <v>113</v>
      </c>
      <c r="H1005" t="s">
        <v>23</v>
      </c>
      <c r="I1005">
        <v>4.5</v>
      </c>
      <c r="J1005">
        <v>55.7</v>
      </c>
      <c r="K1005">
        <v>250.65</v>
      </c>
      <c r="L1005" t="s">
        <v>114</v>
      </c>
    </row>
    <row r="1006" spans="1:14" x14ac:dyDescent="0.2">
      <c r="A1006" t="s">
        <v>82</v>
      </c>
      <c r="B1006" t="s">
        <v>126</v>
      </c>
      <c r="C1006" t="s">
        <v>16</v>
      </c>
      <c r="E1006" t="s">
        <v>73</v>
      </c>
      <c r="F1006" t="s">
        <v>45</v>
      </c>
      <c r="H1006" t="s">
        <v>23</v>
      </c>
      <c r="I1006">
        <v>2</v>
      </c>
      <c r="J1006">
        <v>55.7</v>
      </c>
      <c r="K1006">
        <v>111.4</v>
      </c>
      <c r="L1006" t="s">
        <v>24</v>
      </c>
    </row>
    <row r="1007" spans="1:14" x14ac:dyDescent="0.2">
      <c r="A1007" t="s">
        <v>82</v>
      </c>
      <c r="B1007" t="s">
        <v>126</v>
      </c>
      <c r="C1007" t="s">
        <v>16</v>
      </c>
      <c r="E1007" t="s">
        <v>112</v>
      </c>
      <c r="F1007" t="s">
        <v>113</v>
      </c>
      <c r="H1007" t="s">
        <v>23</v>
      </c>
      <c r="I1007">
        <v>2</v>
      </c>
      <c r="J1007">
        <v>55.7</v>
      </c>
      <c r="K1007">
        <v>111.4</v>
      </c>
      <c r="L1007" t="s">
        <v>114</v>
      </c>
      <c r="N1007" t="s">
        <v>292</v>
      </c>
    </row>
    <row r="1008" spans="1:14" x14ac:dyDescent="0.2">
      <c r="A1008" t="s">
        <v>82</v>
      </c>
      <c r="B1008" t="s">
        <v>126</v>
      </c>
      <c r="C1008" t="s">
        <v>16</v>
      </c>
      <c r="E1008" t="s">
        <v>141</v>
      </c>
      <c r="F1008" t="s">
        <v>119</v>
      </c>
      <c r="H1008" t="s">
        <v>23</v>
      </c>
      <c r="I1008">
        <v>2</v>
      </c>
      <c r="J1008">
        <v>55.7</v>
      </c>
      <c r="K1008">
        <v>111.4</v>
      </c>
      <c r="L1008" t="s">
        <v>120</v>
      </c>
      <c r="N1008" t="s">
        <v>167</v>
      </c>
    </row>
    <row r="1009" spans="1:14" x14ac:dyDescent="0.2">
      <c r="A1009" t="s">
        <v>82</v>
      </c>
      <c r="B1009" t="s">
        <v>126</v>
      </c>
      <c r="C1009" t="s">
        <v>16</v>
      </c>
      <c r="E1009" t="s">
        <v>40</v>
      </c>
      <c r="I1009">
        <v>3.5</v>
      </c>
      <c r="J1009">
        <v>55.7</v>
      </c>
      <c r="K1009">
        <v>194.95</v>
      </c>
    </row>
    <row r="1010" spans="1:14" x14ac:dyDescent="0.2">
      <c r="A1010" t="s">
        <v>82</v>
      </c>
      <c r="B1010" t="s">
        <v>126</v>
      </c>
      <c r="C1010" t="s">
        <v>16</v>
      </c>
      <c r="E1010" t="s">
        <v>46</v>
      </c>
      <c r="I1010">
        <v>5</v>
      </c>
      <c r="J1010">
        <v>55.7</v>
      </c>
      <c r="K1010">
        <v>278.5</v>
      </c>
      <c r="N1010" t="s">
        <v>293</v>
      </c>
    </row>
    <row r="1011" spans="1:14" x14ac:dyDescent="0.2">
      <c r="A1011" t="s">
        <v>82</v>
      </c>
      <c r="B1011" t="s">
        <v>126</v>
      </c>
      <c r="C1011" t="s">
        <v>16</v>
      </c>
      <c r="E1011" t="s">
        <v>148</v>
      </c>
      <c r="F1011" t="s">
        <v>149</v>
      </c>
      <c r="G1011" t="s">
        <v>129</v>
      </c>
      <c r="H1011" t="s">
        <v>145</v>
      </c>
      <c r="I1011">
        <v>4</v>
      </c>
      <c r="J1011">
        <v>55.7</v>
      </c>
      <c r="K1011">
        <v>222.8</v>
      </c>
      <c r="N1011" t="s">
        <v>294</v>
      </c>
    </row>
    <row r="1012" spans="1:14" x14ac:dyDescent="0.2">
      <c r="A1012" t="s">
        <v>82</v>
      </c>
      <c r="B1012" t="s">
        <v>126</v>
      </c>
      <c r="C1012" t="s">
        <v>16</v>
      </c>
      <c r="E1012" t="s">
        <v>295</v>
      </c>
      <c r="F1012" t="s">
        <v>296</v>
      </c>
      <c r="G1012" t="s">
        <v>129</v>
      </c>
      <c r="I1012">
        <v>6</v>
      </c>
      <c r="J1012">
        <v>55.7</v>
      </c>
      <c r="K1012">
        <v>334.2</v>
      </c>
      <c r="L1012" t="s">
        <v>24</v>
      </c>
      <c r="N1012" t="s">
        <v>227</v>
      </c>
    </row>
    <row r="1013" spans="1:14" x14ac:dyDescent="0.2">
      <c r="A1013" t="s">
        <v>82</v>
      </c>
      <c r="B1013" t="s">
        <v>126</v>
      </c>
      <c r="C1013" t="s">
        <v>16</v>
      </c>
      <c r="E1013" t="s">
        <v>254</v>
      </c>
      <c r="F1013" t="s">
        <v>255</v>
      </c>
      <c r="G1013" t="s">
        <v>31</v>
      </c>
      <c r="H1013" t="s">
        <v>145</v>
      </c>
      <c r="I1013">
        <v>6</v>
      </c>
      <c r="J1013">
        <v>55.7</v>
      </c>
      <c r="K1013">
        <v>334.2</v>
      </c>
      <c r="L1013" t="s">
        <v>24</v>
      </c>
      <c r="N1013" t="s">
        <v>297</v>
      </c>
    </row>
    <row r="1014" spans="1:14" x14ac:dyDescent="0.2">
      <c r="A1014" t="s">
        <v>82</v>
      </c>
      <c r="B1014" t="s">
        <v>126</v>
      </c>
      <c r="C1014" t="s">
        <v>16</v>
      </c>
      <c r="E1014" t="s">
        <v>159</v>
      </c>
      <c r="F1014" t="s">
        <v>119</v>
      </c>
      <c r="H1014" t="s">
        <v>23</v>
      </c>
      <c r="I1014">
        <v>1.5</v>
      </c>
      <c r="J1014">
        <v>55.7</v>
      </c>
      <c r="K1014">
        <v>83.55</v>
      </c>
      <c r="L1014" t="s">
        <v>120</v>
      </c>
      <c r="N1014" t="s">
        <v>298</v>
      </c>
    </row>
    <row r="1015" spans="1:14" x14ac:dyDescent="0.2">
      <c r="A1015" t="s">
        <v>82</v>
      </c>
      <c r="B1015" t="s">
        <v>126</v>
      </c>
      <c r="C1015" t="s">
        <v>16</v>
      </c>
      <c r="E1015" t="s">
        <v>213</v>
      </c>
      <c r="F1015" t="s">
        <v>59</v>
      </c>
      <c r="H1015" t="s">
        <v>23</v>
      </c>
      <c r="I1015">
        <v>1</v>
      </c>
      <c r="J1015">
        <v>55.7</v>
      </c>
      <c r="K1015">
        <v>55.7</v>
      </c>
      <c r="L1015" t="s">
        <v>24</v>
      </c>
    </row>
    <row r="1016" spans="1:14" x14ac:dyDescent="0.2">
      <c r="A1016" t="s">
        <v>83</v>
      </c>
      <c r="B1016" t="s">
        <v>126</v>
      </c>
      <c r="C1016" t="s">
        <v>16</v>
      </c>
      <c r="E1016" t="s">
        <v>79</v>
      </c>
      <c r="I1016">
        <v>32</v>
      </c>
      <c r="J1016">
        <v>55.7</v>
      </c>
      <c r="K1016">
        <v>1782.4</v>
      </c>
      <c r="N1016" t="s">
        <v>299</v>
      </c>
    </row>
    <row r="1017" spans="1:14" x14ac:dyDescent="0.2">
      <c r="A1017" t="s">
        <v>83</v>
      </c>
      <c r="B1017" t="s">
        <v>126</v>
      </c>
      <c r="C1017" t="s">
        <v>16</v>
      </c>
      <c r="E1017" t="s">
        <v>73</v>
      </c>
      <c r="F1017" t="s">
        <v>45</v>
      </c>
      <c r="H1017" t="s">
        <v>23</v>
      </c>
      <c r="I1017">
        <v>4</v>
      </c>
      <c r="J1017">
        <v>55.7</v>
      </c>
      <c r="K1017">
        <v>222.8</v>
      </c>
      <c r="L1017" t="s">
        <v>24</v>
      </c>
    </row>
    <row r="1018" spans="1:14" x14ac:dyDescent="0.2">
      <c r="A1018" t="s">
        <v>83</v>
      </c>
      <c r="B1018" t="s">
        <v>126</v>
      </c>
      <c r="C1018" t="s">
        <v>16</v>
      </c>
      <c r="E1018" t="s">
        <v>20</v>
      </c>
      <c r="I1018">
        <v>3</v>
      </c>
      <c r="J1018">
        <v>55.7</v>
      </c>
      <c r="K1018">
        <v>167.1</v>
      </c>
    </row>
    <row r="1019" spans="1:14" x14ac:dyDescent="0.2">
      <c r="A1019" t="s">
        <v>83</v>
      </c>
      <c r="B1019" t="s">
        <v>126</v>
      </c>
      <c r="C1019" t="s">
        <v>16</v>
      </c>
      <c r="E1019" t="s">
        <v>19</v>
      </c>
      <c r="I1019">
        <v>2.5</v>
      </c>
      <c r="J1019">
        <v>55.7</v>
      </c>
      <c r="K1019">
        <v>139.25</v>
      </c>
    </row>
    <row r="1020" spans="1:14" x14ac:dyDescent="0.2">
      <c r="A1020" t="s">
        <v>84</v>
      </c>
      <c r="B1020" t="s">
        <v>126</v>
      </c>
      <c r="C1020" t="s">
        <v>16</v>
      </c>
      <c r="E1020" t="s">
        <v>17</v>
      </c>
      <c r="I1020">
        <v>7.75</v>
      </c>
      <c r="J1020">
        <v>55.7</v>
      </c>
      <c r="K1020">
        <v>431.67500000000001</v>
      </c>
    </row>
    <row r="1021" spans="1:14" x14ac:dyDescent="0.2">
      <c r="A1021" t="s">
        <v>84</v>
      </c>
      <c r="B1021" t="s">
        <v>126</v>
      </c>
      <c r="C1021" t="s">
        <v>16</v>
      </c>
      <c r="E1021" t="s">
        <v>20</v>
      </c>
      <c r="I1021">
        <v>4.5</v>
      </c>
      <c r="J1021">
        <v>55.7</v>
      </c>
      <c r="K1021">
        <v>250.65</v>
      </c>
    </row>
    <row r="1022" spans="1:14" x14ac:dyDescent="0.2">
      <c r="A1022" t="s">
        <v>84</v>
      </c>
      <c r="B1022" t="s">
        <v>126</v>
      </c>
      <c r="C1022" t="s">
        <v>16</v>
      </c>
      <c r="E1022" t="s">
        <v>118</v>
      </c>
      <c r="F1022" t="s">
        <v>119</v>
      </c>
      <c r="H1022" t="s">
        <v>23</v>
      </c>
      <c r="I1022">
        <v>3</v>
      </c>
      <c r="J1022">
        <v>55.7</v>
      </c>
      <c r="K1022">
        <v>167.1</v>
      </c>
      <c r="L1022" t="s">
        <v>120</v>
      </c>
    </row>
    <row r="1023" spans="1:14" x14ac:dyDescent="0.2">
      <c r="A1023" t="s">
        <v>84</v>
      </c>
      <c r="B1023" t="s">
        <v>126</v>
      </c>
      <c r="C1023" t="s">
        <v>16</v>
      </c>
      <c r="E1023" t="s">
        <v>159</v>
      </c>
      <c r="F1023" t="s">
        <v>119</v>
      </c>
      <c r="H1023" t="s">
        <v>23</v>
      </c>
      <c r="I1023">
        <v>4</v>
      </c>
      <c r="J1023">
        <v>55.7</v>
      </c>
      <c r="K1023">
        <v>222.8</v>
      </c>
      <c r="L1023" t="s">
        <v>120</v>
      </c>
      <c r="N1023" t="s">
        <v>300</v>
      </c>
    </row>
    <row r="1024" spans="1:14" x14ac:dyDescent="0.2">
      <c r="A1024" t="s">
        <v>84</v>
      </c>
      <c r="B1024" t="s">
        <v>126</v>
      </c>
      <c r="C1024" t="s">
        <v>16</v>
      </c>
      <c r="E1024" t="s">
        <v>204</v>
      </c>
      <c r="F1024" t="s">
        <v>45</v>
      </c>
      <c r="H1024" t="s">
        <v>23</v>
      </c>
      <c r="I1024">
        <v>3</v>
      </c>
      <c r="J1024">
        <v>55.7</v>
      </c>
      <c r="K1024">
        <v>167.1</v>
      </c>
      <c r="L1024" t="s">
        <v>24</v>
      </c>
    </row>
    <row r="1025" spans="1:14" x14ac:dyDescent="0.2">
      <c r="A1025" t="s">
        <v>84</v>
      </c>
      <c r="B1025" t="s">
        <v>126</v>
      </c>
      <c r="C1025" t="s">
        <v>16</v>
      </c>
      <c r="E1025" t="s">
        <v>121</v>
      </c>
      <c r="F1025" t="s">
        <v>113</v>
      </c>
      <c r="H1025" t="s">
        <v>23</v>
      </c>
      <c r="I1025">
        <v>2</v>
      </c>
      <c r="J1025">
        <v>55.7</v>
      </c>
      <c r="K1025">
        <v>111.4</v>
      </c>
      <c r="L1025" t="s">
        <v>114</v>
      </c>
    </row>
    <row r="1026" spans="1:14" x14ac:dyDescent="0.2">
      <c r="A1026" t="s">
        <v>84</v>
      </c>
      <c r="B1026" t="s">
        <v>126</v>
      </c>
      <c r="C1026" t="s">
        <v>16</v>
      </c>
      <c r="E1026" t="s">
        <v>153</v>
      </c>
      <c r="F1026" t="s">
        <v>154</v>
      </c>
      <c r="G1026" t="s">
        <v>63</v>
      </c>
      <c r="H1026" t="s">
        <v>145</v>
      </c>
      <c r="I1026">
        <v>0.5</v>
      </c>
      <c r="J1026">
        <v>55.7</v>
      </c>
      <c r="K1026">
        <v>27.85</v>
      </c>
      <c r="L1026" t="s">
        <v>24</v>
      </c>
    </row>
    <row r="1027" spans="1:14" x14ac:dyDescent="0.2">
      <c r="A1027" t="s">
        <v>84</v>
      </c>
      <c r="B1027" t="s">
        <v>126</v>
      </c>
      <c r="C1027" t="s">
        <v>16</v>
      </c>
      <c r="E1027" t="s">
        <v>19</v>
      </c>
      <c r="I1027">
        <v>4</v>
      </c>
      <c r="J1027">
        <v>55.7</v>
      </c>
      <c r="K1027">
        <v>222.8</v>
      </c>
    </row>
    <row r="1028" spans="1:14" x14ac:dyDescent="0.2">
      <c r="A1028" t="s">
        <v>84</v>
      </c>
      <c r="B1028" t="s">
        <v>126</v>
      </c>
      <c r="C1028" t="s">
        <v>16</v>
      </c>
      <c r="E1028" t="s">
        <v>40</v>
      </c>
      <c r="I1028">
        <v>1</v>
      </c>
      <c r="J1028">
        <v>55.7</v>
      </c>
      <c r="K1028">
        <v>55.7</v>
      </c>
    </row>
    <row r="1029" spans="1:14" x14ac:dyDescent="0.2">
      <c r="A1029" t="s">
        <v>84</v>
      </c>
      <c r="B1029" t="s">
        <v>126</v>
      </c>
      <c r="C1029" t="s">
        <v>16</v>
      </c>
      <c r="E1029" t="s">
        <v>18</v>
      </c>
      <c r="I1029">
        <v>3</v>
      </c>
      <c r="J1029">
        <v>55.7</v>
      </c>
      <c r="K1029">
        <v>167.1</v>
      </c>
    </row>
    <row r="1030" spans="1:14" x14ac:dyDescent="0.2">
      <c r="A1030" t="s">
        <v>84</v>
      </c>
      <c r="B1030" t="s">
        <v>126</v>
      </c>
      <c r="C1030" t="s">
        <v>16</v>
      </c>
      <c r="E1030" t="s">
        <v>26</v>
      </c>
      <c r="F1030" t="s">
        <v>27</v>
      </c>
      <c r="H1030" t="s">
        <v>23</v>
      </c>
      <c r="I1030">
        <v>2</v>
      </c>
      <c r="J1030">
        <v>55.7</v>
      </c>
      <c r="K1030">
        <v>111.4</v>
      </c>
      <c r="L1030" t="s">
        <v>24</v>
      </c>
    </row>
    <row r="1031" spans="1:14" x14ac:dyDescent="0.2">
      <c r="A1031" t="s">
        <v>85</v>
      </c>
      <c r="B1031" t="s">
        <v>126</v>
      </c>
      <c r="C1031" t="s">
        <v>16</v>
      </c>
      <c r="E1031" t="s">
        <v>20</v>
      </c>
      <c r="I1031">
        <v>8</v>
      </c>
      <c r="J1031">
        <v>55.7</v>
      </c>
      <c r="K1031">
        <v>445.6</v>
      </c>
    </row>
    <row r="1032" spans="1:14" x14ac:dyDescent="0.2">
      <c r="A1032" t="s">
        <v>85</v>
      </c>
      <c r="B1032" t="s">
        <v>126</v>
      </c>
      <c r="C1032" t="s">
        <v>16</v>
      </c>
      <c r="E1032" t="s">
        <v>121</v>
      </c>
      <c r="F1032" t="s">
        <v>113</v>
      </c>
      <c r="H1032" t="s">
        <v>23</v>
      </c>
      <c r="I1032">
        <v>3.5</v>
      </c>
      <c r="J1032">
        <v>55.7</v>
      </c>
      <c r="K1032">
        <v>194.95</v>
      </c>
      <c r="L1032" t="s">
        <v>114</v>
      </c>
    </row>
    <row r="1033" spans="1:14" x14ac:dyDescent="0.2">
      <c r="A1033" t="s">
        <v>85</v>
      </c>
      <c r="B1033" t="s">
        <v>126</v>
      </c>
      <c r="C1033" t="s">
        <v>16</v>
      </c>
      <c r="E1033" t="s">
        <v>19</v>
      </c>
      <c r="I1033">
        <v>11.5</v>
      </c>
      <c r="J1033">
        <v>55.7</v>
      </c>
      <c r="K1033">
        <v>640.54999999999995</v>
      </c>
      <c r="N1033" t="s">
        <v>301</v>
      </c>
    </row>
    <row r="1034" spans="1:14" x14ac:dyDescent="0.2">
      <c r="A1034" t="s">
        <v>85</v>
      </c>
      <c r="B1034" t="s">
        <v>126</v>
      </c>
      <c r="C1034" t="s">
        <v>16</v>
      </c>
      <c r="E1034" t="s">
        <v>57</v>
      </c>
      <c r="F1034" t="s">
        <v>22</v>
      </c>
      <c r="H1034" t="s">
        <v>23</v>
      </c>
      <c r="I1034">
        <v>6</v>
      </c>
      <c r="J1034">
        <v>55.7</v>
      </c>
      <c r="K1034">
        <v>334.2</v>
      </c>
      <c r="L1034" t="s">
        <v>24</v>
      </c>
      <c r="N1034" t="s">
        <v>302</v>
      </c>
    </row>
    <row r="1035" spans="1:14" x14ac:dyDescent="0.2">
      <c r="A1035" t="s">
        <v>85</v>
      </c>
      <c r="B1035" t="s">
        <v>126</v>
      </c>
      <c r="C1035" t="s">
        <v>16</v>
      </c>
      <c r="E1035" t="s">
        <v>159</v>
      </c>
      <c r="F1035" t="s">
        <v>119</v>
      </c>
      <c r="H1035" t="s">
        <v>23</v>
      </c>
      <c r="I1035">
        <v>2</v>
      </c>
      <c r="J1035">
        <v>55.7</v>
      </c>
      <c r="K1035">
        <v>111.4</v>
      </c>
      <c r="L1035" t="s">
        <v>120</v>
      </c>
      <c r="N1035" t="s">
        <v>300</v>
      </c>
    </row>
    <row r="1036" spans="1:14" x14ac:dyDescent="0.2">
      <c r="A1036" t="s">
        <v>85</v>
      </c>
      <c r="B1036" t="s">
        <v>126</v>
      </c>
      <c r="C1036" t="s">
        <v>16</v>
      </c>
      <c r="D1036" t="s">
        <v>33</v>
      </c>
      <c r="E1036" t="s">
        <v>190</v>
      </c>
      <c r="F1036" t="s">
        <v>191</v>
      </c>
      <c r="G1036" t="s">
        <v>63</v>
      </c>
      <c r="H1036" t="s">
        <v>192</v>
      </c>
      <c r="I1036">
        <v>2</v>
      </c>
      <c r="J1036">
        <v>55.7</v>
      </c>
      <c r="K1036">
        <v>111.4</v>
      </c>
      <c r="L1036" t="s">
        <v>193</v>
      </c>
      <c r="N1036" t="s">
        <v>303</v>
      </c>
    </row>
    <row r="1037" spans="1:14" x14ac:dyDescent="0.2">
      <c r="A1037" t="s">
        <v>85</v>
      </c>
      <c r="B1037" t="s">
        <v>126</v>
      </c>
      <c r="C1037" t="s">
        <v>16</v>
      </c>
      <c r="E1037" t="s">
        <v>112</v>
      </c>
      <c r="F1037" t="s">
        <v>113</v>
      </c>
      <c r="H1037" t="s">
        <v>23</v>
      </c>
      <c r="I1037">
        <v>2</v>
      </c>
      <c r="J1037">
        <v>55.7</v>
      </c>
      <c r="K1037">
        <v>111.4</v>
      </c>
      <c r="L1037" t="s">
        <v>114</v>
      </c>
    </row>
    <row r="1038" spans="1:14" x14ac:dyDescent="0.2">
      <c r="A1038" t="s">
        <v>85</v>
      </c>
      <c r="B1038" t="s">
        <v>126</v>
      </c>
      <c r="C1038" t="s">
        <v>16</v>
      </c>
      <c r="E1038" t="s">
        <v>18</v>
      </c>
      <c r="I1038">
        <v>3</v>
      </c>
      <c r="J1038">
        <v>55.7</v>
      </c>
      <c r="K1038">
        <v>167.1</v>
      </c>
    </row>
    <row r="1039" spans="1:14" x14ac:dyDescent="0.2">
      <c r="A1039" t="s">
        <v>85</v>
      </c>
      <c r="B1039" t="s">
        <v>126</v>
      </c>
      <c r="C1039" t="s">
        <v>16</v>
      </c>
      <c r="E1039" t="s">
        <v>153</v>
      </c>
      <c r="F1039" t="s">
        <v>154</v>
      </c>
      <c r="G1039" t="s">
        <v>63</v>
      </c>
      <c r="H1039" t="s">
        <v>145</v>
      </c>
      <c r="I1039">
        <v>1</v>
      </c>
      <c r="J1039">
        <v>55.7</v>
      </c>
      <c r="K1039">
        <v>55.7</v>
      </c>
      <c r="L1039" t="s">
        <v>24</v>
      </c>
    </row>
    <row r="1040" spans="1:14" x14ac:dyDescent="0.2">
      <c r="A1040" t="s">
        <v>85</v>
      </c>
      <c r="B1040" t="s">
        <v>126</v>
      </c>
      <c r="C1040" t="s">
        <v>16</v>
      </c>
      <c r="E1040" t="s">
        <v>40</v>
      </c>
      <c r="I1040">
        <v>1</v>
      </c>
      <c r="J1040">
        <v>55.7</v>
      </c>
      <c r="K1040">
        <v>55.7</v>
      </c>
    </row>
    <row r="1041" spans="1:14" x14ac:dyDescent="0.2">
      <c r="A1041" t="s">
        <v>85</v>
      </c>
      <c r="B1041" t="s">
        <v>126</v>
      </c>
      <c r="C1041" t="s">
        <v>16</v>
      </c>
      <c r="E1041" t="s">
        <v>254</v>
      </c>
      <c r="F1041" t="s">
        <v>255</v>
      </c>
      <c r="G1041" t="s">
        <v>31</v>
      </c>
      <c r="H1041" t="s">
        <v>145</v>
      </c>
      <c r="I1041">
        <v>2</v>
      </c>
      <c r="J1041">
        <v>55.7</v>
      </c>
      <c r="K1041">
        <v>111.4</v>
      </c>
      <c r="L1041" t="s">
        <v>24</v>
      </c>
    </row>
    <row r="1042" spans="1:14" x14ac:dyDescent="0.2">
      <c r="A1042" t="s">
        <v>86</v>
      </c>
      <c r="B1042" t="s">
        <v>126</v>
      </c>
      <c r="C1042" t="s">
        <v>16</v>
      </c>
      <c r="E1042" t="s">
        <v>57</v>
      </c>
      <c r="F1042" t="s">
        <v>22</v>
      </c>
      <c r="H1042" t="s">
        <v>23</v>
      </c>
      <c r="I1042">
        <v>5</v>
      </c>
      <c r="J1042">
        <v>55.7</v>
      </c>
      <c r="K1042">
        <v>278.5</v>
      </c>
      <c r="L1042" t="s">
        <v>24</v>
      </c>
      <c r="N1042" t="s">
        <v>304</v>
      </c>
    </row>
    <row r="1043" spans="1:14" x14ac:dyDescent="0.2">
      <c r="A1043" t="s">
        <v>86</v>
      </c>
      <c r="B1043" t="s">
        <v>126</v>
      </c>
      <c r="C1043" t="s">
        <v>16</v>
      </c>
      <c r="E1043" t="s">
        <v>159</v>
      </c>
      <c r="F1043" t="s">
        <v>119</v>
      </c>
      <c r="H1043" t="s">
        <v>23</v>
      </c>
      <c r="I1043">
        <v>7</v>
      </c>
      <c r="J1043">
        <v>55.7</v>
      </c>
      <c r="K1043">
        <v>389.9</v>
      </c>
      <c r="L1043" t="s">
        <v>120</v>
      </c>
      <c r="N1043" t="s">
        <v>305</v>
      </c>
    </row>
    <row r="1044" spans="1:14" x14ac:dyDescent="0.2">
      <c r="A1044" t="s">
        <v>86</v>
      </c>
      <c r="B1044" t="s">
        <v>126</v>
      </c>
      <c r="C1044" t="s">
        <v>16</v>
      </c>
      <c r="D1044" t="s">
        <v>28</v>
      </c>
      <c r="E1044" t="s">
        <v>29</v>
      </c>
      <c r="F1044" t="s">
        <v>30</v>
      </c>
      <c r="G1044" t="s">
        <v>31</v>
      </c>
      <c r="H1044" t="s">
        <v>32</v>
      </c>
      <c r="I1044">
        <v>6</v>
      </c>
      <c r="J1044">
        <v>55.7</v>
      </c>
      <c r="K1044">
        <v>334.2</v>
      </c>
      <c r="L1044" t="s">
        <v>24</v>
      </c>
    </row>
    <row r="1045" spans="1:14" x14ac:dyDescent="0.2">
      <c r="A1045" t="s">
        <v>86</v>
      </c>
      <c r="B1045" t="s">
        <v>126</v>
      </c>
      <c r="C1045" t="s">
        <v>16</v>
      </c>
      <c r="E1045" t="s">
        <v>254</v>
      </c>
      <c r="F1045" t="s">
        <v>255</v>
      </c>
      <c r="G1045" t="s">
        <v>31</v>
      </c>
      <c r="H1045" t="s">
        <v>145</v>
      </c>
      <c r="I1045">
        <v>1</v>
      </c>
      <c r="J1045">
        <v>55.7</v>
      </c>
      <c r="K1045">
        <v>55.7</v>
      </c>
      <c r="L1045" t="s">
        <v>24</v>
      </c>
    </row>
    <row r="1046" spans="1:14" x14ac:dyDescent="0.2">
      <c r="A1046" t="s">
        <v>86</v>
      </c>
      <c r="B1046" t="s">
        <v>126</v>
      </c>
      <c r="C1046" t="s">
        <v>16</v>
      </c>
      <c r="E1046" t="s">
        <v>19</v>
      </c>
      <c r="I1046">
        <v>8</v>
      </c>
      <c r="J1046">
        <v>55.7</v>
      </c>
      <c r="K1046">
        <v>445.6</v>
      </c>
    </row>
    <row r="1047" spans="1:14" x14ac:dyDescent="0.2">
      <c r="A1047" t="s">
        <v>86</v>
      </c>
      <c r="B1047" t="s">
        <v>126</v>
      </c>
      <c r="C1047" t="s">
        <v>16</v>
      </c>
      <c r="E1047" t="s">
        <v>118</v>
      </c>
      <c r="F1047" t="s">
        <v>119</v>
      </c>
      <c r="H1047" t="s">
        <v>23</v>
      </c>
      <c r="I1047">
        <v>2.5</v>
      </c>
      <c r="J1047">
        <v>55.7</v>
      </c>
      <c r="K1047">
        <v>139.25</v>
      </c>
      <c r="L1047" t="s">
        <v>120</v>
      </c>
    </row>
    <row r="1048" spans="1:14" x14ac:dyDescent="0.2">
      <c r="A1048" t="s">
        <v>86</v>
      </c>
      <c r="B1048" t="s">
        <v>126</v>
      </c>
      <c r="C1048" t="s">
        <v>16</v>
      </c>
      <c r="E1048" t="s">
        <v>265</v>
      </c>
      <c r="F1048" t="s">
        <v>119</v>
      </c>
      <c r="H1048" t="s">
        <v>23</v>
      </c>
      <c r="I1048">
        <v>2.5</v>
      </c>
      <c r="J1048">
        <v>55.7</v>
      </c>
      <c r="K1048">
        <v>139.25</v>
      </c>
      <c r="L1048" t="s">
        <v>120</v>
      </c>
      <c r="N1048" t="s">
        <v>306</v>
      </c>
    </row>
    <row r="1049" spans="1:14" x14ac:dyDescent="0.2">
      <c r="A1049" t="s">
        <v>86</v>
      </c>
      <c r="B1049" t="s">
        <v>126</v>
      </c>
      <c r="C1049" t="s">
        <v>16</v>
      </c>
      <c r="E1049" t="s">
        <v>43</v>
      </c>
      <c r="F1049" t="s">
        <v>22</v>
      </c>
      <c r="H1049" t="s">
        <v>23</v>
      </c>
      <c r="I1049">
        <v>1</v>
      </c>
      <c r="J1049">
        <v>55.7</v>
      </c>
      <c r="K1049">
        <v>55.7</v>
      </c>
      <c r="L1049" t="s">
        <v>24</v>
      </c>
    </row>
    <row r="1050" spans="1:14" x14ac:dyDescent="0.2">
      <c r="A1050" t="s">
        <v>86</v>
      </c>
      <c r="B1050" t="s">
        <v>126</v>
      </c>
      <c r="C1050" t="s">
        <v>16</v>
      </c>
      <c r="E1050" t="s">
        <v>213</v>
      </c>
      <c r="F1050" t="s">
        <v>59</v>
      </c>
      <c r="H1050" t="s">
        <v>23</v>
      </c>
      <c r="I1050">
        <v>2.5</v>
      </c>
      <c r="J1050">
        <v>55.7</v>
      </c>
      <c r="K1050">
        <v>139.25</v>
      </c>
      <c r="L1050" t="s">
        <v>24</v>
      </c>
    </row>
    <row r="1051" spans="1:14" x14ac:dyDescent="0.2">
      <c r="A1051" t="s">
        <v>86</v>
      </c>
      <c r="B1051" t="s">
        <v>126</v>
      </c>
      <c r="C1051" t="s">
        <v>16</v>
      </c>
      <c r="E1051" t="s">
        <v>65</v>
      </c>
      <c r="F1051" t="s">
        <v>66</v>
      </c>
      <c r="H1051" t="s">
        <v>23</v>
      </c>
      <c r="I1051">
        <v>2.5</v>
      </c>
      <c r="J1051">
        <v>55.7</v>
      </c>
      <c r="K1051">
        <v>139.25</v>
      </c>
      <c r="L1051" t="s">
        <v>24</v>
      </c>
    </row>
    <row r="1052" spans="1:14" x14ac:dyDescent="0.2">
      <c r="A1052" t="s">
        <v>86</v>
      </c>
      <c r="B1052" t="s">
        <v>126</v>
      </c>
      <c r="C1052" t="s">
        <v>16</v>
      </c>
      <c r="D1052" t="s">
        <v>33</v>
      </c>
      <c r="E1052" t="s">
        <v>190</v>
      </c>
      <c r="F1052" t="s">
        <v>191</v>
      </c>
      <c r="G1052" t="s">
        <v>63</v>
      </c>
      <c r="H1052" t="s">
        <v>192</v>
      </c>
      <c r="I1052">
        <v>1</v>
      </c>
      <c r="J1052">
        <v>55.7</v>
      </c>
      <c r="K1052">
        <v>55.7</v>
      </c>
      <c r="L1052" t="s">
        <v>193</v>
      </c>
      <c r="N1052" t="s">
        <v>307</v>
      </c>
    </row>
    <row r="1053" spans="1:14" x14ac:dyDescent="0.2">
      <c r="A1053" t="s">
        <v>86</v>
      </c>
      <c r="B1053" t="s">
        <v>126</v>
      </c>
      <c r="C1053" t="s">
        <v>16</v>
      </c>
      <c r="E1053" t="s">
        <v>18</v>
      </c>
      <c r="I1053">
        <v>3</v>
      </c>
      <c r="J1053">
        <v>55.7</v>
      </c>
      <c r="K1053">
        <v>167.1</v>
      </c>
      <c r="N1053" t="s">
        <v>308</v>
      </c>
    </row>
    <row r="1054" spans="1:14" x14ac:dyDescent="0.2">
      <c r="A1054" t="s">
        <v>86</v>
      </c>
      <c r="B1054" t="s">
        <v>126</v>
      </c>
      <c r="C1054" t="s">
        <v>16</v>
      </c>
      <c r="E1054" t="s">
        <v>254</v>
      </c>
      <c r="F1054" t="s">
        <v>255</v>
      </c>
      <c r="G1054" t="s">
        <v>31</v>
      </c>
      <c r="H1054" t="s">
        <v>145</v>
      </c>
      <c r="I1054">
        <v>2</v>
      </c>
      <c r="J1054">
        <v>55.7</v>
      </c>
      <c r="K1054">
        <v>111.4</v>
      </c>
      <c r="L1054" t="s">
        <v>24</v>
      </c>
    </row>
    <row r="1055" spans="1:14" x14ac:dyDescent="0.2">
      <c r="A1055" t="s">
        <v>86</v>
      </c>
      <c r="B1055" t="s">
        <v>126</v>
      </c>
      <c r="C1055" t="s">
        <v>16</v>
      </c>
      <c r="E1055" t="s">
        <v>204</v>
      </c>
      <c r="F1055" t="s">
        <v>45</v>
      </c>
      <c r="H1055" t="s">
        <v>23</v>
      </c>
      <c r="I1055">
        <v>1.5</v>
      </c>
      <c r="J1055">
        <v>55.7</v>
      </c>
      <c r="K1055">
        <v>83.55</v>
      </c>
      <c r="L1055" t="s">
        <v>24</v>
      </c>
    </row>
    <row r="1056" spans="1:14" x14ac:dyDescent="0.2">
      <c r="A1056" t="s">
        <v>87</v>
      </c>
      <c r="B1056" t="s">
        <v>126</v>
      </c>
      <c r="C1056" t="s">
        <v>16</v>
      </c>
      <c r="E1056" t="s">
        <v>153</v>
      </c>
      <c r="F1056" t="s">
        <v>154</v>
      </c>
      <c r="G1056" t="s">
        <v>63</v>
      </c>
      <c r="H1056" t="s">
        <v>145</v>
      </c>
      <c r="I1056">
        <v>3</v>
      </c>
      <c r="J1056">
        <v>55.7</v>
      </c>
      <c r="K1056">
        <v>167.1</v>
      </c>
      <c r="L1056" t="s">
        <v>24</v>
      </c>
    </row>
    <row r="1057" spans="1:14" x14ac:dyDescent="0.2">
      <c r="A1057" t="s">
        <v>87</v>
      </c>
      <c r="B1057" t="s">
        <v>126</v>
      </c>
      <c r="C1057" t="s">
        <v>16</v>
      </c>
      <c r="E1057" t="s">
        <v>18</v>
      </c>
      <c r="I1057">
        <v>9</v>
      </c>
      <c r="J1057">
        <v>55.7</v>
      </c>
      <c r="K1057">
        <v>501.3</v>
      </c>
    </row>
    <row r="1058" spans="1:14" x14ac:dyDescent="0.2">
      <c r="A1058" t="s">
        <v>87</v>
      </c>
      <c r="B1058" t="s">
        <v>126</v>
      </c>
      <c r="C1058" t="s">
        <v>16</v>
      </c>
      <c r="E1058" t="s">
        <v>121</v>
      </c>
      <c r="F1058" t="s">
        <v>113</v>
      </c>
      <c r="H1058" t="s">
        <v>23</v>
      </c>
      <c r="I1058">
        <v>2</v>
      </c>
      <c r="J1058">
        <v>55.7</v>
      </c>
      <c r="K1058">
        <v>111.4</v>
      </c>
      <c r="L1058" t="s">
        <v>114</v>
      </c>
    </row>
    <row r="1059" spans="1:14" x14ac:dyDescent="0.2">
      <c r="A1059" t="s">
        <v>87</v>
      </c>
      <c r="B1059" t="s">
        <v>126</v>
      </c>
      <c r="C1059" t="s">
        <v>16</v>
      </c>
      <c r="E1059" t="s">
        <v>19</v>
      </c>
      <c r="I1059">
        <v>6</v>
      </c>
      <c r="J1059">
        <v>55.7</v>
      </c>
      <c r="K1059">
        <v>334.2</v>
      </c>
    </row>
    <row r="1060" spans="1:14" x14ac:dyDescent="0.2">
      <c r="A1060" t="s">
        <v>87</v>
      </c>
      <c r="B1060" t="s">
        <v>126</v>
      </c>
      <c r="C1060" t="s">
        <v>16</v>
      </c>
      <c r="E1060" t="s">
        <v>213</v>
      </c>
      <c r="F1060" t="s">
        <v>59</v>
      </c>
      <c r="H1060" t="s">
        <v>23</v>
      </c>
      <c r="I1060">
        <v>6</v>
      </c>
      <c r="J1060">
        <v>55.7</v>
      </c>
      <c r="K1060">
        <v>334.2</v>
      </c>
      <c r="L1060" t="s">
        <v>24</v>
      </c>
    </row>
    <row r="1061" spans="1:14" x14ac:dyDescent="0.2">
      <c r="A1061" t="s">
        <v>87</v>
      </c>
      <c r="B1061" t="s">
        <v>126</v>
      </c>
      <c r="C1061" t="s">
        <v>16</v>
      </c>
      <c r="D1061" t="s">
        <v>28</v>
      </c>
      <c r="E1061" t="s">
        <v>28</v>
      </c>
      <c r="F1061" t="s">
        <v>30</v>
      </c>
      <c r="G1061" t="s">
        <v>31</v>
      </c>
      <c r="H1061" t="s">
        <v>32</v>
      </c>
      <c r="I1061">
        <v>5</v>
      </c>
      <c r="J1061">
        <v>55.7</v>
      </c>
      <c r="K1061">
        <v>278.5</v>
      </c>
      <c r="L1061" t="s">
        <v>24</v>
      </c>
    </row>
    <row r="1062" spans="1:14" x14ac:dyDescent="0.2">
      <c r="A1062" t="s">
        <v>87</v>
      </c>
      <c r="B1062" t="s">
        <v>126</v>
      </c>
      <c r="C1062" t="s">
        <v>16</v>
      </c>
      <c r="E1062" t="s">
        <v>20</v>
      </c>
      <c r="I1062">
        <v>4</v>
      </c>
      <c r="J1062">
        <v>55.7</v>
      </c>
      <c r="K1062">
        <v>222.8</v>
      </c>
    </row>
    <row r="1063" spans="1:14" x14ac:dyDescent="0.2">
      <c r="A1063" t="s">
        <v>87</v>
      </c>
      <c r="B1063" t="s">
        <v>126</v>
      </c>
      <c r="C1063" t="s">
        <v>16</v>
      </c>
      <c r="D1063" t="s">
        <v>215</v>
      </c>
      <c r="E1063" t="s">
        <v>215</v>
      </c>
      <c r="F1063" t="s">
        <v>216</v>
      </c>
      <c r="G1063" t="s">
        <v>134</v>
      </c>
      <c r="H1063" t="s">
        <v>32</v>
      </c>
      <c r="I1063">
        <v>2</v>
      </c>
      <c r="J1063">
        <v>55.7</v>
      </c>
      <c r="K1063">
        <v>111.4</v>
      </c>
      <c r="L1063" t="s">
        <v>217</v>
      </c>
    </row>
    <row r="1064" spans="1:14" x14ac:dyDescent="0.2">
      <c r="A1064" t="s">
        <v>87</v>
      </c>
      <c r="B1064" t="s">
        <v>126</v>
      </c>
      <c r="C1064" t="s">
        <v>16</v>
      </c>
      <c r="E1064" t="s">
        <v>148</v>
      </c>
      <c r="F1064" t="s">
        <v>149</v>
      </c>
      <c r="G1064" t="s">
        <v>129</v>
      </c>
      <c r="H1064" t="s">
        <v>145</v>
      </c>
      <c r="I1064">
        <v>3</v>
      </c>
      <c r="J1064">
        <v>55.7</v>
      </c>
      <c r="K1064">
        <v>167.1</v>
      </c>
    </row>
    <row r="1065" spans="1:14" x14ac:dyDescent="0.2">
      <c r="A1065" t="s">
        <v>88</v>
      </c>
      <c r="B1065" t="s">
        <v>126</v>
      </c>
      <c r="C1065" t="s">
        <v>16</v>
      </c>
      <c r="E1065" t="s">
        <v>17</v>
      </c>
      <c r="I1065">
        <v>38.75</v>
      </c>
      <c r="J1065">
        <v>55.7</v>
      </c>
      <c r="K1065">
        <v>2158.375</v>
      </c>
    </row>
    <row r="1066" spans="1:14" x14ac:dyDescent="0.2">
      <c r="A1066" t="s">
        <v>89</v>
      </c>
      <c r="B1066" t="s">
        <v>126</v>
      </c>
      <c r="C1066" t="s">
        <v>16</v>
      </c>
      <c r="E1066" t="s">
        <v>17</v>
      </c>
      <c r="I1066">
        <v>38.75</v>
      </c>
      <c r="J1066">
        <v>55.7</v>
      </c>
      <c r="K1066">
        <v>2158.375</v>
      </c>
    </row>
    <row r="1067" spans="1:14" x14ac:dyDescent="0.2">
      <c r="A1067" t="s">
        <v>90</v>
      </c>
      <c r="B1067" t="s">
        <v>126</v>
      </c>
      <c r="C1067" t="s">
        <v>16</v>
      </c>
      <c r="E1067" t="s">
        <v>17</v>
      </c>
      <c r="I1067">
        <v>38.75</v>
      </c>
      <c r="J1067">
        <v>55.7</v>
      </c>
      <c r="K1067">
        <v>2158.375</v>
      </c>
    </row>
    <row r="1068" spans="1:14" x14ac:dyDescent="0.2">
      <c r="A1068" t="s">
        <v>91</v>
      </c>
      <c r="B1068" t="s">
        <v>126</v>
      </c>
      <c r="C1068" t="s">
        <v>16</v>
      </c>
      <c r="E1068" t="s">
        <v>17</v>
      </c>
      <c r="I1068">
        <v>7.75</v>
      </c>
      <c r="J1068">
        <v>55.7</v>
      </c>
      <c r="K1068">
        <v>431.67500000000001</v>
      </c>
    </row>
    <row r="1069" spans="1:14" x14ac:dyDescent="0.2">
      <c r="A1069" t="s">
        <v>91</v>
      </c>
      <c r="B1069" t="s">
        <v>126</v>
      </c>
      <c r="C1069" t="s">
        <v>16</v>
      </c>
      <c r="E1069" t="s">
        <v>153</v>
      </c>
      <c r="F1069" t="s">
        <v>154</v>
      </c>
      <c r="G1069" t="s">
        <v>63</v>
      </c>
      <c r="H1069" t="s">
        <v>145</v>
      </c>
      <c r="I1069">
        <v>2</v>
      </c>
      <c r="J1069">
        <v>55.7</v>
      </c>
      <c r="K1069">
        <v>111.4</v>
      </c>
      <c r="L1069" t="s">
        <v>24</v>
      </c>
    </row>
    <row r="1070" spans="1:14" x14ac:dyDescent="0.2">
      <c r="A1070" t="s">
        <v>91</v>
      </c>
      <c r="B1070" t="s">
        <v>126</v>
      </c>
      <c r="C1070" t="s">
        <v>16</v>
      </c>
      <c r="E1070" t="s">
        <v>18</v>
      </c>
      <c r="I1070">
        <v>3</v>
      </c>
      <c r="J1070">
        <v>55.7</v>
      </c>
      <c r="K1070">
        <v>167.1</v>
      </c>
    </row>
    <row r="1071" spans="1:14" x14ac:dyDescent="0.2">
      <c r="A1071" t="s">
        <v>91</v>
      </c>
      <c r="B1071" t="s">
        <v>126</v>
      </c>
      <c r="C1071" t="s">
        <v>16</v>
      </c>
      <c r="E1071" t="s">
        <v>20</v>
      </c>
      <c r="I1071">
        <v>3</v>
      </c>
      <c r="J1071">
        <v>55.7</v>
      </c>
      <c r="K1071">
        <v>167.1</v>
      </c>
    </row>
    <row r="1072" spans="1:14" x14ac:dyDescent="0.2">
      <c r="A1072" t="s">
        <v>91</v>
      </c>
      <c r="B1072" t="s">
        <v>126</v>
      </c>
      <c r="C1072" t="s">
        <v>16</v>
      </c>
      <c r="E1072" t="s">
        <v>19</v>
      </c>
      <c r="I1072">
        <v>10</v>
      </c>
      <c r="J1072">
        <v>55.7</v>
      </c>
      <c r="K1072">
        <v>557</v>
      </c>
      <c r="N1072" t="s">
        <v>309</v>
      </c>
    </row>
    <row r="1073" spans="1:14" x14ac:dyDescent="0.2">
      <c r="A1073" t="s">
        <v>91</v>
      </c>
      <c r="B1073" t="s">
        <v>126</v>
      </c>
      <c r="C1073" t="s">
        <v>16</v>
      </c>
      <c r="D1073" t="s">
        <v>28</v>
      </c>
      <c r="E1073" t="s">
        <v>28</v>
      </c>
      <c r="F1073" t="s">
        <v>30</v>
      </c>
      <c r="G1073" t="s">
        <v>31</v>
      </c>
      <c r="H1073" t="s">
        <v>32</v>
      </c>
      <c r="I1073">
        <v>3</v>
      </c>
      <c r="J1073">
        <v>55.7</v>
      </c>
      <c r="K1073">
        <v>167.1</v>
      </c>
      <c r="L1073" t="s">
        <v>24</v>
      </c>
    </row>
    <row r="1074" spans="1:14" x14ac:dyDescent="0.2">
      <c r="A1074" t="s">
        <v>91</v>
      </c>
      <c r="B1074" t="s">
        <v>126</v>
      </c>
      <c r="C1074" t="s">
        <v>16</v>
      </c>
      <c r="E1074" t="s">
        <v>117</v>
      </c>
      <c r="F1074" t="s">
        <v>27</v>
      </c>
      <c r="H1074" t="s">
        <v>23</v>
      </c>
      <c r="I1074">
        <v>2</v>
      </c>
      <c r="J1074">
        <v>55.7</v>
      </c>
      <c r="K1074">
        <v>111.4</v>
      </c>
      <c r="L1074" t="s">
        <v>24</v>
      </c>
    </row>
    <row r="1075" spans="1:14" x14ac:dyDescent="0.2">
      <c r="A1075" t="s">
        <v>91</v>
      </c>
      <c r="B1075" t="s">
        <v>126</v>
      </c>
      <c r="C1075" t="s">
        <v>16</v>
      </c>
      <c r="E1075" t="s">
        <v>208</v>
      </c>
      <c r="F1075" t="s">
        <v>27</v>
      </c>
      <c r="H1075" t="s">
        <v>23</v>
      </c>
      <c r="I1075">
        <v>3</v>
      </c>
      <c r="J1075">
        <v>55.7</v>
      </c>
      <c r="K1075">
        <v>167.1</v>
      </c>
      <c r="L1075" t="s">
        <v>24</v>
      </c>
    </row>
    <row r="1076" spans="1:14" x14ac:dyDescent="0.2">
      <c r="A1076" t="s">
        <v>91</v>
      </c>
      <c r="B1076" t="s">
        <v>126</v>
      </c>
      <c r="C1076" t="s">
        <v>16</v>
      </c>
      <c r="D1076" t="s">
        <v>159</v>
      </c>
      <c r="E1076" t="s">
        <v>160</v>
      </c>
      <c r="F1076" t="s">
        <v>161</v>
      </c>
      <c r="G1076" t="s">
        <v>134</v>
      </c>
      <c r="H1076" t="s">
        <v>23</v>
      </c>
      <c r="I1076">
        <v>6</v>
      </c>
      <c r="J1076">
        <v>55.7</v>
      </c>
      <c r="K1076">
        <v>334.2</v>
      </c>
      <c r="L1076" t="s">
        <v>162</v>
      </c>
    </row>
    <row r="1077" spans="1:14" x14ac:dyDescent="0.2">
      <c r="A1077" t="s">
        <v>91</v>
      </c>
      <c r="B1077" t="s">
        <v>126</v>
      </c>
      <c r="C1077" t="s">
        <v>16</v>
      </c>
      <c r="E1077" t="s">
        <v>148</v>
      </c>
      <c r="F1077" t="s">
        <v>149</v>
      </c>
      <c r="G1077" t="s">
        <v>129</v>
      </c>
      <c r="H1077" t="s">
        <v>145</v>
      </c>
      <c r="I1077">
        <v>1</v>
      </c>
      <c r="J1077">
        <v>55.7</v>
      </c>
      <c r="K1077">
        <v>55.7</v>
      </c>
    </row>
    <row r="1078" spans="1:14" x14ac:dyDescent="0.2">
      <c r="A1078" t="s">
        <v>93</v>
      </c>
      <c r="B1078" t="s">
        <v>126</v>
      </c>
      <c r="C1078" t="s">
        <v>16</v>
      </c>
      <c r="E1078" t="s">
        <v>19</v>
      </c>
      <c r="I1078">
        <v>14</v>
      </c>
      <c r="J1078">
        <v>55.7</v>
      </c>
      <c r="K1078">
        <v>779.8</v>
      </c>
      <c r="N1078" t="s">
        <v>310</v>
      </c>
    </row>
    <row r="1079" spans="1:14" x14ac:dyDescent="0.2">
      <c r="A1079" t="s">
        <v>93</v>
      </c>
      <c r="B1079" t="s">
        <v>126</v>
      </c>
      <c r="C1079" t="s">
        <v>16</v>
      </c>
      <c r="E1079" t="s">
        <v>20</v>
      </c>
      <c r="I1079">
        <v>5</v>
      </c>
      <c r="J1079">
        <v>55.7</v>
      </c>
      <c r="K1079">
        <v>278.5</v>
      </c>
    </row>
    <row r="1080" spans="1:14" x14ac:dyDescent="0.2">
      <c r="A1080" t="s">
        <v>93</v>
      </c>
      <c r="B1080" t="s">
        <v>126</v>
      </c>
      <c r="C1080" t="s">
        <v>16</v>
      </c>
      <c r="E1080" t="s">
        <v>117</v>
      </c>
      <c r="F1080" t="s">
        <v>27</v>
      </c>
      <c r="H1080" t="s">
        <v>23</v>
      </c>
      <c r="I1080">
        <v>4</v>
      </c>
      <c r="J1080">
        <v>55.7</v>
      </c>
      <c r="K1080">
        <v>222.8</v>
      </c>
      <c r="L1080" t="s">
        <v>24</v>
      </c>
    </row>
    <row r="1081" spans="1:14" x14ac:dyDescent="0.2">
      <c r="A1081" t="s">
        <v>93</v>
      </c>
      <c r="B1081" t="s">
        <v>126</v>
      </c>
      <c r="C1081" t="s">
        <v>16</v>
      </c>
      <c r="E1081" t="s">
        <v>26</v>
      </c>
      <c r="F1081" t="s">
        <v>27</v>
      </c>
      <c r="H1081" t="s">
        <v>23</v>
      </c>
      <c r="I1081">
        <v>3</v>
      </c>
      <c r="J1081">
        <v>55.7</v>
      </c>
      <c r="K1081">
        <v>167.1</v>
      </c>
      <c r="L1081" t="s">
        <v>24</v>
      </c>
    </row>
    <row r="1082" spans="1:14" x14ac:dyDescent="0.2">
      <c r="A1082" t="s">
        <v>93</v>
      </c>
      <c r="B1082" t="s">
        <v>126</v>
      </c>
      <c r="C1082" t="s">
        <v>16</v>
      </c>
      <c r="E1082" t="s">
        <v>121</v>
      </c>
      <c r="F1082" t="s">
        <v>113</v>
      </c>
      <c r="H1082" t="s">
        <v>23</v>
      </c>
      <c r="I1082">
        <v>3</v>
      </c>
      <c r="J1082">
        <v>55.7</v>
      </c>
      <c r="K1082">
        <v>167.1</v>
      </c>
      <c r="L1082" t="s">
        <v>114</v>
      </c>
    </row>
    <row r="1083" spans="1:14" x14ac:dyDescent="0.2">
      <c r="A1083" t="s">
        <v>93</v>
      </c>
      <c r="B1083" t="s">
        <v>126</v>
      </c>
      <c r="C1083" t="s">
        <v>16</v>
      </c>
      <c r="E1083" t="s">
        <v>118</v>
      </c>
      <c r="F1083" t="s">
        <v>119</v>
      </c>
      <c r="H1083" t="s">
        <v>23</v>
      </c>
      <c r="I1083">
        <v>2</v>
      </c>
      <c r="J1083">
        <v>55.7</v>
      </c>
      <c r="K1083">
        <v>111.4</v>
      </c>
      <c r="L1083" t="s">
        <v>120</v>
      </c>
    </row>
    <row r="1084" spans="1:14" x14ac:dyDescent="0.2">
      <c r="A1084" t="s">
        <v>93</v>
      </c>
      <c r="B1084" t="s">
        <v>126</v>
      </c>
      <c r="C1084" t="s">
        <v>16</v>
      </c>
      <c r="E1084" t="s">
        <v>236</v>
      </c>
      <c r="F1084" t="s">
        <v>237</v>
      </c>
      <c r="G1084" t="s">
        <v>63</v>
      </c>
      <c r="H1084" t="s">
        <v>238</v>
      </c>
      <c r="I1084">
        <v>3</v>
      </c>
      <c r="J1084">
        <v>55.7</v>
      </c>
      <c r="K1084">
        <v>167.1</v>
      </c>
      <c r="L1084" t="s">
        <v>239</v>
      </c>
    </row>
    <row r="1085" spans="1:14" x14ac:dyDescent="0.2">
      <c r="A1085" t="s">
        <v>93</v>
      </c>
      <c r="B1085" t="s">
        <v>126</v>
      </c>
      <c r="C1085" t="s">
        <v>16</v>
      </c>
      <c r="E1085" t="s">
        <v>40</v>
      </c>
      <c r="I1085">
        <v>3</v>
      </c>
      <c r="J1085">
        <v>55.7</v>
      </c>
      <c r="K1085">
        <v>167.1</v>
      </c>
    </row>
    <row r="1086" spans="1:14" x14ac:dyDescent="0.2">
      <c r="A1086" t="s">
        <v>93</v>
      </c>
      <c r="B1086" t="s">
        <v>126</v>
      </c>
      <c r="C1086" t="s">
        <v>16</v>
      </c>
      <c r="D1086" t="s">
        <v>215</v>
      </c>
      <c r="E1086" t="s">
        <v>215</v>
      </c>
      <c r="F1086" t="s">
        <v>216</v>
      </c>
      <c r="G1086" t="s">
        <v>134</v>
      </c>
      <c r="H1086" t="s">
        <v>32</v>
      </c>
      <c r="I1086">
        <v>4</v>
      </c>
      <c r="J1086">
        <v>55.7</v>
      </c>
      <c r="K1086">
        <v>222.8</v>
      </c>
      <c r="L1086" t="s">
        <v>217</v>
      </c>
    </row>
    <row r="1087" spans="1:14" x14ac:dyDescent="0.2">
      <c r="A1087" t="s">
        <v>94</v>
      </c>
      <c r="B1087" t="s">
        <v>126</v>
      </c>
      <c r="C1087" t="s">
        <v>16</v>
      </c>
      <c r="E1087" t="s">
        <v>17</v>
      </c>
      <c r="I1087">
        <v>27.25</v>
      </c>
      <c r="J1087">
        <v>55.7</v>
      </c>
      <c r="K1087">
        <v>1517.825</v>
      </c>
    </row>
    <row r="1088" spans="1:14" x14ac:dyDescent="0.2">
      <c r="A1088" t="s">
        <v>94</v>
      </c>
      <c r="B1088" t="s">
        <v>126</v>
      </c>
      <c r="C1088" t="s">
        <v>16</v>
      </c>
      <c r="D1088" t="s">
        <v>33</v>
      </c>
      <c r="E1088" t="s">
        <v>163</v>
      </c>
      <c r="I1088">
        <v>3</v>
      </c>
      <c r="J1088">
        <v>55.7</v>
      </c>
      <c r="K1088">
        <v>167.1</v>
      </c>
      <c r="N1088" t="s">
        <v>253</v>
      </c>
    </row>
    <row r="1089" spans="1:14" x14ac:dyDescent="0.2">
      <c r="A1089" t="s">
        <v>94</v>
      </c>
      <c r="B1089" t="s">
        <v>126</v>
      </c>
      <c r="C1089" t="s">
        <v>16</v>
      </c>
      <c r="E1089" t="s">
        <v>117</v>
      </c>
      <c r="F1089" t="s">
        <v>27</v>
      </c>
      <c r="H1089" t="s">
        <v>23</v>
      </c>
      <c r="I1089">
        <v>2</v>
      </c>
      <c r="J1089">
        <v>55.7</v>
      </c>
      <c r="K1089">
        <v>111.4</v>
      </c>
      <c r="L1089" t="s">
        <v>24</v>
      </c>
    </row>
    <row r="1090" spans="1:14" x14ac:dyDescent="0.2">
      <c r="A1090" t="s">
        <v>94</v>
      </c>
      <c r="B1090" t="s">
        <v>126</v>
      </c>
      <c r="C1090" t="s">
        <v>16</v>
      </c>
      <c r="D1090" t="s">
        <v>159</v>
      </c>
      <c r="E1090" t="s">
        <v>311</v>
      </c>
      <c r="F1090" t="s">
        <v>161</v>
      </c>
      <c r="G1090" t="s">
        <v>134</v>
      </c>
      <c r="H1090" t="s">
        <v>23</v>
      </c>
      <c r="I1090">
        <v>3</v>
      </c>
      <c r="J1090">
        <v>55.7</v>
      </c>
      <c r="K1090">
        <v>167.1</v>
      </c>
      <c r="L1090" t="s">
        <v>162</v>
      </c>
    </row>
    <row r="1091" spans="1:14" x14ac:dyDescent="0.2">
      <c r="A1091" t="s">
        <v>94</v>
      </c>
      <c r="B1091" t="s">
        <v>126</v>
      </c>
      <c r="C1091" t="s">
        <v>16</v>
      </c>
      <c r="E1091" t="s">
        <v>265</v>
      </c>
      <c r="F1091" t="s">
        <v>119</v>
      </c>
      <c r="H1091" t="s">
        <v>23</v>
      </c>
      <c r="I1091">
        <v>2</v>
      </c>
      <c r="J1091">
        <v>55.7</v>
      </c>
      <c r="K1091">
        <v>111.4</v>
      </c>
      <c r="L1091" t="s">
        <v>120</v>
      </c>
      <c r="N1091" t="s">
        <v>312</v>
      </c>
    </row>
    <row r="1092" spans="1:14" x14ac:dyDescent="0.2">
      <c r="A1092" t="s">
        <v>94</v>
      </c>
      <c r="B1092" t="s">
        <v>126</v>
      </c>
      <c r="C1092" t="s">
        <v>16</v>
      </c>
      <c r="E1092" t="s">
        <v>19</v>
      </c>
      <c r="I1092">
        <v>6</v>
      </c>
      <c r="J1092">
        <v>55.7</v>
      </c>
      <c r="K1092">
        <v>334.2</v>
      </c>
    </row>
    <row r="1093" spans="1:14" x14ac:dyDescent="0.2">
      <c r="A1093" t="s">
        <v>94</v>
      </c>
      <c r="B1093" t="s">
        <v>126</v>
      </c>
      <c r="C1093" t="s">
        <v>16</v>
      </c>
      <c r="E1093" t="s">
        <v>18</v>
      </c>
      <c r="I1093">
        <v>2</v>
      </c>
      <c r="J1093">
        <v>55.7</v>
      </c>
      <c r="K1093">
        <v>111.4</v>
      </c>
      <c r="N1093" t="s">
        <v>233</v>
      </c>
    </row>
    <row r="1094" spans="1:14" x14ac:dyDescent="0.2">
      <c r="A1094" t="s">
        <v>94</v>
      </c>
      <c r="B1094" t="s">
        <v>126</v>
      </c>
      <c r="C1094" t="s">
        <v>16</v>
      </c>
      <c r="E1094" t="s">
        <v>176</v>
      </c>
      <c r="F1094" t="s">
        <v>177</v>
      </c>
      <c r="G1094" t="s">
        <v>31</v>
      </c>
      <c r="H1094" t="s">
        <v>145</v>
      </c>
      <c r="I1094">
        <v>1</v>
      </c>
      <c r="J1094">
        <v>55.7</v>
      </c>
      <c r="K1094">
        <v>55.7</v>
      </c>
      <c r="L1094" t="s">
        <v>24</v>
      </c>
      <c r="N1094" t="s">
        <v>313</v>
      </c>
    </row>
    <row r="1095" spans="1:14" x14ac:dyDescent="0.2">
      <c r="A1095" t="s">
        <v>95</v>
      </c>
      <c r="B1095" t="s">
        <v>126</v>
      </c>
      <c r="C1095" t="s">
        <v>16</v>
      </c>
      <c r="E1095" t="s">
        <v>17</v>
      </c>
      <c r="I1095">
        <v>4</v>
      </c>
      <c r="J1095">
        <v>55.7</v>
      </c>
      <c r="K1095">
        <v>222.8</v>
      </c>
    </row>
    <row r="1096" spans="1:14" x14ac:dyDescent="0.2">
      <c r="A1096" t="s">
        <v>95</v>
      </c>
      <c r="B1096" t="s">
        <v>126</v>
      </c>
      <c r="C1096" t="s">
        <v>16</v>
      </c>
      <c r="E1096" t="s">
        <v>20</v>
      </c>
      <c r="I1096">
        <v>4</v>
      </c>
      <c r="J1096">
        <v>55.7</v>
      </c>
      <c r="K1096">
        <v>222.8</v>
      </c>
    </row>
    <row r="1097" spans="1:14" x14ac:dyDescent="0.2">
      <c r="A1097" t="s">
        <v>95</v>
      </c>
      <c r="B1097" t="s">
        <v>126</v>
      </c>
      <c r="C1097" t="s">
        <v>16</v>
      </c>
      <c r="E1097" t="s">
        <v>153</v>
      </c>
      <c r="F1097" t="s">
        <v>154</v>
      </c>
      <c r="G1097" t="s">
        <v>63</v>
      </c>
      <c r="H1097" t="s">
        <v>145</v>
      </c>
      <c r="I1097">
        <v>2</v>
      </c>
      <c r="J1097">
        <v>55.7</v>
      </c>
      <c r="K1097">
        <v>111.4</v>
      </c>
      <c r="L1097" t="s">
        <v>24</v>
      </c>
    </row>
    <row r="1098" spans="1:14" x14ac:dyDescent="0.2">
      <c r="A1098" t="s">
        <v>95</v>
      </c>
      <c r="B1098" t="s">
        <v>126</v>
      </c>
      <c r="C1098" t="s">
        <v>16</v>
      </c>
      <c r="E1098" t="s">
        <v>314</v>
      </c>
      <c r="F1098" t="s">
        <v>315</v>
      </c>
      <c r="G1098" t="s">
        <v>134</v>
      </c>
      <c r="H1098" t="s">
        <v>145</v>
      </c>
      <c r="I1098">
        <v>3</v>
      </c>
      <c r="J1098">
        <v>55.7</v>
      </c>
      <c r="K1098">
        <v>167.1</v>
      </c>
      <c r="L1098" t="s">
        <v>24</v>
      </c>
      <c r="N1098" t="s">
        <v>316</v>
      </c>
    </row>
    <row r="1099" spans="1:14" x14ac:dyDescent="0.2">
      <c r="A1099" t="s">
        <v>95</v>
      </c>
      <c r="B1099" t="s">
        <v>126</v>
      </c>
      <c r="C1099" t="s">
        <v>16</v>
      </c>
      <c r="E1099" t="s">
        <v>46</v>
      </c>
      <c r="I1099">
        <v>2</v>
      </c>
      <c r="J1099">
        <v>55.7</v>
      </c>
      <c r="K1099">
        <v>111.4</v>
      </c>
      <c r="N1099" t="s">
        <v>317</v>
      </c>
    </row>
    <row r="1100" spans="1:14" x14ac:dyDescent="0.2">
      <c r="A1100" t="s">
        <v>95</v>
      </c>
      <c r="B1100" t="s">
        <v>126</v>
      </c>
      <c r="C1100" t="s">
        <v>16</v>
      </c>
      <c r="E1100" t="s">
        <v>19</v>
      </c>
      <c r="I1100">
        <v>8</v>
      </c>
      <c r="J1100">
        <v>55.7</v>
      </c>
      <c r="K1100">
        <v>445.6</v>
      </c>
    </row>
    <row r="1101" spans="1:14" x14ac:dyDescent="0.2">
      <c r="A1101" t="s">
        <v>95</v>
      </c>
      <c r="B1101" t="s">
        <v>126</v>
      </c>
      <c r="C1101" t="s">
        <v>16</v>
      </c>
      <c r="E1101" t="s">
        <v>118</v>
      </c>
      <c r="F1101" t="s">
        <v>119</v>
      </c>
      <c r="H1101" t="s">
        <v>23</v>
      </c>
      <c r="I1101">
        <v>3</v>
      </c>
      <c r="J1101">
        <v>55.7</v>
      </c>
      <c r="K1101">
        <v>167.1</v>
      </c>
      <c r="L1101" t="s">
        <v>120</v>
      </c>
      <c r="N1101" t="s">
        <v>318</v>
      </c>
    </row>
    <row r="1102" spans="1:14" x14ac:dyDescent="0.2">
      <c r="A1102" t="s">
        <v>95</v>
      </c>
      <c r="B1102" t="s">
        <v>126</v>
      </c>
      <c r="C1102" t="s">
        <v>16</v>
      </c>
      <c r="E1102" t="s">
        <v>148</v>
      </c>
      <c r="F1102" t="s">
        <v>149</v>
      </c>
      <c r="G1102" t="s">
        <v>129</v>
      </c>
      <c r="H1102" t="s">
        <v>145</v>
      </c>
      <c r="I1102">
        <v>6</v>
      </c>
      <c r="J1102">
        <v>55.7</v>
      </c>
      <c r="K1102">
        <v>334.2</v>
      </c>
    </row>
    <row r="1103" spans="1:14" x14ac:dyDescent="0.2">
      <c r="A1103" t="s">
        <v>95</v>
      </c>
      <c r="B1103" t="s">
        <v>126</v>
      </c>
      <c r="C1103" t="s">
        <v>16</v>
      </c>
      <c r="E1103" t="s">
        <v>265</v>
      </c>
      <c r="F1103" t="s">
        <v>119</v>
      </c>
      <c r="H1103" t="s">
        <v>23</v>
      </c>
      <c r="I1103">
        <v>2</v>
      </c>
      <c r="J1103">
        <v>55.7</v>
      </c>
      <c r="K1103">
        <v>111.4</v>
      </c>
      <c r="L1103" t="s">
        <v>120</v>
      </c>
      <c r="N1103" t="s">
        <v>319</v>
      </c>
    </row>
    <row r="1104" spans="1:14" x14ac:dyDescent="0.2">
      <c r="A1104" t="s">
        <v>95</v>
      </c>
      <c r="B1104" t="s">
        <v>126</v>
      </c>
      <c r="C1104" t="s">
        <v>16</v>
      </c>
      <c r="E1104" t="s">
        <v>141</v>
      </c>
      <c r="F1104" t="s">
        <v>119</v>
      </c>
      <c r="H1104" t="s">
        <v>23</v>
      </c>
      <c r="I1104">
        <v>2</v>
      </c>
      <c r="J1104">
        <v>55.7</v>
      </c>
      <c r="K1104">
        <v>111.4</v>
      </c>
      <c r="L1104" t="s">
        <v>120</v>
      </c>
      <c r="N1104" t="s">
        <v>320</v>
      </c>
    </row>
    <row r="1105" spans="1:14" x14ac:dyDescent="0.2">
      <c r="A1105" t="s">
        <v>95</v>
      </c>
      <c r="B1105" t="s">
        <v>126</v>
      </c>
      <c r="C1105" t="s">
        <v>16</v>
      </c>
      <c r="D1105" t="s">
        <v>33</v>
      </c>
      <c r="E1105" t="s">
        <v>163</v>
      </c>
      <c r="I1105">
        <v>2</v>
      </c>
      <c r="J1105">
        <v>55.7</v>
      </c>
      <c r="K1105">
        <v>111.4</v>
      </c>
      <c r="N1105" t="s">
        <v>253</v>
      </c>
    </row>
    <row r="1106" spans="1:14" x14ac:dyDescent="0.2">
      <c r="A1106" t="s">
        <v>95</v>
      </c>
      <c r="B1106" t="s">
        <v>126</v>
      </c>
      <c r="C1106" t="s">
        <v>16</v>
      </c>
      <c r="E1106" t="s">
        <v>176</v>
      </c>
      <c r="F1106" t="s">
        <v>177</v>
      </c>
      <c r="G1106" t="s">
        <v>31</v>
      </c>
      <c r="H1106" t="s">
        <v>145</v>
      </c>
      <c r="I1106">
        <v>1</v>
      </c>
      <c r="J1106">
        <v>55.7</v>
      </c>
      <c r="K1106">
        <v>55.7</v>
      </c>
      <c r="L1106" t="s">
        <v>24</v>
      </c>
      <c r="N1106" t="s">
        <v>321</v>
      </c>
    </row>
    <row r="1107" spans="1:14" x14ac:dyDescent="0.2">
      <c r="A1107" t="s">
        <v>95</v>
      </c>
      <c r="B1107" t="s">
        <v>126</v>
      </c>
      <c r="C1107" t="s">
        <v>16</v>
      </c>
      <c r="E1107" t="s">
        <v>18</v>
      </c>
      <c r="I1107">
        <v>2</v>
      </c>
      <c r="J1107">
        <v>55.7</v>
      </c>
      <c r="K1107">
        <v>111.4</v>
      </c>
      <c r="N1107" t="s">
        <v>252</v>
      </c>
    </row>
    <row r="1108" spans="1:14" x14ac:dyDescent="0.2">
      <c r="A1108" t="s">
        <v>95</v>
      </c>
      <c r="B1108" t="s">
        <v>126</v>
      </c>
      <c r="C1108" t="s">
        <v>16</v>
      </c>
      <c r="E1108" t="s">
        <v>92</v>
      </c>
      <c r="I1108">
        <v>5</v>
      </c>
      <c r="J1108">
        <v>55.7</v>
      </c>
      <c r="K1108">
        <v>278.5</v>
      </c>
      <c r="N1108" t="s">
        <v>322</v>
      </c>
    </row>
    <row r="1109" spans="1:14" x14ac:dyDescent="0.2">
      <c r="A1109" t="s">
        <v>95</v>
      </c>
      <c r="B1109" t="s">
        <v>126</v>
      </c>
      <c r="C1109" t="s">
        <v>16</v>
      </c>
      <c r="E1109" t="s">
        <v>26</v>
      </c>
      <c r="F1109" t="s">
        <v>27</v>
      </c>
      <c r="H1109" t="s">
        <v>23</v>
      </c>
      <c r="I1109">
        <v>2</v>
      </c>
      <c r="J1109">
        <v>55.7</v>
      </c>
      <c r="K1109">
        <v>111.4</v>
      </c>
      <c r="L1109" t="s">
        <v>24</v>
      </c>
      <c r="N1109" t="s">
        <v>323</v>
      </c>
    </row>
    <row r="1110" spans="1:14" x14ac:dyDescent="0.2">
      <c r="A1110" t="s">
        <v>95</v>
      </c>
      <c r="B1110" t="s">
        <v>126</v>
      </c>
      <c r="C1110" t="s">
        <v>16</v>
      </c>
      <c r="D1110" t="s">
        <v>33</v>
      </c>
      <c r="E1110" t="s">
        <v>138</v>
      </c>
      <c r="F1110" t="s">
        <v>139</v>
      </c>
      <c r="G1110" t="s">
        <v>31</v>
      </c>
      <c r="I1110">
        <v>2</v>
      </c>
      <c r="J1110">
        <v>55.7</v>
      </c>
      <c r="K1110">
        <v>111.4</v>
      </c>
      <c r="L1110" t="s">
        <v>140</v>
      </c>
    </row>
    <row r="1111" spans="1:14" x14ac:dyDescent="0.2">
      <c r="A1111" t="s">
        <v>95</v>
      </c>
      <c r="B1111" t="s">
        <v>126</v>
      </c>
      <c r="C1111" t="s">
        <v>16</v>
      </c>
      <c r="E1111" t="s">
        <v>40</v>
      </c>
      <c r="I1111">
        <v>1</v>
      </c>
      <c r="J1111">
        <v>55.7</v>
      </c>
      <c r="K1111">
        <v>55.7</v>
      </c>
    </row>
    <row r="1112" spans="1:14" x14ac:dyDescent="0.2">
      <c r="A1112" t="s">
        <v>96</v>
      </c>
      <c r="B1112" t="s">
        <v>126</v>
      </c>
      <c r="C1112" t="s">
        <v>16</v>
      </c>
      <c r="E1112" t="s">
        <v>116</v>
      </c>
      <c r="I1112">
        <v>4</v>
      </c>
      <c r="J1112">
        <v>55.7</v>
      </c>
      <c r="K1112">
        <v>222.8</v>
      </c>
    </row>
    <row r="1113" spans="1:14" x14ac:dyDescent="0.2">
      <c r="A1113" t="s">
        <v>96</v>
      </c>
      <c r="B1113" t="s">
        <v>126</v>
      </c>
      <c r="C1113" t="s">
        <v>16</v>
      </c>
      <c r="E1113" t="s">
        <v>20</v>
      </c>
      <c r="I1113">
        <v>5</v>
      </c>
      <c r="J1113">
        <v>55.7</v>
      </c>
      <c r="K1113">
        <v>278.5</v>
      </c>
    </row>
    <row r="1114" spans="1:14" x14ac:dyDescent="0.2">
      <c r="A1114" t="s">
        <v>96</v>
      </c>
      <c r="B1114" t="s">
        <v>126</v>
      </c>
      <c r="C1114" t="s">
        <v>16</v>
      </c>
      <c r="E1114" t="s">
        <v>19</v>
      </c>
      <c r="I1114">
        <v>8</v>
      </c>
      <c r="J1114">
        <v>55.7</v>
      </c>
      <c r="K1114">
        <v>445.6</v>
      </c>
      <c r="N1114" t="s">
        <v>324</v>
      </c>
    </row>
    <row r="1115" spans="1:14" x14ac:dyDescent="0.2">
      <c r="A1115" t="s">
        <v>96</v>
      </c>
      <c r="B1115" t="s">
        <v>126</v>
      </c>
      <c r="C1115" t="s">
        <v>16</v>
      </c>
      <c r="D1115" t="s">
        <v>159</v>
      </c>
      <c r="E1115" t="s">
        <v>311</v>
      </c>
      <c r="F1115" t="s">
        <v>161</v>
      </c>
      <c r="G1115" t="s">
        <v>134</v>
      </c>
      <c r="H1115" t="s">
        <v>23</v>
      </c>
      <c r="I1115">
        <v>3</v>
      </c>
      <c r="J1115">
        <v>55.7</v>
      </c>
      <c r="K1115">
        <v>167.1</v>
      </c>
      <c r="L1115" t="s">
        <v>162</v>
      </c>
    </row>
    <row r="1116" spans="1:14" x14ac:dyDescent="0.2">
      <c r="A1116" t="s">
        <v>96</v>
      </c>
      <c r="B1116" t="s">
        <v>126</v>
      </c>
      <c r="C1116" t="s">
        <v>16</v>
      </c>
      <c r="E1116" t="s">
        <v>121</v>
      </c>
      <c r="F1116" t="s">
        <v>113</v>
      </c>
      <c r="H1116" t="s">
        <v>23</v>
      </c>
      <c r="I1116">
        <v>1.5</v>
      </c>
      <c r="J1116">
        <v>55.7</v>
      </c>
      <c r="K1116">
        <v>83.55</v>
      </c>
      <c r="L1116" t="s">
        <v>114</v>
      </c>
    </row>
    <row r="1117" spans="1:14" x14ac:dyDescent="0.2">
      <c r="A1117" t="s">
        <v>96</v>
      </c>
      <c r="B1117" t="s">
        <v>126</v>
      </c>
      <c r="C1117" t="s">
        <v>16</v>
      </c>
      <c r="E1117" t="s">
        <v>118</v>
      </c>
      <c r="F1117" t="s">
        <v>119</v>
      </c>
      <c r="H1117" t="s">
        <v>23</v>
      </c>
      <c r="I1117">
        <v>2</v>
      </c>
      <c r="J1117">
        <v>55.7</v>
      </c>
      <c r="K1117">
        <v>111.4</v>
      </c>
      <c r="L1117" t="s">
        <v>120</v>
      </c>
    </row>
    <row r="1118" spans="1:14" x14ac:dyDescent="0.2">
      <c r="A1118" t="s">
        <v>96</v>
      </c>
      <c r="B1118" t="s">
        <v>126</v>
      </c>
      <c r="C1118" t="s">
        <v>16</v>
      </c>
      <c r="E1118" t="s">
        <v>148</v>
      </c>
      <c r="F1118" t="s">
        <v>149</v>
      </c>
      <c r="G1118" t="s">
        <v>129</v>
      </c>
      <c r="H1118" t="s">
        <v>145</v>
      </c>
      <c r="I1118">
        <v>3</v>
      </c>
      <c r="J1118">
        <v>55.7</v>
      </c>
      <c r="K1118">
        <v>167.1</v>
      </c>
    </row>
    <row r="1119" spans="1:14" x14ac:dyDescent="0.2">
      <c r="A1119" t="s">
        <v>96</v>
      </c>
      <c r="B1119" t="s">
        <v>126</v>
      </c>
      <c r="C1119" t="s">
        <v>16</v>
      </c>
      <c r="E1119" t="s">
        <v>112</v>
      </c>
      <c r="F1119" t="s">
        <v>113</v>
      </c>
      <c r="H1119" t="s">
        <v>23</v>
      </c>
      <c r="I1119">
        <v>4</v>
      </c>
      <c r="J1119">
        <v>55.7</v>
      </c>
      <c r="K1119">
        <v>222.8</v>
      </c>
      <c r="L1119" t="s">
        <v>114</v>
      </c>
    </row>
    <row r="1120" spans="1:14" x14ac:dyDescent="0.2">
      <c r="A1120" t="s">
        <v>96</v>
      </c>
      <c r="B1120" t="s">
        <v>126</v>
      </c>
      <c r="C1120" t="s">
        <v>16</v>
      </c>
      <c r="E1120" t="s">
        <v>325</v>
      </c>
      <c r="F1120" t="s">
        <v>119</v>
      </c>
      <c r="H1120" t="s">
        <v>23</v>
      </c>
      <c r="I1120">
        <v>1</v>
      </c>
      <c r="J1120">
        <v>55.7</v>
      </c>
      <c r="K1120">
        <v>55.7</v>
      </c>
      <c r="L1120" t="s">
        <v>120</v>
      </c>
    </row>
    <row r="1121" spans="1:14" x14ac:dyDescent="0.2">
      <c r="A1121" t="s">
        <v>96</v>
      </c>
      <c r="B1121" t="s">
        <v>126</v>
      </c>
      <c r="C1121" t="s">
        <v>16</v>
      </c>
      <c r="E1121" t="s">
        <v>18</v>
      </c>
      <c r="I1121">
        <v>2.5</v>
      </c>
      <c r="J1121">
        <v>55.7</v>
      </c>
      <c r="K1121">
        <v>139.25</v>
      </c>
      <c r="N1121" t="s">
        <v>252</v>
      </c>
    </row>
    <row r="1122" spans="1:14" x14ac:dyDescent="0.2">
      <c r="A1122" t="s">
        <v>96</v>
      </c>
      <c r="B1122" t="s">
        <v>126</v>
      </c>
      <c r="C1122" t="s">
        <v>16</v>
      </c>
      <c r="E1122" t="s">
        <v>236</v>
      </c>
      <c r="F1122" t="s">
        <v>237</v>
      </c>
      <c r="G1122" t="s">
        <v>63</v>
      </c>
      <c r="H1122" t="s">
        <v>238</v>
      </c>
      <c r="I1122">
        <v>2</v>
      </c>
      <c r="J1122">
        <v>55.7</v>
      </c>
      <c r="K1122">
        <v>111.4</v>
      </c>
      <c r="L1122" t="s">
        <v>239</v>
      </c>
    </row>
    <row r="1123" spans="1:14" x14ac:dyDescent="0.2">
      <c r="A1123" t="s">
        <v>96</v>
      </c>
      <c r="B1123" t="s">
        <v>126</v>
      </c>
      <c r="C1123" t="s">
        <v>16</v>
      </c>
      <c r="D1123" t="s">
        <v>28</v>
      </c>
      <c r="E1123" t="s">
        <v>28</v>
      </c>
      <c r="F1123" t="s">
        <v>30</v>
      </c>
      <c r="G1123" t="s">
        <v>31</v>
      </c>
      <c r="H1123" t="s">
        <v>32</v>
      </c>
      <c r="I1123">
        <v>1</v>
      </c>
      <c r="J1123">
        <v>55.7</v>
      </c>
      <c r="K1123">
        <v>55.7</v>
      </c>
      <c r="L1123" t="s">
        <v>24</v>
      </c>
    </row>
    <row r="1124" spans="1:14" x14ac:dyDescent="0.2">
      <c r="A1124" t="s">
        <v>96</v>
      </c>
      <c r="B1124" t="s">
        <v>126</v>
      </c>
      <c r="C1124" t="s">
        <v>16</v>
      </c>
      <c r="D1124" t="s">
        <v>215</v>
      </c>
      <c r="E1124" t="s">
        <v>215</v>
      </c>
      <c r="F1124" t="s">
        <v>216</v>
      </c>
      <c r="G1124" t="s">
        <v>134</v>
      </c>
      <c r="H1124" t="s">
        <v>32</v>
      </c>
      <c r="I1124">
        <v>1</v>
      </c>
      <c r="J1124">
        <v>55.7</v>
      </c>
      <c r="K1124">
        <v>55.7</v>
      </c>
      <c r="L1124" t="s">
        <v>217</v>
      </c>
    </row>
    <row r="1125" spans="1:14" x14ac:dyDescent="0.2">
      <c r="A1125" t="s">
        <v>96</v>
      </c>
      <c r="B1125" t="s">
        <v>126</v>
      </c>
      <c r="C1125" t="s">
        <v>16</v>
      </c>
      <c r="E1125" t="s">
        <v>58</v>
      </c>
      <c r="F1125" t="s">
        <v>59</v>
      </c>
      <c r="H1125" t="s">
        <v>23</v>
      </c>
      <c r="I1125">
        <v>2</v>
      </c>
      <c r="J1125">
        <v>55.7</v>
      </c>
      <c r="K1125">
        <v>111.4</v>
      </c>
      <c r="L1125" t="s">
        <v>24</v>
      </c>
    </row>
    <row r="1126" spans="1:14" x14ac:dyDescent="0.2">
      <c r="A1126" t="s">
        <v>97</v>
      </c>
      <c r="B1126" t="s">
        <v>126</v>
      </c>
      <c r="C1126" t="s">
        <v>16</v>
      </c>
      <c r="E1126" t="s">
        <v>20</v>
      </c>
      <c r="I1126">
        <v>10</v>
      </c>
      <c r="J1126">
        <v>55.7</v>
      </c>
      <c r="K1126">
        <v>557</v>
      </c>
      <c r="N1126" t="s">
        <v>326</v>
      </c>
    </row>
    <row r="1127" spans="1:14" x14ac:dyDescent="0.2">
      <c r="A1127" t="s">
        <v>97</v>
      </c>
      <c r="B1127" t="s">
        <v>126</v>
      </c>
      <c r="C1127" t="s">
        <v>16</v>
      </c>
      <c r="E1127" t="s">
        <v>118</v>
      </c>
      <c r="F1127" t="s">
        <v>119</v>
      </c>
      <c r="H1127" t="s">
        <v>23</v>
      </c>
      <c r="I1127">
        <v>6</v>
      </c>
      <c r="J1127">
        <v>55.7</v>
      </c>
      <c r="K1127">
        <v>334.2</v>
      </c>
      <c r="L1127" t="s">
        <v>120</v>
      </c>
      <c r="N1127" t="s">
        <v>327</v>
      </c>
    </row>
    <row r="1128" spans="1:14" x14ac:dyDescent="0.2">
      <c r="A1128" t="s">
        <v>97</v>
      </c>
      <c r="B1128" t="s">
        <v>126</v>
      </c>
      <c r="C1128" t="s">
        <v>16</v>
      </c>
      <c r="E1128" t="s">
        <v>18</v>
      </c>
      <c r="I1128">
        <v>4.5</v>
      </c>
      <c r="J1128">
        <v>55.7</v>
      </c>
      <c r="K1128">
        <v>250.65</v>
      </c>
      <c r="N1128" t="s">
        <v>253</v>
      </c>
    </row>
    <row r="1129" spans="1:14" x14ac:dyDescent="0.2">
      <c r="A1129" t="s">
        <v>97</v>
      </c>
      <c r="B1129" t="s">
        <v>126</v>
      </c>
      <c r="C1129" t="s">
        <v>16</v>
      </c>
      <c r="E1129" t="s">
        <v>17</v>
      </c>
      <c r="I1129">
        <v>4</v>
      </c>
      <c r="J1129">
        <v>55.7</v>
      </c>
      <c r="K1129">
        <v>222.8</v>
      </c>
    </row>
    <row r="1130" spans="1:14" x14ac:dyDescent="0.2">
      <c r="A1130" t="s">
        <v>97</v>
      </c>
      <c r="B1130" t="s">
        <v>126</v>
      </c>
      <c r="C1130" t="s">
        <v>16</v>
      </c>
      <c r="E1130" t="s">
        <v>19</v>
      </c>
      <c r="I1130">
        <v>4</v>
      </c>
      <c r="J1130">
        <v>55.7</v>
      </c>
      <c r="K1130">
        <v>222.8</v>
      </c>
    </row>
    <row r="1131" spans="1:14" x14ac:dyDescent="0.2">
      <c r="A1131" t="s">
        <v>97</v>
      </c>
      <c r="B1131" t="s">
        <v>126</v>
      </c>
      <c r="C1131" t="s">
        <v>16</v>
      </c>
      <c r="E1131" t="s">
        <v>33</v>
      </c>
      <c r="F1131" t="s">
        <v>45</v>
      </c>
      <c r="H1131" t="s">
        <v>23</v>
      </c>
      <c r="I1131">
        <v>2</v>
      </c>
      <c r="J1131">
        <v>55.7</v>
      </c>
      <c r="K1131">
        <v>111.4</v>
      </c>
      <c r="L1131" t="s">
        <v>24</v>
      </c>
    </row>
    <row r="1132" spans="1:14" x14ac:dyDescent="0.2">
      <c r="A1132" t="s">
        <v>97</v>
      </c>
      <c r="B1132" t="s">
        <v>126</v>
      </c>
      <c r="C1132" t="s">
        <v>16</v>
      </c>
      <c r="E1132" t="s">
        <v>18</v>
      </c>
      <c r="I1132">
        <v>4</v>
      </c>
      <c r="J1132">
        <v>55.7</v>
      </c>
      <c r="K1132">
        <v>222.8</v>
      </c>
    </row>
    <row r="1133" spans="1:14" x14ac:dyDescent="0.2">
      <c r="A1133" t="s">
        <v>97</v>
      </c>
      <c r="B1133" t="s">
        <v>126</v>
      </c>
      <c r="C1133" t="s">
        <v>16</v>
      </c>
      <c r="E1133" t="s">
        <v>204</v>
      </c>
      <c r="F1133" t="s">
        <v>45</v>
      </c>
      <c r="H1133" t="s">
        <v>23</v>
      </c>
      <c r="I1133">
        <v>3</v>
      </c>
      <c r="J1133">
        <v>55.7</v>
      </c>
      <c r="K1133">
        <v>167.1</v>
      </c>
      <c r="L1133" t="s">
        <v>24</v>
      </c>
    </row>
    <row r="1134" spans="1:14" x14ac:dyDescent="0.2">
      <c r="A1134" t="s">
        <v>97</v>
      </c>
      <c r="B1134" t="s">
        <v>126</v>
      </c>
      <c r="C1134" t="s">
        <v>16</v>
      </c>
      <c r="E1134" t="s">
        <v>153</v>
      </c>
      <c r="F1134" t="s">
        <v>154</v>
      </c>
      <c r="G1134" t="s">
        <v>63</v>
      </c>
      <c r="H1134" t="s">
        <v>145</v>
      </c>
      <c r="I1134">
        <v>1</v>
      </c>
      <c r="J1134">
        <v>55.7</v>
      </c>
      <c r="K1134">
        <v>55.7</v>
      </c>
      <c r="L1134" t="s">
        <v>24</v>
      </c>
    </row>
    <row r="1135" spans="1:14" x14ac:dyDescent="0.2">
      <c r="A1135" t="s">
        <v>97</v>
      </c>
      <c r="B1135" t="s">
        <v>126</v>
      </c>
      <c r="C1135" t="s">
        <v>16</v>
      </c>
      <c r="E1135" t="s">
        <v>40</v>
      </c>
      <c r="I1135">
        <v>2</v>
      </c>
      <c r="J1135">
        <v>55.7</v>
      </c>
      <c r="K1135">
        <v>111.4</v>
      </c>
    </row>
    <row r="1136" spans="1:14" x14ac:dyDescent="0.2">
      <c r="A1136" t="s">
        <v>97</v>
      </c>
      <c r="B1136" t="s">
        <v>126</v>
      </c>
      <c r="C1136" t="s">
        <v>16</v>
      </c>
      <c r="D1136" t="s">
        <v>33</v>
      </c>
      <c r="E1136" t="s">
        <v>190</v>
      </c>
      <c r="F1136" t="s">
        <v>191</v>
      </c>
      <c r="G1136" t="s">
        <v>63</v>
      </c>
      <c r="H1136" t="s">
        <v>192</v>
      </c>
      <c r="I1136">
        <v>3</v>
      </c>
      <c r="J1136">
        <v>55.7</v>
      </c>
      <c r="K1136">
        <v>167.1</v>
      </c>
      <c r="L1136" t="s">
        <v>193</v>
      </c>
    </row>
    <row r="1137" spans="1:14" x14ac:dyDescent="0.2">
      <c r="A1137" t="s">
        <v>97</v>
      </c>
      <c r="B1137" t="s">
        <v>126</v>
      </c>
      <c r="C1137" t="s">
        <v>16</v>
      </c>
      <c r="D1137" t="s">
        <v>215</v>
      </c>
      <c r="E1137" t="s">
        <v>215</v>
      </c>
      <c r="F1137" t="s">
        <v>216</v>
      </c>
      <c r="G1137" t="s">
        <v>134</v>
      </c>
      <c r="H1137" t="s">
        <v>32</v>
      </c>
      <c r="I1137">
        <v>1</v>
      </c>
      <c r="J1137">
        <v>55.7</v>
      </c>
      <c r="K1137">
        <v>55.7</v>
      </c>
      <c r="L1137" t="s">
        <v>217</v>
      </c>
    </row>
    <row r="1138" spans="1:14" x14ac:dyDescent="0.2">
      <c r="A1138" t="s">
        <v>97</v>
      </c>
      <c r="B1138" t="s">
        <v>126</v>
      </c>
      <c r="C1138" t="s">
        <v>16</v>
      </c>
      <c r="E1138" t="s">
        <v>79</v>
      </c>
      <c r="I1138">
        <v>8</v>
      </c>
      <c r="J1138">
        <v>55.7</v>
      </c>
      <c r="K1138">
        <v>445.6</v>
      </c>
    </row>
    <row r="1139" spans="1:14" x14ac:dyDescent="0.2">
      <c r="A1139" t="s">
        <v>98</v>
      </c>
      <c r="B1139" t="s">
        <v>126</v>
      </c>
      <c r="C1139" t="s">
        <v>16</v>
      </c>
      <c r="E1139" t="s">
        <v>79</v>
      </c>
      <c r="I1139">
        <v>12</v>
      </c>
      <c r="J1139">
        <v>55.7</v>
      </c>
      <c r="K1139">
        <v>668.4</v>
      </c>
    </row>
    <row r="1140" spans="1:14" x14ac:dyDescent="0.2">
      <c r="A1140" t="s">
        <v>98</v>
      </c>
      <c r="B1140" t="s">
        <v>126</v>
      </c>
      <c r="C1140" t="s">
        <v>16</v>
      </c>
      <c r="E1140" t="s">
        <v>20</v>
      </c>
      <c r="I1140">
        <v>4</v>
      </c>
      <c r="J1140">
        <v>55.7</v>
      </c>
      <c r="K1140">
        <v>222.8</v>
      </c>
    </row>
    <row r="1141" spans="1:14" x14ac:dyDescent="0.2">
      <c r="A1141" t="s">
        <v>98</v>
      </c>
      <c r="B1141" t="s">
        <v>126</v>
      </c>
      <c r="C1141" t="s">
        <v>16</v>
      </c>
      <c r="E1141" t="s">
        <v>46</v>
      </c>
      <c r="I1141">
        <v>4</v>
      </c>
      <c r="J1141">
        <v>55.7</v>
      </c>
      <c r="K1141">
        <v>222.8</v>
      </c>
    </row>
    <row r="1142" spans="1:14" x14ac:dyDescent="0.2">
      <c r="A1142" t="s">
        <v>98</v>
      </c>
      <c r="B1142" t="s">
        <v>126</v>
      </c>
      <c r="C1142" t="s">
        <v>16</v>
      </c>
      <c r="E1142" t="s">
        <v>153</v>
      </c>
      <c r="F1142" t="s">
        <v>154</v>
      </c>
      <c r="G1142" t="s">
        <v>63</v>
      </c>
      <c r="H1142" t="s">
        <v>145</v>
      </c>
      <c r="I1142">
        <v>6</v>
      </c>
      <c r="J1142">
        <v>55.7</v>
      </c>
      <c r="K1142">
        <v>334.2</v>
      </c>
      <c r="L1142" t="s">
        <v>24</v>
      </c>
      <c r="N1142" t="s">
        <v>328</v>
      </c>
    </row>
    <row r="1143" spans="1:14" x14ac:dyDescent="0.2">
      <c r="A1143" t="s">
        <v>98</v>
      </c>
      <c r="B1143" t="s">
        <v>126</v>
      </c>
      <c r="C1143" t="s">
        <v>16</v>
      </c>
      <c r="E1143" t="s">
        <v>19</v>
      </c>
      <c r="I1143">
        <v>4</v>
      </c>
      <c r="J1143">
        <v>55.7</v>
      </c>
      <c r="K1143">
        <v>222.8</v>
      </c>
    </row>
    <row r="1144" spans="1:14" x14ac:dyDescent="0.2">
      <c r="A1144" t="s">
        <v>98</v>
      </c>
      <c r="B1144" t="s">
        <v>126</v>
      </c>
      <c r="C1144" t="s">
        <v>16</v>
      </c>
      <c r="E1144" t="s">
        <v>118</v>
      </c>
      <c r="F1144" t="s">
        <v>119</v>
      </c>
      <c r="H1144" t="s">
        <v>23</v>
      </c>
      <c r="I1144">
        <v>1.5</v>
      </c>
      <c r="J1144">
        <v>55.7</v>
      </c>
      <c r="K1144">
        <v>83.55</v>
      </c>
      <c r="L1144" t="s">
        <v>120</v>
      </c>
    </row>
    <row r="1145" spans="1:14" x14ac:dyDescent="0.2">
      <c r="A1145" t="s">
        <v>98</v>
      </c>
      <c r="B1145" t="s">
        <v>126</v>
      </c>
      <c r="C1145" t="s">
        <v>16</v>
      </c>
      <c r="E1145" t="s">
        <v>148</v>
      </c>
      <c r="F1145" t="s">
        <v>149</v>
      </c>
      <c r="G1145" t="s">
        <v>129</v>
      </c>
      <c r="H1145" t="s">
        <v>145</v>
      </c>
      <c r="I1145">
        <v>4</v>
      </c>
      <c r="J1145">
        <v>55.7</v>
      </c>
      <c r="K1145">
        <v>222.8</v>
      </c>
    </row>
    <row r="1146" spans="1:14" x14ac:dyDescent="0.2">
      <c r="A1146" t="s">
        <v>98</v>
      </c>
      <c r="B1146" t="s">
        <v>126</v>
      </c>
      <c r="C1146" t="s">
        <v>16</v>
      </c>
      <c r="E1146" t="s">
        <v>329</v>
      </c>
      <c r="F1146" t="s">
        <v>119</v>
      </c>
      <c r="H1146" t="s">
        <v>23</v>
      </c>
      <c r="I1146">
        <v>2</v>
      </c>
      <c r="J1146">
        <v>55.7</v>
      </c>
      <c r="K1146">
        <v>111.4</v>
      </c>
      <c r="L1146" t="s">
        <v>120</v>
      </c>
    </row>
    <row r="1147" spans="1:14" x14ac:dyDescent="0.2">
      <c r="A1147" t="s">
        <v>98</v>
      </c>
      <c r="B1147" t="s">
        <v>126</v>
      </c>
      <c r="C1147" t="s">
        <v>16</v>
      </c>
      <c r="E1147" t="s">
        <v>18</v>
      </c>
      <c r="I1147">
        <v>3</v>
      </c>
      <c r="J1147">
        <v>55.7</v>
      </c>
      <c r="K1147">
        <v>167.1</v>
      </c>
    </row>
    <row r="1148" spans="1:14" x14ac:dyDescent="0.2">
      <c r="A1148" t="s">
        <v>98</v>
      </c>
      <c r="B1148" t="s">
        <v>126</v>
      </c>
      <c r="C1148" t="s">
        <v>16</v>
      </c>
      <c r="E1148" t="s">
        <v>159</v>
      </c>
      <c r="F1148" t="s">
        <v>119</v>
      </c>
      <c r="H1148" t="s">
        <v>23</v>
      </c>
      <c r="I1148">
        <v>3</v>
      </c>
      <c r="J1148">
        <v>55.7</v>
      </c>
      <c r="K1148">
        <v>167.1</v>
      </c>
      <c r="L1148" t="s">
        <v>120</v>
      </c>
    </row>
    <row r="1149" spans="1:14" x14ac:dyDescent="0.2">
      <c r="A1149" t="s">
        <v>99</v>
      </c>
      <c r="B1149" t="s">
        <v>126</v>
      </c>
      <c r="C1149" t="s">
        <v>16</v>
      </c>
      <c r="E1149" t="s">
        <v>20</v>
      </c>
      <c r="I1149">
        <v>9</v>
      </c>
      <c r="J1149">
        <v>55.7</v>
      </c>
      <c r="K1149">
        <v>501.3</v>
      </c>
    </row>
    <row r="1150" spans="1:14" x14ac:dyDescent="0.2">
      <c r="A1150" t="s">
        <v>99</v>
      </c>
      <c r="B1150" t="s">
        <v>126</v>
      </c>
      <c r="C1150" t="s">
        <v>16</v>
      </c>
      <c r="D1150" t="s">
        <v>159</v>
      </c>
      <c r="E1150" t="s">
        <v>311</v>
      </c>
      <c r="F1150" t="s">
        <v>161</v>
      </c>
      <c r="G1150" t="s">
        <v>134</v>
      </c>
      <c r="H1150" t="s">
        <v>23</v>
      </c>
      <c r="I1150">
        <v>4</v>
      </c>
      <c r="J1150">
        <v>55.7</v>
      </c>
      <c r="K1150">
        <v>222.8</v>
      </c>
      <c r="L1150" t="s">
        <v>162</v>
      </c>
    </row>
    <row r="1151" spans="1:14" x14ac:dyDescent="0.2">
      <c r="A1151" t="s">
        <v>99</v>
      </c>
      <c r="B1151" t="s">
        <v>126</v>
      </c>
      <c r="C1151" t="s">
        <v>16</v>
      </c>
      <c r="E1151" t="s">
        <v>148</v>
      </c>
      <c r="F1151" t="s">
        <v>149</v>
      </c>
      <c r="G1151" t="s">
        <v>129</v>
      </c>
      <c r="H1151" t="s">
        <v>145</v>
      </c>
      <c r="I1151">
        <v>2</v>
      </c>
      <c r="J1151">
        <v>55.7</v>
      </c>
      <c r="K1151">
        <v>111.4</v>
      </c>
    </row>
    <row r="1152" spans="1:14" x14ac:dyDescent="0.2">
      <c r="A1152" t="s">
        <v>99</v>
      </c>
      <c r="B1152" t="s">
        <v>126</v>
      </c>
      <c r="C1152" t="s">
        <v>16</v>
      </c>
      <c r="E1152" t="s">
        <v>79</v>
      </c>
      <c r="I1152">
        <v>3</v>
      </c>
      <c r="J1152">
        <v>55.7</v>
      </c>
      <c r="K1152">
        <v>167.1</v>
      </c>
      <c r="N1152" t="s">
        <v>330</v>
      </c>
    </row>
    <row r="1153" spans="1:14" x14ac:dyDescent="0.2">
      <c r="A1153" t="s">
        <v>99</v>
      </c>
      <c r="B1153" t="s">
        <v>126</v>
      </c>
      <c r="C1153" t="s">
        <v>16</v>
      </c>
      <c r="D1153" t="s">
        <v>28</v>
      </c>
      <c r="E1153" t="s">
        <v>28</v>
      </c>
      <c r="F1153" t="s">
        <v>30</v>
      </c>
      <c r="G1153" t="s">
        <v>31</v>
      </c>
      <c r="H1153" t="s">
        <v>32</v>
      </c>
      <c r="I1153">
        <v>3</v>
      </c>
      <c r="J1153">
        <v>55.7</v>
      </c>
      <c r="K1153">
        <v>167.1</v>
      </c>
      <c r="L1153" t="s">
        <v>24</v>
      </c>
    </row>
    <row r="1154" spans="1:14" x14ac:dyDescent="0.2">
      <c r="A1154" t="s">
        <v>99</v>
      </c>
      <c r="B1154" t="s">
        <v>126</v>
      </c>
      <c r="C1154" t="s">
        <v>16</v>
      </c>
      <c r="E1154" t="s">
        <v>19</v>
      </c>
      <c r="I1154">
        <v>4</v>
      </c>
      <c r="J1154">
        <v>55.7</v>
      </c>
      <c r="K1154">
        <v>222.8</v>
      </c>
    </row>
    <row r="1155" spans="1:14" x14ac:dyDescent="0.2">
      <c r="A1155" t="s">
        <v>99</v>
      </c>
      <c r="B1155" t="s">
        <v>126</v>
      </c>
      <c r="C1155" t="s">
        <v>16</v>
      </c>
      <c r="D1155" t="s">
        <v>33</v>
      </c>
      <c r="E1155" t="s">
        <v>163</v>
      </c>
      <c r="I1155">
        <v>5.5</v>
      </c>
      <c r="J1155">
        <v>55.7</v>
      </c>
      <c r="K1155">
        <v>306.35000000000002</v>
      </c>
      <c r="N1155" t="s">
        <v>331</v>
      </c>
    </row>
    <row r="1156" spans="1:14" x14ac:dyDescent="0.2">
      <c r="A1156" t="s">
        <v>99</v>
      </c>
      <c r="B1156" t="s">
        <v>126</v>
      </c>
      <c r="C1156" t="s">
        <v>16</v>
      </c>
      <c r="E1156" t="s">
        <v>58</v>
      </c>
      <c r="F1156" t="s">
        <v>59</v>
      </c>
      <c r="H1156" t="s">
        <v>23</v>
      </c>
      <c r="I1156">
        <v>1.5</v>
      </c>
      <c r="J1156">
        <v>55.7</v>
      </c>
      <c r="K1156">
        <v>83.55</v>
      </c>
      <c r="L1156" t="s">
        <v>24</v>
      </c>
    </row>
    <row r="1157" spans="1:14" x14ac:dyDescent="0.2">
      <c r="A1157" t="s">
        <v>99</v>
      </c>
      <c r="B1157" t="s">
        <v>126</v>
      </c>
      <c r="C1157" t="s">
        <v>16</v>
      </c>
      <c r="E1157" t="s">
        <v>40</v>
      </c>
      <c r="I1157">
        <v>1</v>
      </c>
      <c r="J1157">
        <v>55.7</v>
      </c>
      <c r="K1157">
        <v>55.7</v>
      </c>
    </row>
    <row r="1158" spans="1:14" x14ac:dyDescent="0.2">
      <c r="A1158" t="s">
        <v>99</v>
      </c>
      <c r="B1158" t="s">
        <v>126</v>
      </c>
      <c r="C1158" t="s">
        <v>16</v>
      </c>
      <c r="E1158" t="s">
        <v>18</v>
      </c>
      <c r="I1158">
        <v>2</v>
      </c>
      <c r="J1158">
        <v>55.7</v>
      </c>
      <c r="K1158">
        <v>111.4</v>
      </c>
    </row>
    <row r="1159" spans="1:14" x14ac:dyDescent="0.2">
      <c r="A1159" t="s">
        <v>99</v>
      </c>
      <c r="B1159" t="s">
        <v>126</v>
      </c>
      <c r="C1159" t="s">
        <v>16</v>
      </c>
      <c r="E1159" t="s">
        <v>153</v>
      </c>
      <c r="F1159" t="s">
        <v>154</v>
      </c>
      <c r="G1159" t="s">
        <v>63</v>
      </c>
      <c r="H1159" t="s">
        <v>145</v>
      </c>
      <c r="I1159">
        <v>2</v>
      </c>
      <c r="J1159">
        <v>55.7</v>
      </c>
      <c r="K1159">
        <v>111.4</v>
      </c>
      <c r="L1159" t="s">
        <v>24</v>
      </c>
    </row>
    <row r="1160" spans="1:14" x14ac:dyDescent="0.2">
      <c r="A1160" t="s">
        <v>99</v>
      </c>
      <c r="B1160" t="s">
        <v>126</v>
      </c>
      <c r="C1160" t="s">
        <v>16</v>
      </c>
      <c r="E1160" t="s">
        <v>33</v>
      </c>
      <c r="F1160" t="s">
        <v>45</v>
      </c>
      <c r="H1160" t="s">
        <v>23</v>
      </c>
      <c r="I1160">
        <v>2</v>
      </c>
      <c r="J1160">
        <v>55.7</v>
      </c>
      <c r="K1160">
        <v>111.4</v>
      </c>
      <c r="L1160" t="s">
        <v>24</v>
      </c>
    </row>
    <row r="1161" spans="1:14" x14ac:dyDescent="0.2">
      <c r="A1161" t="s">
        <v>99</v>
      </c>
      <c r="B1161" t="s">
        <v>126</v>
      </c>
      <c r="C1161" t="s">
        <v>16</v>
      </c>
      <c r="E1161" t="s">
        <v>26</v>
      </c>
      <c r="F1161" t="s">
        <v>27</v>
      </c>
      <c r="H1161" t="s">
        <v>23</v>
      </c>
      <c r="I1161">
        <v>3</v>
      </c>
      <c r="J1161">
        <v>55.7</v>
      </c>
      <c r="K1161">
        <v>167.1</v>
      </c>
      <c r="L1161" t="s">
        <v>24</v>
      </c>
    </row>
    <row r="1162" spans="1:14" x14ac:dyDescent="0.2">
      <c r="A1162" t="s">
        <v>99</v>
      </c>
      <c r="B1162" t="s">
        <v>126</v>
      </c>
      <c r="C1162" t="s">
        <v>16</v>
      </c>
      <c r="D1162" t="s">
        <v>73</v>
      </c>
      <c r="E1162" t="s">
        <v>127</v>
      </c>
      <c r="F1162" t="s">
        <v>128</v>
      </c>
      <c r="G1162" t="s">
        <v>129</v>
      </c>
      <c r="I1162">
        <v>2</v>
      </c>
      <c r="J1162">
        <v>55.7</v>
      </c>
      <c r="K1162">
        <v>111.4</v>
      </c>
      <c r="L1162" t="s">
        <v>24</v>
      </c>
    </row>
    <row r="1163" spans="1:14" x14ac:dyDescent="0.2">
      <c r="A1163" t="s">
        <v>100</v>
      </c>
      <c r="B1163" t="s">
        <v>126</v>
      </c>
      <c r="C1163" t="s">
        <v>16</v>
      </c>
      <c r="E1163" t="s">
        <v>20</v>
      </c>
      <c r="I1163">
        <v>5</v>
      </c>
      <c r="J1163">
        <v>55.7</v>
      </c>
      <c r="K1163">
        <v>278.5</v>
      </c>
    </row>
    <row r="1164" spans="1:14" x14ac:dyDescent="0.2">
      <c r="A1164" t="s">
        <v>100</v>
      </c>
      <c r="B1164" t="s">
        <v>126</v>
      </c>
      <c r="C1164" t="s">
        <v>16</v>
      </c>
      <c r="D1164" t="s">
        <v>33</v>
      </c>
      <c r="E1164" t="s">
        <v>163</v>
      </c>
      <c r="I1164">
        <v>5</v>
      </c>
      <c r="J1164">
        <v>55.7</v>
      </c>
      <c r="K1164">
        <v>278.5</v>
      </c>
      <c r="N1164" t="s">
        <v>253</v>
      </c>
    </row>
    <row r="1165" spans="1:14" x14ac:dyDescent="0.2">
      <c r="A1165" t="s">
        <v>100</v>
      </c>
      <c r="B1165" t="s">
        <v>126</v>
      </c>
      <c r="C1165" t="s">
        <v>16</v>
      </c>
      <c r="E1165" t="s">
        <v>46</v>
      </c>
      <c r="I1165">
        <v>3</v>
      </c>
      <c r="J1165">
        <v>55.7</v>
      </c>
      <c r="K1165">
        <v>167.1</v>
      </c>
      <c r="N1165" t="s">
        <v>332</v>
      </c>
    </row>
    <row r="1166" spans="1:14" x14ac:dyDescent="0.2">
      <c r="A1166" t="s">
        <v>100</v>
      </c>
      <c r="B1166" t="s">
        <v>126</v>
      </c>
      <c r="C1166" t="s">
        <v>16</v>
      </c>
      <c r="E1166" t="s">
        <v>213</v>
      </c>
      <c r="F1166" t="s">
        <v>59</v>
      </c>
      <c r="H1166" t="s">
        <v>23</v>
      </c>
      <c r="I1166">
        <v>2</v>
      </c>
      <c r="J1166">
        <v>55.7</v>
      </c>
      <c r="K1166">
        <v>111.4</v>
      </c>
      <c r="L1166" t="s">
        <v>24</v>
      </c>
      <c r="N1166" t="s">
        <v>333</v>
      </c>
    </row>
    <row r="1167" spans="1:14" x14ac:dyDescent="0.2">
      <c r="A1167" t="s">
        <v>100</v>
      </c>
      <c r="B1167" t="s">
        <v>126</v>
      </c>
      <c r="C1167" t="s">
        <v>16</v>
      </c>
      <c r="D1167" t="s">
        <v>33</v>
      </c>
      <c r="E1167" t="s">
        <v>190</v>
      </c>
      <c r="F1167" t="s">
        <v>191</v>
      </c>
      <c r="G1167" t="s">
        <v>63</v>
      </c>
      <c r="H1167" t="s">
        <v>192</v>
      </c>
      <c r="I1167">
        <v>1</v>
      </c>
      <c r="J1167">
        <v>55.7</v>
      </c>
      <c r="K1167">
        <v>55.7</v>
      </c>
      <c r="L1167" t="s">
        <v>193</v>
      </c>
      <c r="N1167" t="s">
        <v>334</v>
      </c>
    </row>
    <row r="1168" spans="1:14" x14ac:dyDescent="0.2">
      <c r="A1168" t="s">
        <v>100</v>
      </c>
      <c r="B1168" t="s">
        <v>126</v>
      </c>
      <c r="C1168" t="s">
        <v>16</v>
      </c>
      <c r="E1168" t="s">
        <v>254</v>
      </c>
      <c r="F1168" t="s">
        <v>255</v>
      </c>
      <c r="G1168" t="s">
        <v>31</v>
      </c>
      <c r="H1168" t="s">
        <v>145</v>
      </c>
      <c r="I1168">
        <v>2</v>
      </c>
      <c r="J1168">
        <v>55.7</v>
      </c>
      <c r="K1168">
        <v>111.4</v>
      </c>
      <c r="L1168" t="s">
        <v>24</v>
      </c>
      <c r="N1168" t="s">
        <v>335</v>
      </c>
    </row>
    <row r="1169" spans="1:14" x14ac:dyDescent="0.2">
      <c r="A1169" t="s">
        <v>100</v>
      </c>
      <c r="B1169" t="s">
        <v>126</v>
      </c>
      <c r="C1169" t="s">
        <v>16</v>
      </c>
      <c r="E1169" t="s">
        <v>141</v>
      </c>
      <c r="F1169" t="s">
        <v>119</v>
      </c>
      <c r="H1169" t="s">
        <v>23</v>
      </c>
      <c r="I1169">
        <v>2</v>
      </c>
      <c r="J1169">
        <v>55.7</v>
      </c>
      <c r="K1169">
        <v>111.4</v>
      </c>
      <c r="L1169" t="s">
        <v>120</v>
      </c>
    </row>
    <row r="1170" spans="1:14" x14ac:dyDescent="0.2">
      <c r="A1170" t="s">
        <v>100</v>
      </c>
      <c r="B1170" t="s">
        <v>126</v>
      </c>
      <c r="C1170" t="s">
        <v>16</v>
      </c>
      <c r="E1170" t="s">
        <v>19</v>
      </c>
      <c r="I1170">
        <v>6</v>
      </c>
      <c r="J1170">
        <v>55.7</v>
      </c>
      <c r="K1170">
        <v>334.2</v>
      </c>
    </row>
    <row r="1171" spans="1:14" x14ac:dyDescent="0.2">
      <c r="A1171" t="s">
        <v>100</v>
      </c>
      <c r="B1171" t="s">
        <v>126</v>
      </c>
      <c r="C1171" t="s">
        <v>16</v>
      </c>
      <c r="E1171" t="s">
        <v>176</v>
      </c>
      <c r="F1171" t="s">
        <v>177</v>
      </c>
      <c r="G1171" t="s">
        <v>31</v>
      </c>
      <c r="H1171" t="s">
        <v>145</v>
      </c>
      <c r="I1171">
        <v>2</v>
      </c>
      <c r="J1171">
        <v>55.7</v>
      </c>
      <c r="K1171">
        <v>111.4</v>
      </c>
      <c r="L1171" t="s">
        <v>24</v>
      </c>
    </row>
    <row r="1172" spans="1:14" x14ac:dyDescent="0.2">
      <c r="A1172" t="s">
        <v>100</v>
      </c>
      <c r="B1172" t="s">
        <v>126</v>
      </c>
      <c r="C1172" t="s">
        <v>16</v>
      </c>
      <c r="E1172" t="s">
        <v>18</v>
      </c>
      <c r="I1172">
        <v>4</v>
      </c>
      <c r="J1172">
        <v>55.7</v>
      </c>
      <c r="K1172">
        <v>222.8</v>
      </c>
      <c r="N1172" t="s">
        <v>252</v>
      </c>
    </row>
    <row r="1173" spans="1:14" x14ac:dyDescent="0.2">
      <c r="A1173" t="s">
        <v>100</v>
      </c>
      <c r="B1173" t="s">
        <v>126</v>
      </c>
      <c r="C1173" t="s">
        <v>16</v>
      </c>
      <c r="E1173" t="s">
        <v>92</v>
      </c>
      <c r="I1173">
        <v>5</v>
      </c>
      <c r="J1173">
        <v>55.7</v>
      </c>
      <c r="K1173">
        <v>278.5</v>
      </c>
    </row>
    <row r="1174" spans="1:14" x14ac:dyDescent="0.2">
      <c r="A1174" t="s">
        <v>100</v>
      </c>
      <c r="B1174" t="s">
        <v>126</v>
      </c>
      <c r="C1174" t="s">
        <v>16</v>
      </c>
      <c r="E1174" t="s">
        <v>121</v>
      </c>
      <c r="F1174" t="s">
        <v>113</v>
      </c>
      <c r="H1174" t="s">
        <v>23</v>
      </c>
      <c r="I1174">
        <v>4</v>
      </c>
      <c r="J1174">
        <v>55.7</v>
      </c>
      <c r="K1174">
        <v>222.8</v>
      </c>
      <c r="L1174" t="s">
        <v>114</v>
      </c>
      <c r="N1174" t="s">
        <v>336</v>
      </c>
    </row>
    <row r="1175" spans="1:14" x14ac:dyDescent="0.2">
      <c r="A1175" t="s">
        <v>100</v>
      </c>
      <c r="B1175" t="s">
        <v>126</v>
      </c>
      <c r="C1175" t="s">
        <v>16</v>
      </c>
      <c r="D1175" t="s">
        <v>73</v>
      </c>
      <c r="E1175" t="s">
        <v>127</v>
      </c>
      <c r="F1175" t="s">
        <v>128</v>
      </c>
      <c r="G1175" t="s">
        <v>129</v>
      </c>
      <c r="I1175">
        <v>2</v>
      </c>
      <c r="J1175">
        <v>55.7</v>
      </c>
      <c r="K1175">
        <v>111.4</v>
      </c>
      <c r="L1175" t="s">
        <v>24</v>
      </c>
    </row>
    <row r="1176" spans="1:14" x14ac:dyDescent="0.2">
      <c r="A1176" t="s">
        <v>101</v>
      </c>
      <c r="B1176" t="s">
        <v>126</v>
      </c>
      <c r="C1176" t="s">
        <v>16</v>
      </c>
      <c r="E1176" t="s">
        <v>17</v>
      </c>
      <c r="I1176">
        <v>7.75</v>
      </c>
      <c r="J1176">
        <v>55.7</v>
      </c>
      <c r="K1176">
        <v>431.67500000000001</v>
      </c>
    </row>
    <row r="1177" spans="1:14" x14ac:dyDescent="0.2">
      <c r="A1177" t="s">
        <v>101</v>
      </c>
      <c r="B1177" t="s">
        <v>126</v>
      </c>
      <c r="C1177" t="s">
        <v>16</v>
      </c>
      <c r="E1177" t="s">
        <v>213</v>
      </c>
      <c r="F1177" t="s">
        <v>59</v>
      </c>
      <c r="H1177" t="s">
        <v>23</v>
      </c>
      <c r="I1177">
        <v>2</v>
      </c>
      <c r="J1177">
        <v>55.7</v>
      </c>
      <c r="K1177">
        <v>111.4</v>
      </c>
      <c r="L1177" t="s">
        <v>24</v>
      </c>
    </row>
    <row r="1178" spans="1:14" x14ac:dyDescent="0.2">
      <c r="A1178" t="s">
        <v>101</v>
      </c>
      <c r="B1178" t="s">
        <v>126</v>
      </c>
      <c r="C1178" t="s">
        <v>16</v>
      </c>
      <c r="E1178" t="s">
        <v>204</v>
      </c>
      <c r="F1178" t="s">
        <v>45</v>
      </c>
      <c r="H1178" t="s">
        <v>23</v>
      </c>
      <c r="I1178">
        <v>1.5</v>
      </c>
      <c r="J1178">
        <v>55.7</v>
      </c>
      <c r="K1178">
        <v>83.55</v>
      </c>
      <c r="L1178" t="s">
        <v>24</v>
      </c>
    </row>
    <row r="1179" spans="1:14" x14ac:dyDescent="0.2">
      <c r="A1179" t="s">
        <v>101</v>
      </c>
      <c r="B1179" t="s">
        <v>126</v>
      </c>
      <c r="C1179" t="s">
        <v>16</v>
      </c>
      <c r="E1179" t="s">
        <v>148</v>
      </c>
      <c r="F1179" t="s">
        <v>149</v>
      </c>
      <c r="G1179" t="s">
        <v>129</v>
      </c>
      <c r="H1179" t="s">
        <v>145</v>
      </c>
      <c r="I1179">
        <v>3</v>
      </c>
      <c r="J1179">
        <v>55.7</v>
      </c>
      <c r="K1179">
        <v>167.1</v>
      </c>
      <c r="N1179" t="s">
        <v>337</v>
      </c>
    </row>
    <row r="1180" spans="1:14" x14ac:dyDescent="0.2">
      <c r="A1180" t="s">
        <v>101</v>
      </c>
      <c r="B1180" t="s">
        <v>126</v>
      </c>
      <c r="C1180" t="s">
        <v>16</v>
      </c>
      <c r="E1180" t="s">
        <v>46</v>
      </c>
      <c r="I1180">
        <v>3</v>
      </c>
      <c r="J1180">
        <v>55.7</v>
      </c>
      <c r="K1180">
        <v>167.1</v>
      </c>
      <c r="N1180" t="s">
        <v>338</v>
      </c>
    </row>
    <row r="1181" spans="1:14" x14ac:dyDescent="0.2">
      <c r="A1181" t="s">
        <v>101</v>
      </c>
      <c r="B1181" t="s">
        <v>126</v>
      </c>
      <c r="C1181" t="s">
        <v>16</v>
      </c>
      <c r="E1181" t="s">
        <v>176</v>
      </c>
      <c r="F1181" t="s">
        <v>177</v>
      </c>
      <c r="G1181" t="s">
        <v>31</v>
      </c>
      <c r="H1181" t="s">
        <v>145</v>
      </c>
      <c r="I1181">
        <v>3</v>
      </c>
      <c r="J1181">
        <v>55.7</v>
      </c>
      <c r="K1181">
        <v>167.1</v>
      </c>
      <c r="L1181" t="s">
        <v>24</v>
      </c>
      <c r="N1181" t="s">
        <v>339</v>
      </c>
    </row>
    <row r="1182" spans="1:14" x14ac:dyDescent="0.2">
      <c r="A1182" t="s">
        <v>101</v>
      </c>
      <c r="B1182" t="s">
        <v>126</v>
      </c>
      <c r="C1182" t="s">
        <v>16</v>
      </c>
      <c r="D1182" t="s">
        <v>33</v>
      </c>
      <c r="E1182" t="s">
        <v>190</v>
      </c>
      <c r="F1182" t="s">
        <v>191</v>
      </c>
      <c r="G1182" t="s">
        <v>63</v>
      </c>
      <c r="H1182" t="s">
        <v>192</v>
      </c>
      <c r="I1182">
        <v>2</v>
      </c>
      <c r="J1182">
        <v>55.7</v>
      </c>
      <c r="K1182">
        <v>111.4</v>
      </c>
      <c r="L1182" t="s">
        <v>193</v>
      </c>
      <c r="N1182" t="s">
        <v>334</v>
      </c>
    </row>
    <row r="1183" spans="1:14" x14ac:dyDescent="0.2">
      <c r="A1183" t="s">
        <v>101</v>
      </c>
      <c r="B1183" t="s">
        <v>126</v>
      </c>
      <c r="C1183" t="s">
        <v>16</v>
      </c>
      <c r="E1183" t="s">
        <v>19</v>
      </c>
      <c r="I1183">
        <v>3</v>
      </c>
      <c r="J1183">
        <v>55.7</v>
      </c>
      <c r="K1183">
        <v>167.1</v>
      </c>
    </row>
    <row r="1184" spans="1:14" x14ac:dyDescent="0.2">
      <c r="A1184" t="s">
        <v>101</v>
      </c>
      <c r="B1184" t="s">
        <v>126</v>
      </c>
      <c r="C1184" t="s">
        <v>16</v>
      </c>
      <c r="E1184" t="s">
        <v>329</v>
      </c>
      <c r="F1184" t="s">
        <v>119</v>
      </c>
      <c r="H1184" t="s">
        <v>23</v>
      </c>
      <c r="I1184">
        <v>1</v>
      </c>
      <c r="J1184">
        <v>55.7</v>
      </c>
      <c r="K1184">
        <v>55.7</v>
      </c>
      <c r="L1184" t="s">
        <v>120</v>
      </c>
      <c r="N1184" t="s">
        <v>340</v>
      </c>
    </row>
    <row r="1185" spans="1:14" x14ac:dyDescent="0.2">
      <c r="A1185" t="s">
        <v>101</v>
      </c>
      <c r="B1185" t="s">
        <v>126</v>
      </c>
      <c r="C1185" t="s">
        <v>16</v>
      </c>
      <c r="E1185" t="s">
        <v>18</v>
      </c>
      <c r="I1185">
        <v>2.5</v>
      </c>
      <c r="J1185">
        <v>55.7</v>
      </c>
      <c r="K1185">
        <v>139.25</v>
      </c>
    </row>
    <row r="1186" spans="1:14" x14ac:dyDescent="0.2">
      <c r="A1186" t="s">
        <v>101</v>
      </c>
      <c r="B1186" t="s">
        <v>126</v>
      </c>
      <c r="C1186" t="s">
        <v>16</v>
      </c>
      <c r="D1186" t="s">
        <v>73</v>
      </c>
      <c r="E1186" t="s">
        <v>127</v>
      </c>
      <c r="F1186" t="s">
        <v>128</v>
      </c>
      <c r="G1186" t="s">
        <v>129</v>
      </c>
      <c r="I1186">
        <v>3</v>
      </c>
      <c r="J1186">
        <v>55.7</v>
      </c>
      <c r="K1186">
        <v>167.1</v>
      </c>
      <c r="L1186" t="s">
        <v>24</v>
      </c>
    </row>
    <row r="1187" spans="1:14" x14ac:dyDescent="0.2">
      <c r="A1187" t="s">
        <v>101</v>
      </c>
      <c r="B1187" t="s">
        <v>126</v>
      </c>
      <c r="C1187" t="s">
        <v>16</v>
      </c>
      <c r="D1187" t="s">
        <v>215</v>
      </c>
      <c r="E1187" t="s">
        <v>215</v>
      </c>
      <c r="F1187" t="s">
        <v>216</v>
      </c>
      <c r="G1187" t="s">
        <v>134</v>
      </c>
      <c r="H1187" t="s">
        <v>32</v>
      </c>
      <c r="I1187">
        <v>1</v>
      </c>
      <c r="J1187">
        <v>55.7</v>
      </c>
      <c r="K1187">
        <v>55.7</v>
      </c>
      <c r="L1187" t="s">
        <v>217</v>
      </c>
    </row>
    <row r="1188" spans="1:14" x14ac:dyDescent="0.2">
      <c r="A1188" t="s">
        <v>101</v>
      </c>
      <c r="B1188" t="s">
        <v>126</v>
      </c>
      <c r="C1188" t="s">
        <v>16</v>
      </c>
      <c r="E1188" t="s">
        <v>112</v>
      </c>
      <c r="F1188" t="s">
        <v>113</v>
      </c>
      <c r="H1188" t="s">
        <v>23</v>
      </c>
      <c r="I1188">
        <v>2</v>
      </c>
      <c r="J1188">
        <v>55.7</v>
      </c>
      <c r="K1188">
        <v>111.4</v>
      </c>
      <c r="L1188" t="s">
        <v>114</v>
      </c>
    </row>
    <row r="1189" spans="1:14" x14ac:dyDescent="0.2">
      <c r="A1189" t="s">
        <v>101</v>
      </c>
      <c r="B1189" t="s">
        <v>126</v>
      </c>
      <c r="C1189" t="s">
        <v>16</v>
      </c>
      <c r="D1189" t="s">
        <v>33</v>
      </c>
      <c r="E1189" t="s">
        <v>138</v>
      </c>
      <c r="F1189" t="s">
        <v>139</v>
      </c>
      <c r="G1189" t="s">
        <v>31</v>
      </c>
      <c r="I1189">
        <v>1</v>
      </c>
      <c r="J1189">
        <v>55.7</v>
      </c>
      <c r="K1189">
        <v>55.7</v>
      </c>
      <c r="L1189" t="s">
        <v>140</v>
      </c>
    </row>
    <row r="1190" spans="1:14" x14ac:dyDescent="0.2">
      <c r="A1190" t="s">
        <v>102</v>
      </c>
      <c r="B1190" t="s">
        <v>126</v>
      </c>
      <c r="C1190" t="s">
        <v>16</v>
      </c>
      <c r="E1190" t="s">
        <v>20</v>
      </c>
      <c r="I1190">
        <v>5</v>
      </c>
      <c r="J1190">
        <v>55.7</v>
      </c>
      <c r="K1190">
        <v>278.5</v>
      </c>
    </row>
    <row r="1191" spans="1:14" x14ac:dyDescent="0.2">
      <c r="A1191" t="s">
        <v>102</v>
      </c>
      <c r="B1191" t="s">
        <v>126</v>
      </c>
      <c r="C1191" t="s">
        <v>16</v>
      </c>
      <c r="E1191" t="s">
        <v>254</v>
      </c>
      <c r="F1191" t="s">
        <v>255</v>
      </c>
      <c r="G1191" t="s">
        <v>31</v>
      </c>
      <c r="H1191" t="s">
        <v>145</v>
      </c>
      <c r="I1191">
        <v>4</v>
      </c>
      <c r="J1191">
        <v>55.7</v>
      </c>
      <c r="K1191">
        <v>222.8</v>
      </c>
      <c r="L1191" t="s">
        <v>24</v>
      </c>
    </row>
    <row r="1192" spans="1:14" x14ac:dyDescent="0.2">
      <c r="A1192" t="s">
        <v>102</v>
      </c>
      <c r="B1192" t="s">
        <v>126</v>
      </c>
      <c r="C1192" t="s">
        <v>16</v>
      </c>
      <c r="E1192" t="s">
        <v>213</v>
      </c>
      <c r="F1192" t="s">
        <v>59</v>
      </c>
      <c r="H1192" t="s">
        <v>23</v>
      </c>
      <c r="I1192">
        <v>2</v>
      </c>
      <c r="J1192">
        <v>55.7</v>
      </c>
      <c r="K1192">
        <v>111.4</v>
      </c>
      <c r="L1192" t="s">
        <v>24</v>
      </c>
    </row>
    <row r="1193" spans="1:14" x14ac:dyDescent="0.2">
      <c r="A1193" t="s">
        <v>102</v>
      </c>
      <c r="B1193" t="s">
        <v>126</v>
      </c>
      <c r="C1193" t="s">
        <v>16</v>
      </c>
      <c r="E1193" t="s">
        <v>112</v>
      </c>
      <c r="F1193" t="s">
        <v>113</v>
      </c>
      <c r="H1193" t="s">
        <v>23</v>
      </c>
      <c r="I1193">
        <v>3</v>
      </c>
      <c r="J1193">
        <v>55.7</v>
      </c>
      <c r="K1193">
        <v>167.1</v>
      </c>
      <c r="L1193" t="s">
        <v>114</v>
      </c>
    </row>
    <row r="1194" spans="1:14" x14ac:dyDescent="0.2">
      <c r="A1194" t="s">
        <v>102</v>
      </c>
      <c r="B1194" t="s">
        <v>126</v>
      </c>
      <c r="C1194" t="s">
        <v>16</v>
      </c>
      <c r="E1194" t="s">
        <v>153</v>
      </c>
      <c r="F1194" t="s">
        <v>154</v>
      </c>
      <c r="G1194" t="s">
        <v>63</v>
      </c>
      <c r="H1194" t="s">
        <v>145</v>
      </c>
      <c r="I1194">
        <v>1</v>
      </c>
      <c r="J1194">
        <v>55.7</v>
      </c>
      <c r="K1194">
        <v>55.7</v>
      </c>
      <c r="L1194" t="s">
        <v>24</v>
      </c>
    </row>
    <row r="1195" spans="1:14" x14ac:dyDescent="0.2">
      <c r="A1195" t="s">
        <v>102</v>
      </c>
      <c r="B1195" t="s">
        <v>126</v>
      </c>
      <c r="C1195" t="s">
        <v>16</v>
      </c>
      <c r="D1195" t="s">
        <v>33</v>
      </c>
      <c r="E1195" t="s">
        <v>163</v>
      </c>
      <c r="I1195">
        <v>2</v>
      </c>
      <c r="J1195">
        <v>55.7</v>
      </c>
      <c r="K1195">
        <v>111.4</v>
      </c>
      <c r="N1195" t="s">
        <v>253</v>
      </c>
    </row>
    <row r="1196" spans="1:14" x14ac:dyDescent="0.2">
      <c r="A1196" t="s">
        <v>102</v>
      </c>
      <c r="B1196" t="s">
        <v>126</v>
      </c>
      <c r="C1196" t="s">
        <v>16</v>
      </c>
      <c r="E1196" t="s">
        <v>40</v>
      </c>
      <c r="I1196">
        <v>2</v>
      </c>
      <c r="J1196">
        <v>55.7</v>
      </c>
      <c r="K1196">
        <v>111.4</v>
      </c>
    </row>
    <row r="1197" spans="1:14" x14ac:dyDescent="0.2">
      <c r="A1197" t="s">
        <v>102</v>
      </c>
      <c r="B1197" t="s">
        <v>126</v>
      </c>
      <c r="C1197" t="s">
        <v>16</v>
      </c>
      <c r="D1197" t="s">
        <v>28</v>
      </c>
      <c r="E1197" t="s">
        <v>28</v>
      </c>
      <c r="F1197" t="s">
        <v>30</v>
      </c>
      <c r="G1197" t="s">
        <v>31</v>
      </c>
      <c r="H1197" t="s">
        <v>32</v>
      </c>
      <c r="I1197">
        <v>4</v>
      </c>
      <c r="J1197">
        <v>55.7</v>
      </c>
      <c r="K1197">
        <v>222.8</v>
      </c>
      <c r="L1197" t="s">
        <v>24</v>
      </c>
    </row>
    <row r="1198" spans="1:14" x14ac:dyDescent="0.2">
      <c r="A1198" t="s">
        <v>102</v>
      </c>
      <c r="B1198" t="s">
        <v>126</v>
      </c>
      <c r="C1198" t="s">
        <v>16</v>
      </c>
      <c r="D1198" t="s">
        <v>159</v>
      </c>
      <c r="E1198" t="s">
        <v>311</v>
      </c>
      <c r="F1198" t="s">
        <v>161</v>
      </c>
      <c r="G1198" t="s">
        <v>134</v>
      </c>
      <c r="H1198" t="s">
        <v>23</v>
      </c>
      <c r="I1198">
        <v>2</v>
      </c>
      <c r="J1198">
        <v>55.7</v>
      </c>
      <c r="K1198">
        <v>111.4</v>
      </c>
      <c r="L1198" t="s">
        <v>162</v>
      </c>
    </row>
    <row r="1199" spans="1:14" x14ac:dyDescent="0.2">
      <c r="A1199" t="s">
        <v>102</v>
      </c>
      <c r="B1199" t="s">
        <v>126</v>
      </c>
      <c r="C1199" t="s">
        <v>16</v>
      </c>
      <c r="E1199" t="s">
        <v>19</v>
      </c>
      <c r="I1199">
        <v>5</v>
      </c>
      <c r="J1199">
        <v>55.7</v>
      </c>
      <c r="K1199">
        <v>278.5</v>
      </c>
    </row>
    <row r="1200" spans="1:14" x14ac:dyDescent="0.2">
      <c r="A1200" t="s">
        <v>102</v>
      </c>
      <c r="B1200" t="s">
        <v>126</v>
      </c>
      <c r="C1200" t="s">
        <v>16</v>
      </c>
      <c r="E1200" t="s">
        <v>46</v>
      </c>
      <c r="I1200">
        <v>13</v>
      </c>
      <c r="J1200">
        <v>55.7</v>
      </c>
      <c r="K1200">
        <v>724.1</v>
      </c>
      <c r="N1200" t="s">
        <v>341</v>
      </c>
    </row>
    <row r="1201" spans="1:14" x14ac:dyDescent="0.2">
      <c r="A1201" t="s">
        <v>102</v>
      </c>
      <c r="B1201" t="s">
        <v>126</v>
      </c>
      <c r="C1201" t="s">
        <v>16</v>
      </c>
      <c r="E1201" t="s">
        <v>18</v>
      </c>
      <c r="I1201">
        <v>4.5</v>
      </c>
      <c r="J1201">
        <v>55.7</v>
      </c>
      <c r="K1201">
        <v>250.65</v>
      </c>
    </row>
    <row r="1202" spans="1:14" x14ac:dyDescent="0.2">
      <c r="A1202" t="s">
        <v>102</v>
      </c>
      <c r="B1202" t="s">
        <v>126</v>
      </c>
      <c r="C1202" t="s">
        <v>16</v>
      </c>
      <c r="E1202" t="s">
        <v>118</v>
      </c>
      <c r="F1202" t="s">
        <v>119</v>
      </c>
      <c r="H1202" t="s">
        <v>23</v>
      </c>
      <c r="I1202">
        <v>1.5</v>
      </c>
      <c r="J1202">
        <v>55.7</v>
      </c>
      <c r="K1202">
        <v>83.55</v>
      </c>
      <c r="L1202" t="s">
        <v>120</v>
      </c>
      <c r="N1202" t="s">
        <v>342</v>
      </c>
    </row>
    <row r="1203" spans="1:14" x14ac:dyDescent="0.2">
      <c r="A1203" t="s">
        <v>102</v>
      </c>
      <c r="B1203" t="s">
        <v>126</v>
      </c>
      <c r="C1203" t="s">
        <v>16</v>
      </c>
      <c r="E1203" t="s">
        <v>141</v>
      </c>
      <c r="F1203" t="s">
        <v>119</v>
      </c>
      <c r="H1203" t="s">
        <v>23</v>
      </c>
      <c r="I1203">
        <v>2</v>
      </c>
      <c r="J1203">
        <v>55.7</v>
      </c>
      <c r="K1203">
        <v>111.4</v>
      </c>
      <c r="L1203" t="s">
        <v>120</v>
      </c>
      <c r="N1203" t="s">
        <v>343</v>
      </c>
    </row>
    <row r="1204" spans="1:14" x14ac:dyDescent="0.2">
      <c r="A1204" t="s">
        <v>103</v>
      </c>
      <c r="B1204" t="s">
        <v>126</v>
      </c>
      <c r="C1204" t="s">
        <v>16</v>
      </c>
      <c r="E1204" t="s">
        <v>18</v>
      </c>
      <c r="I1204">
        <v>7</v>
      </c>
      <c r="J1204">
        <v>55.7</v>
      </c>
      <c r="K1204">
        <v>389.9</v>
      </c>
    </row>
    <row r="1205" spans="1:14" x14ac:dyDescent="0.2">
      <c r="A1205" t="s">
        <v>103</v>
      </c>
      <c r="B1205" t="s">
        <v>126</v>
      </c>
      <c r="C1205" t="s">
        <v>16</v>
      </c>
      <c r="E1205" t="s">
        <v>20</v>
      </c>
      <c r="I1205">
        <v>6</v>
      </c>
      <c r="J1205">
        <v>55.7</v>
      </c>
      <c r="K1205">
        <v>334.2</v>
      </c>
    </row>
    <row r="1206" spans="1:14" x14ac:dyDescent="0.2">
      <c r="A1206" t="s">
        <v>103</v>
      </c>
      <c r="B1206" t="s">
        <v>126</v>
      </c>
      <c r="C1206" t="s">
        <v>16</v>
      </c>
      <c r="E1206" t="s">
        <v>118</v>
      </c>
      <c r="F1206" t="s">
        <v>119</v>
      </c>
      <c r="H1206" t="s">
        <v>23</v>
      </c>
      <c r="I1206">
        <v>8</v>
      </c>
      <c r="J1206">
        <v>55.7</v>
      </c>
      <c r="K1206">
        <v>445.6</v>
      </c>
      <c r="L1206" t="s">
        <v>120</v>
      </c>
      <c r="N1206" t="s">
        <v>318</v>
      </c>
    </row>
    <row r="1207" spans="1:14" x14ac:dyDescent="0.2">
      <c r="A1207" t="s">
        <v>103</v>
      </c>
      <c r="B1207" t="s">
        <v>126</v>
      </c>
      <c r="C1207" t="s">
        <v>16</v>
      </c>
      <c r="E1207" t="s">
        <v>141</v>
      </c>
      <c r="F1207" t="s">
        <v>119</v>
      </c>
      <c r="H1207" t="s">
        <v>23</v>
      </c>
      <c r="I1207">
        <v>0.5</v>
      </c>
      <c r="J1207">
        <v>55.7</v>
      </c>
      <c r="K1207">
        <v>27.85</v>
      </c>
      <c r="L1207" t="s">
        <v>120</v>
      </c>
      <c r="N1207" t="s">
        <v>344</v>
      </c>
    </row>
    <row r="1208" spans="1:14" x14ac:dyDescent="0.2">
      <c r="A1208" t="s">
        <v>103</v>
      </c>
      <c r="B1208" t="s">
        <v>126</v>
      </c>
      <c r="C1208" t="s">
        <v>16</v>
      </c>
      <c r="E1208" t="s">
        <v>19</v>
      </c>
      <c r="I1208">
        <v>5</v>
      </c>
      <c r="J1208">
        <v>55.7</v>
      </c>
      <c r="K1208">
        <v>278.5</v>
      </c>
    </row>
    <row r="1209" spans="1:14" x14ac:dyDescent="0.2">
      <c r="A1209" t="s">
        <v>103</v>
      </c>
      <c r="B1209" t="s">
        <v>126</v>
      </c>
      <c r="C1209" t="s">
        <v>16</v>
      </c>
      <c r="D1209" t="s">
        <v>33</v>
      </c>
      <c r="E1209" t="s">
        <v>163</v>
      </c>
      <c r="I1209">
        <v>3</v>
      </c>
      <c r="J1209">
        <v>55.7</v>
      </c>
      <c r="K1209">
        <v>167.1</v>
      </c>
      <c r="N1209" t="s">
        <v>331</v>
      </c>
    </row>
    <row r="1210" spans="1:14" x14ac:dyDescent="0.2">
      <c r="A1210" t="s">
        <v>103</v>
      </c>
      <c r="B1210" t="s">
        <v>126</v>
      </c>
      <c r="C1210" t="s">
        <v>16</v>
      </c>
      <c r="E1210" t="s">
        <v>148</v>
      </c>
      <c r="F1210" t="s">
        <v>149</v>
      </c>
      <c r="G1210" t="s">
        <v>129</v>
      </c>
      <c r="H1210" t="s">
        <v>145</v>
      </c>
      <c r="I1210">
        <v>8.5</v>
      </c>
      <c r="J1210">
        <v>55.7</v>
      </c>
      <c r="K1210">
        <v>473.45</v>
      </c>
      <c r="N1210" t="s">
        <v>345</v>
      </c>
    </row>
    <row r="1211" spans="1:14" x14ac:dyDescent="0.2">
      <c r="A1211" t="s">
        <v>103</v>
      </c>
      <c r="B1211" t="s">
        <v>126</v>
      </c>
      <c r="C1211" t="s">
        <v>16</v>
      </c>
      <c r="E1211" t="s">
        <v>17</v>
      </c>
      <c r="I1211">
        <v>3.75</v>
      </c>
      <c r="J1211">
        <v>55.7</v>
      </c>
      <c r="K1211">
        <v>208.875</v>
      </c>
    </row>
    <row r="1212" spans="1:14" x14ac:dyDescent="0.2">
      <c r="A1212" t="s">
        <v>103</v>
      </c>
      <c r="B1212" t="s">
        <v>126</v>
      </c>
      <c r="C1212" t="s">
        <v>16</v>
      </c>
      <c r="E1212" t="s">
        <v>46</v>
      </c>
      <c r="I1212">
        <v>5.5</v>
      </c>
      <c r="J1212">
        <v>55.7</v>
      </c>
      <c r="K1212">
        <v>306.35000000000002</v>
      </c>
      <c r="N1212" t="s">
        <v>346</v>
      </c>
    </row>
    <row r="1213" spans="1:14" x14ac:dyDescent="0.2">
      <c r="A1213" t="s">
        <v>103</v>
      </c>
      <c r="B1213" t="s">
        <v>126</v>
      </c>
      <c r="C1213" t="s">
        <v>16</v>
      </c>
      <c r="E1213" t="s">
        <v>40</v>
      </c>
      <c r="I1213">
        <v>1</v>
      </c>
      <c r="J1213">
        <v>55.7</v>
      </c>
      <c r="K1213">
        <v>55.7</v>
      </c>
    </row>
    <row r="1214" spans="1:14" x14ac:dyDescent="0.2">
      <c r="A1214" t="s">
        <v>103</v>
      </c>
      <c r="B1214" t="s">
        <v>126</v>
      </c>
      <c r="C1214" t="s">
        <v>16</v>
      </c>
      <c r="E1214" t="s">
        <v>153</v>
      </c>
      <c r="F1214" t="s">
        <v>154</v>
      </c>
      <c r="G1214" t="s">
        <v>63</v>
      </c>
      <c r="H1214" t="s">
        <v>145</v>
      </c>
      <c r="I1214">
        <v>1</v>
      </c>
      <c r="J1214">
        <v>55.7</v>
      </c>
      <c r="K1214">
        <v>55.7</v>
      </c>
      <c r="L1214" t="s">
        <v>24</v>
      </c>
    </row>
    <row r="1215" spans="1:14" x14ac:dyDescent="0.2">
      <c r="A1215" t="s">
        <v>104</v>
      </c>
      <c r="B1215" t="s">
        <v>126</v>
      </c>
      <c r="C1215" t="s">
        <v>16</v>
      </c>
      <c r="E1215" t="s">
        <v>20</v>
      </c>
      <c r="I1215">
        <v>7</v>
      </c>
      <c r="J1215">
        <v>55.7</v>
      </c>
      <c r="K1215">
        <v>389.9</v>
      </c>
      <c r="N1215" t="s">
        <v>347</v>
      </c>
    </row>
    <row r="1216" spans="1:14" x14ac:dyDescent="0.2">
      <c r="A1216" t="s">
        <v>104</v>
      </c>
      <c r="B1216" t="s">
        <v>126</v>
      </c>
      <c r="C1216" t="s">
        <v>16</v>
      </c>
      <c r="E1216" t="s">
        <v>208</v>
      </c>
      <c r="F1216" t="s">
        <v>27</v>
      </c>
      <c r="H1216" t="s">
        <v>23</v>
      </c>
      <c r="I1216">
        <v>7.5</v>
      </c>
      <c r="J1216">
        <v>55.7</v>
      </c>
      <c r="K1216">
        <v>417.75</v>
      </c>
      <c r="L1216" t="s">
        <v>24</v>
      </c>
      <c r="N1216" t="s">
        <v>348</v>
      </c>
    </row>
    <row r="1217" spans="1:14" x14ac:dyDescent="0.2">
      <c r="A1217" t="s">
        <v>104</v>
      </c>
      <c r="B1217" t="s">
        <v>126</v>
      </c>
      <c r="C1217" t="s">
        <v>16</v>
      </c>
      <c r="E1217" t="s">
        <v>79</v>
      </c>
      <c r="I1217">
        <v>9</v>
      </c>
      <c r="J1217">
        <v>55.7</v>
      </c>
      <c r="K1217">
        <v>501.3</v>
      </c>
      <c r="N1217" t="s">
        <v>349</v>
      </c>
    </row>
    <row r="1218" spans="1:14" x14ac:dyDescent="0.2">
      <c r="A1218" t="s">
        <v>104</v>
      </c>
      <c r="B1218" t="s">
        <v>126</v>
      </c>
      <c r="C1218" t="s">
        <v>16</v>
      </c>
      <c r="D1218" t="s">
        <v>33</v>
      </c>
      <c r="E1218" t="s">
        <v>190</v>
      </c>
      <c r="F1218" t="s">
        <v>191</v>
      </c>
      <c r="G1218" t="s">
        <v>63</v>
      </c>
      <c r="H1218" t="s">
        <v>192</v>
      </c>
      <c r="I1218">
        <v>5</v>
      </c>
      <c r="J1218">
        <v>55.7</v>
      </c>
      <c r="K1218">
        <v>278.5</v>
      </c>
      <c r="L1218" t="s">
        <v>193</v>
      </c>
      <c r="N1218" t="s">
        <v>350</v>
      </c>
    </row>
    <row r="1219" spans="1:14" x14ac:dyDescent="0.2">
      <c r="A1219" t="s">
        <v>104</v>
      </c>
      <c r="B1219" t="s">
        <v>126</v>
      </c>
      <c r="C1219" t="s">
        <v>16</v>
      </c>
      <c r="E1219" t="s">
        <v>153</v>
      </c>
      <c r="F1219" t="s">
        <v>154</v>
      </c>
      <c r="G1219" t="s">
        <v>63</v>
      </c>
      <c r="H1219" t="s">
        <v>145</v>
      </c>
      <c r="I1219">
        <v>1</v>
      </c>
      <c r="J1219">
        <v>55.7</v>
      </c>
      <c r="K1219">
        <v>55.7</v>
      </c>
      <c r="L1219" t="s">
        <v>24</v>
      </c>
      <c r="N1219" t="s">
        <v>320</v>
      </c>
    </row>
    <row r="1220" spans="1:14" x14ac:dyDescent="0.2">
      <c r="A1220" t="s">
        <v>104</v>
      </c>
      <c r="B1220" t="s">
        <v>126</v>
      </c>
      <c r="C1220" t="s">
        <v>16</v>
      </c>
      <c r="E1220" t="s">
        <v>254</v>
      </c>
      <c r="F1220" t="s">
        <v>255</v>
      </c>
      <c r="G1220" t="s">
        <v>31</v>
      </c>
      <c r="H1220" t="s">
        <v>145</v>
      </c>
      <c r="I1220">
        <v>2.5</v>
      </c>
      <c r="J1220">
        <v>55.7</v>
      </c>
      <c r="K1220">
        <v>139.25</v>
      </c>
      <c r="L1220" t="s">
        <v>24</v>
      </c>
    </row>
    <row r="1221" spans="1:14" x14ac:dyDescent="0.2">
      <c r="A1221" t="s">
        <v>104</v>
      </c>
      <c r="B1221" t="s">
        <v>126</v>
      </c>
      <c r="C1221" t="s">
        <v>16</v>
      </c>
      <c r="E1221" t="s">
        <v>148</v>
      </c>
      <c r="F1221" t="s">
        <v>149</v>
      </c>
      <c r="G1221" t="s">
        <v>129</v>
      </c>
      <c r="H1221" t="s">
        <v>145</v>
      </c>
      <c r="I1221">
        <v>1</v>
      </c>
      <c r="J1221">
        <v>55.7</v>
      </c>
      <c r="K1221">
        <v>55.7</v>
      </c>
      <c r="N1221" t="s">
        <v>351</v>
      </c>
    </row>
    <row r="1222" spans="1:14" x14ac:dyDescent="0.2">
      <c r="A1222" t="s">
        <v>104</v>
      </c>
      <c r="B1222" t="s">
        <v>126</v>
      </c>
      <c r="C1222" t="s">
        <v>16</v>
      </c>
      <c r="E1222" t="s">
        <v>19</v>
      </c>
      <c r="I1222">
        <v>4</v>
      </c>
      <c r="J1222">
        <v>55.7</v>
      </c>
      <c r="K1222">
        <v>222.8</v>
      </c>
    </row>
    <row r="1223" spans="1:14" x14ac:dyDescent="0.2">
      <c r="A1223" t="s">
        <v>104</v>
      </c>
      <c r="B1223" t="s">
        <v>126</v>
      </c>
      <c r="C1223" t="s">
        <v>16</v>
      </c>
      <c r="E1223" t="s">
        <v>40</v>
      </c>
      <c r="I1223">
        <v>1.5</v>
      </c>
      <c r="J1223">
        <v>55.7</v>
      </c>
      <c r="K1223">
        <v>83.55</v>
      </c>
    </row>
    <row r="1224" spans="1:14" x14ac:dyDescent="0.2">
      <c r="A1224" t="s">
        <v>104</v>
      </c>
      <c r="B1224" t="s">
        <v>126</v>
      </c>
      <c r="C1224" t="s">
        <v>16</v>
      </c>
      <c r="D1224" t="s">
        <v>33</v>
      </c>
      <c r="E1224" t="s">
        <v>163</v>
      </c>
      <c r="I1224">
        <v>1</v>
      </c>
      <c r="J1224">
        <v>55.7</v>
      </c>
      <c r="K1224">
        <v>55.7</v>
      </c>
      <c r="N1224" t="s">
        <v>175</v>
      </c>
    </row>
    <row r="1225" spans="1:14" x14ac:dyDescent="0.2">
      <c r="A1225" t="s">
        <v>104</v>
      </c>
      <c r="B1225" t="s">
        <v>126</v>
      </c>
      <c r="C1225" t="s">
        <v>16</v>
      </c>
      <c r="E1225" t="s">
        <v>46</v>
      </c>
      <c r="I1225">
        <v>6</v>
      </c>
      <c r="J1225">
        <v>55.7</v>
      </c>
      <c r="K1225">
        <v>334.2</v>
      </c>
      <c r="N1225" t="s">
        <v>352</v>
      </c>
    </row>
    <row r="1226" spans="1:14" x14ac:dyDescent="0.2">
      <c r="A1226" t="s">
        <v>104</v>
      </c>
      <c r="B1226" t="s">
        <v>126</v>
      </c>
      <c r="C1226" t="s">
        <v>16</v>
      </c>
      <c r="E1226" t="s">
        <v>141</v>
      </c>
      <c r="F1226" t="s">
        <v>119</v>
      </c>
      <c r="H1226" t="s">
        <v>23</v>
      </c>
      <c r="I1226">
        <v>2</v>
      </c>
      <c r="J1226">
        <v>55.7</v>
      </c>
      <c r="K1226">
        <v>111.4</v>
      </c>
      <c r="L1226" t="s">
        <v>120</v>
      </c>
      <c r="N1226" t="s">
        <v>353</v>
      </c>
    </row>
    <row r="1227" spans="1:14" x14ac:dyDescent="0.2">
      <c r="A1227" t="s">
        <v>104</v>
      </c>
      <c r="B1227" t="s">
        <v>126</v>
      </c>
      <c r="C1227" t="s">
        <v>16</v>
      </c>
      <c r="E1227" t="s">
        <v>159</v>
      </c>
      <c r="F1227" t="s">
        <v>119</v>
      </c>
      <c r="H1227" t="s">
        <v>23</v>
      </c>
      <c r="I1227">
        <v>2</v>
      </c>
      <c r="J1227">
        <v>55.7</v>
      </c>
      <c r="K1227">
        <v>111.4</v>
      </c>
      <c r="L1227" t="s">
        <v>120</v>
      </c>
      <c r="N1227" t="s">
        <v>354</v>
      </c>
    </row>
    <row r="1228" spans="1:14" x14ac:dyDescent="0.2">
      <c r="A1228" t="s">
        <v>104</v>
      </c>
      <c r="B1228" t="s">
        <v>126</v>
      </c>
      <c r="C1228" t="s">
        <v>16</v>
      </c>
      <c r="E1228" t="s">
        <v>204</v>
      </c>
      <c r="F1228" t="s">
        <v>45</v>
      </c>
      <c r="H1228" t="s">
        <v>23</v>
      </c>
      <c r="I1228">
        <v>1</v>
      </c>
      <c r="J1228">
        <v>55.7</v>
      </c>
      <c r="K1228">
        <v>55.7</v>
      </c>
      <c r="L1228" t="s">
        <v>24</v>
      </c>
    </row>
    <row r="1229" spans="1:14" x14ac:dyDescent="0.2">
      <c r="A1229" t="s">
        <v>104</v>
      </c>
      <c r="B1229" t="s">
        <v>126</v>
      </c>
      <c r="C1229" t="s">
        <v>16</v>
      </c>
      <c r="E1229" t="s">
        <v>18</v>
      </c>
      <c r="I1229">
        <v>2</v>
      </c>
      <c r="J1229">
        <v>55.7</v>
      </c>
      <c r="K1229">
        <v>111.4</v>
      </c>
    </row>
    <row r="1230" spans="1:14" x14ac:dyDescent="0.2">
      <c r="A1230" t="s">
        <v>105</v>
      </c>
      <c r="B1230" t="s">
        <v>126</v>
      </c>
      <c r="C1230" t="s">
        <v>16</v>
      </c>
      <c r="E1230" t="s">
        <v>18</v>
      </c>
      <c r="I1230">
        <v>8</v>
      </c>
      <c r="J1230">
        <v>55.7</v>
      </c>
      <c r="K1230">
        <v>445.6</v>
      </c>
      <c r="N1230" t="s">
        <v>355</v>
      </c>
    </row>
    <row r="1231" spans="1:14" x14ac:dyDescent="0.2">
      <c r="A1231" t="s">
        <v>105</v>
      </c>
      <c r="B1231" t="s">
        <v>126</v>
      </c>
      <c r="C1231" t="s">
        <v>16</v>
      </c>
      <c r="E1231" t="s">
        <v>79</v>
      </c>
      <c r="I1231">
        <v>13.5</v>
      </c>
      <c r="J1231">
        <v>55.7</v>
      </c>
      <c r="K1231">
        <v>751.95</v>
      </c>
      <c r="N1231" t="s">
        <v>356</v>
      </c>
    </row>
    <row r="1232" spans="1:14" x14ac:dyDescent="0.2">
      <c r="A1232" t="s">
        <v>105</v>
      </c>
      <c r="B1232" t="s">
        <v>126</v>
      </c>
      <c r="C1232" t="s">
        <v>16</v>
      </c>
      <c r="E1232" t="s">
        <v>159</v>
      </c>
      <c r="F1232" t="s">
        <v>119</v>
      </c>
      <c r="H1232" t="s">
        <v>23</v>
      </c>
      <c r="I1232">
        <v>7</v>
      </c>
      <c r="J1232">
        <v>55.7</v>
      </c>
      <c r="K1232">
        <v>389.9</v>
      </c>
      <c r="L1232" t="s">
        <v>120</v>
      </c>
      <c r="N1232" t="s">
        <v>357</v>
      </c>
    </row>
    <row r="1233" spans="1:14" x14ac:dyDescent="0.2">
      <c r="A1233" t="s">
        <v>105</v>
      </c>
      <c r="B1233" t="s">
        <v>126</v>
      </c>
      <c r="C1233" t="s">
        <v>16</v>
      </c>
      <c r="D1233" t="s">
        <v>33</v>
      </c>
      <c r="E1233" t="s">
        <v>190</v>
      </c>
      <c r="F1233" t="s">
        <v>191</v>
      </c>
      <c r="G1233" t="s">
        <v>63</v>
      </c>
      <c r="H1233" t="s">
        <v>192</v>
      </c>
      <c r="I1233">
        <v>1</v>
      </c>
      <c r="J1233">
        <v>55.7</v>
      </c>
      <c r="K1233">
        <v>55.7</v>
      </c>
      <c r="L1233" t="s">
        <v>193</v>
      </c>
      <c r="N1233" t="s">
        <v>358</v>
      </c>
    </row>
    <row r="1234" spans="1:14" x14ac:dyDescent="0.2">
      <c r="A1234" t="s">
        <v>105</v>
      </c>
      <c r="B1234" t="s">
        <v>126</v>
      </c>
      <c r="C1234" t="s">
        <v>16</v>
      </c>
      <c r="D1234" t="s">
        <v>215</v>
      </c>
      <c r="E1234" t="s">
        <v>215</v>
      </c>
      <c r="F1234" t="s">
        <v>216</v>
      </c>
      <c r="G1234" t="s">
        <v>134</v>
      </c>
      <c r="H1234" t="s">
        <v>32</v>
      </c>
      <c r="I1234">
        <v>1.5</v>
      </c>
      <c r="J1234">
        <v>55.7</v>
      </c>
      <c r="K1234">
        <v>83.55</v>
      </c>
      <c r="L1234" t="s">
        <v>217</v>
      </c>
    </row>
    <row r="1235" spans="1:14" x14ac:dyDescent="0.2">
      <c r="A1235" t="s">
        <v>105</v>
      </c>
      <c r="B1235" t="s">
        <v>126</v>
      </c>
      <c r="C1235" t="s">
        <v>16</v>
      </c>
      <c r="E1235" t="s">
        <v>17</v>
      </c>
      <c r="I1235">
        <v>15.5</v>
      </c>
      <c r="J1235">
        <v>55.7</v>
      </c>
      <c r="K1235">
        <v>863.35</v>
      </c>
    </row>
    <row r="1236" spans="1:14" x14ac:dyDescent="0.2">
      <c r="A1236" t="s">
        <v>105</v>
      </c>
      <c r="B1236" t="s">
        <v>126</v>
      </c>
      <c r="C1236" t="s">
        <v>16</v>
      </c>
      <c r="E1236" t="s">
        <v>204</v>
      </c>
      <c r="F1236" t="s">
        <v>45</v>
      </c>
      <c r="H1236" t="s">
        <v>23</v>
      </c>
      <c r="I1236">
        <v>2</v>
      </c>
      <c r="J1236">
        <v>55.7</v>
      </c>
      <c r="K1236">
        <v>111.4</v>
      </c>
      <c r="L1236" t="s">
        <v>24</v>
      </c>
      <c r="N1236" t="s">
        <v>359</v>
      </c>
    </row>
    <row r="1237" spans="1:14" x14ac:dyDescent="0.2">
      <c r="A1237" t="s">
        <v>105</v>
      </c>
      <c r="B1237" t="s">
        <v>126</v>
      </c>
      <c r="C1237" t="s">
        <v>16</v>
      </c>
      <c r="E1237" t="s">
        <v>112</v>
      </c>
      <c r="F1237" t="s">
        <v>113</v>
      </c>
      <c r="H1237" t="s">
        <v>23</v>
      </c>
      <c r="I1237">
        <v>1</v>
      </c>
      <c r="J1237">
        <v>55.7</v>
      </c>
      <c r="K1237">
        <v>55.7</v>
      </c>
      <c r="L1237" t="s">
        <v>114</v>
      </c>
      <c r="N1237" t="s">
        <v>360</v>
      </c>
    </row>
    <row r="1238" spans="1:14" x14ac:dyDescent="0.2">
      <c r="A1238" t="s">
        <v>105</v>
      </c>
      <c r="B1238" t="s">
        <v>126</v>
      </c>
      <c r="C1238" t="s">
        <v>16</v>
      </c>
      <c r="D1238" t="s">
        <v>33</v>
      </c>
      <c r="E1238" t="s">
        <v>163</v>
      </c>
      <c r="I1238">
        <v>1.5</v>
      </c>
      <c r="J1238">
        <v>55.7</v>
      </c>
      <c r="K1238">
        <v>83.55</v>
      </c>
      <c r="N1238" t="s">
        <v>243</v>
      </c>
    </row>
    <row r="1239" spans="1:14" x14ac:dyDescent="0.2">
      <c r="A1239" t="s">
        <v>105</v>
      </c>
      <c r="B1239" t="s">
        <v>126</v>
      </c>
      <c r="C1239" t="s">
        <v>16</v>
      </c>
      <c r="E1239" t="s">
        <v>19</v>
      </c>
      <c r="I1239">
        <v>2</v>
      </c>
      <c r="J1239">
        <v>55.7</v>
      </c>
      <c r="K1239">
        <v>111.4</v>
      </c>
      <c r="N1239" t="s">
        <v>243</v>
      </c>
    </row>
    <row r="1240" spans="1:14" x14ac:dyDescent="0.2">
      <c r="A1240" t="s">
        <v>106</v>
      </c>
      <c r="B1240" t="s">
        <v>126</v>
      </c>
      <c r="C1240" t="s">
        <v>16</v>
      </c>
      <c r="E1240" t="s">
        <v>18</v>
      </c>
      <c r="I1240">
        <v>10</v>
      </c>
      <c r="J1240">
        <v>55.7</v>
      </c>
      <c r="K1240">
        <v>557</v>
      </c>
      <c r="N1240" t="s">
        <v>355</v>
      </c>
    </row>
    <row r="1241" spans="1:14" x14ac:dyDescent="0.2">
      <c r="A1241" t="s">
        <v>106</v>
      </c>
      <c r="B1241" t="s">
        <v>126</v>
      </c>
      <c r="C1241" t="s">
        <v>16</v>
      </c>
      <c r="E1241" t="s">
        <v>148</v>
      </c>
      <c r="F1241" t="s">
        <v>149</v>
      </c>
      <c r="G1241" t="s">
        <v>129</v>
      </c>
      <c r="H1241" t="s">
        <v>145</v>
      </c>
      <c r="I1241">
        <v>5</v>
      </c>
      <c r="J1241">
        <v>55.7</v>
      </c>
      <c r="K1241">
        <v>278.5</v>
      </c>
    </row>
    <row r="1242" spans="1:14" x14ac:dyDescent="0.2">
      <c r="A1242" t="s">
        <v>106</v>
      </c>
      <c r="B1242" t="s">
        <v>126</v>
      </c>
      <c r="C1242" t="s">
        <v>16</v>
      </c>
      <c r="E1242" t="s">
        <v>159</v>
      </c>
      <c r="F1242" t="s">
        <v>119</v>
      </c>
      <c r="H1242" t="s">
        <v>23</v>
      </c>
      <c r="I1242">
        <v>7</v>
      </c>
      <c r="J1242">
        <v>55.7</v>
      </c>
      <c r="K1242">
        <v>389.9</v>
      </c>
      <c r="L1242" t="s">
        <v>120</v>
      </c>
    </row>
    <row r="1243" spans="1:14" x14ac:dyDescent="0.2">
      <c r="A1243" t="s">
        <v>106</v>
      </c>
      <c r="B1243" t="s">
        <v>126</v>
      </c>
      <c r="C1243" t="s">
        <v>16</v>
      </c>
      <c r="D1243" t="s">
        <v>33</v>
      </c>
      <c r="E1243" t="s">
        <v>190</v>
      </c>
      <c r="F1243" t="s">
        <v>191</v>
      </c>
      <c r="G1243" t="s">
        <v>63</v>
      </c>
      <c r="H1243" t="s">
        <v>192</v>
      </c>
      <c r="I1243">
        <v>1</v>
      </c>
      <c r="J1243">
        <v>55.7</v>
      </c>
      <c r="K1243">
        <v>55.7</v>
      </c>
      <c r="L1243" t="s">
        <v>193</v>
      </c>
    </row>
    <row r="1244" spans="1:14" x14ac:dyDescent="0.2">
      <c r="A1244" t="s">
        <v>106</v>
      </c>
      <c r="B1244" t="s">
        <v>126</v>
      </c>
      <c r="C1244" t="s">
        <v>16</v>
      </c>
      <c r="D1244" t="s">
        <v>215</v>
      </c>
      <c r="E1244" t="s">
        <v>215</v>
      </c>
      <c r="F1244" t="s">
        <v>216</v>
      </c>
      <c r="G1244" t="s">
        <v>134</v>
      </c>
      <c r="H1244" t="s">
        <v>32</v>
      </c>
      <c r="I1244">
        <v>1.5</v>
      </c>
      <c r="J1244">
        <v>55.7</v>
      </c>
      <c r="K1244">
        <v>83.55</v>
      </c>
      <c r="L1244" t="s">
        <v>217</v>
      </c>
    </row>
    <row r="1245" spans="1:14" x14ac:dyDescent="0.2">
      <c r="A1245" t="s">
        <v>106</v>
      </c>
      <c r="B1245" t="s">
        <v>126</v>
      </c>
      <c r="C1245" t="s">
        <v>16</v>
      </c>
      <c r="E1245" t="s">
        <v>17</v>
      </c>
      <c r="I1245">
        <v>11.75</v>
      </c>
      <c r="J1245">
        <v>55.7</v>
      </c>
      <c r="K1245">
        <v>654.47500000000002</v>
      </c>
    </row>
    <row r="1246" spans="1:14" x14ac:dyDescent="0.2">
      <c r="A1246" t="s">
        <v>106</v>
      </c>
      <c r="B1246" t="s">
        <v>126</v>
      </c>
      <c r="C1246" t="s">
        <v>16</v>
      </c>
      <c r="E1246" t="s">
        <v>204</v>
      </c>
      <c r="F1246" t="s">
        <v>45</v>
      </c>
      <c r="H1246" t="s">
        <v>23</v>
      </c>
      <c r="I1246">
        <v>1</v>
      </c>
      <c r="J1246">
        <v>55.7</v>
      </c>
      <c r="K1246">
        <v>55.7</v>
      </c>
      <c r="L1246" t="s">
        <v>24</v>
      </c>
    </row>
    <row r="1247" spans="1:14" x14ac:dyDescent="0.2">
      <c r="A1247" t="s">
        <v>106</v>
      </c>
      <c r="B1247" t="s">
        <v>126</v>
      </c>
      <c r="C1247" t="s">
        <v>16</v>
      </c>
      <c r="E1247" t="s">
        <v>112</v>
      </c>
      <c r="F1247" t="s">
        <v>113</v>
      </c>
      <c r="H1247" t="s">
        <v>23</v>
      </c>
      <c r="I1247">
        <v>2</v>
      </c>
      <c r="J1247">
        <v>55.7</v>
      </c>
      <c r="K1247">
        <v>111.4</v>
      </c>
      <c r="L1247" t="s">
        <v>114</v>
      </c>
    </row>
    <row r="1248" spans="1:14" x14ac:dyDescent="0.2">
      <c r="A1248" t="s">
        <v>106</v>
      </c>
      <c r="B1248" t="s">
        <v>126</v>
      </c>
      <c r="C1248" t="s">
        <v>16</v>
      </c>
      <c r="D1248" t="s">
        <v>33</v>
      </c>
      <c r="E1248" t="s">
        <v>163</v>
      </c>
      <c r="I1248">
        <v>2</v>
      </c>
      <c r="J1248">
        <v>55.7</v>
      </c>
      <c r="K1248">
        <v>111.4</v>
      </c>
      <c r="N1248" t="s">
        <v>243</v>
      </c>
    </row>
    <row r="1249" spans="1:14" x14ac:dyDescent="0.2">
      <c r="A1249" t="s">
        <v>106</v>
      </c>
      <c r="B1249" t="s">
        <v>126</v>
      </c>
      <c r="C1249" t="s">
        <v>16</v>
      </c>
      <c r="E1249" t="s">
        <v>19</v>
      </c>
      <c r="I1249">
        <v>6</v>
      </c>
      <c r="J1249">
        <v>55.7</v>
      </c>
      <c r="K1249">
        <v>334.2</v>
      </c>
    </row>
    <row r="1250" spans="1:14" x14ac:dyDescent="0.2">
      <c r="A1250" t="s">
        <v>106</v>
      </c>
      <c r="B1250" t="s">
        <v>126</v>
      </c>
      <c r="C1250" t="s">
        <v>16</v>
      </c>
      <c r="E1250" t="s">
        <v>176</v>
      </c>
      <c r="F1250" t="s">
        <v>177</v>
      </c>
      <c r="G1250" t="s">
        <v>31</v>
      </c>
      <c r="H1250" t="s">
        <v>145</v>
      </c>
      <c r="I1250">
        <v>4</v>
      </c>
      <c r="J1250">
        <v>55.7</v>
      </c>
      <c r="K1250">
        <v>222.8</v>
      </c>
      <c r="L1250" t="s">
        <v>24</v>
      </c>
    </row>
    <row r="1251" spans="1:14" x14ac:dyDescent="0.2">
      <c r="A1251" t="s">
        <v>106</v>
      </c>
      <c r="B1251" t="s">
        <v>126</v>
      </c>
      <c r="C1251" t="s">
        <v>16</v>
      </c>
      <c r="E1251" t="s">
        <v>153</v>
      </c>
      <c r="F1251" t="s">
        <v>154</v>
      </c>
      <c r="G1251" t="s">
        <v>63</v>
      </c>
      <c r="H1251" t="s">
        <v>145</v>
      </c>
      <c r="I1251">
        <v>3</v>
      </c>
      <c r="J1251">
        <v>55.7</v>
      </c>
      <c r="K1251">
        <v>167.1</v>
      </c>
      <c r="L1251" t="s">
        <v>24</v>
      </c>
    </row>
    <row r="1252" spans="1:14" x14ac:dyDescent="0.2">
      <c r="A1252" t="s">
        <v>106</v>
      </c>
      <c r="B1252" t="s">
        <v>126</v>
      </c>
      <c r="C1252" t="s">
        <v>16</v>
      </c>
      <c r="D1252" t="s">
        <v>28</v>
      </c>
      <c r="E1252" t="s">
        <v>28</v>
      </c>
      <c r="F1252" t="s">
        <v>30</v>
      </c>
      <c r="G1252" t="s">
        <v>31</v>
      </c>
      <c r="H1252" t="s">
        <v>32</v>
      </c>
      <c r="I1252">
        <v>3</v>
      </c>
      <c r="J1252">
        <v>55.7</v>
      </c>
      <c r="K1252">
        <v>167.1</v>
      </c>
      <c r="L1252" t="s">
        <v>24</v>
      </c>
    </row>
    <row r="1253" spans="1:14" x14ac:dyDescent="0.2">
      <c r="A1253" t="s">
        <v>107</v>
      </c>
      <c r="B1253" t="s">
        <v>126</v>
      </c>
      <c r="C1253" t="s">
        <v>16</v>
      </c>
      <c r="E1253" t="s">
        <v>46</v>
      </c>
      <c r="I1253">
        <v>15.5</v>
      </c>
      <c r="J1253">
        <v>55.7</v>
      </c>
      <c r="K1253">
        <v>863.35</v>
      </c>
      <c r="N1253" t="s">
        <v>355</v>
      </c>
    </row>
    <row r="1254" spans="1:14" x14ac:dyDescent="0.2">
      <c r="A1254" t="s">
        <v>107</v>
      </c>
      <c r="B1254" t="s">
        <v>126</v>
      </c>
      <c r="C1254" t="s">
        <v>16</v>
      </c>
      <c r="E1254" t="s">
        <v>148</v>
      </c>
      <c r="F1254" t="s">
        <v>149</v>
      </c>
      <c r="G1254" t="s">
        <v>129</v>
      </c>
      <c r="H1254" t="s">
        <v>145</v>
      </c>
      <c r="I1254">
        <v>1</v>
      </c>
      <c r="J1254">
        <v>55.7</v>
      </c>
      <c r="K1254">
        <v>55.7</v>
      </c>
    </row>
    <row r="1255" spans="1:14" x14ac:dyDescent="0.2">
      <c r="A1255" t="s">
        <v>107</v>
      </c>
      <c r="B1255" t="s">
        <v>126</v>
      </c>
      <c r="C1255" t="s">
        <v>16</v>
      </c>
      <c r="E1255" t="s">
        <v>118</v>
      </c>
      <c r="F1255" t="s">
        <v>119</v>
      </c>
      <c r="H1255" t="s">
        <v>23</v>
      </c>
      <c r="I1255">
        <v>5</v>
      </c>
      <c r="J1255">
        <v>55.7</v>
      </c>
      <c r="K1255">
        <v>278.5</v>
      </c>
      <c r="L1255" t="s">
        <v>120</v>
      </c>
    </row>
    <row r="1256" spans="1:14" x14ac:dyDescent="0.2">
      <c r="A1256" t="s">
        <v>107</v>
      </c>
      <c r="B1256" t="s">
        <v>126</v>
      </c>
      <c r="C1256" t="s">
        <v>16</v>
      </c>
      <c r="E1256" t="s">
        <v>141</v>
      </c>
      <c r="F1256" t="s">
        <v>119</v>
      </c>
      <c r="H1256" t="s">
        <v>23</v>
      </c>
      <c r="I1256">
        <v>4</v>
      </c>
      <c r="J1256">
        <v>55.7</v>
      </c>
      <c r="K1256">
        <v>222.8</v>
      </c>
      <c r="L1256" t="s">
        <v>120</v>
      </c>
    </row>
    <row r="1257" spans="1:14" x14ac:dyDescent="0.2">
      <c r="A1257" t="s">
        <v>107</v>
      </c>
      <c r="B1257" t="s">
        <v>126</v>
      </c>
      <c r="C1257" t="s">
        <v>16</v>
      </c>
      <c r="D1257" t="s">
        <v>215</v>
      </c>
      <c r="E1257" t="s">
        <v>215</v>
      </c>
      <c r="F1257" t="s">
        <v>216</v>
      </c>
      <c r="G1257" t="s">
        <v>134</v>
      </c>
      <c r="H1257" t="s">
        <v>32</v>
      </c>
      <c r="I1257">
        <v>3</v>
      </c>
      <c r="J1257">
        <v>55.7</v>
      </c>
      <c r="K1257">
        <v>167.1</v>
      </c>
      <c r="L1257" t="s">
        <v>217</v>
      </c>
    </row>
    <row r="1258" spans="1:14" x14ac:dyDescent="0.2">
      <c r="A1258" t="s">
        <v>107</v>
      </c>
      <c r="B1258" t="s">
        <v>126</v>
      </c>
      <c r="C1258" t="s">
        <v>16</v>
      </c>
      <c r="E1258" t="s">
        <v>17</v>
      </c>
      <c r="I1258">
        <v>8</v>
      </c>
      <c r="J1258">
        <v>55.7</v>
      </c>
      <c r="K1258">
        <v>445.6</v>
      </c>
    </row>
    <row r="1259" spans="1:14" x14ac:dyDescent="0.2">
      <c r="A1259" t="s">
        <v>107</v>
      </c>
      <c r="B1259" t="s">
        <v>126</v>
      </c>
      <c r="C1259" t="s">
        <v>16</v>
      </c>
      <c r="E1259" t="s">
        <v>204</v>
      </c>
      <c r="F1259" t="s">
        <v>45</v>
      </c>
      <c r="H1259" t="s">
        <v>23</v>
      </c>
      <c r="I1259">
        <v>1</v>
      </c>
      <c r="J1259">
        <v>55.7</v>
      </c>
      <c r="K1259">
        <v>55.7</v>
      </c>
      <c r="L1259" t="s">
        <v>24</v>
      </c>
    </row>
    <row r="1260" spans="1:14" x14ac:dyDescent="0.2">
      <c r="A1260" t="s">
        <v>107</v>
      </c>
      <c r="B1260" t="s">
        <v>126</v>
      </c>
      <c r="C1260" t="s">
        <v>16</v>
      </c>
      <c r="E1260" t="s">
        <v>112</v>
      </c>
      <c r="F1260" t="s">
        <v>113</v>
      </c>
      <c r="H1260" t="s">
        <v>23</v>
      </c>
      <c r="I1260">
        <v>1</v>
      </c>
      <c r="J1260">
        <v>55.7</v>
      </c>
      <c r="K1260">
        <v>55.7</v>
      </c>
      <c r="L1260" t="s">
        <v>114</v>
      </c>
    </row>
    <row r="1261" spans="1:14" x14ac:dyDescent="0.2">
      <c r="A1261" t="s">
        <v>107</v>
      </c>
      <c r="B1261" t="s">
        <v>126</v>
      </c>
      <c r="C1261" t="s">
        <v>16</v>
      </c>
      <c r="D1261" t="s">
        <v>33</v>
      </c>
      <c r="E1261" t="s">
        <v>163</v>
      </c>
      <c r="I1261">
        <v>1</v>
      </c>
      <c r="J1261">
        <v>55.7</v>
      </c>
      <c r="K1261">
        <v>55.7</v>
      </c>
    </row>
    <row r="1262" spans="1:14" x14ac:dyDescent="0.2">
      <c r="A1262" t="s">
        <v>107</v>
      </c>
      <c r="B1262" t="s">
        <v>126</v>
      </c>
      <c r="C1262" t="s">
        <v>16</v>
      </c>
      <c r="E1262" t="s">
        <v>19</v>
      </c>
      <c r="I1262">
        <v>4</v>
      </c>
      <c r="J1262">
        <v>55.7</v>
      </c>
      <c r="K1262">
        <v>222.8</v>
      </c>
    </row>
    <row r="1263" spans="1:14" x14ac:dyDescent="0.2">
      <c r="A1263" t="s">
        <v>107</v>
      </c>
      <c r="B1263" t="s">
        <v>126</v>
      </c>
      <c r="C1263" t="s">
        <v>16</v>
      </c>
      <c r="E1263" t="s">
        <v>176</v>
      </c>
      <c r="F1263" t="s">
        <v>177</v>
      </c>
      <c r="G1263" t="s">
        <v>31</v>
      </c>
      <c r="H1263" t="s">
        <v>145</v>
      </c>
      <c r="I1263">
        <v>2</v>
      </c>
      <c r="J1263">
        <v>55.7</v>
      </c>
      <c r="K1263">
        <v>111.4</v>
      </c>
      <c r="L1263" t="s">
        <v>24</v>
      </c>
    </row>
    <row r="1264" spans="1:14" x14ac:dyDescent="0.2">
      <c r="A1264" t="s">
        <v>107</v>
      </c>
      <c r="B1264" t="s">
        <v>126</v>
      </c>
      <c r="C1264" t="s">
        <v>16</v>
      </c>
      <c r="E1264" t="s">
        <v>153</v>
      </c>
      <c r="F1264" t="s">
        <v>154</v>
      </c>
      <c r="G1264" t="s">
        <v>63</v>
      </c>
      <c r="H1264" t="s">
        <v>145</v>
      </c>
      <c r="I1264">
        <v>1</v>
      </c>
      <c r="J1264">
        <v>55.7</v>
      </c>
      <c r="K1264">
        <v>55.7</v>
      </c>
      <c r="L1264" t="s">
        <v>24</v>
      </c>
    </row>
    <row r="1265" spans="1:14" x14ac:dyDescent="0.2">
      <c r="A1265" t="s">
        <v>107</v>
      </c>
      <c r="B1265" t="s">
        <v>126</v>
      </c>
      <c r="C1265" t="s">
        <v>16</v>
      </c>
      <c r="E1265" t="s">
        <v>18</v>
      </c>
      <c r="I1265">
        <v>5</v>
      </c>
      <c r="J1265">
        <v>55.7</v>
      </c>
      <c r="K1265">
        <v>278.5</v>
      </c>
    </row>
    <row r="1266" spans="1:14" x14ac:dyDescent="0.2">
      <c r="A1266" t="s">
        <v>108</v>
      </c>
      <c r="B1266" t="s">
        <v>126</v>
      </c>
      <c r="C1266" t="s">
        <v>16</v>
      </c>
      <c r="E1266" t="s">
        <v>17</v>
      </c>
      <c r="I1266">
        <v>7.75</v>
      </c>
      <c r="J1266">
        <v>55.7</v>
      </c>
      <c r="K1266">
        <v>431.67500000000001</v>
      </c>
    </row>
    <row r="1267" spans="1:14" x14ac:dyDescent="0.2">
      <c r="A1267" t="s">
        <v>108</v>
      </c>
      <c r="B1267" t="s">
        <v>126</v>
      </c>
      <c r="C1267" t="s">
        <v>16</v>
      </c>
      <c r="E1267" t="s">
        <v>20</v>
      </c>
      <c r="I1267">
        <v>6</v>
      </c>
      <c r="J1267">
        <v>55.7</v>
      </c>
      <c r="K1267">
        <v>334.2</v>
      </c>
    </row>
    <row r="1268" spans="1:14" x14ac:dyDescent="0.2">
      <c r="A1268" t="s">
        <v>108</v>
      </c>
      <c r="B1268" t="s">
        <v>126</v>
      </c>
      <c r="C1268" t="s">
        <v>16</v>
      </c>
      <c r="E1268" t="s">
        <v>153</v>
      </c>
      <c r="F1268" t="s">
        <v>154</v>
      </c>
      <c r="G1268" t="s">
        <v>63</v>
      </c>
      <c r="H1268" t="s">
        <v>145</v>
      </c>
      <c r="I1268">
        <v>1</v>
      </c>
      <c r="J1268">
        <v>55.7</v>
      </c>
      <c r="K1268">
        <v>55.7</v>
      </c>
      <c r="L1268" t="s">
        <v>24</v>
      </c>
    </row>
    <row r="1269" spans="1:14" x14ac:dyDescent="0.2">
      <c r="A1269" t="s">
        <v>108</v>
      </c>
      <c r="B1269" t="s">
        <v>126</v>
      </c>
      <c r="C1269" t="s">
        <v>16</v>
      </c>
      <c r="E1269" t="s">
        <v>141</v>
      </c>
      <c r="F1269" t="s">
        <v>119</v>
      </c>
      <c r="H1269" t="s">
        <v>23</v>
      </c>
      <c r="I1269">
        <v>4</v>
      </c>
      <c r="J1269">
        <v>55.7</v>
      </c>
      <c r="K1269">
        <v>222.8</v>
      </c>
      <c r="L1269" t="s">
        <v>120</v>
      </c>
    </row>
    <row r="1270" spans="1:14" x14ac:dyDescent="0.2">
      <c r="A1270" t="s">
        <v>108</v>
      </c>
      <c r="B1270" t="s">
        <v>126</v>
      </c>
      <c r="C1270" t="s">
        <v>16</v>
      </c>
      <c r="E1270" t="s">
        <v>19</v>
      </c>
      <c r="I1270">
        <v>5</v>
      </c>
      <c r="J1270">
        <v>55.7</v>
      </c>
      <c r="K1270">
        <v>278.5</v>
      </c>
    </row>
    <row r="1271" spans="1:14" x14ac:dyDescent="0.2">
      <c r="A1271" t="s">
        <v>108</v>
      </c>
      <c r="B1271" t="s">
        <v>126</v>
      </c>
      <c r="C1271" t="s">
        <v>16</v>
      </c>
      <c r="D1271" t="s">
        <v>28</v>
      </c>
      <c r="E1271" t="s">
        <v>28</v>
      </c>
      <c r="F1271" t="s">
        <v>30</v>
      </c>
      <c r="G1271" t="s">
        <v>31</v>
      </c>
      <c r="H1271" t="s">
        <v>32</v>
      </c>
      <c r="I1271">
        <v>3</v>
      </c>
      <c r="J1271">
        <v>55.7</v>
      </c>
      <c r="K1271">
        <v>167.1</v>
      </c>
      <c r="L1271" t="s">
        <v>24</v>
      </c>
    </row>
    <row r="1272" spans="1:14" x14ac:dyDescent="0.2">
      <c r="A1272" t="s">
        <v>108</v>
      </c>
      <c r="B1272" t="s">
        <v>126</v>
      </c>
      <c r="C1272" t="s">
        <v>16</v>
      </c>
      <c r="E1272" t="s">
        <v>254</v>
      </c>
      <c r="F1272" t="s">
        <v>255</v>
      </c>
      <c r="G1272" t="s">
        <v>31</v>
      </c>
      <c r="H1272" t="s">
        <v>145</v>
      </c>
      <c r="I1272">
        <v>4</v>
      </c>
      <c r="J1272">
        <v>55.7</v>
      </c>
      <c r="K1272">
        <v>222.8</v>
      </c>
      <c r="L1272" t="s">
        <v>24</v>
      </c>
    </row>
    <row r="1273" spans="1:14" x14ac:dyDescent="0.2">
      <c r="A1273" t="s">
        <v>108</v>
      </c>
      <c r="B1273" t="s">
        <v>126</v>
      </c>
      <c r="C1273" t="s">
        <v>16</v>
      </c>
      <c r="E1273" t="s">
        <v>112</v>
      </c>
      <c r="F1273" t="s">
        <v>113</v>
      </c>
      <c r="H1273" t="s">
        <v>23</v>
      </c>
      <c r="I1273">
        <v>2</v>
      </c>
      <c r="J1273">
        <v>55.7</v>
      </c>
      <c r="K1273">
        <v>111.4</v>
      </c>
      <c r="L1273" t="s">
        <v>114</v>
      </c>
    </row>
    <row r="1274" spans="1:14" x14ac:dyDescent="0.2">
      <c r="A1274" t="s">
        <v>108</v>
      </c>
      <c r="B1274" t="s">
        <v>126</v>
      </c>
      <c r="C1274" t="s">
        <v>16</v>
      </c>
      <c r="D1274" t="s">
        <v>33</v>
      </c>
      <c r="E1274" t="s">
        <v>163</v>
      </c>
      <c r="I1274">
        <v>1</v>
      </c>
      <c r="J1274">
        <v>55.7</v>
      </c>
      <c r="K1274">
        <v>55.7</v>
      </c>
      <c r="N1274" t="s">
        <v>243</v>
      </c>
    </row>
    <row r="1275" spans="1:14" x14ac:dyDescent="0.2">
      <c r="A1275" t="s">
        <v>108</v>
      </c>
      <c r="B1275" t="s">
        <v>126</v>
      </c>
      <c r="C1275" t="s">
        <v>16</v>
      </c>
      <c r="E1275" t="s">
        <v>159</v>
      </c>
      <c r="F1275" t="s">
        <v>119</v>
      </c>
      <c r="H1275" t="s">
        <v>23</v>
      </c>
      <c r="I1275">
        <v>2</v>
      </c>
      <c r="J1275">
        <v>55.7</v>
      </c>
      <c r="K1275">
        <v>111.4</v>
      </c>
      <c r="L1275" t="s">
        <v>120</v>
      </c>
    </row>
    <row r="1276" spans="1:14" x14ac:dyDescent="0.2">
      <c r="A1276" t="s">
        <v>108</v>
      </c>
      <c r="B1276" t="s">
        <v>126</v>
      </c>
      <c r="C1276" t="s">
        <v>16</v>
      </c>
      <c r="E1276" t="s">
        <v>18</v>
      </c>
      <c r="I1276">
        <v>3</v>
      </c>
      <c r="J1276">
        <v>55.7</v>
      </c>
      <c r="K1276">
        <v>167.1</v>
      </c>
    </row>
    <row r="1277" spans="1:14" x14ac:dyDescent="0.2">
      <c r="A1277" t="s">
        <v>108</v>
      </c>
      <c r="B1277" t="s">
        <v>126</v>
      </c>
      <c r="C1277" t="s">
        <v>16</v>
      </c>
      <c r="E1277" t="s">
        <v>21</v>
      </c>
      <c r="F1277" t="s">
        <v>22</v>
      </c>
      <c r="H1277" t="s">
        <v>23</v>
      </c>
      <c r="I1277">
        <v>1</v>
      </c>
      <c r="J1277">
        <v>55.7</v>
      </c>
      <c r="K1277">
        <v>55.7</v>
      </c>
      <c r="L1277" t="s">
        <v>24</v>
      </c>
    </row>
    <row r="1278" spans="1:14" x14ac:dyDescent="0.2">
      <c r="A1278" t="s">
        <v>108</v>
      </c>
      <c r="B1278" t="s">
        <v>126</v>
      </c>
      <c r="C1278" t="s">
        <v>16</v>
      </c>
      <c r="E1278" t="s">
        <v>176</v>
      </c>
      <c r="F1278" t="s">
        <v>177</v>
      </c>
      <c r="G1278" t="s">
        <v>31</v>
      </c>
      <c r="H1278" t="s">
        <v>145</v>
      </c>
      <c r="I1278">
        <v>2</v>
      </c>
      <c r="J1278">
        <v>55.7</v>
      </c>
      <c r="K1278">
        <v>111.4</v>
      </c>
      <c r="L1278" t="s">
        <v>24</v>
      </c>
    </row>
    <row r="1279" spans="1:14" x14ac:dyDescent="0.2">
      <c r="A1279" t="s">
        <v>109</v>
      </c>
      <c r="B1279" t="s">
        <v>126</v>
      </c>
      <c r="C1279" t="s">
        <v>16</v>
      </c>
      <c r="E1279" t="s">
        <v>17</v>
      </c>
      <c r="I1279">
        <v>23</v>
      </c>
      <c r="J1279">
        <v>55.7</v>
      </c>
      <c r="K1279">
        <v>1281.0999999999999</v>
      </c>
    </row>
    <row r="1280" spans="1:14" x14ac:dyDescent="0.2">
      <c r="A1280" t="s">
        <v>109</v>
      </c>
      <c r="B1280" t="s">
        <v>126</v>
      </c>
      <c r="C1280" t="s">
        <v>16</v>
      </c>
      <c r="E1280" t="s">
        <v>118</v>
      </c>
      <c r="F1280" t="s">
        <v>119</v>
      </c>
      <c r="H1280" t="s">
        <v>23</v>
      </c>
      <c r="I1280">
        <v>0.5</v>
      </c>
      <c r="J1280">
        <v>55.7</v>
      </c>
      <c r="K1280">
        <v>27.85</v>
      </c>
      <c r="L1280" t="s">
        <v>120</v>
      </c>
    </row>
    <row r="1281" spans="1:14" x14ac:dyDescent="0.2">
      <c r="A1281" t="s">
        <v>109</v>
      </c>
      <c r="B1281" t="s">
        <v>126</v>
      </c>
      <c r="C1281" t="s">
        <v>16</v>
      </c>
      <c r="E1281" t="s">
        <v>153</v>
      </c>
      <c r="F1281" t="s">
        <v>154</v>
      </c>
      <c r="G1281" t="s">
        <v>63</v>
      </c>
      <c r="H1281" t="s">
        <v>145</v>
      </c>
      <c r="I1281">
        <v>0.5</v>
      </c>
      <c r="J1281">
        <v>55.7</v>
      </c>
      <c r="K1281">
        <v>27.85</v>
      </c>
      <c r="L1281" t="s">
        <v>24</v>
      </c>
    </row>
    <row r="1282" spans="1:14" x14ac:dyDescent="0.2">
      <c r="A1282" t="s">
        <v>109</v>
      </c>
      <c r="B1282" t="s">
        <v>126</v>
      </c>
      <c r="C1282" t="s">
        <v>16</v>
      </c>
      <c r="E1282" t="s">
        <v>141</v>
      </c>
      <c r="F1282" t="s">
        <v>119</v>
      </c>
      <c r="H1282" t="s">
        <v>23</v>
      </c>
      <c r="I1282">
        <v>2</v>
      </c>
      <c r="J1282">
        <v>55.7</v>
      </c>
      <c r="K1282">
        <v>111.4</v>
      </c>
      <c r="L1282" t="s">
        <v>120</v>
      </c>
    </row>
    <row r="1283" spans="1:14" x14ac:dyDescent="0.2">
      <c r="A1283" t="s">
        <v>109</v>
      </c>
      <c r="B1283" t="s">
        <v>126</v>
      </c>
      <c r="C1283" t="s">
        <v>16</v>
      </c>
      <c r="E1283" t="s">
        <v>19</v>
      </c>
      <c r="I1283">
        <v>0.5</v>
      </c>
      <c r="J1283">
        <v>55.7</v>
      </c>
      <c r="K1283">
        <v>27.85</v>
      </c>
    </row>
    <row r="1284" spans="1:14" x14ac:dyDescent="0.2">
      <c r="A1284" t="s">
        <v>109</v>
      </c>
      <c r="B1284" t="s">
        <v>126</v>
      </c>
      <c r="C1284" t="s">
        <v>16</v>
      </c>
      <c r="E1284" t="s">
        <v>18</v>
      </c>
      <c r="I1284">
        <v>1</v>
      </c>
      <c r="J1284">
        <v>55.7</v>
      </c>
      <c r="K1284">
        <v>55.7</v>
      </c>
    </row>
    <row r="1285" spans="1:14" x14ac:dyDescent="0.2">
      <c r="A1285" t="s">
        <v>109</v>
      </c>
      <c r="B1285" t="s">
        <v>126</v>
      </c>
      <c r="C1285" t="s">
        <v>16</v>
      </c>
      <c r="E1285" t="s">
        <v>254</v>
      </c>
      <c r="F1285" t="s">
        <v>255</v>
      </c>
      <c r="G1285" t="s">
        <v>31</v>
      </c>
      <c r="H1285" t="s">
        <v>145</v>
      </c>
      <c r="I1285">
        <v>0.5</v>
      </c>
      <c r="J1285">
        <v>55.7</v>
      </c>
      <c r="K1285">
        <v>27.85</v>
      </c>
      <c r="L1285" t="s">
        <v>24</v>
      </c>
    </row>
    <row r="1286" spans="1:14" x14ac:dyDescent="0.2">
      <c r="A1286" t="s">
        <v>109</v>
      </c>
      <c r="B1286" t="s">
        <v>126</v>
      </c>
      <c r="C1286" t="s">
        <v>16</v>
      </c>
      <c r="E1286" t="s">
        <v>159</v>
      </c>
      <c r="F1286" t="s">
        <v>119</v>
      </c>
      <c r="H1286" t="s">
        <v>23</v>
      </c>
      <c r="I1286">
        <v>1</v>
      </c>
      <c r="J1286">
        <v>55.7</v>
      </c>
      <c r="K1286">
        <v>55.7</v>
      </c>
      <c r="L1286" t="s">
        <v>120</v>
      </c>
      <c r="N1286" t="s">
        <v>300</v>
      </c>
    </row>
    <row r="1287" spans="1:14" x14ac:dyDescent="0.2">
      <c r="A1287" t="s">
        <v>109</v>
      </c>
      <c r="B1287" t="s">
        <v>126</v>
      </c>
      <c r="C1287" t="s">
        <v>16</v>
      </c>
      <c r="D1287" t="s">
        <v>33</v>
      </c>
      <c r="E1287" t="s">
        <v>163</v>
      </c>
      <c r="I1287">
        <v>3</v>
      </c>
      <c r="J1287">
        <v>55.7</v>
      </c>
      <c r="K1287">
        <v>167.1</v>
      </c>
      <c r="N1287" t="s">
        <v>243</v>
      </c>
    </row>
    <row r="1288" spans="1:14" x14ac:dyDescent="0.2">
      <c r="A1288" t="s">
        <v>109</v>
      </c>
      <c r="B1288" t="s">
        <v>126</v>
      </c>
      <c r="C1288" t="s">
        <v>16</v>
      </c>
      <c r="E1288" t="s">
        <v>325</v>
      </c>
      <c r="F1288" t="s">
        <v>119</v>
      </c>
      <c r="H1288" t="s">
        <v>23</v>
      </c>
      <c r="I1288">
        <v>0.5</v>
      </c>
      <c r="J1288">
        <v>55.7</v>
      </c>
      <c r="K1288">
        <v>27.85</v>
      </c>
      <c r="L1288" t="s">
        <v>120</v>
      </c>
    </row>
    <row r="1289" spans="1:14" x14ac:dyDescent="0.2">
      <c r="A1289" t="s">
        <v>109</v>
      </c>
      <c r="B1289" t="s">
        <v>126</v>
      </c>
      <c r="C1289" t="s">
        <v>16</v>
      </c>
      <c r="E1289" t="s">
        <v>40</v>
      </c>
      <c r="I1289">
        <v>1</v>
      </c>
      <c r="J1289">
        <v>55.7</v>
      </c>
      <c r="K1289">
        <v>55.7</v>
      </c>
    </row>
    <row r="1290" spans="1:14" x14ac:dyDescent="0.2">
      <c r="A1290" t="s">
        <v>109</v>
      </c>
      <c r="B1290" t="s">
        <v>126</v>
      </c>
      <c r="C1290" t="s">
        <v>16</v>
      </c>
      <c r="E1290" t="s">
        <v>21</v>
      </c>
      <c r="F1290" t="s">
        <v>22</v>
      </c>
      <c r="H1290" t="s">
        <v>23</v>
      </c>
      <c r="I1290">
        <v>0.5</v>
      </c>
      <c r="J1290">
        <v>55.7</v>
      </c>
      <c r="K1290">
        <v>27.85</v>
      </c>
      <c r="L1290" t="s">
        <v>24</v>
      </c>
    </row>
    <row r="1291" spans="1:14" x14ac:dyDescent="0.2">
      <c r="A1291" t="s">
        <v>109</v>
      </c>
      <c r="B1291" t="s">
        <v>126</v>
      </c>
      <c r="C1291" t="s">
        <v>16</v>
      </c>
      <c r="D1291" t="s">
        <v>361</v>
      </c>
      <c r="E1291" t="s">
        <v>362</v>
      </c>
      <c r="F1291" t="s">
        <v>363</v>
      </c>
      <c r="G1291" t="s">
        <v>54</v>
      </c>
      <c r="I1291">
        <v>1</v>
      </c>
      <c r="J1291">
        <v>55.7</v>
      </c>
      <c r="K1291">
        <v>55.7</v>
      </c>
    </row>
    <row r="1292" spans="1:14" x14ac:dyDescent="0.2">
      <c r="A1292" t="s">
        <v>14</v>
      </c>
      <c r="B1292" t="s">
        <v>364</v>
      </c>
      <c r="C1292" t="s">
        <v>16</v>
      </c>
      <c r="E1292" t="s">
        <v>18</v>
      </c>
      <c r="I1292">
        <v>10</v>
      </c>
      <c r="J1292">
        <v>42.83</v>
      </c>
      <c r="K1292">
        <v>428.3</v>
      </c>
    </row>
    <row r="1293" spans="1:14" x14ac:dyDescent="0.2">
      <c r="A1293" t="s">
        <v>14</v>
      </c>
      <c r="B1293" t="s">
        <v>364</v>
      </c>
      <c r="C1293" t="s">
        <v>16</v>
      </c>
      <c r="E1293" t="s">
        <v>79</v>
      </c>
      <c r="I1293">
        <v>4</v>
      </c>
      <c r="J1293">
        <v>42.83</v>
      </c>
      <c r="K1293">
        <v>171.32</v>
      </c>
    </row>
    <row r="1294" spans="1:14" x14ac:dyDescent="0.2">
      <c r="A1294" t="s">
        <v>14</v>
      </c>
      <c r="B1294" t="s">
        <v>364</v>
      </c>
      <c r="C1294" t="s">
        <v>16</v>
      </c>
      <c r="E1294" t="s">
        <v>19</v>
      </c>
      <c r="I1294">
        <v>10</v>
      </c>
      <c r="J1294">
        <v>42.83</v>
      </c>
      <c r="K1294">
        <v>428.3</v>
      </c>
    </row>
    <row r="1295" spans="1:14" x14ac:dyDescent="0.2">
      <c r="A1295" t="s">
        <v>14</v>
      </c>
      <c r="B1295" t="s">
        <v>364</v>
      </c>
      <c r="C1295" t="s">
        <v>16</v>
      </c>
      <c r="E1295" t="s">
        <v>20</v>
      </c>
      <c r="I1295">
        <v>6</v>
      </c>
      <c r="J1295">
        <v>42.83</v>
      </c>
      <c r="K1295">
        <v>256.98</v>
      </c>
    </row>
    <row r="1296" spans="1:14" x14ac:dyDescent="0.2">
      <c r="A1296" t="s">
        <v>14</v>
      </c>
      <c r="B1296" t="s">
        <v>364</v>
      </c>
      <c r="C1296" t="s">
        <v>16</v>
      </c>
      <c r="E1296" t="s">
        <v>208</v>
      </c>
      <c r="F1296" t="s">
        <v>27</v>
      </c>
      <c r="H1296" t="s">
        <v>23</v>
      </c>
      <c r="I1296">
        <v>2</v>
      </c>
      <c r="J1296">
        <v>42.83</v>
      </c>
      <c r="K1296">
        <v>85.66</v>
      </c>
      <c r="L1296" t="s">
        <v>24</v>
      </c>
    </row>
    <row r="1297" spans="1:12" x14ac:dyDescent="0.2">
      <c r="A1297" t="s">
        <v>14</v>
      </c>
      <c r="B1297" t="s">
        <v>364</v>
      </c>
      <c r="C1297" t="s">
        <v>16</v>
      </c>
      <c r="E1297" t="s">
        <v>118</v>
      </c>
      <c r="F1297" t="s">
        <v>119</v>
      </c>
      <c r="H1297" t="s">
        <v>23</v>
      </c>
      <c r="I1297">
        <v>5</v>
      </c>
      <c r="J1297">
        <v>42.83</v>
      </c>
      <c r="K1297">
        <v>214.15</v>
      </c>
      <c r="L1297" t="s">
        <v>120</v>
      </c>
    </row>
    <row r="1298" spans="1:12" x14ac:dyDescent="0.2">
      <c r="A1298" t="s">
        <v>14</v>
      </c>
      <c r="B1298" t="s">
        <v>364</v>
      </c>
      <c r="C1298" t="s">
        <v>16</v>
      </c>
      <c r="D1298" t="s">
        <v>215</v>
      </c>
      <c r="E1298" t="s">
        <v>215</v>
      </c>
      <c r="F1298" t="s">
        <v>216</v>
      </c>
      <c r="G1298" t="s">
        <v>134</v>
      </c>
      <c r="H1298" t="s">
        <v>32</v>
      </c>
      <c r="I1298">
        <v>1</v>
      </c>
      <c r="J1298">
        <v>42.83</v>
      </c>
      <c r="K1298">
        <v>42.83</v>
      </c>
      <c r="L1298" t="s">
        <v>217</v>
      </c>
    </row>
    <row r="1299" spans="1:12" x14ac:dyDescent="0.2">
      <c r="A1299" t="s">
        <v>14</v>
      </c>
      <c r="B1299" t="s">
        <v>364</v>
      </c>
      <c r="C1299" t="s">
        <v>16</v>
      </c>
      <c r="E1299" t="s">
        <v>213</v>
      </c>
      <c r="F1299" t="s">
        <v>59</v>
      </c>
      <c r="H1299" t="s">
        <v>23</v>
      </c>
      <c r="I1299">
        <v>3</v>
      </c>
      <c r="J1299">
        <v>42.83</v>
      </c>
      <c r="K1299">
        <v>128.49</v>
      </c>
      <c r="L1299" t="s">
        <v>24</v>
      </c>
    </row>
    <row r="1300" spans="1:12" x14ac:dyDescent="0.2">
      <c r="A1300" t="s">
        <v>14</v>
      </c>
      <c r="B1300" t="s">
        <v>364</v>
      </c>
      <c r="C1300" t="s">
        <v>16</v>
      </c>
      <c r="D1300" t="s">
        <v>28</v>
      </c>
      <c r="E1300" t="s">
        <v>28</v>
      </c>
      <c r="F1300" t="s">
        <v>30</v>
      </c>
      <c r="G1300" t="s">
        <v>31</v>
      </c>
      <c r="H1300" t="s">
        <v>32</v>
      </c>
      <c r="I1300">
        <v>3</v>
      </c>
      <c r="J1300">
        <v>42.83</v>
      </c>
      <c r="K1300">
        <v>128.49</v>
      </c>
      <c r="L1300" t="s">
        <v>24</v>
      </c>
    </row>
    <row r="1301" spans="1:12" x14ac:dyDescent="0.2">
      <c r="A1301" t="s">
        <v>36</v>
      </c>
      <c r="B1301" t="s">
        <v>364</v>
      </c>
      <c r="C1301" t="s">
        <v>16</v>
      </c>
      <c r="E1301" t="s">
        <v>116</v>
      </c>
      <c r="I1301">
        <v>8</v>
      </c>
      <c r="J1301">
        <v>42.83</v>
      </c>
      <c r="K1301">
        <v>342.64</v>
      </c>
    </row>
    <row r="1302" spans="1:12" x14ac:dyDescent="0.2">
      <c r="A1302" t="s">
        <v>36</v>
      </c>
      <c r="B1302" t="s">
        <v>364</v>
      </c>
      <c r="C1302" t="s">
        <v>16</v>
      </c>
      <c r="E1302" t="s">
        <v>65</v>
      </c>
      <c r="F1302" t="s">
        <v>66</v>
      </c>
      <c r="H1302" t="s">
        <v>23</v>
      </c>
      <c r="I1302">
        <v>6</v>
      </c>
      <c r="J1302">
        <v>42.83</v>
      </c>
      <c r="K1302">
        <v>256.98</v>
      </c>
      <c r="L1302" t="s">
        <v>24</v>
      </c>
    </row>
    <row r="1303" spans="1:12" x14ac:dyDescent="0.2">
      <c r="A1303" t="s">
        <v>36</v>
      </c>
      <c r="B1303" t="s">
        <v>364</v>
      </c>
      <c r="C1303" t="s">
        <v>16</v>
      </c>
      <c r="E1303" t="s">
        <v>19</v>
      </c>
      <c r="I1303">
        <v>15</v>
      </c>
      <c r="J1303">
        <v>42.83</v>
      </c>
      <c r="K1303">
        <v>642.45000000000005</v>
      </c>
    </row>
    <row r="1304" spans="1:12" x14ac:dyDescent="0.2">
      <c r="A1304" t="s">
        <v>36</v>
      </c>
      <c r="B1304" t="s">
        <v>364</v>
      </c>
      <c r="C1304" t="s">
        <v>16</v>
      </c>
      <c r="E1304" t="s">
        <v>118</v>
      </c>
      <c r="F1304" t="s">
        <v>119</v>
      </c>
      <c r="H1304" t="s">
        <v>23</v>
      </c>
      <c r="I1304">
        <v>2</v>
      </c>
      <c r="J1304">
        <v>42.83</v>
      </c>
      <c r="K1304">
        <v>85.66</v>
      </c>
      <c r="L1304" t="s">
        <v>120</v>
      </c>
    </row>
    <row r="1305" spans="1:12" x14ac:dyDescent="0.2">
      <c r="A1305" t="s">
        <v>36</v>
      </c>
      <c r="B1305" t="s">
        <v>364</v>
      </c>
      <c r="C1305" t="s">
        <v>16</v>
      </c>
      <c r="E1305" t="s">
        <v>159</v>
      </c>
      <c r="F1305" t="s">
        <v>119</v>
      </c>
      <c r="H1305" t="s">
        <v>23</v>
      </c>
      <c r="I1305">
        <v>2</v>
      </c>
      <c r="J1305">
        <v>42.83</v>
      </c>
      <c r="K1305">
        <v>85.66</v>
      </c>
      <c r="L1305" t="s">
        <v>120</v>
      </c>
    </row>
    <row r="1306" spans="1:12" x14ac:dyDescent="0.2">
      <c r="A1306" t="s">
        <v>36</v>
      </c>
      <c r="B1306" t="s">
        <v>364</v>
      </c>
      <c r="C1306" t="s">
        <v>16</v>
      </c>
      <c r="E1306" t="s">
        <v>58</v>
      </c>
      <c r="F1306" t="s">
        <v>59</v>
      </c>
      <c r="H1306" t="s">
        <v>23</v>
      </c>
      <c r="I1306">
        <v>1</v>
      </c>
      <c r="J1306">
        <v>42.83</v>
      </c>
      <c r="K1306">
        <v>42.83</v>
      </c>
      <c r="L1306" t="s">
        <v>24</v>
      </c>
    </row>
    <row r="1307" spans="1:12" x14ac:dyDescent="0.2">
      <c r="A1307" t="s">
        <v>36</v>
      </c>
      <c r="B1307" t="s">
        <v>364</v>
      </c>
      <c r="C1307" t="s">
        <v>16</v>
      </c>
      <c r="E1307" t="s">
        <v>121</v>
      </c>
      <c r="F1307" t="s">
        <v>113</v>
      </c>
      <c r="H1307" t="s">
        <v>23</v>
      </c>
      <c r="I1307">
        <v>1</v>
      </c>
      <c r="J1307">
        <v>42.83</v>
      </c>
      <c r="K1307">
        <v>42.83</v>
      </c>
      <c r="L1307" t="s">
        <v>114</v>
      </c>
    </row>
    <row r="1308" spans="1:12" x14ac:dyDescent="0.2">
      <c r="A1308" t="s">
        <v>36</v>
      </c>
      <c r="B1308" t="s">
        <v>364</v>
      </c>
      <c r="C1308" t="s">
        <v>16</v>
      </c>
      <c r="E1308" t="s">
        <v>18</v>
      </c>
      <c r="I1308">
        <v>15</v>
      </c>
      <c r="J1308">
        <v>42.83</v>
      </c>
      <c r="K1308">
        <v>642.45000000000005</v>
      </c>
    </row>
    <row r="1309" spans="1:12" x14ac:dyDescent="0.2">
      <c r="A1309" t="s">
        <v>36</v>
      </c>
      <c r="B1309" t="s">
        <v>364</v>
      </c>
      <c r="C1309" t="s">
        <v>16</v>
      </c>
      <c r="E1309" t="s">
        <v>46</v>
      </c>
      <c r="I1309">
        <v>4</v>
      </c>
      <c r="J1309">
        <v>42.83</v>
      </c>
      <c r="K1309">
        <v>171.32</v>
      </c>
    </row>
    <row r="1310" spans="1:12" x14ac:dyDescent="0.2">
      <c r="A1310" t="s">
        <v>36</v>
      </c>
      <c r="B1310" t="s">
        <v>364</v>
      </c>
      <c r="C1310" t="s">
        <v>16</v>
      </c>
      <c r="E1310" t="s">
        <v>20</v>
      </c>
      <c r="I1310">
        <v>1</v>
      </c>
      <c r="J1310">
        <v>42.83</v>
      </c>
      <c r="K1310">
        <v>42.83</v>
      </c>
    </row>
    <row r="1311" spans="1:12" x14ac:dyDescent="0.2">
      <c r="A1311" t="s">
        <v>36</v>
      </c>
      <c r="B1311" t="s">
        <v>364</v>
      </c>
      <c r="C1311" t="s">
        <v>16</v>
      </c>
      <c r="E1311" t="s">
        <v>329</v>
      </c>
      <c r="F1311" t="s">
        <v>119</v>
      </c>
      <c r="H1311" t="s">
        <v>23</v>
      </c>
      <c r="I1311">
        <v>2</v>
      </c>
      <c r="J1311">
        <v>42.83</v>
      </c>
      <c r="K1311">
        <v>85.66</v>
      </c>
      <c r="L1311" t="s">
        <v>120</v>
      </c>
    </row>
    <row r="1312" spans="1:12" x14ac:dyDescent="0.2">
      <c r="A1312" t="s">
        <v>36</v>
      </c>
      <c r="B1312" t="s">
        <v>364</v>
      </c>
      <c r="C1312" t="s">
        <v>16</v>
      </c>
      <c r="E1312" t="s">
        <v>111</v>
      </c>
      <c r="F1312" t="s">
        <v>59</v>
      </c>
      <c r="H1312" t="s">
        <v>23</v>
      </c>
      <c r="I1312">
        <v>2</v>
      </c>
      <c r="J1312">
        <v>42.83</v>
      </c>
      <c r="K1312">
        <v>85.66</v>
      </c>
      <c r="L1312" t="s">
        <v>24</v>
      </c>
    </row>
    <row r="1313" spans="1:14" x14ac:dyDescent="0.2">
      <c r="A1313" t="s">
        <v>37</v>
      </c>
      <c r="B1313" t="s">
        <v>364</v>
      </c>
      <c r="C1313" t="s">
        <v>16</v>
      </c>
      <c r="E1313" t="s">
        <v>18</v>
      </c>
      <c r="I1313">
        <v>14</v>
      </c>
      <c r="J1313">
        <v>42.83</v>
      </c>
      <c r="K1313">
        <v>599.62</v>
      </c>
    </row>
    <row r="1314" spans="1:14" x14ac:dyDescent="0.2">
      <c r="A1314" t="s">
        <v>37</v>
      </c>
      <c r="B1314" t="s">
        <v>364</v>
      </c>
      <c r="C1314" t="s">
        <v>16</v>
      </c>
      <c r="E1314" t="s">
        <v>116</v>
      </c>
      <c r="I1314">
        <v>5</v>
      </c>
      <c r="J1314">
        <v>42.83</v>
      </c>
      <c r="K1314">
        <v>214.15</v>
      </c>
      <c r="N1314" t="s">
        <v>365</v>
      </c>
    </row>
    <row r="1315" spans="1:14" x14ac:dyDescent="0.2">
      <c r="A1315" t="s">
        <v>37</v>
      </c>
      <c r="B1315" t="s">
        <v>364</v>
      </c>
      <c r="C1315" t="s">
        <v>16</v>
      </c>
      <c r="E1315" t="s">
        <v>19</v>
      </c>
      <c r="I1315">
        <v>10</v>
      </c>
      <c r="J1315">
        <v>42.83</v>
      </c>
      <c r="K1315">
        <v>428.3</v>
      </c>
    </row>
    <row r="1316" spans="1:14" x14ac:dyDescent="0.2">
      <c r="A1316" t="s">
        <v>37</v>
      </c>
      <c r="B1316" t="s">
        <v>364</v>
      </c>
      <c r="C1316" t="s">
        <v>16</v>
      </c>
      <c r="D1316" t="s">
        <v>28</v>
      </c>
      <c r="E1316" t="s">
        <v>28</v>
      </c>
      <c r="F1316" t="s">
        <v>30</v>
      </c>
      <c r="G1316" t="s">
        <v>31</v>
      </c>
      <c r="H1316" t="s">
        <v>32</v>
      </c>
      <c r="I1316">
        <v>3</v>
      </c>
      <c r="J1316">
        <v>42.83</v>
      </c>
      <c r="K1316">
        <v>128.49</v>
      </c>
      <c r="L1316" t="s">
        <v>24</v>
      </c>
    </row>
    <row r="1317" spans="1:14" x14ac:dyDescent="0.2">
      <c r="A1317" t="s">
        <v>37</v>
      </c>
      <c r="B1317" t="s">
        <v>364</v>
      </c>
      <c r="C1317" t="s">
        <v>16</v>
      </c>
      <c r="E1317" t="s">
        <v>153</v>
      </c>
      <c r="F1317" t="s">
        <v>154</v>
      </c>
      <c r="G1317" t="s">
        <v>63</v>
      </c>
      <c r="H1317" t="s">
        <v>145</v>
      </c>
      <c r="I1317">
        <v>1</v>
      </c>
      <c r="J1317">
        <v>42.83</v>
      </c>
      <c r="K1317">
        <v>42.83</v>
      </c>
      <c r="L1317" t="s">
        <v>24</v>
      </c>
    </row>
    <row r="1318" spans="1:14" x14ac:dyDescent="0.2">
      <c r="A1318" t="s">
        <v>37</v>
      </c>
      <c r="B1318" t="s">
        <v>364</v>
      </c>
      <c r="C1318" t="s">
        <v>16</v>
      </c>
      <c r="E1318" t="s">
        <v>121</v>
      </c>
      <c r="F1318" t="s">
        <v>113</v>
      </c>
      <c r="H1318" t="s">
        <v>23</v>
      </c>
      <c r="I1318">
        <v>1</v>
      </c>
      <c r="J1318">
        <v>42.83</v>
      </c>
      <c r="K1318">
        <v>42.83</v>
      </c>
      <c r="L1318" t="s">
        <v>114</v>
      </c>
    </row>
    <row r="1319" spans="1:14" x14ac:dyDescent="0.2">
      <c r="A1319" t="s">
        <v>37</v>
      </c>
      <c r="B1319" t="s">
        <v>364</v>
      </c>
      <c r="C1319" t="s">
        <v>16</v>
      </c>
      <c r="E1319" t="s">
        <v>366</v>
      </c>
      <c r="F1319" t="s">
        <v>367</v>
      </c>
      <c r="G1319" t="s">
        <v>129</v>
      </c>
      <c r="H1319" t="s">
        <v>192</v>
      </c>
      <c r="I1319">
        <v>3</v>
      </c>
      <c r="J1319">
        <v>42.83</v>
      </c>
      <c r="K1319">
        <v>128.49</v>
      </c>
      <c r="L1319" t="s">
        <v>24</v>
      </c>
    </row>
    <row r="1320" spans="1:14" x14ac:dyDescent="0.2">
      <c r="A1320" t="s">
        <v>37</v>
      </c>
      <c r="B1320" t="s">
        <v>364</v>
      </c>
      <c r="C1320" t="s">
        <v>16</v>
      </c>
      <c r="E1320" t="s">
        <v>118</v>
      </c>
      <c r="F1320" t="s">
        <v>119</v>
      </c>
      <c r="H1320" t="s">
        <v>23</v>
      </c>
      <c r="I1320">
        <v>1</v>
      </c>
      <c r="J1320">
        <v>42.83</v>
      </c>
      <c r="K1320">
        <v>42.83</v>
      </c>
      <c r="L1320" t="s">
        <v>120</v>
      </c>
    </row>
    <row r="1321" spans="1:14" x14ac:dyDescent="0.2">
      <c r="A1321" t="s">
        <v>37</v>
      </c>
      <c r="B1321" t="s">
        <v>364</v>
      </c>
      <c r="C1321" t="s">
        <v>16</v>
      </c>
      <c r="D1321" t="s">
        <v>215</v>
      </c>
      <c r="E1321" t="s">
        <v>215</v>
      </c>
      <c r="F1321" t="s">
        <v>216</v>
      </c>
      <c r="G1321" t="s">
        <v>134</v>
      </c>
      <c r="H1321" t="s">
        <v>32</v>
      </c>
      <c r="I1321">
        <v>9</v>
      </c>
      <c r="J1321">
        <v>42.83</v>
      </c>
      <c r="K1321">
        <v>385.47</v>
      </c>
      <c r="L1321" t="s">
        <v>217</v>
      </c>
    </row>
    <row r="1322" spans="1:14" x14ac:dyDescent="0.2">
      <c r="A1322" t="s">
        <v>37</v>
      </c>
      <c r="B1322" t="s">
        <v>364</v>
      </c>
      <c r="C1322" t="s">
        <v>16</v>
      </c>
      <c r="E1322" t="s">
        <v>26</v>
      </c>
      <c r="F1322" t="s">
        <v>27</v>
      </c>
      <c r="H1322" t="s">
        <v>23</v>
      </c>
      <c r="I1322">
        <v>10</v>
      </c>
      <c r="J1322">
        <v>42.83</v>
      </c>
      <c r="K1322">
        <v>428.3</v>
      </c>
      <c r="L1322" t="s">
        <v>24</v>
      </c>
    </row>
    <row r="1323" spans="1:14" x14ac:dyDescent="0.2">
      <c r="A1323" t="s">
        <v>37</v>
      </c>
      <c r="B1323" t="s">
        <v>364</v>
      </c>
      <c r="C1323" t="s">
        <v>16</v>
      </c>
      <c r="E1323" t="s">
        <v>20</v>
      </c>
      <c r="I1323">
        <v>1</v>
      </c>
      <c r="J1323">
        <v>42.83</v>
      </c>
      <c r="K1323">
        <v>42.83</v>
      </c>
    </row>
    <row r="1324" spans="1:14" x14ac:dyDescent="0.2">
      <c r="A1324" t="s">
        <v>37</v>
      </c>
      <c r="B1324" t="s">
        <v>364</v>
      </c>
      <c r="C1324" t="s">
        <v>16</v>
      </c>
      <c r="E1324" t="s">
        <v>111</v>
      </c>
      <c r="F1324" t="s">
        <v>59</v>
      </c>
      <c r="H1324" t="s">
        <v>23</v>
      </c>
      <c r="I1324">
        <v>3</v>
      </c>
      <c r="J1324">
        <v>42.83</v>
      </c>
      <c r="K1324">
        <v>128.49</v>
      </c>
      <c r="L1324" t="s">
        <v>24</v>
      </c>
    </row>
    <row r="1325" spans="1:14" x14ac:dyDescent="0.2">
      <c r="A1325" t="s">
        <v>39</v>
      </c>
      <c r="B1325" t="s">
        <v>364</v>
      </c>
      <c r="C1325" t="s">
        <v>16</v>
      </c>
      <c r="E1325" t="s">
        <v>19</v>
      </c>
      <c r="I1325">
        <v>9</v>
      </c>
      <c r="J1325">
        <v>42.83</v>
      </c>
      <c r="K1325">
        <v>385.47</v>
      </c>
    </row>
    <row r="1326" spans="1:14" x14ac:dyDescent="0.2">
      <c r="A1326" t="s">
        <v>39</v>
      </c>
      <c r="B1326" t="s">
        <v>364</v>
      </c>
      <c r="C1326" t="s">
        <v>16</v>
      </c>
      <c r="E1326" t="s">
        <v>123</v>
      </c>
      <c r="F1326" t="s">
        <v>22</v>
      </c>
      <c r="H1326" t="s">
        <v>23</v>
      </c>
      <c r="I1326">
        <v>3</v>
      </c>
      <c r="J1326">
        <v>42.83</v>
      </c>
      <c r="K1326">
        <v>128.49</v>
      </c>
      <c r="L1326" t="s">
        <v>24</v>
      </c>
    </row>
    <row r="1327" spans="1:14" x14ac:dyDescent="0.2">
      <c r="A1327" t="s">
        <v>39</v>
      </c>
      <c r="B1327" t="s">
        <v>364</v>
      </c>
      <c r="C1327" t="s">
        <v>16</v>
      </c>
      <c r="E1327" t="s">
        <v>65</v>
      </c>
      <c r="F1327" t="s">
        <v>66</v>
      </c>
      <c r="H1327" t="s">
        <v>23</v>
      </c>
      <c r="I1327">
        <v>2</v>
      </c>
      <c r="J1327">
        <v>42.83</v>
      </c>
      <c r="K1327">
        <v>85.66</v>
      </c>
      <c r="L1327" t="s">
        <v>24</v>
      </c>
    </row>
    <row r="1328" spans="1:14" x14ac:dyDescent="0.2">
      <c r="A1328" t="s">
        <v>39</v>
      </c>
      <c r="B1328" t="s">
        <v>364</v>
      </c>
      <c r="C1328" t="s">
        <v>16</v>
      </c>
      <c r="E1328" t="s">
        <v>111</v>
      </c>
      <c r="F1328" t="s">
        <v>59</v>
      </c>
      <c r="H1328" t="s">
        <v>23</v>
      </c>
      <c r="I1328">
        <v>1</v>
      </c>
      <c r="J1328">
        <v>42.83</v>
      </c>
      <c r="K1328">
        <v>42.83</v>
      </c>
      <c r="L1328" t="s">
        <v>24</v>
      </c>
    </row>
    <row r="1329" spans="1:12" x14ac:dyDescent="0.2">
      <c r="A1329" t="s">
        <v>39</v>
      </c>
      <c r="B1329" t="s">
        <v>364</v>
      </c>
      <c r="C1329" t="s">
        <v>16</v>
      </c>
      <c r="E1329" t="s">
        <v>368</v>
      </c>
      <c r="F1329" t="s">
        <v>113</v>
      </c>
      <c r="H1329" t="s">
        <v>23</v>
      </c>
      <c r="I1329">
        <v>1</v>
      </c>
      <c r="J1329">
        <v>42.83</v>
      </c>
      <c r="K1329">
        <v>42.83</v>
      </c>
      <c r="L1329" t="s">
        <v>114</v>
      </c>
    </row>
    <row r="1330" spans="1:12" x14ac:dyDescent="0.2">
      <c r="A1330" t="s">
        <v>39</v>
      </c>
      <c r="B1330" t="s">
        <v>364</v>
      </c>
      <c r="C1330" t="s">
        <v>16</v>
      </c>
      <c r="E1330" t="s">
        <v>18</v>
      </c>
      <c r="I1330">
        <v>13</v>
      </c>
      <c r="J1330">
        <v>42.83</v>
      </c>
      <c r="K1330">
        <v>556.79</v>
      </c>
    </row>
    <row r="1331" spans="1:12" x14ac:dyDescent="0.2">
      <c r="A1331" t="s">
        <v>39</v>
      </c>
      <c r="B1331" t="s">
        <v>364</v>
      </c>
      <c r="C1331" t="s">
        <v>16</v>
      </c>
      <c r="D1331" t="s">
        <v>215</v>
      </c>
      <c r="E1331" t="s">
        <v>215</v>
      </c>
      <c r="F1331" t="s">
        <v>216</v>
      </c>
      <c r="G1331" t="s">
        <v>134</v>
      </c>
      <c r="H1331" t="s">
        <v>32</v>
      </c>
      <c r="I1331">
        <v>2</v>
      </c>
      <c r="J1331">
        <v>42.83</v>
      </c>
      <c r="K1331">
        <v>85.66</v>
      </c>
      <c r="L1331" t="s">
        <v>217</v>
      </c>
    </row>
    <row r="1332" spans="1:12" x14ac:dyDescent="0.2">
      <c r="A1332" t="s">
        <v>39</v>
      </c>
      <c r="B1332" t="s">
        <v>364</v>
      </c>
      <c r="C1332" t="s">
        <v>16</v>
      </c>
      <c r="E1332" t="s">
        <v>159</v>
      </c>
      <c r="F1332" t="s">
        <v>119</v>
      </c>
      <c r="H1332" t="s">
        <v>23</v>
      </c>
      <c r="I1332">
        <v>6</v>
      </c>
      <c r="J1332">
        <v>42.83</v>
      </c>
      <c r="K1332">
        <v>256.98</v>
      </c>
      <c r="L1332" t="s">
        <v>120</v>
      </c>
    </row>
    <row r="1333" spans="1:12" x14ac:dyDescent="0.2">
      <c r="A1333" t="s">
        <v>39</v>
      </c>
      <c r="B1333" t="s">
        <v>364</v>
      </c>
      <c r="C1333" t="s">
        <v>16</v>
      </c>
      <c r="E1333" t="s">
        <v>20</v>
      </c>
      <c r="I1333">
        <v>6</v>
      </c>
      <c r="J1333">
        <v>42.83</v>
      </c>
      <c r="K1333">
        <v>256.98</v>
      </c>
    </row>
    <row r="1334" spans="1:12" x14ac:dyDescent="0.2">
      <c r="A1334" t="s">
        <v>39</v>
      </c>
      <c r="B1334" t="s">
        <v>364</v>
      </c>
      <c r="C1334" t="s">
        <v>16</v>
      </c>
      <c r="E1334" t="s">
        <v>208</v>
      </c>
      <c r="F1334" t="s">
        <v>27</v>
      </c>
      <c r="H1334" t="s">
        <v>23</v>
      </c>
      <c r="I1334">
        <v>2</v>
      </c>
      <c r="J1334">
        <v>42.83</v>
      </c>
      <c r="K1334">
        <v>85.66</v>
      </c>
      <c r="L1334" t="s">
        <v>24</v>
      </c>
    </row>
    <row r="1335" spans="1:12" x14ac:dyDescent="0.2">
      <c r="A1335" t="s">
        <v>39</v>
      </c>
      <c r="B1335" t="s">
        <v>364</v>
      </c>
      <c r="C1335" t="s">
        <v>16</v>
      </c>
      <c r="E1335" t="s">
        <v>112</v>
      </c>
      <c r="F1335" t="s">
        <v>113</v>
      </c>
      <c r="H1335" t="s">
        <v>23</v>
      </c>
      <c r="I1335">
        <v>2</v>
      </c>
      <c r="J1335">
        <v>42.83</v>
      </c>
      <c r="K1335">
        <v>85.66</v>
      </c>
      <c r="L1335" t="s">
        <v>114</v>
      </c>
    </row>
    <row r="1336" spans="1:12" x14ac:dyDescent="0.2">
      <c r="A1336" t="s">
        <v>39</v>
      </c>
      <c r="B1336" t="s">
        <v>364</v>
      </c>
      <c r="C1336" t="s">
        <v>16</v>
      </c>
      <c r="E1336" t="s">
        <v>46</v>
      </c>
      <c r="I1336">
        <v>2</v>
      </c>
      <c r="J1336">
        <v>42.83</v>
      </c>
      <c r="K1336">
        <v>85.66</v>
      </c>
    </row>
    <row r="1337" spans="1:12" x14ac:dyDescent="0.2">
      <c r="A1337" t="s">
        <v>44</v>
      </c>
      <c r="B1337" t="s">
        <v>364</v>
      </c>
      <c r="C1337" t="s">
        <v>16</v>
      </c>
      <c r="E1337" t="s">
        <v>19</v>
      </c>
      <c r="I1337">
        <v>14</v>
      </c>
      <c r="J1337">
        <v>42.83</v>
      </c>
      <c r="K1337">
        <v>599.62</v>
      </c>
    </row>
    <row r="1338" spans="1:12" x14ac:dyDescent="0.2">
      <c r="A1338" t="s">
        <v>44</v>
      </c>
      <c r="B1338" t="s">
        <v>364</v>
      </c>
      <c r="C1338" t="s">
        <v>16</v>
      </c>
      <c r="E1338" t="s">
        <v>18</v>
      </c>
      <c r="I1338">
        <v>14</v>
      </c>
      <c r="J1338">
        <v>42.83</v>
      </c>
      <c r="K1338">
        <v>599.62</v>
      </c>
    </row>
    <row r="1339" spans="1:12" x14ac:dyDescent="0.2">
      <c r="A1339" t="s">
        <v>44</v>
      </c>
      <c r="B1339" t="s">
        <v>364</v>
      </c>
      <c r="C1339" t="s">
        <v>16</v>
      </c>
      <c r="E1339" t="s">
        <v>112</v>
      </c>
      <c r="F1339" t="s">
        <v>113</v>
      </c>
      <c r="H1339" t="s">
        <v>23</v>
      </c>
      <c r="I1339">
        <v>1</v>
      </c>
      <c r="J1339">
        <v>42.83</v>
      </c>
      <c r="K1339">
        <v>42.83</v>
      </c>
      <c r="L1339" t="s">
        <v>114</v>
      </c>
    </row>
    <row r="1340" spans="1:12" x14ac:dyDescent="0.2">
      <c r="A1340" t="s">
        <v>44</v>
      </c>
      <c r="B1340" t="s">
        <v>364</v>
      </c>
      <c r="C1340" t="s">
        <v>16</v>
      </c>
      <c r="E1340" t="s">
        <v>159</v>
      </c>
      <c r="F1340" t="s">
        <v>119</v>
      </c>
      <c r="H1340" t="s">
        <v>23</v>
      </c>
      <c r="I1340">
        <v>3</v>
      </c>
      <c r="J1340">
        <v>42.83</v>
      </c>
      <c r="K1340">
        <v>128.49</v>
      </c>
      <c r="L1340" t="s">
        <v>120</v>
      </c>
    </row>
    <row r="1341" spans="1:12" x14ac:dyDescent="0.2">
      <c r="A1341" t="s">
        <v>44</v>
      </c>
      <c r="B1341" t="s">
        <v>364</v>
      </c>
      <c r="C1341" t="s">
        <v>16</v>
      </c>
      <c r="E1341" t="s">
        <v>111</v>
      </c>
      <c r="F1341" t="s">
        <v>59</v>
      </c>
      <c r="H1341" t="s">
        <v>23</v>
      </c>
      <c r="I1341">
        <v>2</v>
      </c>
      <c r="J1341">
        <v>42.83</v>
      </c>
      <c r="K1341">
        <v>85.66</v>
      </c>
      <c r="L1341" t="s">
        <v>24</v>
      </c>
    </row>
    <row r="1342" spans="1:12" x14ac:dyDescent="0.2">
      <c r="A1342" t="s">
        <v>44</v>
      </c>
      <c r="B1342" t="s">
        <v>364</v>
      </c>
      <c r="C1342" t="s">
        <v>16</v>
      </c>
      <c r="E1342" t="s">
        <v>213</v>
      </c>
      <c r="F1342" t="s">
        <v>59</v>
      </c>
      <c r="H1342" t="s">
        <v>23</v>
      </c>
      <c r="I1342">
        <v>2</v>
      </c>
      <c r="J1342">
        <v>42.83</v>
      </c>
      <c r="K1342">
        <v>85.66</v>
      </c>
      <c r="L1342" t="s">
        <v>24</v>
      </c>
    </row>
    <row r="1343" spans="1:12" x14ac:dyDescent="0.2">
      <c r="A1343" t="s">
        <v>44</v>
      </c>
      <c r="B1343" t="s">
        <v>364</v>
      </c>
      <c r="C1343" t="s">
        <v>16</v>
      </c>
      <c r="E1343" t="s">
        <v>20</v>
      </c>
      <c r="I1343">
        <v>5</v>
      </c>
      <c r="J1343">
        <v>42.83</v>
      </c>
      <c r="K1343">
        <v>214.15</v>
      </c>
    </row>
    <row r="1344" spans="1:12" x14ac:dyDescent="0.2">
      <c r="A1344" t="s">
        <v>44</v>
      </c>
      <c r="B1344" t="s">
        <v>364</v>
      </c>
      <c r="C1344" t="s">
        <v>16</v>
      </c>
      <c r="D1344" t="s">
        <v>215</v>
      </c>
      <c r="E1344" t="s">
        <v>215</v>
      </c>
      <c r="F1344" t="s">
        <v>216</v>
      </c>
      <c r="G1344" t="s">
        <v>134</v>
      </c>
      <c r="H1344" t="s">
        <v>32</v>
      </c>
      <c r="I1344">
        <v>2</v>
      </c>
      <c r="J1344">
        <v>42.83</v>
      </c>
      <c r="K1344">
        <v>85.66</v>
      </c>
      <c r="L1344" t="s">
        <v>217</v>
      </c>
    </row>
    <row r="1345" spans="1:12" x14ac:dyDescent="0.2">
      <c r="A1345" t="s">
        <v>44</v>
      </c>
      <c r="B1345" t="s">
        <v>364</v>
      </c>
      <c r="C1345" t="s">
        <v>16</v>
      </c>
      <c r="E1345" t="s">
        <v>26</v>
      </c>
      <c r="F1345" t="s">
        <v>27</v>
      </c>
      <c r="H1345" t="s">
        <v>23</v>
      </c>
      <c r="I1345">
        <v>3</v>
      </c>
      <c r="J1345">
        <v>42.83</v>
      </c>
      <c r="K1345">
        <v>128.49</v>
      </c>
      <c r="L1345" t="s">
        <v>24</v>
      </c>
    </row>
    <row r="1346" spans="1:12" x14ac:dyDescent="0.2">
      <c r="A1346" t="s">
        <v>44</v>
      </c>
      <c r="B1346" t="s">
        <v>364</v>
      </c>
      <c r="C1346" t="s">
        <v>16</v>
      </c>
      <c r="E1346" t="s">
        <v>208</v>
      </c>
      <c r="F1346" t="s">
        <v>27</v>
      </c>
      <c r="H1346" t="s">
        <v>23</v>
      </c>
      <c r="I1346">
        <v>2</v>
      </c>
      <c r="J1346">
        <v>42.83</v>
      </c>
      <c r="K1346">
        <v>85.66</v>
      </c>
      <c r="L1346" t="s">
        <v>24</v>
      </c>
    </row>
    <row r="1347" spans="1:12" x14ac:dyDescent="0.2">
      <c r="A1347" t="s">
        <v>44</v>
      </c>
      <c r="B1347" t="s">
        <v>364</v>
      </c>
      <c r="C1347" t="s">
        <v>16</v>
      </c>
      <c r="E1347" t="s">
        <v>33</v>
      </c>
      <c r="F1347" t="s">
        <v>45</v>
      </c>
      <c r="H1347" t="s">
        <v>23</v>
      </c>
      <c r="I1347">
        <v>2</v>
      </c>
      <c r="J1347">
        <v>42.83</v>
      </c>
      <c r="K1347">
        <v>85.66</v>
      </c>
      <c r="L1347" t="s">
        <v>24</v>
      </c>
    </row>
    <row r="1348" spans="1:12" x14ac:dyDescent="0.2">
      <c r="A1348" t="s">
        <v>47</v>
      </c>
      <c r="B1348" t="s">
        <v>364</v>
      </c>
      <c r="C1348" t="s">
        <v>16</v>
      </c>
      <c r="E1348" t="s">
        <v>33</v>
      </c>
      <c r="F1348" t="s">
        <v>45</v>
      </c>
      <c r="H1348" t="s">
        <v>23</v>
      </c>
      <c r="I1348">
        <v>12</v>
      </c>
      <c r="J1348">
        <v>42.83</v>
      </c>
      <c r="K1348">
        <v>513.96</v>
      </c>
      <c r="L1348" t="s">
        <v>24</v>
      </c>
    </row>
    <row r="1349" spans="1:12" x14ac:dyDescent="0.2">
      <c r="A1349" t="s">
        <v>47</v>
      </c>
      <c r="B1349" t="s">
        <v>364</v>
      </c>
      <c r="C1349" t="s">
        <v>16</v>
      </c>
      <c r="E1349" t="s">
        <v>17</v>
      </c>
      <c r="I1349">
        <v>24</v>
      </c>
      <c r="J1349">
        <v>42.83</v>
      </c>
      <c r="K1349">
        <v>1027.92</v>
      </c>
    </row>
    <row r="1350" spans="1:12" x14ac:dyDescent="0.2">
      <c r="A1350" t="s">
        <v>47</v>
      </c>
      <c r="B1350" t="s">
        <v>364</v>
      </c>
      <c r="C1350" t="s">
        <v>16</v>
      </c>
      <c r="E1350" t="s">
        <v>19</v>
      </c>
      <c r="I1350">
        <v>3</v>
      </c>
      <c r="J1350">
        <v>42.83</v>
      </c>
      <c r="K1350">
        <v>128.49</v>
      </c>
    </row>
    <row r="1351" spans="1:12" x14ac:dyDescent="0.2">
      <c r="A1351" t="s">
        <v>47</v>
      </c>
      <c r="B1351" t="s">
        <v>364</v>
      </c>
      <c r="C1351" t="s">
        <v>16</v>
      </c>
      <c r="E1351" t="s">
        <v>40</v>
      </c>
      <c r="I1351">
        <v>5</v>
      </c>
      <c r="J1351">
        <v>42.83</v>
      </c>
      <c r="K1351">
        <v>214.15</v>
      </c>
    </row>
    <row r="1352" spans="1:12" x14ac:dyDescent="0.2">
      <c r="A1352" t="s">
        <v>47</v>
      </c>
      <c r="B1352" t="s">
        <v>364</v>
      </c>
      <c r="C1352" t="s">
        <v>16</v>
      </c>
      <c r="E1352" t="s">
        <v>73</v>
      </c>
      <c r="F1352" t="s">
        <v>45</v>
      </c>
      <c r="H1352" t="s">
        <v>23</v>
      </c>
      <c r="I1352">
        <v>1</v>
      </c>
      <c r="J1352">
        <v>42.83</v>
      </c>
      <c r="K1352">
        <v>42.83</v>
      </c>
      <c r="L1352" t="s">
        <v>24</v>
      </c>
    </row>
    <row r="1353" spans="1:12" x14ac:dyDescent="0.2">
      <c r="A1353" t="s">
        <v>47</v>
      </c>
      <c r="B1353" t="s">
        <v>364</v>
      </c>
      <c r="C1353" t="s">
        <v>16</v>
      </c>
      <c r="E1353" t="s">
        <v>18</v>
      </c>
      <c r="I1353">
        <v>5</v>
      </c>
      <c r="J1353">
        <v>42.83</v>
      </c>
      <c r="K1353">
        <v>214.15</v>
      </c>
    </row>
    <row r="1354" spans="1:12" x14ac:dyDescent="0.2">
      <c r="A1354" t="s">
        <v>47</v>
      </c>
      <c r="B1354" t="s">
        <v>364</v>
      </c>
      <c r="C1354" t="s">
        <v>16</v>
      </c>
      <c r="E1354" t="s">
        <v>18</v>
      </c>
      <c r="I1354">
        <v>5</v>
      </c>
      <c r="J1354">
        <v>42.83</v>
      </c>
      <c r="K1354">
        <v>214.15</v>
      </c>
    </row>
    <row r="1355" spans="1:12" x14ac:dyDescent="0.2">
      <c r="A1355" t="s">
        <v>48</v>
      </c>
      <c r="B1355" t="s">
        <v>364</v>
      </c>
      <c r="C1355" t="s">
        <v>16</v>
      </c>
      <c r="E1355" t="s">
        <v>18</v>
      </c>
      <c r="I1355">
        <v>9</v>
      </c>
      <c r="J1355">
        <v>42.83</v>
      </c>
      <c r="K1355">
        <v>385.47</v>
      </c>
    </row>
    <row r="1356" spans="1:12" x14ac:dyDescent="0.2">
      <c r="A1356" t="s">
        <v>48</v>
      </c>
      <c r="B1356" t="s">
        <v>364</v>
      </c>
      <c r="C1356" t="s">
        <v>16</v>
      </c>
      <c r="E1356" t="s">
        <v>19</v>
      </c>
      <c r="I1356">
        <v>14</v>
      </c>
      <c r="J1356">
        <v>42.83</v>
      </c>
      <c r="K1356">
        <v>599.62</v>
      </c>
    </row>
    <row r="1357" spans="1:12" x14ac:dyDescent="0.2">
      <c r="A1357" t="s">
        <v>48</v>
      </c>
      <c r="B1357" t="s">
        <v>364</v>
      </c>
      <c r="C1357" t="s">
        <v>16</v>
      </c>
      <c r="E1357" t="s">
        <v>112</v>
      </c>
      <c r="F1357" t="s">
        <v>113</v>
      </c>
      <c r="H1357" t="s">
        <v>23</v>
      </c>
      <c r="I1357">
        <v>11</v>
      </c>
      <c r="J1357">
        <v>42.83</v>
      </c>
      <c r="K1357">
        <v>471.13</v>
      </c>
      <c r="L1357" t="s">
        <v>114</v>
      </c>
    </row>
    <row r="1358" spans="1:12" x14ac:dyDescent="0.2">
      <c r="A1358" t="s">
        <v>48</v>
      </c>
      <c r="B1358" t="s">
        <v>364</v>
      </c>
      <c r="C1358" t="s">
        <v>16</v>
      </c>
      <c r="E1358" t="s">
        <v>159</v>
      </c>
      <c r="F1358" t="s">
        <v>119</v>
      </c>
      <c r="H1358" t="s">
        <v>23</v>
      </c>
      <c r="I1358">
        <v>3</v>
      </c>
      <c r="J1358">
        <v>42.83</v>
      </c>
      <c r="K1358">
        <v>128.49</v>
      </c>
      <c r="L1358" t="s">
        <v>120</v>
      </c>
    </row>
    <row r="1359" spans="1:12" x14ac:dyDescent="0.2">
      <c r="A1359" t="s">
        <v>48</v>
      </c>
      <c r="B1359" t="s">
        <v>364</v>
      </c>
      <c r="C1359" t="s">
        <v>16</v>
      </c>
      <c r="E1359" t="s">
        <v>33</v>
      </c>
      <c r="F1359" t="s">
        <v>45</v>
      </c>
      <c r="H1359" t="s">
        <v>23</v>
      </c>
      <c r="I1359">
        <v>3</v>
      </c>
      <c r="J1359">
        <v>42.83</v>
      </c>
      <c r="K1359">
        <v>128.49</v>
      </c>
      <c r="L1359" t="s">
        <v>24</v>
      </c>
    </row>
    <row r="1360" spans="1:12" x14ac:dyDescent="0.2">
      <c r="A1360" t="s">
        <v>48</v>
      </c>
      <c r="B1360" t="s">
        <v>364</v>
      </c>
      <c r="C1360" t="s">
        <v>16</v>
      </c>
      <c r="E1360" t="s">
        <v>26</v>
      </c>
      <c r="F1360" t="s">
        <v>27</v>
      </c>
      <c r="H1360" t="s">
        <v>23</v>
      </c>
      <c r="I1360">
        <v>3</v>
      </c>
      <c r="J1360">
        <v>42.83</v>
      </c>
      <c r="K1360">
        <v>128.49</v>
      </c>
      <c r="L1360" t="s">
        <v>24</v>
      </c>
    </row>
    <row r="1361" spans="1:12" x14ac:dyDescent="0.2">
      <c r="A1361" t="s">
        <v>48</v>
      </c>
      <c r="B1361" t="s">
        <v>364</v>
      </c>
      <c r="C1361" t="s">
        <v>16</v>
      </c>
      <c r="E1361" t="s">
        <v>111</v>
      </c>
      <c r="F1361" t="s">
        <v>59</v>
      </c>
      <c r="H1361" t="s">
        <v>23</v>
      </c>
      <c r="I1361">
        <v>1</v>
      </c>
      <c r="J1361">
        <v>42.83</v>
      </c>
      <c r="K1361">
        <v>42.83</v>
      </c>
      <c r="L1361" t="s">
        <v>24</v>
      </c>
    </row>
    <row r="1362" spans="1:12" x14ac:dyDescent="0.2">
      <c r="A1362" t="s">
        <v>48</v>
      </c>
      <c r="B1362" t="s">
        <v>364</v>
      </c>
      <c r="C1362" t="s">
        <v>16</v>
      </c>
      <c r="D1362" t="s">
        <v>215</v>
      </c>
      <c r="E1362" t="s">
        <v>215</v>
      </c>
      <c r="F1362" t="s">
        <v>216</v>
      </c>
      <c r="G1362" t="s">
        <v>134</v>
      </c>
      <c r="H1362" t="s">
        <v>32</v>
      </c>
      <c r="I1362">
        <v>3</v>
      </c>
      <c r="J1362">
        <v>42.83</v>
      </c>
      <c r="K1362">
        <v>128.49</v>
      </c>
      <c r="L1362" t="s">
        <v>217</v>
      </c>
    </row>
    <row r="1363" spans="1:12" x14ac:dyDescent="0.2">
      <c r="A1363" t="s">
        <v>48</v>
      </c>
      <c r="B1363" t="s">
        <v>364</v>
      </c>
      <c r="C1363" t="s">
        <v>16</v>
      </c>
      <c r="E1363" t="s">
        <v>118</v>
      </c>
      <c r="F1363" t="s">
        <v>119</v>
      </c>
      <c r="H1363" t="s">
        <v>23</v>
      </c>
      <c r="I1363">
        <v>5</v>
      </c>
      <c r="J1363">
        <v>42.83</v>
      </c>
      <c r="K1363">
        <v>214.15</v>
      </c>
      <c r="L1363" t="s">
        <v>120</v>
      </c>
    </row>
    <row r="1364" spans="1:12" x14ac:dyDescent="0.2">
      <c r="A1364" t="s">
        <v>49</v>
      </c>
      <c r="B1364" t="s">
        <v>364</v>
      </c>
      <c r="C1364" t="s">
        <v>16</v>
      </c>
      <c r="E1364" t="s">
        <v>19</v>
      </c>
      <c r="I1364">
        <v>9</v>
      </c>
      <c r="J1364">
        <v>42.83</v>
      </c>
      <c r="K1364">
        <v>385.47</v>
      </c>
    </row>
    <row r="1365" spans="1:12" x14ac:dyDescent="0.2">
      <c r="A1365" t="s">
        <v>49</v>
      </c>
      <c r="B1365" t="s">
        <v>364</v>
      </c>
      <c r="C1365" t="s">
        <v>16</v>
      </c>
      <c r="E1365" t="s">
        <v>112</v>
      </c>
      <c r="F1365" t="s">
        <v>113</v>
      </c>
      <c r="H1365" t="s">
        <v>23</v>
      </c>
      <c r="I1365">
        <v>4</v>
      </c>
      <c r="J1365">
        <v>42.83</v>
      </c>
      <c r="K1365">
        <v>171.32</v>
      </c>
      <c r="L1365" t="s">
        <v>114</v>
      </c>
    </row>
    <row r="1366" spans="1:12" x14ac:dyDescent="0.2">
      <c r="A1366" t="s">
        <v>49</v>
      </c>
      <c r="B1366" t="s">
        <v>364</v>
      </c>
      <c r="C1366" t="s">
        <v>16</v>
      </c>
      <c r="E1366" t="s">
        <v>117</v>
      </c>
      <c r="F1366" t="s">
        <v>27</v>
      </c>
      <c r="H1366" t="s">
        <v>23</v>
      </c>
      <c r="I1366">
        <v>1</v>
      </c>
      <c r="J1366">
        <v>42.83</v>
      </c>
      <c r="K1366">
        <v>42.83</v>
      </c>
      <c r="L1366" t="s">
        <v>24</v>
      </c>
    </row>
    <row r="1367" spans="1:12" x14ac:dyDescent="0.2">
      <c r="A1367" t="s">
        <v>49</v>
      </c>
      <c r="B1367" t="s">
        <v>364</v>
      </c>
      <c r="C1367" t="s">
        <v>16</v>
      </c>
      <c r="E1367" t="s">
        <v>213</v>
      </c>
      <c r="F1367" t="s">
        <v>59</v>
      </c>
      <c r="H1367" t="s">
        <v>23</v>
      </c>
      <c r="I1367">
        <v>1</v>
      </c>
      <c r="J1367">
        <v>42.83</v>
      </c>
      <c r="K1367">
        <v>42.83</v>
      </c>
      <c r="L1367" t="s">
        <v>24</v>
      </c>
    </row>
    <row r="1368" spans="1:12" x14ac:dyDescent="0.2">
      <c r="A1368" t="s">
        <v>49</v>
      </c>
      <c r="B1368" t="s">
        <v>364</v>
      </c>
      <c r="C1368" t="s">
        <v>16</v>
      </c>
      <c r="D1368" t="s">
        <v>215</v>
      </c>
      <c r="E1368" t="s">
        <v>215</v>
      </c>
      <c r="F1368" t="s">
        <v>216</v>
      </c>
      <c r="G1368" t="s">
        <v>134</v>
      </c>
      <c r="H1368" t="s">
        <v>32</v>
      </c>
      <c r="I1368">
        <v>3</v>
      </c>
      <c r="J1368">
        <v>42.83</v>
      </c>
      <c r="K1368">
        <v>128.49</v>
      </c>
      <c r="L1368" t="s">
        <v>217</v>
      </c>
    </row>
    <row r="1369" spans="1:12" x14ac:dyDescent="0.2">
      <c r="A1369" t="s">
        <v>49</v>
      </c>
      <c r="B1369" t="s">
        <v>364</v>
      </c>
      <c r="C1369" t="s">
        <v>16</v>
      </c>
      <c r="E1369" t="s">
        <v>121</v>
      </c>
      <c r="F1369" t="s">
        <v>113</v>
      </c>
      <c r="H1369" t="s">
        <v>23</v>
      </c>
      <c r="I1369">
        <v>7</v>
      </c>
      <c r="J1369">
        <v>42.83</v>
      </c>
      <c r="K1369">
        <v>299.81</v>
      </c>
      <c r="L1369" t="s">
        <v>114</v>
      </c>
    </row>
    <row r="1370" spans="1:12" x14ac:dyDescent="0.2">
      <c r="A1370" t="s">
        <v>49</v>
      </c>
      <c r="B1370" t="s">
        <v>364</v>
      </c>
      <c r="C1370" t="s">
        <v>16</v>
      </c>
      <c r="E1370" t="s">
        <v>159</v>
      </c>
      <c r="F1370" t="s">
        <v>119</v>
      </c>
      <c r="H1370" t="s">
        <v>23</v>
      </c>
      <c r="I1370">
        <v>4</v>
      </c>
      <c r="J1370">
        <v>42.83</v>
      </c>
      <c r="K1370">
        <v>171.32</v>
      </c>
      <c r="L1370" t="s">
        <v>120</v>
      </c>
    </row>
    <row r="1371" spans="1:12" x14ac:dyDescent="0.2">
      <c r="A1371" t="s">
        <v>49</v>
      </c>
      <c r="B1371" t="s">
        <v>364</v>
      </c>
      <c r="C1371" t="s">
        <v>16</v>
      </c>
      <c r="D1371" t="s">
        <v>28</v>
      </c>
      <c r="E1371" t="s">
        <v>28</v>
      </c>
      <c r="F1371" t="s">
        <v>30</v>
      </c>
      <c r="G1371" t="s">
        <v>31</v>
      </c>
      <c r="H1371" t="s">
        <v>32</v>
      </c>
      <c r="I1371">
        <v>1</v>
      </c>
      <c r="J1371">
        <v>42.83</v>
      </c>
      <c r="K1371">
        <v>42.83</v>
      </c>
      <c r="L1371" t="s">
        <v>24</v>
      </c>
    </row>
    <row r="1372" spans="1:12" x14ac:dyDescent="0.2">
      <c r="A1372" t="s">
        <v>49</v>
      </c>
      <c r="B1372" t="s">
        <v>364</v>
      </c>
      <c r="C1372" t="s">
        <v>16</v>
      </c>
      <c r="E1372" t="s">
        <v>20</v>
      </c>
      <c r="I1372">
        <v>5</v>
      </c>
      <c r="J1372">
        <v>42.83</v>
      </c>
      <c r="K1372">
        <v>214.15</v>
      </c>
    </row>
    <row r="1373" spans="1:12" x14ac:dyDescent="0.2">
      <c r="A1373" t="s">
        <v>49</v>
      </c>
      <c r="B1373" t="s">
        <v>364</v>
      </c>
      <c r="C1373" t="s">
        <v>16</v>
      </c>
      <c r="E1373" t="s">
        <v>46</v>
      </c>
      <c r="I1373">
        <v>1</v>
      </c>
      <c r="J1373">
        <v>42.83</v>
      </c>
      <c r="K1373">
        <v>42.83</v>
      </c>
    </row>
    <row r="1374" spans="1:12" x14ac:dyDescent="0.2">
      <c r="A1374" t="s">
        <v>49</v>
      </c>
      <c r="B1374" t="s">
        <v>364</v>
      </c>
      <c r="C1374" t="s">
        <v>16</v>
      </c>
      <c r="E1374" t="s">
        <v>33</v>
      </c>
      <c r="F1374" t="s">
        <v>45</v>
      </c>
      <c r="H1374" t="s">
        <v>23</v>
      </c>
      <c r="I1374">
        <v>2</v>
      </c>
      <c r="J1374">
        <v>42.83</v>
      </c>
      <c r="K1374">
        <v>85.66</v>
      </c>
      <c r="L1374" t="s">
        <v>24</v>
      </c>
    </row>
    <row r="1375" spans="1:12" x14ac:dyDescent="0.2">
      <c r="A1375" t="s">
        <v>49</v>
      </c>
      <c r="B1375" t="s">
        <v>364</v>
      </c>
      <c r="C1375" t="s">
        <v>16</v>
      </c>
      <c r="E1375" t="s">
        <v>118</v>
      </c>
      <c r="F1375" t="s">
        <v>119</v>
      </c>
      <c r="H1375" t="s">
        <v>23</v>
      </c>
      <c r="I1375">
        <v>7</v>
      </c>
      <c r="J1375">
        <v>42.83</v>
      </c>
      <c r="K1375">
        <v>299.81</v>
      </c>
      <c r="L1375" t="s">
        <v>120</v>
      </c>
    </row>
    <row r="1376" spans="1:12" x14ac:dyDescent="0.2">
      <c r="A1376" t="s">
        <v>49</v>
      </c>
      <c r="B1376" t="s">
        <v>364</v>
      </c>
      <c r="C1376" t="s">
        <v>16</v>
      </c>
      <c r="E1376" t="s">
        <v>18</v>
      </c>
      <c r="I1376">
        <v>3</v>
      </c>
      <c r="J1376">
        <v>42.83</v>
      </c>
      <c r="K1376">
        <v>128.49</v>
      </c>
    </row>
    <row r="1377" spans="1:12" x14ac:dyDescent="0.2">
      <c r="A1377" t="s">
        <v>51</v>
      </c>
      <c r="B1377" t="s">
        <v>364</v>
      </c>
      <c r="C1377" t="s">
        <v>16</v>
      </c>
      <c r="E1377" t="s">
        <v>159</v>
      </c>
      <c r="F1377" t="s">
        <v>119</v>
      </c>
      <c r="H1377" t="s">
        <v>23</v>
      </c>
      <c r="I1377">
        <v>2</v>
      </c>
      <c r="J1377">
        <v>42.83</v>
      </c>
      <c r="K1377">
        <v>85.66</v>
      </c>
      <c r="L1377" t="s">
        <v>120</v>
      </c>
    </row>
    <row r="1378" spans="1:12" x14ac:dyDescent="0.2">
      <c r="A1378" t="s">
        <v>51</v>
      </c>
      <c r="B1378" t="s">
        <v>364</v>
      </c>
      <c r="C1378" t="s">
        <v>16</v>
      </c>
      <c r="E1378" t="s">
        <v>118</v>
      </c>
      <c r="F1378" t="s">
        <v>119</v>
      </c>
      <c r="H1378" t="s">
        <v>23</v>
      </c>
      <c r="I1378">
        <v>7</v>
      </c>
      <c r="J1378">
        <v>42.83</v>
      </c>
      <c r="K1378">
        <v>299.81</v>
      </c>
      <c r="L1378" t="s">
        <v>120</v>
      </c>
    </row>
    <row r="1379" spans="1:12" x14ac:dyDescent="0.2">
      <c r="A1379" t="s">
        <v>51</v>
      </c>
      <c r="B1379" t="s">
        <v>364</v>
      </c>
      <c r="C1379" t="s">
        <v>16</v>
      </c>
      <c r="E1379" t="s">
        <v>18</v>
      </c>
      <c r="I1379">
        <v>20</v>
      </c>
      <c r="J1379">
        <v>42.83</v>
      </c>
      <c r="K1379">
        <v>856.6</v>
      </c>
    </row>
    <row r="1380" spans="1:12" x14ac:dyDescent="0.2">
      <c r="A1380" t="s">
        <v>51</v>
      </c>
      <c r="B1380" t="s">
        <v>364</v>
      </c>
      <c r="C1380" t="s">
        <v>16</v>
      </c>
      <c r="E1380" t="s">
        <v>19</v>
      </c>
      <c r="I1380">
        <v>7</v>
      </c>
      <c r="J1380">
        <v>42.83</v>
      </c>
      <c r="K1380">
        <v>299.81</v>
      </c>
    </row>
    <row r="1381" spans="1:12" x14ac:dyDescent="0.2">
      <c r="A1381" t="s">
        <v>51</v>
      </c>
      <c r="B1381" t="s">
        <v>364</v>
      </c>
      <c r="C1381" t="s">
        <v>16</v>
      </c>
      <c r="E1381" t="s">
        <v>33</v>
      </c>
      <c r="F1381" t="s">
        <v>45</v>
      </c>
      <c r="H1381" t="s">
        <v>23</v>
      </c>
      <c r="I1381">
        <v>1</v>
      </c>
      <c r="J1381">
        <v>42.83</v>
      </c>
      <c r="K1381">
        <v>42.83</v>
      </c>
      <c r="L1381" t="s">
        <v>24</v>
      </c>
    </row>
    <row r="1382" spans="1:12" x14ac:dyDescent="0.2">
      <c r="A1382" t="s">
        <v>51</v>
      </c>
      <c r="B1382" t="s">
        <v>364</v>
      </c>
      <c r="C1382" t="s">
        <v>16</v>
      </c>
      <c r="E1382" t="s">
        <v>121</v>
      </c>
      <c r="F1382" t="s">
        <v>113</v>
      </c>
      <c r="H1382" t="s">
        <v>23</v>
      </c>
      <c r="I1382">
        <v>15</v>
      </c>
      <c r="J1382">
        <v>42.83</v>
      </c>
      <c r="K1382">
        <v>642.45000000000005</v>
      </c>
      <c r="L1382" t="s">
        <v>114</v>
      </c>
    </row>
    <row r="1383" spans="1:12" x14ac:dyDescent="0.2">
      <c r="A1383" t="s">
        <v>51</v>
      </c>
      <c r="B1383" t="s">
        <v>364</v>
      </c>
      <c r="C1383" t="s">
        <v>16</v>
      </c>
      <c r="E1383" t="s">
        <v>265</v>
      </c>
      <c r="F1383" t="s">
        <v>119</v>
      </c>
      <c r="H1383" t="s">
        <v>23</v>
      </c>
      <c r="I1383">
        <v>1</v>
      </c>
      <c r="J1383">
        <v>42.83</v>
      </c>
      <c r="K1383">
        <v>42.83</v>
      </c>
      <c r="L1383" t="s">
        <v>120</v>
      </c>
    </row>
    <row r="1384" spans="1:12" x14ac:dyDescent="0.2">
      <c r="A1384" t="s">
        <v>51</v>
      </c>
      <c r="B1384" t="s">
        <v>364</v>
      </c>
      <c r="C1384" t="s">
        <v>16</v>
      </c>
      <c r="E1384" t="s">
        <v>20</v>
      </c>
      <c r="I1384">
        <v>1</v>
      </c>
      <c r="J1384">
        <v>42.83</v>
      </c>
      <c r="K1384">
        <v>42.83</v>
      </c>
    </row>
    <row r="1385" spans="1:12" x14ac:dyDescent="0.2">
      <c r="A1385" t="s">
        <v>51</v>
      </c>
      <c r="B1385" t="s">
        <v>364</v>
      </c>
      <c r="C1385" t="s">
        <v>16</v>
      </c>
      <c r="D1385" t="s">
        <v>215</v>
      </c>
      <c r="E1385" t="s">
        <v>215</v>
      </c>
      <c r="F1385" t="s">
        <v>216</v>
      </c>
      <c r="G1385" t="s">
        <v>134</v>
      </c>
      <c r="H1385" t="s">
        <v>32</v>
      </c>
      <c r="I1385">
        <v>3</v>
      </c>
      <c r="J1385">
        <v>42.83</v>
      </c>
      <c r="K1385">
        <v>128.49</v>
      </c>
      <c r="L1385" t="s">
        <v>217</v>
      </c>
    </row>
    <row r="1386" spans="1:12" x14ac:dyDescent="0.2">
      <c r="A1386" t="s">
        <v>51</v>
      </c>
      <c r="B1386" t="s">
        <v>364</v>
      </c>
      <c r="C1386" t="s">
        <v>16</v>
      </c>
      <c r="E1386" t="s">
        <v>208</v>
      </c>
      <c r="F1386" t="s">
        <v>27</v>
      </c>
      <c r="H1386" t="s">
        <v>23</v>
      </c>
      <c r="I1386">
        <v>2</v>
      </c>
      <c r="J1386">
        <v>42.83</v>
      </c>
      <c r="K1386">
        <v>85.66</v>
      </c>
      <c r="L1386" t="s">
        <v>24</v>
      </c>
    </row>
    <row r="1387" spans="1:12" x14ac:dyDescent="0.2">
      <c r="A1387" t="s">
        <v>51</v>
      </c>
      <c r="B1387" t="s">
        <v>364</v>
      </c>
      <c r="C1387" t="s">
        <v>16</v>
      </c>
      <c r="D1387" t="s">
        <v>28</v>
      </c>
      <c r="E1387" t="s">
        <v>28</v>
      </c>
      <c r="F1387" t="s">
        <v>30</v>
      </c>
      <c r="G1387" t="s">
        <v>31</v>
      </c>
      <c r="H1387" t="s">
        <v>32</v>
      </c>
      <c r="I1387">
        <v>1</v>
      </c>
      <c r="J1387">
        <v>42.83</v>
      </c>
      <c r="K1387">
        <v>42.83</v>
      </c>
      <c r="L1387" t="s">
        <v>24</v>
      </c>
    </row>
    <row r="1388" spans="1:12" x14ac:dyDescent="0.2">
      <c r="A1388" t="s">
        <v>55</v>
      </c>
      <c r="B1388" t="s">
        <v>364</v>
      </c>
      <c r="C1388" t="s">
        <v>16</v>
      </c>
      <c r="E1388" t="s">
        <v>19</v>
      </c>
      <c r="I1388">
        <v>5</v>
      </c>
      <c r="J1388">
        <v>42.83</v>
      </c>
      <c r="K1388">
        <v>214.15</v>
      </c>
    </row>
    <row r="1389" spans="1:12" x14ac:dyDescent="0.2">
      <c r="A1389" t="s">
        <v>55</v>
      </c>
      <c r="B1389" t="s">
        <v>364</v>
      </c>
      <c r="C1389" t="s">
        <v>16</v>
      </c>
      <c r="E1389" t="s">
        <v>208</v>
      </c>
      <c r="F1389" t="s">
        <v>27</v>
      </c>
      <c r="H1389" t="s">
        <v>23</v>
      </c>
      <c r="I1389">
        <v>4</v>
      </c>
      <c r="J1389">
        <v>42.83</v>
      </c>
      <c r="K1389">
        <v>171.32</v>
      </c>
      <c r="L1389" t="s">
        <v>24</v>
      </c>
    </row>
    <row r="1390" spans="1:12" x14ac:dyDescent="0.2">
      <c r="A1390" t="s">
        <v>55</v>
      </c>
      <c r="B1390" t="s">
        <v>364</v>
      </c>
      <c r="C1390" t="s">
        <v>16</v>
      </c>
      <c r="E1390" t="s">
        <v>265</v>
      </c>
      <c r="F1390" t="s">
        <v>119</v>
      </c>
      <c r="H1390" t="s">
        <v>23</v>
      </c>
      <c r="I1390">
        <v>3</v>
      </c>
      <c r="J1390">
        <v>42.83</v>
      </c>
      <c r="K1390">
        <v>128.49</v>
      </c>
      <c r="L1390" t="s">
        <v>120</v>
      </c>
    </row>
    <row r="1391" spans="1:12" x14ac:dyDescent="0.2">
      <c r="A1391" t="s">
        <v>55</v>
      </c>
      <c r="B1391" t="s">
        <v>364</v>
      </c>
      <c r="C1391" t="s">
        <v>16</v>
      </c>
      <c r="E1391" t="s">
        <v>65</v>
      </c>
      <c r="F1391" t="s">
        <v>66</v>
      </c>
      <c r="H1391" t="s">
        <v>23</v>
      </c>
      <c r="I1391">
        <v>8</v>
      </c>
      <c r="J1391">
        <v>42.83</v>
      </c>
      <c r="K1391">
        <v>342.64</v>
      </c>
      <c r="L1391" t="s">
        <v>24</v>
      </c>
    </row>
    <row r="1392" spans="1:12" x14ac:dyDescent="0.2">
      <c r="A1392" t="s">
        <v>55</v>
      </c>
      <c r="B1392" t="s">
        <v>364</v>
      </c>
      <c r="C1392" t="s">
        <v>16</v>
      </c>
      <c r="D1392" t="s">
        <v>28</v>
      </c>
      <c r="E1392" t="s">
        <v>28</v>
      </c>
      <c r="F1392" t="s">
        <v>30</v>
      </c>
      <c r="G1392" t="s">
        <v>31</v>
      </c>
      <c r="H1392" t="s">
        <v>32</v>
      </c>
      <c r="I1392">
        <v>2</v>
      </c>
      <c r="J1392">
        <v>42.83</v>
      </c>
      <c r="K1392">
        <v>85.66</v>
      </c>
      <c r="L1392" t="s">
        <v>24</v>
      </c>
    </row>
    <row r="1393" spans="1:12" x14ac:dyDescent="0.2">
      <c r="A1393" t="s">
        <v>55</v>
      </c>
      <c r="B1393" t="s">
        <v>364</v>
      </c>
      <c r="C1393" t="s">
        <v>16</v>
      </c>
      <c r="E1393" t="s">
        <v>118</v>
      </c>
      <c r="F1393" t="s">
        <v>119</v>
      </c>
      <c r="H1393" t="s">
        <v>23</v>
      </c>
      <c r="I1393">
        <v>4</v>
      </c>
      <c r="J1393">
        <v>42.83</v>
      </c>
      <c r="K1393">
        <v>171.32</v>
      </c>
      <c r="L1393" t="s">
        <v>120</v>
      </c>
    </row>
    <row r="1394" spans="1:12" x14ac:dyDescent="0.2">
      <c r="A1394" t="s">
        <v>55</v>
      </c>
      <c r="B1394" t="s">
        <v>364</v>
      </c>
      <c r="C1394" t="s">
        <v>16</v>
      </c>
      <c r="E1394" t="s">
        <v>141</v>
      </c>
      <c r="F1394" t="s">
        <v>119</v>
      </c>
      <c r="H1394" t="s">
        <v>23</v>
      </c>
      <c r="I1394">
        <v>2</v>
      </c>
      <c r="J1394">
        <v>42.83</v>
      </c>
      <c r="K1394">
        <v>85.66</v>
      </c>
      <c r="L1394" t="s">
        <v>120</v>
      </c>
    </row>
    <row r="1395" spans="1:12" x14ac:dyDescent="0.2">
      <c r="A1395" t="s">
        <v>55</v>
      </c>
      <c r="B1395" t="s">
        <v>364</v>
      </c>
      <c r="C1395" t="s">
        <v>16</v>
      </c>
      <c r="E1395" t="s">
        <v>18</v>
      </c>
      <c r="I1395">
        <v>17</v>
      </c>
      <c r="J1395">
        <v>42.83</v>
      </c>
      <c r="K1395">
        <v>728.11</v>
      </c>
    </row>
    <row r="1396" spans="1:12" x14ac:dyDescent="0.2">
      <c r="A1396" t="s">
        <v>55</v>
      </c>
      <c r="B1396" t="s">
        <v>364</v>
      </c>
      <c r="C1396" t="s">
        <v>16</v>
      </c>
      <c r="E1396" t="s">
        <v>121</v>
      </c>
      <c r="F1396" t="s">
        <v>113</v>
      </c>
      <c r="H1396" t="s">
        <v>23</v>
      </c>
      <c r="I1396">
        <v>21</v>
      </c>
      <c r="J1396">
        <v>42.83</v>
      </c>
      <c r="K1396">
        <v>899.43</v>
      </c>
      <c r="L1396" t="s">
        <v>114</v>
      </c>
    </row>
    <row r="1397" spans="1:12" x14ac:dyDescent="0.2">
      <c r="A1397" t="s">
        <v>55</v>
      </c>
      <c r="B1397" t="s">
        <v>364</v>
      </c>
      <c r="C1397" t="s">
        <v>16</v>
      </c>
      <c r="E1397" t="s">
        <v>26</v>
      </c>
      <c r="F1397" t="s">
        <v>27</v>
      </c>
      <c r="H1397" t="s">
        <v>23</v>
      </c>
      <c r="I1397">
        <v>2</v>
      </c>
      <c r="J1397">
        <v>42.83</v>
      </c>
      <c r="K1397">
        <v>85.66</v>
      </c>
      <c r="L1397" t="s">
        <v>24</v>
      </c>
    </row>
    <row r="1398" spans="1:12" x14ac:dyDescent="0.2">
      <c r="A1398" t="s">
        <v>55</v>
      </c>
      <c r="B1398" t="s">
        <v>364</v>
      </c>
      <c r="C1398" t="s">
        <v>16</v>
      </c>
      <c r="D1398" t="s">
        <v>215</v>
      </c>
      <c r="E1398" t="s">
        <v>215</v>
      </c>
      <c r="F1398" t="s">
        <v>216</v>
      </c>
      <c r="G1398" t="s">
        <v>134</v>
      </c>
      <c r="H1398" t="s">
        <v>32</v>
      </c>
      <c r="I1398">
        <v>1</v>
      </c>
      <c r="J1398">
        <v>42.83</v>
      </c>
      <c r="K1398">
        <v>42.83</v>
      </c>
      <c r="L1398" t="s">
        <v>217</v>
      </c>
    </row>
    <row r="1399" spans="1:12" x14ac:dyDescent="0.2">
      <c r="A1399" t="s">
        <v>55</v>
      </c>
      <c r="B1399" t="s">
        <v>364</v>
      </c>
      <c r="C1399" t="s">
        <v>16</v>
      </c>
      <c r="E1399" t="s">
        <v>20</v>
      </c>
      <c r="I1399">
        <v>3</v>
      </c>
      <c r="J1399">
        <v>42.83</v>
      </c>
      <c r="K1399">
        <v>128.49</v>
      </c>
    </row>
    <row r="1400" spans="1:12" x14ac:dyDescent="0.2">
      <c r="A1400" t="s">
        <v>56</v>
      </c>
      <c r="B1400" t="s">
        <v>364</v>
      </c>
      <c r="C1400" t="s">
        <v>16</v>
      </c>
      <c r="E1400" t="s">
        <v>18</v>
      </c>
      <c r="I1400">
        <v>14</v>
      </c>
      <c r="J1400">
        <v>42.83</v>
      </c>
      <c r="K1400">
        <v>599.62</v>
      </c>
    </row>
    <row r="1401" spans="1:12" x14ac:dyDescent="0.2">
      <c r="A1401" t="s">
        <v>56</v>
      </c>
      <c r="B1401" t="s">
        <v>364</v>
      </c>
      <c r="C1401" t="s">
        <v>16</v>
      </c>
      <c r="E1401" t="s">
        <v>329</v>
      </c>
      <c r="F1401" t="s">
        <v>119</v>
      </c>
      <c r="H1401" t="s">
        <v>23</v>
      </c>
      <c r="I1401">
        <v>3</v>
      </c>
      <c r="J1401">
        <v>42.83</v>
      </c>
      <c r="K1401">
        <v>128.49</v>
      </c>
      <c r="L1401" t="s">
        <v>120</v>
      </c>
    </row>
    <row r="1402" spans="1:12" x14ac:dyDescent="0.2">
      <c r="A1402" t="s">
        <v>56</v>
      </c>
      <c r="B1402" t="s">
        <v>364</v>
      </c>
      <c r="C1402" t="s">
        <v>16</v>
      </c>
      <c r="E1402" t="s">
        <v>204</v>
      </c>
      <c r="F1402" t="s">
        <v>45</v>
      </c>
      <c r="H1402" t="s">
        <v>23</v>
      </c>
      <c r="I1402">
        <v>3</v>
      </c>
      <c r="J1402">
        <v>42.83</v>
      </c>
      <c r="K1402">
        <v>128.49</v>
      </c>
      <c r="L1402" t="s">
        <v>24</v>
      </c>
    </row>
    <row r="1403" spans="1:12" x14ac:dyDescent="0.2">
      <c r="A1403" t="s">
        <v>56</v>
      </c>
      <c r="B1403" t="s">
        <v>364</v>
      </c>
      <c r="C1403" t="s">
        <v>16</v>
      </c>
      <c r="E1403" t="s">
        <v>121</v>
      </c>
      <c r="F1403" t="s">
        <v>113</v>
      </c>
      <c r="H1403" t="s">
        <v>23</v>
      </c>
      <c r="I1403">
        <v>12</v>
      </c>
      <c r="J1403">
        <v>42.83</v>
      </c>
      <c r="K1403">
        <v>513.96</v>
      </c>
      <c r="L1403" t="s">
        <v>114</v>
      </c>
    </row>
    <row r="1404" spans="1:12" x14ac:dyDescent="0.2">
      <c r="A1404" t="s">
        <v>56</v>
      </c>
      <c r="B1404" t="s">
        <v>364</v>
      </c>
      <c r="C1404" t="s">
        <v>16</v>
      </c>
      <c r="E1404" t="s">
        <v>213</v>
      </c>
      <c r="F1404" t="s">
        <v>59</v>
      </c>
      <c r="H1404" t="s">
        <v>23</v>
      </c>
      <c r="I1404">
        <v>2</v>
      </c>
      <c r="J1404">
        <v>42.83</v>
      </c>
      <c r="K1404">
        <v>85.66</v>
      </c>
      <c r="L1404" t="s">
        <v>24</v>
      </c>
    </row>
    <row r="1405" spans="1:12" x14ac:dyDescent="0.2">
      <c r="A1405" t="s">
        <v>56</v>
      </c>
      <c r="B1405" t="s">
        <v>364</v>
      </c>
      <c r="C1405" t="s">
        <v>16</v>
      </c>
      <c r="E1405" t="s">
        <v>58</v>
      </c>
      <c r="F1405" t="s">
        <v>59</v>
      </c>
      <c r="H1405" t="s">
        <v>23</v>
      </c>
      <c r="I1405">
        <v>5</v>
      </c>
      <c r="J1405">
        <v>42.83</v>
      </c>
      <c r="K1405">
        <v>214.15</v>
      </c>
      <c r="L1405" t="s">
        <v>24</v>
      </c>
    </row>
    <row r="1406" spans="1:12" x14ac:dyDescent="0.2">
      <c r="A1406" t="s">
        <v>56</v>
      </c>
      <c r="B1406" t="s">
        <v>364</v>
      </c>
      <c r="C1406" t="s">
        <v>16</v>
      </c>
      <c r="E1406" t="s">
        <v>20</v>
      </c>
      <c r="I1406">
        <v>5</v>
      </c>
      <c r="J1406">
        <v>42.83</v>
      </c>
      <c r="K1406">
        <v>214.15</v>
      </c>
    </row>
    <row r="1407" spans="1:12" x14ac:dyDescent="0.2">
      <c r="A1407" t="s">
        <v>56</v>
      </c>
      <c r="B1407" t="s">
        <v>364</v>
      </c>
      <c r="C1407" t="s">
        <v>16</v>
      </c>
      <c r="E1407" t="s">
        <v>19</v>
      </c>
      <c r="I1407">
        <v>5</v>
      </c>
      <c r="J1407">
        <v>42.83</v>
      </c>
      <c r="K1407">
        <v>214.15</v>
      </c>
    </row>
    <row r="1408" spans="1:12" x14ac:dyDescent="0.2">
      <c r="A1408" t="s">
        <v>56</v>
      </c>
      <c r="B1408" t="s">
        <v>364</v>
      </c>
      <c r="C1408" t="s">
        <v>16</v>
      </c>
      <c r="E1408" t="s">
        <v>26</v>
      </c>
      <c r="F1408" t="s">
        <v>27</v>
      </c>
      <c r="H1408" t="s">
        <v>23</v>
      </c>
      <c r="I1408">
        <v>2</v>
      </c>
      <c r="J1408">
        <v>42.83</v>
      </c>
      <c r="K1408">
        <v>85.66</v>
      </c>
      <c r="L1408" t="s">
        <v>24</v>
      </c>
    </row>
    <row r="1409" spans="1:14" x14ac:dyDescent="0.2">
      <c r="A1409" t="s">
        <v>56</v>
      </c>
      <c r="B1409" t="s">
        <v>364</v>
      </c>
      <c r="C1409" t="s">
        <v>16</v>
      </c>
      <c r="E1409" t="s">
        <v>65</v>
      </c>
      <c r="F1409" t="s">
        <v>66</v>
      </c>
      <c r="H1409" t="s">
        <v>23</v>
      </c>
      <c r="I1409">
        <v>1</v>
      </c>
      <c r="J1409">
        <v>42.83</v>
      </c>
      <c r="K1409">
        <v>42.83</v>
      </c>
      <c r="L1409" t="s">
        <v>24</v>
      </c>
    </row>
    <row r="1410" spans="1:14" x14ac:dyDescent="0.2">
      <c r="A1410" t="s">
        <v>60</v>
      </c>
      <c r="B1410" t="s">
        <v>364</v>
      </c>
      <c r="C1410" t="s">
        <v>16</v>
      </c>
      <c r="E1410" t="s">
        <v>111</v>
      </c>
      <c r="F1410" t="s">
        <v>59</v>
      </c>
      <c r="H1410" t="s">
        <v>23</v>
      </c>
      <c r="I1410">
        <v>11</v>
      </c>
      <c r="J1410">
        <v>42.83</v>
      </c>
      <c r="K1410">
        <v>471.13</v>
      </c>
      <c r="L1410" t="s">
        <v>24</v>
      </c>
    </row>
    <row r="1411" spans="1:14" x14ac:dyDescent="0.2">
      <c r="A1411" t="s">
        <v>60</v>
      </c>
      <c r="B1411" t="s">
        <v>364</v>
      </c>
      <c r="C1411" t="s">
        <v>16</v>
      </c>
      <c r="E1411" t="s">
        <v>121</v>
      </c>
      <c r="F1411" t="s">
        <v>113</v>
      </c>
      <c r="H1411" t="s">
        <v>23</v>
      </c>
      <c r="I1411">
        <v>16</v>
      </c>
      <c r="J1411">
        <v>42.83</v>
      </c>
      <c r="K1411">
        <v>685.28</v>
      </c>
      <c r="L1411" t="s">
        <v>114</v>
      </c>
    </row>
    <row r="1412" spans="1:14" x14ac:dyDescent="0.2">
      <c r="A1412" t="s">
        <v>60</v>
      </c>
      <c r="B1412" t="s">
        <v>364</v>
      </c>
      <c r="C1412" t="s">
        <v>16</v>
      </c>
      <c r="E1412" t="s">
        <v>116</v>
      </c>
      <c r="I1412">
        <v>3</v>
      </c>
      <c r="J1412">
        <v>42.83</v>
      </c>
      <c r="K1412">
        <v>128.49</v>
      </c>
      <c r="N1412" t="s">
        <v>369</v>
      </c>
    </row>
    <row r="1413" spans="1:14" x14ac:dyDescent="0.2">
      <c r="A1413" t="s">
        <v>60</v>
      </c>
      <c r="B1413" t="s">
        <v>364</v>
      </c>
      <c r="C1413" t="s">
        <v>16</v>
      </c>
      <c r="E1413" t="s">
        <v>112</v>
      </c>
      <c r="F1413" t="s">
        <v>113</v>
      </c>
      <c r="H1413" t="s">
        <v>23</v>
      </c>
      <c r="I1413">
        <v>3</v>
      </c>
      <c r="J1413">
        <v>42.83</v>
      </c>
      <c r="K1413">
        <v>128.49</v>
      </c>
      <c r="L1413" t="s">
        <v>114</v>
      </c>
    </row>
    <row r="1414" spans="1:14" x14ac:dyDescent="0.2">
      <c r="A1414" t="s">
        <v>60</v>
      </c>
      <c r="B1414" t="s">
        <v>364</v>
      </c>
      <c r="C1414" t="s">
        <v>16</v>
      </c>
      <c r="E1414" t="s">
        <v>18</v>
      </c>
      <c r="I1414">
        <v>16</v>
      </c>
      <c r="J1414">
        <v>42.83</v>
      </c>
      <c r="K1414">
        <v>685.28</v>
      </c>
    </row>
    <row r="1415" spans="1:14" x14ac:dyDescent="0.2">
      <c r="A1415" t="s">
        <v>60</v>
      </c>
      <c r="B1415" t="s">
        <v>364</v>
      </c>
      <c r="C1415" t="s">
        <v>16</v>
      </c>
      <c r="E1415" t="s">
        <v>159</v>
      </c>
      <c r="F1415" t="s">
        <v>119</v>
      </c>
      <c r="H1415" t="s">
        <v>23</v>
      </c>
      <c r="I1415">
        <v>2</v>
      </c>
      <c r="J1415">
        <v>42.83</v>
      </c>
      <c r="K1415">
        <v>85.66</v>
      </c>
      <c r="L1415" t="s">
        <v>120</v>
      </c>
    </row>
    <row r="1416" spans="1:14" x14ac:dyDescent="0.2">
      <c r="A1416" t="s">
        <v>60</v>
      </c>
      <c r="B1416" t="s">
        <v>364</v>
      </c>
      <c r="C1416" t="s">
        <v>16</v>
      </c>
      <c r="E1416" t="s">
        <v>21</v>
      </c>
      <c r="F1416" t="s">
        <v>22</v>
      </c>
      <c r="H1416" t="s">
        <v>23</v>
      </c>
      <c r="I1416">
        <v>2</v>
      </c>
      <c r="J1416">
        <v>42.83</v>
      </c>
      <c r="K1416">
        <v>85.66</v>
      </c>
      <c r="L1416" t="s">
        <v>24</v>
      </c>
    </row>
    <row r="1417" spans="1:14" x14ac:dyDescent="0.2">
      <c r="A1417" t="s">
        <v>60</v>
      </c>
      <c r="B1417" t="s">
        <v>364</v>
      </c>
      <c r="C1417" t="s">
        <v>16</v>
      </c>
      <c r="E1417" t="s">
        <v>19</v>
      </c>
      <c r="I1417">
        <v>2</v>
      </c>
      <c r="J1417">
        <v>42.83</v>
      </c>
      <c r="K1417">
        <v>85.66</v>
      </c>
    </row>
    <row r="1418" spans="1:14" x14ac:dyDescent="0.2">
      <c r="A1418" t="s">
        <v>60</v>
      </c>
      <c r="B1418" t="s">
        <v>364</v>
      </c>
      <c r="C1418" t="s">
        <v>16</v>
      </c>
      <c r="E1418" t="s">
        <v>65</v>
      </c>
      <c r="F1418" t="s">
        <v>66</v>
      </c>
      <c r="H1418" t="s">
        <v>23</v>
      </c>
      <c r="I1418">
        <v>2</v>
      </c>
      <c r="J1418">
        <v>42.83</v>
      </c>
      <c r="K1418">
        <v>85.66</v>
      </c>
      <c r="L1418" t="s">
        <v>24</v>
      </c>
    </row>
    <row r="1419" spans="1:14" x14ac:dyDescent="0.2">
      <c r="A1419" t="s">
        <v>60</v>
      </c>
      <c r="B1419" t="s">
        <v>364</v>
      </c>
      <c r="C1419" t="s">
        <v>16</v>
      </c>
      <c r="E1419" t="s">
        <v>325</v>
      </c>
      <c r="F1419" t="s">
        <v>119</v>
      </c>
      <c r="H1419" t="s">
        <v>23</v>
      </c>
      <c r="I1419">
        <v>2</v>
      </c>
      <c r="J1419">
        <v>42.83</v>
      </c>
      <c r="K1419">
        <v>85.66</v>
      </c>
      <c r="L1419" t="s">
        <v>120</v>
      </c>
    </row>
    <row r="1420" spans="1:14" x14ac:dyDescent="0.2">
      <c r="A1420" t="s">
        <v>67</v>
      </c>
      <c r="B1420" t="s">
        <v>364</v>
      </c>
      <c r="C1420" t="s">
        <v>16</v>
      </c>
      <c r="E1420" t="s">
        <v>18</v>
      </c>
      <c r="I1420">
        <v>18</v>
      </c>
      <c r="J1420">
        <v>42.83</v>
      </c>
      <c r="K1420">
        <v>770.94</v>
      </c>
    </row>
    <row r="1421" spans="1:14" x14ac:dyDescent="0.2">
      <c r="A1421" t="s">
        <v>67</v>
      </c>
      <c r="B1421" t="s">
        <v>364</v>
      </c>
      <c r="C1421" t="s">
        <v>16</v>
      </c>
      <c r="E1421" t="s">
        <v>19</v>
      </c>
      <c r="I1421">
        <v>12</v>
      </c>
      <c r="J1421">
        <v>42.83</v>
      </c>
      <c r="K1421">
        <v>513.96</v>
      </c>
    </row>
    <row r="1422" spans="1:14" x14ac:dyDescent="0.2">
      <c r="A1422" t="s">
        <v>67</v>
      </c>
      <c r="B1422" t="s">
        <v>364</v>
      </c>
      <c r="C1422" t="s">
        <v>16</v>
      </c>
      <c r="E1422" t="s">
        <v>118</v>
      </c>
      <c r="F1422" t="s">
        <v>119</v>
      </c>
      <c r="H1422" t="s">
        <v>23</v>
      </c>
      <c r="I1422">
        <v>7</v>
      </c>
      <c r="J1422">
        <v>42.83</v>
      </c>
      <c r="K1422">
        <v>299.81</v>
      </c>
      <c r="L1422" t="s">
        <v>120</v>
      </c>
    </row>
    <row r="1423" spans="1:14" x14ac:dyDescent="0.2">
      <c r="A1423" t="s">
        <v>67</v>
      </c>
      <c r="B1423" t="s">
        <v>364</v>
      </c>
      <c r="C1423" t="s">
        <v>16</v>
      </c>
      <c r="E1423" t="s">
        <v>279</v>
      </c>
      <c r="F1423" t="s">
        <v>45</v>
      </c>
      <c r="H1423" t="s">
        <v>23</v>
      </c>
      <c r="I1423">
        <v>2</v>
      </c>
      <c r="J1423">
        <v>42.83</v>
      </c>
      <c r="K1423">
        <v>85.66</v>
      </c>
      <c r="L1423" t="s">
        <v>24</v>
      </c>
    </row>
    <row r="1424" spans="1:14" x14ac:dyDescent="0.2">
      <c r="A1424" t="s">
        <v>67</v>
      </c>
      <c r="B1424" t="s">
        <v>364</v>
      </c>
      <c r="C1424" t="s">
        <v>16</v>
      </c>
      <c r="E1424" t="s">
        <v>65</v>
      </c>
      <c r="F1424" t="s">
        <v>66</v>
      </c>
      <c r="H1424" t="s">
        <v>23</v>
      </c>
      <c r="I1424">
        <v>2</v>
      </c>
      <c r="J1424">
        <v>42.83</v>
      </c>
      <c r="K1424">
        <v>85.66</v>
      </c>
      <c r="L1424" t="s">
        <v>24</v>
      </c>
    </row>
    <row r="1425" spans="1:12" x14ac:dyDescent="0.2">
      <c r="A1425" t="s">
        <v>67</v>
      </c>
      <c r="B1425" t="s">
        <v>364</v>
      </c>
      <c r="C1425" t="s">
        <v>16</v>
      </c>
      <c r="E1425" t="s">
        <v>121</v>
      </c>
      <c r="F1425" t="s">
        <v>113</v>
      </c>
      <c r="H1425" t="s">
        <v>23</v>
      </c>
      <c r="I1425">
        <v>3</v>
      </c>
      <c r="J1425">
        <v>42.83</v>
      </c>
      <c r="K1425">
        <v>128.49</v>
      </c>
      <c r="L1425" t="s">
        <v>114</v>
      </c>
    </row>
    <row r="1426" spans="1:12" x14ac:dyDescent="0.2">
      <c r="A1426" t="s">
        <v>67</v>
      </c>
      <c r="B1426" t="s">
        <v>364</v>
      </c>
      <c r="C1426" t="s">
        <v>16</v>
      </c>
      <c r="E1426" t="s">
        <v>159</v>
      </c>
      <c r="F1426" t="s">
        <v>119</v>
      </c>
      <c r="H1426" t="s">
        <v>23</v>
      </c>
      <c r="I1426">
        <v>4</v>
      </c>
      <c r="J1426">
        <v>42.83</v>
      </c>
      <c r="K1426">
        <v>171.32</v>
      </c>
      <c r="L1426" t="s">
        <v>120</v>
      </c>
    </row>
    <row r="1427" spans="1:12" x14ac:dyDescent="0.2">
      <c r="A1427" t="s">
        <v>67</v>
      </c>
      <c r="B1427" t="s">
        <v>364</v>
      </c>
      <c r="C1427" t="s">
        <v>16</v>
      </c>
      <c r="E1427" t="s">
        <v>265</v>
      </c>
      <c r="F1427" t="s">
        <v>119</v>
      </c>
      <c r="H1427" t="s">
        <v>23</v>
      </c>
      <c r="I1427">
        <v>3</v>
      </c>
      <c r="J1427">
        <v>42.83</v>
      </c>
      <c r="K1427">
        <v>128.49</v>
      </c>
      <c r="L1427" t="s">
        <v>120</v>
      </c>
    </row>
    <row r="1428" spans="1:12" x14ac:dyDescent="0.2">
      <c r="A1428" t="s">
        <v>67</v>
      </c>
      <c r="B1428" t="s">
        <v>364</v>
      </c>
      <c r="C1428" t="s">
        <v>16</v>
      </c>
      <c r="E1428" t="s">
        <v>20</v>
      </c>
      <c r="I1428">
        <v>9</v>
      </c>
      <c r="J1428">
        <v>42.83</v>
      </c>
      <c r="K1428">
        <v>385.47</v>
      </c>
    </row>
    <row r="1429" spans="1:12" x14ac:dyDescent="0.2">
      <c r="A1429" t="s">
        <v>67</v>
      </c>
      <c r="B1429" t="s">
        <v>364</v>
      </c>
      <c r="C1429" t="s">
        <v>16</v>
      </c>
      <c r="D1429" t="s">
        <v>215</v>
      </c>
      <c r="E1429" t="s">
        <v>215</v>
      </c>
      <c r="F1429" t="s">
        <v>216</v>
      </c>
      <c r="G1429" t="s">
        <v>134</v>
      </c>
      <c r="H1429" t="s">
        <v>32</v>
      </c>
      <c r="I1429">
        <v>1</v>
      </c>
      <c r="J1429">
        <v>42.83</v>
      </c>
      <c r="K1429">
        <v>42.83</v>
      </c>
      <c r="L1429" t="s">
        <v>217</v>
      </c>
    </row>
    <row r="1430" spans="1:12" x14ac:dyDescent="0.2">
      <c r="A1430" t="s">
        <v>67</v>
      </c>
      <c r="B1430" t="s">
        <v>364</v>
      </c>
      <c r="C1430" t="s">
        <v>16</v>
      </c>
      <c r="E1430" t="s">
        <v>26</v>
      </c>
      <c r="F1430" t="s">
        <v>27</v>
      </c>
      <c r="H1430" t="s">
        <v>23</v>
      </c>
      <c r="I1430">
        <v>3</v>
      </c>
      <c r="J1430">
        <v>42.83</v>
      </c>
      <c r="K1430">
        <v>128.49</v>
      </c>
      <c r="L1430" t="s">
        <v>24</v>
      </c>
    </row>
    <row r="1431" spans="1:12" x14ac:dyDescent="0.2">
      <c r="A1431" t="s">
        <v>67</v>
      </c>
      <c r="B1431" t="s">
        <v>364</v>
      </c>
      <c r="C1431" t="s">
        <v>16</v>
      </c>
      <c r="E1431" t="s">
        <v>112</v>
      </c>
      <c r="F1431" t="s">
        <v>113</v>
      </c>
      <c r="H1431" t="s">
        <v>23</v>
      </c>
      <c r="I1431">
        <v>2</v>
      </c>
      <c r="J1431">
        <v>42.83</v>
      </c>
      <c r="K1431">
        <v>85.66</v>
      </c>
      <c r="L1431" t="s">
        <v>114</v>
      </c>
    </row>
    <row r="1432" spans="1:12" x14ac:dyDescent="0.2">
      <c r="A1432" t="s">
        <v>68</v>
      </c>
      <c r="B1432" t="s">
        <v>364</v>
      </c>
      <c r="C1432" t="s">
        <v>16</v>
      </c>
      <c r="E1432" t="s">
        <v>17</v>
      </c>
      <c r="I1432">
        <v>8</v>
      </c>
      <c r="J1432">
        <v>42.83</v>
      </c>
      <c r="K1432">
        <v>342.64</v>
      </c>
    </row>
    <row r="1433" spans="1:12" x14ac:dyDescent="0.2">
      <c r="A1433" t="s">
        <v>68</v>
      </c>
      <c r="B1433" t="s">
        <v>364</v>
      </c>
      <c r="C1433" t="s">
        <v>16</v>
      </c>
      <c r="E1433" t="s">
        <v>118</v>
      </c>
      <c r="F1433" t="s">
        <v>119</v>
      </c>
      <c r="H1433" t="s">
        <v>23</v>
      </c>
      <c r="I1433">
        <v>4</v>
      </c>
      <c r="J1433">
        <v>42.83</v>
      </c>
      <c r="K1433">
        <v>171.32</v>
      </c>
      <c r="L1433" t="s">
        <v>120</v>
      </c>
    </row>
    <row r="1434" spans="1:12" x14ac:dyDescent="0.2">
      <c r="A1434" t="s">
        <v>68</v>
      </c>
      <c r="B1434" t="s">
        <v>364</v>
      </c>
      <c r="C1434" t="s">
        <v>16</v>
      </c>
      <c r="E1434" t="s">
        <v>19</v>
      </c>
      <c r="I1434">
        <v>8</v>
      </c>
      <c r="J1434">
        <v>42.83</v>
      </c>
      <c r="K1434">
        <v>342.64</v>
      </c>
    </row>
    <row r="1435" spans="1:12" x14ac:dyDescent="0.2">
      <c r="A1435" t="s">
        <v>68</v>
      </c>
      <c r="B1435" t="s">
        <v>364</v>
      </c>
      <c r="C1435" t="s">
        <v>16</v>
      </c>
      <c r="E1435" t="s">
        <v>65</v>
      </c>
      <c r="F1435" t="s">
        <v>66</v>
      </c>
      <c r="H1435" t="s">
        <v>23</v>
      </c>
      <c r="I1435">
        <v>3</v>
      </c>
      <c r="J1435">
        <v>42.83</v>
      </c>
      <c r="K1435">
        <v>128.49</v>
      </c>
      <c r="L1435" t="s">
        <v>24</v>
      </c>
    </row>
    <row r="1436" spans="1:12" x14ac:dyDescent="0.2">
      <c r="A1436" t="s">
        <v>68</v>
      </c>
      <c r="B1436" t="s">
        <v>364</v>
      </c>
      <c r="C1436" t="s">
        <v>16</v>
      </c>
      <c r="E1436" t="s">
        <v>121</v>
      </c>
      <c r="F1436" t="s">
        <v>113</v>
      </c>
      <c r="H1436" t="s">
        <v>23</v>
      </c>
      <c r="I1436">
        <v>5</v>
      </c>
      <c r="J1436">
        <v>42.83</v>
      </c>
      <c r="K1436">
        <v>214.15</v>
      </c>
      <c r="L1436" t="s">
        <v>114</v>
      </c>
    </row>
    <row r="1437" spans="1:12" x14ac:dyDescent="0.2">
      <c r="A1437" t="s">
        <v>68</v>
      </c>
      <c r="B1437" t="s">
        <v>364</v>
      </c>
      <c r="C1437" t="s">
        <v>16</v>
      </c>
      <c r="E1437" t="s">
        <v>159</v>
      </c>
      <c r="F1437" t="s">
        <v>119</v>
      </c>
      <c r="H1437" t="s">
        <v>23</v>
      </c>
      <c r="I1437">
        <v>1</v>
      </c>
      <c r="J1437">
        <v>42.83</v>
      </c>
      <c r="K1437">
        <v>42.83</v>
      </c>
      <c r="L1437" t="s">
        <v>120</v>
      </c>
    </row>
    <row r="1438" spans="1:12" x14ac:dyDescent="0.2">
      <c r="A1438" t="s">
        <v>68</v>
      </c>
      <c r="B1438" t="s">
        <v>364</v>
      </c>
      <c r="C1438" t="s">
        <v>16</v>
      </c>
      <c r="E1438" t="s">
        <v>208</v>
      </c>
      <c r="F1438" t="s">
        <v>27</v>
      </c>
      <c r="H1438" t="s">
        <v>23</v>
      </c>
      <c r="I1438">
        <v>3</v>
      </c>
      <c r="J1438">
        <v>42.83</v>
      </c>
      <c r="K1438">
        <v>128.49</v>
      </c>
      <c r="L1438" t="s">
        <v>24</v>
      </c>
    </row>
    <row r="1439" spans="1:12" x14ac:dyDescent="0.2">
      <c r="A1439" t="s">
        <v>68</v>
      </c>
      <c r="B1439" t="s">
        <v>364</v>
      </c>
      <c r="C1439" t="s">
        <v>16</v>
      </c>
      <c r="E1439" t="s">
        <v>40</v>
      </c>
      <c r="I1439">
        <v>3</v>
      </c>
      <c r="J1439">
        <v>42.83</v>
      </c>
      <c r="K1439">
        <v>128.49</v>
      </c>
    </row>
    <row r="1440" spans="1:12" x14ac:dyDescent="0.2">
      <c r="A1440" t="s">
        <v>68</v>
      </c>
      <c r="B1440" t="s">
        <v>364</v>
      </c>
      <c r="C1440" t="s">
        <v>16</v>
      </c>
      <c r="E1440" t="s">
        <v>18</v>
      </c>
      <c r="I1440">
        <v>13</v>
      </c>
      <c r="J1440">
        <v>42.83</v>
      </c>
      <c r="K1440">
        <v>556.79</v>
      </c>
    </row>
    <row r="1441" spans="1:14" x14ac:dyDescent="0.2">
      <c r="A1441" t="s">
        <v>69</v>
      </c>
      <c r="B1441" t="s">
        <v>364</v>
      </c>
      <c r="C1441" t="s">
        <v>16</v>
      </c>
      <c r="E1441" t="s">
        <v>17</v>
      </c>
      <c r="I1441">
        <v>8</v>
      </c>
      <c r="J1441">
        <v>42.83</v>
      </c>
      <c r="K1441">
        <v>342.64</v>
      </c>
      <c r="N1441" t="s">
        <v>370</v>
      </c>
    </row>
    <row r="1442" spans="1:14" x14ac:dyDescent="0.2">
      <c r="A1442" t="s">
        <v>69</v>
      </c>
      <c r="B1442" t="s">
        <v>364</v>
      </c>
      <c r="C1442" t="s">
        <v>16</v>
      </c>
      <c r="E1442" t="s">
        <v>118</v>
      </c>
      <c r="F1442" t="s">
        <v>119</v>
      </c>
      <c r="H1442" t="s">
        <v>23</v>
      </c>
      <c r="I1442">
        <v>8</v>
      </c>
      <c r="J1442">
        <v>42.83</v>
      </c>
      <c r="K1442">
        <v>342.64</v>
      </c>
      <c r="L1442" t="s">
        <v>120</v>
      </c>
    </row>
    <row r="1443" spans="1:14" x14ac:dyDescent="0.2">
      <c r="A1443" t="s">
        <v>69</v>
      </c>
      <c r="B1443" t="s">
        <v>364</v>
      </c>
      <c r="C1443" t="s">
        <v>16</v>
      </c>
      <c r="E1443" t="s">
        <v>121</v>
      </c>
      <c r="F1443" t="s">
        <v>113</v>
      </c>
      <c r="H1443" t="s">
        <v>23</v>
      </c>
      <c r="I1443">
        <v>8</v>
      </c>
      <c r="J1443">
        <v>42.83</v>
      </c>
      <c r="K1443">
        <v>342.64</v>
      </c>
      <c r="L1443" t="s">
        <v>114</v>
      </c>
    </row>
    <row r="1444" spans="1:14" x14ac:dyDescent="0.2">
      <c r="A1444" t="s">
        <v>69</v>
      </c>
      <c r="B1444" t="s">
        <v>364</v>
      </c>
      <c r="C1444" t="s">
        <v>16</v>
      </c>
      <c r="E1444" t="s">
        <v>329</v>
      </c>
      <c r="F1444" t="s">
        <v>119</v>
      </c>
      <c r="H1444" t="s">
        <v>23</v>
      </c>
      <c r="I1444">
        <v>2</v>
      </c>
      <c r="J1444">
        <v>42.83</v>
      </c>
      <c r="K1444">
        <v>85.66</v>
      </c>
      <c r="L1444" t="s">
        <v>120</v>
      </c>
    </row>
    <row r="1445" spans="1:14" x14ac:dyDescent="0.2">
      <c r="A1445" t="s">
        <v>69</v>
      </c>
      <c r="B1445" t="s">
        <v>364</v>
      </c>
      <c r="C1445" t="s">
        <v>16</v>
      </c>
      <c r="E1445" t="s">
        <v>33</v>
      </c>
      <c r="F1445" t="s">
        <v>45</v>
      </c>
      <c r="H1445" t="s">
        <v>23</v>
      </c>
      <c r="I1445">
        <v>4</v>
      </c>
      <c r="J1445">
        <v>42.83</v>
      </c>
      <c r="K1445">
        <v>171.32</v>
      </c>
      <c r="L1445" t="s">
        <v>24</v>
      </c>
    </row>
    <row r="1446" spans="1:14" x14ac:dyDescent="0.2">
      <c r="A1446" t="s">
        <v>69</v>
      </c>
      <c r="B1446" t="s">
        <v>364</v>
      </c>
      <c r="C1446" t="s">
        <v>16</v>
      </c>
      <c r="E1446" t="s">
        <v>19</v>
      </c>
      <c r="I1446">
        <v>5</v>
      </c>
      <c r="J1446">
        <v>42.83</v>
      </c>
      <c r="K1446">
        <v>214.15</v>
      </c>
    </row>
    <row r="1447" spans="1:14" x14ac:dyDescent="0.2">
      <c r="A1447" t="s">
        <v>69</v>
      </c>
      <c r="B1447" t="s">
        <v>364</v>
      </c>
      <c r="C1447" t="s">
        <v>16</v>
      </c>
      <c r="E1447" t="s">
        <v>213</v>
      </c>
      <c r="F1447" t="s">
        <v>59</v>
      </c>
      <c r="H1447" t="s">
        <v>23</v>
      </c>
      <c r="I1447">
        <v>2</v>
      </c>
      <c r="J1447">
        <v>42.83</v>
      </c>
      <c r="K1447">
        <v>85.66</v>
      </c>
      <c r="L1447" t="s">
        <v>24</v>
      </c>
    </row>
    <row r="1448" spans="1:14" x14ac:dyDescent="0.2">
      <c r="A1448" t="s">
        <v>69</v>
      </c>
      <c r="B1448" t="s">
        <v>364</v>
      </c>
      <c r="C1448" t="s">
        <v>16</v>
      </c>
      <c r="E1448" t="s">
        <v>371</v>
      </c>
      <c r="F1448" t="s">
        <v>45</v>
      </c>
      <c r="H1448" t="s">
        <v>23</v>
      </c>
      <c r="I1448">
        <v>3</v>
      </c>
      <c r="J1448">
        <v>42.83</v>
      </c>
      <c r="K1448">
        <v>128.49</v>
      </c>
      <c r="L1448" t="s">
        <v>24</v>
      </c>
    </row>
    <row r="1449" spans="1:14" x14ac:dyDescent="0.2">
      <c r="A1449" t="s">
        <v>69</v>
      </c>
      <c r="B1449" t="s">
        <v>364</v>
      </c>
      <c r="C1449" t="s">
        <v>16</v>
      </c>
      <c r="E1449" t="s">
        <v>20</v>
      </c>
      <c r="I1449">
        <v>3</v>
      </c>
      <c r="J1449">
        <v>42.83</v>
      </c>
      <c r="K1449">
        <v>128.49</v>
      </c>
    </row>
    <row r="1450" spans="1:14" x14ac:dyDescent="0.2">
      <c r="A1450" t="s">
        <v>69</v>
      </c>
      <c r="B1450" t="s">
        <v>364</v>
      </c>
      <c r="C1450" t="s">
        <v>16</v>
      </c>
      <c r="E1450" t="s">
        <v>111</v>
      </c>
      <c r="F1450" t="s">
        <v>59</v>
      </c>
      <c r="H1450" t="s">
        <v>23</v>
      </c>
      <c r="I1450">
        <v>2</v>
      </c>
      <c r="J1450">
        <v>42.83</v>
      </c>
      <c r="K1450">
        <v>85.66</v>
      </c>
      <c r="L1450" t="s">
        <v>24</v>
      </c>
    </row>
    <row r="1451" spans="1:14" x14ac:dyDescent="0.2">
      <c r="A1451" t="s">
        <v>69</v>
      </c>
      <c r="B1451" t="s">
        <v>364</v>
      </c>
      <c r="C1451" t="s">
        <v>16</v>
      </c>
      <c r="E1451" t="s">
        <v>18</v>
      </c>
      <c r="I1451">
        <v>12</v>
      </c>
      <c r="J1451">
        <v>42.83</v>
      </c>
      <c r="K1451">
        <v>513.96</v>
      </c>
    </row>
    <row r="1452" spans="1:14" x14ac:dyDescent="0.2">
      <c r="A1452" t="s">
        <v>69</v>
      </c>
      <c r="B1452" t="s">
        <v>364</v>
      </c>
      <c r="C1452" t="s">
        <v>16</v>
      </c>
      <c r="E1452" t="s">
        <v>325</v>
      </c>
      <c r="F1452" t="s">
        <v>119</v>
      </c>
      <c r="H1452" t="s">
        <v>23</v>
      </c>
      <c r="I1452">
        <v>4</v>
      </c>
      <c r="J1452">
        <v>42.83</v>
      </c>
      <c r="K1452">
        <v>171.32</v>
      </c>
      <c r="L1452" t="s">
        <v>120</v>
      </c>
    </row>
    <row r="1453" spans="1:14" x14ac:dyDescent="0.2">
      <c r="A1453" t="s">
        <v>69</v>
      </c>
      <c r="B1453" t="s">
        <v>364</v>
      </c>
      <c r="C1453" t="s">
        <v>16</v>
      </c>
      <c r="D1453" t="s">
        <v>215</v>
      </c>
      <c r="E1453" t="s">
        <v>215</v>
      </c>
      <c r="F1453" t="s">
        <v>216</v>
      </c>
      <c r="G1453" t="s">
        <v>134</v>
      </c>
      <c r="H1453" t="s">
        <v>32</v>
      </c>
      <c r="I1453">
        <v>1</v>
      </c>
      <c r="J1453">
        <v>42.83</v>
      </c>
      <c r="K1453">
        <v>42.83</v>
      </c>
      <c r="L1453" t="s">
        <v>217</v>
      </c>
    </row>
    <row r="1454" spans="1:14" x14ac:dyDescent="0.2">
      <c r="A1454" t="s">
        <v>70</v>
      </c>
      <c r="B1454" t="s">
        <v>364</v>
      </c>
      <c r="C1454" t="s">
        <v>16</v>
      </c>
      <c r="E1454" t="s">
        <v>19</v>
      </c>
      <c r="I1454">
        <v>9</v>
      </c>
      <c r="J1454">
        <v>42.83</v>
      </c>
      <c r="K1454">
        <v>385.47</v>
      </c>
    </row>
    <row r="1455" spans="1:14" x14ac:dyDescent="0.2">
      <c r="A1455" t="s">
        <v>70</v>
      </c>
      <c r="B1455" t="s">
        <v>364</v>
      </c>
      <c r="C1455" t="s">
        <v>16</v>
      </c>
      <c r="E1455" t="s">
        <v>112</v>
      </c>
      <c r="F1455" t="s">
        <v>113</v>
      </c>
      <c r="H1455" t="s">
        <v>23</v>
      </c>
      <c r="I1455">
        <v>1</v>
      </c>
      <c r="J1455">
        <v>42.83</v>
      </c>
      <c r="K1455">
        <v>42.83</v>
      </c>
      <c r="L1455" t="s">
        <v>114</v>
      </c>
    </row>
    <row r="1456" spans="1:14" x14ac:dyDescent="0.2">
      <c r="A1456" t="s">
        <v>70</v>
      </c>
      <c r="B1456" t="s">
        <v>364</v>
      </c>
      <c r="C1456" t="s">
        <v>16</v>
      </c>
      <c r="D1456" t="s">
        <v>215</v>
      </c>
      <c r="E1456" t="s">
        <v>215</v>
      </c>
      <c r="F1456" t="s">
        <v>216</v>
      </c>
      <c r="G1456" t="s">
        <v>134</v>
      </c>
      <c r="H1456" t="s">
        <v>32</v>
      </c>
      <c r="I1456">
        <v>2</v>
      </c>
      <c r="J1456">
        <v>42.83</v>
      </c>
      <c r="K1456">
        <v>85.66</v>
      </c>
      <c r="L1456" t="s">
        <v>217</v>
      </c>
    </row>
    <row r="1457" spans="1:12" x14ac:dyDescent="0.2">
      <c r="A1457" t="s">
        <v>70</v>
      </c>
      <c r="B1457" t="s">
        <v>364</v>
      </c>
      <c r="C1457" t="s">
        <v>16</v>
      </c>
      <c r="E1457" t="s">
        <v>121</v>
      </c>
      <c r="F1457" t="s">
        <v>113</v>
      </c>
      <c r="H1457" t="s">
        <v>23</v>
      </c>
      <c r="I1457">
        <v>19</v>
      </c>
      <c r="J1457">
        <v>42.83</v>
      </c>
      <c r="K1457">
        <v>813.77</v>
      </c>
      <c r="L1457" t="s">
        <v>114</v>
      </c>
    </row>
    <row r="1458" spans="1:12" x14ac:dyDescent="0.2">
      <c r="A1458" t="s">
        <v>70</v>
      </c>
      <c r="B1458" t="s">
        <v>364</v>
      </c>
      <c r="C1458" t="s">
        <v>16</v>
      </c>
      <c r="E1458" t="s">
        <v>371</v>
      </c>
      <c r="F1458" t="s">
        <v>45</v>
      </c>
      <c r="H1458" t="s">
        <v>23</v>
      </c>
      <c r="I1458">
        <v>7</v>
      </c>
      <c r="J1458">
        <v>42.83</v>
      </c>
      <c r="K1458">
        <v>299.81</v>
      </c>
      <c r="L1458" t="s">
        <v>24</v>
      </c>
    </row>
    <row r="1459" spans="1:12" x14ac:dyDescent="0.2">
      <c r="A1459" t="s">
        <v>70</v>
      </c>
      <c r="B1459" t="s">
        <v>364</v>
      </c>
      <c r="C1459" t="s">
        <v>16</v>
      </c>
      <c r="E1459" t="s">
        <v>118</v>
      </c>
      <c r="F1459" t="s">
        <v>119</v>
      </c>
      <c r="H1459" t="s">
        <v>23</v>
      </c>
      <c r="I1459">
        <v>5</v>
      </c>
      <c r="J1459">
        <v>42.83</v>
      </c>
      <c r="K1459">
        <v>214.15</v>
      </c>
      <c r="L1459" t="s">
        <v>120</v>
      </c>
    </row>
    <row r="1460" spans="1:12" x14ac:dyDescent="0.2">
      <c r="A1460" t="s">
        <v>70</v>
      </c>
      <c r="B1460" t="s">
        <v>364</v>
      </c>
      <c r="C1460" t="s">
        <v>16</v>
      </c>
      <c r="E1460" t="s">
        <v>20</v>
      </c>
      <c r="I1460">
        <v>4</v>
      </c>
      <c r="J1460">
        <v>42.83</v>
      </c>
      <c r="K1460">
        <v>171.32</v>
      </c>
    </row>
    <row r="1461" spans="1:12" x14ac:dyDescent="0.2">
      <c r="A1461" t="s">
        <v>70</v>
      </c>
      <c r="B1461" t="s">
        <v>364</v>
      </c>
      <c r="C1461" t="s">
        <v>16</v>
      </c>
      <c r="D1461" t="s">
        <v>28</v>
      </c>
      <c r="E1461" t="s">
        <v>28</v>
      </c>
      <c r="F1461" t="s">
        <v>30</v>
      </c>
      <c r="G1461" t="s">
        <v>31</v>
      </c>
      <c r="H1461" t="s">
        <v>32</v>
      </c>
      <c r="I1461">
        <v>1</v>
      </c>
      <c r="J1461">
        <v>42.83</v>
      </c>
      <c r="K1461">
        <v>42.83</v>
      </c>
      <c r="L1461" t="s">
        <v>24</v>
      </c>
    </row>
    <row r="1462" spans="1:12" x14ac:dyDescent="0.2">
      <c r="A1462" t="s">
        <v>70</v>
      </c>
      <c r="B1462" t="s">
        <v>364</v>
      </c>
      <c r="C1462" t="s">
        <v>16</v>
      </c>
      <c r="E1462" t="s">
        <v>213</v>
      </c>
      <c r="F1462" t="s">
        <v>59</v>
      </c>
      <c r="H1462" t="s">
        <v>23</v>
      </c>
      <c r="I1462">
        <v>1</v>
      </c>
      <c r="J1462">
        <v>42.83</v>
      </c>
      <c r="K1462">
        <v>42.83</v>
      </c>
      <c r="L1462" t="s">
        <v>24</v>
      </c>
    </row>
    <row r="1463" spans="1:12" x14ac:dyDescent="0.2">
      <c r="A1463" t="s">
        <v>70</v>
      </c>
      <c r="B1463" t="s">
        <v>364</v>
      </c>
      <c r="C1463" t="s">
        <v>16</v>
      </c>
      <c r="E1463" t="s">
        <v>325</v>
      </c>
      <c r="F1463" t="s">
        <v>119</v>
      </c>
      <c r="H1463" t="s">
        <v>23</v>
      </c>
      <c r="I1463">
        <v>1</v>
      </c>
      <c r="J1463">
        <v>42.83</v>
      </c>
      <c r="K1463">
        <v>42.83</v>
      </c>
      <c r="L1463" t="s">
        <v>120</v>
      </c>
    </row>
    <row r="1464" spans="1:12" x14ac:dyDescent="0.2">
      <c r="A1464" t="s">
        <v>70</v>
      </c>
      <c r="B1464" t="s">
        <v>364</v>
      </c>
      <c r="C1464" t="s">
        <v>16</v>
      </c>
      <c r="E1464" t="s">
        <v>33</v>
      </c>
      <c r="F1464" t="s">
        <v>45</v>
      </c>
      <c r="H1464" t="s">
        <v>23</v>
      </c>
      <c r="I1464">
        <v>6</v>
      </c>
      <c r="J1464">
        <v>42.83</v>
      </c>
      <c r="K1464">
        <v>256.98</v>
      </c>
      <c r="L1464" t="s">
        <v>24</v>
      </c>
    </row>
    <row r="1465" spans="1:12" x14ac:dyDescent="0.2">
      <c r="A1465" t="s">
        <v>70</v>
      </c>
      <c r="B1465" t="s">
        <v>364</v>
      </c>
      <c r="C1465" t="s">
        <v>16</v>
      </c>
      <c r="E1465" t="s">
        <v>26</v>
      </c>
      <c r="F1465" t="s">
        <v>27</v>
      </c>
      <c r="H1465" t="s">
        <v>23</v>
      </c>
      <c r="I1465">
        <v>2</v>
      </c>
      <c r="J1465">
        <v>42.83</v>
      </c>
      <c r="K1465">
        <v>85.66</v>
      </c>
      <c r="L1465" t="s">
        <v>24</v>
      </c>
    </row>
    <row r="1466" spans="1:12" x14ac:dyDescent="0.2">
      <c r="A1466" t="s">
        <v>70</v>
      </c>
      <c r="B1466" t="s">
        <v>364</v>
      </c>
      <c r="C1466" t="s">
        <v>16</v>
      </c>
      <c r="E1466" t="s">
        <v>18</v>
      </c>
      <c r="I1466">
        <v>8</v>
      </c>
      <c r="J1466">
        <v>42.83</v>
      </c>
      <c r="K1466">
        <v>342.64</v>
      </c>
    </row>
    <row r="1467" spans="1:12" x14ac:dyDescent="0.2">
      <c r="A1467" t="s">
        <v>71</v>
      </c>
      <c r="B1467" t="s">
        <v>364</v>
      </c>
      <c r="C1467" t="s">
        <v>16</v>
      </c>
      <c r="E1467" t="s">
        <v>18</v>
      </c>
      <c r="I1467">
        <v>21</v>
      </c>
      <c r="J1467">
        <v>42.83</v>
      </c>
      <c r="K1467">
        <v>899.43</v>
      </c>
    </row>
    <row r="1468" spans="1:12" x14ac:dyDescent="0.2">
      <c r="A1468" t="s">
        <v>71</v>
      </c>
      <c r="B1468" t="s">
        <v>364</v>
      </c>
      <c r="C1468" t="s">
        <v>16</v>
      </c>
      <c r="E1468" t="s">
        <v>19</v>
      </c>
      <c r="I1468">
        <v>8</v>
      </c>
      <c r="J1468">
        <v>42.83</v>
      </c>
      <c r="K1468">
        <v>342.64</v>
      </c>
    </row>
    <row r="1469" spans="1:12" x14ac:dyDescent="0.2">
      <c r="A1469" t="s">
        <v>71</v>
      </c>
      <c r="B1469" t="s">
        <v>364</v>
      </c>
      <c r="C1469" t="s">
        <v>16</v>
      </c>
      <c r="E1469" t="s">
        <v>121</v>
      </c>
      <c r="F1469" t="s">
        <v>113</v>
      </c>
      <c r="H1469" t="s">
        <v>23</v>
      </c>
      <c r="I1469">
        <v>9</v>
      </c>
      <c r="J1469">
        <v>42.83</v>
      </c>
      <c r="K1469">
        <v>385.47</v>
      </c>
      <c r="L1469" t="s">
        <v>114</v>
      </c>
    </row>
    <row r="1470" spans="1:12" x14ac:dyDescent="0.2">
      <c r="A1470" t="s">
        <v>71</v>
      </c>
      <c r="B1470" t="s">
        <v>364</v>
      </c>
      <c r="C1470" t="s">
        <v>16</v>
      </c>
      <c r="E1470" t="s">
        <v>118</v>
      </c>
      <c r="F1470" t="s">
        <v>119</v>
      </c>
      <c r="H1470" t="s">
        <v>23</v>
      </c>
      <c r="I1470">
        <v>3</v>
      </c>
      <c r="J1470">
        <v>42.83</v>
      </c>
      <c r="K1470">
        <v>128.49</v>
      </c>
      <c r="L1470" t="s">
        <v>120</v>
      </c>
    </row>
    <row r="1471" spans="1:12" x14ac:dyDescent="0.2">
      <c r="A1471" t="s">
        <v>71</v>
      </c>
      <c r="B1471" t="s">
        <v>364</v>
      </c>
      <c r="C1471" t="s">
        <v>16</v>
      </c>
      <c r="E1471" t="s">
        <v>117</v>
      </c>
      <c r="F1471" t="s">
        <v>27</v>
      </c>
      <c r="H1471" t="s">
        <v>23</v>
      </c>
      <c r="I1471">
        <v>4</v>
      </c>
      <c r="J1471">
        <v>42.83</v>
      </c>
      <c r="K1471">
        <v>171.32</v>
      </c>
      <c r="L1471" t="s">
        <v>24</v>
      </c>
    </row>
    <row r="1472" spans="1:12" x14ac:dyDescent="0.2">
      <c r="A1472" t="s">
        <v>71</v>
      </c>
      <c r="B1472" t="s">
        <v>364</v>
      </c>
      <c r="C1472" t="s">
        <v>16</v>
      </c>
      <c r="E1472" t="s">
        <v>112</v>
      </c>
      <c r="F1472" t="s">
        <v>113</v>
      </c>
      <c r="H1472" t="s">
        <v>23</v>
      </c>
      <c r="I1472">
        <v>4</v>
      </c>
      <c r="J1472">
        <v>42.83</v>
      </c>
      <c r="K1472">
        <v>171.32</v>
      </c>
      <c r="L1472" t="s">
        <v>114</v>
      </c>
    </row>
    <row r="1473" spans="1:14" x14ac:dyDescent="0.2">
      <c r="A1473" t="s">
        <v>71</v>
      </c>
      <c r="B1473" t="s">
        <v>364</v>
      </c>
      <c r="C1473" t="s">
        <v>16</v>
      </c>
      <c r="E1473" t="s">
        <v>26</v>
      </c>
      <c r="F1473" t="s">
        <v>27</v>
      </c>
      <c r="H1473" t="s">
        <v>23</v>
      </c>
      <c r="I1473">
        <v>2</v>
      </c>
      <c r="J1473">
        <v>42.83</v>
      </c>
      <c r="K1473">
        <v>85.66</v>
      </c>
      <c r="L1473" t="s">
        <v>24</v>
      </c>
    </row>
    <row r="1474" spans="1:14" x14ac:dyDescent="0.2">
      <c r="A1474" t="s">
        <v>71</v>
      </c>
      <c r="B1474" t="s">
        <v>364</v>
      </c>
      <c r="C1474" t="s">
        <v>16</v>
      </c>
      <c r="E1474" t="s">
        <v>33</v>
      </c>
      <c r="F1474" t="s">
        <v>45</v>
      </c>
      <c r="H1474" t="s">
        <v>23</v>
      </c>
      <c r="I1474">
        <v>2</v>
      </c>
      <c r="J1474">
        <v>42.83</v>
      </c>
      <c r="K1474">
        <v>85.66</v>
      </c>
      <c r="L1474" t="s">
        <v>24</v>
      </c>
    </row>
    <row r="1475" spans="1:14" x14ac:dyDescent="0.2">
      <c r="A1475" t="s">
        <v>71</v>
      </c>
      <c r="B1475" t="s">
        <v>364</v>
      </c>
      <c r="C1475" t="s">
        <v>16</v>
      </c>
      <c r="E1475" t="s">
        <v>329</v>
      </c>
      <c r="F1475" t="s">
        <v>119</v>
      </c>
      <c r="H1475" t="s">
        <v>23</v>
      </c>
      <c r="I1475">
        <v>3</v>
      </c>
      <c r="J1475">
        <v>42.83</v>
      </c>
      <c r="K1475">
        <v>128.49</v>
      </c>
      <c r="L1475" t="s">
        <v>120</v>
      </c>
    </row>
    <row r="1476" spans="1:14" x14ac:dyDescent="0.2">
      <c r="A1476" t="s">
        <v>71</v>
      </c>
      <c r="B1476" t="s">
        <v>364</v>
      </c>
      <c r="C1476" t="s">
        <v>16</v>
      </c>
      <c r="E1476" t="s">
        <v>20</v>
      </c>
      <c r="I1476">
        <v>4</v>
      </c>
      <c r="J1476">
        <v>42.83</v>
      </c>
      <c r="K1476">
        <v>171.32</v>
      </c>
    </row>
    <row r="1477" spans="1:14" x14ac:dyDescent="0.2">
      <c r="A1477" t="s">
        <v>72</v>
      </c>
      <c r="B1477" t="s">
        <v>364</v>
      </c>
      <c r="C1477" t="s">
        <v>16</v>
      </c>
      <c r="E1477" t="s">
        <v>17</v>
      </c>
      <c r="I1477">
        <v>38</v>
      </c>
      <c r="J1477">
        <v>42.83</v>
      </c>
      <c r="K1477">
        <v>1627.54</v>
      </c>
    </row>
    <row r="1478" spans="1:14" x14ac:dyDescent="0.2">
      <c r="A1478" t="s">
        <v>81</v>
      </c>
      <c r="B1478" t="s">
        <v>364</v>
      </c>
      <c r="C1478" t="s">
        <v>16</v>
      </c>
      <c r="E1478" t="s">
        <v>17</v>
      </c>
      <c r="I1478">
        <v>38</v>
      </c>
      <c r="J1478">
        <v>42.83</v>
      </c>
      <c r="K1478">
        <v>1627.54</v>
      </c>
    </row>
    <row r="1479" spans="1:14" x14ac:dyDescent="0.2">
      <c r="A1479" t="s">
        <v>84</v>
      </c>
      <c r="B1479" t="s">
        <v>364</v>
      </c>
      <c r="C1479" t="s">
        <v>16</v>
      </c>
      <c r="E1479" t="s">
        <v>17</v>
      </c>
      <c r="I1479">
        <v>38</v>
      </c>
      <c r="J1479">
        <v>42.83</v>
      </c>
      <c r="K1479">
        <v>1627.54</v>
      </c>
    </row>
    <row r="1480" spans="1:14" x14ac:dyDescent="0.2">
      <c r="A1480" t="s">
        <v>84</v>
      </c>
      <c r="B1480" t="s">
        <v>364</v>
      </c>
      <c r="C1480" t="s">
        <v>16</v>
      </c>
      <c r="E1480" t="s">
        <v>18</v>
      </c>
      <c r="I1480">
        <v>8</v>
      </c>
      <c r="J1480">
        <v>42.83</v>
      </c>
      <c r="K1480">
        <v>342.64</v>
      </c>
    </row>
    <row r="1481" spans="1:14" x14ac:dyDescent="0.2">
      <c r="A1481" t="s">
        <v>89</v>
      </c>
      <c r="B1481" t="s">
        <v>364</v>
      </c>
      <c r="C1481" t="s">
        <v>16</v>
      </c>
      <c r="E1481" t="s">
        <v>17</v>
      </c>
      <c r="I1481">
        <v>38</v>
      </c>
      <c r="J1481">
        <v>42.83</v>
      </c>
      <c r="K1481">
        <v>1627.54</v>
      </c>
    </row>
    <row r="1482" spans="1:14" x14ac:dyDescent="0.2">
      <c r="A1482" t="s">
        <v>74</v>
      </c>
      <c r="B1482" t="s">
        <v>364</v>
      </c>
      <c r="C1482" t="s">
        <v>16</v>
      </c>
      <c r="E1482" t="s">
        <v>17</v>
      </c>
      <c r="I1482">
        <v>8</v>
      </c>
      <c r="J1482">
        <v>42.83</v>
      </c>
      <c r="K1482">
        <v>342.64</v>
      </c>
      <c r="N1482" t="s">
        <v>370</v>
      </c>
    </row>
    <row r="1483" spans="1:14" x14ac:dyDescent="0.2">
      <c r="A1483" t="s">
        <v>74</v>
      </c>
      <c r="B1483" t="s">
        <v>364</v>
      </c>
      <c r="C1483" t="s">
        <v>16</v>
      </c>
      <c r="E1483" t="s">
        <v>18</v>
      </c>
      <c r="I1483">
        <v>14</v>
      </c>
      <c r="J1483">
        <v>42.83</v>
      </c>
      <c r="K1483">
        <v>599.62</v>
      </c>
    </row>
    <row r="1484" spans="1:14" x14ac:dyDescent="0.2">
      <c r="A1484" t="s">
        <v>74</v>
      </c>
      <c r="B1484" t="s">
        <v>364</v>
      </c>
      <c r="C1484" t="s">
        <v>16</v>
      </c>
      <c r="E1484" t="s">
        <v>121</v>
      </c>
      <c r="F1484" t="s">
        <v>113</v>
      </c>
      <c r="H1484" t="s">
        <v>23</v>
      </c>
      <c r="I1484">
        <v>5</v>
      </c>
      <c r="J1484">
        <v>42.83</v>
      </c>
      <c r="K1484">
        <v>214.15</v>
      </c>
      <c r="L1484" t="s">
        <v>114</v>
      </c>
    </row>
    <row r="1485" spans="1:14" x14ac:dyDescent="0.2">
      <c r="A1485" t="s">
        <v>74</v>
      </c>
      <c r="B1485" t="s">
        <v>364</v>
      </c>
      <c r="C1485" t="s">
        <v>16</v>
      </c>
      <c r="E1485" t="s">
        <v>329</v>
      </c>
      <c r="F1485" t="s">
        <v>119</v>
      </c>
      <c r="H1485" t="s">
        <v>23</v>
      </c>
      <c r="I1485">
        <v>1</v>
      </c>
      <c r="J1485">
        <v>42.83</v>
      </c>
      <c r="K1485">
        <v>42.83</v>
      </c>
      <c r="L1485" t="s">
        <v>120</v>
      </c>
    </row>
    <row r="1486" spans="1:14" x14ac:dyDescent="0.2">
      <c r="A1486" t="s">
        <v>74</v>
      </c>
      <c r="B1486" t="s">
        <v>364</v>
      </c>
      <c r="C1486" t="s">
        <v>16</v>
      </c>
      <c r="E1486" t="s">
        <v>19</v>
      </c>
      <c r="I1486">
        <v>12</v>
      </c>
      <c r="J1486">
        <v>42.83</v>
      </c>
      <c r="K1486">
        <v>513.96</v>
      </c>
    </row>
    <row r="1487" spans="1:14" x14ac:dyDescent="0.2">
      <c r="A1487" t="s">
        <v>74</v>
      </c>
      <c r="B1487" t="s">
        <v>364</v>
      </c>
      <c r="C1487" t="s">
        <v>16</v>
      </c>
      <c r="E1487" t="s">
        <v>265</v>
      </c>
      <c r="F1487" t="s">
        <v>119</v>
      </c>
      <c r="H1487" t="s">
        <v>23</v>
      </c>
      <c r="I1487">
        <v>1</v>
      </c>
      <c r="J1487">
        <v>42.83</v>
      </c>
      <c r="K1487">
        <v>42.83</v>
      </c>
      <c r="L1487" t="s">
        <v>120</v>
      </c>
    </row>
    <row r="1488" spans="1:14" x14ac:dyDescent="0.2">
      <c r="A1488" t="s">
        <v>74</v>
      </c>
      <c r="B1488" t="s">
        <v>364</v>
      </c>
      <c r="C1488" t="s">
        <v>16</v>
      </c>
      <c r="E1488" t="s">
        <v>118</v>
      </c>
      <c r="F1488" t="s">
        <v>119</v>
      </c>
      <c r="H1488" t="s">
        <v>23</v>
      </c>
      <c r="I1488">
        <v>1</v>
      </c>
      <c r="J1488">
        <v>42.83</v>
      </c>
      <c r="K1488">
        <v>42.83</v>
      </c>
      <c r="L1488" t="s">
        <v>120</v>
      </c>
    </row>
    <row r="1489" spans="1:14" x14ac:dyDescent="0.2">
      <c r="A1489" t="s">
        <v>74</v>
      </c>
      <c r="B1489" t="s">
        <v>364</v>
      </c>
      <c r="C1489" t="s">
        <v>16</v>
      </c>
      <c r="E1489" t="s">
        <v>33</v>
      </c>
      <c r="F1489" t="s">
        <v>45</v>
      </c>
      <c r="H1489" t="s">
        <v>23</v>
      </c>
      <c r="I1489">
        <v>3</v>
      </c>
      <c r="J1489">
        <v>42.83</v>
      </c>
      <c r="K1489">
        <v>128.49</v>
      </c>
      <c r="L1489" t="s">
        <v>24</v>
      </c>
    </row>
    <row r="1490" spans="1:14" x14ac:dyDescent="0.2">
      <c r="A1490" t="s">
        <v>74</v>
      </c>
      <c r="B1490" t="s">
        <v>364</v>
      </c>
      <c r="C1490" t="s">
        <v>16</v>
      </c>
      <c r="E1490" t="s">
        <v>117</v>
      </c>
      <c r="F1490" t="s">
        <v>27</v>
      </c>
      <c r="H1490" t="s">
        <v>23</v>
      </c>
      <c r="I1490">
        <v>2</v>
      </c>
      <c r="J1490">
        <v>42.83</v>
      </c>
      <c r="K1490">
        <v>85.66</v>
      </c>
      <c r="L1490" t="s">
        <v>24</v>
      </c>
    </row>
    <row r="1491" spans="1:14" x14ac:dyDescent="0.2">
      <c r="A1491" t="s">
        <v>74</v>
      </c>
      <c r="B1491" t="s">
        <v>364</v>
      </c>
      <c r="C1491" t="s">
        <v>16</v>
      </c>
      <c r="D1491" t="s">
        <v>215</v>
      </c>
      <c r="E1491" t="s">
        <v>215</v>
      </c>
      <c r="F1491" t="s">
        <v>216</v>
      </c>
      <c r="G1491" t="s">
        <v>134</v>
      </c>
      <c r="H1491" t="s">
        <v>32</v>
      </c>
      <c r="I1491">
        <v>1</v>
      </c>
      <c r="J1491">
        <v>42.83</v>
      </c>
      <c r="K1491">
        <v>42.83</v>
      </c>
      <c r="L1491" t="s">
        <v>217</v>
      </c>
    </row>
    <row r="1492" spans="1:14" x14ac:dyDescent="0.2">
      <c r="A1492" t="s">
        <v>74</v>
      </c>
      <c r="B1492" t="s">
        <v>364</v>
      </c>
      <c r="C1492" t="s">
        <v>16</v>
      </c>
      <c r="E1492" t="s">
        <v>26</v>
      </c>
      <c r="F1492" t="s">
        <v>27</v>
      </c>
      <c r="H1492" t="s">
        <v>23</v>
      </c>
      <c r="I1492">
        <v>1</v>
      </c>
      <c r="J1492">
        <v>42.83</v>
      </c>
      <c r="K1492">
        <v>42.83</v>
      </c>
      <c r="L1492" t="s">
        <v>24</v>
      </c>
    </row>
    <row r="1493" spans="1:14" x14ac:dyDescent="0.2">
      <c r="A1493" t="s">
        <v>74</v>
      </c>
      <c r="B1493" t="s">
        <v>364</v>
      </c>
      <c r="C1493" t="s">
        <v>16</v>
      </c>
      <c r="E1493" t="s">
        <v>208</v>
      </c>
      <c r="F1493" t="s">
        <v>27</v>
      </c>
      <c r="H1493" t="s">
        <v>23</v>
      </c>
      <c r="I1493">
        <v>2</v>
      </c>
      <c r="J1493">
        <v>42.83</v>
      </c>
      <c r="K1493">
        <v>85.66</v>
      </c>
      <c r="L1493" t="s">
        <v>24</v>
      </c>
    </row>
    <row r="1494" spans="1:14" x14ac:dyDescent="0.2">
      <c r="A1494" t="s">
        <v>74</v>
      </c>
      <c r="B1494" t="s">
        <v>364</v>
      </c>
      <c r="C1494" t="s">
        <v>16</v>
      </c>
      <c r="E1494" t="s">
        <v>20</v>
      </c>
      <c r="I1494">
        <v>3</v>
      </c>
      <c r="J1494">
        <v>42.83</v>
      </c>
      <c r="K1494">
        <v>128.49</v>
      </c>
    </row>
    <row r="1495" spans="1:14" x14ac:dyDescent="0.2">
      <c r="A1495" t="s">
        <v>74</v>
      </c>
      <c r="B1495" t="s">
        <v>364</v>
      </c>
      <c r="C1495" t="s">
        <v>16</v>
      </c>
      <c r="E1495" t="s">
        <v>112</v>
      </c>
      <c r="F1495" t="s">
        <v>113</v>
      </c>
      <c r="H1495" t="s">
        <v>23</v>
      </c>
      <c r="I1495">
        <v>5</v>
      </c>
      <c r="J1495">
        <v>42.83</v>
      </c>
      <c r="K1495">
        <v>214.15</v>
      </c>
      <c r="L1495" t="s">
        <v>114</v>
      </c>
    </row>
    <row r="1496" spans="1:14" x14ac:dyDescent="0.2">
      <c r="A1496" t="s">
        <v>74</v>
      </c>
      <c r="B1496" t="s">
        <v>364</v>
      </c>
      <c r="C1496" t="s">
        <v>16</v>
      </c>
      <c r="E1496" t="s">
        <v>159</v>
      </c>
      <c r="F1496" t="s">
        <v>119</v>
      </c>
      <c r="H1496" t="s">
        <v>23</v>
      </c>
      <c r="I1496">
        <v>2</v>
      </c>
      <c r="J1496">
        <v>42.83</v>
      </c>
      <c r="K1496">
        <v>85.66</v>
      </c>
      <c r="L1496" t="s">
        <v>120</v>
      </c>
    </row>
    <row r="1497" spans="1:14" x14ac:dyDescent="0.2">
      <c r="A1497" t="s">
        <v>75</v>
      </c>
      <c r="B1497" t="s">
        <v>364</v>
      </c>
      <c r="C1497" t="s">
        <v>16</v>
      </c>
      <c r="E1497" t="s">
        <v>17</v>
      </c>
      <c r="I1497">
        <v>8</v>
      </c>
      <c r="J1497">
        <v>42.83</v>
      </c>
      <c r="K1497">
        <v>342.64</v>
      </c>
      <c r="N1497" t="s">
        <v>124</v>
      </c>
    </row>
    <row r="1498" spans="1:14" x14ac:dyDescent="0.2">
      <c r="A1498" t="s">
        <v>75</v>
      </c>
      <c r="B1498" t="s">
        <v>364</v>
      </c>
      <c r="C1498" t="s">
        <v>16</v>
      </c>
      <c r="E1498" t="s">
        <v>159</v>
      </c>
      <c r="F1498" t="s">
        <v>119</v>
      </c>
      <c r="H1498" t="s">
        <v>23</v>
      </c>
      <c r="I1498">
        <v>2</v>
      </c>
      <c r="J1498">
        <v>42.83</v>
      </c>
      <c r="K1498">
        <v>85.66</v>
      </c>
      <c r="L1498" t="s">
        <v>120</v>
      </c>
    </row>
    <row r="1499" spans="1:14" x14ac:dyDescent="0.2">
      <c r="A1499" t="s">
        <v>75</v>
      </c>
      <c r="B1499" t="s">
        <v>364</v>
      </c>
      <c r="C1499" t="s">
        <v>16</v>
      </c>
      <c r="E1499" t="s">
        <v>112</v>
      </c>
      <c r="F1499" t="s">
        <v>113</v>
      </c>
      <c r="H1499" t="s">
        <v>23</v>
      </c>
      <c r="I1499">
        <v>10</v>
      </c>
      <c r="J1499">
        <v>42.83</v>
      </c>
      <c r="K1499">
        <v>428.3</v>
      </c>
      <c r="L1499" t="s">
        <v>114</v>
      </c>
    </row>
    <row r="1500" spans="1:14" x14ac:dyDescent="0.2">
      <c r="A1500" t="s">
        <v>75</v>
      </c>
      <c r="B1500" t="s">
        <v>364</v>
      </c>
      <c r="C1500" t="s">
        <v>16</v>
      </c>
      <c r="E1500" t="s">
        <v>208</v>
      </c>
      <c r="F1500" t="s">
        <v>27</v>
      </c>
      <c r="H1500" t="s">
        <v>23</v>
      </c>
      <c r="I1500">
        <v>1</v>
      </c>
      <c r="J1500">
        <v>42.83</v>
      </c>
      <c r="K1500">
        <v>42.83</v>
      </c>
      <c r="L1500" t="s">
        <v>24</v>
      </c>
    </row>
    <row r="1501" spans="1:14" x14ac:dyDescent="0.2">
      <c r="A1501" t="s">
        <v>75</v>
      </c>
      <c r="B1501" t="s">
        <v>364</v>
      </c>
      <c r="C1501" t="s">
        <v>16</v>
      </c>
      <c r="E1501" t="s">
        <v>141</v>
      </c>
      <c r="F1501" t="s">
        <v>119</v>
      </c>
      <c r="H1501" t="s">
        <v>23</v>
      </c>
      <c r="I1501">
        <v>3</v>
      </c>
      <c r="J1501">
        <v>42.83</v>
      </c>
      <c r="K1501">
        <v>128.49</v>
      </c>
      <c r="L1501" t="s">
        <v>120</v>
      </c>
    </row>
    <row r="1502" spans="1:14" x14ac:dyDescent="0.2">
      <c r="A1502" t="s">
        <v>75</v>
      </c>
      <c r="B1502" t="s">
        <v>364</v>
      </c>
      <c r="C1502" t="s">
        <v>16</v>
      </c>
      <c r="E1502" t="s">
        <v>46</v>
      </c>
      <c r="I1502">
        <v>2</v>
      </c>
      <c r="J1502">
        <v>42.83</v>
      </c>
      <c r="K1502">
        <v>85.66</v>
      </c>
    </row>
    <row r="1503" spans="1:14" x14ac:dyDescent="0.2">
      <c r="A1503" t="s">
        <v>75</v>
      </c>
      <c r="B1503" t="s">
        <v>364</v>
      </c>
      <c r="C1503" t="s">
        <v>16</v>
      </c>
      <c r="E1503" t="s">
        <v>33</v>
      </c>
      <c r="F1503" t="s">
        <v>45</v>
      </c>
      <c r="H1503" t="s">
        <v>23</v>
      </c>
      <c r="I1503">
        <v>3</v>
      </c>
      <c r="J1503">
        <v>42.83</v>
      </c>
      <c r="K1503">
        <v>128.49</v>
      </c>
      <c r="L1503" t="s">
        <v>24</v>
      </c>
    </row>
    <row r="1504" spans="1:14" x14ac:dyDescent="0.2">
      <c r="A1504" t="s">
        <v>75</v>
      </c>
      <c r="B1504" t="s">
        <v>364</v>
      </c>
      <c r="C1504" t="s">
        <v>16</v>
      </c>
      <c r="D1504" t="s">
        <v>215</v>
      </c>
      <c r="E1504" t="s">
        <v>215</v>
      </c>
      <c r="F1504" t="s">
        <v>216</v>
      </c>
      <c r="G1504" t="s">
        <v>134</v>
      </c>
      <c r="H1504" t="s">
        <v>32</v>
      </c>
      <c r="I1504">
        <v>9</v>
      </c>
      <c r="J1504">
        <v>42.83</v>
      </c>
      <c r="K1504">
        <v>385.47</v>
      </c>
      <c r="L1504" t="s">
        <v>217</v>
      </c>
    </row>
    <row r="1505" spans="1:12" x14ac:dyDescent="0.2">
      <c r="A1505" t="s">
        <v>75</v>
      </c>
      <c r="B1505" t="s">
        <v>364</v>
      </c>
      <c r="C1505" t="s">
        <v>16</v>
      </c>
      <c r="E1505" t="s">
        <v>325</v>
      </c>
      <c r="F1505" t="s">
        <v>119</v>
      </c>
      <c r="H1505" t="s">
        <v>23</v>
      </c>
      <c r="I1505">
        <v>1</v>
      </c>
      <c r="J1505">
        <v>42.83</v>
      </c>
      <c r="K1505">
        <v>42.83</v>
      </c>
      <c r="L1505" t="s">
        <v>120</v>
      </c>
    </row>
    <row r="1506" spans="1:12" x14ac:dyDescent="0.2">
      <c r="A1506" t="s">
        <v>75</v>
      </c>
      <c r="B1506" t="s">
        <v>364</v>
      </c>
      <c r="C1506" t="s">
        <v>16</v>
      </c>
      <c r="E1506" t="s">
        <v>19</v>
      </c>
      <c r="I1506">
        <v>4</v>
      </c>
      <c r="J1506">
        <v>42.83</v>
      </c>
      <c r="K1506">
        <v>171.32</v>
      </c>
    </row>
    <row r="1507" spans="1:12" x14ac:dyDescent="0.2">
      <c r="A1507" t="s">
        <v>75</v>
      </c>
      <c r="B1507" t="s">
        <v>364</v>
      </c>
      <c r="C1507" t="s">
        <v>16</v>
      </c>
      <c r="E1507" t="s">
        <v>20</v>
      </c>
      <c r="I1507">
        <v>2</v>
      </c>
      <c r="J1507">
        <v>42.83</v>
      </c>
      <c r="K1507">
        <v>85.66</v>
      </c>
    </row>
    <row r="1508" spans="1:12" x14ac:dyDescent="0.2">
      <c r="A1508" t="s">
        <v>75</v>
      </c>
      <c r="B1508" t="s">
        <v>364</v>
      </c>
      <c r="C1508" t="s">
        <v>16</v>
      </c>
      <c r="E1508" t="s">
        <v>18</v>
      </c>
      <c r="I1508">
        <v>7</v>
      </c>
      <c r="J1508">
        <v>42.83</v>
      </c>
      <c r="K1508">
        <v>299.81</v>
      </c>
    </row>
    <row r="1509" spans="1:12" x14ac:dyDescent="0.2">
      <c r="A1509" t="s">
        <v>75</v>
      </c>
      <c r="B1509" t="s">
        <v>364</v>
      </c>
      <c r="C1509" t="s">
        <v>16</v>
      </c>
      <c r="E1509" t="s">
        <v>40</v>
      </c>
      <c r="I1509">
        <v>1</v>
      </c>
      <c r="J1509">
        <v>42.83</v>
      </c>
      <c r="K1509">
        <v>42.83</v>
      </c>
    </row>
    <row r="1510" spans="1:12" x14ac:dyDescent="0.2">
      <c r="A1510" t="s">
        <v>75</v>
      </c>
      <c r="B1510" t="s">
        <v>364</v>
      </c>
      <c r="C1510" t="s">
        <v>16</v>
      </c>
      <c r="E1510" t="s">
        <v>121</v>
      </c>
      <c r="F1510" t="s">
        <v>113</v>
      </c>
      <c r="H1510" t="s">
        <v>23</v>
      </c>
      <c r="I1510">
        <v>3</v>
      </c>
      <c r="J1510">
        <v>42.83</v>
      </c>
      <c r="K1510">
        <v>128.49</v>
      </c>
      <c r="L1510" t="s">
        <v>114</v>
      </c>
    </row>
    <row r="1511" spans="1:12" x14ac:dyDescent="0.2">
      <c r="A1511" t="s">
        <v>76</v>
      </c>
      <c r="B1511" t="s">
        <v>364</v>
      </c>
      <c r="C1511" t="s">
        <v>16</v>
      </c>
      <c r="E1511" t="s">
        <v>18</v>
      </c>
      <c r="I1511">
        <v>15</v>
      </c>
      <c r="J1511">
        <v>42.83</v>
      </c>
      <c r="K1511">
        <v>642.45000000000005</v>
      </c>
    </row>
    <row r="1512" spans="1:12" x14ac:dyDescent="0.2">
      <c r="A1512" t="s">
        <v>76</v>
      </c>
      <c r="B1512" t="s">
        <v>364</v>
      </c>
      <c r="C1512" t="s">
        <v>16</v>
      </c>
      <c r="E1512" t="s">
        <v>19</v>
      </c>
      <c r="I1512">
        <v>11</v>
      </c>
      <c r="J1512">
        <v>42.83</v>
      </c>
      <c r="K1512">
        <v>471.13</v>
      </c>
    </row>
    <row r="1513" spans="1:12" x14ac:dyDescent="0.2">
      <c r="A1513" t="s">
        <v>76</v>
      </c>
      <c r="B1513" t="s">
        <v>364</v>
      </c>
      <c r="C1513" t="s">
        <v>16</v>
      </c>
      <c r="E1513" t="s">
        <v>368</v>
      </c>
      <c r="F1513" t="s">
        <v>113</v>
      </c>
      <c r="H1513" t="s">
        <v>23</v>
      </c>
      <c r="I1513">
        <v>9</v>
      </c>
      <c r="J1513">
        <v>42.83</v>
      </c>
      <c r="K1513">
        <v>385.47</v>
      </c>
      <c r="L1513" t="s">
        <v>114</v>
      </c>
    </row>
    <row r="1514" spans="1:12" x14ac:dyDescent="0.2">
      <c r="A1514" t="s">
        <v>76</v>
      </c>
      <c r="B1514" t="s">
        <v>364</v>
      </c>
      <c r="C1514" t="s">
        <v>16</v>
      </c>
      <c r="E1514" t="s">
        <v>159</v>
      </c>
      <c r="F1514" t="s">
        <v>119</v>
      </c>
      <c r="H1514" t="s">
        <v>23</v>
      </c>
      <c r="I1514">
        <v>1</v>
      </c>
      <c r="J1514">
        <v>42.83</v>
      </c>
      <c r="K1514">
        <v>42.83</v>
      </c>
      <c r="L1514" t="s">
        <v>120</v>
      </c>
    </row>
    <row r="1515" spans="1:12" x14ac:dyDescent="0.2">
      <c r="A1515" t="s">
        <v>76</v>
      </c>
      <c r="B1515" t="s">
        <v>364</v>
      </c>
      <c r="C1515" t="s">
        <v>16</v>
      </c>
      <c r="E1515" t="s">
        <v>111</v>
      </c>
      <c r="F1515" t="s">
        <v>59</v>
      </c>
      <c r="H1515" t="s">
        <v>23</v>
      </c>
      <c r="I1515">
        <v>4</v>
      </c>
      <c r="J1515">
        <v>42.83</v>
      </c>
      <c r="K1515">
        <v>171.32</v>
      </c>
      <c r="L1515" t="s">
        <v>24</v>
      </c>
    </row>
    <row r="1516" spans="1:12" x14ac:dyDescent="0.2">
      <c r="A1516" t="s">
        <v>76</v>
      </c>
      <c r="B1516" t="s">
        <v>364</v>
      </c>
      <c r="C1516" t="s">
        <v>16</v>
      </c>
      <c r="E1516" t="s">
        <v>118</v>
      </c>
      <c r="F1516" t="s">
        <v>119</v>
      </c>
      <c r="H1516" t="s">
        <v>23</v>
      </c>
      <c r="I1516">
        <v>2</v>
      </c>
      <c r="J1516">
        <v>42.83</v>
      </c>
      <c r="K1516">
        <v>85.66</v>
      </c>
      <c r="L1516" t="s">
        <v>120</v>
      </c>
    </row>
    <row r="1517" spans="1:12" x14ac:dyDescent="0.2">
      <c r="A1517" t="s">
        <v>76</v>
      </c>
      <c r="B1517" t="s">
        <v>364</v>
      </c>
      <c r="C1517" t="s">
        <v>16</v>
      </c>
      <c r="E1517" t="s">
        <v>213</v>
      </c>
      <c r="F1517" t="s">
        <v>59</v>
      </c>
      <c r="H1517" t="s">
        <v>23</v>
      </c>
      <c r="I1517">
        <v>5</v>
      </c>
      <c r="J1517">
        <v>42.83</v>
      </c>
      <c r="K1517">
        <v>214.15</v>
      </c>
      <c r="L1517" t="s">
        <v>24</v>
      </c>
    </row>
    <row r="1518" spans="1:12" x14ac:dyDescent="0.2">
      <c r="A1518" t="s">
        <v>76</v>
      </c>
      <c r="B1518" t="s">
        <v>364</v>
      </c>
      <c r="C1518" t="s">
        <v>16</v>
      </c>
      <c r="E1518" t="s">
        <v>112</v>
      </c>
      <c r="F1518" t="s">
        <v>113</v>
      </c>
      <c r="H1518" t="s">
        <v>23</v>
      </c>
      <c r="I1518">
        <v>1</v>
      </c>
      <c r="J1518">
        <v>42.83</v>
      </c>
      <c r="K1518">
        <v>42.83</v>
      </c>
      <c r="L1518" t="s">
        <v>114</v>
      </c>
    </row>
    <row r="1519" spans="1:12" x14ac:dyDescent="0.2">
      <c r="A1519" t="s">
        <v>76</v>
      </c>
      <c r="B1519" t="s">
        <v>364</v>
      </c>
      <c r="C1519" t="s">
        <v>16</v>
      </c>
      <c r="D1519" t="s">
        <v>28</v>
      </c>
      <c r="E1519" t="s">
        <v>28</v>
      </c>
      <c r="F1519" t="s">
        <v>30</v>
      </c>
      <c r="G1519" t="s">
        <v>31</v>
      </c>
      <c r="H1519" t="s">
        <v>32</v>
      </c>
      <c r="I1519">
        <v>1</v>
      </c>
      <c r="J1519">
        <v>42.83</v>
      </c>
      <c r="K1519">
        <v>42.83</v>
      </c>
      <c r="L1519" t="s">
        <v>24</v>
      </c>
    </row>
    <row r="1520" spans="1:12" x14ac:dyDescent="0.2">
      <c r="A1520" t="s">
        <v>76</v>
      </c>
      <c r="B1520" t="s">
        <v>364</v>
      </c>
      <c r="C1520" t="s">
        <v>16</v>
      </c>
      <c r="E1520" t="s">
        <v>208</v>
      </c>
      <c r="F1520" t="s">
        <v>27</v>
      </c>
      <c r="H1520" t="s">
        <v>23</v>
      </c>
      <c r="I1520">
        <v>1</v>
      </c>
      <c r="J1520">
        <v>42.83</v>
      </c>
      <c r="K1520">
        <v>42.83</v>
      </c>
      <c r="L1520" t="s">
        <v>24</v>
      </c>
    </row>
    <row r="1521" spans="1:14" x14ac:dyDescent="0.2">
      <c r="A1521" t="s">
        <v>76</v>
      </c>
      <c r="B1521" t="s">
        <v>364</v>
      </c>
      <c r="C1521" t="s">
        <v>16</v>
      </c>
      <c r="E1521" t="s">
        <v>20</v>
      </c>
      <c r="I1521">
        <v>2</v>
      </c>
      <c r="J1521">
        <v>42.83</v>
      </c>
      <c r="K1521">
        <v>85.66</v>
      </c>
    </row>
    <row r="1522" spans="1:14" x14ac:dyDescent="0.2">
      <c r="A1522" t="s">
        <v>76</v>
      </c>
      <c r="B1522" t="s">
        <v>364</v>
      </c>
      <c r="C1522" t="s">
        <v>16</v>
      </c>
      <c r="E1522" t="s">
        <v>46</v>
      </c>
      <c r="I1522">
        <v>3</v>
      </c>
      <c r="J1522">
        <v>42.83</v>
      </c>
      <c r="K1522">
        <v>128.49</v>
      </c>
    </row>
    <row r="1523" spans="1:14" x14ac:dyDescent="0.2">
      <c r="A1523" t="s">
        <v>77</v>
      </c>
      <c r="B1523" t="s">
        <v>364</v>
      </c>
      <c r="C1523" t="s">
        <v>16</v>
      </c>
      <c r="E1523" t="s">
        <v>17</v>
      </c>
      <c r="I1523">
        <v>8</v>
      </c>
      <c r="J1523">
        <v>42.83</v>
      </c>
      <c r="K1523">
        <v>342.64</v>
      </c>
      <c r="N1523" t="s">
        <v>370</v>
      </c>
    </row>
    <row r="1524" spans="1:14" x14ac:dyDescent="0.2">
      <c r="A1524" t="s">
        <v>77</v>
      </c>
      <c r="B1524" t="s">
        <v>364</v>
      </c>
      <c r="C1524" t="s">
        <v>16</v>
      </c>
      <c r="E1524" t="s">
        <v>18</v>
      </c>
      <c r="I1524">
        <v>20</v>
      </c>
      <c r="J1524">
        <v>42.83</v>
      </c>
      <c r="K1524">
        <v>856.6</v>
      </c>
    </row>
    <row r="1525" spans="1:14" x14ac:dyDescent="0.2">
      <c r="A1525" t="s">
        <v>77</v>
      </c>
      <c r="B1525" t="s">
        <v>364</v>
      </c>
      <c r="C1525" t="s">
        <v>16</v>
      </c>
      <c r="E1525" t="s">
        <v>20</v>
      </c>
      <c r="I1525">
        <v>5</v>
      </c>
      <c r="J1525">
        <v>42.83</v>
      </c>
      <c r="K1525">
        <v>214.15</v>
      </c>
    </row>
    <row r="1526" spans="1:14" x14ac:dyDescent="0.2">
      <c r="A1526" t="s">
        <v>77</v>
      </c>
      <c r="B1526" t="s">
        <v>364</v>
      </c>
      <c r="C1526" t="s">
        <v>16</v>
      </c>
      <c r="E1526" t="s">
        <v>279</v>
      </c>
      <c r="F1526" t="s">
        <v>45</v>
      </c>
      <c r="H1526" t="s">
        <v>23</v>
      </c>
      <c r="I1526">
        <v>4</v>
      </c>
      <c r="J1526">
        <v>42.83</v>
      </c>
      <c r="K1526">
        <v>171.32</v>
      </c>
      <c r="L1526" t="s">
        <v>24</v>
      </c>
    </row>
    <row r="1527" spans="1:14" x14ac:dyDescent="0.2">
      <c r="A1527" t="s">
        <v>77</v>
      </c>
      <c r="B1527" t="s">
        <v>364</v>
      </c>
      <c r="C1527" t="s">
        <v>16</v>
      </c>
      <c r="E1527" t="s">
        <v>19</v>
      </c>
      <c r="I1527">
        <v>10</v>
      </c>
      <c r="J1527">
        <v>42.83</v>
      </c>
      <c r="K1527">
        <v>428.3</v>
      </c>
    </row>
    <row r="1528" spans="1:14" x14ac:dyDescent="0.2">
      <c r="A1528" t="s">
        <v>77</v>
      </c>
      <c r="B1528" t="s">
        <v>364</v>
      </c>
      <c r="C1528" t="s">
        <v>16</v>
      </c>
      <c r="E1528" t="s">
        <v>111</v>
      </c>
      <c r="F1528" t="s">
        <v>59</v>
      </c>
      <c r="H1528" t="s">
        <v>23</v>
      </c>
      <c r="I1528">
        <v>3</v>
      </c>
      <c r="J1528">
        <v>42.83</v>
      </c>
      <c r="K1528">
        <v>128.49</v>
      </c>
      <c r="L1528" t="s">
        <v>24</v>
      </c>
    </row>
    <row r="1529" spans="1:14" x14ac:dyDescent="0.2">
      <c r="A1529" t="s">
        <v>77</v>
      </c>
      <c r="B1529" t="s">
        <v>364</v>
      </c>
      <c r="C1529" t="s">
        <v>16</v>
      </c>
      <c r="E1529" t="s">
        <v>118</v>
      </c>
      <c r="F1529" t="s">
        <v>119</v>
      </c>
      <c r="H1529" t="s">
        <v>23</v>
      </c>
      <c r="I1529">
        <v>7</v>
      </c>
      <c r="J1529">
        <v>42.83</v>
      </c>
      <c r="K1529">
        <v>299.81</v>
      </c>
      <c r="L1529" t="s">
        <v>120</v>
      </c>
    </row>
    <row r="1530" spans="1:14" x14ac:dyDescent="0.2">
      <c r="A1530" t="s">
        <v>77</v>
      </c>
      <c r="B1530" t="s">
        <v>364</v>
      </c>
      <c r="C1530" t="s">
        <v>16</v>
      </c>
      <c r="E1530" t="s">
        <v>26</v>
      </c>
      <c r="F1530" t="s">
        <v>27</v>
      </c>
      <c r="H1530" t="s">
        <v>23</v>
      </c>
      <c r="I1530">
        <v>2</v>
      </c>
      <c r="J1530">
        <v>42.83</v>
      </c>
      <c r="K1530">
        <v>85.66</v>
      </c>
      <c r="L1530" t="s">
        <v>24</v>
      </c>
    </row>
    <row r="1531" spans="1:14" x14ac:dyDescent="0.2">
      <c r="A1531" t="s">
        <v>77</v>
      </c>
      <c r="B1531" t="s">
        <v>364</v>
      </c>
      <c r="C1531" t="s">
        <v>16</v>
      </c>
      <c r="D1531" t="s">
        <v>28</v>
      </c>
      <c r="E1531" t="s">
        <v>28</v>
      </c>
      <c r="F1531" t="s">
        <v>30</v>
      </c>
      <c r="G1531" t="s">
        <v>31</v>
      </c>
      <c r="H1531" t="s">
        <v>32</v>
      </c>
      <c r="I1531">
        <v>2</v>
      </c>
      <c r="J1531">
        <v>42.83</v>
      </c>
      <c r="K1531">
        <v>85.66</v>
      </c>
      <c r="L1531" t="s">
        <v>24</v>
      </c>
    </row>
    <row r="1532" spans="1:14" x14ac:dyDescent="0.2">
      <c r="A1532" t="s">
        <v>77</v>
      </c>
      <c r="B1532" t="s">
        <v>364</v>
      </c>
      <c r="C1532" t="s">
        <v>16</v>
      </c>
      <c r="E1532" t="s">
        <v>254</v>
      </c>
      <c r="F1532" t="s">
        <v>255</v>
      </c>
      <c r="G1532" t="s">
        <v>31</v>
      </c>
      <c r="H1532" t="s">
        <v>145</v>
      </c>
      <c r="I1532">
        <v>1</v>
      </c>
      <c r="J1532">
        <v>42.83</v>
      </c>
      <c r="K1532">
        <v>42.83</v>
      </c>
      <c r="L1532" t="s">
        <v>24</v>
      </c>
    </row>
    <row r="1533" spans="1:14" x14ac:dyDescent="0.2">
      <c r="A1533" t="s">
        <v>77</v>
      </c>
      <c r="B1533" t="s">
        <v>364</v>
      </c>
      <c r="C1533" t="s">
        <v>16</v>
      </c>
      <c r="E1533" t="s">
        <v>111</v>
      </c>
      <c r="F1533" t="s">
        <v>59</v>
      </c>
      <c r="H1533" t="s">
        <v>23</v>
      </c>
      <c r="I1533">
        <v>4</v>
      </c>
      <c r="J1533">
        <v>42.83</v>
      </c>
      <c r="K1533">
        <v>171.32</v>
      </c>
      <c r="L1533" t="s">
        <v>24</v>
      </c>
    </row>
    <row r="1534" spans="1:14" x14ac:dyDescent="0.2">
      <c r="A1534" t="s">
        <v>77</v>
      </c>
      <c r="B1534" t="s">
        <v>364</v>
      </c>
      <c r="C1534" t="s">
        <v>16</v>
      </c>
      <c r="D1534" t="s">
        <v>215</v>
      </c>
      <c r="E1534" t="s">
        <v>215</v>
      </c>
      <c r="F1534" t="s">
        <v>216</v>
      </c>
      <c r="G1534" t="s">
        <v>134</v>
      </c>
      <c r="H1534" t="s">
        <v>32</v>
      </c>
      <c r="I1534">
        <v>2</v>
      </c>
      <c r="J1534">
        <v>42.83</v>
      </c>
      <c r="K1534">
        <v>85.66</v>
      </c>
      <c r="L1534" t="s">
        <v>217</v>
      </c>
    </row>
    <row r="1535" spans="1:14" x14ac:dyDescent="0.2">
      <c r="A1535" t="s">
        <v>77</v>
      </c>
      <c r="B1535" t="s">
        <v>364</v>
      </c>
      <c r="C1535" t="s">
        <v>16</v>
      </c>
      <c r="E1535" t="s">
        <v>325</v>
      </c>
      <c r="F1535" t="s">
        <v>119</v>
      </c>
      <c r="H1535" t="s">
        <v>23</v>
      </c>
      <c r="I1535">
        <v>2</v>
      </c>
      <c r="J1535">
        <v>42.83</v>
      </c>
      <c r="K1535">
        <v>85.66</v>
      </c>
      <c r="L1535" t="s">
        <v>120</v>
      </c>
    </row>
    <row r="1536" spans="1:14" x14ac:dyDescent="0.2">
      <c r="A1536" t="s">
        <v>77</v>
      </c>
      <c r="B1536" t="s">
        <v>364</v>
      </c>
      <c r="C1536" t="s">
        <v>16</v>
      </c>
      <c r="E1536" t="s">
        <v>213</v>
      </c>
      <c r="F1536" t="s">
        <v>59</v>
      </c>
      <c r="H1536" t="s">
        <v>23</v>
      </c>
      <c r="I1536">
        <v>3</v>
      </c>
      <c r="J1536">
        <v>42.83</v>
      </c>
      <c r="K1536">
        <v>128.49</v>
      </c>
      <c r="L1536" t="s">
        <v>24</v>
      </c>
    </row>
    <row r="1537" spans="1:12" x14ac:dyDescent="0.2">
      <c r="A1537" t="s">
        <v>77</v>
      </c>
      <c r="B1537" t="s">
        <v>364</v>
      </c>
      <c r="C1537" t="s">
        <v>16</v>
      </c>
      <c r="E1537" t="s">
        <v>208</v>
      </c>
      <c r="F1537" t="s">
        <v>27</v>
      </c>
      <c r="H1537" t="s">
        <v>23</v>
      </c>
      <c r="I1537">
        <v>2</v>
      </c>
      <c r="J1537">
        <v>42.83</v>
      </c>
      <c r="K1537">
        <v>85.66</v>
      </c>
      <c r="L1537" t="s">
        <v>24</v>
      </c>
    </row>
    <row r="1538" spans="1:12" x14ac:dyDescent="0.2">
      <c r="A1538" t="s">
        <v>78</v>
      </c>
      <c r="B1538" t="s">
        <v>364</v>
      </c>
      <c r="C1538" t="s">
        <v>16</v>
      </c>
      <c r="E1538" t="s">
        <v>19</v>
      </c>
      <c r="I1538">
        <v>14</v>
      </c>
      <c r="J1538">
        <v>42.83</v>
      </c>
      <c r="K1538">
        <v>599.62</v>
      </c>
    </row>
    <row r="1539" spans="1:12" x14ac:dyDescent="0.2">
      <c r="A1539" t="s">
        <v>78</v>
      </c>
      <c r="B1539" t="s">
        <v>364</v>
      </c>
      <c r="C1539" t="s">
        <v>16</v>
      </c>
      <c r="E1539" t="s">
        <v>159</v>
      </c>
      <c r="F1539" t="s">
        <v>119</v>
      </c>
      <c r="H1539" t="s">
        <v>23</v>
      </c>
      <c r="I1539">
        <v>3</v>
      </c>
      <c r="J1539">
        <v>42.83</v>
      </c>
      <c r="K1539">
        <v>128.49</v>
      </c>
      <c r="L1539" t="s">
        <v>120</v>
      </c>
    </row>
    <row r="1540" spans="1:12" x14ac:dyDescent="0.2">
      <c r="A1540" t="s">
        <v>78</v>
      </c>
      <c r="B1540" t="s">
        <v>364</v>
      </c>
      <c r="C1540" t="s">
        <v>16</v>
      </c>
      <c r="E1540" t="s">
        <v>368</v>
      </c>
      <c r="F1540" t="s">
        <v>113</v>
      </c>
      <c r="H1540" t="s">
        <v>23</v>
      </c>
      <c r="I1540">
        <v>1</v>
      </c>
      <c r="J1540">
        <v>42.83</v>
      </c>
      <c r="K1540">
        <v>42.83</v>
      </c>
      <c r="L1540" t="s">
        <v>114</v>
      </c>
    </row>
    <row r="1541" spans="1:12" x14ac:dyDescent="0.2">
      <c r="A1541" t="s">
        <v>78</v>
      </c>
      <c r="B1541" t="s">
        <v>364</v>
      </c>
      <c r="C1541" t="s">
        <v>16</v>
      </c>
      <c r="E1541" t="s">
        <v>18</v>
      </c>
      <c r="I1541">
        <v>14</v>
      </c>
      <c r="J1541">
        <v>42.83</v>
      </c>
      <c r="K1541">
        <v>599.62</v>
      </c>
    </row>
    <row r="1542" spans="1:12" x14ac:dyDescent="0.2">
      <c r="A1542" t="s">
        <v>78</v>
      </c>
      <c r="B1542" t="s">
        <v>364</v>
      </c>
      <c r="C1542" t="s">
        <v>16</v>
      </c>
      <c r="E1542" t="s">
        <v>20</v>
      </c>
      <c r="I1542">
        <v>7</v>
      </c>
      <c r="J1542">
        <v>42.83</v>
      </c>
      <c r="K1542">
        <v>299.81</v>
      </c>
    </row>
    <row r="1543" spans="1:12" x14ac:dyDescent="0.2">
      <c r="A1543" t="s">
        <v>78</v>
      </c>
      <c r="B1543" t="s">
        <v>364</v>
      </c>
      <c r="C1543" t="s">
        <v>16</v>
      </c>
      <c r="E1543" t="s">
        <v>325</v>
      </c>
      <c r="F1543" t="s">
        <v>119</v>
      </c>
      <c r="H1543" t="s">
        <v>23</v>
      </c>
      <c r="I1543">
        <v>3</v>
      </c>
      <c r="J1543">
        <v>42.83</v>
      </c>
      <c r="K1543">
        <v>128.49</v>
      </c>
      <c r="L1543" t="s">
        <v>120</v>
      </c>
    </row>
    <row r="1544" spans="1:12" x14ac:dyDescent="0.2">
      <c r="A1544" t="s">
        <v>78</v>
      </c>
      <c r="B1544" t="s">
        <v>364</v>
      </c>
      <c r="C1544" t="s">
        <v>16</v>
      </c>
      <c r="E1544" t="s">
        <v>58</v>
      </c>
      <c r="F1544" t="s">
        <v>59</v>
      </c>
      <c r="H1544" t="s">
        <v>23</v>
      </c>
      <c r="I1544">
        <v>2</v>
      </c>
      <c r="J1544">
        <v>42.83</v>
      </c>
      <c r="K1544">
        <v>85.66</v>
      </c>
      <c r="L1544" t="s">
        <v>24</v>
      </c>
    </row>
    <row r="1545" spans="1:12" x14ac:dyDescent="0.2">
      <c r="A1545" t="s">
        <v>78</v>
      </c>
      <c r="B1545" t="s">
        <v>364</v>
      </c>
      <c r="C1545" t="s">
        <v>16</v>
      </c>
      <c r="E1545" t="s">
        <v>121</v>
      </c>
      <c r="F1545" t="s">
        <v>113</v>
      </c>
      <c r="H1545" t="s">
        <v>23</v>
      </c>
      <c r="I1545">
        <v>5</v>
      </c>
      <c r="J1545">
        <v>42.83</v>
      </c>
      <c r="K1545">
        <v>214.15</v>
      </c>
      <c r="L1545" t="s">
        <v>114</v>
      </c>
    </row>
    <row r="1546" spans="1:12" x14ac:dyDescent="0.2">
      <c r="A1546" t="s">
        <v>78</v>
      </c>
      <c r="B1546" t="s">
        <v>364</v>
      </c>
      <c r="C1546" t="s">
        <v>16</v>
      </c>
      <c r="E1546" t="s">
        <v>40</v>
      </c>
      <c r="I1546">
        <v>3</v>
      </c>
      <c r="J1546">
        <v>42.83</v>
      </c>
      <c r="K1546">
        <v>128.49</v>
      </c>
    </row>
    <row r="1547" spans="1:12" x14ac:dyDescent="0.2">
      <c r="A1547" t="s">
        <v>78</v>
      </c>
      <c r="B1547" t="s">
        <v>364</v>
      </c>
      <c r="C1547" t="s">
        <v>16</v>
      </c>
      <c r="E1547" t="s">
        <v>254</v>
      </c>
      <c r="F1547" t="s">
        <v>255</v>
      </c>
      <c r="G1547" t="s">
        <v>31</v>
      </c>
      <c r="H1547" t="s">
        <v>145</v>
      </c>
      <c r="I1547">
        <v>2</v>
      </c>
      <c r="J1547">
        <v>42.83</v>
      </c>
      <c r="K1547">
        <v>85.66</v>
      </c>
      <c r="L1547" t="s">
        <v>24</v>
      </c>
    </row>
    <row r="1548" spans="1:12" x14ac:dyDescent="0.2">
      <c r="A1548" t="s">
        <v>78</v>
      </c>
      <c r="B1548" t="s">
        <v>364</v>
      </c>
      <c r="C1548" t="s">
        <v>16</v>
      </c>
      <c r="E1548" t="s">
        <v>118</v>
      </c>
      <c r="F1548" t="s">
        <v>119</v>
      </c>
      <c r="H1548" t="s">
        <v>23</v>
      </c>
      <c r="I1548">
        <v>10</v>
      </c>
      <c r="J1548">
        <v>42.83</v>
      </c>
      <c r="K1548">
        <v>428.3</v>
      </c>
      <c r="L1548" t="s">
        <v>120</v>
      </c>
    </row>
    <row r="1549" spans="1:12" x14ac:dyDescent="0.2">
      <c r="A1549" t="s">
        <v>78</v>
      </c>
      <c r="B1549" t="s">
        <v>364</v>
      </c>
      <c r="C1549" t="s">
        <v>16</v>
      </c>
      <c r="D1549" t="s">
        <v>28</v>
      </c>
      <c r="E1549" t="s">
        <v>28</v>
      </c>
      <c r="F1549" t="s">
        <v>30</v>
      </c>
      <c r="G1549" t="s">
        <v>31</v>
      </c>
      <c r="H1549" t="s">
        <v>32</v>
      </c>
      <c r="I1549">
        <v>2</v>
      </c>
      <c r="J1549">
        <v>42.83</v>
      </c>
      <c r="K1549">
        <v>85.66</v>
      </c>
      <c r="L1549" t="s">
        <v>24</v>
      </c>
    </row>
    <row r="1550" spans="1:12" x14ac:dyDescent="0.2">
      <c r="A1550" t="s">
        <v>78</v>
      </c>
      <c r="B1550" t="s">
        <v>364</v>
      </c>
      <c r="C1550" t="s">
        <v>16</v>
      </c>
      <c r="D1550" t="s">
        <v>215</v>
      </c>
      <c r="E1550" t="s">
        <v>215</v>
      </c>
      <c r="F1550" t="s">
        <v>216</v>
      </c>
      <c r="G1550" t="s">
        <v>134</v>
      </c>
      <c r="H1550" t="s">
        <v>32</v>
      </c>
      <c r="I1550">
        <v>1</v>
      </c>
      <c r="J1550">
        <v>42.83</v>
      </c>
      <c r="K1550">
        <v>42.83</v>
      </c>
      <c r="L1550" t="s">
        <v>217</v>
      </c>
    </row>
    <row r="1551" spans="1:12" x14ac:dyDescent="0.2">
      <c r="A1551" t="s">
        <v>78</v>
      </c>
      <c r="B1551" t="s">
        <v>364</v>
      </c>
      <c r="C1551" t="s">
        <v>16</v>
      </c>
      <c r="E1551" t="s">
        <v>112</v>
      </c>
      <c r="F1551" t="s">
        <v>113</v>
      </c>
      <c r="H1551" t="s">
        <v>23</v>
      </c>
      <c r="I1551">
        <v>5</v>
      </c>
      <c r="J1551">
        <v>42.83</v>
      </c>
      <c r="K1551">
        <v>214.15</v>
      </c>
      <c r="L1551" t="s">
        <v>114</v>
      </c>
    </row>
    <row r="1552" spans="1:12" x14ac:dyDescent="0.2">
      <c r="A1552" t="s">
        <v>80</v>
      </c>
      <c r="B1552" t="s">
        <v>364</v>
      </c>
      <c r="C1552" t="s">
        <v>16</v>
      </c>
      <c r="E1552" t="s">
        <v>17</v>
      </c>
      <c r="I1552">
        <v>4</v>
      </c>
      <c r="J1552">
        <v>42.83</v>
      </c>
      <c r="K1552">
        <v>171.32</v>
      </c>
    </row>
    <row r="1553" spans="1:12" x14ac:dyDescent="0.2">
      <c r="A1553" t="s">
        <v>80</v>
      </c>
      <c r="B1553" t="s">
        <v>364</v>
      </c>
      <c r="C1553" t="s">
        <v>16</v>
      </c>
      <c r="E1553" t="s">
        <v>19</v>
      </c>
      <c r="I1553">
        <v>15</v>
      </c>
      <c r="J1553">
        <v>42.83</v>
      </c>
      <c r="K1553">
        <v>642.45000000000005</v>
      </c>
    </row>
    <row r="1554" spans="1:12" x14ac:dyDescent="0.2">
      <c r="A1554" t="s">
        <v>80</v>
      </c>
      <c r="B1554" t="s">
        <v>364</v>
      </c>
      <c r="C1554" t="s">
        <v>16</v>
      </c>
      <c r="E1554" t="s">
        <v>121</v>
      </c>
      <c r="F1554" t="s">
        <v>113</v>
      </c>
      <c r="H1554" t="s">
        <v>23</v>
      </c>
      <c r="I1554">
        <v>1</v>
      </c>
      <c r="J1554">
        <v>42.83</v>
      </c>
      <c r="K1554">
        <v>42.83</v>
      </c>
      <c r="L1554" t="s">
        <v>114</v>
      </c>
    </row>
    <row r="1555" spans="1:12" x14ac:dyDescent="0.2">
      <c r="A1555" t="s">
        <v>80</v>
      </c>
      <c r="B1555" t="s">
        <v>364</v>
      </c>
      <c r="C1555" t="s">
        <v>16</v>
      </c>
      <c r="E1555" t="s">
        <v>33</v>
      </c>
      <c r="F1555" t="s">
        <v>45</v>
      </c>
      <c r="H1555" t="s">
        <v>23</v>
      </c>
      <c r="I1555">
        <v>3</v>
      </c>
      <c r="J1555">
        <v>42.83</v>
      </c>
      <c r="K1555">
        <v>128.49</v>
      </c>
      <c r="L1555" t="s">
        <v>24</v>
      </c>
    </row>
    <row r="1556" spans="1:12" x14ac:dyDescent="0.2">
      <c r="A1556" t="s">
        <v>80</v>
      </c>
      <c r="B1556" t="s">
        <v>364</v>
      </c>
      <c r="C1556" t="s">
        <v>16</v>
      </c>
      <c r="E1556" t="s">
        <v>18</v>
      </c>
      <c r="I1556">
        <v>12</v>
      </c>
      <c r="J1556">
        <v>42.83</v>
      </c>
      <c r="K1556">
        <v>513.96</v>
      </c>
    </row>
    <row r="1557" spans="1:12" x14ac:dyDescent="0.2">
      <c r="A1557" t="s">
        <v>80</v>
      </c>
      <c r="B1557" t="s">
        <v>364</v>
      </c>
      <c r="C1557" t="s">
        <v>16</v>
      </c>
      <c r="E1557" t="s">
        <v>40</v>
      </c>
      <c r="I1557">
        <v>1</v>
      </c>
      <c r="J1557">
        <v>42.83</v>
      </c>
      <c r="K1557">
        <v>42.83</v>
      </c>
    </row>
    <row r="1558" spans="1:12" x14ac:dyDescent="0.2">
      <c r="A1558" t="s">
        <v>80</v>
      </c>
      <c r="B1558" t="s">
        <v>364</v>
      </c>
      <c r="C1558" t="s">
        <v>16</v>
      </c>
      <c r="E1558" t="s">
        <v>112</v>
      </c>
      <c r="F1558" t="s">
        <v>113</v>
      </c>
      <c r="H1558" t="s">
        <v>23</v>
      </c>
      <c r="I1558">
        <v>4</v>
      </c>
      <c r="J1558">
        <v>42.83</v>
      </c>
      <c r="K1558">
        <v>171.32</v>
      </c>
      <c r="L1558" t="s">
        <v>114</v>
      </c>
    </row>
    <row r="1559" spans="1:12" x14ac:dyDescent="0.2">
      <c r="A1559" t="s">
        <v>80</v>
      </c>
      <c r="B1559" t="s">
        <v>364</v>
      </c>
      <c r="C1559" t="s">
        <v>16</v>
      </c>
      <c r="E1559" t="s">
        <v>371</v>
      </c>
      <c r="F1559" t="s">
        <v>45</v>
      </c>
      <c r="H1559" t="s">
        <v>23</v>
      </c>
      <c r="I1559">
        <v>1</v>
      </c>
      <c r="J1559">
        <v>42.83</v>
      </c>
      <c r="K1559">
        <v>42.83</v>
      </c>
      <c r="L1559" t="s">
        <v>24</v>
      </c>
    </row>
    <row r="1560" spans="1:12" x14ac:dyDescent="0.2">
      <c r="A1560" t="s">
        <v>80</v>
      </c>
      <c r="B1560" t="s">
        <v>364</v>
      </c>
      <c r="C1560" t="s">
        <v>16</v>
      </c>
      <c r="D1560" t="s">
        <v>215</v>
      </c>
      <c r="E1560" t="s">
        <v>215</v>
      </c>
      <c r="F1560" t="s">
        <v>216</v>
      </c>
      <c r="G1560" t="s">
        <v>134</v>
      </c>
      <c r="H1560" t="s">
        <v>32</v>
      </c>
      <c r="I1560">
        <v>1</v>
      </c>
      <c r="J1560">
        <v>42.83</v>
      </c>
      <c r="K1560">
        <v>42.83</v>
      </c>
      <c r="L1560" t="s">
        <v>217</v>
      </c>
    </row>
    <row r="1561" spans="1:12" x14ac:dyDescent="0.2">
      <c r="A1561" t="s">
        <v>80</v>
      </c>
      <c r="B1561" t="s">
        <v>364</v>
      </c>
      <c r="C1561" t="s">
        <v>16</v>
      </c>
      <c r="E1561" t="s">
        <v>111</v>
      </c>
      <c r="F1561" t="s">
        <v>59</v>
      </c>
      <c r="H1561" t="s">
        <v>23</v>
      </c>
      <c r="I1561">
        <v>3</v>
      </c>
      <c r="J1561">
        <v>42.83</v>
      </c>
      <c r="K1561">
        <v>128.49</v>
      </c>
      <c r="L1561" t="s">
        <v>24</v>
      </c>
    </row>
    <row r="1562" spans="1:12" x14ac:dyDescent="0.2">
      <c r="A1562" t="s">
        <v>80</v>
      </c>
      <c r="B1562" t="s">
        <v>364</v>
      </c>
      <c r="C1562" t="s">
        <v>16</v>
      </c>
      <c r="E1562" t="s">
        <v>46</v>
      </c>
      <c r="I1562">
        <v>4</v>
      </c>
      <c r="J1562">
        <v>42.83</v>
      </c>
      <c r="K1562">
        <v>171.32</v>
      </c>
    </row>
    <row r="1563" spans="1:12" x14ac:dyDescent="0.2">
      <c r="A1563" t="s">
        <v>80</v>
      </c>
      <c r="B1563" t="s">
        <v>364</v>
      </c>
      <c r="C1563" t="s">
        <v>16</v>
      </c>
      <c r="E1563" t="s">
        <v>20</v>
      </c>
      <c r="I1563">
        <v>2</v>
      </c>
      <c r="J1563">
        <v>42.83</v>
      </c>
      <c r="K1563">
        <v>85.66</v>
      </c>
    </row>
    <row r="1564" spans="1:12" x14ac:dyDescent="0.2">
      <c r="A1564" t="s">
        <v>80</v>
      </c>
      <c r="B1564" t="s">
        <v>364</v>
      </c>
      <c r="C1564" t="s">
        <v>16</v>
      </c>
      <c r="E1564" t="s">
        <v>118</v>
      </c>
      <c r="F1564" t="s">
        <v>119</v>
      </c>
      <c r="H1564" t="s">
        <v>23</v>
      </c>
      <c r="I1564">
        <v>5</v>
      </c>
      <c r="J1564">
        <v>42.83</v>
      </c>
      <c r="K1564">
        <v>214.15</v>
      </c>
      <c r="L1564" t="s">
        <v>120</v>
      </c>
    </row>
    <row r="1565" spans="1:12" x14ac:dyDescent="0.2">
      <c r="A1565" t="s">
        <v>82</v>
      </c>
      <c r="B1565" t="s">
        <v>364</v>
      </c>
      <c r="C1565" t="s">
        <v>16</v>
      </c>
      <c r="E1565" t="s">
        <v>19</v>
      </c>
      <c r="I1565">
        <v>16</v>
      </c>
      <c r="J1565">
        <v>42.83</v>
      </c>
      <c r="K1565">
        <v>685.28</v>
      </c>
    </row>
    <row r="1566" spans="1:12" x14ac:dyDescent="0.2">
      <c r="A1566" t="s">
        <v>82</v>
      </c>
      <c r="B1566" t="s">
        <v>364</v>
      </c>
      <c r="C1566" t="s">
        <v>16</v>
      </c>
      <c r="E1566" t="s">
        <v>111</v>
      </c>
      <c r="F1566" t="s">
        <v>59</v>
      </c>
      <c r="H1566" t="s">
        <v>23</v>
      </c>
      <c r="I1566">
        <v>3</v>
      </c>
      <c r="J1566">
        <v>42.83</v>
      </c>
      <c r="K1566">
        <v>128.49</v>
      </c>
      <c r="L1566" t="s">
        <v>24</v>
      </c>
    </row>
    <row r="1567" spans="1:12" x14ac:dyDescent="0.2">
      <c r="A1567" t="s">
        <v>82</v>
      </c>
      <c r="B1567" t="s">
        <v>364</v>
      </c>
      <c r="C1567" t="s">
        <v>16</v>
      </c>
      <c r="E1567" t="s">
        <v>20</v>
      </c>
      <c r="I1567">
        <v>3</v>
      </c>
      <c r="J1567">
        <v>42.83</v>
      </c>
      <c r="K1567">
        <v>128.49</v>
      </c>
    </row>
    <row r="1568" spans="1:12" x14ac:dyDescent="0.2">
      <c r="A1568" t="s">
        <v>82</v>
      </c>
      <c r="B1568" t="s">
        <v>364</v>
      </c>
      <c r="C1568" t="s">
        <v>16</v>
      </c>
      <c r="E1568" t="s">
        <v>18</v>
      </c>
      <c r="I1568">
        <v>11</v>
      </c>
      <c r="J1568">
        <v>42.83</v>
      </c>
      <c r="K1568">
        <v>471.13</v>
      </c>
    </row>
    <row r="1569" spans="1:12" x14ac:dyDescent="0.2">
      <c r="A1569" t="s">
        <v>82</v>
      </c>
      <c r="B1569" t="s">
        <v>364</v>
      </c>
      <c r="C1569" t="s">
        <v>16</v>
      </c>
      <c r="E1569" t="s">
        <v>159</v>
      </c>
      <c r="F1569" t="s">
        <v>119</v>
      </c>
      <c r="H1569" t="s">
        <v>23</v>
      </c>
      <c r="I1569">
        <v>3</v>
      </c>
      <c r="J1569">
        <v>42.83</v>
      </c>
      <c r="K1569">
        <v>128.49</v>
      </c>
      <c r="L1569" t="s">
        <v>120</v>
      </c>
    </row>
    <row r="1570" spans="1:12" x14ac:dyDescent="0.2">
      <c r="A1570" t="s">
        <v>82</v>
      </c>
      <c r="B1570" t="s">
        <v>364</v>
      </c>
      <c r="C1570" t="s">
        <v>16</v>
      </c>
      <c r="E1570" t="s">
        <v>213</v>
      </c>
      <c r="F1570" t="s">
        <v>59</v>
      </c>
      <c r="H1570" t="s">
        <v>23</v>
      </c>
      <c r="I1570">
        <v>3</v>
      </c>
      <c r="J1570">
        <v>42.83</v>
      </c>
      <c r="K1570">
        <v>128.49</v>
      </c>
      <c r="L1570" t="s">
        <v>24</v>
      </c>
    </row>
    <row r="1571" spans="1:12" x14ac:dyDescent="0.2">
      <c r="A1571" t="s">
        <v>82</v>
      </c>
      <c r="B1571" t="s">
        <v>364</v>
      </c>
      <c r="C1571" t="s">
        <v>16</v>
      </c>
      <c r="E1571" t="s">
        <v>118</v>
      </c>
      <c r="F1571" t="s">
        <v>119</v>
      </c>
      <c r="H1571" t="s">
        <v>23</v>
      </c>
      <c r="I1571">
        <v>8</v>
      </c>
      <c r="J1571">
        <v>42.83</v>
      </c>
      <c r="K1571">
        <v>342.64</v>
      </c>
      <c r="L1571" t="s">
        <v>120</v>
      </c>
    </row>
    <row r="1572" spans="1:12" x14ac:dyDescent="0.2">
      <c r="A1572" t="s">
        <v>82</v>
      </c>
      <c r="B1572" t="s">
        <v>364</v>
      </c>
      <c r="C1572" t="s">
        <v>16</v>
      </c>
      <c r="E1572" t="s">
        <v>265</v>
      </c>
      <c r="F1572" t="s">
        <v>119</v>
      </c>
      <c r="H1572" t="s">
        <v>23</v>
      </c>
      <c r="I1572">
        <v>4</v>
      </c>
      <c r="J1572">
        <v>42.83</v>
      </c>
      <c r="K1572">
        <v>171.32</v>
      </c>
      <c r="L1572" t="s">
        <v>120</v>
      </c>
    </row>
    <row r="1573" spans="1:12" x14ac:dyDescent="0.2">
      <c r="A1573" t="s">
        <v>82</v>
      </c>
      <c r="B1573" t="s">
        <v>364</v>
      </c>
      <c r="C1573" t="s">
        <v>16</v>
      </c>
      <c r="E1573" t="s">
        <v>40</v>
      </c>
      <c r="I1573">
        <v>2</v>
      </c>
      <c r="J1573">
        <v>42.83</v>
      </c>
      <c r="K1573">
        <v>85.66</v>
      </c>
    </row>
    <row r="1574" spans="1:12" x14ac:dyDescent="0.2">
      <c r="A1574" t="s">
        <v>82</v>
      </c>
      <c r="B1574" t="s">
        <v>364</v>
      </c>
      <c r="C1574" t="s">
        <v>16</v>
      </c>
      <c r="E1574" t="s">
        <v>112</v>
      </c>
      <c r="F1574" t="s">
        <v>113</v>
      </c>
      <c r="H1574" t="s">
        <v>23</v>
      </c>
      <c r="I1574">
        <v>4</v>
      </c>
      <c r="J1574">
        <v>42.83</v>
      </c>
      <c r="K1574">
        <v>171.32</v>
      </c>
      <c r="L1574" t="s">
        <v>114</v>
      </c>
    </row>
    <row r="1575" spans="1:12" x14ac:dyDescent="0.2">
      <c r="A1575" t="s">
        <v>83</v>
      </c>
      <c r="B1575" t="s">
        <v>364</v>
      </c>
      <c r="C1575" t="s">
        <v>16</v>
      </c>
      <c r="E1575" t="s">
        <v>18</v>
      </c>
      <c r="I1575">
        <v>24</v>
      </c>
      <c r="J1575">
        <v>42.83</v>
      </c>
      <c r="K1575">
        <v>1027.92</v>
      </c>
    </row>
    <row r="1576" spans="1:12" x14ac:dyDescent="0.2">
      <c r="A1576" t="s">
        <v>83</v>
      </c>
      <c r="B1576" t="s">
        <v>364</v>
      </c>
      <c r="C1576" t="s">
        <v>16</v>
      </c>
      <c r="E1576" t="s">
        <v>112</v>
      </c>
      <c r="F1576" t="s">
        <v>113</v>
      </c>
      <c r="H1576" t="s">
        <v>23</v>
      </c>
      <c r="I1576">
        <v>4</v>
      </c>
      <c r="J1576">
        <v>42.83</v>
      </c>
      <c r="K1576">
        <v>171.32</v>
      </c>
      <c r="L1576" t="s">
        <v>114</v>
      </c>
    </row>
    <row r="1577" spans="1:12" x14ac:dyDescent="0.2">
      <c r="A1577" t="s">
        <v>83</v>
      </c>
      <c r="B1577" t="s">
        <v>364</v>
      </c>
      <c r="C1577" t="s">
        <v>16</v>
      </c>
      <c r="E1577" t="s">
        <v>19</v>
      </c>
      <c r="I1577">
        <v>10</v>
      </c>
      <c r="J1577">
        <v>42.83</v>
      </c>
      <c r="K1577">
        <v>428.3</v>
      </c>
    </row>
    <row r="1578" spans="1:12" x14ac:dyDescent="0.2">
      <c r="A1578" t="s">
        <v>83</v>
      </c>
      <c r="B1578" t="s">
        <v>364</v>
      </c>
      <c r="C1578" t="s">
        <v>16</v>
      </c>
      <c r="E1578" t="s">
        <v>118</v>
      </c>
      <c r="F1578" t="s">
        <v>119</v>
      </c>
      <c r="H1578" t="s">
        <v>23</v>
      </c>
      <c r="I1578">
        <v>10</v>
      </c>
      <c r="J1578">
        <v>42.83</v>
      </c>
      <c r="K1578">
        <v>428.3</v>
      </c>
      <c r="L1578" t="s">
        <v>120</v>
      </c>
    </row>
    <row r="1579" spans="1:12" x14ac:dyDescent="0.2">
      <c r="A1579" t="s">
        <v>83</v>
      </c>
      <c r="B1579" t="s">
        <v>364</v>
      </c>
      <c r="C1579" t="s">
        <v>16</v>
      </c>
      <c r="E1579" t="s">
        <v>159</v>
      </c>
      <c r="F1579" t="s">
        <v>119</v>
      </c>
      <c r="H1579" t="s">
        <v>23</v>
      </c>
      <c r="I1579">
        <v>4</v>
      </c>
      <c r="J1579">
        <v>42.83</v>
      </c>
      <c r="K1579">
        <v>171.32</v>
      </c>
      <c r="L1579" t="s">
        <v>120</v>
      </c>
    </row>
    <row r="1580" spans="1:12" x14ac:dyDescent="0.2">
      <c r="A1580" t="s">
        <v>83</v>
      </c>
      <c r="B1580" t="s">
        <v>364</v>
      </c>
      <c r="C1580" t="s">
        <v>16</v>
      </c>
      <c r="E1580" t="s">
        <v>141</v>
      </c>
      <c r="F1580" t="s">
        <v>119</v>
      </c>
      <c r="H1580" t="s">
        <v>23</v>
      </c>
      <c r="I1580">
        <v>3</v>
      </c>
      <c r="J1580">
        <v>42.83</v>
      </c>
      <c r="K1580">
        <v>128.49</v>
      </c>
      <c r="L1580" t="s">
        <v>120</v>
      </c>
    </row>
    <row r="1581" spans="1:12" x14ac:dyDescent="0.2">
      <c r="A1581" t="s">
        <v>83</v>
      </c>
      <c r="B1581" t="s">
        <v>364</v>
      </c>
      <c r="C1581" t="s">
        <v>16</v>
      </c>
      <c r="E1581" t="s">
        <v>213</v>
      </c>
      <c r="F1581" t="s">
        <v>59</v>
      </c>
      <c r="H1581" t="s">
        <v>23</v>
      </c>
      <c r="I1581">
        <v>2</v>
      </c>
      <c r="J1581">
        <v>42.83</v>
      </c>
      <c r="K1581">
        <v>85.66</v>
      </c>
      <c r="L1581" t="s">
        <v>24</v>
      </c>
    </row>
    <row r="1582" spans="1:12" x14ac:dyDescent="0.2">
      <c r="A1582" t="s">
        <v>83</v>
      </c>
      <c r="B1582" t="s">
        <v>364</v>
      </c>
      <c r="C1582" t="s">
        <v>16</v>
      </c>
      <c r="E1582" t="s">
        <v>208</v>
      </c>
      <c r="F1582" t="s">
        <v>27</v>
      </c>
      <c r="H1582" t="s">
        <v>23</v>
      </c>
      <c r="I1582">
        <v>1</v>
      </c>
      <c r="J1582">
        <v>42.83</v>
      </c>
      <c r="K1582">
        <v>42.83</v>
      </c>
      <c r="L1582" t="s">
        <v>24</v>
      </c>
    </row>
    <row r="1583" spans="1:12" x14ac:dyDescent="0.2">
      <c r="A1583" t="s">
        <v>83</v>
      </c>
      <c r="B1583" t="s">
        <v>364</v>
      </c>
      <c r="C1583" t="s">
        <v>16</v>
      </c>
      <c r="E1583" t="s">
        <v>372</v>
      </c>
      <c r="F1583" t="s">
        <v>373</v>
      </c>
      <c r="G1583" t="s">
        <v>31</v>
      </c>
      <c r="H1583" t="s">
        <v>64</v>
      </c>
      <c r="I1583">
        <v>2</v>
      </c>
      <c r="J1583">
        <v>42.83</v>
      </c>
      <c r="K1583">
        <v>85.66</v>
      </c>
      <c r="L1583" t="s">
        <v>24</v>
      </c>
    </row>
    <row r="1584" spans="1:12" x14ac:dyDescent="0.2">
      <c r="A1584" t="s">
        <v>83</v>
      </c>
      <c r="B1584" t="s">
        <v>364</v>
      </c>
      <c r="C1584" t="s">
        <v>16</v>
      </c>
      <c r="E1584" t="s">
        <v>38</v>
      </c>
      <c r="F1584" t="s">
        <v>22</v>
      </c>
      <c r="H1584" t="s">
        <v>23</v>
      </c>
      <c r="I1584">
        <v>1</v>
      </c>
      <c r="J1584">
        <v>42.83</v>
      </c>
      <c r="K1584">
        <v>42.83</v>
      </c>
      <c r="L1584" t="s">
        <v>24</v>
      </c>
    </row>
    <row r="1585" spans="1:12" x14ac:dyDescent="0.2">
      <c r="A1585" t="s">
        <v>85</v>
      </c>
      <c r="B1585" t="s">
        <v>364</v>
      </c>
      <c r="C1585" t="s">
        <v>16</v>
      </c>
      <c r="E1585" t="s">
        <v>20</v>
      </c>
      <c r="I1585">
        <v>9</v>
      </c>
      <c r="J1585">
        <v>42.83</v>
      </c>
      <c r="K1585">
        <v>385.47</v>
      </c>
    </row>
    <row r="1586" spans="1:12" x14ac:dyDescent="0.2">
      <c r="A1586" t="s">
        <v>85</v>
      </c>
      <c r="B1586" t="s">
        <v>364</v>
      </c>
      <c r="C1586" t="s">
        <v>16</v>
      </c>
      <c r="E1586" t="s">
        <v>18</v>
      </c>
      <c r="I1586">
        <v>19</v>
      </c>
      <c r="J1586">
        <v>42.83</v>
      </c>
      <c r="K1586">
        <v>813.77</v>
      </c>
    </row>
    <row r="1587" spans="1:12" x14ac:dyDescent="0.2">
      <c r="A1587" t="s">
        <v>85</v>
      </c>
      <c r="B1587" t="s">
        <v>364</v>
      </c>
      <c r="C1587" t="s">
        <v>16</v>
      </c>
      <c r="E1587" t="s">
        <v>159</v>
      </c>
      <c r="F1587" t="s">
        <v>119</v>
      </c>
      <c r="H1587" t="s">
        <v>23</v>
      </c>
      <c r="I1587">
        <v>6</v>
      </c>
      <c r="J1587">
        <v>42.83</v>
      </c>
      <c r="K1587">
        <v>256.98</v>
      </c>
      <c r="L1587" t="s">
        <v>120</v>
      </c>
    </row>
    <row r="1588" spans="1:12" x14ac:dyDescent="0.2">
      <c r="A1588" t="s">
        <v>85</v>
      </c>
      <c r="B1588" t="s">
        <v>364</v>
      </c>
      <c r="C1588" t="s">
        <v>16</v>
      </c>
      <c r="E1588" t="s">
        <v>21</v>
      </c>
      <c r="F1588" t="s">
        <v>22</v>
      </c>
      <c r="H1588" t="s">
        <v>23</v>
      </c>
      <c r="I1588">
        <v>2</v>
      </c>
      <c r="J1588">
        <v>42.83</v>
      </c>
      <c r="K1588">
        <v>85.66</v>
      </c>
      <c r="L1588" t="s">
        <v>24</v>
      </c>
    </row>
    <row r="1589" spans="1:12" x14ac:dyDescent="0.2">
      <c r="A1589" t="s">
        <v>85</v>
      </c>
      <c r="B1589" t="s">
        <v>364</v>
      </c>
      <c r="C1589" t="s">
        <v>16</v>
      </c>
      <c r="E1589" t="s">
        <v>19</v>
      </c>
      <c r="I1589">
        <v>8</v>
      </c>
      <c r="J1589">
        <v>42.83</v>
      </c>
      <c r="K1589">
        <v>342.64</v>
      </c>
    </row>
    <row r="1590" spans="1:12" x14ac:dyDescent="0.2">
      <c r="A1590" t="s">
        <v>85</v>
      </c>
      <c r="B1590" t="s">
        <v>364</v>
      </c>
      <c r="C1590" t="s">
        <v>16</v>
      </c>
      <c r="E1590" t="s">
        <v>17</v>
      </c>
      <c r="I1590">
        <v>4</v>
      </c>
      <c r="J1590">
        <v>42.83</v>
      </c>
      <c r="K1590">
        <v>171.32</v>
      </c>
    </row>
    <row r="1591" spans="1:12" x14ac:dyDescent="0.2">
      <c r="A1591" t="s">
        <v>85</v>
      </c>
      <c r="B1591" t="s">
        <v>364</v>
      </c>
      <c r="C1591" t="s">
        <v>16</v>
      </c>
      <c r="E1591" t="s">
        <v>117</v>
      </c>
      <c r="F1591" t="s">
        <v>27</v>
      </c>
      <c r="H1591" t="s">
        <v>23</v>
      </c>
      <c r="I1591">
        <v>2</v>
      </c>
      <c r="J1591">
        <v>42.83</v>
      </c>
      <c r="K1591">
        <v>85.66</v>
      </c>
      <c r="L1591" t="s">
        <v>24</v>
      </c>
    </row>
    <row r="1592" spans="1:12" x14ac:dyDescent="0.2">
      <c r="A1592" t="s">
        <v>85</v>
      </c>
      <c r="B1592" t="s">
        <v>364</v>
      </c>
      <c r="C1592" t="s">
        <v>16</v>
      </c>
      <c r="E1592" t="s">
        <v>43</v>
      </c>
      <c r="F1592" t="s">
        <v>22</v>
      </c>
      <c r="H1592" t="s">
        <v>23</v>
      </c>
      <c r="I1592">
        <v>1</v>
      </c>
      <c r="J1592">
        <v>42.83</v>
      </c>
      <c r="K1592">
        <v>42.83</v>
      </c>
      <c r="L1592" t="s">
        <v>24</v>
      </c>
    </row>
    <row r="1593" spans="1:12" x14ac:dyDescent="0.2">
      <c r="A1593" t="s">
        <v>85</v>
      </c>
      <c r="B1593" t="s">
        <v>364</v>
      </c>
      <c r="C1593" t="s">
        <v>16</v>
      </c>
      <c r="E1593" t="s">
        <v>33</v>
      </c>
      <c r="F1593" t="s">
        <v>45</v>
      </c>
      <c r="H1593" t="s">
        <v>23</v>
      </c>
      <c r="I1593">
        <v>2</v>
      </c>
      <c r="J1593">
        <v>42.83</v>
      </c>
      <c r="K1593">
        <v>85.66</v>
      </c>
      <c r="L1593" t="s">
        <v>24</v>
      </c>
    </row>
    <row r="1594" spans="1:12" x14ac:dyDescent="0.2">
      <c r="A1594" t="s">
        <v>85</v>
      </c>
      <c r="B1594" t="s">
        <v>364</v>
      </c>
      <c r="C1594" t="s">
        <v>16</v>
      </c>
      <c r="E1594" t="s">
        <v>118</v>
      </c>
      <c r="F1594" t="s">
        <v>119</v>
      </c>
      <c r="H1594" t="s">
        <v>23</v>
      </c>
      <c r="I1594">
        <v>4</v>
      </c>
      <c r="J1594">
        <v>42.83</v>
      </c>
      <c r="K1594">
        <v>171.32</v>
      </c>
      <c r="L1594" t="s">
        <v>120</v>
      </c>
    </row>
    <row r="1595" spans="1:12" x14ac:dyDescent="0.2">
      <c r="A1595" t="s">
        <v>85</v>
      </c>
      <c r="B1595" t="s">
        <v>364</v>
      </c>
      <c r="C1595" t="s">
        <v>16</v>
      </c>
      <c r="E1595" t="s">
        <v>213</v>
      </c>
      <c r="F1595" t="s">
        <v>59</v>
      </c>
      <c r="H1595" t="s">
        <v>23</v>
      </c>
      <c r="I1595">
        <v>2</v>
      </c>
      <c r="J1595">
        <v>42.83</v>
      </c>
      <c r="K1595">
        <v>85.66</v>
      </c>
      <c r="L1595" t="s">
        <v>24</v>
      </c>
    </row>
    <row r="1596" spans="1:12" x14ac:dyDescent="0.2">
      <c r="A1596" t="s">
        <v>86</v>
      </c>
      <c r="B1596" t="s">
        <v>364</v>
      </c>
      <c r="C1596" t="s">
        <v>16</v>
      </c>
      <c r="E1596" t="s">
        <v>159</v>
      </c>
      <c r="F1596" t="s">
        <v>119</v>
      </c>
      <c r="H1596" t="s">
        <v>23</v>
      </c>
      <c r="I1596">
        <v>2</v>
      </c>
      <c r="J1596">
        <v>42.83</v>
      </c>
      <c r="K1596">
        <v>85.66</v>
      </c>
      <c r="L1596" t="s">
        <v>120</v>
      </c>
    </row>
    <row r="1597" spans="1:12" x14ac:dyDescent="0.2">
      <c r="A1597" t="s">
        <v>86</v>
      </c>
      <c r="B1597" t="s">
        <v>364</v>
      </c>
      <c r="C1597" t="s">
        <v>16</v>
      </c>
      <c r="E1597" t="s">
        <v>19</v>
      </c>
      <c r="I1597">
        <v>18</v>
      </c>
      <c r="J1597">
        <v>42.83</v>
      </c>
      <c r="K1597">
        <v>770.94</v>
      </c>
    </row>
    <row r="1598" spans="1:12" x14ac:dyDescent="0.2">
      <c r="A1598" t="s">
        <v>86</v>
      </c>
      <c r="B1598" t="s">
        <v>364</v>
      </c>
      <c r="C1598" t="s">
        <v>16</v>
      </c>
      <c r="E1598" t="s">
        <v>112</v>
      </c>
      <c r="F1598" t="s">
        <v>113</v>
      </c>
      <c r="H1598" t="s">
        <v>23</v>
      </c>
      <c r="I1598">
        <v>12</v>
      </c>
      <c r="J1598">
        <v>42.83</v>
      </c>
      <c r="K1598">
        <v>513.96</v>
      </c>
      <c r="L1598" t="s">
        <v>114</v>
      </c>
    </row>
    <row r="1599" spans="1:12" x14ac:dyDescent="0.2">
      <c r="A1599" t="s">
        <v>86</v>
      </c>
      <c r="B1599" t="s">
        <v>364</v>
      </c>
      <c r="C1599" t="s">
        <v>16</v>
      </c>
      <c r="E1599" t="s">
        <v>18</v>
      </c>
      <c r="I1599">
        <v>12</v>
      </c>
      <c r="J1599">
        <v>42.83</v>
      </c>
      <c r="K1599">
        <v>513.96</v>
      </c>
    </row>
    <row r="1600" spans="1:12" x14ac:dyDescent="0.2">
      <c r="A1600" t="s">
        <v>86</v>
      </c>
      <c r="B1600" t="s">
        <v>364</v>
      </c>
      <c r="C1600" t="s">
        <v>16</v>
      </c>
      <c r="D1600" t="s">
        <v>28</v>
      </c>
      <c r="E1600" t="s">
        <v>28</v>
      </c>
      <c r="F1600" t="s">
        <v>30</v>
      </c>
      <c r="G1600" t="s">
        <v>31</v>
      </c>
      <c r="H1600" t="s">
        <v>32</v>
      </c>
      <c r="I1600">
        <v>4</v>
      </c>
      <c r="J1600">
        <v>42.83</v>
      </c>
      <c r="K1600">
        <v>171.32</v>
      </c>
      <c r="L1600" t="s">
        <v>24</v>
      </c>
    </row>
    <row r="1601" spans="1:12" x14ac:dyDescent="0.2">
      <c r="A1601" t="s">
        <v>86</v>
      </c>
      <c r="B1601" t="s">
        <v>364</v>
      </c>
      <c r="C1601" t="s">
        <v>16</v>
      </c>
      <c r="E1601" t="s">
        <v>33</v>
      </c>
      <c r="F1601" t="s">
        <v>45</v>
      </c>
      <c r="H1601" t="s">
        <v>23</v>
      </c>
      <c r="I1601">
        <v>2</v>
      </c>
      <c r="J1601">
        <v>42.83</v>
      </c>
      <c r="K1601">
        <v>85.66</v>
      </c>
      <c r="L1601" t="s">
        <v>24</v>
      </c>
    </row>
    <row r="1602" spans="1:12" x14ac:dyDescent="0.2">
      <c r="A1602" t="s">
        <v>86</v>
      </c>
      <c r="B1602" t="s">
        <v>364</v>
      </c>
      <c r="C1602" t="s">
        <v>16</v>
      </c>
      <c r="E1602" t="s">
        <v>208</v>
      </c>
      <c r="F1602" t="s">
        <v>27</v>
      </c>
      <c r="H1602" t="s">
        <v>23</v>
      </c>
      <c r="I1602">
        <v>2</v>
      </c>
      <c r="J1602">
        <v>42.83</v>
      </c>
      <c r="K1602">
        <v>85.66</v>
      </c>
      <c r="L1602" t="s">
        <v>24</v>
      </c>
    </row>
    <row r="1603" spans="1:12" x14ac:dyDescent="0.2">
      <c r="A1603" t="s">
        <v>86</v>
      </c>
      <c r="B1603" t="s">
        <v>364</v>
      </c>
      <c r="C1603" t="s">
        <v>16</v>
      </c>
      <c r="E1603" t="s">
        <v>118</v>
      </c>
      <c r="F1603" t="s">
        <v>119</v>
      </c>
      <c r="H1603" t="s">
        <v>23</v>
      </c>
      <c r="I1603">
        <v>2</v>
      </c>
      <c r="J1603">
        <v>42.83</v>
      </c>
      <c r="K1603">
        <v>85.66</v>
      </c>
      <c r="L1603" t="s">
        <v>120</v>
      </c>
    </row>
    <row r="1604" spans="1:12" x14ac:dyDescent="0.2">
      <c r="A1604" t="s">
        <v>87</v>
      </c>
      <c r="B1604" t="s">
        <v>364</v>
      </c>
      <c r="C1604" t="s">
        <v>16</v>
      </c>
      <c r="E1604" t="s">
        <v>20</v>
      </c>
      <c r="I1604">
        <v>3</v>
      </c>
      <c r="J1604">
        <v>42.83</v>
      </c>
      <c r="K1604">
        <v>128.49</v>
      </c>
    </row>
    <row r="1605" spans="1:12" x14ac:dyDescent="0.2">
      <c r="A1605" t="s">
        <v>87</v>
      </c>
      <c r="B1605" t="s">
        <v>364</v>
      </c>
      <c r="C1605" t="s">
        <v>16</v>
      </c>
      <c r="E1605" t="s">
        <v>19</v>
      </c>
      <c r="I1605">
        <v>12</v>
      </c>
      <c r="J1605">
        <v>42.83</v>
      </c>
      <c r="K1605">
        <v>513.96</v>
      </c>
    </row>
    <row r="1606" spans="1:12" x14ac:dyDescent="0.2">
      <c r="A1606" t="s">
        <v>87</v>
      </c>
      <c r="B1606" t="s">
        <v>364</v>
      </c>
      <c r="C1606" t="s">
        <v>16</v>
      </c>
      <c r="E1606" t="s">
        <v>368</v>
      </c>
      <c r="F1606" t="s">
        <v>113</v>
      </c>
      <c r="H1606" t="s">
        <v>23</v>
      </c>
      <c r="I1606">
        <v>12</v>
      </c>
      <c r="J1606">
        <v>42.83</v>
      </c>
      <c r="K1606">
        <v>513.96</v>
      </c>
      <c r="L1606" t="s">
        <v>114</v>
      </c>
    </row>
    <row r="1607" spans="1:12" x14ac:dyDescent="0.2">
      <c r="A1607" t="s">
        <v>87</v>
      </c>
      <c r="B1607" t="s">
        <v>364</v>
      </c>
      <c r="C1607" t="s">
        <v>16</v>
      </c>
      <c r="E1607" t="s">
        <v>18</v>
      </c>
      <c r="I1607">
        <v>12</v>
      </c>
      <c r="J1607">
        <v>42.83</v>
      </c>
      <c r="K1607">
        <v>513.96</v>
      </c>
    </row>
    <row r="1608" spans="1:12" x14ac:dyDescent="0.2">
      <c r="A1608" t="s">
        <v>87</v>
      </c>
      <c r="B1608" t="s">
        <v>364</v>
      </c>
      <c r="C1608" t="s">
        <v>16</v>
      </c>
      <c r="E1608" t="s">
        <v>159</v>
      </c>
      <c r="F1608" t="s">
        <v>119</v>
      </c>
      <c r="H1608" t="s">
        <v>23</v>
      </c>
      <c r="I1608">
        <v>2</v>
      </c>
      <c r="J1608">
        <v>42.83</v>
      </c>
      <c r="K1608">
        <v>85.66</v>
      </c>
      <c r="L1608" t="s">
        <v>120</v>
      </c>
    </row>
    <row r="1609" spans="1:12" x14ac:dyDescent="0.2">
      <c r="A1609" t="s">
        <v>87</v>
      </c>
      <c r="B1609" t="s">
        <v>364</v>
      </c>
      <c r="C1609" t="s">
        <v>16</v>
      </c>
      <c r="E1609" t="s">
        <v>112</v>
      </c>
      <c r="F1609" t="s">
        <v>113</v>
      </c>
      <c r="H1609" t="s">
        <v>23</v>
      </c>
      <c r="I1609">
        <v>2</v>
      </c>
      <c r="J1609">
        <v>42.83</v>
      </c>
      <c r="K1609">
        <v>85.66</v>
      </c>
      <c r="L1609" t="s">
        <v>114</v>
      </c>
    </row>
    <row r="1610" spans="1:12" x14ac:dyDescent="0.2">
      <c r="A1610" t="s">
        <v>87</v>
      </c>
      <c r="B1610" t="s">
        <v>364</v>
      </c>
      <c r="C1610" t="s">
        <v>16</v>
      </c>
      <c r="E1610" t="s">
        <v>118</v>
      </c>
      <c r="F1610" t="s">
        <v>119</v>
      </c>
      <c r="H1610" t="s">
        <v>23</v>
      </c>
      <c r="I1610">
        <v>10</v>
      </c>
      <c r="J1610">
        <v>42.83</v>
      </c>
      <c r="K1610">
        <v>428.3</v>
      </c>
      <c r="L1610" t="s">
        <v>120</v>
      </c>
    </row>
    <row r="1611" spans="1:12" x14ac:dyDescent="0.2">
      <c r="A1611" t="s">
        <v>87</v>
      </c>
      <c r="B1611" t="s">
        <v>364</v>
      </c>
      <c r="C1611" t="s">
        <v>16</v>
      </c>
      <c r="D1611" t="s">
        <v>215</v>
      </c>
      <c r="E1611" t="s">
        <v>215</v>
      </c>
      <c r="F1611" t="s">
        <v>216</v>
      </c>
      <c r="G1611" t="s">
        <v>134</v>
      </c>
      <c r="H1611" t="s">
        <v>32</v>
      </c>
      <c r="I1611">
        <v>5</v>
      </c>
      <c r="J1611">
        <v>42.83</v>
      </c>
      <c r="K1611">
        <v>214.15</v>
      </c>
      <c r="L1611" t="s">
        <v>217</v>
      </c>
    </row>
    <row r="1612" spans="1:12" x14ac:dyDescent="0.2">
      <c r="A1612" t="s">
        <v>87</v>
      </c>
      <c r="B1612" t="s">
        <v>364</v>
      </c>
      <c r="C1612" t="s">
        <v>16</v>
      </c>
      <c r="E1612" t="s">
        <v>117</v>
      </c>
      <c r="F1612" t="s">
        <v>27</v>
      </c>
      <c r="H1612" t="s">
        <v>23</v>
      </c>
      <c r="I1612">
        <v>2</v>
      </c>
      <c r="J1612">
        <v>42.83</v>
      </c>
      <c r="K1612">
        <v>85.66</v>
      </c>
      <c r="L1612" t="s">
        <v>24</v>
      </c>
    </row>
    <row r="1613" spans="1:12" x14ac:dyDescent="0.2">
      <c r="A1613" t="s">
        <v>87</v>
      </c>
      <c r="B1613" t="s">
        <v>364</v>
      </c>
      <c r="C1613" t="s">
        <v>16</v>
      </c>
      <c r="E1613" t="s">
        <v>43</v>
      </c>
      <c r="F1613" t="s">
        <v>22</v>
      </c>
      <c r="H1613" t="s">
        <v>23</v>
      </c>
      <c r="I1613">
        <v>2</v>
      </c>
      <c r="J1613">
        <v>42.83</v>
      </c>
      <c r="K1613">
        <v>85.66</v>
      </c>
      <c r="L1613" t="s">
        <v>24</v>
      </c>
    </row>
    <row r="1614" spans="1:12" x14ac:dyDescent="0.2">
      <c r="A1614" t="s">
        <v>88</v>
      </c>
      <c r="B1614" t="s">
        <v>364</v>
      </c>
      <c r="C1614" t="s">
        <v>16</v>
      </c>
      <c r="E1614" t="s">
        <v>19</v>
      </c>
      <c r="I1614">
        <v>14</v>
      </c>
      <c r="J1614">
        <v>42.83</v>
      </c>
      <c r="K1614">
        <v>599.62</v>
      </c>
    </row>
    <row r="1615" spans="1:12" x14ac:dyDescent="0.2">
      <c r="A1615" t="s">
        <v>88</v>
      </c>
      <c r="B1615" t="s">
        <v>364</v>
      </c>
      <c r="C1615" t="s">
        <v>16</v>
      </c>
      <c r="D1615" t="s">
        <v>215</v>
      </c>
      <c r="E1615" t="s">
        <v>215</v>
      </c>
      <c r="F1615" t="s">
        <v>216</v>
      </c>
      <c r="G1615" t="s">
        <v>134</v>
      </c>
      <c r="H1615" t="s">
        <v>32</v>
      </c>
      <c r="I1615">
        <v>2</v>
      </c>
      <c r="J1615">
        <v>42.83</v>
      </c>
      <c r="K1615">
        <v>85.66</v>
      </c>
      <c r="L1615" t="s">
        <v>217</v>
      </c>
    </row>
    <row r="1616" spans="1:12" x14ac:dyDescent="0.2">
      <c r="A1616" t="s">
        <v>88</v>
      </c>
      <c r="B1616" t="s">
        <v>364</v>
      </c>
      <c r="C1616" t="s">
        <v>16</v>
      </c>
      <c r="E1616" t="s">
        <v>368</v>
      </c>
      <c r="F1616" t="s">
        <v>113</v>
      </c>
      <c r="H1616" t="s">
        <v>23</v>
      </c>
      <c r="I1616">
        <v>5</v>
      </c>
      <c r="J1616">
        <v>42.83</v>
      </c>
      <c r="K1616">
        <v>214.15</v>
      </c>
      <c r="L1616" t="s">
        <v>114</v>
      </c>
    </row>
    <row r="1617" spans="1:14" x14ac:dyDescent="0.2">
      <c r="A1617" t="s">
        <v>88</v>
      </c>
      <c r="B1617" t="s">
        <v>364</v>
      </c>
      <c r="C1617" t="s">
        <v>16</v>
      </c>
      <c r="E1617" t="s">
        <v>118</v>
      </c>
      <c r="F1617" t="s">
        <v>119</v>
      </c>
      <c r="H1617" t="s">
        <v>23</v>
      </c>
      <c r="I1617">
        <v>3</v>
      </c>
      <c r="J1617">
        <v>42.83</v>
      </c>
      <c r="K1617">
        <v>128.49</v>
      </c>
      <c r="L1617" t="s">
        <v>120</v>
      </c>
    </row>
    <row r="1618" spans="1:14" x14ac:dyDescent="0.2">
      <c r="A1618" t="s">
        <v>88</v>
      </c>
      <c r="B1618" t="s">
        <v>364</v>
      </c>
      <c r="C1618" t="s">
        <v>16</v>
      </c>
      <c r="E1618" t="s">
        <v>112</v>
      </c>
      <c r="F1618" t="s">
        <v>113</v>
      </c>
      <c r="H1618" t="s">
        <v>23</v>
      </c>
      <c r="I1618">
        <v>10</v>
      </c>
      <c r="J1618">
        <v>42.83</v>
      </c>
      <c r="K1618">
        <v>428.3</v>
      </c>
      <c r="L1618" t="s">
        <v>114</v>
      </c>
    </row>
    <row r="1619" spans="1:14" x14ac:dyDescent="0.2">
      <c r="A1619" t="s">
        <v>88</v>
      </c>
      <c r="B1619" t="s">
        <v>364</v>
      </c>
      <c r="C1619" t="s">
        <v>16</v>
      </c>
      <c r="E1619" t="s">
        <v>329</v>
      </c>
      <c r="F1619" t="s">
        <v>119</v>
      </c>
      <c r="H1619" t="s">
        <v>23</v>
      </c>
      <c r="I1619">
        <v>2</v>
      </c>
      <c r="J1619">
        <v>42.83</v>
      </c>
      <c r="K1619">
        <v>85.66</v>
      </c>
      <c r="L1619" t="s">
        <v>120</v>
      </c>
    </row>
    <row r="1620" spans="1:14" x14ac:dyDescent="0.2">
      <c r="A1620" t="s">
        <v>88</v>
      </c>
      <c r="B1620" t="s">
        <v>364</v>
      </c>
      <c r="C1620" t="s">
        <v>16</v>
      </c>
      <c r="E1620" t="s">
        <v>21</v>
      </c>
      <c r="F1620" t="s">
        <v>22</v>
      </c>
      <c r="H1620" t="s">
        <v>23</v>
      </c>
      <c r="I1620">
        <v>2</v>
      </c>
      <c r="J1620">
        <v>42.83</v>
      </c>
      <c r="K1620">
        <v>85.66</v>
      </c>
      <c r="L1620" t="s">
        <v>24</v>
      </c>
    </row>
    <row r="1621" spans="1:14" x14ac:dyDescent="0.2">
      <c r="A1621" t="s">
        <v>88</v>
      </c>
      <c r="B1621" t="s">
        <v>364</v>
      </c>
      <c r="C1621" t="s">
        <v>16</v>
      </c>
      <c r="E1621" t="s">
        <v>18</v>
      </c>
      <c r="I1621">
        <v>15</v>
      </c>
      <c r="J1621">
        <v>42.83</v>
      </c>
      <c r="K1621">
        <v>642.45000000000005</v>
      </c>
    </row>
    <row r="1622" spans="1:14" x14ac:dyDescent="0.2">
      <c r="A1622" t="s">
        <v>90</v>
      </c>
      <c r="B1622" t="s">
        <v>364</v>
      </c>
      <c r="C1622" t="s">
        <v>16</v>
      </c>
      <c r="E1622" t="s">
        <v>17</v>
      </c>
      <c r="I1622">
        <v>24</v>
      </c>
      <c r="J1622">
        <v>42.83</v>
      </c>
      <c r="K1622">
        <v>1027.92</v>
      </c>
    </row>
    <row r="1623" spans="1:14" x14ac:dyDescent="0.2">
      <c r="A1623" t="s">
        <v>90</v>
      </c>
      <c r="B1623" t="s">
        <v>364</v>
      </c>
      <c r="C1623" t="s">
        <v>16</v>
      </c>
      <c r="E1623" t="s">
        <v>18</v>
      </c>
      <c r="I1623">
        <v>11</v>
      </c>
      <c r="J1623">
        <v>42.83</v>
      </c>
      <c r="K1623">
        <v>471.13</v>
      </c>
    </row>
    <row r="1624" spans="1:14" x14ac:dyDescent="0.2">
      <c r="A1624" t="s">
        <v>90</v>
      </c>
      <c r="B1624" t="s">
        <v>364</v>
      </c>
      <c r="C1624" t="s">
        <v>16</v>
      </c>
      <c r="E1624" t="s">
        <v>118</v>
      </c>
      <c r="F1624" t="s">
        <v>119</v>
      </c>
      <c r="H1624" t="s">
        <v>23</v>
      </c>
      <c r="I1624">
        <v>2</v>
      </c>
      <c r="J1624">
        <v>42.83</v>
      </c>
      <c r="K1624">
        <v>85.66</v>
      </c>
      <c r="L1624" t="s">
        <v>120</v>
      </c>
    </row>
    <row r="1625" spans="1:14" x14ac:dyDescent="0.2">
      <c r="A1625" t="s">
        <v>90</v>
      </c>
      <c r="B1625" t="s">
        <v>364</v>
      </c>
      <c r="C1625" t="s">
        <v>16</v>
      </c>
      <c r="E1625" t="s">
        <v>19</v>
      </c>
      <c r="I1625">
        <v>19</v>
      </c>
      <c r="J1625">
        <v>42.83</v>
      </c>
      <c r="K1625">
        <v>813.77</v>
      </c>
    </row>
    <row r="1626" spans="1:14" x14ac:dyDescent="0.2">
      <c r="A1626" t="s">
        <v>90</v>
      </c>
      <c r="B1626" t="s">
        <v>364</v>
      </c>
      <c r="C1626" t="s">
        <v>16</v>
      </c>
      <c r="E1626" t="s">
        <v>33</v>
      </c>
      <c r="F1626" t="s">
        <v>45</v>
      </c>
      <c r="H1626" t="s">
        <v>23</v>
      </c>
      <c r="I1626">
        <v>2</v>
      </c>
      <c r="J1626">
        <v>42.83</v>
      </c>
      <c r="K1626">
        <v>85.66</v>
      </c>
      <c r="L1626" t="s">
        <v>24</v>
      </c>
    </row>
    <row r="1627" spans="1:14" x14ac:dyDescent="0.2">
      <c r="A1627" t="s">
        <v>90</v>
      </c>
      <c r="B1627" t="s">
        <v>364</v>
      </c>
      <c r="C1627" t="s">
        <v>16</v>
      </c>
      <c r="E1627" t="s">
        <v>26</v>
      </c>
      <c r="F1627" t="s">
        <v>27</v>
      </c>
      <c r="H1627" t="s">
        <v>23</v>
      </c>
      <c r="I1627">
        <v>2</v>
      </c>
      <c r="J1627">
        <v>42.83</v>
      </c>
      <c r="K1627">
        <v>85.66</v>
      </c>
      <c r="L1627" t="s">
        <v>24</v>
      </c>
    </row>
    <row r="1628" spans="1:14" x14ac:dyDescent="0.2">
      <c r="A1628" t="s">
        <v>90</v>
      </c>
      <c r="B1628" t="s">
        <v>364</v>
      </c>
      <c r="C1628" t="s">
        <v>16</v>
      </c>
      <c r="D1628" t="s">
        <v>215</v>
      </c>
      <c r="E1628" t="s">
        <v>215</v>
      </c>
      <c r="F1628" t="s">
        <v>216</v>
      </c>
      <c r="G1628" t="s">
        <v>134</v>
      </c>
      <c r="H1628" t="s">
        <v>32</v>
      </c>
      <c r="I1628">
        <v>2</v>
      </c>
      <c r="J1628">
        <v>42.83</v>
      </c>
      <c r="K1628">
        <v>85.66</v>
      </c>
      <c r="L1628" t="s">
        <v>217</v>
      </c>
    </row>
    <row r="1629" spans="1:14" x14ac:dyDescent="0.2">
      <c r="A1629" t="s">
        <v>90</v>
      </c>
      <c r="B1629" t="s">
        <v>364</v>
      </c>
      <c r="C1629" t="s">
        <v>16</v>
      </c>
      <c r="E1629" t="s">
        <v>112</v>
      </c>
      <c r="F1629" t="s">
        <v>113</v>
      </c>
      <c r="H1629" t="s">
        <v>23</v>
      </c>
      <c r="I1629">
        <v>3</v>
      </c>
      <c r="J1629">
        <v>42.83</v>
      </c>
      <c r="K1629">
        <v>128.49</v>
      </c>
      <c r="L1629" t="s">
        <v>114</v>
      </c>
    </row>
    <row r="1630" spans="1:14" x14ac:dyDescent="0.2">
      <c r="A1630" t="s">
        <v>91</v>
      </c>
      <c r="B1630" t="s">
        <v>364</v>
      </c>
      <c r="C1630" t="s">
        <v>16</v>
      </c>
      <c r="E1630" t="s">
        <v>46</v>
      </c>
      <c r="I1630">
        <v>16</v>
      </c>
      <c r="J1630">
        <v>42.83</v>
      </c>
      <c r="K1630">
        <v>685.28</v>
      </c>
      <c r="N1630" t="s">
        <v>374</v>
      </c>
    </row>
    <row r="1631" spans="1:14" x14ac:dyDescent="0.2">
      <c r="A1631" t="s">
        <v>91</v>
      </c>
      <c r="B1631" t="s">
        <v>364</v>
      </c>
      <c r="C1631" t="s">
        <v>16</v>
      </c>
      <c r="E1631" t="s">
        <v>19</v>
      </c>
      <c r="I1631">
        <v>11</v>
      </c>
      <c r="J1631">
        <v>42.83</v>
      </c>
      <c r="K1631">
        <v>471.13</v>
      </c>
    </row>
    <row r="1632" spans="1:14" x14ac:dyDescent="0.2">
      <c r="A1632" t="s">
        <v>91</v>
      </c>
      <c r="B1632" t="s">
        <v>364</v>
      </c>
      <c r="C1632" t="s">
        <v>16</v>
      </c>
      <c r="E1632" t="s">
        <v>20</v>
      </c>
      <c r="I1632">
        <v>1</v>
      </c>
      <c r="J1632">
        <v>42.83</v>
      </c>
      <c r="K1632">
        <v>42.83</v>
      </c>
    </row>
    <row r="1633" spans="1:12" x14ac:dyDescent="0.2">
      <c r="A1633" t="s">
        <v>91</v>
      </c>
      <c r="B1633" t="s">
        <v>364</v>
      </c>
      <c r="C1633" t="s">
        <v>16</v>
      </c>
      <c r="E1633" t="s">
        <v>18</v>
      </c>
      <c r="I1633">
        <v>17</v>
      </c>
      <c r="J1633">
        <v>42.83</v>
      </c>
      <c r="K1633">
        <v>728.11</v>
      </c>
    </row>
    <row r="1634" spans="1:12" x14ac:dyDescent="0.2">
      <c r="A1634" t="s">
        <v>91</v>
      </c>
      <c r="B1634" t="s">
        <v>364</v>
      </c>
      <c r="C1634" t="s">
        <v>16</v>
      </c>
      <c r="E1634" t="s">
        <v>40</v>
      </c>
      <c r="I1634">
        <v>4</v>
      </c>
      <c r="J1634">
        <v>42.83</v>
      </c>
      <c r="K1634">
        <v>171.32</v>
      </c>
    </row>
    <row r="1635" spans="1:12" x14ac:dyDescent="0.2">
      <c r="A1635" t="s">
        <v>91</v>
      </c>
      <c r="B1635" t="s">
        <v>364</v>
      </c>
      <c r="C1635" t="s">
        <v>16</v>
      </c>
      <c r="E1635" t="s">
        <v>117</v>
      </c>
      <c r="F1635" t="s">
        <v>27</v>
      </c>
      <c r="H1635" t="s">
        <v>23</v>
      </c>
      <c r="I1635">
        <v>1</v>
      </c>
      <c r="J1635">
        <v>42.83</v>
      </c>
      <c r="K1635">
        <v>42.83</v>
      </c>
      <c r="L1635" t="s">
        <v>24</v>
      </c>
    </row>
    <row r="1636" spans="1:12" x14ac:dyDescent="0.2">
      <c r="A1636" t="s">
        <v>91</v>
      </c>
      <c r="B1636" t="s">
        <v>364</v>
      </c>
      <c r="C1636" t="s">
        <v>16</v>
      </c>
      <c r="D1636" t="s">
        <v>28</v>
      </c>
      <c r="E1636" t="s">
        <v>28</v>
      </c>
      <c r="F1636" t="s">
        <v>30</v>
      </c>
      <c r="G1636" t="s">
        <v>31</v>
      </c>
      <c r="H1636" t="s">
        <v>32</v>
      </c>
      <c r="I1636">
        <v>3</v>
      </c>
      <c r="J1636">
        <v>42.83</v>
      </c>
      <c r="K1636">
        <v>128.49</v>
      </c>
      <c r="L1636" t="s">
        <v>24</v>
      </c>
    </row>
    <row r="1637" spans="1:12" x14ac:dyDescent="0.2">
      <c r="A1637" t="s">
        <v>91</v>
      </c>
      <c r="B1637" t="s">
        <v>364</v>
      </c>
      <c r="C1637" t="s">
        <v>16</v>
      </c>
      <c r="D1637" t="s">
        <v>215</v>
      </c>
      <c r="E1637" t="s">
        <v>215</v>
      </c>
      <c r="F1637" t="s">
        <v>216</v>
      </c>
      <c r="G1637" t="s">
        <v>134</v>
      </c>
      <c r="H1637" t="s">
        <v>32</v>
      </c>
      <c r="I1637">
        <v>2</v>
      </c>
      <c r="J1637">
        <v>42.83</v>
      </c>
      <c r="K1637">
        <v>85.66</v>
      </c>
      <c r="L1637" t="s">
        <v>217</v>
      </c>
    </row>
    <row r="1638" spans="1:12" x14ac:dyDescent="0.2">
      <c r="A1638" t="s">
        <v>91</v>
      </c>
      <c r="B1638" t="s">
        <v>364</v>
      </c>
      <c r="C1638" t="s">
        <v>16</v>
      </c>
      <c r="E1638" t="s">
        <v>112</v>
      </c>
      <c r="F1638" t="s">
        <v>113</v>
      </c>
      <c r="H1638" t="s">
        <v>23</v>
      </c>
      <c r="I1638">
        <v>3</v>
      </c>
      <c r="J1638">
        <v>42.83</v>
      </c>
      <c r="K1638">
        <v>128.49</v>
      </c>
      <c r="L1638" t="s">
        <v>114</v>
      </c>
    </row>
    <row r="1639" spans="1:12" x14ac:dyDescent="0.2">
      <c r="A1639" t="s">
        <v>91</v>
      </c>
      <c r="B1639" t="s">
        <v>364</v>
      </c>
      <c r="C1639" t="s">
        <v>16</v>
      </c>
      <c r="E1639" t="s">
        <v>159</v>
      </c>
      <c r="F1639" t="s">
        <v>119</v>
      </c>
      <c r="H1639" t="s">
        <v>23</v>
      </c>
      <c r="I1639">
        <v>3</v>
      </c>
      <c r="J1639">
        <v>42.83</v>
      </c>
      <c r="K1639">
        <v>128.49</v>
      </c>
      <c r="L1639" t="s">
        <v>120</v>
      </c>
    </row>
    <row r="1640" spans="1:12" x14ac:dyDescent="0.2">
      <c r="A1640" t="s">
        <v>93</v>
      </c>
      <c r="B1640" t="s">
        <v>364</v>
      </c>
      <c r="C1640" t="s">
        <v>16</v>
      </c>
      <c r="E1640" t="s">
        <v>19</v>
      </c>
      <c r="I1640">
        <v>19</v>
      </c>
      <c r="J1640">
        <v>42.83</v>
      </c>
      <c r="K1640">
        <v>813.77</v>
      </c>
    </row>
    <row r="1641" spans="1:12" x14ac:dyDescent="0.2">
      <c r="A1641" t="s">
        <v>93</v>
      </c>
      <c r="B1641" t="s">
        <v>364</v>
      </c>
      <c r="C1641" t="s">
        <v>16</v>
      </c>
      <c r="E1641" t="s">
        <v>18</v>
      </c>
      <c r="I1641">
        <v>23</v>
      </c>
      <c r="J1641">
        <v>42.83</v>
      </c>
      <c r="K1641">
        <v>985.09</v>
      </c>
    </row>
    <row r="1642" spans="1:12" x14ac:dyDescent="0.2">
      <c r="A1642" t="s">
        <v>93</v>
      </c>
      <c r="B1642" t="s">
        <v>364</v>
      </c>
      <c r="C1642" t="s">
        <v>16</v>
      </c>
      <c r="E1642" t="s">
        <v>112</v>
      </c>
      <c r="F1642" t="s">
        <v>113</v>
      </c>
      <c r="H1642" t="s">
        <v>23</v>
      </c>
      <c r="I1642">
        <v>2</v>
      </c>
      <c r="J1642">
        <v>42.83</v>
      </c>
      <c r="K1642">
        <v>85.66</v>
      </c>
      <c r="L1642" t="s">
        <v>114</v>
      </c>
    </row>
    <row r="1643" spans="1:12" x14ac:dyDescent="0.2">
      <c r="A1643" t="s">
        <v>93</v>
      </c>
      <c r="B1643" t="s">
        <v>364</v>
      </c>
      <c r="C1643" t="s">
        <v>16</v>
      </c>
      <c r="E1643" t="s">
        <v>368</v>
      </c>
      <c r="F1643" t="s">
        <v>113</v>
      </c>
      <c r="H1643" t="s">
        <v>23</v>
      </c>
      <c r="I1643">
        <v>6</v>
      </c>
      <c r="J1643">
        <v>42.83</v>
      </c>
      <c r="K1643">
        <v>256.98</v>
      </c>
      <c r="L1643" t="s">
        <v>114</v>
      </c>
    </row>
    <row r="1644" spans="1:12" x14ac:dyDescent="0.2">
      <c r="A1644" t="s">
        <v>93</v>
      </c>
      <c r="B1644" t="s">
        <v>364</v>
      </c>
      <c r="C1644" t="s">
        <v>16</v>
      </c>
      <c r="E1644" t="s">
        <v>117</v>
      </c>
      <c r="F1644" t="s">
        <v>27</v>
      </c>
      <c r="H1644" t="s">
        <v>23</v>
      </c>
      <c r="I1644">
        <v>4</v>
      </c>
      <c r="J1644">
        <v>42.83</v>
      </c>
      <c r="K1644">
        <v>171.32</v>
      </c>
      <c r="L1644" t="s">
        <v>24</v>
      </c>
    </row>
    <row r="1645" spans="1:12" x14ac:dyDescent="0.2">
      <c r="A1645" t="s">
        <v>93</v>
      </c>
      <c r="B1645" t="s">
        <v>364</v>
      </c>
      <c r="C1645" t="s">
        <v>16</v>
      </c>
      <c r="E1645" t="s">
        <v>20</v>
      </c>
      <c r="I1645">
        <v>8</v>
      </c>
      <c r="J1645">
        <v>42.83</v>
      </c>
      <c r="K1645">
        <v>342.64</v>
      </c>
    </row>
    <row r="1646" spans="1:12" x14ac:dyDescent="0.2">
      <c r="A1646" t="s">
        <v>93</v>
      </c>
      <c r="B1646" t="s">
        <v>364</v>
      </c>
      <c r="C1646" t="s">
        <v>16</v>
      </c>
      <c r="E1646" t="s">
        <v>33</v>
      </c>
      <c r="F1646" t="s">
        <v>45</v>
      </c>
      <c r="H1646" t="s">
        <v>23</v>
      </c>
      <c r="I1646">
        <v>2</v>
      </c>
      <c r="J1646">
        <v>42.83</v>
      </c>
      <c r="K1646">
        <v>85.66</v>
      </c>
      <c r="L1646" t="s">
        <v>24</v>
      </c>
    </row>
    <row r="1647" spans="1:12" x14ac:dyDescent="0.2">
      <c r="A1647" t="s">
        <v>93</v>
      </c>
      <c r="B1647" t="s">
        <v>364</v>
      </c>
      <c r="C1647" t="s">
        <v>16</v>
      </c>
      <c r="E1647" t="s">
        <v>208</v>
      </c>
      <c r="F1647" t="s">
        <v>27</v>
      </c>
      <c r="H1647" t="s">
        <v>23</v>
      </c>
      <c r="I1647">
        <v>3</v>
      </c>
      <c r="J1647">
        <v>42.83</v>
      </c>
      <c r="K1647">
        <v>128.49</v>
      </c>
      <c r="L1647" t="s">
        <v>24</v>
      </c>
    </row>
    <row r="1648" spans="1:12" x14ac:dyDescent="0.2">
      <c r="A1648" t="s">
        <v>93</v>
      </c>
      <c r="B1648" t="s">
        <v>364</v>
      </c>
      <c r="C1648" t="s">
        <v>16</v>
      </c>
      <c r="E1648" t="s">
        <v>118</v>
      </c>
      <c r="F1648" t="s">
        <v>119</v>
      </c>
      <c r="H1648" t="s">
        <v>23</v>
      </c>
      <c r="I1648">
        <v>1</v>
      </c>
      <c r="J1648">
        <v>42.83</v>
      </c>
      <c r="K1648">
        <v>42.83</v>
      </c>
      <c r="L1648" t="s">
        <v>120</v>
      </c>
    </row>
    <row r="1649" spans="1:14" x14ac:dyDescent="0.2">
      <c r="A1649" t="s">
        <v>93</v>
      </c>
      <c r="B1649" t="s">
        <v>364</v>
      </c>
      <c r="C1649" t="s">
        <v>16</v>
      </c>
      <c r="E1649" t="s">
        <v>141</v>
      </c>
      <c r="F1649" t="s">
        <v>119</v>
      </c>
      <c r="H1649" t="s">
        <v>23</v>
      </c>
      <c r="I1649">
        <v>2</v>
      </c>
      <c r="J1649">
        <v>42.83</v>
      </c>
      <c r="K1649">
        <v>85.66</v>
      </c>
      <c r="L1649" t="s">
        <v>120</v>
      </c>
    </row>
    <row r="1650" spans="1:14" x14ac:dyDescent="0.2">
      <c r="A1650" t="s">
        <v>94</v>
      </c>
      <c r="B1650" t="s">
        <v>364</v>
      </c>
      <c r="C1650" t="s">
        <v>16</v>
      </c>
      <c r="E1650" t="s">
        <v>112</v>
      </c>
      <c r="F1650" t="s">
        <v>113</v>
      </c>
      <c r="H1650" t="s">
        <v>23</v>
      </c>
      <c r="I1650">
        <v>15</v>
      </c>
      <c r="J1650">
        <v>42.83</v>
      </c>
      <c r="K1650">
        <v>642.45000000000005</v>
      </c>
      <c r="L1650" t="s">
        <v>114</v>
      </c>
    </row>
    <row r="1651" spans="1:14" x14ac:dyDescent="0.2">
      <c r="A1651" t="s">
        <v>94</v>
      </c>
      <c r="B1651" t="s">
        <v>364</v>
      </c>
      <c r="C1651" t="s">
        <v>16</v>
      </c>
      <c r="D1651" t="s">
        <v>215</v>
      </c>
      <c r="E1651" t="s">
        <v>215</v>
      </c>
      <c r="F1651" t="s">
        <v>216</v>
      </c>
      <c r="G1651" t="s">
        <v>134</v>
      </c>
      <c r="H1651" t="s">
        <v>32</v>
      </c>
      <c r="I1651">
        <v>4</v>
      </c>
      <c r="J1651">
        <v>42.83</v>
      </c>
      <c r="K1651">
        <v>171.32</v>
      </c>
      <c r="L1651" t="s">
        <v>217</v>
      </c>
    </row>
    <row r="1652" spans="1:14" x14ac:dyDescent="0.2">
      <c r="A1652" t="s">
        <v>94</v>
      </c>
      <c r="B1652" t="s">
        <v>364</v>
      </c>
      <c r="C1652" t="s">
        <v>16</v>
      </c>
      <c r="E1652" t="s">
        <v>19</v>
      </c>
      <c r="I1652">
        <v>9</v>
      </c>
      <c r="J1652">
        <v>42.83</v>
      </c>
      <c r="K1652">
        <v>385.47</v>
      </c>
    </row>
    <row r="1653" spans="1:14" x14ac:dyDescent="0.2">
      <c r="A1653" t="s">
        <v>94</v>
      </c>
      <c r="B1653" t="s">
        <v>364</v>
      </c>
      <c r="C1653" t="s">
        <v>16</v>
      </c>
      <c r="E1653" t="s">
        <v>33</v>
      </c>
      <c r="F1653" t="s">
        <v>45</v>
      </c>
      <c r="H1653" t="s">
        <v>23</v>
      </c>
      <c r="I1653">
        <v>2</v>
      </c>
      <c r="J1653">
        <v>42.83</v>
      </c>
      <c r="K1653">
        <v>85.66</v>
      </c>
      <c r="L1653" t="s">
        <v>24</v>
      </c>
    </row>
    <row r="1654" spans="1:14" x14ac:dyDescent="0.2">
      <c r="A1654" t="s">
        <v>94</v>
      </c>
      <c r="B1654" t="s">
        <v>364</v>
      </c>
      <c r="C1654" t="s">
        <v>16</v>
      </c>
      <c r="E1654" t="s">
        <v>159</v>
      </c>
      <c r="F1654" t="s">
        <v>119</v>
      </c>
      <c r="H1654" t="s">
        <v>23</v>
      </c>
      <c r="I1654">
        <v>3</v>
      </c>
      <c r="J1654">
        <v>42.83</v>
      </c>
      <c r="K1654">
        <v>128.49</v>
      </c>
      <c r="L1654" t="s">
        <v>120</v>
      </c>
    </row>
    <row r="1655" spans="1:14" x14ac:dyDescent="0.2">
      <c r="A1655" t="s">
        <v>94</v>
      </c>
      <c r="B1655" t="s">
        <v>364</v>
      </c>
      <c r="C1655" t="s">
        <v>16</v>
      </c>
      <c r="E1655" t="s">
        <v>18</v>
      </c>
      <c r="I1655">
        <v>14</v>
      </c>
      <c r="J1655">
        <v>42.83</v>
      </c>
      <c r="K1655">
        <v>599.62</v>
      </c>
    </row>
    <row r="1656" spans="1:14" x14ac:dyDescent="0.2">
      <c r="A1656" t="s">
        <v>94</v>
      </c>
      <c r="B1656" t="s">
        <v>364</v>
      </c>
      <c r="C1656" t="s">
        <v>16</v>
      </c>
      <c r="E1656" t="s">
        <v>111</v>
      </c>
      <c r="F1656" t="s">
        <v>59</v>
      </c>
      <c r="H1656" t="s">
        <v>23</v>
      </c>
      <c r="I1656">
        <v>2</v>
      </c>
      <c r="J1656">
        <v>42.83</v>
      </c>
      <c r="K1656">
        <v>85.66</v>
      </c>
      <c r="L1656" t="s">
        <v>24</v>
      </c>
    </row>
    <row r="1657" spans="1:14" x14ac:dyDescent="0.2">
      <c r="A1657" t="s">
        <v>94</v>
      </c>
      <c r="B1657" t="s">
        <v>364</v>
      </c>
      <c r="C1657" t="s">
        <v>16</v>
      </c>
      <c r="E1657" t="s">
        <v>118</v>
      </c>
      <c r="F1657" t="s">
        <v>119</v>
      </c>
      <c r="H1657" t="s">
        <v>23</v>
      </c>
      <c r="I1657">
        <v>3</v>
      </c>
      <c r="J1657">
        <v>42.83</v>
      </c>
      <c r="K1657">
        <v>128.49</v>
      </c>
      <c r="L1657" t="s">
        <v>120</v>
      </c>
    </row>
    <row r="1658" spans="1:14" x14ac:dyDescent="0.2">
      <c r="A1658" t="s">
        <v>94</v>
      </c>
      <c r="B1658" t="s">
        <v>364</v>
      </c>
      <c r="C1658" t="s">
        <v>16</v>
      </c>
      <c r="E1658" t="s">
        <v>20</v>
      </c>
      <c r="I1658">
        <v>6</v>
      </c>
      <c r="J1658">
        <v>42.83</v>
      </c>
      <c r="K1658">
        <v>256.98</v>
      </c>
    </row>
    <row r="1659" spans="1:14" x14ac:dyDescent="0.2">
      <c r="A1659" t="s">
        <v>94</v>
      </c>
      <c r="B1659" t="s">
        <v>364</v>
      </c>
      <c r="C1659" t="s">
        <v>16</v>
      </c>
      <c r="E1659" t="s">
        <v>117</v>
      </c>
      <c r="F1659" t="s">
        <v>27</v>
      </c>
      <c r="H1659" t="s">
        <v>23</v>
      </c>
      <c r="I1659">
        <v>1</v>
      </c>
      <c r="J1659">
        <v>42.83</v>
      </c>
      <c r="K1659">
        <v>42.83</v>
      </c>
      <c r="L1659" t="s">
        <v>24</v>
      </c>
    </row>
    <row r="1660" spans="1:14" x14ac:dyDescent="0.2">
      <c r="A1660" t="s">
        <v>94</v>
      </c>
      <c r="B1660" t="s">
        <v>364</v>
      </c>
      <c r="C1660" t="s">
        <v>16</v>
      </c>
      <c r="E1660" t="s">
        <v>371</v>
      </c>
      <c r="F1660" t="s">
        <v>45</v>
      </c>
      <c r="H1660" t="s">
        <v>23</v>
      </c>
      <c r="I1660">
        <v>1</v>
      </c>
      <c r="J1660">
        <v>42.83</v>
      </c>
      <c r="K1660">
        <v>42.83</v>
      </c>
      <c r="L1660" t="s">
        <v>24</v>
      </c>
    </row>
    <row r="1661" spans="1:14" x14ac:dyDescent="0.2">
      <c r="A1661" t="s">
        <v>94</v>
      </c>
      <c r="B1661" t="s">
        <v>364</v>
      </c>
      <c r="C1661" t="s">
        <v>16</v>
      </c>
      <c r="E1661" t="s">
        <v>208</v>
      </c>
      <c r="F1661" t="s">
        <v>27</v>
      </c>
      <c r="H1661" t="s">
        <v>23</v>
      </c>
      <c r="I1661">
        <v>3</v>
      </c>
      <c r="J1661">
        <v>42.83</v>
      </c>
      <c r="K1661">
        <v>128.49</v>
      </c>
      <c r="L1661" t="s">
        <v>24</v>
      </c>
    </row>
    <row r="1662" spans="1:14" x14ac:dyDescent="0.2">
      <c r="A1662" t="s">
        <v>95</v>
      </c>
      <c r="B1662" t="s">
        <v>364</v>
      </c>
      <c r="C1662" t="s">
        <v>16</v>
      </c>
      <c r="E1662" t="s">
        <v>46</v>
      </c>
      <c r="I1662">
        <v>4</v>
      </c>
      <c r="J1662">
        <v>42.83</v>
      </c>
      <c r="K1662">
        <v>171.32</v>
      </c>
      <c r="N1662" t="s">
        <v>375</v>
      </c>
    </row>
    <row r="1663" spans="1:14" x14ac:dyDescent="0.2">
      <c r="A1663" t="s">
        <v>95</v>
      </c>
      <c r="B1663" t="s">
        <v>364</v>
      </c>
      <c r="C1663" t="s">
        <v>16</v>
      </c>
      <c r="E1663" t="s">
        <v>33</v>
      </c>
      <c r="F1663" t="s">
        <v>45</v>
      </c>
      <c r="H1663" t="s">
        <v>23</v>
      </c>
      <c r="I1663">
        <v>5</v>
      </c>
      <c r="J1663">
        <v>42.83</v>
      </c>
      <c r="K1663">
        <v>214.15</v>
      </c>
      <c r="L1663" t="s">
        <v>24</v>
      </c>
    </row>
    <row r="1664" spans="1:14" x14ac:dyDescent="0.2">
      <c r="A1664" t="s">
        <v>95</v>
      </c>
      <c r="B1664" t="s">
        <v>364</v>
      </c>
      <c r="C1664" t="s">
        <v>16</v>
      </c>
      <c r="E1664" t="s">
        <v>121</v>
      </c>
      <c r="F1664" t="s">
        <v>113</v>
      </c>
      <c r="H1664" t="s">
        <v>23</v>
      </c>
      <c r="I1664">
        <v>3</v>
      </c>
      <c r="J1664">
        <v>42.83</v>
      </c>
      <c r="K1664">
        <v>128.49</v>
      </c>
      <c r="L1664" t="s">
        <v>114</v>
      </c>
    </row>
    <row r="1665" spans="1:12" x14ac:dyDescent="0.2">
      <c r="A1665" t="s">
        <v>95</v>
      </c>
      <c r="B1665" t="s">
        <v>364</v>
      </c>
      <c r="C1665" t="s">
        <v>16</v>
      </c>
      <c r="E1665" t="s">
        <v>20</v>
      </c>
      <c r="I1665">
        <v>8</v>
      </c>
      <c r="J1665">
        <v>42.83</v>
      </c>
      <c r="K1665">
        <v>342.64</v>
      </c>
    </row>
    <row r="1666" spans="1:12" x14ac:dyDescent="0.2">
      <c r="A1666" t="s">
        <v>95</v>
      </c>
      <c r="B1666" t="s">
        <v>364</v>
      </c>
      <c r="C1666" t="s">
        <v>16</v>
      </c>
      <c r="E1666" t="s">
        <v>213</v>
      </c>
      <c r="F1666" t="s">
        <v>59</v>
      </c>
      <c r="H1666" t="s">
        <v>23</v>
      </c>
      <c r="I1666">
        <v>2</v>
      </c>
      <c r="J1666">
        <v>42.83</v>
      </c>
      <c r="K1666">
        <v>85.66</v>
      </c>
      <c r="L1666" t="s">
        <v>24</v>
      </c>
    </row>
    <row r="1667" spans="1:12" x14ac:dyDescent="0.2">
      <c r="A1667" t="s">
        <v>95</v>
      </c>
      <c r="B1667" t="s">
        <v>364</v>
      </c>
      <c r="C1667" t="s">
        <v>16</v>
      </c>
      <c r="E1667" t="s">
        <v>43</v>
      </c>
      <c r="F1667" t="s">
        <v>22</v>
      </c>
      <c r="H1667" t="s">
        <v>23</v>
      </c>
      <c r="I1667">
        <v>2</v>
      </c>
      <c r="J1667">
        <v>42.83</v>
      </c>
      <c r="K1667">
        <v>85.66</v>
      </c>
      <c r="L1667" t="s">
        <v>24</v>
      </c>
    </row>
    <row r="1668" spans="1:12" x14ac:dyDescent="0.2">
      <c r="A1668" t="s">
        <v>95</v>
      </c>
      <c r="B1668" t="s">
        <v>364</v>
      </c>
      <c r="C1668" t="s">
        <v>16</v>
      </c>
      <c r="D1668" t="s">
        <v>215</v>
      </c>
      <c r="E1668" t="s">
        <v>215</v>
      </c>
      <c r="F1668" t="s">
        <v>216</v>
      </c>
      <c r="G1668" t="s">
        <v>134</v>
      </c>
      <c r="H1668" t="s">
        <v>32</v>
      </c>
      <c r="I1668">
        <v>4</v>
      </c>
      <c r="J1668">
        <v>42.83</v>
      </c>
      <c r="K1668">
        <v>171.32</v>
      </c>
      <c r="L1668" t="s">
        <v>217</v>
      </c>
    </row>
    <row r="1669" spans="1:12" x14ac:dyDescent="0.2">
      <c r="A1669" t="s">
        <v>95</v>
      </c>
      <c r="B1669" t="s">
        <v>364</v>
      </c>
      <c r="C1669" t="s">
        <v>16</v>
      </c>
      <c r="E1669" t="s">
        <v>19</v>
      </c>
      <c r="I1669">
        <v>10</v>
      </c>
      <c r="J1669">
        <v>42.83</v>
      </c>
      <c r="K1669">
        <v>428.3</v>
      </c>
    </row>
    <row r="1670" spans="1:12" x14ac:dyDescent="0.2">
      <c r="A1670" t="s">
        <v>95</v>
      </c>
      <c r="B1670" t="s">
        <v>364</v>
      </c>
      <c r="C1670" t="s">
        <v>16</v>
      </c>
      <c r="E1670" t="s">
        <v>118</v>
      </c>
      <c r="F1670" t="s">
        <v>119</v>
      </c>
      <c r="H1670" t="s">
        <v>23</v>
      </c>
      <c r="I1670">
        <v>1</v>
      </c>
      <c r="J1670">
        <v>42.83</v>
      </c>
      <c r="K1670">
        <v>42.83</v>
      </c>
      <c r="L1670" t="s">
        <v>120</v>
      </c>
    </row>
    <row r="1671" spans="1:12" x14ac:dyDescent="0.2">
      <c r="A1671" t="s">
        <v>95</v>
      </c>
      <c r="B1671" t="s">
        <v>364</v>
      </c>
      <c r="C1671" t="s">
        <v>16</v>
      </c>
      <c r="E1671" t="s">
        <v>18</v>
      </c>
      <c r="I1671">
        <v>10</v>
      </c>
      <c r="J1671">
        <v>42.83</v>
      </c>
      <c r="K1671">
        <v>428.3</v>
      </c>
    </row>
    <row r="1672" spans="1:12" x14ac:dyDescent="0.2">
      <c r="A1672" t="s">
        <v>95</v>
      </c>
      <c r="B1672" t="s">
        <v>364</v>
      </c>
      <c r="C1672" t="s">
        <v>16</v>
      </c>
      <c r="E1672" t="s">
        <v>117</v>
      </c>
      <c r="F1672" t="s">
        <v>27</v>
      </c>
      <c r="H1672" t="s">
        <v>23</v>
      </c>
      <c r="I1672">
        <v>3</v>
      </c>
      <c r="J1672">
        <v>42.83</v>
      </c>
      <c r="K1672">
        <v>128.49</v>
      </c>
      <c r="L1672" t="s">
        <v>24</v>
      </c>
    </row>
    <row r="1673" spans="1:12" x14ac:dyDescent="0.2">
      <c r="A1673" t="s">
        <v>95</v>
      </c>
      <c r="B1673" t="s">
        <v>364</v>
      </c>
      <c r="C1673" t="s">
        <v>16</v>
      </c>
      <c r="E1673" t="s">
        <v>112</v>
      </c>
      <c r="F1673" t="s">
        <v>113</v>
      </c>
      <c r="H1673" t="s">
        <v>23</v>
      </c>
      <c r="I1673">
        <v>3</v>
      </c>
      <c r="J1673">
        <v>42.83</v>
      </c>
      <c r="K1673">
        <v>128.49</v>
      </c>
      <c r="L1673" t="s">
        <v>114</v>
      </c>
    </row>
    <row r="1674" spans="1:12" x14ac:dyDescent="0.2">
      <c r="A1674" t="s">
        <v>95</v>
      </c>
      <c r="B1674" t="s">
        <v>364</v>
      </c>
      <c r="C1674" t="s">
        <v>16</v>
      </c>
      <c r="E1674" t="s">
        <v>43</v>
      </c>
      <c r="F1674" t="s">
        <v>22</v>
      </c>
      <c r="H1674" t="s">
        <v>23</v>
      </c>
      <c r="I1674">
        <v>1</v>
      </c>
      <c r="J1674">
        <v>42.83</v>
      </c>
      <c r="K1674">
        <v>42.83</v>
      </c>
      <c r="L1674" t="s">
        <v>24</v>
      </c>
    </row>
    <row r="1675" spans="1:12" x14ac:dyDescent="0.2">
      <c r="A1675" t="s">
        <v>96</v>
      </c>
      <c r="B1675" t="s">
        <v>364</v>
      </c>
      <c r="C1675" t="s">
        <v>16</v>
      </c>
      <c r="E1675" t="s">
        <v>18</v>
      </c>
      <c r="I1675">
        <v>15</v>
      </c>
      <c r="J1675">
        <v>42.83</v>
      </c>
      <c r="K1675">
        <v>642.45000000000005</v>
      </c>
    </row>
    <row r="1676" spans="1:12" x14ac:dyDescent="0.2">
      <c r="A1676" t="s">
        <v>96</v>
      </c>
      <c r="B1676" t="s">
        <v>364</v>
      </c>
      <c r="C1676" t="s">
        <v>16</v>
      </c>
      <c r="E1676" t="s">
        <v>19</v>
      </c>
      <c r="I1676">
        <v>12</v>
      </c>
      <c r="J1676">
        <v>42.83</v>
      </c>
      <c r="K1676">
        <v>513.96</v>
      </c>
    </row>
    <row r="1677" spans="1:12" x14ac:dyDescent="0.2">
      <c r="A1677" t="s">
        <v>96</v>
      </c>
      <c r="B1677" t="s">
        <v>364</v>
      </c>
      <c r="C1677" t="s">
        <v>16</v>
      </c>
      <c r="E1677" t="s">
        <v>208</v>
      </c>
      <c r="F1677" t="s">
        <v>27</v>
      </c>
      <c r="H1677" t="s">
        <v>23</v>
      </c>
      <c r="I1677">
        <v>1</v>
      </c>
      <c r="J1677">
        <v>42.83</v>
      </c>
      <c r="K1677">
        <v>42.83</v>
      </c>
      <c r="L1677" t="s">
        <v>24</v>
      </c>
    </row>
    <row r="1678" spans="1:12" x14ac:dyDescent="0.2">
      <c r="A1678" t="s">
        <v>96</v>
      </c>
      <c r="B1678" t="s">
        <v>364</v>
      </c>
      <c r="C1678" t="s">
        <v>16</v>
      </c>
      <c r="E1678" t="s">
        <v>121</v>
      </c>
      <c r="F1678" t="s">
        <v>113</v>
      </c>
      <c r="H1678" t="s">
        <v>23</v>
      </c>
      <c r="I1678">
        <v>6</v>
      </c>
      <c r="J1678">
        <v>42.83</v>
      </c>
      <c r="K1678">
        <v>256.98</v>
      </c>
      <c r="L1678" t="s">
        <v>114</v>
      </c>
    </row>
    <row r="1679" spans="1:12" x14ac:dyDescent="0.2">
      <c r="A1679" t="s">
        <v>96</v>
      </c>
      <c r="B1679" t="s">
        <v>364</v>
      </c>
      <c r="C1679" t="s">
        <v>16</v>
      </c>
      <c r="E1679" t="s">
        <v>118</v>
      </c>
      <c r="F1679" t="s">
        <v>119</v>
      </c>
      <c r="H1679" t="s">
        <v>23</v>
      </c>
      <c r="I1679">
        <v>13</v>
      </c>
      <c r="J1679">
        <v>42.83</v>
      </c>
      <c r="K1679">
        <v>556.79</v>
      </c>
      <c r="L1679" t="s">
        <v>120</v>
      </c>
    </row>
    <row r="1680" spans="1:12" x14ac:dyDescent="0.2">
      <c r="A1680" t="s">
        <v>96</v>
      </c>
      <c r="B1680" t="s">
        <v>364</v>
      </c>
      <c r="C1680" t="s">
        <v>16</v>
      </c>
      <c r="D1680" t="s">
        <v>28</v>
      </c>
      <c r="E1680" t="s">
        <v>28</v>
      </c>
      <c r="F1680" t="s">
        <v>30</v>
      </c>
      <c r="G1680" t="s">
        <v>31</v>
      </c>
      <c r="H1680" t="s">
        <v>32</v>
      </c>
      <c r="I1680">
        <v>1</v>
      </c>
      <c r="J1680">
        <v>42.83</v>
      </c>
      <c r="K1680">
        <v>42.83</v>
      </c>
      <c r="L1680" t="s">
        <v>24</v>
      </c>
    </row>
    <row r="1681" spans="1:12" x14ac:dyDescent="0.2">
      <c r="A1681" t="s">
        <v>96</v>
      </c>
      <c r="B1681" t="s">
        <v>364</v>
      </c>
      <c r="C1681" t="s">
        <v>16</v>
      </c>
      <c r="E1681" t="s">
        <v>111</v>
      </c>
      <c r="F1681" t="s">
        <v>59</v>
      </c>
      <c r="H1681" t="s">
        <v>23</v>
      </c>
      <c r="I1681">
        <v>2</v>
      </c>
      <c r="J1681">
        <v>42.83</v>
      </c>
      <c r="K1681">
        <v>85.66</v>
      </c>
      <c r="L1681" t="s">
        <v>24</v>
      </c>
    </row>
    <row r="1682" spans="1:12" x14ac:dyDescent="0.2">
      <c r="A1682" t="s">
        <v>96</v>
      </c>
      <c r="B1682" t="s">
        <v>364</v>
      </c>
      <c r="C1682" t="s">
        <v>16</v>
      </c>
      <c r="E1682" t="s">
        <v>20</v>
      </c>
      <c r="I1682">
        <v>3</v>
      </c>
      <c r="J1682">
        <v>42.83</v>
      </c>
      <c r="K1682">
        <v>128.49</v>
      </c>
    </row>
    <row r="1683" spans="1:12" x14ac:dyDescent="0.2">
      <c r="A1683" t="s">
        <v>96</v>
      </c>
      <c r="B1683" t="s">
        <v>364</v>
      </c>
      <c r="C1683" t="s">
        <v>16</v>
      </c>
      <c r="E1683" t="s">
        <v>111</v>
      </c>
      <c r="F1683" t="s">
        <v>59</v>
      </c>
      <c r="H1683" t="s">
        <v>23</v>
      </c>
      <c r="I1683">
        <v>4</v>
      </c>
      <c r="J1683">
        <v>42.83</v>
      </c>
      <c r="K1683">
        <v>171.32</v>
      </c>
      <c r="L1683" t="s">
        <v>24</v>
      </c>
    </row>
    <row r="1684" spans="1:12" x14ac:dyDescent="0.2">
      <c r="A1684" t="s">
        <v>96</v>
      </c>
      <c r="B1684" t="s">
        <v>364</v>
      </c>
      <c r="C1684" t="s">
        <v>16</v>
      </c>
      <c r="E1684" t="s">
        <v>46</v>
      </c>
      <c r="I1684">
        <v>2</v>
      </c>
      <c r="J1684">
        <v>42.83</v>
      </c>
      <c r="K1684">
        <v>85.66</v>
      </c>
    </row>
    <row r="1685" spans="1:12" x14ac:dyDescent="0.2">
      <c r="A1685" t="s">
        <v>96</v>
      </c>
      <c r="B1685" t="s">
        <v>364</v>
      </c>
      <c r="C1685" t="s">
        <v>16</v>
      </c>
      <c r="E1685" t="s">
        <v>148</v>
      </c>
      <c r="F1685" t="s">
        <v>149</v>
      </c>
      <c r="G1685" t="s">
        <v>129</v>
      </c>
      <c r="H1685" t="s">
        <v>145</v>
      </c>
      <c r="I1685">
        <v>1</v>
      </c>
      <c r="J1685">
        <v>42.83</v>
      </c>
      <c r="K1685">
        <v>42.83</v>
      </c>
    </row>
    <row r="1686" spans="1:12" x14ac:dyDescent="0.2">
      <c r="A1686" t="s">
        <v>96</v>
      </c>
      <c r="B1686" t="s">
        <v>364</v>
      </c>
      <c r="C1686" t="s">
        <v>16</v>
      </c>
      <c r="E1686" t="s">
        <v>213</v>
      </c>
      <c r="F1686" t="s">
        <v>59</v>
      </c>
      <c r="H1686" t="s">
        <v>23</v>
      </c>
      <c r="I1686">
        <v>2</v>
      </c>
      <c r="J1686">
        <v>42.83</v>
      </c>
      <c r="K1686">
        <v>85.66</v>
      </c>
      <c r="L1686" t="s">
        <v>24</v>
      </c>
    </row>
    <row r="1687" spans="1:12" x14ac:dyDescent="0.2">
      <c r="A1687" t="s">
        <v>96</v>
      </c>
      <c r="B1687" t="s">
        <v>364</v>
      </c>
      <c r="C1687" t="s">
        <v>16</v>
      </c>
      <c r="E1687" t="s">
        <v>112</v>
      </c>
      <c r="F1687" t="s">
        <v>113</v>
      </c>
      <c r="H1687" t="s">
        <v>23</v>
      </c>
      <c r="I1687">
        <v>4</v>
      </c>
      <c r="J1687">
        <v>42.83</v>
      </c>
      <c r="K1687">
        <v>171.32</v>
      </c>
      <c r="L1687" t="s">
        <v>114</v>
      </c>
    </row>
    <row r="1688" spans="1:12" x14ac:dyDescent="0.2">
      <c r="A1688" t="s">
        <v>97</v>
      </c>
      <c r="B1688" t="s">
        <v>364</v>
      </c>
      <c r="C1688" t="s">
        <v>16</v>
      </c>
      <c r="E1688" t="s">
        <v>19</v>
      </c>
      <c r="I1688">
        <v>10</v>
      </c>
      <c r="J1688">
        <v>42.83</v>
      </c>
      <c r="K1688">
        <v>428.3</v>
      </c>
    </row>
    <row r="1689" spans="1:12" x14ac:dyDescent="0.2">
      <c r="A1689" t="s">
        <v>97</v>
      </c>
      <c r="B1689" t="s">
        <v>364</v>
      </c>
      <c r="C1689" t="s">
        <v>16</v>
      </c>
      <c r="E1689" t="s">
        <v>33</v>
      </c>
      <c r="F1689" t="s">
        <v>45</v>
      </c>
      <c r="H1689" t="s">
        <v>23</v>
      </c>
      <c r="I1689">
        <v>4</v>
      </c>
      <c r="J1689">
        <v>42.83</v>
      </c>
      <c r="K1689">
        <v>171.32</v>
      </c>
      <c r="L1689" t="s">
        <v>24</v>
      </c>
    </row>
    <row r="1690" spans="1:12" x14ac:dyDescent="0.2">
      <c r="A1690" t="s">
        <v>97</v>
      </c>
      <c r="B1690" t="s">
        <v>364</v>
      </c>
      <c r="C1690" t="s">
        <v>16</v>
      </c>
      <c r="E1690" t="s">
        <v>204</v>
      </c>
      <c r="F1690" t="s">
        <v>45</v>
      </c>
      <c r="H1690" t="s">
        <v>23</v>
      </c>
      <c r="I1690">
        <v>2</v>
      </c>
      <c r="J1690">
        <v>42.83</v>
      </c>
      <c r="K1690">
        <v>85.66</v>
      </c>
      <c r="L1690" t="s">
        <v>24</v>
      </c>
    </row>
    <row r="1691" spans="1:12" x14ac:dyDescent="0.2">
      <c r="A1691" t="s">
        <v>97</v>
      </c>
      <c r="B1691" t="s">
        <v>364</v>
      </c>
      <c r="C1691" t="s">
        <v>16</v>
      </c>
      <c r="E1691" t="s">
        <v>20</v>
      </c>
      <c r="I1691">
        <v>1</v>
      </c>
      <c r="J1691">
        <v>42.83</v>
      </c>
      <c r="K1691">
        <v>42.83</v>
      </c>
    </row>
    <row r="1692" spans="1:12" x14ac:dyDescent="0.2">
      <c r="A1692" t="s">
        <v>97</v>
      </c>
      <c r="B1692" t="s">
        <v>364</v>
      </c>
      <c r="C1692" t="s">
        <v>16</v>
      </c>
      <c r="E1692" t="s">
        <v>118</v>
      </c>
      <c r="F1692" t="s">
        <v>119</v>
      </c>
      <c r="H1692" t="s">
        <v>23</v>
      </c>
      <c r="I1692">
        <v>1</v>
      </c>
      <c r="J1692">
        <v>42.83</v>
      </c>
      <c r="K1692">
        <v>42.83</v>
      </c>
      <c r="L1692" t="s">
        <v>120</v>
      </c>
    </row>
    <row r="1693" spans="1:12" x14ac:dyDescent="0.2">
      <c r="A1693" t="s">
        <v>97</v>
      </c>
      <c r="B1693" t="s">
        <v>364</v>
      </c>
      <c r="C1693" t="s">
        <v>16</v>
      </c>
      <c r="E1693" t="s">
        <v>18</v>
      </c>
      <c r="I1693">
        <v>22</v>
      </c>
      <c r="J1693">
        <v>42.83</v>
      </c>
      <c r="K1693">
        <v>942.26</v>
      </c>
    </row>
    <row r="1694" spans="1:12" x14ac:dyDescent="0.2">
      <c r="A1694" t="s">
        <v>97</v>
      </c>
      <c r="B1694" t="s">
        <v>364</v>
      </c>
      <c r="C1694" t="s">
        <v>16</v>
      </c>
      <c r="E1694" t="s">
        <v>46</v>
      </c>
      <c r="I1694">
        <v>16</v>
      </c>
      <c r="J1694">
        <v>42.83</v>
      </c>
      <c r="K1694">
        <v>685.28</v>
      </c>
    </row>
    <row r="1695" spans="1:12" x14ac:dyDescent="0.2">
      <c r="A1695" t="s">
        <v>97</v>
      </c>
      <c r="B1695" t="s">
        <v>364</v>
      </c>
      <c r="C1695" t="s">
        <v>16</v>
      </c>
      <c r="E1695" t="s">
        <v>112</v>
      </c>
      <c r="F1695" t="s">
        <v>113</v>
      </c>
      <c r="H1695" t="s">
        <v>23</v>
      </c>
      <c r="I1695">
        <v>2</v>
      </c>
      <c r="J1695">
        <v>42.83</v>
      </c>
      <c r="K1695">
        <v>85.66</v>
      </c>
      <c r="L1695" t="s">
        <v>114</v>
      </c>
    </row>
    <row r="1696" spans="1:12" x14ac:dyDescent="0.2">
      <c r="A1696" t="s">
        <v>98</v>
      </c>
      <c r="B1696" t="s">
        <v>364</v>
      </c>
      <c r="C1696" t="s">
        <v>16</v>
      </c>
      <c r="E1696" t="s">
        <v>18</v>
      </c>
      <c r="I1696">
        <v>15</v>
      </c>
      <c r="J1696">
        <v>42.83</v>
      </c>
      <c r="K1696">
        <v>642.45000000000005</v>
      </c>
    </row>
    <row r="1697" spans="1:12" x14ac:dyDescent="0.2">
      <c r="A1697" t="s">
        <v>98</v>
      </c>
      <c r="B1697" t="s">
        <v>364</v>
      </c>
      <c r="C1697" t="s">
        <v>16</v>
      </c>
      <c r="E1697" t="s">
        <v>20</v>
      </c>
      <c r="I1697">
        <v>5</v>
      </c>
      <c r="J1697">
        <v>42.83</v>
      </c>
      <c r="K1697">
        <v>214.15</v>
      </c>
    </row>
    <row r="1698" spans="1:12" x14ac:dyDescent="0.2">
      <c r="A1698" t="s">
        <v>98</v>
      </c>
      <c r="B1698" t="s">
        <v>364</v>
      </c>
      <c r="C1698" t="s">
        <v>16</v>
      </c>
      <c r="E1698" t="s">
        <v>33</v>
      </c>
      <c r="F1698" t="s">
        <v>45</v>
      </c>
      <c r="H1698" t="s">
        <v>23</v>
      </c>
      <c r="I1698">
        <v>2</v>
      </c>
      <c r="J1698">
        <v>42.83</v>
      </c>
      <c r="K1698">
        <v>85.66</v>
      </c>
      <c r="L1698" t="s">
        <v>24</v>
      </c>
    </row>
    <row r="1699" spans="1:12" x14ac:dyDescent="0.2">
      <c r="A1699" t="s">
        <v>98</v>
      </c>
      <c r="B1699" t="s">
        <v>364</v>
      </c>
      <c r="C1699" t="s">
        <v>16</v>
      </c>
      <c r="E1699" t="s">
        <v>325</v>
      </c>
      <c r="F1699" t="s">
        <v>119</v>
      </c>
      <c r="H1699" t="s">
        <v>23</v>
      </c>
      <c r="I1699">
        <v>3</v>
      </c>
      <c r="J1699">
        <v>42.83</v>
      </c>
      <c r="K1699">
        <v>128.49</v>
      </c>
      <c r="L1699" t="s">
        <v>120</v>
      </c>
    </row>
    <row r="1700" spans="1:12" x14ac:dyDescent="0.2">
      <c r="A1700" t="s">
        <v>98</v>
      </c>
      <c r="B1700" t="s">
        <v>364</v>
      </c>
      <c r="C1700" t="s">
        <v>16</v>
      </c>
      <c r="E1700" t="s">
        <v>117</v>
      </c>
      <c r="F1700" t="s">
        <v>27</v>
      </c>
      <c r="H1700" t="s">
        <v>23</v>
      </c>
      <c r="I1700">
        <v>2</v>
      </c>
      <c r="J1700">
        <v>42.83</v>
      </c>
      <c r="K1700">
        <v>85.66</v>
      </c>
      <c r="L1700" t="s">
        <v>24</v>
      </c>
    </row>
    <row r="1701" spans="1:12" x14ac:dyDescent="0.2">
      <c r="A1701" t="s">
        <v>98</v>
      </c>
      <c r="B1701" t="s">
        <v>364</v>
      </c>
      <c r="C1701" t="s">
        <v>16</v>
      </c>
      <c r="D1701" t="s">
        <v>215</v>
      </c>
      <c r="E1701" t="s">
        <v>215</v>
      </c>
      <c r="F1701" t="s">
        <v>216</v>
      </c>
      <c r="G1701" t="s">
        <v>134</v>
      </c>
      <c r="H1701" t="s">
        <v>32</v>
      </c>
      <c r="I1701">
        <v>1</v>
      </c>
      <c r="J1701">
        <v>42.83</v>
      </c>
      <c r="K1701">
        <v>42.83</v>
      </c>
      <c r="L1701" t="s">
        <v>217</v>
      </c>
    </row>
    <row r="1702" spans="1:12" x14ac:dyDescent="0.2">
      <c r="A1702" t="s">
        <v>98</v>
      </c>
      <c r="B1702" t="s">
        <v>364</v>
      </c>
      <c r="C1702" t="s">
        <v>16</v>
      </c>
      <c r="E1702" t="s">
        <v>121</v>
      </c>
      <c r="F1702" t="s">
        <v>113</v>
      </c>
      <c r="H1702" t="s">
        <v>23</v>
      </c>
      <c r="I1702">
        <v>5</v>
      </c>
      <c r="J1702">
        <v>42.83</v>
      </c>
      <c r="K1702">
        <v>214.15</v>
      </c>
      <c r="L1702" t="s">
        <v>114</v>
      </c>
    </row>
    <row r="1703" spans="1:12" x14ac:dyDescent="0.2">
      <c r="A1703" t="s">
        <v>98</v>
      </c>
      <c r="B1703" t="s">
        <v>364</v>
      </c>
      <c r="C1703" t="s">
        <v>16</v>
      </c>
      <c r="E1703" t="s">
        <v>112</v>
      </c>
      <c r="F1703" t="s">
        <v>113</v>
      </c>
      <c r="H1703" t="s">
        <v>23</v>
      </c>
      <c r="I1703">
        <v>9</v>
      </c>
      <c r="J1703">
        <v>42.83</v>
      </c>
      <c r="K1703">
        <v>385.47</v>
      </c>
      <c r="L1703" t="s">
        <v>114</v>
      </c>
    </row>
    <row r="1704" spans="1:12" x14ac:dyDescent="0.2">
      <c r="A1704" t="s">
        <v>98</v>
      </c>
      <c r="B1704" t="s">
        <v>364</v>
      </c>
      <c r="C1704" t="s">
        <v>16</v>
      </c>
      <c r="E1704" t="s">
        <v>118</v>
      </c>
      <c r="F1704" t="s">
        <v>119</v>
      </c>
      <c r="H1704" t="s">
        <v>23</v>
      </c>
      <c r="I1704">
        <v>2</v>
      </c>
      <c r="J1704">
        <v>42.83</v>
      </c>
      <c r="K1704">
        <v>85.66</v>
      </c>
      <c r="L1704" t="s">
        <v>120</v>
      </c>
    </row>
    <row r="1705" spans="1:12" x14ac:dyDescent="0.2">
      <c r="A1705" t="s">
        <v>98</v>
      </c>
      <c r="B1705" t="s">
        <v>364</v>
      </c>
      <c r="C1705" t="s">
        <v>16</v>
      </c>
      <c r="D1705" t="s">
        <v>28</v>
      </c>
      <c r="E1705" t="s">
        <v>28</v>
      </c>
      <c r="F1705" t="s">
        <v>30</v>
      </c>
      <c r="G1705" t="s">
        <v>31</v>
      </c>
      <c r="H1705" t="s">
        <v>32</v>
      </c>
      <c r="I1705">
        <v>2</v>
      </c>
      <c r="J1705">
        <v>42.83</v>
      </c>
      <c r="K1705">
        <v>85.66</v>
      </c>
      <c r="L1705" t="s">
        <v>24</v>
      </c>
    </row>
    <row r="1706" spans="1:12" x14ac:dyDescent="0.2">
      <c r="A1706" t="s">
        <v>98</v>
      </c>
      <c r="B1706" t="s">
        <v>364</v>
      </c>
      <c r="C1706" t="s">
        <v>16</v>
      </c>
      <c r="E1706" t="s">
        <v>21</v>
      </c>
      <c r="F1706" t="s">
        <v>22</v>
      </c>
      <c r="H1706" t="s">
        <v>23</v>
      </c>
      <c r="I1706">
        <v>1</v>
      </c>
      <c r="J1706">
        <v>42.83</v>
      </c>
      <c r="K1706">
        <v>42.83</v>
      </c>
      <c r="L1706" t="s">
        <v>24</v>
      </c>
    </row>
    <row r="1707" spans="1:12" x14ac:dyDescent="0.2">
      <c r="A1707" t="s">
        <v>98</v>
      </c>
      <c r="B1707" t="s">
        <v>364</v>
      </c>
      <c r="C1707" t="s">
        <v>16</v>
      </c>
      <c r="E1707" t="s">
        <v>208</v>
      </c>
      <c r="F1707" t="s">
        <v>27</v>
      </c>
      <c r="H1707" t="s">
        <v>23</v>
      </c>
      <c r="I1707">
        <v>3</v>
      </c>
      <c r="J1707">
        <v>42.83</v>
      </c>
      <c r="K1707">
        <v>128.49</v>
      </c>
      <c r="L1707" t="s">
        <v>24</v>
      </c>
    </row>
    <row r="1708" spans="1:12" x14ac:dyDescent="0.2">
      <c r="A1708" t="s">
        <v>98</v>
      </c>
      <c r="B1708" t="s">
        <v>364</v>
      </c>
      <c r="C1708" t="s">
        <v>16</v>
      </c>
      <c r="E1708" t="s">
        <v>19</v>
      </c>
      <c r="I1708">
        <v>6</v>
      </c>
      <c r="J1708">
        <v>42.83</v>
      </c>
      <c r="K1708">
        <v>256.98</v>
      </c>
    </row>
    <row r="1709" spans="1:12" x14ac:dyDescent="0.2">
      <c r="A1709" t="s">
        <v>98</v>
      </c>
      <c r="B1709" t="s">
        <v>364</v>
      </c>
      <c r="C1709" t="s">
        <v>16</v>
      </c>
      <c r="E1709" t="s">
        <v>159</v>
      </c>
      <c r="F1709" t="s">
        <v>119</v>
      </c>
      <c r="H1709" t="s">
        <v>23</v>
      </c>
      <c r="I1709">
        <v>2</v>
      </c>
      <c r="J1709">
        <v>42.83</v>
      </c>
      <c r="K1709">
        <v>85.66</v>
      </c>
      <c r="L1709" t="s">
        <v>120</v>
      </c>
    </row>
    <row r="1710" spans="1:12" x14ac:dyDescent="0.2">
      <c r="A1710" t="s">
        <v>98</v>
      </c>
      <c r="B1710" t="s">
        <v>364</v>
      </c>
      <c r="C1710" t="s">
        <v>16</v>
      </c>
      <c r="E1710" t="s">
        <v>329</v>
      </c>
      <c r="F1710" t="s">
        <v>119</v>
      </c>
      <c r="H1710" t="s">
        <v>23</v>
      </c>
      <c r="I1710">
        <v>1</v>
      </c>
      <c r="J1710">
        <v>42.83</v>
      </c>
      <c r="K1710">
        <v>42.83</v>
      </c>
      <c r="L1710" t="s">
        <v>120</v>
      </c>
    </row>
    <row r="1711" spans="1:12" x14ac:dyDescent="0.2">
      <c r="A1711" t="s">
        <v>99</v>
      </c>
      <c r="B1711" t="s">
        <v>364</v>
      </c>
      <c r="C1711" t="s">
        <v>16</v>
      </c>
      <c r="E1711" t="s">
        <v>46</v>
      </c>
      <c r="I1711">
        <v>16</v>
      </c>
      <c r="J1711">
        <v>42.83</v>
      </c>
      <c r="K1711">
        <v>685.28</v>
      </c>
    </row>
    <row r="1712" spans="1:12" x14ac:dyDescent="0.2">
      <c r="A1712" t="s">
        <v>99</v>
      </c>
      <c r="B1712" t="s">
        <v>364</v>
      </c>
      <c r="C1712" t="s">
        <v>16</v>
      </c>
      <c r="E1712" t="s">
        <v>112</v>
      </c>
      <c r="F1712" t="s">
        <v>113</v>
      </c>
      <c r="H1712" t="s">
        <v>23</v>
      </c>
      <c r="I1712">
        <v>18</v>
      </c>
      <c r="J1712">
        <v>42.83</v>
      </c>
      <c r="K1712">
        <v>770.94</v>
      </c>
      <c r="L1712" t="s">
        <v>114</v>
      </c>
    </row>
    <row r="1713" spans="1:12" x14ac:dyDescent="0.2">
      <c r="A1713" t="s">
        <v>99</v>
      </c>
      <c r="B1713" t="s">
        <v>364</v>
      </c>
      <c r="C1713" t="s">
        <v>16</v>
      </c>
      <c r="E1713" t="s">
        <v>117</v>
      </c>
      <c r="F1713" t="s">
        <v>27</v>
      </c>
      <c r="H1713" t="s">
        <v>23</v>
      </c>
      <c r="I1713">
        <v>4</v>
      </c>
      <c r="J1713">
        <v>42.83</v>
      </c>
      <c r="K1713">
        <v>171.32</v>
      </c>
      <c r="L1713" t="s">
        <v>24</v>
      </c>
    </row>
    <row r="1714" spans="1:12" x14ac:dyDescent="0.2">
      <c r="A1714" t="s">
        <v>99</v>
      </c>
      <c r="B1714" t="s">
        <v>364</v>
      </c>
      <c r="C1714" t="s">
        <v>16</v>
      </c>
      <c r="D1714" t="s">
        <v>215</v>
      </c>
      <c r="E1714" t="s">
        <v>215</v>
      </c>
      <c r="F1714" t="s">
        <v>216</v>
      </c>
      <c r="G1714" t="s">
        <v>134</v>
      </c>
      <c r="H1714" t="s">
        <v>32</v>
      </c>
      <c r="I1714">
        <v>3</v>
      </c>
      <c r="J1714">
        <v>42.83</v>
      </c>
      <c r="K1714">
        <v>128.49</v>
      </c>
      <c r="L1714" t="s">
        <v>217</v>
      </c>
    </row>
    <row r="1715" spans="1:12" x14ac:dyDescent="0.2">
      <c r="A1715" t="s">
        <v>99</v>
      </c>
      <c r="B1715" t="s">
        <v>364</v>
      </c>
      <c r="C1715" t="s">
        <v>16</v>
      </c>
      <c r="E1715" t="s">
        <v>122</v>
      </c>
      <c r="F1715" t="s">
        <v>27</v>
      </c>
      <c r="H1715" t="s">
        <v>23</v>
      </c>
      <c r="I1715">
        <v>1</v>
      </c>
      <c r="J1715">
        <v>42.83</v>
      </c>
      <c r="K1715">
        <v>42.83</v>
      </c>
      <c r="L1715" t="s">
        <v>24</v>
      </c>
    </row>
    <row r="1716" spans="1:12" x14ac:dyDescent="0.2">
      <c r="A1716" t="s">
        <v>99</v>
      </c>
      <c r="B1716" t="s">
        <v>364</v>
      </c>
      <c r="C1716" t="s">
        <v>16</v>
      </c>
      <c r="E1716" t="s">
        <v>18</v>
      </c>
      <c r="I1716">
        <v>11</v>
      </c>
      <c r="J1716">
        <v>42.83</v>
      </c>
      <c r="K1716">
        <v>471.13</v>
      </c>
    </row>
    <row r="1717" spans="1:12" x14ac:dyDescent="0.2">
      <c r="A1717" t="s">
        <v>99</v>
      </c>
      <c r="B1717" t="s">
        <v>364</v>
      </c>
      <c r="C1717" t="s">
        <v>16</v>
      </c>
      <c r="E1717" t="s">
        <v>19</v>
      </c>
      <c r="I1717">
        <v>6</v>
      </c>
      <c r="J1717">
        <v>42.83</v>
      </c>
      <c r="K1717">
        <v>256.98</v>
      </c>
    </row>
    <row r="1718" spans="1:12" x14ac:dyDescent="0.2">
      <c r="A1718" t="s">
        <v>99</v>
      </c>
      <c r="B1718" t="s">
        <v>364</v>
      </c>
      <c r="C1718" t="s">
        <v>16</v>
      </c>
      <c r="E1718" t="s">
        <v>118</v>
      </c>
      <c r="F1718" t="s">
        <v>119</v>
      </c>
      <c r="H1718" t="s">
        <v>23</v>
      </c>
      <c r="I1718">
        <v>8</v>
      </c>
      <c r="J1718">
        <v>42.83</v>
      </c>
      <c r="K1718">
        <v>342.64</v>
      </c>
      <c r="L1718" t="s">
        <v>120</v>
      </c>
    </row>
    <row r="1719" spans="1:12" x14ac:dyDescent="0.2">
      <c r="A1719" t="s">
        <v>99</v>
      </c>
      <c r="B1719" t="s">
        <v>364</v>
      </c>
      <c r="C1719" t="s">
        <v>16</v>
      </c>
      <c r="D1719" t="s">
        <v>28</v>
      </c>
      <c r="E1719" t="s">
        <v>28</v>
      </c>
      <c r="F1719" t="s">
        <v>30</v>
      </c>
      <c r="G1719" t="s">
        <v>31</v>
      </c>
      <c r="H1719" t="s">
        <v>32</v>
      </c>
      <c r="I1719">
        <v>2</v>
      </c>
      <c r="J1719">
        <v>42.83</v>
      </c>
      <c r="K1719">
        <v>85.66</v>
      </c>
      <c r="L1719" t="s">
        <v>24</v>
      </c>
    </row>
    <row r="1720" spans="1:12" x14ac:dyDescent="0.2">
      <c r="A1720" t="s">
        <v>99</v>
      </c>
      <c r="B1720" t="s">
        <v>364</v>
      </c>
      <c r="C1720" t="s">
        <v>16</v>
      </c>
      <c r="E1720" t="s">
        <v>329</v>
      </c>
      <c r="F1720" t="s">
        <v>119</v>
      </c>
      <c r="H1720" t="s">
        <v>23</v>
      </c>
      <c r="I1720">
        <v>1</v>
      </c>
      <c r="J1720">
        <v>42.83</v>
      </c>
      <c r="K1720">
        <v>42.83</v>
      </c>
      <c r="L1720" t="s">
        <v>120</v>
      </c>
    </row>
    <row r="1721" spans="1:12" x14ac:dyDescent="0.2">
      <c r="A1721" t="s">
        <v>99</v>
      </c>
      <c r="B1721" t="s">
        <v>364</v>
      </c>
      <c r="C1721" t="s">
        <v>16</v>
      </c>
      <c r="E1721" t="s">
        <v>121</v>
      </c>
      <c r="F1721" t="s">
        <v>113</v>
      </c>
      <c r="H1721" t="s">
        <v>23</v>
      </c>
      <c r="I1721">
        <v>3</v>
      </c>
      <c r="J1721">
        <v>42.83</v>
      </c>
      <c r="K1721">
        <v>128.49</v>
      </c>
      <c r="L1721" t="s">
        <v>114</v>
      </c>
    </row>
    <row r="1722" spans="1:12" x14ac:dyDescent="0.2">
      <c r="A1722" t="s">
        <v>100</v>
      </c>
      <c r="B1722" t="s">
        <v>364</v>
      </c>
      <c r="C1722" t="s">
        <v>16</v>
      </c>
      <c r="E1722" t="s">
        <v>118</v>
      </c>
      <c r="F1722" t="s">
        <v>119</v>
      </c>
      <c r="H1722" t="s">
        <v>23</v>
      </c>
      <c r="I1722">
        <v>9</v>
      </c>
      <c r="J1722">
        <v>42.83</v>
      </c>
      <c r="K1722">
        <v>385.47</v>
      </c>
      <c r="L1722" t="s">
        <v>120</v>
      </c>
    </row>
    <row r="1723" spans="1:12" x14ac:dyDescent="0.2">
      <c r="A1723" t="s">
        <v>100</v>
      </c>
      <c r="B1723" t="s">
        <v>364</v>
      </c>
      <c r="C1723" t="s">
        <v>16</v>
      </c>
      <c r="E1723" t="s">
        <v>26</v>
      </c>
      <c r="F1723" t="s">
        <v>27</v>
      </c>
      <c r="H1723" t="s">
        <v>23</v>
      </c>
      <c r="I1723">
        <v>2</v>
      </c>
      <c r="J1723">
        <v>42.83</v>
      </c>
      <c r="K1723">
        <v>85.66</v>
      </c>
      <c r="L1723" t="s">
        <v>24</v>
      </c>
    </row>
    <row r="1724" spans="1:12" x14ac:dyDescent="0.2">
      <c r="A1724" t="s">
        <v>100</v>
      </c>
      <c r="B1724" t="s">
        <v>364</v>
      </c>
      <c r="C1724" t="s">
        <v>16</v>
      </c>
      <c r="E1724" t="s">
        <v>20</v>
      </c>
      <c r="I1724">
        <v>2</v>
      </c>
      <c r="J1724">
        <v>42.83</v>
      </c>
      <c r="K1724">
        <v>85.66</v>
      </c>
    </row>
    <row r="1725" spans="1:12" x14ac:dyDescent="0.2">
      <c r="A1725" t="s">
        <v>100</v>
      </c>
      <c r="B1725" t="s">
        <v>364</v>
      </c>
      <c r="C1725" t="s">
        <v>16</v>
      </c>
      <c r="E1725" t="s">
        <v>112</v>
      </c>
      <c r="F1725" t="s">
        <v>113</v>
      </c>
      <c r="H1725" t="s">
        <v>23</v>
      </c>
      <c r="I1725">
        <v>5</v>
      </c>
      <c r="J1725">
        <v>42.83</v>
      </c>
      <c r="K1725">
        <v>214.15</v>
      </c>
      <c r="L1725" t="s">
        <v>114</v>
      </c>
    </row>
    <row r="1726" spans="1:12" x14ac:dyDescent="0.2">
      <c r="A1726" t="s">
        <v>100</v>
      </c>
      <c r="B1726" t="s">
        <v>364</v>
      </c>
      <c r="C1726" t="s">
        <v>16</v>
      </c>
      <c r="E1726" t="s">
        <v>19</v>
      </c>
      <c r="I1726">
        <v>7</v>
      </c>
      <c r="J1726">
        <v>42.83</v>
      </c>
      <c r="K1726">
        <v>299.81</v>
      </c>
    </row>
    <row r="1727" spans="1:12" x14ac:dyDescent="0.2">
      <c r="A1727" t="s">
        <v>100</v>
      </c>
      <c r="B1727" t="s">
        <v>364</v>
      </c>
      <c r="C1727" t="s">
        <v>16</v>
      </c>
      <c r="E1727" t="s">
        <v>111</v>
      </c>
      <c r="F1727" t="s">
        <v>59</v>
      </c>
      <c r="H1727" t="s">
        <v>23</v>
      </c>
      <c r="I1727">
        <v>2</v>
      </c>
      <c r="J1727">
        <v>42.83</v>
      </c>
      <c r="K1727">
        <v>85.66</v>
      </c>
      <c r="L1727" t="s">
        <v>24</v>
      </c>
    </row>
    <row r="1728" spans="1:12" x14ac:dyDescent="0.2">
      <c r="A1728" t="s">
        <v>100</v>
      </c>
      <c r="B1728" t="s">
        <v>364</v>
      </c>
      <c r="C1728" t="s">
        <v>16</v>
      </c>
      <c r="E1728" t="s">
        <v>18</v>
      </c>
      <c r="I1728">
        <v>16</v>
      </c>
      <c r="J1728">
        <v>42.83</v>
      </c>
      <c r="K1728">
        <v>685.28</v>
      </c>
    </row>
    <row r="1729" spans="1:14" x14ac:dyDescent="0.2">
      <c r="A1729" t="s">
        <v>100</v>
      </c>
      <c r="B1729" t="s">
        <v>364</v>
      </c>
      <c r="C1729" t="s">
        <v>16</v>
      </c>
      <c r="E1729" t="s">
        <v>33</v>
      </c>
      <c r="F1729" t="s">
        <v>45</v>
      </c>
      <c r="H1729" t="s">
        <v>23</v>
      </c>
      <c r="I1729">
        <v>3</v>
      </c>
      <c r="J1729">
        <v>42.83</v>
      </c>
      <c r="K1729">
        <v>128.49</v>
      </c>
      <c r="L1729" t="s">
        <v>24</v>
      </c>
    </row>
    <row r="1730" spans="1:14" x14ac:dyDescent="0.2">
      <c r="A1730" t="s">
        <v>100</v>
      </c>
      <c r="B1730" t="s">
        <v>364</v>
      </c>
      <c r="C1730" t="s">
        <v>16</v>
      </c>
      <c r="E1730" t="s">
        <v>204</v>
      </c>
      <c r="F1730" t="s">
        <v>45</v>
      </c>
      <c r="H1730" t="s">
        <v>23</v>
      </c>
      <c r="I1730">
        <v>2</v>
      </c>
      <c r="J1730">
        <v>42.83</v>
      </c>
      <c r="K1730">
        <v>85.66</v>
      </c>
      <c r="L1730" t="s">
        <v>24</v>
      </c>
    </row>
    <row r="1731" spans="1:14" x14ac:dyDescent="0.2">
      <c r="A1731" t="s">
        <v>100</v>
      </c>
      <c r="B1731" t="s">
        <v>364</v>
      </c>
      <c r="C1731" t="s">
        <v>16</v>
      </c>
      <c r="D1731" t="s">
        <v>215</v>
      </c>
      <c r="E1731" t="s">
        <v>215</v>
      </c>
      <c r="F1731" t="s">
        <v>216</v>
      </c>
      <c r="G1731" t="s">
        <v>134</v>
      </c>
      <c r="H1731" t="s">
        <v>32</v>
      </c>
      <c r="I1731">
        <v>1</v>
      </c>
      <c r="J1731">
        <v>42.83</v>
      </c>
      <c r="K1731">
        <v>42.83</v>
      </c>
      <c r="L1731" t="s">
        <v>217</v>
      </c>
    </row>
    <row r="1732" spans="1:14" x14ac:dyDescent="0.2">
      <c r="A1732" t="s">
        <v>100</v>
      </c>
      <c r="B1732" t="s">
        <v>364</v>
      </c>
      <c r="C1732" t="s">
        <v>16</v>
      </c>
      <c r="E1732" t="s">
        <v>46</v>
      </c>
      <c r="I1732">
        <v>8</v>
      </c>
      <c r="J1732">
        <v>42.83</v>
      </c>
      <c r="K1732">
        <v>342.64</v>
      </c>
      <c r="N1732" t="s">
        <v>375</v>
      </c>
    </row>
    <row r="1733" spans="1:14" x14ac:dyDescent="0.2">
      <c r="A1733" t="s">
        <v>100</v>
      </c>
      <c r="B1733" t="s">
        <v>364</v>
      </c>
      <c r="C1733" t="s">
        <v>16</v>
      </c>
      <c r="E1733" t="s">
        <v>159</v>
      </c>
      <c r="F1733" t="s">
        <v>119</v>
      </c>
      <c r="H1733" t="s">
        <v>23</v>
      </c>
      <c r="I1733">
        <v>5</v>
      </c>
      <c r="J1733">
        <v>42.83</v>
      </c>
      <c r="K1733">
        <v>214.15</v>
      </c>
      <c r="L1733" t="s">
        <v>120</v>
      </c>
    </row>
    <row r="1734" spans="1:14" x14ac:dyDescent="0.2">
      <c r="A1734" t="s">
        <v>100</v>
      </c>
      <c r="B1734" t="s">
        <v>364</v>
      </c>
      <c r="C1734" t="s">
        <v>16</v>
      </c>
      <c r="E1734" t="s">
        <v>122</v>
      </c>
      <c r="F1734" t="s">
        <v>27</v>
      </c>
      <c r="H1734" t="s">
        <v>23</v>
      </c>
      <c r="I1734">
        <v>2</v>
      </c>
      <c r="J1734">
        <v>42.83</v>
      </c>
      <c r="K1734">
        <v>85.66</v>
      </c>
      <c r="L1734" t="s">
        <v>24</v>
      </c>
    </row>
    <row r="1735" spans="1:14" x14ac:dyDescent="0.2">
      <c r="A1735" t="s">
        <v>100</v>
      </c>
      <c r="B1735" t="s">
        <v>364</v>
      </c>
      <c r="C1735" t="s">
        <v>16</v>
      </c>
      <c r="E1735" t="s">
        <v>17</v>
      </c>
      <c r="I1735">
        <v>4</v>
      </c>
      <c r="J1735">
        <v>42.83</v>
      </c>
      <c r="K1735">
        <v>171.32</v>
      </c>
    </row>
    <row r="1736" spans="1:14" x14ac:dyDescent="0.2">
      <c r="A1736" t="s">
        <v>101</v>
      </c>
      <c r="B1736" t="s">
        <v>364</v>
      </c>
      <c r="C1736" t="s">
        <v>16</v>
      </c>
      <c r="E1736" t="s">
        <v>112</v>
      </c>
      <c r="F1736" t="s">
        <v>113</v>
      </c>
      <c r="H1736" t="s">
        <v>23</v>
      </c>
      <c r="I1736">
        <v>16</v>
      </c>
      <c r="J1736">
        <v>42.83</v>
      </c>
      <c r="K1736">
        <v>685.28</v>
      </c>
      <c r="L1736" t="s">
        <v>114</v>
      </c>
    </row>
    <row r="1737" spans="1:14" x14ac:dyDescent="0.2">
      <c r="A1737" t="s">
        <v>101</v>
      </c>
      <c r="B1737" t="s">
        <v>364</v>
      </c>
      <c r="C1737" t="s">
        <v>16</v>
      </c>
      <c r="E1737" t="s">
        <v>118</v>
      </c>
      <c r="F1737" t="s">
        <v>119</v>
      </c>
      <c r="H1737" t="s">
        <v>23</v>
      </c>
      <c r="I1737">
        <v>9</v>
      </c>
      <c r="J1737">
        <v>42.83</v>
      </c>
      <c r="K1737">
        <v>385.47</v>
      </c>
      <c r="L1737" t="s">
        <v>120</v>
      </c>
    </row>
    <row r="1738" spans="1:14" x14ac:dyDescent="0.2">
      <c r="A1738" t="s">
        <v>101</v>
      </c>
      <c r="B1738" t="s">
        <v>364</v>
      </c>
      <c r="C1738" t="s">
        <v>16</v>
      </c>
      <c r="E1738" t="s">
        <v>18</v>
      </c>
      <c r="I1738">
        <v>7</v>
      </c>
      <c r="J1738">
        <v>42.83</v>
      </c>
      <c r="K1738">
        <v>299.81</v>
      </c>
    </row>
    <row r="1739" spans="1:14" x14ac:dyDescent="0.2">
      <c r="A1739" t="s">
        <v>101</v>
      </c>
      <c r="B1739" t="s">
        <v>364</v>
      </c>
      <c r="C1739" t="s">
        <v>16</v>
      </c>
      <c r="E1739" t="s">
        <v>121</v>
      </c>
      <c r="F1739" t="s">
        <v>113</v>
      </c>
      <c r="H1739" t="s">
        <v>23</v>
      </c>
      <c r="I1739">
        <v>2</v>
      </c>
      <c r="J1739">
        <v>42.83</v>
      </c>
      <c r="K1739">
        <v>85.66</v>
      </c>
      <c r="L1739" t="s">
        <v>114</v>
      </c>
    </row>
    <row r="1740" spans="1:14" x14ac:dyDescent="0.2">
      <c r="A1740" t="s">
        <v>101</v>
      </c>
      <c r="B1740" t="s">
        <v>364</v>
      </c>
      <c r="C1740" t="s">
        <v>16</v>
      </c>
      <c r="E1740" t="s">
        <v>111</v>
      </c>
      <c r="F1740" t="s">
        <v>59</v>
      </c>
      <c r="H1740" t="s">
        <v>23</v>
      </c>
      <c r="I1740">
        <v>3</v>
      </c>
      <c r="J1740">
        <v>42.83</v>
      </c>
      <c r="K1740">
        <v>128.49</v>
      </c>
      <c r="L1740" t="s">
        <v>24</v>
      </c>
    </row>
    <row r="1741" spans="1:14" x14ac:dyDescent="0.2">
      <c r="A1741" t="s">
        <v>101</v>
      </c>
      <c r="B1741" t="s">
        <v>364</v>
      </c>
      <c r="C1741" t="s">
        <v>16</v>
      </c>
      <c r="E1741" t="s">
        <v>204</v>
      </c>
      <c r="F1741" t="s">
        <v>45</v>
      </c>
      <c r="H1741" t="s">
        <v>23</v>
      </c>
      <c r="I1741">
        <v>2</v>
      </c>
      <c r="J1741">
        <v>42.83</v>
      </c>
      <c r="K1741">
        <v>85.66</v>
      </c>
      <c r="L1741" t="s">
        <v>24</v>
      </c>
    </row>
    <row r="1742" spans="1:14" x14ac:dyDescent="0.2">
      <c r="A1742" t="s">
        <v>101</v>
      </c>
      <c r="B1742" t="s">
        <v>364</v>
      </c>
      <c r="C1742" t="s">
        <v>16</v>
      </c>
      <c r="E1742" t="s">
        <v>213</v>
      </c>
      <c r="F1742" t="s">
        <v>59</v>
      </c>
      <c r="H1742" t="s">
        <v>23</v>
      </c>
      <c r="I1742">
        <v>1</v>
      </c>
      <c r="J1742">
        <v>42.83</v>
      </c>
      <c r="K1742">
        <v>42.83</v>
      </c>
      <c r="L1742" t="s">
        <v>24</v>
      </c>
    </row>
    <row r="1743" spans="1:14" x14ac:dyDescent="0.2">
      <c r="A1743" t="s">
        <v>101</v>
      </c>
      <c r="B1743" t="s">
        <v>364</v>
      </c>
      <c r="C1743" t="s">
        <v>16</v>
      </c>
      <c r="E1743" t="s">
        <v>19</v>
      </c>
      <c r="I1743">
        <v>7</v>
      </c>
      <c r="J1743">
        <v>42.83</v>
      </c>
      <c r="K1743">
        <v>299.81</v>
      </c>
    </row>
    <row r="1744" spans="1:14" x14ac:dyDescent="0.2">
      <c r="A1744" t="s">
        <v>101</v>
      </c>
      <c r="B1744" t="s">
        <v>364</v>
      </c>
      <c r="C1744" t="s">
        <v>16</v>
      </c>
      <c r="E1744" t="s">
        <v>17</v>
      </c>
      <c r="I1744">
        <v>12</v>
      </c>
      <c r="J1744">
        <v>42.83</v>
      </c>
      <c r="K1744">
        <v>513.96</v>
      </c>
    </row>
    <row r="1745" spans="1:14" x14ac:dyDescent="0.2">
      <c r="A1745" t="s">
        <v>102</v>
      </c>
      <c r="B1745" t="s">
        <v>364</v>
      </c>
      <c r="C1745" t="s">
        <v>16</v>
      </c>
      <c r="E1745" t="s">
        <v>112</v>
      </c>
      <c r="F1745" t="s">
        <v>113</v>
      </c>
      <c r="H1745" t="s">
        <v>23</v>
      </c>
      <c r="I1745">
        <v>4</v>
      </c>
      <c r="J1745">
        <v>42.83</v>
      </c>
      <c r="K1745">
        <v>171.32</v>
      </c>
      <c r="L1745" t="s">
        <v>114</v>
      </c>
    </row>
    <row r="1746" spans="1:14" x14ac:dyDescent="0.2">
      <c r="A1746" t="s">
        <v>102</v>
      </c>
      <c r="B1746" t="s">
        <v>364</v>
      </c>
      <c r="C1746" t="s">
        <v>16</v>
      </c>
      <c r="E1746" t="s">
        <v>204</v>
      </c>
      <c r="F1746" t="s">
        <v>45</v>
      </c>
      <c r="H1746" t="s">
        <v>23</v>
      </c>
      <c r="I1746">
        <v>1</v>
      </c>
      <c r="J1746">
        <v>42.83</v>
      </c>
      <c r="K1746">
        <v>42.83</v>
      </c>
      <c r="L1746" t="s">
        <v>24</v>
      </c>
    </row>
    <row r="1747" spans="1:14" x14ac:dyDescent="0.2">
      <c r="A1747" t="s">
        <v>102</v>
      </c>
      <c r="B1747" t="s">
        <v>364</v>
      </c>
      <c r="C1747" t="s">
        <v>16</v>
      </c>
      <c r="E1747" t="s">
        <v>19</v>
      </c>
      <c r="I1747">
        <v>11</v>
      </c>
      <c r="J1747">
        <v>42.83</v>
      </c>
      <c r="K1747">
        <v>471.13</v>
      </c>
    </row>
    <row r="1748" spans="1:14" x14ac:dyDescent="0.2">
      <c r="A1748" t="s">
        <v>102</v>
      </c>
      <c r="B1748" t="s">
        <v>364</v>
      </c>
      <c r="C1748" t="s">
        <v>16</v>
      </c>
      <c r="E1748" t="s">
        <v>121</v>
      </c>
      <c r="F1748" t="s">
        <v>113</v>
      </c>
      <c r="H1748" t="s">
        <v>23</v>
      </c>
      <c r="I1748">
        <v>6</v>
      </c>
      <c r="J1748">
        <v>42.83</v>
      </c>
      <c r="K1748">
        <v>256.98</v>
      </c>
      <c r="L1748" t="s">
        <v>114</v>
      </c>
    </row>
    <row r="1749" spans="1:14" x14ac:dyDescent="0.2">
      <c r="A1749" t="s">
        <v>102</v>
      </c>
      <c r="B1749" t="s">
        <v>364</v>
      </c>
      <c r="C1749" t="s">
        <v>16</v>
      </c>
      <c r="E1749" t="s">
        <v>26</v>
      </c>
      <c r="F1749" t="s">
        <v>27</v>
      </c>
      <c r="H1749" t="s">
        <v>23</v>
      </c>
      <c r="I1749">
        <v>2</v>
      </c>
      <c r="J1749">
        <v>42.83</v>
      </c>
      <c r="K1749">
        <v>85.66</v>
      </c>
      <c r="L1749" t="s">
        <v>24</v>
      </c>
    </row>
    <row r="1750" spans="1:14" x14ac:dyDescent="0.2">
      <c r="A1750" t="s">
        <v>102</v>
      </c>
      <c r="B1750" t="s">
        <v>364</v>
      </c>
      <c r="C1750" t="s">
        <v>16</v>
      </c>
      <c r="D1750" t="s">
        <v>28</v>
      </c>
      <c r="E1750" t="s">
        <v>28</v>
      </c>
      <c r="F1750" t="s">
        <v>30</v>
      </c>
      <c r="G1750" t="s">
        <v>31</v>
      </c>
      <c r="H1750" t="s">
        <v>32</v>
      </c>
      <c r="I1750">
        <v>10</v>
      </c>
      <c r="J1750">
        <v>42.83</v>
      </c>
      <c r="K1750">
        <v>428.3</v>
      </c>
      <c r="L1750" t="s">
        <v>24</v>
      </c>
    </row>
    <row r="1751" spans="1:14" x14ac:dyDescent="0.2">
      <c r="A1751" t="s">
        <v>102</v>
      </c>
      <c r="B1751" t="s">
        <v>364</v>
      </c>
      <c r="C1751" t="s">
        <v>16</v>
      </c>
      <c r="E1751" t="s">
        <v>43</v>
      </c>
      <c r="F1751" t="s">
        <v>22</v>
      </c>
      <c r="H1751" t="s">
        <v>23</v>
      </c>
      <c r="I1751">
        <v>1</v>
      </c>
      <c r="J1751">
        <v>42.83</v>
      </c>
      <c r="K1751">
        <v>42.83</v>
      </c>
      <c r="L1751" t="s">
        <v>24</v>
      </c>
    </row>
    <row r="1752" spans="1:14" x14ac:dyDescent="0.2">
      <c r="A1752" t="s">
        <v>102</v>
      </c>
      <c r="B1752" t="s">
        <v>364</v>
      </c>
      <c r="C1752" t="s">
        <v>16</v>
      </c>
      <c r="E1752" t="s">
        <v>18</v>
      </c>
      <c r="I1752">
        <v>16</v>
      </c>
      <c r="J1752">
        <v>42.83</v>
      </c>
      <c r="K1752">
        <v>685.28</v>
      </c>
    </row>
    <row r="1753" spans="1:14" x14ac:dyDescent="0.2">
      <c r="A1753" t="s">
        <v>102</v>
      </c>
      <c r="B1753" t="s">
        <v>364</v>
      </c>
      <c r="C1753" t="s">
        <v>16</v>
      </c>
      <c r="E1753" t="s">
        <v>20</v>
      </c>
      <c r="I1753">
        <v>3</v>
      </c>
      <c r="J1753">
        <v>42.83</v>
      </c>
      <c r="K1753">
        <v>128.49</v>
      </c>
    </row>
    <row r="1754" spans="1:14" x14ac:dyDescent="0.2">
      <c r="A1754" t="s">
        <v>102</v>
      </c>
      <c r="B1754" t="s">
        <v>364</v>
      </c>
      <c r="C1754" t="s">
        <v>16</v>
      </c>
      <c r="E1754" t="s">
        <v>122</v>
      </c>
      <c r="F1754" t="s">
        <v>27</v>
      </c>
      <c r="H1754" t="s">
        <v>23</v>
      </c>
      <c r="I1754">
        <v>4</v>
      </c>
      <c r="J1754">
        <v>42.83</v>
      </c>
      <c r="K1754">
        <v>171.32</v>
      </c>
      <c r="L1754" t="s">
        <v>24</v>
      </c>
    </row>
    <row r="1755" spans="1:14" x14ac:dyDescent="0.2">
      <c r="A1755" t="s">
        <v>102</v>
      </c>
      <c r="B1755" t="s">
        <v>364</v>
      </c>
      <c r="C1755" t="s">
        <v>16</v>
      </c>
      <c r="E1755" t="s">
        <v>46</v>
      </c>
      <c r="I1755">
        <v>8</v>
      </c>
      <c r="J1755">
        <v>42.83</v>
      </c>
      <c r="K1755">
        <v>342.64</v>
      </c>
      <c r="N1755" t="s">
        <v>375</v>
      </c>
    </row>
    <row r="1756" spans="1:14" x14ac:dyDescent="0.2">
      <c r="A1756" t="s">
        <v>102</v>
      </c>
      <c r="B1756" t="s">
        <v>364</v>
      </c>
      <c r="C1756" t="s">
        <v>16</v>
      </c>
      <c r="D1756" t="s">
        <v>215</v>
      </c>
      <c r="E1756" t="s">
        <v>215</v>
      </c>
      <c r="F1756" t="s">
        <v>216</v>
      </c>
      <c r="G1756" t="s">
        <v>134</v>
      </c>
      <c r="H1756" t="s">
        <v>32</v>
      </c>
      <c r="I1756">
        <v>2</v>
      </c>
      <c r="J1756">
        <v>42.83</v>
      </c>
      <c r="K1756">
        <v>85.66</v>
      </c>
      <c r="L1756" t="s">
        <v>217</v>
      </c>
    </row>
    <row r="1757" spans="1:14" x14ac:dyDescent="0.2">
      <c r="A1757" t="s">
        <v>102</v>
      </c>
      <c r="B1757" t="s">
        <v>364</v>
      </c>
      <c r="C1757" t="s">
        <v>16</v>
      </c>
      <c r="E1757" t="s">
        <v>118</v>
      </c>
      <c r="F1757" t="s">
        <v>119</v>
      </c>
      <c r="H1757" t="s">
        <v>23</v>
      </c>
      <c r="I1757">
        <v>2</v>
      </c>
      <c r="J1757">
        <v>42.83</v>
      </c>
      <c r="K1757">
        <v>85.66</v>
      </c>
      <c r="L1757" t="s">
        <v>120</v>
      </c>
    </row>
    <row r="1758" spans="1:14" x14ac:dyDescent="0.2">
      <c r="A1758" t="s">
        <v>102</v>
      </c>
      <c r="B1758" t="s">
        <v>364</v>
      </c>
      <c r="C1758" t="s">
        <v>16</v>
      </c>
      <c r="E1758" t="s">
        <v>148</v>
      </c>
      <c r="F1758" t="s">
        <v>149</v>
      </c>
      <c r="G1758" t="s">
        <v>129</v>
      </c>
      <c r="H1758" t="s">
        <v>145</v>
      </c>
      <c r="I1758">
        <v>1</v>
      </c>
      <c r="J1758">
        <v>42.83</v>
      </c>
      <c r="K1758">
        <v>42.83</v>
      </c>
    </row>
    <row r="1759" spans="1:14" x14ac:dyDescent="0.2">
      <c r="A1759" t="s">
        <v>103</v>
      </c>
      <c r="B1759" t="s">
        <v>364</v>
      </c>
      <c r="C1759" t="s">
        <v>16</v>
      </c>
      <c r="E1759" t="s">
        <v>118</v>
      </c>
      <c r="F1759" t="s">
        <v>119</v>
      </c>
      <c r="H1759" t="s">
        <v>23</v>
      </c>
      <c r="I1759">
        <v>11</v>
      </c>
      <c r="J1759">
        <v>42.83</v>
      </c>
      <c r="K1759">
        <v>471.13</v>
      </c>
      <c r="L1759" t="s">
        <v>120</v>
      </c>
    </row>
    <row r="1760" spans="1:14" x14ac:dyDescent="0.2">
      <c r="A1760" t="s">
        <v>103</v>
      </c>
      <c r="B1760" t="s">
        <v>364</v>
      </c>
      <c r="C1760" t="s">
        <v>16</v>
      </c>
      <c r="E1760" t="s">
        <v>368</v>
      </c>
      <c r="F1760" t="s">
        <v>113</v>
      </c>
      <c r="H1760" t="s">
        <v>23</v>
      </c>
      <c r="I1760">
        <v>1</v>
      </c>
      <c r="J1760">
        <v>42.83</v>
      </c>
      <c r="K1760">
        <v>42.83</v>
      </c>
      <c r="L1760" t="s">
        <v>114</v>
      </c>
    </row>
    <row r="1761" spans="1:12" x14ac:dyDescent="0.2">
      <c r="A1761" t="s">
        <v>103</v>
      </c>
      <c r="B1761" t="s">
        <v>364</v>
      </c>
      <c r="C1761" t="s">
        <v>16</v>
      </c>
      <c r="D1761" t="s">
        <v>215</v>
      </c>
      <c r="E1761" t="s">
        <v>215</v>
      </c>
      <c r="F1761" t="s">
        <v>216</v>
      </c>
      <c r="G1761" t="s">
        <v>134</v>
      </c>
      <c r="H1761" t="s">
        <v>32</v>
      </c>
      <c r="I1761">
        <v>5</v>
      </c>
      <c r="J1761">
        <v>42.83</v>
      </c>
      <c r="K1761">
        <v>214.15</v>
      </c>
      <c r="L1761" t="s">
        <v>217</v>
      </c>
    </row>
    <row r="1762" spans="1:12" x14ac:dyDescent="0.2">
      <c r="A1762" t="s">
        <v>103</v>
      </c>
      <c r="B1762" t="s">
        <v>364</v>
      </c>
      <c r="C1762" t="s">
        <v>16</v>
      </c>
      <c r="E1762" t="s">
        <v>19</v>
      </c>
      <c r="I1762">
        <v>4</v>
      </c>
      <c r="J1762">
        <v>42.83</v>
      </c>
      <c r="K1762">
        <v>171.32</v>
      </c>
    </row>
    <row r="1763" spans="1:12" x14ac:dyDescent="0.2">
      <c r="A1763" t="s">
        <v>103</v>
      </c>
      <c r="B1763" t="s">
        <v>364</v>
      </c>
      <c r="C1763" t="s">
        <v>16</v>
      </c>
      <c r="E1763" t="s">
        <v>18</v>
      </c>
      <c r="I1763">
        <v>22</v>
      </c>
      <c r="J1763">
        <v>42.83</v>
      </c>
      <c r="K1763">
        <v>942.26</v>
      </c>
    </row>
    <row r="1764" spans="1:12" x14ac:dyDescent="0.2">
      <c r="A1764" t="s">
        <v>103</v>
      </c>
      <c r="B1764" t="s">
        <v>364</v>
      </c>
      <c r="C1764" t="s">
        <v>16</v>
      </c>
      <c r="E1764" t="s">
        <v>40</v>
      </c>
      <c r="I1764">
        <v>2</v>
      </c>
      <c r="J1764">
        <v>42.83</v>
      </c>
      <c r="K1764">
        <v>85.66</v>
      </c>
    </row>
    <row r="1765" spans="1:12" x14ac:dyDescent="0.2">
      <c r="A1765" t="s">
        <v>103</v>
      </c>
      <c r="B1765" t="s">
        <v>364</v>
      </c>
      <c r="C1765" t="s">
        <v>16</v>
      </c>
      <c r="E1765" t="s">
        <v>112</v>
      </c>
      <c r="F1765" t="s">
        <v>113</v>
      </c>
      <c r="H1765" t="s">
        <v>23</v>
      </c>
      <c r="I1765">
        <v>4</v>
      </c>
      <c r="J1765">
        <v>42.83</v>
      </c>
      <c r="K1765">
        <v>171.32</v>
      </c>
      <c r="L1765" t="s">
        <v>114</v>
      </c>
    </row>
    <row r="1766" spans="1:12" x14ac:dyDescent="0.2">
      <c r="A1766" t="s">
        <v>103</v>
      </c>
      <c r="B1766" t="s">
        <v>364</v>
      </c>
      <c r="C1766" t="s">
        <v>16</v>
      </c>
      <c r="E1766" t="s">
        <v>20</v>
      </c>
      <c r="I1766">
        <v>8</v>
      </c>
      <c r="J1766">
        <v>42.83</v>
      </c>
      <c r="K1766">
        <v>342.64</v>
      </c>
    </row>
    <row r="1767" spans="1:12" x14ac:dyDescent="0.2">
      <c r="A1767" t="s">
        <v>103</v>
      </c>
      <c r="B1767" t="s">
        <v>364</v>
      </c>
      <c r="C1767" t="s">
        <v>16</v>
      </c>
      <c r="E1767" t="s">
        <v>46</v>
      </c>
      <c r="I1767">
        <v>4</v>
      </c>
      <c r="J1767">
        <v>42.83</v>
      </c>
      <c r="K1767">
        <v>171.32</v>
      </c>
    </row>
    <row r="1768" spans="1:12" x14ac:dyDescent="0.2">
      <c r="A1768" t="s">
        <v>103</v>
      </c>
      <c r="B1768" t="s">
        <v>364</v>
      </c>
      <c r="C1768" t="s">
        <v>16</v>
      </c>
      <c r="E1768" t="s">
        <v>121</v>
      </c>
      <c r="F1768" t="s">
        <v>113</v>
      </c>
      <c r="H1768" t="s">
        <v>23</v>
      </c>
      <c r="I1768">
        <v>4</v>
      </c>
      <c r="J1768">
        <v>42.83</v>
      </c>
      <c r="K1768">
        <v>171.32</v>
      </c>
      <c r="L1768" t="s">
        <v>114</v>
      </c>
    </row>
    <row r="1769" spans="1:12" x14ac:dyDescent="0.2">
      <c r="A1769" t="s">
        <v>103</v>
      </c>
      <c r="B1769" t="s">
        <v>364</v>
      </c>
      <c r="C1769" t="s">
        <v>16</v>
      </c>
      <c r="E1769" t="s">
        <v>26</v>
      </c>
      <c r="F1769" t="s">
        <v>27</v>
      </c>
      <c r="H1769" t="s">
        <v>23</v>
      </c>
      <c r="I1769">
        <v>5</v>
      </c>
      <c r="J1769">
        <v>42.83</v>
      </c>
      <c r="K1769">
        <v>214.15</v>
      </c>
      <c r="L1769" t="s">
        <v>24</v>
      </c>
    </row>
    <row r="1770" spans="1:12" x14ac:dyDescent="0.2">
      <c r="A1770" t="s">
        <v>104</v>
      </c>
      <c r="B1770" t="s">
        <v>364</v>
      </c>
      <c r="C1770" t="s">
        <v>16</v>
      </c>
      <c r="E1770" t="s">
        <v>325</v>
      </c>
      <c r="F1770" t="s">
        <v>119</v>
      </c>
      <c r="H1770" t="s">
        <v>23</v>
      </c>
      <c r="I1770">
        <v>2</v>
      </c>
      <c r="J1770">
        <v>42.83</v>
      </c>
      <c r="K1770">
        <v>85.66</v>
      </c>
      <c r="L1770" t="s">
        <v>120</v>
      </c>
    </row>
    <row r="1771" spans="1:12" x14ac:dyDescent="0.2">
      <c r="A1771" t="s">
        <v>104</v>
      </c>
      <c r="B1771" t="s">
        <v>364</v>
      </c>
      <c r="C1771" t="s">
        <v>16</v>
      </c>
      <c r="E1771" t="s">
        <v>20</v>
      </c>
      <c r="I1771">
        <v>7</v>
      </c>
      <c r="J1771">
        <v>42.83</v>
      </c>
      <c r="K1771">
        <v>299.81</v>
      </c>
    </row>
    <row r="1772" spans="1:12" x14ac:dyDescent="0.2">
      <c r="A1772" t="s">
        <v>104</v>
      </c>
      <c r="B1772" t="s">
        <v>364</v>
      </c>
      <c r="C1772" t="s">
        <v>16</v>
      </c>
      <c r="E1772" t="s">
        <v>117</v>
      </c>
      <c r="F1772" t="s">
        <v>27</v>
      </c>
      <c r="H1772" t="s">
        <v>23</v>
      </c>
      <c r="I1772">
        <v>2</v>
      </c>
      <c r="J1772">
        <v>42.83</v>
      </c>
      <c r="K1772">
        <v>85.66</v>
      </c>
      <c r="L1772" t="s">
        <v>24</v>
      </c>
    </row>
    <row r="1773" spans="1:12" x14ac:dyDescent="0.2">
      <c r="A1773" t="s">
        <v>104</v>
      </c>
      <c r="B1773" t="s">
        <v>364</v>
      </c>
      <c r="C1773" t="s">
        <v>16</v>
      </c>
      <c r="E1773" t="s">
        <v>17</v>
      </c>
      <c r="I1773">
        <v>4</v>
      </c>
      <c r="J1773">
        <v>42.83</v>
      </c>
      <c r="K1773">
        <v>171.32</v>
      </c>
    </row>
    <row r="1774" spans="1:12" x14ac:dyDescent="0.2">
      <c r="A1774" t="s">
        <v>104</v>
      </c>
      <c r="B1774" t="s">
        <v>364</v>
      </c>
      <c r="C1774" t="s">
        <v>16</v>
      </c>
      <c r="E1774" t="s">
        <v>19</v>
      </c>
      <c r="I1774">
        <v>9</v>
      </c>
      <c r="J1774">
        <v>42.83</v>
      </c>
      <c r="K1774">
        <v>385.47</v>
      </c>
    </row>
    <row r="1775" spans="1:12" x14ac:dyDescent="0.2">
      <c r="A1775" t="s">
        <v>104</v>
      </c>
      <c r="B1775" t="s">
        <v>364</v>
      </c>
      <c r="C1775" t="s">
        <v>16</v>
      </c>
      <c r="E1775" t="s">
        <v>18</v>
      </c>
      <c r="I1775">
        <v>18</v>
      </c>
      <c r="J1775">
        <v>42.83</v>
      </c>
      <c r="K1775">
        <v>770.94</v>
      </c>
    </row>
    <row r="1776" spans="1:12" x14ac:dyDescent="0.2">
      <c r="A1776" t="s">
        <v>104</v>
      </c>
      <c r="B1776" t="s">
        <v>364</v>
      </c>
      <c r="C1776" t="s">
        <v>16</v>
      </c>
      <c r="E1776" t="s">
        <v>118</v>
      </c>
      <c r="F1776" t="s">
        <v>119</v>
      </c>
      <c r="H1776" t="s">
        <v>23</v>
      </c>
      <c r="I1776">
        <v>3</v>
      </c>
      <c r="J1776">
        <v>42.83</v>
      </c>
      <c r="K1776">
        <v>128.49</v>
      </c>
      <c r="L1776" t="s">
        <v>120</v>
      </c>
    </row>
    <row r="1777" spans="1:12" x14ac:dyDescent="0.2">
      <c r="A1777" t="s">
        <v>104</v>
      </c>
      <c r="B1777" t="s">
        <v>364</v>
      </c>
      <c r="C1777" t="s">
        <v>16</v>
      </c>
      <c r="E1777" t="s">
        <v>43</v>
      </c>
      <c r="F1777" t="s">
        <v>22</v>
      </c>
      <c r="H1777" t="s">
        <v>23</v>
      </c>
      <c r="I1777">
        <v>2</v>
      </c>
      <c r="J1777">
        <v>42.83</v>
      </c>
      <c r="K1777">
        <v>85.66</v>
      </c>
      <c r="L1777" t="s">
        <v>24</v>
      </c>
    </row>
    <row r="1778" spans="1:12" x14ac:dyDescent="0.2">
      <c r="A1778" t="s">
        <v>104</v>
      </c>
      <c r="B1778" t="s">
        <v>364</v>
      </c>
      <c r="C1778" t="s">
        <v>16</v>
      </c>
      <c r="D1778" t="s">
        <v>215</v>
      </c>
      <c r="E1778" t="s">
        <v>215</v>
      </c>
      <c r="F1778" t="s">
        <v>216</v>
      </c>
      <c r="G1778" t="s">
        <v>134</v>
      </c>
      <c r="H1778" t="s">
        <v>32</v>
      </c>
      <c r="I1778">
        <v>3</v>
      </c>
      <c r="J1778">
        <v>42.83</v>
      </c>
      <c r="K1778">
        <v>128.49</v>
      </c>
      <c r="L1778" t="s">
        <v>217</v>
      </c>
    </row>
    <row r="1779" spans="1:12" x14ac:dyDescent="0.2">
      <c r="A1779" t="s">
        <v>104</v>
      </c>
      <c r="B1779" t="s">
        <v>364</v>
      </c>
      <c r="C1779" t="s">
        <v>16</v>
      </c>
      <c r="E1779" t="s">
        <v>122</v>
      </c>
      <c r="F1779" t="s">
        <v>27</v>
      </c>
      <c r="H1779" t="s">
        <v>23</v>
      </c>
      <c r="I1779">
        <v>3</v>
      </c>
      <c r="J1779">
        <v>42.83</v>
      </c>
      <c r="K1779">
        <v>128.49</v>
      </c>
      <c r="L1779" t="s">
        <v>24</v>
      </c>
    </row>
    <row r="1780" spans="1:12" x14ac:dyDescent="0.2">
      <c r="A1780" t="s">
        <v>104</v>
      </c>
      <c r="B1780" t="s">
        <v>364</v>
      </c>
      <c r="C1780" t="s">
        <v>16</v>
      </c>
      <c r="E1780" t="s">
        <v>208</v>
      </c>
      <c r="F1780" t="s">
        <v>27</v>
      </c>
      <c r="H1780" t="s">
        <v>23</v>
      </c>
      <c r="I1780">
        <v>2</v>
      </c>
      <c r="J1780">
        <v>42.83</v>
      </c>
      <c r="K1780">
        <v>85.66</v>
      </c>
      <c r="L1780" t="s">
        <v>24</v>
      </c>
    </row>
    <row r="1781" spans="1:12" x14ac:dyDescent="0.2">
      <c r="A1781" t="s">
        <v>104</v>
      </c>
      <c r="B1781" t="s">
        <v>364</v>
      </c>
      <c r="C1781" t="s">
        <v>16</v>
      </c>
      <c r="E1781" t="s">
        <v>148</v>
      </c>
      <c r="F1781" t="s">
        <v>149</v>
      </c>
      <c r="G1781" t="s">
        <v>129</v>
      </c>
      <c r="H1781" t="s">
        <v>145</v>
      </c>
      <c r="I1781">
        <v>2</v>
      </c>
      <c r="J1781">
        <v>42.83</v>
      </c>
      <c r="K1781">
        <v>85.66</v>
      </c>
    </row>
    <row r="1782" spans="1:12" x14ac:dyDescent="0.2">
      <c r="A1782" t="s">
        <v>104</v>
      </c>
      <c r="B1782" t="s">
        <v>364</v>
      </c>
      <c r="C1782" t="s">
        <v>16</v>
      </c>
      <c r="E1782" t="s">
        <v>26</v>
      </c>
      <c r="F1782" t="s">
        <v>27</v>
      </c>
      <c r="H1782" t="s">
        <v>23</v>
      </c>
      <c r="I1782">
        <v>3</v>
      </c>
      <c r="J1782">
        <v>42.83</v>
      </c>
      <c r="K1782">
        <v>128.49</v>
      </c>
      <c r="L1782" t="s">
        <v>24</v>
      </c>
    </row>
    <row r="1783" spans="1:12" x14ac:dyDescent="0.2">
      <c r="A1783" t="s">
        <v>105</v>
      </c>
      <c r="B1783" t="s">
        <v>364</v>
      </c>
      <c r="C1783" t="s">
        <v>16</v>
      </c>
      <c r="E1783" t="s">
        <v>17</v>
      </c>
      <c r="I1783">
        <v>4</v>
      </c>
      <c r="J1783">
        <v>42.83</v>
      </c>
      <c r="K1783">
        <v>171.32</v>
      </c>
    </row>
    <row r="1784" spans="1:12" x14ac:dyDescent="0.2">
      <c r="A1784" t="s">
        <v>105</v>
      </c>
      <c r="B1784" t="s">
        <v>364</v>
      </c>
      <c r="C1784" t="s">
        <v>16</v>
      </c>
      <c r="E1784" t="s">
        <v>19</v>
      </c>
      <c r="I1784">
        <v>5</v>
      </c>
      <c r="J1784">
        <v>42.83</v>
      </c>
      <c r="K1784">
        <v>214.15</v>
      </c>
    </row>
    <row r="1785" spans="1:12" x14ac:dyDescent="0.2">
      <c r="A1785" t="s">
        <v>105</v>
      </c>
      <c r="B1785" t="s">
        <v>364</v>
      </c>
      <c r="C1785" t="s">
        <v>16</v>
      </c>
      <c r="E1785" t="s">
        <v>18</v>
      </c>
      <c r="I1785">
        <v>22</v>
      </c>
      <c r="J1785">
        <v>42.83</v>
      </c>
      <c r="K1785">
        <v>942.26</v>
      </c>
    </row>
    <row r="1786" spans="1:12" x14ac:dyDescent="0.2">
      <c r="A1786" t="s">
        <v>105</v>
      </c>
      <c r="B1786" t="s">
        <v>364</v>
      </c>
      <c r="C1786" t="s">
        <v>16</v>
      </c>
      <c r="D1786" t="s">
        <v>215</v>
      </c>
      <c r="E1786" t="s">
        <v>215</v>
      </c>
      <c r="F1786" t="s">
        <v>216</v>
      </c>
      <c r="G1786" t="s">
        <v>134</v>
      </c>
      <c r="H1786" t="s">
        <v>32</v>
      </c>
      <c r="I1786">
        <v>10</v>
      </c>
      <c r="J1786">
        <v>42.83</v>
      </c>
      <c r="K1786">
        <v>428.3</v>
      </c>
      <c r="L1786" t="s">
        <v>217</v>
      </c>
    </row>
    <row r="1787" spans="1:12" x14ac:dyDescent="0.2">
      <c r="A1787" t="s">
        <v>105</v>
      </c>
      <c r="B1787" t="s">
        <v>364</v>
      </c>
      <c r="C1787" t="s">
        <v>16</v>
      </c>
      <c r="E1787" t="s">
        <v>122</v>
      </c>
      <c r="F1787" t="s">
        <v>27</v>
      </c>
      <c r="H1787" t="s">
        <v>23</v>
      </c>
      <c r="I1787">
        <v>2</v>
      </c>
      <c r="J1787">
        <v>42.83</v>
      </c>
      <c r="K1787">
        <v>85.66</v>
      </c>
      <c r="L1787" t="s">
        <v>24</v>
      </c>
    </row>
    <row r="1788" spans="1:12" x14ac:dyDescent="0.2">
      <c r="A1788" t="s">
        <v>105</v>
      </c>
      <c r="B1788" t="s">
        <v>364</v>
      </c>
      <c r="C1788" t="s">
        <v>16</v>
      </c>
      <c r="E1788" t="s">
        <v>118</v>
      </c>
      <c r="F1788" t="s">
        <v>119</v>
      </c>
      <c r="H1788" t="s">
        <v>23</v>
      </c>
      <c r="I1788">
        <v>4</v>
      </c>
      <c r="J1788">
        <v>42.83</v>
      </c>
      <c r="K1788">
        <v>171.32</v>
      </c>
      <c r="L1788" t="s">
        <v>120</v>
      </c>
    </row>
    <row r="1789" spans="1:12" x14ac:dyDescent="0.2">
      <c r="A1789" t="s">
        <v>105</v>
      </c>
      <c r="B1789" t="s">
        <v>364</v>
      </c>
      <c r="C1789" t="s">
        <v>16</v>
      </c>
      <c r="E1789" t="s">
        <v>112</v>
      </c>
      <c r="F1789" t="s">
        <v>113</v>
      </c>
      <c r="H1789" t="s">
        <v>23</v>
      </c>
      <c r="I1789">
        <v>2</v>
      </c>
      <c r="J1789">
        <v>42.83</v>
      </c>
      <c r="K1789">
        <v>85.66</v>
      </c>
      <c r="L1789" t="s">
        <v>114</v>
      </c>
    </row>
    <row r="1790" spans="1:12" x14ac:dyDescent="0.2">
      <c r="A1790" t="s">
        <v>105</v>
      </c>
      <c r="B1790" t="s">
        <v>364</v>
      </c>
      <c r="C1790" t="s">
        <v>16</v>
      </c>
      <c r="E1790" t="s">
        <v>111</v>
      </c>
      <c r="F1790" t="s">
        <v>59</v>
      </c>
      <c r="H1790" t="s">
        <v>23</v>
      </c>
      <c r="I1790">
        <v>6</v>
      </c>
      <c r="J1790">
        <v>42.83</v>
      </c>
      <c r="K1790">
        <v>256.98</v>
      </c>
      <c r="L1790" t="s">
        <v>24</v>
      </c>
    </row>
    <row r="1791" spans="1:12" x14ac:dyDescent="0.2">
      <c r="A1791" t="s">
        <v>105</v>
      </c>
      <c r="B1791" t="s">
        <v>364</v>
      </c>
      <c r="C1791" t="s">
        <v>16</v>
      </c>
      <c r="E1791" t="s">
        <v>20</v>
      </c>
      <c r="I1791">
        <v>7</v>
      </c>
      <c r="J1791">
        <v>42.83</v>
      </c>
      <c r="K1791">
        <v>299.81</v>
      </c>
    </row>
    <row r="1792" spans="1:12" x14ac:dyDescent="0.2">
      <c r="A1792" t="s">
        <v>105</v>
      </c>
      <c r="B1792" t="s">
        <v>364</v>
      </c>
      <c r="C1792" t="s">
        <v>16</v>
      </c>
      <c r="E1792" t="s">
        <v>117</v>
      </c>
      <c r="F1792" t="s">
        <v>27</v>
      </c>
      <c r="H1792" t="s">
        <v>23</v>
      </c>
      <c r="I1792">
        <v>1</v>
      </c>
      <c r="J1792">
        <v>42.83</v>
      </c>
      <c r="K1792">
        <v>42.83</v>
      </c>
      <c r="L1792" t="s">
        <v>24</v>
      </c>
    </row>
    <row r="1793" spans="1:14" x14ac:dyDescent="0.2">
      <c r="A1793" t="s">
        <v>105</v>
      </c>
      <c r="B1793" t="s">
        <v>364</v>
      </c>
      <c r="C1793" t="s">
        <v>16</v>
      </c>
      <c r="E1793" t="s">
        <v>26</v>
      </c>
      <c r="F1793" t="s">
        <v>27</v>
      </c>
      <c r="H1793" t="s">
        <v>23</v>
      </c>
      <c r="I1793">
        <v>3</v>
      </c>
      <c r="J1793">
        <v>42.83</v>
      </c>
      <c r="K1793">
        <v>128.49</v>
      </c>
      <c r="L1793" t="s">
        <v>24</v>
      </c>
    </row>
    <row r="1794" spans="1:14" x14ac:dyDescent="0.2">
      <c r="A1794" t="s">
        <v>105</v>
      </c>
      <c r="B1794" t="s">
        <v>364</v>
      </c>
      <c r="C1794" t="s">
        <v>16</v>
      </c>
      <c r="E1794" t="s">
        <v>33</v>
      </c>
      <c r="F1794" t="s">
        <v>45</v>
      </c>
      <c r="H1794" t="s">
        <v>23</v>
      </c>
      <c r="I1794">
        <v>3</v>
      </c>
      <c r="J1794">
        <v>42.83</v>
      </c>
      <c r="K1794">
        <v>128.49</v>
      </c>
      <c r="L1794" t="s">
        <v>24</v>
      </c>
    </row>
    <row r="1795" spans="1:14" x14ac:dyDescent="0.2">
      <c r="A1795" t="s">
        <v>105</v>
      </c>
      <c r="B1795" t="s">
        <v>364</v>
      </c>
      <c r="C1795" t="s">
        <v>16</v>
      </c>
      <c r="E1795" t="s">
        <v>368</v>
      </c>
      <c r="F1795" t="s">
        <v>113</v>
      </c>
      <c r="H1795" t="s">
        <v>23</v>
      </c>
      <c r="I1795">
        <v>3</v>
      </c>
      <c r="J1795">
        <v>42.83</v>
      </c>
      <c r="K1795">
        <v>128.49</v>
      </c>
      <c r="L1795" t="s">
        <v>114</v>
      </c>
    </row>
    <row r="1796" spans="1:14" x14ac:dyDescent="0.2">
      <c r="A1796" t="s">
        <v>105</v>
      </c>
      <c r="B1796" t="s">
        <v>364</v>
      </c>
      <c r="C1796" t="s">
        <v>16</v>
      </c>
      <c r="E1796" t="s">
        <v>141</v>
      </c>
      <c r="F1796" t="s">
        <v>119</v>
      </c>
      <c r="H1796" t="s">
        <v>23</v>
      </c>
      <c r="I1796">
        <v>2</v>
      </c>
      <c r="J1796">
        <v>42.83</v>
      </c>
      <c r="K1796">
        <v>85.66</v>
      </c>
      <c r="L1796" t="s">
        <v>120</v>
      </c>
    </row>
    <row r="1797" spans="1:14" x14ac:dyDescent="0.2">
      <c r="A1797" t="s">
        <v>106</v>
      </c>
      <c r="B1797" t="s">
        <v>364</v>
      </c>
      <c r="C1797" t="s">
        <v>16</v>
      </c>
      <c r="E1797" t="s">
        <v>18</v>
      </c>
      <c r="I1797">
        <v>22</v>
      </c>
      <c r="J1797">
        <v>42.83</v>
      </c>
      <c r="K1797">
        <v>942.26</v>
      </c>
    </row>
    <row r="1798" spans="1:14" x14ac:dyDescent="0.2">
      <c r="A1798" t="s">
        <v>106</v>
      </c>
      <c r="B1798" t="s">
        <v>364</v>
      </c>
      <c r="C1798" t="s">
        <v>16</v>
      </c>
      <c r="E1798" t="s">
        <v>118</v>
      </c>
      <c r="F1798" t="s">
        <v>119</v>
      </c>
      <c r="H1798" t="s">
        <v>23</v>
      </c>
      <c r="I1798">
        <v>6</v>
      </c>
      <c r="J1798">
        <v>42.83</v>
      </c>
      <c r="K1798">
        <v>256.98</v>
      </c>
      <c r="L1798" t="s">
        <v>120</v>
      </c>
    </row>
    <row r="1799" spans="1:14" x14ac:dyDescent="0.2">
      <c r="A1799" t="s">
        <v>106</v>
      </c>
      <c r="B1799" t="s">
        <v>364</v>
      </c>
      <c r="C1799" t="s">
        <v>16</v>
      </c>
      <c r="E1799" t="s">
        <v>20</v>
      </c>
      <c r="I1799">
        <v>2</v>
      </c>
      <c r="J1799">
        <v>42.83</v>
      </c>
      <c r="K1799">
        <v>85.66</v>
      </c>
    </row>
    <row r="1800" spans="1:14" x14ac:dyDescent="0.2">
      <c r="A1800" t="s">
        <v>106</v>
      </c>
      <c r="B1800" t="s">
        <v>364</v>
      </c>
      <c r="C1800" t="s">
        <v>16</v>
      </c>
      <c r="E1800" t="s">
        <v>17</v>
      </c>
      <c r="I1800">
        <v>4</v>
      </c>
      <c r="J1800">
        <v>42.83</v>
      </c>
      <c r="K1800">
        <v>171.32</v>
      </c>
    </row>
    <row r="1801" spans="1:14" x14ac:dyDescent="0.2">
      <c r="A1801" t="s">
        <v>106</v>
      </c>
      <c r="B1801" t="s">
        <v>364</v>
      </c>
      <c r="C1801" t="s">
        <v>16</v>
      </c>
      <c r="E1801" t="s">
        <v>117</v>
      </c>
      <c r="F1801" t="s">
        <v>27</v>
      </c>
      <c r="H1801" t="s">
        <v>23</v>
      </c>
      <c r="I1801">
        <v>4</v>
      </c>
      <c r="J1801">
        <v>42.83</v>
      </c>
      <c r="K1801">
        <v>171.32</v>
      </c>
      <c r="L1801" t="s">
        <v>24</v>
      </c>
    </row>
    <row r="1802" spans="1:14" x14ac:dyDescent="0.2">
      <c r="A1802" t="s">
        <v>106</v>
      </c>
      <c r="B1802" t="s">
        <v>364</v>
      </c>
      <c r="C1802" t="s">
        <v>16</v>
      </c>
      <c r="E1802" t="s">
        <v>19</v>
      </c>
      <c r="I1802">
        <v>13</v>
      </c>
      <c r="J1802">
        <v>42.83</v>
      </c>
      <c r="K1802">
        <v>556.79</v>
      </c>
    </row>
    <row r="1803" spans="1:14" x14ac:dyDescent="0.2">
      <c r="A1803" t="s">
        <v>106</v>
      </c>
      <c r="B1803" t="s">
        <v>364</v>
      </c>
      <c r="C1803" t="s">
        <v>16</v>
      </c>
      <c r="E1803" t="s">
        <v>208</v>
      </c>
      <c r="F1803" t="s">
        <v>27</v>
      </c>
      <c r="H1803" t="s">
        <v>23</v>
      </c>
      <c r="I1803">
        <v>8</v>
      </c>
      <c r="J1803">
        <v>42.83</v>
      </c>
      <c r="K1803">
        <v>342.64</v>
      </c>
      <c r="L1803" t="s">
        <v>24</v>
      </c>
    </row>
    <row r="1804" spans="1:14" x14ac:dyDescent="0.2">
      <c r="A1804" t="s">
        <v>106</v>
      </c>
      <c r="B1804" t="s">
        <v>364</v>
      </c>
      <c r="C1804" t="s">
        <v>16</v>
      </c>
      <c r="E1804" t="s">
        <v>112</v>
      </c>
      <c r="F1804" t="s">
        <v>113</v>
      </c>
      <c r="H1804" t="s">
        <v>23</v>
      </c>
      <c r="I1804">
        <v>3</v>
      </c>
      <c r="J1804">
        <v>42.83</v>
      </c>
      <c r="K1804">
        <v>128.49</v>
      </c>
      <c r="L1804" t="s">
        <v>114</v>
      </c>
    </row>
    <row r="1805" spans="1:14" x14ac:dyDescent="0.2">
      <c r="A1805" t="s">
        <v>106</v>
      </c>
      <c r="B1805" t="s">
        <v>364</v>
      </c>
      <c r="C1805" t="s">
        <v>16</v>
      </c>
      <c r="E1805" t="s">
        <v>26</v>
      </c>
      <c r="F1805" t="s">
        <v>27</v>
      </c>
      <c r="H1805" t="s">
        <v>23</v>
      </c>
      <c r="I1805">
        <v>7</v>
      </c>
      <c r="J1805">
        <v>42.83</v>
      </c>
      <c r="K1805">
        <v>299.81</v>
      </c>
      <c r="L1805" t="s">
        <v>24</v>
      </c>
    </row>
    <row r="1806" spans="1:14" x14ac:dyDescent="0.2">
      <c r="A1806" t="s">
        <v>107</v>
      </c>
      <c r="B1806" t="s">
        <v>364</v>
      </c>
      <c r="C1806" t="s">
        <v>16</v>
      </c>
      <c r="E1806" t="s">
        <v>46</v>
      </c>
      <c r="I1806">
        <v>16</v>
      </c>
      <c r="J1806">
        <v>42.83</v>
      </c>
      <c r="K1806">
        <v>685.28</v>
      </c>
      <c r="N1806" t="s">
        <v>375</v>
      </c>
    </row>
    <row r="1807" spans="1:14" x14ac:dyDescent="0.2">
      <c r="A1807" t="s">
        <v>107</v>
      </c>
      <c r="B1807" t="s">
        <v>364</v>
      </c>
      <c r="C1807" t="s">
        <v>16</v>
      </c>
      <c r="E1807" t="s">
        <v>40</v>
      </c>
      <c r="I1807">
        <v>4</v>
      </c>
      <c r="J1807">
        <v>42.83</v>
      </c>
      <c r="K1807">
        <v>171.32</v>
      </c>
    </row>
    <row r="1808" spans="1:14" x14ac:dyDescent="0.2">
      <c r="A1808" t="s">
        <v>107</v>
      </c>
      <c r="B1808" t="s">
        <v>364</v>
      </c>
      <c r="C1808" t="s">
        <v>16</v>
      </c>
      <c r="E1808" t="s">
        <v>19</v>
      </c>
      <c r="I1808">
        <v>2</v>
      </c>
      <c r="J1808">
        <v>42.83</v>
      </c>
      <c r="K1808">
        <v>85.66</v>
      </c>
    </row>
    <row r="1809" spans="1:12" x14ac:dyDescent="0.2">
      <c r="A1809" t="s">
        <v>107</v>
      </c>
      <c r="B1809" t="s">
        <v>364</v>
      </c>
      <c r="C1809" t="s">
        <v>16</v>
      </c>
      <c r="D1809" t="s">
        <v>215</v>
      </c>
      <c r="E1809" t="s">
        <v>215</v>
      </c>
      <c r="F1809" t="s">
        <v>216</v>
      </c>
      <c r="G1809" t="s">
        <v>134</v>
      </c>
      <c r="H1809" t="s">
        <v>32</v>
      </c>
      <c r="I1809">
        <v>1</v>
      </c>
      <c r="J1809">
        <v>42.83</v>
      </c>
      <c r="K1809">
        <v>42.83</v>
      </c>
      <c r="L1809" t="s">
        <v>217</v>
      </c>
    </row>
    <row r="1810" spans="1:12" x14ac:dyDescent="0.2">
      <c r="A1810" t="s">
        <v>107</v>
      </c>
      <c r="B1810" t="s">
        <v>364</v>
      </c>
      <c r="C1810" t="s">
        <v>16</v>
      </c>
      <c r="E1810" t="s">
        <v>213</v>
      </c>
      <c r="F1810" t="s">
        <v>59</v>
      </c>
      <c r="H1810" t="s">
        <v>23</v>
      </c>
      <c r="I1810">
        <v>2</v>
      </c>
      <c r="J1810">
        <v>42.83</v>
      </c>
      <c r="K1810">
        <v>85.66</v>
      </c>
      <c r="L1810" t="s">
        <v>24</v>
      </c>
    </row>
    <row r="1811" spans="1:12" x14ac:dyDescent="0.2">
      <c r="A1811" t="s">
        <v>107</v>
      </c>
      <c r="B1811" t="s">
        <v>364</v>
      </c>
      <c r="C1811" t="s">
        <v>16</v>
      </c>
      <c r="E1811" t="s">
        <v>111</v>
      </c>
      <c r="F1811" t="s">
        <v>59</v>
      </c>
      <c r="H1811" t="s">
        <v>23</v>
      </c>
      <c r="I1811">
        <v>3</v>
      </c>
      <c r="J1811">
        <v>42.83</v>
      </c>
      <c r="K1811">
        <v>128.49</v>
      </c>
      <c r="L1811" t="s">
        <v>24</v>
      </c>
    </row>
    <row r="1812" spans="1:12" x14ac:dyDescent="0.2">
      <c r="A1812" t="s">
        <v>107</v>
      </c>
      <c r="B1812" t="s">
        <v>364</v>
      </c>
      <c r="C1812" t="s">
        <v>16</v>
      </c>
      <c r="E1812" t="s">
        <v>20</v>
      </c>
      <c r="I1812">
        <v>6</v>
      </c>
      <c r="J1812">
        <v>42.83</v>
      </c>
      <c r="K1812">
        <v>256.98</v>
      </c>
    </row>
    <row r="1813" spans="1:12" x14ac:dyDescent="0.2">
      <c r="A1813" t="s">
        <v>107</v>
      </c>
      <c r="B1813" t="s">
        <v>364</v>
      </c>
      <c r="C1813" t="s">
        <v>16</v>
      </c>
      <c r="E1813" t="s">
        <v>18</v>
      </c>
      <c r="I1813">
        <v>27</v>
      </c>
      <c r="J1813">
        <v>42.83</v>
      </c>
      <c r="K1813">
        <v>1156.4100000000001</v>
      </c>
    </row>
    <row r="1814" spans="1:12" x14ac:dyDescent="0.2">
      <c r="A1814" t="s">
        <v>107</v>
      </c>
      <c r="B1814" t="s">
        <v>364</v>
      </c>
      <c r="C1814" t="s">
        <v>16</v>
      </c>
      <c r="E1814" t="s">
        <v>112</v>
      </c>
      <c r="F1814" t="s">
        <v>113</v>
      </c>
      <c r="H1814" t="s">
        <v>23</v>
      </c>
      <c r="I1814">
        <v>2</v>
      </c>
      <c r="J1814">
        <v>42.83</v>
      </c>
      <c r="K1814">
        <v>85.66</v>
      </c>
      <c r="L1814" t="s">
        <v>114</v>
      </c>
    </row>
    <row r="1815" spans="1:12" x14ac:dyDescent="0.2">
      <c r="A1815" t="s">
        <v>107</v>
      </c>
      <c r="B1815" t="s">
        <v>364</v>
      </c>
      <c r="C1815" t="s">
        <v>16</v>
      </c>
      <c r="E1815" t="s">
        <v>43</v>
      </c>
      <c r="F1815" t="s">
        <v>22</v>
      </c>
      <c r="H1815" t="s">
        <v>23</v>
      </c>
      <c r="I1815">
        <v>1</v>
      </c>
      <c r="J1815">
        <v>42.83</v>
      </c>
      <c r="K1815">
        <v>42.83</v>
      </c>
      <c r="L1815" t="s">
        <v>24</v>
      </c>
    </row>
    <row r="1816" spans="1:12" x14ac:dyDescent="0.2">
      <c r="A1816" t="s">
        <v>107</v>
      </c>
      <c r="B1816" t="s">
        <v>364</v>
      </c>
      <c r="C1816" t="s">
        <v>16</v>
      </c>
      <c r="E1816" t="s">
        <v>26</v>
      </c>
      <c r="F1816" t="s">
        <v>27</v>
      </c>
      <c r="H1816" t="s">
        <v>23</v>
      </c>
      <c r="I1816">
        <v>1</v>
      </c>
      <c r="J1816">
        <v>42.83</v>
      </c>
      <c r="K1816">
        <v>42.83</v>
      </c>
      <c r="L1816" t="s">
        <v>24</v>
      </c>
    </row>
    <row r="1817" spans="1:12" x14ac:dyDescent="0.2">
      <c r="A1817" t="s">
        <v>107</v>
      </c>
      <c r="B1817" t="s">
        <v>364</v>
      </c>
      <c r="C1817" t="s">
        <v>16</v>
      </c>
      <c r="E1817" t="s">
        <v>118</v>
      </c>
      <c r="F1817" t="s">
        <v>119</v>
      </c>
      <c r="H1817" t="s">
        <v>23</v>
      </c>
      <c r="I1817">
        <v>1</v>
      </c>
      <c r="J1817">
        <v>42.83</v>
      </c>
      <c r="K1817">
        <v>42.83</v>
      </c>
      <c r="L1817" t="s">
        <v>120</v>
      </c>
    </row>
    <row r="1818" spans="1:12" x14ac:dyDescent="0.2">
      <c r="A1818" t="s">
        <v>108</v>
      </c>
      <c r="B1818" t="s">
        <v>364</v>
      </c>
      <c r="C1818" t="s">
        <v>16</v>
      </c>
      <c r="E1818" t="s">
        <v>112</v>
      </c>
      <c r="F1818" t="s">
        <v>113</v>
      </c>
      <c r="H1818" t="s">
        <v>23</v>
      </c>
      <c r="I1818">
        <v>4</v>
      </c>
      <c r="J1818">
        <v>42.83</v>
      </c>
      <c r="K1818">
        <v>171.32</v>
      </c>
      <c r="L1818" t="s">
        <v>114</v>
      </c>
    </row>
    <row r="1819" spans="1:12" x14ac:dyDescent="0.2">
      <c r="A1819" t="s">
        <v>108</v>
      </c>
      <c r="B1819" t="s">
        <v>364</v>
      </c>
      <c r="C1819" t="s">
        <v>16</v>
      </c>
      <c r="E1819" t="s">
        <v>19</v>
      </c>
      <c r="I1819">
        <v>8</v>
      </c>
      <c r="J1819">
        <v>42.83</v>
      </c>
      <c r="K1819">
        <v>342.64</v>
      </c>
    </row>
    <row r="1820" spans="1:12" x14ac:dyDescent="0.2">
      <c r="A1820" t="s">
        <v>108</v>
      </c>
      <c r="B1820" t="s">
        <v>364</v>
      </c>
      <c r="C1820" t="s">
        <v>16</v>
      </c>
      <c r="E1820" t="s">
        <v>118</v>
      </c>
      <c r="F1820" t="s">
        <v>119</v>
      </c>
      <c r="H1820" t="s">
        <v>23</v>
      </c>
      <c r="I1820">
        <v>10</v>
      </c>
      <c r="J1820">
        <v>42.83</v>
      </c>
      <c r="K1820">
        <v>428.3</v>
      </c>
      <c r="L1820" t="s">
        <v>120</v>
      </c>
    </row>
    <row r="1821" spans="1:12" x14ac:dyDescent="0.2">
      <c r="A1821" t="s">
        <v>108</v>
      </c>
      <c r="B1821" t="s">
        <v>364</v>
      </c>
      <c r="C1821" t="s">
        <v>16</v>
      </c>
      <c r="E1821" t="s">
        <v>213</v>
      </c>
      <c r="F1821" t="s">
        <v>59</v>
      </c>
      <c r="H1821" t="s">
        <v>23</v>
      </c>
      <c r="I1821">
        <v>2</v>
      </c>
      <c r="J1821">
        <v>42.83</v>
      </c>
      <c r="K1821">
        <v>85.66</v>
      </c>
      <c r="L1821" t="s">
        <v>24</v>
      </c>
    </row>
    <row r="1822" spans="1:12" x14ac:dyDescent="0.2">
      <c r="A1822" t="s">
        <v>108</v>
      </c>
      <c r="B1822" t="s">
        <v>364</v>
      </c>
      <c r="C1822" t="s">
        <v>16</v>
      </c>
      <c r="E1822" t="s">
        <v>18</v>
      </c>
      <c r="I1822">
        <v>30</v>
      </c>
      <c r="J1822">
        <v>42.83</v>
      </c>
      <c r="K1822">
        <v>1284.9000000000001</v>
      </c>
    </row>
    <row r="1823" spans="1:12" x14ac:dyDescent="0.2">
      <c r="A1823" t="s">
        <v>108</v>
      </c>
      <c r="B1823" t="s">
        <v>364</v>
      </c>
      <c r="C1823" t="s">
        <v>16</v>
      </c>
      <c r="E1823" t="s">
        <v>141</v>
      </c>
      <c r="F1823" t="s">
        <v>119</v>
      </c>
      <c r="H1823" t="s">
        <v>23</v>
      </c>
      <c r="I1823">
        <v>1</v>
      </c>
      <c r="J1823">
        <v>42.83</v>
      </c>
      <c r="K1823">
        <v>42.83</v>
      </c>
      <c r="L1823" t="s">
        <v>120</v>
      </c>
    </row>
    <row r="1824" spans="1:12" x14ac:dyDescent="0.2">
      <c r="A1824" t="s">
        <v>108</v>
      </c>
      <c r="B1824" t="s">
        <v>364</v>
      </c>
      <c r="C1824" t="s">
        <v>16</v>
      </c>
      <c r="E1824" t="s">
        <v>20</v>
      </c>
      <c r="I1824">
        <v>10</v>
      </c>
      <c r="J1824">
        <v>42.83</v>
      </c>
      <c r="K1824">
        <v>428.3</v>
      </c>
    </row>
    <row r="1825" spans="1:14" x14ac:dyDescent="0.2">
      <c r="A1825" t="s">
        <v>108</v>
      </c>
      <c r="B1825" t="s">
        <v>364</v>
      </c>
      <c r="C1825" t="s">
        <v>16</v>
      </c>
      <c r="D1825" t="s">
        <v>28</v>
      </c>
      <c r="E1825" t="s">
        <v>28</v>
      </c>
      <c r="F1825" t="s">
        <v>30</v>
      </c>
      <c r="G1825" t="s">
        <v>31</v>
      </c>
      <c r="H1825" t="s">
        <v>32</v>
      </c>
      <c r="I1825">
        <v>3</v>
      </c>
      <c r="J1825">
        <v>42.83</v>
      </c>
      <c r="K1825">
        <v>128.49</v>
      </c>
      <c r="L1825" t="s">
        <v>24</v>
      </c>
    </row>
    <row r="1826" spans="1:14" x14ac:dyDescent="0.2">
      <c r="A1826" t="s">
        <v>108</v>
      </c>
      <c r="B1826" t="s">
        <v>364</v>
      </c>
      <c r="C1826" t="s">
        <v>16</v>
      </c>
      <c r="E1826" t="s">
        <v>46</v>
      </c>
      <c r="I1826">
        <v>3</v>
      </c>
      <c r="J1826">
        <v>42.83</v>
      </c>
      <c r="K1826">
        <v>128.49</v>
      </c>
    </row>
    <row r="1827" spans="1:14" x14ac:dyDescent="0.2">
      <c r="A1827" t="s">
        <v>108</v>
      </c>
      <c r="B1827" t="s">
        <v>364</v>
      </c>
      <c r="C1827" t="s">
        <v>16</v>
      </c>
      <c r="D1827" t="s">
        <v>215</v>
      </c>
      <c r="E1827" t="s">
        <v>215</v>
      </c>
      <c r="F1827" t="s">
        <v>216</v>
      </c>
      <c r="G1827" t="s">
        <v>134</v>
      </c>
      <c r="H1827" t="s">
        <v>32</v>
      </c>
      <c r="I1827">
        <v>1</v>
      </c>
      <c r="J1827">
        <v>42.83</v>
      </c>
      <c r="K1827">
        <v>42.83</v>
      </c>
      <c r="L1827" t="s">
        <v>217</v>
      </c>
    </row>
    <row r="1828" spans="1:14" x14ac:dyDescent="0.2">
      <c r="A1828" t="s">
        <v>108</v>
      </c>
      <c r="B1828" t="s">
        <v>364</v>
      </c>
      <c r="C1828" t="s">
        <v>16</v>
      </c>
      <c r="E1828" t="s">
        <v>26</v>
      </c>
      <c r="F1828" t="s">
        <v>27</v>
      </c>
      <c r="H1828" t="s">
        <v>23</v>
      </c>
      <c r="I1828">
        <v>2</v>
      </c>
      <c r="J1828">
        <v>42.83</v>
      </c>
      <c r="K1828">
        <v>85.66</v>
      </c>
      <c r="L1828" t="s">
        <v>24</v>
      </c>
    </row>
    <row r="1829" spans="1:14" x14ac:dyDescent="0.2">
      <c r="A1829" t="s">
        <v>109</v>
      </c>
      <c r="B1829" t="s">
        <v>364</v>
      </c>
      <c r="C1829" t="s">
        <v>16</v>
      </c>
      <c r="E1829" t="s">
        <v>17</v>
      </c>
      <c r="I1829">
        <v>38.75</v>
      </c>
      <c r="J1829">
        <v>42.83</v>
      </c>
      <c r="K1829">
        <v>1659.6624999999999</v>
      </c>
    </row>
    <row r="1830" spans="1:14" x14ac:dyDescent="0.2">
      <c r="A1830" t="s">
        <v>109</v>
      </c>
      <c r="B1830" t="s">
        <v>364</v>
      </c>
      <c r="C1830" t="s">
        <v>16</v>
      </c>
      <c r="E1830" t="s">
        <v>40</v>
      </c>
      <c r="I1830">
        <v>3</v>
      </c>
      <c r="J1830">
        <v>42.83</v>
      </c>
      <c r="K1830">
        <v>128.49</v>
      </c>
    </row>
    <row r="1831" spans="1:14" x14ac:dyDescent="0.2">
      <c r="A1831" t="s">
        <v>109</v>
      </c>
      <c r="B1831" t="s">
        <v>364</v>
      </c>
      <c r="C1831" t="s">
        <v>16</v>
      </c>
      <c r="E1831" t="s">
        <v>18</v>
      </c>
      <c r="I1831">
        <v>5</v>
      </c>
      <c r="J1831">
        <v>42.83</v>
      </c>
      <c r="K1831">
        <v>214.15</v>
      </c>
    </row>
    <row r="1832" spans="1:14" x14ac:dyDescent="0.2">
      <c r="A1832" t="s">
        <v>14</v>
      </c>
      <c r="B1832" t="s">
        <v>376</v>
      </c>
      <c r="C1832" t="s">
        <v>16</v>
      </c>
      <c r="E1832" t="s">
        <v>116</v>
      </c>
      <c r="I1832">
        <v>24</v>
      </c>
      <c r="J1832">
        <v>42.83</v>
      </c>
      <c r="K1832">
        <v>1027.92</v>
      </c>
    </row>
    <row r="1833" spans="1:14" x14ac:dyDescent="0.2">
      <c r="A1833" t="s">
        <v>14</v>
      </c>
      <c r="B1833" t="s">
        <v>376</v>
      </c>
      <c r="C1833" t="s">
        <v>16</v>
      </c>
      <c r="E1833" t="s">
        <v>116</v>
      </c>
      <c r="I1833">
        <v>13.75</v>
      </c>
      <c r="J1833">
        <v>42.83</v>
      </c>
      <c r="K1833">
        <v>588.91250000000002</v>
      </c>
    </row>
    <row r="1834" spans="1:14" x14ac:dyDescent="0.2">
      <c r="A1834" t="s">
        <v>36</v>
      </c>
      <c r="B1834" t="s">
        <v>376</v>
      </c>
      <c r="C1834" t="s">
        <v>16</v>
      </c>
      <c r="E1834" t="s">
        <v>18</v>
      </c>
      <c r="I1834">
        <v>8.5</v>
      </c>
      <c r="J1834">
        <v>42.83</v>
      </c>
      <c r="K1834">
        <v>364.05500000000001</v>
      </c>
      <c r="N1834" t="s">
        <v>377</v>
      </c>
    </row>
    <row r="1835" spans="1:14" x14ac:dyDescent="0.2">
      <c r="A1835" t="s">
        <v>36</v>
      </c>
      <c r="B1835" t="s">
        <v>376</v>
      </c>
      <c r="C1835" t="s">
        <v>16</v>
      </c>
      <c r="E1835" t="s">
        <v>19</v>
      </c>
      <c r="I1835">
        <v>8.5</v>
      </c>
      <c r="J1835">
        <v>42.83</v>
      </c>
      <c r="K1835">
        <v>364.05500000000001</v>
      </c>
      <c r="N1835" t="s">
        <v>378</v>
      </c>
    </row>
    <row r="1836" spans="1:14" x14ac:dyDescent="0.2">
      <c r="A1836" t="s">
        <v>36</v>
      </c>
      <c r="B1836" t="s">
        <v>376</v>
      </c>
      <c r="C1836" t="s">
        <v>16</v>
      </c>
      <c r="E1836" t="s">
        <v>19</v>
      </c>
      <c r="I1836">
        <v>5.5</v>
      </c>
      <c r="J1836">
        <v>42.83</v>
      </c>
      <c r="K1836">
        <v>235.565</v>
      </c>
      <c r="N1836" t="s">
        <v>379</v>
      </c>
    </row>
    <row r="1837" spans="1:14" x14ac:dyDescent="0.2">
      <c r="A1837" t="s">
        <v>36</v>
      </c>
      <c r="B1837" t="s">
        <v>376</v>
      </c>
      <c r="C1837" t="s">
        <v>16</v>
      </c>
      <c r="D1837" t="s">
        <v>380</v>
      </c>
      <c r="E1837" t="s">
        <v>381</v>
      </c>
      <c r="F1837" t="s">
        <v>382</v>
      </c>
      <c r="I1837">
        <v>1.5</v>
      </c>
      <c r="J1837">
        <v>42.83</v>
      </c>
      <c r="K1837">
        <v>64.245000000000005</v>
      </c>
    </row>
    <row r="1838" spans="1:14" x14ac:dyDescent="0.2">
      <c r="A1838" t="s">
        <v>36</v>
      </c>
      <c r="B1838" t="s">
        <v>376</v>
      </c>
      <c r="C1838" t="s">
        <v>16</v>
      </c>
      <c r="D1838" t="s">
        <v>361</v>
      </c>
      <c r="E1838" t="s">
        <v>383</v>
      </c>
      <c r="F1838" t="s">
        <v>384</v>
      </c>
      <c r="G1838" t="s">
        <v>54</v>
      </c>
      <c r="H1838" t="s">
        <v>145</v>
      </c>
      <c r="I1838">
        <v>5.5</v>
      </c>
      <c r="J1838">
        <v>42.83</v>
      </c>
      <c r="K1838">
        <v>235.565</v>
      </c>
      <c r="N1838" t="s">
        <v>385</v>
      </c>
    </row>
    <row r="1839" spans="1:14" x14ac:dyDescent="0.2">
      <c r="A1839" t="s">
        <v>36</v>
      </c>
      <c r="B1839" t="s">
        <v>376</v>
      </c>
      <c r="C1839" t="s">
        <v>16</v>
      </c>
      <c r="D1839" t="s">
        <v>380</v>
      </c>
      <c r="E1839" t="s">
        <v>386</v>
      </c>
      <c r="F1839" t="s">
        <v>382</v>
      </c>
      <c r="I1839">
        <v>2.5</v>
      </c>
      <c r="J1839">
        <v>42.83</v>
      </c>
      <c r="K1839">
        <v>107.075</v>
      </c>
      <c r="N1839" t="s">
        <v>387</v>
      </c>
    </row>
    <row r="1840" spans="1:14" x14ac:dyDescent="0.2">
      <c r="A1840" t="s">
        <v>36</v>
      </c>
      <c r="B1840" t="s">
        <v>376</v>
      </c>
      <c r="C1840" t="s">
        <v>16</v>
      </c>
      <c r="E1840" t="s">
        <v>20</v>
      </c>
      <c r="I1840">
        <v>1.5</v>
      </c>
      <c r="J1840">
        <v>42.83</v>
      </c>
      <c r="K1840">
        <v>64.245000000000005</v>
      </c>
      <c r="N1840" t="s">
        <v>388</v>
      </c>
    </row>
    <row r="1841" spans="1:14" x14ac:dyDescent="0.2">
      <c r="A1841" t="s">
        <v>36</v>
      </c>
      <c r="B1841" t="s">
        <v>376</v>
      </c>
      <c r="C1841" t="s">
        <v>16</v>
      </c>
      <c r="E1841" t="s">
        <v>20</v>
      </c>
      <c r="I1841">
        <v>1.5</v>
      </c>
      <c r="J1841">
        <v>42.83</v>
      </c>
      <c r="K1841">
        <v>64.245000000000005</v>
      </c>
      <c r="N1841" t="s">
        <v>389</v>
      </c>
    </row>
    <row r="1842" spans="1:14" x14ac:dyDescent="0.2">
      <c r="A1842" t="s">
        <v>36</v>
      </c>
      <c r="B1842" t="s">
        <v>376</v>
      </c>
      <c r="C1842" t="s">
        <v>16</v>
      </c>
      <c r="E1842" t="s">
        <v>18</v>
      </c>
      <c r="I1842">
        <v>3</v>
      </c>
      <c r="J1842">
        <v>42.83</v>
      </c>
      <c r="K1842">
        <v>128.49</v>
      </c>
      <c r="N1842" t="s">
        <v>390</v>
      </c>
    </row>
    <row r="1843" spans="1:14" x14ac:dyDescent="0.2">
      <c r="A1843" t="s">
        <v>37</v>
      </c>
      <c r="B1843" t="s">
        <v>376</v>
      </c>
      <c r="C1843" t="s">
        <v>16</v>
      </c>
      <c r="E1843" t="s">
        <v>391</v>
      </c>
      <c r="F1843" t="s">
        <v>392</v>
      </c>
      <c r="G1843" t="s">
        <v>134</v>
      </c>
      <c r="H1843" t="s">
        <v>180</v>
      </c>
      <c r="I1843">
        <v>4</v>
      </c>
      <c r="J1843">
        <v>42.83</v>
      </c>
      <c r="K1843">
        <v>171.32</v>
      </c>
      <c r="L1843" t="s">
        <v>24</v>
      </c>
      <c r="N1843" t="s">
        <v>393</v>
      </c>
    </row>
    <row r="1844" spans="1:14" x14ac:dyDescent="0.2">
      <c r="A1844" t="s">
        <v>37</v>
      </c>
      <c r="B1844" t="s">
        <v>376</v>
      </c>
      <c r="C1844" t="s">
        <v>16</v>
      </c>
      <c r="E1844" t="s">
        <v>394</v>
      </c>
      <c r="F1844" t="s">
        <v>395</v>
      </c>
      <c r="G1844" t="s">
        <v>396</v>
      </c>
      <c r="H1844" t="s">
        <v>180</v>
      </c>
      <c r="I1844">
        <v>1.5</v>
      </c>
      <c r="J1844">
        <v>42.83</v>
      </c>
      <c r="K1844">
        <v>64.245000000000005</v>
      </c>
      <c r="L1844" t="s">
        <v>24</v>
      </c>
      <c r="N1844" t="s">
        <v>397</v>
      </c>
    </row>
    <row r="1845" spans="1:14" x14ac:dyDescent="0.2">
      <c r="A1845" t="s">
        <v>37</v>
      </c>
      <c r="B1845" t="s">
        <v>376</v>
      </c>
      <c r="C1845" t="s">
        <v>16</v>
      </c>
      <c r="E1845" t="s">
        <v>18</v>
      </c>
      <c r="I1845">
        <v>11</v>
      </c>
      <c r="J1845">
        <v>42.83</v>
      </c>
      <c r="K1845">
        <v>471.13</v>
      </c>
      <c r="N1845" t="s">
        <v>398</v>
      </c>
    </row>
    <row r="1846" spans="1:14" x14ac:dyDescent="0.2">
      <c r="A1846" t="s">
        <v>37</v>
      </c>
      <c r="B1846" t="s">
        <v>376</v>
      </c>
      <c r="C1846" t="s">
        <v>16</v>
      </c>
      <c r="E1846" t="s">
        <v>19</v>
      </c>
      <c r="I1846">
        <v>4.5</v>
      </c>
      <c r="J1846">
        <v>42.83</v>
      </c>
      <c r="K1846">
        <v>192.73500000000001</v>
      </c>
    </row>
    <row r="1847" spans="1:14" x14ac:dyDescent="0.2">
      <c r="A1847" t="s">
        <v>37</v>
      </c>
      <c r="B1847" t="s">
        <v>376</v>
      </c>
      <c r="C1847" t="s">
        <v>16</v>
      </c>
      <c r="E1847" t="s">
        <v>394</v>
      </c>
      <c r="F1847" t="s">
        <v>395</v>
      </c>
      <c r="G1847" t="s">
        <v>396</v>
      </c>
      <c r="H1847" t="s">
        <v>180</v>
      </c>
      <c r="I1847">
        <v>1.5</v>
      </c>
      <c r="J1847">
        <v>42.83</v>
      </c>
      <c r="K1847">
        <v>64.245000000000005</v>
      </c>
      <c r="L1847" t="s">
        <v>24</v>
      </c>
      <c r="N1847" t="s">
        <v>399</v>
      </c>
    </row>
    <row r="1848" spans="1:14" x14ac:dyDescent="0.2">
      <c r="A1848" t="s">
        <v>37</v>
      </c>
      <c r="B1848" t="s">
        <v>376</v>
      </c>
      <c r="C1848" t="s">
        <v>16</v>
      </c>
      <c r="E1848" t="s">
        <v>18</v>
      </c>
      <c r="I1848">
        <v>2.5</v>
      </c>
      <c r="J1848">
        <v>42.83</v>
      </c>
      <c r="K1848">
        <v>107.075</v>
      </c>
      <c r="N1848" t="s">
        <v>400</v>
      </c>
    </row>
    <row r="1849" spans="1:14" x14ac:dyDescent="0.2">
      <c r="A1849" t="s">
        <v>37</v>
      </c>
      <c r="B1849" t="s">
        <v>376</v>
      </c>
      <c r="C1849" t="s">
        <v>16</v>
      </c>
      <c r="D1849" t="s">
        <v>40</v>
      </c>
      <c r="E1849" t="s">
        <v>366</v>
      </c>
      <c r="F1849" t="s">
        <v>367</v>
      </c>
      <c r="G1849" t="s">
        <v>129</v>
      </c>
      <c r="H1849" t="s">
        <v>192</v>
      </c>
      <c r="I1849">
        <v>2</v>
      </c>
      <c r="J1849">
        <v>42.83</v>
      </c>
      <c r="K1849">
        <v>85.66</v>
      </c>
      <c r="L1849" t="s">
        <v>24</v>
      </c>
    </row>
    <row r="1850" spans="1:14" x14ac:dyDescent="0.2">
      <c r="A1850" t="s">
        <v>37</v>
      </c>
      <c r="B1850" t="s">
        <v>376</v>
      </c>
      <c r="C1850" t="s">
        <v>16</v>
      </c>
      <c r="E1850" t="s">
        <v>20</v>
      </c>
      <c r="I1850">
        <v>7.5</v>
      </c>
      <c r="J1850">
        <v>42.83</v>
      </c>
      <c r="K1850">
        <v>321.22500000000002</v>
      </c>
    </row>
    <row r="1851" spans="1:14" x14ac:dyDescent="0.2">
      <c r="A1851" t="s">
        <v>37</v>
      </c>
      <c r="B1851" t="s">
        <v>376</v>
      </c>
      <c r="C1851" t="s">
        <v>16</v>
      </c>
      <c r="E1851" t="s">
        <v>391</v>
      </c>
      <c r="F1851" t="s">
        <v>392</v>
      </c>
      <c r="G1851" t="s">
        <v>134</v>
      </c>
      <c r="H1851" t="s">
        <v>180</v>
      </c>
      <c r="I1851">
        <v>4</v>
      </c>
      <c r="J1851">
        <v>42.83</v>
      </c>
      <c r="K1851">
        <v>171.32</v>
      </c>
      <c r="L1851" t="s">
        <v>24</v>
      </c>
      <c r="N1851" t="s">
        <v>401</v>
      </c>
    </row>
    <row r="1852" spans="1:14" x14ac:dyDescent="0.2">
      <c r="A1852" t="s">
        <v>39</v>
      </c>
      <c r="B1852" t="s">
        <v>376</v>
      </c>
      <c r="C1852" t="s">
        <v>16</v>
      </c>
      <c r="E1852" t="s">
        <v>19</v>
      </c>
      <c r="I1852">
        <v>7.5</v>
      </c>
      <c r="J1852">
        <v>42.83</v>
      </c>
      <c r="K1852">
        <v>321.22500000000002</v>
      </c>
    </row>
    <row r="1853" spans="1:14" x14ac:dyDescent="0.2">
      <c r="A1853" t="s">
        <v>39</v>
      </c>
      <c r="B1853" t="s">
        <v>376</v>
      </c>
      <c r="C1853" t="s">
        <v>16</v>
      </c>
      <c r="E1853" t="s">
        <v>18</v>
      </c>
      <c r="I1853">
        <v>8</v>
      </c>
      <c r="J1853">
        <v>42.83</v>
      </c>
      <c r="K1853">
        <v>342.64</v>
      </c>
      <c r="N1853" t="s">
        <v>402</v>
      </c>
    </row>
    <row r="1854" spans="1:14" x14ac:dyDescent="0.2">
      <c r="A1854" t="s">
        <v>39</v>
      </c>
      <c r="B1854" t="s">
        <v>376</v>
      </c>
      <c r="C1854" t="s">
        <v>16</v>
      </c>
      <c r="E1854" t="s">
        <v>20</v>
      </c>
      <c r="I1854">
        <v>12</v>
      </c>
      <c r="J1854">
        <v>42.83</v>
      </c>
      <c r="K1854">
        <v>513.96</v>
      </c>
    </row>
    <row r="1855" spans="1:14" x14ac:dyDescent="0.2">
      <c r="A1855" t="s">
        <v>39</v>
      </c>
      <c r="B1855" t="s">
        <v>376</v>
      </c>
      <c r="C1855" t="s">
        <v>16</v>
      </c>
      <c r="E1855" t="s">
        <v>403</v>
      </c>
      <c r="F1855" t="s">
        <v>404</v>
      </c>
      <c r="G1855" t="s">
        <v>396</v>
      </c>
      <c r="H1855" t="s">
        <v>180</v>
      </c>
      <c r="I1855">
        <v>1.5</v>
      </c>
      <c r="J1855">
        <v>42.83</v>
      </c>
      <c r="K1855">
        <v>64.245000000000005</v>
      </c>
      <c r="L1855" t="s">
        <v>24</v>
      </c>
      <c r="M1855" t="s">
        <v>405</v>
      </c>
    </row>
    <row r="1856" spans="1:14" x14ac:dyDescent="0.2">
      <c r="A1856" t="s">
        <v>39</v>
      </c>
      <c r="B1856" t="s">
        <v>376</v>
      </c>
      <c r="C1856" t="s">
        <v>16</v>
      </c>
      <c r="D1856" t="s">
        <v>361</v>
      </c>
      <c r="E1856" t="s">
        <v>383</v>
      </c>
      <c r="F1856" t="s">
        <v>384</v>
      </c>
      <c r="G1856" t="s">
        <v>54</v>
      </c>
      <c r="H1856" t="s">
        <v>145</v>
      </c>
      <c r="I1856">
        <v>3</v>
      </c>
      <c r="J1856">
        <v>42.83</v>
      </c>
      <c r="K1856">
        <v>128.49</v>
      </c>
    </row>
    <row r="1857" spans="1:14" x14ac:dyDescent="0.2">
      <c r="A1857" t="s">
        <v>39</v>
      </c>
      <c r="B1857" t="s">
        <v>376</v>
      </c>
      <c r="C1857" t="s">
        <v>16</v>
      </c>
      <c r="D1857" t="s">
        <v>380</v>
      </c>
      <c r="E1857" t="s">
        <v>386</v>
      </c>
      <c r="F1857" t="s">
        <v>382</v>
      </c>
      <c r="I1857">
        <v>3</v>
      </c>
      <c r="J1857">
        <v>42.83</v>
      </c>
      <c r="K1857">
        <v>128.49</v>
      </c>
    </row>
    <row r="1858" spans="1:14" x14ac:dyDescent="0.2">
      <c r="A1858" t="s">
        <v>39</v>
      </c>
      <c r="B1858" t="s">
        <v>376</v>
      </c>
      <c r="C1858" t="s">
        <v>16</v>
      </c>
      <c r="D1858" t="s">
        <v>380</v>
      </c>
      <c r="E1858" t="s">
        <v>381</v>
      </c>
      <c r="F1858" t="s">
        <v>382</v>
      </c>
      <c r="I1858">
        <v>2</v>
      </c>
      <c r="J1858">
        <v>42.83</v>
      </c>
      <c r="K1858">
        <v>85.66</v>
      </c>
    </row>
    <row r="1859" spans="1:14" x14ac:dyDescent="0.2">
      <c r="A1859" t="s">
        <v>39</v>
      </c>
      <c r="B1859" t="s">
        <v>376</v>
      </c>
      <c r="C1859" t="s">
        <v>16</v>
      </c>
      <c r="E1859" t="s">
        <v>40</v>
      </c>
      <c r="I1859">
        <v>2</v>
      </c>
      <c r="J1859">
        <v>42.83</v>
      </c>
      <c r="K1859">
        <v>85.66</v>
      </c>
      <c r="N1859" t="s">
        <v>406</v>
      </c>
    </row>
    <row r="1860" spans="1:14" x14ac:dyDescent="0.2">
      <c r="A1860" t="s">
        <v>44</v>
      </c>
      <c r="B1860" t="s">
        <v>376</v>
      </c>
      <c r="C1860" t="s">
        <v>16</v>
      </c>
      <c r="E1860" t="s">
        <v>19</v>
      </c>
      <c r="I1860">
        <v>2</v>
      </c>
      <c r="J1860">
        <v>42.83</v>
      </c>
      <c r="K1860">
        <v>85.66</v>
      </c>
    </row>
    <row r="1861" spans="1:14" x14ac:dyDescent="0.2">
      <c r="A1861" t="s">
        <v>44</v>
      </c>
      <c r="B1861" t="s">
        <v>376</v>
      </c>
      <c r="C1861" t="s">
        <v>16</v>
      </c>
      <c r="E1861" t="s">
        <v>20</v>
      </c>
      <c r="I1861">
        <v>4</v>
      </c>
      <c r="J1861">
        <v>42.83</v>
      </c>
      <c r="K1861">
        <v>171.32</v>
      </c>
    </row>
    <row r="1862" spans="1:14" x14ac:dyDescent="0.2">
      <c r="A1862" t="s">
        <v>44</v>
      </c>
      <c r="B1862" t="s">
        <v>376</v>
      </c>
      <c r="C1862" t="s">
        <v>16</v>
      </c>
      <c r="E1862" t="s">
        <v>18</v>
      </c>
      <c r="I1862">
        <v>12</v>
      </c>
      <c r="J1862">
        <v>42.83</v>
      </c>
      <c r="K1862">
        <v>513.96</v>
      </c>
      <c r="N1862" t="s">
        <v>407</v>
      </c>
    </row>
    <row r="1863" spans="1:14" x14ac:dyDescent="0.2">
      <c r="A1863" t="s">
        <v>44</v>
      </c>
      <c r="B1863" t="s">
        <v>376</v>
      </c>
      <c r="C1863" t="s">
        <v>16</v>
      </c>
      <c r="E1863" t="s">
        <v>40</v>
      </c>
      <c r="I1863">
        <v>2</v>
      </c>
      <c r="J1863">
        <v>42.83</v>
      </c>
      <c r="K1863">
        <v>85.66</v>
      </c>
      <c r="N1863" t="s">
        <v>406</v>
      </c>
    </row>
    <row r="1864" spans="1:14" x14ac:dyDescent="0.2">
      <c r="A1864" t="s">
        <v>44</v>
      </c>
      <c r="B1864" t="s">
        <v>376</v>
      </c>
      <c r="C1864" t="s">
        <v>16</v>
      </c>
      <c r="E1864" t="s">
        <v>46</v>
      </c>
      <c r="I1864">
        <v>1.5</v>
      </c>
      <c r="J1864">
        <v>42.83</v>
      </c>
      <c r="K1864">
        <v>64.245000000000005</v>
      </c>
    </row>
    <row r="1865" spans="1:14" x14ac:dyDescent="0.2">
      <c r="A1865" t="s">
        <v>44</v>
      </c>
      <c r="B1865" t="s">
        <v>376</v>
      </c>
      <c r="C1865" t="s">
        <v>16</v>
      </c>
      <c r="E1865" t="s">
        <v>408</v>
      </c>
      <c r="F1865" t="s">
        <v>409</v>
      </c>
      <c r="G1865" t="s">
        <v>134</v>
      </c>
      <c r="H1865" t="s">
        <v>180</v>
      </c>
      <c r="I1865">
        <v>1</v>
      </c>
      <c r="J1865">
        <v>42.83</v>
      </c>
      <c r="K1865">
        <v>42.83</v>
      </c>
      <c r="L1865" t="s">
        <v>24</v>
      </c>
      <c r="M1865" t="s">
        <v>410</v>
      </c>
    </row>
    <row r="1866" spans="1:14" x14ac:dyDescent="0.2">
      <c r="A1866" t="s">
        <v>44</v>
      </c>
      <c r="B1866" t="s">
        <v>376</v>
      </c>
      <c r="C1866" t="s">
        <v>16</v>
      </c>
      <c r="D1866" t="s">
        <v>380</v>
      </c>
      <c r="E1866" t="s">
        <v>386</v>
      </c>
      <c r="F1866" t="s">
        <v>382</v>
      </c>
      <c r="I1866">
        <v>3</v>
      </c>
      <c r="J1866">
        <v>42.83</v>
      </c>
      <c r="K1866">
        <v>128.49</v>
      </c>
      <c r="N1866" t="s">
        <v>411</v>
      </c>
    </row>
    <row r="1867" spans="1:14" x14ac:dyDescent="0.2">
      <c r="A1867" t="s">
        <v>44</v>
      </c>
      <c r="B1867" t="s">
        <v>376</v>
      </c>
      <c r="C1867" t="s">
        <v>16</v>
      </c>
      <c r="D1867" t="s">
        <v>73</v>
      </c>
      <c r="E1867" t="s">
        <v>412</v>
      </c>
      <c r="F1867" t="s">
        <v>413</v>
      </c>
      <c r="G1867" t="s">
        <v>396</v>
      </c>
      <c r="I1867">
        <v>3</v>
      </c>
      <c r="J1867">
        <v>42.83</v>
      </c>
      <c r="K1867">
        <v>128.49</v>
      </c>
      <c r="N1867" t="s">
        <v>411</v>
      </c>
    </row>
    <row r="1868" spans="1:14" x14ac:dyDescent="0.2">
      <c r="A1868" t="s">
        <v>44</v>
      </c>
      <c r="B1868" t="s">
        <v>376</v>
      </c>
      <c r="C1868" t="s">
        <v>16</v>
      </c>
      <c r="D1868" t="s">
        <v>380</v>
      </c>
      <c r="E1868" t="s">
        <v>386</v>
      </c>
      <c r="F1868" t="s">
        <v>382</v>
      </c>
      <c r="I1868">
        <v>2</v>
      </c>
      <c r="J1868">
        <v>42.83</v>
      </c>
      <c r="K1868">
        <v>85.66</v>
      </c>
    </row>
    <row r="1869" spans="1:14" x14ac:dyDescent="0.2">
      <c r="A1869" t="s">
        <v>44</v>
      </c>
      <c r="B1869" t="s">
        <v>376</v>
      </c>
      <c r="C1869" t="s">
        <v>16</v>
      </c>
      <c r="E1869" t="s">
        <v>414</v>
      </c>
      <c r="F1869" t="s">
        <v>415</v>
      </c>
      <c r="G1869" t="s">
        <v>54</v>
      </c>
      <c r="H1869" t="s">
        <v>145</v>
      </c>
      <c r="I1869">
        <v>1.5</v>
      </c>
      <c r="J1869">
        <v>42.83</v>
      </c>
      <c r="K1869">
        <v>64.245000000000005</v>
      </c>
    </row>
    <row r="1870" spans="1:14" x14ac:dyDescent="0.2">
      <c r="A1870" t="s">
        <v>44</v>
      </c>
      <c r="B1870" t="s">
        <v>376</v>
      </c>
      <c r="C1870" t="s">
        <v>16</v>
      </c>
      <c r="E1870" t="s">
        <v>416</v>
      </c>
      <c r="F1870" t="s">
        <v>247</v>
      </c>
      <c r="I1870">
        <v>2.5</v>
      </c>
      <c r="J1870">
        <v>42.83</v>
      </c>
      <c r="K1870">
        <v>107.075</v>
      </c>
      <c r="N1870" t="s">
        <v>417</v>
      </c>
    </row>
    <row r="1871" spans="1:14" x14ac:dyDescent="0.2">
      <c r="A1871" t="s">
        <v>44</v>
      </c>
      <c r="B1871" t="s">
        <v>376</v>
      </c>
      <c r="C1871" t="s">
        <v>16</v>
      </c>
      <c r="E1871" t="s">
        <v>418</v>
      </c>
      <c r="F1871" t="s">
        <v>419</v>
      </c>
      <c r="G1871" t="s">
        <v>54</v>
      </c>
      <c r="H1871" t="s">
        <v>32</v>
      </c>
      <c r="I1871">
        <v>1.5</v>
      </c>
      <c r="J1871">
        <v>42.83</v>
      </c>
      <c r="K1871">
        <v>64.245000000000005</v>
      </c>
    </row>
    <row r="1872" spans="1:14" x14ac:dyDescent="0.2">
      <c r="A1872" t="s">
        <v>44</v>
      </c>
      <c r="B1872" t="s">
        <v>376</v>
      </c>
      <c r="C1872" t="s">
        <v>16</v>
      </c>
      <c r="D1872" t="s">
        <v>40</v>
      </c>
      <c r="E1872" t="s">
        <v>420</v>
      </c>
      <c r="F1872" t="s">
        <v>421</v>
      </c>
      <c r="I1872">
        <v>2</v>
      </c>
      <c r="J1872">
        <v>42.83</v>
      </c>
      <c r="K1872">
        <v>85.66</v>
      </c>
    </row>
    <row r="1873" spans="1:14" x14ac:dyDescent="0.2">
      <c r="A1873" t="s">
        <v>44</v>
      </c>
      <c r="B1873" t="s">
        <v>376</v>
      </c>
      <c r="C1873" t="s">
        <v>16</v>
      </c>
      <c r="E1873" t="s">
        <v>416</v>
      </c>
      <c r="F1873" t="s">
        <v>247</v>
      </c>
      <c r="I1873">
        <v>2</v>
      </c>
      <c r="J1873">
        <v>42.83</v>
      </c>
      <c r="K1873">
        <v>85.66</v>
      </c>
      <c r="N1873" t="s">
        <v>422</v>
      </c>
    </row>
    <row r="1874" spans="1:14" x14ac:dyDescent="0.2">
      <c r="A1874" t="s">
        <v>55</v>
      </c>
      <c r="B1874" t="s">
        <v>376</v>
      </c>
      <c r="C1874" t="s">
        <v>16</v>
      </c>
      <c r="E1874" t="s">
        <v>17</v>
      </c>
      <c r="I1874">
        <v>7.75</v>
      </c>
      <c r="J1874">
        <v>42.83</v>
      </c>
      <c r="K1874">
        <v>331.9325</v>
      </c>
    </row>
    <row r="1875" spans="1:14" x14ac:dyDescent="0.2">
      <c r="A1875" t="s">
        <v>55</v>
      </c>
      <c r="B1875" t="s">
        <v>376</v>
      </c>
      <c r="C1875" t="s">
        <v>16</v>
      </c>
      <c r="E1875" t="s">
        <v>18</v>
      </c>
      <c r="I1875">
        <v>7</v>
      </c>
      <c r="J1875">
        <v>42.83</v>
      </c>
      <c r="K1875">
        <v>299.81</v>
      </c>
      <c r="N1875" t="s">
        <v>402</v>
      </c>
    </row>
    <row r="1876" spans="1:14" x14ac:dyDescent="0.2">
      <c r="A1876" t="s">
        <v>55</v>
      </c>
      <c r="B1876" t="s">
        <v>376</v>
      </c>
      <c r="C1876" t="s">
        <v>16</v>
      </c>
      <c r="E1876" t="s">
        <v>19</v>
      </c>
      <c r="I1876">
        <v>3</v>
      </c>
      <c r="J1876">
        <v>42.83</v>
      </c>
      <c r="K1876">
        <v>128.49</v>
      </c>
      <c r="N1876" t="s">
        <v>423</v>
      </c>
    </row>
    <row r="1877" spans="1:14" x14ac:dyDescent="0.2">
      <c r="A1877" t="s">
        <v>55</v>
      </c>
      <c r="B1877" t="s">
        <v>376</v>
      </c>
      <c r="C1877" t="s">
        <v>16</v>
      </c>
      <c r="D1877" t="s">
        <v>361</v>
      </c>
      <c r="E1877" t="s">
        <v>383</v>
      </c>
      <c r="F1877" t="s">
        <v>384</v>
      </c>
      <c r="G1877" t="s">
        <v>54</v>
      </c>
      <c r="H1877" t="s">
        <v>145</v>
      </c>
      <c r="I1877">
        <v>10</v>
      </c>
      <c r="J1877">
        <v>42.83</v>
      </c>
      <c r="K1877">
        <v>428.3</v>
      </c>
      <c r="N1877" t="s">
        <v>424</v>
      </c>
    </row>
    <row r="1878" spans="1:14" x14ac:dyDescent="0.2">
      <c r="A1878" t="s">
        <v>55</v>
      </c>
      <c r="B1878" t="s">
        <v>376</v>
      </c>
      <c r="C1878" t="s">
        <v>16</v>
      </c>
      <c r="E1878" t="s">
        <v>40</v>
      </c>
      <c r="I1878">
        <v>4</v>
      </c>
      <c r="J1878">
        <v>42.83</v>
      </c>
      <c r="K1878">
        <v>171.32</v>
      </c>
      <c r="N1878" t="s">
        <v>425</v>
      </c>
    </row>
    <row r="1879" spans="1:14" x14ac:dyDescent="0.2">
      <c r="A1879" t="s">
        <v>55</v>
      </c>
      <c r="B1879" t="s">
        <v>376</v>
      </c>
      <c r="C1879" t="s">
        <v>16</v>
      </c>
      <c r="D1879" t="s">
        <v>361</v>
      </c>
      <c r="E1879" t="s">
        <v>362</v>
      </c>
      <c r="F1879" t="s">
        <v>363</v>
      </c>
      <c r="G1879" t="s">
        <v>54</v>
      </c>
      <c r="I1879">
        <v>3</v>
      </c>
      <c r="J1879">
        <v>42.83</v>
      </c>
      <c r="K1879">
        <v>128.49</v>
      </c>
      <c r="N1879" t="s">
        <v>426</v>
      </c>
    </row>
    <row r="1880" spans="1:14" x14ac:dyDescent="0.2">
      <c r="A1880" t="s">
        <v>55</v>
      </c>
      <c r="B1880" t="s">
        <v>376</v>
      </c>
      <c r="C1880" t="s">
        <v>16</v>
      </c>
      <c r="E1880" t="s">
        <v>20</v>
      </c>
      <c r="I1880">
        <v>4</v>
      </c>
      <c r="J1880">
        <v>42.83</v>
      </c>
      <c r="K1880">
        <v>171.32</v>
      </c>
    </row>
    <row r="1881" spans="1:14" x14ac:dyDescent="0.2">
      <c r="A1881" t="s">
        <v>51</v>
      </c>
      <c r="B1881" t="s">
        <v>376</v>
      </c>
      <c r="C1881" t="s">
        <v>16</v>
      </c>
      <c r="E1881" t="s">
        <v>427</v>
      </c>
      <c r="F1881" t="s">
        <v>247</v>
      </c>
      <c r="I1881">
        <v>8</v>
      </c>
      <c r="J1881">
        <v>42.83</v>
      </c>
      <c r="K1881">
        <v>342.64</v>
      </c>
      <c r="N1881" t="s">
        <v>428</v>
      </c>
    </row>
    <row r="1882" spans="1:14" x14ac:dyDescent="0.2">
      <c r="A1882" t="s">
        <v>51</v>
      </c>
      <c r="B1882" t="s">
        <v>376</v>
      </c>
      <c r="C1882" t="s">
        <v>16</v>
      </c>
      <c r="E1882" t="s">
        <v>18</v>
      </c>
      <c r="I1882">
        <v>7</v>
      </c>
      <c r="J1882">
        <v>42.83</v>
      </c>
      <c r="K1882">
        <v>299.81</v>
      </c>
      <c r="N1882" t="s">
        <v>377</v>
      </c>
    </row>
    <row r="1883" spans="1:14" x14ac:dyDescent="0.2">
      <c r="A1883" t="s">
        <v>51</v>
      </c>
      <c r="B1883" t="s">
        <v>376</v>
      </c>
      <c r="C1883" t="s">
        <v>16</v>
      </c>
      <c r="E1883" t="s">
        <v>19</v>
      </c>
      <c r="I1883">
        <v>8</v>
      </c>
      <c r="J1883">
        <v>42.83</v>
      </c>
      <c r="K1883">
        <v>342.64</v>
      </c>
      <c r="N1883" t="s">
        <v>379</v>
      </c>
    </row>
    <row r="1884" spans="1:14" x14ac:dyDescent="0.2">
      <c r="A1884" t="s">
        <v>51</v>
      </c>
      <c r="B1884" t="s">
        <v>376</v>
      </c>
      <c r="C1884" t="s">
        <v>16</v>
      </c>
      <c r="E1884" t="s">
        <v>20</v>
      </c>
      <c r="I1884">
        <v>8</v>
      </c>
      <c r="J1884">
        <v>42.83</v>
      </c>
      <c r="K1884">
        <v>342.64</v>
      </c>
    </row>
    <row r="1885" spans="1:14" x14ac:dyDescent="0.2">
      <c r="A1885" t="s">
        <v>51</v>
      </c>
      <c r="B1885" t="s">
        <v>376</v>
      </c>
      <c r="C1885" t="s">
        <v>16</v>
      </c>
      <c r="E1885" t="s">
        <v>18</v>
      </c>
      <c r="I1885">
        <v>4</v>
      </c>
      <c r="J1885">
        <v>42.83</v>
      </c>
      <c r="K1885">
        <v>171.32</v>
      </c>
      <c r="N1885" t="s">
        <v>429</v>
      </c>
    </row>
    <row r="1886" spans="1:14" x14ac:dyDescent="0.2">
      <c r="A1886" t="s">
        <v>51</v>
      </c>
      <c r="B1886" t="s">
        <v>376</v>
      </c>
      <c r="C1886" t="s">
        <v>16</v>
      </c>
      <c r="E1886" t="s">
        <v>40</v>
      </c>
      <c r="I1886">
        <v>3</v>
      </c>
      <c r="J1886">
        <v>42.83</v>
      </c>
      <c r="K1886">
        <v>128.49</v>
      </c>
      <c r="N1886" t="s">
        <v>430</v>
      </c>
    </row>
    <row r="1887" spans="1:14" x14ac:dyDescent="0.2">
      <c r="A1887" t="s">
        <v>51</v>
      </c>
      <c r="B1887" t="s">
        <v>376</v>
      </c>
      <c r="C1887" t="s">
        <v>16</v>
      </c>
      <c r="D1887" t="s">
        <v>40</v>
      </c>
      <c r="E1887" t="s">
        <v>366</v>
      </c>
      <c r="F1887" t="s">
        <v>367</v>
      </c>
      <c r="G1887" t="s">
        <v>129</v>
      </c>
      <c r="H1887" t="s">
        <v>192</v>
      </c>
      <c r="I1887">
        <v>1</v>
      </c>
      <c r="J1887">
        <v>42.83</v>
      </c>
      <c r="K1887">
        <v>42.83</v>
      </c>
      <c r="L1887" t="s">
        <v>24</v>
      </c>
    </row>
    <row r="1888" spans="1:14" x14ac:dyDescent="0.2">
      <c r="A1888" t="s">
        <v>49</v>
      </c>
      <c r="B1888" t="s">
        <v>376</v>
      </c>
      <c r="C1888" t="s">
        <v>16</v>
      </c>
      <c r="E1888" t="s">
        <v>17</v>
      </c>
      <c r="I1888">
        <v>7.75</v>
      </c>
      <c r="J1888">
        <v>42.83</v>
      </c>
      <c r="K1888">
        <v>331.9325</v>
      </c>
    </row>
    <row r="1889" spans="1:14" x14ac:dyDescent="0.2">
      <c r="A1889" t="s">
        <v>49</v>
      </c>
      <c r="B1889" t="s">
        <v>376</v>
      </c>
      <c r="C1889" t="s">
        <v>16</v>
      </c>
      <c r="E1889" t="s">
        <v>20</v>
      </c>
      <c r="I1889">
        <v>7</v>
      </c>
      <c r="J1889">
        <v>42.83</v>
      </c>
      <c r="K1889">
        <v>299.81</v>
      </c>
    </row>
    <row r="1890" spans="1:14" x14ac:dyDescent="0.2">
      <c r="A1890" t="s">
        <v>49</v>
      </c>
      <c r="B1890" t="s">
        <v>376</v>
      </c>
      <c r="C1890" t="s">
        <v>16</v>
      </c>
      <c r="E1890" t="s">
        <v>19</v>
      </c>
      <c r="I1890">
        <v>5</v>
      </c>
      <c r="J1890">
        <v>42.83</v>
      </c>
      <c r="K1890">
        <v>214.15</v>
      </c>
    </row>
    <row r="1891" spans="1:14" x14ac:dyDescent="0.2">
      <c r="A1891" t="s">
        <v>49</v>
      </c>
      <c r="B1891" t="s">
        <v>376</v>
      </c>
      <c r="C1891" t="s">
        <v>16</v>
      </c>
      <c r="D1891" t="s">
        <v>361</v>
      </c>
      <c r="E1891" t="s">
        <v>383</v>
      </c>
      <c r="F1891" t="s">
        <v>384</v>
      </c>
      <c r="G1891" t="s">
        <v>54</v>
      </c>
      <c r="H1891" t="s">
        <v>145</v>
      </c>
      <c r="I1891">
        <v>6</v>
      </c>
      <c r="J1891">
        <v>42.83</v>
      </c>
      <c r="K1891">
        <v>256.98</v>
      </c>
    </row>
    <row r="1892" spans="1:14" x14ac:dyDescent="0.2">
      <c r="A1892" t="s">
        <v>49</v>
      </c>
      <c r="B1892" t="s">
        <v>376</v>
      </c>
      <c r="C1892" t="s">
        <v>16</v>
      </c>
      <c r="D1892" t="s">
        <v>361</v>
      </c>
      <c r="E1892" t="s">
        <v>362</v>
      </c>
      <c r="F1892" t="s">
        <v>363</v>
      </c>
      <c r="G1892" t="s">
        <v>54</v>
      </c>
      <c r="I1892">
        <v>1.5</v>
      </c>
      <c r="J1892">
        <v>42.83</v>
      </c>
      <c r="K1892">
        <v>64.245000000000005</v>
      </c>
      <c r="N1892" t="s">
        <v>431</v>
      </c>
    </row>
    <row r="1893" spans="1:14" x14ac:dyDescent="0.2">
      <c r="A1893" t="s">
        <v>49</v>
      </c>
      <c r="B1893" t="s">
        <v>376</v>
      </c>
      <c r="C1893" t="s">
        <v>16</v>
      </c>
      <c r="E1893" t="s">
        <v>18</v>
      </c>
      <c r="I1893">
        <v>8</v>
      </c>
      <c r="J1893">
        <v>42.83</v>
      </c>
      <c r="K1893">
        <v>342.64</v>
      </c>
      <c r="N1893" t="s">
        <v>432</v>
      </c>
    </row>
    <row r="1894" spans="1:14" x14ac:dyDescent="0.2">
      <c r="A1894" t="s">
        <v>49</v>
      </c>
      <c r="B1894" t="s">
        <v>376</v>
      </c>
      <c r="C1894" t="s">
        <v>16</v>
      </c>
      <c r="E1894" t="s">
        <v>433</v>
      </c>
      <c r="F1894" t="s">
        <v>434</v>
      </c>
      <c r="G1894" t="s">
        <v>134</v>
      </c>
      <c r="H1894" t="s">
        <v>180</v>
      </c>
      <c r="I1894">
        <v>2</v>
      </c>
      <c r="J1894">
        <v>42.83</v>
      </c>
      <c r="K1894">
        <v>85.66</v>
      </c>
      <c r="L1894" t="s">
        <v>24</v>
      </c>
      <c r="M1894" t="s">
        <v>435</v>
      </c>
    </row>
    <row r="1895" spans="1:14" x14ac:dyDescent="0.2">
      <c r="A1895" t="s">
        <v>49</v>
      </c>
      <c r="B1895" t="s">
        <v>376</v>
      </c>
      <c r="C1895" t="s">
        <v>16</v>
      </c>
      <c r="D1895" t="s">
        <v>361</v>
      </c>
      <c r="E1895" t="s">
        <v>362</v>
      </c>
      <c r="F1895" t="s">
        <v>363</v>
      </c>
      <c r="G1895" t="s">
        <v>54</v>
      </c>
      <c r="I1895">
        <v>2</v>
      </c>
      <c r="J1895">
        <v>42.83</v>
      </c>
      <c r="K1895">
        <v>85.66</v>
      </c>
    </row>
    <row r="1896" spans="1:14" x14ac:dyDescent="0.2">
      <c r="A1896" t="s">
        <v>47</v>
      </c>
      <c r="B1896" t="s">
        <v>376</v>
      </c>
      <c r="C1896" t="s">
        <v>16</v>
      </c>
      <c r="E1896" t="s">
        <v>20</v>
      </c>
      <c r="I1896">
        <v>9</v>
      </c>
      <c r="J1896">
        <v>42.83</v>
      </c>
      <c r="K1896">
        <v>385.47</v>
      </c>
    </row>
    <row r="1897" spans="1:14" x14ac:dyDescent="0.2">
      <c r="A1897" t="s">
        <v>47</v>
      </c>
      <c r="B1897" t="s">
        <v>376</v>
      </c>
      <c r="C1897" t="s">
        <v>16</v>
      </c>
      <c r="E1897" t="s">
        <v>295</v>
      </c>
      <c r="F1897" t="s">
        <v>296</v>
      </c>
      <c r="G1897" t="s">
        <v>129</v>
      </c>
      <c r="I1897">
        <v>4</v>
      </c>
      <c r="J1897">
        <v>42.83</v>
      </c>
      <c r="K1897">
        <v>171.32</v>
      </c>
      <c r="L1897" t="s">
        <v>24</v>
      </c>
    </row>
    <row r="1898" spans="1:14" x14ac:dyDescent="0.2">
      <c r="A1898" t="s">
        <v>47</v>
      </c>
      <c r="B1898" t="s">
        <v>376</v>
      </c>
      <c r="C1898" t="s">
        <v>16</v>
      </c>
      <c r="E1898" t="s">
        <v>40</v>
      </c>
      <c r="I1898">
        <v>3</v>
      </c>
      <c r="J1898">
        <v>42.83</v>
      </c>
      <c r="K1898">
        <v>128.49</v>
      </c>
      <c r="N1898" t="s">
        <v>406</v>
      </c>
    </row>
    <row r="1899" spans="1:14" x14ac:dyDescent="0.2">
      <c r="A1899" t="s">
        <v>47</v>
      </c>
      <c r="B1899" t="s">
        <v>376</v>
      </c>
      <c r="C1899" t="s">
        <v>16</v>
      </c>
      <c r="E1899" t="s">
        <v>18</v>
      </c>
      <c r="I1899">
        <v>12</v>
      </c>
      <c r="J1899">
        <v>42.83</v>
      </c>
      <c r="K1899">
        <v>513.96</v>
      </c>
      <c r="N1899" t="s">
        <v>436</v>
      </c>
    </row>
    <row r="1900" spans="1:14" x14ac:dyDescent="0.2">
      <c r="A1900" t="s">
        <v>47</v>
      </c>
      <c r="B1900" t="s">
        <v>376</v>
      </c>
      <c r="C1900" t="s">
        <v>16</v>
      </c>
      <c r="D1900" t="s">
        <v>361</v>
      </c>
      <c r="E1900" t="s">
        <v>383</v>
      </c>
      <c r="F1900" t="s">
        <v>384</v>
      </c>
      <c r="G1900" t="s">
        <v>54</v>
      </c>
      <c r="H1900" t="s">
        <v>145</v>
      </c>
      <c r="I1900">
        <v>6</v>
      </c>
      <c r="J1900">
        <v>42.83</v>
      </c>
      <c r="K1900">
        <v>256.98</v>
      </c>
    </row>
    <row r="1901" spans="1:14" x14ac:dyDescent="0.2">
      <c r="A1901" t="s">
        <v>47</v>
      </c>
      <c r="B1901" t="s">
        <v>376</v>
      </c>
      <c r="C1901" t="s">
        <v>16</v>
      </c>
      <c r="D1901" t="s">
        <v>40</v>
      </c>
      <c r="E1901" t="s">
        <v>366</v>
      </c>
      <c r="F1901" t="s">
        <v>367</v>
      </c>
      <c r="G1901" t="s">
        <v>129</v>
      </c>
      <c r="H1901" t="s">
        <v>192</v>
      </c>
      <c r="I1901">
        <v>1.5</v>
      </c>
      <c r="J1901">
        <v>42.83</v>
      </c>
      <c r="K1901">
        <v>64.245000000000005</v>
      </c>
      <c r="L1901" t="s">
        <v>24</v>
      </c>
    </row>
    <row r="1902" spans="1:14" x14ac:dyDescent="0.2">
      <c r="A1902" t="s">
        <v>47</v>
      </c>
      <c r="B1902" t="s">
        <v>376</v>
      </c>
      <c r="C1902" t="s">
        <v>16</v>
      </c>
      <c r="E1902" t="s">
        <v>17</v>
      </c>
      <c r="I1902">
        <v>4</v>
      </c>
      <c r="J1902">
        <v>42.83</v>
      </c>
      <c r="K1902">
        <v>171.32</v>
      </c>
    </row>
    <row r="1903" spans="1:14" x14ac:dyDescent="0.2">
      <c r="A1903" t="s">
        <v>47</v>
      </c>
      <c r="B1903" t="s">
        <v>376</v>
      </c>
      <c r="C1903" t="s">
        <v>16</v>
      </c>
      <c r="E1903" t="s">
        <v>17</v>
      </c>
      <c r="I1903">
        <v>4</v>
      </c>
      <c r="J1903">
        <v>42.83</v>
      </c>
      <c r="K1903">
        <v>171.32</v>
      </c>
    </row>
    <row r="1904" spans="1:14" x14ac:dyDescent="0.2">
      <c r="A1904" t="s">
        <v>48</v>
      </c>
      <c r="B1904" t="s">
        <v>376</v>
      </c>
      <c r="C1904" t="s">
        <v>16</v>
      </c>
      <c r="E1904" t="s">
        <v>18</v>
      </c>
      <c r="I1904">
        <v>10</v>
      </c>
      <c r="J1904">
        <v>42.83</v>
      </c>
      <c r="K1904">
        <v>428.3</v>
      </c>
      <c r="N1904" t="s">
        <v>398</v>
      </c>
    </row>
    <row r="1905" spans="1:14" x14ac:dyDescent="0.2">
      <c r="A1905" t="s">
        <v>48</v>
      </c>
      <c r="B1905" t="s">
        <v>376</v>
      </c>
      <c r="C1905" t="s">
        <v>16</v>
      </c>
      <c r="E1905" t="s">
        <v>19</v>
      </c>
      <c r="I1905">
        <v>5</v>
      </c>
      <c r="J1905">
        <v>42.83</v>
      </c>
      <c r="K1905">
        <v>214.15</v>
      </c>
      <c r="N1905" t="s">
        <v>379</v>
      </c>
    </row>
    <row r="1906" spans="1:14" x14ac:dyDescent="0.2">
      <c r="A1906" t="s">
        <v>48</v>
      </c>
      <c r="B1906" t="s">
        <v>376</v>
      </c>
      <c r="C1906" t="s">
        <v>16</v>
      </c>
      <c r="E1906" t="s">
        <v>40</v>
      </c>
      <c r="I1906">
        <v>4</v>
      </c>
      <c r="J1906">
        <v>42.83</v>
      </c>
      <c r="K1906">
        <v>171.32</v>
      </c>
      <c r="N1906" t="s">
        <v>406</v>
      </c>
    </row>
    <row r="1907" spans="1:14" x14ac:dyDescent="0.2">
      <c r="A1907" t="s">
        <v>48</v>
      </c>
      <c r="B1907" t="s">
        <v>376</v>
      </c>
      <c r="C1907" t="s">
        <v>16</v>
      </c>
      <c r="E1907" t="s">
        <v>20</v>
      </c>
      <c r="I1907">
        <v>5</v>
      </c>
      <c r="J1907">
        <v>42.83</v>
      </c>
      <c r="K1907">
        <v>214.15</v>
      </c>
    </row>
    <row r="1908" spans="1:14" x14ac:dyDescent="0.2">
      <c r="A1908" t="s">
        <v>48</v>
      </c>
      <c r="B1908" t="s">
        <v>376</v>
      </c>
      <c r="C1908" t="s">
        <v>16</v>
      </c>
      <c r="D1908" t="s">
        <v>380</v>
      </c>
      <c r="E1908" t="s">
        <v>381</v>
      </c>
      <c r="F1908" t="s">
        <v>382</v>
      </c>
      <c r="I1908">
        <v>2</v>
      </c>
      <c r="J1908">
        <v>42.83</v>
      </c>
      <c r="K1908">
        <v>85.66</v>
      </c>
    </row>
    <row r="1909" spans="1:14" x14ac:dyDescent="0.2">
      <c r="A1909" t="s">
        <v>48</v>
      </c>
      <c r="B1909" t="s">
        <v>376</v>
      </c>
      <c r="C1909" t="s">
        <v>16</v>
      </c>
      <c r="D1909" t="s">
        <v>361</v>
      </c>
      <c r="E1909" t="s">
        <v>383</v>
      </c>
      <c r="F1909" t="s">
        <v>384</v>
      </c>
      <c r="G1909" t="s">
        <v>54</v>
      </c>
      <c r="H1909" t="s">
        <v>145</v>
      </c>
      <c r="I1909">
        <v>4</v>
      </c>
      <c r="J1909">
        <v>42.83</v>
      </c>
      <c r="K1909">
        <v>171.32</v>
      </c>
      <c r="N1909" t="s">
        <v>437</v>
      </c>
    </row>
    <row r="1910" spans="1:14" x14ac:dyDescent="0.2">
      <c r="A1910" t="s">
        <v>48</v>
      </c>
      <c r="B1910" t="s">
        <v>376</v>
      </c>
      <c r="C1910" t="s">
        <v>16</v>
      </c>
      <c r="D1910" t="s">
        <v>40</v>
      </c>
      <c r="E1910" t="s">
        <v>420</v>
      </c>
      <c r="F1910" t="s">
        <v>421</v>
      </c>
      <c r="I1910">
        <v>3</v>
      </c>
      <c r="J1910">
        <v>42.83</v>
      </c>
      <c r="K1910">
        <v>128.49</v>
      </c>
      <c r="N1910" t="s">
        <v>438</v>
      </c>
    </row>
    <row r="1911" spans="1:14" x14ac:dyDescent="0.2">
      <c r="A1911" t="s">
        <v>48</v>
      </c>
      <c r="B1911" t="s">
        <v>376</v>
      </c>
      <c r="C1911" t="s">
        <v>16</v>
      </c>
      <c r="D1911" t="s">
        <v>380</v>
      </c>
      <c r="E1911" t="s">
        <v>381</v>
      </c>
      <c r="F1911" t="s">
        <v>382</v>
      </c>
      <c r="I1911">
        <v>3</v>
      </c>
      <c r="J1911">
        <v>42.83</v>
      </c>
      <c r="K1911">
        <v>128.49</v>
      </c>
      <c r="N1911" t="s">
        <v>439</v>
      </c>
    </row>
    <row r="1912" spans="1:14" x14ac:dyDescent="0.2">
      <c r="A1912" t="s">
        <v>48</v>
      </c>
      <c r="B1912" t="s">
        <v>376</v>
      </c>
      <c r="C1912" t="s">
        <v>16</v>
      </c>
      <c r="D1912" t="s">
        <v>73</v>
      </c>
      <c r="E1912" t="s">
        <v>412</v>
      </c>
      <c r="F1912" t="s">
        <v>413</v>
      </c>
      <c r="G1912" t="s">
        <v>396</v>
      </c>
      <c r="I1912">
        <v>3</v>
      </c>
      <c r="J1912">
        <v>42.83</v>
      </c>
      <c r="K1912">
        <v>128.49</v>
      </c>
    </row>
    <row r="1913" spans="1:14" x14ac:dyDescent="0.2">
      <c r="A1913" t="s">
        <v>56</v>
      </c>
      <c r="B1913" t="s">
        <v>376</v>
      </c>
      <c r="C1913" t="s">
        <v>16</v>
      </c>
      <c r="E1913" t="s">
        <v>246</v>
      </c>
      <c r="F1913" t="s">
        <v>247</v>
      </c>
      <c r="I1913">
        <v>1</v>
      </c>
      <c r="J1913">
        <v>42.83</v>
      </c>
      <c r="K1913">
        <v>42.83</v>
      </c>
    </row>
    <row r="1914" spans="1:14" x14ac:dyDescent="0.2">
      <c r="A1914" t="s">
        <v>56</v>
      </c>
      <c r="B1914" t="s">
        <v>376</v>
      </c>
      <c r="C1914" t="s">
        <v>16</v>
      </c>
      <c r="E1914" t="s">
        <v>20</v>
      </c>
      <c r="I1914">
        <v>5</v>
      </c>
      <c r="J1914">
        <v>42.83</v>
      </c>
      <c r="K1914">
        <v>214.15</v>
      </c>
    </row>
    <row r="1915" spans="1:14" x14ac:dyDescent="0.2">
      <c r="A1915" t="s">
        <v>56</v>
      </c>
      <c r="B1915" t="s">
        <v>376</v>
      </c>
      <c r="C1915" t="s">
        <v>16</v>
      </c>
      <c r="D1915" t="s">
        <v>380</v>
      </c>
      <c r="E1915" t="s">
        <v>386</v>
      </c>
      <c r="F1915" t="s">
        <v>382</v>
      </c>
      <c r="I1915">
        <v>4</v>
      </c>
      <c r="J1915">
        <v>42.83</v>
      </c>
      <c r="K1915">
        <v>171.32</v>
      </c>
      <c r="N1915" t="s">
        <v>440</v>
      </c>
    </row>
    <row r="1916" spans="1:14" x14ac:dyDescent="0.2">
      <c r="A1916" t="s">
        <v>56</v>
      </c>
      <c r="B1916" t="s">
        <v>376</v>
      </c>
      <c r="C1916" t="s">
        <v>16</v>
      </c>
      <c r="E1916" t="s">
        <v>18</v>
      </c>
      <c r="I1916">
        <v>10</v>
      </c>
      <c r="J1916">
        <v>42.83</v>
      </c>
      <c r="K1916">
        <v>428.3</v>
      </c>
      <c r="N1916" t="s">
        <v>407</v>
      </c>
    </row>
    <row r="1917" spans="1:14" x14ac:dyDescent="0.2">
      <c r="A1917" t="s">
        <v>56</v>
      </c>
      <c r="B1917" t="s">
        <v>376</v>
      </c>
      <c r="C1917" t="s">
        <v>16</v>
      </c>
      <c r="E1917" t="s">
        <v>19</v>
      </c>
      <c r="I1917">
        <v>6</v>
      </c>
      <c r="J1917">
        <v>42.83</v>
      </c>
      <c r="K1917">
        <v>256.98</v>
      </c>
      <c r="N1917" t="s">
        <v>379</v>
      </c>
    </row>
    <row r="1918" spans="1:14" x14ac:dyDescent="0.2">
      <c r="A1918" t="s">
        <v>56</v>
      </c>
      <c r="B1918" t="s">
        <v>376</v>
      </c>
      <c r="C1918" t="s">
        <v>16</v>
      </c>
      <c r="E1918" t="s">
        <v>40</v>
      </c>
      <c r="I1918">
        <v>2</v>
      </c>
      <c r="J1918">
        <v>42.83</v>
      </c>
      <c r="K1918">
        <v>85.66</v>
      </c>
      <c r="N1918" t="s">
        <v>441</v>
      </c>
    </row>
    <row r="1919" spans="1:14" x14ac:dyDescent="0.2">
      <c r="A1919" t="s">
        <v>56</v>
      </c>
      <c r="B1919" t="s">
        <v>376</v>
      </c>
      <c r="C1919" t="s">
        <v>16</v>
      </c>
      <c r="E1919" t="s">
        <v>40</v>
      </c>
      <c r="I1919">
        <v>14</v>
      </c>
      <c r="J1919">
        <v>42.83</v>
      </c>
      <c r="K1919">
        <v>599.62</v>
      </c>
      <c r="N1919" t="s">
        <v>442</v>
      </c>
    </row>
    <row r="1920" spans="1:14" x14ac:dyDescent="0.2">
      <c r="A1920" t="s">
        <v>60</v>
      </c>
      <c r="B1920" t="s">
        <v>376</v>
      </c>
      <c r="C1920" t="s">
        <v>16</v>
      </c>
      <c r="E1920" t="s">
        <v>20</v>
      </c>
      <c r="I1920">
        <v>8.5</v>
      </c>
      <c r="J1920">
        <v>42.83</v>
      </c>
      <c r="K1920">
        <v>364.05500000000001</v>
      </c>
    </row>
    <row r="1921" spans="1:14" x14ac:dyDescent="0.2">
      <c r="A1921" t="s">
        <v>60</v>
      </c>
      <c r="B1921" t="s">
        <v>376</v>
      </c>
      <c r="C1921" t="s">
        <v>16</v>
      </c>
      <c r="E1921" t="s">
        <v>19</v>
      </c>
      <c r="I1921">
        <v>7</v>
      </c>
      <c r="J1921">
        <v>42.83</v>
      </c>
      <c r="K1921">
        <v>299.81</v>
      </c>
    </row>
    <row r="1922" spans="1:14" x14ac:dyDescent="0.2">
      <c r="A1922" t="s">
        <v>60</v>
      </c>
      <c r="B1922" t="s">
        <v>376</v>
      </c>
      <c r="C1922" t="s">
        <v>16</v>
      </c>
      <c r="E1922" t="s">
        <v>40</v>
      </c>
      <c r="I1922">
        <v>1</v>
      </c>
      <c r="J1922">
        <v>42.83</v>
      </c>
      <c r="K1922">
        <v>42.83</v>
      </c>
    </row>
    <row r="1923" spans="1:14" x14ac:dyDescent="0.2">
      <c r="A1923" t="s">
        <v>60</v>
      </c>
      <c r="B1923" t="s">
        <v>376</v>
      </c>
      <c r="C1923" t="s">
        <v>16</v>
      </c>
      <c r="E1923" t="s">
        <v>18</v>
      </c>
      <c r="I1923">
        <v>7</v>
      </c>
      <c r="J1923">
        <v>42.83</v>
      </c>
      <c r="K1923">
        <v>299.81</v>
      </c>
      <c r="N1923" t="s">
        <v>443</v>
      </c>
    </row>
    <row r="1924" spans="1:14" x14ac:dyDescent="0.2">
      <c r="A1924" t="s">
        <v>60</v>
      </c>
      <c r="B1924" t="s">
        <v>376</v>
      </c>
      <c r="C1924" t="s">
        <v>16</v>
      </c>
      <c r="D1924" t="s">
        <v>40</v>
      </c>
      <c r="E1924" t="s">
        <v>420</v>
      </c>
      <c r="F1924" t="s">
        <v>421</v>
      </c>
      <c r="I1924">
        <v>15</v>
      </c>
      <c r="J1924">
        <v>42.83</v>
      </c>
      <c r="K1924">
        <v>642.45000000000005</v>
      </c>
      <c r="N1924" t="s">
        <v>438</v>
      </c>
    </row>
    <row r="1925" spans="1:14" x14ac:dyDescent="0.2">
      <c r="A1925" t="s">
        <v>67</v>
      </c>
      <c r="B1925" t="s">
        <v>376</v>
      </c>
      <c r="C1925" t="s">
        <v>16</v>
      </c>
      <c r="E1925" t="s">
        <v>116</v>
      </c>
      <c r="I1925">
        <v>7.75</v>
      </c>
      <c r="J1925">
        <v>42.83</v>
      </c>
      <c r="K1925">
        <v>331.9325</v>
      </c>
    </row>
    <row r="1926" spans="1:14" x14ac:dyDescent="0.2">
      <c r="A1926" t="s">
        <v>67</v>
      </c>
      <c r="B1926" t="s">
        <v>376</v>
      </c>
      <c r="C1926" t="s">
        <v>16</v>
      </c>
      <c r="E1926" t="s">
        <v>17</v>
      </c>
      <c r="I1926">
        <v>4</v>
      </c>
      <c r="J1926">
        <v>42.83</v>
      </c>
      <c r="K1926">
        <v>171.32</v>
      </c>
    </row>
    <row r="1927" spans="1:14" x14ac:dyDescent="0.2">
      <c r="A1927" t="s">
        <v>67</v>
      </c>
      <c r="B1927" t="s">
        <v>376</v>
      </c>
      <c r="C1927" t="s">
        <v>16</v>
      </c>
      <c r="D1927" t="s">
        <v>380</v>
      </c>
      <c r="E1927" t="s">
        <v>381</v>
      </c>
      <c r="F1927" t="s">
        <v>382</v>
      </c>
      <c r="I1927">
        <v>2</v>
      </c>
      <c r="J1927">
        <v>42.83</v>
      </c>
      <c r="K1927">
        <v>85.66</v>
      </c>
      <c r="N1927" t="s">
        <v>444</v>
      </c>
    </row>
    <row r="1928" spans="1:14" x14ac:dyDescent="0.2">
      <c r="A1928" t="s">
        <v>67</v>
      </c>
      <c r="B1928" t="s">
        <v>376</v>
      </c>
      <c r="C1928" t="s">
        <v>16</v>
      </c>
      <c r="E1928" t="s">
        <v>445</v>
      </c>
      <c r="F1928" t="s">
        <v>446</v>
      </c>
      <c r="G1928" t="s">
        <v>134</v>
      </c>
      <c r="H1928" t="s">
        <v>180</v>
      </c>
      <c r="I1928">
        <v>2</v>
      </c>
      <c r="J1928">
        <v>42.83</v>
      </c>
      <c r="K1928">
        <v>85.66</v>
      </c>
      <c r="L1928" t="s">
        <v>24</v>
      </c>
      <c r="M1928" t="s">
        <v>447</v>
      </c>
      <c r="N1928" t="s">
        <v>448</v>
      </c>
    </row>
    <row r="1929" spans="1:14" x14ac:dyDescent="0.2">
      <c r="A1929" t="s">
        <v>67</v>
      </c>
      <c r="B1929" t="s">
        <v>376</v>
      </c>
      <c r="C1929" t="s">
        <v>16</v>
      </c>
      <c r="E1929" t="s">
        <v>19</v>
      </c>
      <c r="I1929">
        <v>4</v>
      </c>
      <c r="J1929">
        <v>42.83</v>
      </c>
      <c r="K1929">
        <v>171.32</v>
      </c>
    </row>
    <row r="1930" spans="1:14" x14ac:dyDescent="0.2">
      <c r="A1930" t="s">
        <v>67</v>
      </c>
      <c r="B1930" t="s">
        <v>376</v>
      </c>
      <c r="C1930" t="s">
        <v>16</v>
      </c>
      <c r="E1930" t="s">
        <v>20</v>
      </c>
      <c r="I1930">
        <v>7</v>
      </c>
      <c r="J1930">
        <v>42.83</v>
      </c>
      <c r="K1930">
        <v>299.81</v>
      </c>
    </row>
    <row r="1931" spans="1:14" x14ac:dyDescent="0.2">
      <c r="A1931" t="s">
        <v>67</v>
      </c>
      <c r="B1931" t="s">
        <v>376</v>
      </c>
      <c r="C1931" t="s">
        <v>16</v>
      </c>
      <c r="E1931" t="s">
        <v>18</v>
      </c>
      <c r="I1931">
        <v>8</v>
      </c>
      <c r="J1931">
        <v>42.83</v>
      </c>
      <c r="K1931">
        <v>342.64</v>
      </c>
      <c r="N1931" t="s">
        <v>449</v>
      </c>
    </row>
    <row r="1932" spans="1:14" x14ac:dyDescent="0.2">
      <c r="A1932" t="s">
        <v>67</v>
      </c>
      <c r="B1932" t="s">
        <v>376</v>
      </c>
      <c r="C1932" t="s">
        <v>16</v>
      </c>
      <c r="D1932" t="s">
        <v>40</v>
      </c>
      <c r="E1932" t="s">
        <v>420</v>
      </c>
      <c r="F1932" t="s">
        <v>421</v>
      </c>
      <c r="I1932">
        <v>5</v>
      </c>
      <c r="J1932">
        <v>42.83</v>
      </c>
      <c r="K1932">
        <v>214.15</v>
      </c>
      <c r="N1932" t="s">
        <v>438</v>
      </c>
    </row>
    <row r="1933" spans="1:14" x14ac:dyDescent="0.2">
      <c r="A1933" t="s">
        <v>69</v>
      </c>
      <c r="B1933" t="s">
        <v>376</v>
      </c>
      <c r="C1933" t="s">
        <v>16</v>
      </c>
      <c r="E1933" t="s">
        <v>17</v>
      </c>
      <c r="I1933">
        <v>24</v>
      </c>
      <c r="J1933">
        <v>42.83</v>
      </c>
      <c r="K1933">
        <v>1027.92</v>
      </c>
    </row>
    <row r="1934" spans="1:14" x14ac:dyDescent="0.2">
      <c r="A1934" t="s">
        <v>69</v>
      </c>
      <c r="B1934" t="s">
        <v>376</v>
      </c>
      <c r="C1934" t="s">
        <v>16</v>
      </c>
      <c r="E1934" t="s">
        <v>17</v>
      </c>
      <c r="I1934">
        <v>14.75</v>
      </c>
      <c r="J1934">
        <v>42.83</v>
      </c>
      <c r="K1934">
        <v>631.74249999999995</v>
      </c>
    </row>
    <row r="1935" spans="1:14" x14ac:dyDescent="0.2">
      <c r="A1935" t="s">
        <v>68</v>
      </c>
      <c r="B1935" t="s">
        <v>376</v>
      </c>
      <c r="C1935" t="s">
        <v>16</v>
      </c>
      <c r="E1935" t="s">
        <v>18</v>
      </c>
      <c r="I1935">
        <v>13</v>
      </c>
      <c r="J1935">
        <v>42.83</v>
      </c>
      <c r="K1935">
        <v>556.79</v>
      </c>
      <c r="N1935" t="s">
        <v>398</v>
      </c>
    </row>
    <row r="1936" spans="1:14" x14ac:dyDescent="0.2">
      <c r="A1936" t="s">
        <v>68</v>
      </c>
      <c r="B1936" t="s">
        <v>376</v>
      </c>
      <c r="C1936" t="s">
        <v>16</v>
      </c>
      <c r="E1936" t="s">
        <v>20</v>
      </c>
      <c r="I1936">
        <v>15</v>
      </c>
      <c r="J1936">
        <v>42.83</v>
      </c>
      <c r="K1936">
        <v>642.45000000000005</v>
      </c>
      <c r="N1936" t="s">
        <v>450</v>
      </c>
    </row>
    <row r="1937" spans="1:14" x14ac:dyDescent="0.2">
      <c r="A1937" t="s">
        <v>68</v>
      </c>
      <c r="B1937" t="s">
        <v>376</v>
      </c>
      <c r="C1937" t="s">
        <v>16</v>
      </c>
      <c r="D1937" t="s">
        <v>40</v>
      </c>
      <c r="E1937" t="s">
        <v>420</v>
      </c>
      <c r="F1937" t="s">
        <v>421</v>
      </c>
      <c r="I1937">
        <v>3</v>
      </c>
      <c r="J1937">
        <v>42.83</v>
      </c>
      <c r="K1937">
        <v>128.49</v>
      </c>
      <c r="N1937" t="s">
        <v>451</v>
      </c>
    </row>
    <row r="1938" spans="1:14" x14ac:dyDescent="0.2">
      <c r="A1938" t="s">
        <v>68</v>
      </c>
      <c r="B1938" t="s">
        <v>376</v>
      </c>
      <c r="C1938" t="s">
        <v>16</v>
      </c>
      <c r="E1938" t="s">
        <v>40</v>
      </c>
      <c r="I1938">
        <v>2</v>
      </c>
      <c r="J1938">
        <v>42.83</v>
      </c>
      <c r="K1938">
        <v>85.66</v>
      </c>
      <c r="N1938" t="s">
        <v>452</v>
      </c>
    </row>
    <row r="1939" spans="1:14" x14ac:dyDescent="0.2">
      <c r="A1939" t="s">
        <v>68</v>
      </c>
      <c r="B1939" t="s">
        <v>376</v>
      </c>
      <c r="C1939" t="s">
        <v>16</v>
      </c>
      <c r="E1939" t="s">
        <v>314</v>
      </c>
      <c r="F1939" t="s">
        <v>315</v>
      </c>
      <c r="G1939" t="s">
        <v>134</v>
      </c>
      <c r="H1939" t="s">
        <v>145</v>
      </c>
      <c r="I1939">
        <v>4</v>
      </c>
      <c r="J1939">
        <v>42.83</v>
      </c>
      <c r="K1939">
        <v>171.32</v>
      </c>
      <c r="L1939" t="s">
        <v>24</v>
      </c>
      <c r="N1939" t="s">
        <v>453</v>
      </c>
    </row>
    <row r="1940" spans="1:14" x14ac:dyDescent="0.2">
      <c r="A1940" t="s">
        <v>68</v>
      </c>
      <c r="B1940" t="s">
        <v>376</v>
      </c>
      <c r="C1940" t="s">
        <v>16</v>
      </c>
      <c r="D1940" t="s">
        <v>40</v>
      </c>
      <c r="E1940" t="s">
        <v>366</v>
      </c>
      <c r="F1940" t="s">
        <v>367</v>
      </c>
      <c r="G1940" t="s">
        <v>129</v>
      </c>
      <c r="H1940" t="s">
        <v>192</v>
      </c>
      <c r="I1940">
        <v>1</v>
      </c>
      <c r="J1940">
        <v>42.83</v>
      </c>
      <c r="K1940">
        <v>42.83</v>
      </c>
      <c r="L1940" t="s">
        <v>24</v>
      </c>
      <c r="N1940" t="s">
        <v>454</v>
      </c>
    </row>
    <row r="1941" spans="1:14" x14ac:dyDescent="0.2">
      <c r="A1941" t="s">
        <v>68</v>
      </c>
      <c r="B1941" t="s">
        <v>376</v>
      </c>
      <c r="C1941" t="s">
        <v>16</v>
      </c>
      <c r="E1941" t="s">
        <v>394</v>
      </c>
      <c r="F1941" t="s">
        <v>395</v>
      </c>
      <c r="G1941" t="s">
        <v>396</v>
      </c>
      <c r="H1941" t="s">
        <v>180</v>
      </c>
      <c r="I1941">
        <v>2</v>
      </c>
      <c r="J1941">
        <v>42.83</v>
      </c>
      <c r="K1941">
        <v>85.66</v>
      </c>
      <c r="L1941" t="s">
        <v>24</v>
      </c>
    </row>
    <row r="1942" spans="1:14" x14ac:dyDescent="0.2">
      <c r="A1942" t="s">
        <v>70</v>
      </c>
      <c r="B1942" t="s">
        <v>376</v>
      </c>
      <c r="C1942" t="s">
        <v>16</v>
      </c>
      <c r="E1942" t="s">
        <v>18</v>
      </c>
      <c r="I1942">
        <v>8</v>
      </c>
      <c r="J1942">
        <v>42.83</v>
      </c>
      <c r="K1942">
        <v>342.64</v>
      </c>
      <c r="N1942" t="s">
        <v>455</v>
      </c>
    </row>
    <row r="1943" spans="1:14" x14ac:dyDescent="0.2">
      <c r="A1943" t="s">
        <v>70</v>
      </c>
      <c r="B1943" t="s">
        <v>376</v>
      </c>
      <c r="C1943" t="s">
        <v>16</v>
      </c>
      <c r="E1943" t="s">
        <v>371</v>
      </c>
      <c r="F1943" t="s">
        <v>45</v>
      </c>
      <c r="H1943" t="s">
        <v>23</v>
      </c>
      <c r="I1943">
        <v>2</v>
      </c>
      <c r="J1943">
        <v>42.83</v>
      </c>
      <c r="K1943">
        <v>85.66</v>
      </c>
      <c r="L1943" t="s">
        <v>24</v>
      </c>
      <c r="N1943" t="s">
        <v>456</v>
      </c>
    </row>
    <row r="1944" spans="1:14" x14ac:dyDescent="0.2">
      <c r="A1944" t="s">
        <v>70</v>
      </c>
      <c r="B1944" t="s">
        <v>376</v>
      </c>
      <c r="C1944" t="s">
        <v>16</v>
      </c>
      <c r="E1944" t="s">
        <v>208</v>
      </c>
      <c r="F1944" t="s">
        <v>27</v>
      </c>
      <c r="H1944" t="s">
        <v>23</v>
      </c>
      <c r="I1944">
        <v>8</v>
      </c>
      <c r="J1944">
        <v>42.83</v>
      </c>
      <c r="K1944">
        <v>342.64</v>
      </c>
      <c r="L1944" t="s">
        <v>24</v>
      </c>
      <c r="N1944" t="s">
        <v>457</v>
      </c>
    </row>
    <row r="1945" spans="1:14" x14ac:dyDescent="0.2">
      <c r="A1945" t="s">
        <v>70</v>
      </c>
      <c r="B1945" t="s">
        <v>376</v>
      </c>
      <c r="C1945" t="s">
        <v>16</v>
      </c>
      <c r="E1945" t="s">
        <v>40</v>
      </c>
      <c r="I1945">
        <v>8</v>
      </c>
      <c r="J1945">
        <v>42.83</v>
      </c>
      <c r="K1945">
        <v>342.64</v>
      </c>
      <c r="N1945" t="s">
        <v>452</v>
      </c>
    </row>
    <row r="1946" spans="1:14" x14ac:dyDescent="0.2">
      <c r="A1946" t="s">
        <v>70</v>
      </c>
      <c r="B1946" t="s">
        <v>376</v>
      </c>
      <c r="C1946" t="s">
        <v>16</v>
      </c>
      <c r="E1946" t="s">
        <v>20</v>
      </c>
      <c r="I1946">
        <v>10</v>
      </c>
      <c r="J1946">
        <v>42.83</v>
      </c>
      <c r="K1946">
        <v>428.3</v>
      </c>
      <c r="N1946" t="s">
        <v>458</v>
      </c>
    </row>
    <row r="1947" spans="1:14" x14ac:dyDescent="0.2">
      <c r="A1947" t="s">
        <v>70</v>
      </c>
      <c r="B1947" t="s">
        <v>376</v>
      </c>
      <c r="C1947" t="s">
        <v>16</v>
      </c>
      <c r="E1947" t="s">
        <v>19</v>
      </c>
      <c r="I1947">
        <v>4</v>
      </c>
      <c r="J1947">
        <v>42.83</v>
      </c>
      <c r="K1947">
        <v>171.32</v>
      </c>
      <c r="N1947" t="s">
        <v>459</v>
      </c>
    </row>
    <row r="1948" spans="1:14" x14ac:dyDescent="0.2">
      <c r="A1948" t="s">
        <v>109</v>
      </c>
      <c r="B1948" t="s">
        <v>376</v>
      </c>
      <c r="C1948" t="s">
        <v>16</v>
      </c>
      <c r="E1948" t="s">
        <v>17</v>
      </c>
      <c r="I1948">
        <v>15.5</v>
      </c>
      <c r="J1948">
        <v>42.83</v>
      </c>
      <c r="K1948">
        <v>663.86500000000001</v>
      </c>
      <c r="N1948" t="s">
        <v>460</v>
      </c>
    </row>
    <row r="1949" spans="1:14" x14ac:dyDescent="0.2">
      <c r="A1949" t="s">
        <v>109</v>
      </c>
      <c r="B1949" t="s">
        <v>376</v>
      </c>
      <c r="C1949" t="s">
        <v>16</v>
      </c>
      <c r="E1949" t="s">
        <v>43</v>
      </c>
      <c r="F1949" t="s">
        <v>22</v>
      </c>
      <c r="H1949" t="s">
        <v>23</v>
      </c>
      <c r="I1949">
        <v>3</v>
      </c>
      <c r="J1949">
        <v>42.83</v>
      </c>
      <c r="K1949">
        <v>128.49</v>
      </c>
      <c r="L1949" t="s">
        <v>24</v>
      </c>
      <c r="N1949" t="s">
        <v>461</v>
      </c>
    </row>
    <row r="1950" spans="1:14" x14ac:dyDescent="0.2">
      <c r="A1950" t="s">
        <v>109</v>
      </c>
      <c r="B1950" t="s">
        <v>376</v>
      </c>
      <c r="C1950" t="s">
        <v>16</v>
      </c>
      <c r="E1950" t="s">
        <v>40</v>
      </c>
      <c r="I1950">
        <v>5</v>
      </c>
      <c r="J1950">
        <v>42.83</v>
      </c>
      <c r="K1950">
        <v>214.15</v>
      </c>
      <c r="N1950" t="s">
        <v>462</v>
      </c>
    </row>
    <row r="1951" spans="1:14" x14ac:dyDescent="0.2">
      <c r="A1951" t="s">
        <v>109</v>
      </c>
      <c r="B1951" t="s">
        <v>376</v>
      </c>
      <c r="C1951" t="s">
        <v>16</v>
      </c>
      <c r="E1951" t="s">
        <v>18</v>
      </c>
      <c r="I1951">
        <v>6</v>
      </c>
      <c r="J1951">
        <v>42.83</v>
      </c>
      <c r="K1951">
        <v>256.98</v>
      </c>
      <c r="N1951" t="s">
        <v>463</v>
      </c>
    </row>
    <row r="1952" spans="1:14" x14ac:dyDescent="0.2">
      <c r="A1952" t="s">
        <v>109</v>
      </c>
      <c r="B1952" t="s">
        <v>376</v>
      </c>
      <c r="C1952" t="s">
        <v>16</v>
      </c>
      <c r="E1952" t="s">
        <v>19</v>
      </c>
      <c r="I1952">
        <v>1.5</v>
      </c>
      <c r="J1952">
        <v>42.83</v>
      </c>
      <c r="K1952">
        <v>64.245000000000005</v>
      </c>
      <c r="N1952" t="s">
        <v>464</v>
      </c>
    </row>
    <row r="1953" spans="1:14" x14ac:dyDescent="0.2">
      <c r="A1953" t="s">
        <v>109</v>
      </c>
      <c r="B1953" t="s">
        <v>376</v>
      </c>
      <c r="C1953" t="s">
        <v>16</v>
      </c>
      <c r="E1953" t="s">
        <v>121</v>
      </c>
      <c r="F1953" t="s">
        <v>113</v>
      </c>
      <c r="H1953" t="s">
        <v>23</v>
      </c>
      <c r="I1953">
        <v>4</v>
      </c>
      <c r="J1953">
        <v>42.83</v>
      </c>
      <c r="K1953">
        <v>171.32</v>
      </c>
      <c r="L1953" t="s">
        <v>114</v>
      </c>
      <c r="N1953" t="s">
        <v>465</v>
      </c>
    </row>
    <row r="1954" spans="1:14" x14ac:dyDescent="0.2">
      <c r="A1954" t="s">
        <v>71</v>
      </c>
      <c r="B1954" t="s">
        <v>376</v>
      </c>
      <c r="C1954" t="s">
        <v>16</v>
      </c>
      <c r="E1954" t="s">
        <v>20</v>
      </c>
      <c r="I1954">
        <v>10</v>
      </c>
      <c r="J1954">
        <v>42.83</v>
      </c>
      <c r="K1954">
        <v>428.3</v>
      </c>
      <c r="N1954" t="s">
        <v>466</v>
      </c>
    </row>
    <row r="1955" spans="1:14" x14ac:dyDescent="0.2">
      <c r="A1955" t="s">
        <v>71</v>
      </c>
      <c r="B1955" t="s">
        <v>376</v>
      </c>
      <c r="C1955" t="s">
        <v>16</v>
      </c>
      <c r="E1955" t="s">
        <v>19</v>
      </c>
      <c r="I1955">
        <v>5</v>
      </c>
      <c r="J1955">
        <v>42.83</v>
      </c>
      <c r="K1955">
        <v>214.15</v>
      </c>
      <c r="N1955" t="s">
        <v>467</v>
      </c>
    </row>
    <row r="1956" spans="1:14" x14ac:dyDescent="0.2">
      <c r="A1956" t="s">
        <v>71</v>
      </c>
      <c r="B1956" t="s">
        <v>376</v>
      </c>
      <c r="C1956" t="s">
        <v>16</v>
      </c>
      <c r="E1956" t="s">
        <v>57</v>
      </c>
      <c r="F1956" t="s">
        <v>22</v>
      </c>
      <c r="H1956" t="s">
        <v>23</v>
      </c>
      <c r="I1956">
        <v>4</v>
      </c>
      <c r="J1956">
        <v>42.83</v>
      </c>
      <c r="K1956">
        <v>171.32</v>
      </c>
      <c r="L1956" t="s">
        <v>24</v>
      </c>
      <c r="N1956" t="s">
        <v>468</v>
      </c>
    </row>
    <row r="1957" spans="1:14" x14ac:dyDescent="0.2">
      <c r="A1957" t="s">
        <v>71</v>
      </c>
      <c r="B1957" t="s">
        <v>376</v>
      </c>
      <c r="C1957" t="s">
        <v>16</v>
      </c>
      <c r="E1957" t="s">
        <v>21</v>
      </c>
      <c r="F1957" t="s">
        <v>22</v>
      </c>
      <c r="H1957" t="s">
        <v>23</v>
      </c>
      <c r="I1957">
        <v>8</v>
      </c>
      <c r="J1957">
        <v>42.83</v>
      </c>
      <c r="K1957">
        <v>342.64</v>
      </c>
      <c r="L1957" t="s">
        <v>24</v>
      </c>
      <c r="N1957" t="s">
        <v>469</v>
      </c>
    </row>
    <row r="1958" spans="1:14" x14ac:dyDescent="0.2">
      <c r="A1958" t="s">
        <v>71</v>
      </c>
      <c r="B1958" t="s">
        <v>376</v>
      </c>
      <c r="C1958" t="s">
        <v>16</v>
      </c>
      <c r="E1958" t="s">
        <v>18</v>
      </c>
      <c r="I1958">
        <v>12</v>
      </c>
      <c r="J1958">
        <v>42.83</v>
      </c>
      <c r="K1958">
        <v>513.96</v>
      </c>
      <c r="N1958" t="s">
        <v>470</v>
      </c>
    </row>
    <row r="1959" spans="1:14" x14ac:dyDescent="0.2">
      <c r="A1959" t="s">
        <v>72</v>
      </c>
      <c r="B1959" t="s">
        <v>376</v>
      </c>
      <c r="C1959" t="s">
        <v>16</v>
      </c>
      <c r="E1959" t="s">
        <v>17</v>
      </c>
      <c r="I1959">
        <v>7.75</v>
      </c>
      <c r="J1959">
        <v>42.83</v>
      </c>
      <c r="K1959">
        <v>331.9325</v>
      </c>
      <c r="N1959" t="s">
        <v>471</v>
      </c>
    </row>
    <row r="1960" spans="1:14" x14ac:dyDescent="0.2">
      <c r="A1960" t="s">
        <v>72</v>
      </c>
      <c r="B1960" t="s">
        <v>376</v>
      </c>
      <c r="C1960" t="s">
        <v>16</v>
      </c>
      <c r="E1960" t="s">
        <v>20</v>
      </c>
      <c r="I1960">
        <v>3</v>
      </c>
      <c r="J1960">
        <v>42.83</v>
      </c>
      <c r="K1960">
        <v>128.49</v>
      </c>
    </row>
    <row r="1961" spans="1:14" x14ac:dyDescent="0.2">
      <c r="A1961" t="s">
        <v>72</v>
      </c>
      <c r="B1961" t="s">
        <v>376</v>
      </c>
      <c r="C1961" t="s">
        <v>16</v>
      </c>
      <c r="E1961" t="s">
        <v>57</v>
      </c>
      <c r="F1961" t="s">
        <v>22</v>
      </c>
      <c r="H1961" t="s">
        <v>23</v>
      </c>
      <c r="I1961">
        <v>6</v>
      </c>
      <c r="J1961">
        <v>42.83</v>
      </c>
      <c r="K1961">
        <v>256.98</v>
      </c>
      <c r="L1961" t="s">
        <v>24</v>
      </c>
      <c r="N1961" t="s">
        <v>472</v>
      </c>
    </row>
    <row r="1962" spans="1:14" x14ac:dyDescent="0.2">
      <c r="A1962" t="s">
        <v>72</v>
      </c>
      <c r="B1962" t="s">
        <v>376</v>
      </c>
      <c r="C1962" t="s">
        <v>16</v>
      </c>
      <c r="E1962" t="s">
        <v>18</v>
      </c>
      <c r="I1962">
        <v>10</v>
      </c>
      <c r="J1962">
        <v>42.83</v>
      </c>
      <c r="K1962">
        <v>428.3</v>
      </c>
      <c r="N1962" t="s">
        <v>470</v>
      </c>
    </row>
    <row r="1963" spans="1:14" x14ac:dyDescent="0.2">
      <c r="A1963" t="s">
        <v>72</v>
      </c>
      <c r="B1963" t="s">
        <v>376</v>
      </c>
      <c r="C1963" t="s">
        <v>16</v>
      </c>
      <c r="E1963" t="s">
        <v>19</v>
      </c>
      <c r="I1963">
        <v>2</v>
      </c>
      <c r="J1963">
        <v>42.83</v>
      </c>
      <c r="K1963">
        <v>85.66</v>
      </c>
      <c r="N1963" t="s">
        <v>464</v>
      </c>
    </row>
    <row r="1964" spans="1:14" x14ac:dyDescent="0.2">
      <c r="A1964" t="s">
        <v>74</v>
      </c>
      <c r="B1964" t="s">
        <v>376</v>
      </c>
      <c r="C1964" t="s">
        <v>16</v>
      </c>
      <c r="E1964" t="s">
        <v>116</v>
      </c>
      <c r="I1964">
        <v>15.5</v>
      </c>
      <c r="J1964">
        <v>42.83</v>
      </c>
      <c r="K1964">
        <v>663.86500000000001</v>
      </c>
      <c r="N1964" t="s">
        <v>473</v>
      </c>
    </row>
    <row r="1965" spans="1:14" x14ac:dyDescent="0.2">
      <c r="A1965" t="s">
        <v>74</v>
      </c>
      <c r="B1965" t="s">
        <v>376</v>
      </c>
      <c r="C1965" t="s">
        <v>16</v>
      </c>
      <c r="E1965" t="s">
        <v>20</v>
      </c>
      <c r="I1965">
        <v>4</v>
      </c>
      <c r="J1965">
        <v>42.83</v>
      </c>
      <c r="K1965">
        <v>171.32</v>
      </c>
      <c r="N1965" t="s">
        <v>474</v>
      </c>
    </row>
    <row r="1966" spans="1:14" x14ac:dyDescent="0.2">
      <c r="A1966" t="s">
        <v>74</v>
      </c>
      <c r="B1966" t="s">
        <v>376</v>
      </c>
      <c r="C1966" t="s">
        <v>16</v>
      </c>
      <c r="E1966" t="s">
        <v>18</v>
      </c>
      <c r="I1966">
        <v>8</v>
      </c>
      <c r="J1966">
        <v>42.83</v>
      </c>
      <c r="K1966">
        <v>342.64</v>
      </c>
      <c r="N1966" t="s">
        <v>463</v>
      </c>
    </row>
    <row r="1967" spans="1:14" x14ac:dyDescent="0.2">
      <c r="A1967" t="s">
        <v>74</v>
      </c>
      <c r="B1967" t="s">
        <v>376</v>
      </c>
      <c r="C1967" t="s">
        <v>16</v>
      </c>
      <c r="E1967" t="s">
        <v>40</v>
      </c>
      <c r="I1967">
        <v>1.5</v>
      </c>
      <c r="J1967">
        <v>42.83</v>
      </c>
      <c r="K1967">
        <v>64.245000000000005</v>
      </c>
      <c r="N1967" t="s">
        <v>475</v>
      </c>
    </row>
    <row r="1968" spans="1:14" x14ac:dyDescent="0.2">
      <c r="A1968" t="s">
        <v>74</v>
      </c>
      <c r="B1968" t="s">
        <v>376</v>
      </c>
      <c r="C1968" t="s">
        <v>16</v>
      </c>
      <c r="E1968" t="s">
        <v>19</v>
      </c>
      <c r="I1968">
        <v>1</v>
      </c>
      <c r="J1968">
        <v>42.83</v>
      </c>
      <c r="K1968">
        <v>42.83</v>
      </c>
      <c r="N1968" t="s">
        <v>296</v>
      </c>
    </row>
    <row r="1969" spans="1:14" x14ac:dyDescent="0.2">
      <c r="A1969" t="s">
        <v>74</v>
      </c>
      <c r="B1969" t="s">
        <v>376</v>
      </c>
      <c r="C1969" t="s">
        <v>16</v>
      </c>
      <c r="E1969" t="s">
        <v>57</v>
      </c>
      <c r="F1969" t="s">
        <v>22</v>
      </c>
      <c r="H1969" t="s">
        <v>23</v>
      </c>
      <c r="I1969">
        <v>2</v>
      </c>
      <c r="J1969">
        <v>42.83</v>
      </c>
      <c r="K1969">
        <v>85.66</v>
      </c>
      <c r="L1969" t="s">
        <v>24</v>
      </c>
      <c r="N1969" t="s">
        <v>476</v>
      </c>
    </row>
    <row r="1970" spans="1:14" x14ac:dyDescent="0.2">
      <c r="A1970" t="s">
        <v>75</v>
      </c>
      <c r="B1970" t="s">
        <v>376</v>
      </c>
      <c r="C1970" t="s">
        <v>16</v>
      </c>
      <c r="E1970" t="s">
        <v>17</v>
      </c>
      <c r="I1970">
        <v>12</v>
      </c>
      <c r="J1970">
        <v>42.83</v>
      </c>
      <c r="K1970">
        <v>513.96</v>
      </c>
      <c r="N1970" t="s">
        <v>477</v>
      </c>
    </row>
    <row r="1971" spans="1:14" x14ac:dyDescent="0.2">
      <c r="A1971" t="s">
        <v>75</v>
      </c>
      <c r="B1971" t="s">
        <v>376</v>
      </c>
      <c r="C1971" t="s">
        <v>16</v>
      </c>
      <c r="E1971" t="s">
        <v>19</v>
      </c>
      <c r="I1971">
        <v>2.5</v>
      </c>
      <c r="J1971">
        <v>42.83</v>
      </c>
      <c r="K1971">
        <v>107.075</v>
      </c>
      <c r="N1971" t="s">
        <v>379</v>
      </c>
    </row>
    <row r="1972" spans="1:14" x14ac:dyDescent="0.2">
      <c r="A1972" t="s">
        <v>75</v>
      </c>
      <c r="B1972" t="s">
        <v>376</v>
      </c>
      <c r="C1972" t="s">
        <v>16</v>
      </c>
      <c r="E1972" t="s">
        <v>18</v>
      </c>
      <c r="I1972">
        <v>8</v>
      </c>
      <c r="J1972">
        <v>42.83</v>
      </c>
      <c r="K1972">
        <v>342.64</v>
      </c>
      <c r="N1972" t="s">
        <v>470</v>
      </c>
    </row>
    <row r="1973" spans="1:14" x14ac:dyDescent="0.2">
      <c r="A1973" t="s">
        <v>75</v>
      </c>
      <c r="B1973" t="s">
        <v>376</v>
      </c>
      <c r="C1973" t="s">
        <v>16</v>
      </c>
      <c r="E1973" t="s">
        <v>57</v>
      </c>
      <c r="F1973" t="s">
        <v>22</v>
      </c>
      <c r="H1973" t="s">
        <v>23</v>
      </c>
      <c r="I1973">
        <v>5</v>
      </c>
      <c r="J1973">
        <v>42.83</v>
      </c>
      <c r="K1973">
        <v>214.15</v>
      </c>
      <c r="L1973" t="s">
        <v>24</v>
      </c>
      <c r="N1973" t="s">
        <v>478</v>
      </c>
    </row>
    <row r="1974" spans="1:14" x14ac:dyDescent="0.2">
      <c r="A1974" t="s">
        <v>75</v>
      </c>
      <c r="B1974" t="s">
        <v>376</v>
      </c>
      <c r="C1974" t="s">
        <v>16</v>
      </c>
      <c r="E1974" t="s">
        <v>57</v>
      </c>
      <c r="F1974" t="s">
        <v>22</v>
      </c>
      <c r="H1974" t="s">
        <v>23</v>
      </c>
      <c r="I1974">
        <v>3</v>
      </c>
      <c r="J1974">
        <v>42.83</v>
      </c>
      <c r="K1974">
        <v>128.49</v>
      </c>
      <c r="L1974" t="s">
        <v>24</v>
      </c>
      <c r="N1974" t="s">
        <v>479</v>
      </c>
    </row>
    <row r="1975" spans="1:14" x14ac:dyDescent="0.2">
      <c r="A1975" t="s">
        <v>75</v>
      </c>
      <c r="B1975" t="s">
        <v>376</v>
      </c>
      <c r="C1975" t="s">
        <v>16</v>
      </c>
      <c r="E1975" t="s">
        <v>57</v>
      </c>
      <c r="F1975" t="s">
        <v>22</v>
      </c>
      <c r="H1975" t="s">
        <v>23</v>
      </c>
      <c r="I1975">
        <v>3</v>
      </c>
      <c r="J1975">
        <v>42.83</v>
      </c>
      <c r="K1975">
        <v>128.49</v>
      </c>
      <c r="L1975" t="s">
        <v>24</v>
      </c>
      <c r="N1975" t="s">
        <v>476</v>
      </c>
    </row>
    <row r="1976" spans="1:14" x14ac:dyDescent="0.2">
      <c r="A1976" t="s">
        <v>76</v>
      </c>
      <c r="B1976" t="s">
        <v>376</v>
      </c>
      <c r="C1976" t="s">
        <v>16</v>
      </c>
      <c r="E1976" t="s">
        <v>57</v>
      </c>
      <c r="F1976" t="s">
        <v>22</v>
      </c>
      <c r="H1976" t="s">
        <v>23</v>
      </c>
      <c r="I1976">
        <v>3</v>
      </c>
      <c r="J1976">
        <v>42.83</v>
      </c>
      <c r="K1976">
        <v>128.49</v>
      </c>
      <c r="L1976" t="s">
        <v>24</v>
      </c>
      <c r="N1976" t="s">
        <v>480</v>
      </c>
    </row>
    <row r="1977" spans="1:14" x14ac:dyDescent="0.2">
      <c r="A1977" t="s">
        <v>76</v>
      </c>
      <c r="B1977" t="s">
        <v>376</v>
      </c>
      <c r="C1977" t="s">
        <v>16</v>
      </c>
      <c r="E1977" t="s">
        <v>20</v>
      </c>
      <c r="I1977">
        <v>8</v>
      </c>
      <c r="J1977">
        <v>42.83</v>
      </c>
      <c r="K1977">
        <v>342.64</v>
      </c>
    </row>
    <row r="1978" spans="1:14" x14ac:dyDescent="0.2">
      <c r="A1978" t="s">
        <v>76</v>
      </c>
      <c r="B1978" t="s">
        <v>376</v>
      </c>
      <c r="C1978" t="s">
        <v>16</v>
      </c>
      <c r="E1978" t="s">
        <v>40</v>
      </c>
      <c r="I1978">
        <v>2</v>
      </c>
      <c r="J1978">
        <v>42.83</v>
      </c>
      <c r="K1978">
        <v>85.66</v>
      </c>
      <c r="N1978" t="s">
        <v>481</v>
      </c>
    </row>
    <row r="1979" spans="1:14" x14ac:dyDescent="0.2">
      <c r="A1979" t="s">
        <v>76</v>
      </c>
      <c r="B1979" t="s">
        <v>376</v>
      </c>
      <c r="C1979" t="s">
        <v>16</v>
      </c>
      <c r="E1979" t="s">
        <v>19</v>
      </c>
      <c r="I1979">
        <v>2</v>
      </c>
      <c r="J1979">
        <v>42.83</v>
      </c>
      <c r="K1979">
        <v>85.66</v>
      </c>
      <c r="N1979" t="s">
        <v>482</v>
      </c>
    </row>
    <row r="1980" spans="1:14" x14ac:dyDescent="0.2">
      <c r="A1980" t="s">
        <v>76</v>
      </c>
      <c r="B1980" t="s">
        <v>376</v>
      </c>
      <c r="C1980" t="s">
        <v>16</v>
      </c>
      <c r="E1980" t="s">
        <v>121</v>
      </c>
      <c r="F1980" t="s">
        <v>113</v>
      </c>
      <c r="H1980" t="s">
        <v>23</v>
      </c>
      <c r="I1980">
        <v>4</v>
      </c>
      <c r="J1980">
        <v>42.83</v>
      </c>
      <c r="K1980">
        <v>171.32</v>
      </c>
      <c r="L1980" t="s">
        <v>114</v>
      </c>
      <c r="N1980" t="s">
        <v>483</v>
      </c>
    </row>
    <row r="1981" spans="1:14" x14ac:dyDescent="0.2">
      <c r="A1981" t="s">
        <v>76</v>
      </c>
      <c r="B1981" t="s">
        <v>376</v>
      </c>
      <c r="C1981" t="s">
        <v>16</v>
      </c>
      <c r="E1981" t="s">
        <v>19</v>
      </c>
      <c r="I1981">
        <v>2</v>
      </c>
      <c r="J1981">
        <v>42.83</v>
      </c>
      <c r="K1981">
        <v>85.66</v>
      </c>
      <c r="N1981" t="s">
        <v>484</v>
      </c>
    </row>
    <row r="1982" spans="1:14" x14ac:dyDescent="0.2">
      <c r="A1982" t="s">
        <v>76</v>
      </c>
      <c r="B1982" t="s">
        <v>376</v>
      </c>
      <c r="C1982" t="s">
        <v>16</v>
      </c>
      <c r="E1982" t="s">
        <v>18</v>
      </c>
      <c r="I1982">
        <v>12</v>
      </c>
      <c r="J1982">
        <v>42.83</v>
      </c>
      <c r="K1982">
        <v>513.96</v>
      </c>
      <c r="N1982" t="s">
        <v>470</v>
      </c>
    </row>
    <row r="1983" spans="1:14" x14ac:dyDescent="0.2">
      <c r="A1983" t="s">
        <v>76</v>
      </c>
      <c r="B1983" t="s">
        <v>376</v>
      </c>
      <c r="C1983" t="s">
        <v>16</v>
      </c>
      <c r="E1983" t="s">
        <v>117</v>
      </c>
      <c r="F1983" t="s">
        <v>27</v>
      </c>
      <c r="H1983" t="s">
        <v>23</v>
      </c>
      <c r="I1983">
        <v>3</v>
      </c>
      <c r="J1983">
        <v>42.83</v>
      </c>
      <c r="K1983">
        <v>128.49</v>
      </c>
      <c r="L1983" t="s">
        <v>24</v>
      </c>
      <c r="N1983" t="s">
        <v>485</v>
      </c>
    </row>
    <row r="1984" spans="1:14" x14ac:dyDescent="0.2">
      <c r="A1984" t="s">
        <v>76</v>
      </c>
      <c r="B1984" t="s">
        <v>376</v>
      </c>
      <c r="C1984" t="s">
        <v>16</v>
      </c>
      <c r="E1984" t="s">
        <v>43</v>
      </c>
      <c r="F1984" t="s">
        <v>22</v>
      </c>
      <c r="H1984" t="s">
        <v>23</v>
      </c>
      <c r="I1984">
        <v>3</v>
      </c>
      <c r="J1984">
        <v>42.83</v>
      </c>
      <c r="K1984">
        <v>128.49</v>
      </c>
      <c r="L1984" t="s">
        <v>24</v>
      </c>
      <c r="N1984" t="s">
        <v>476</v>
      </c>
    </row>
    <row r="1985" spans="1:14" x14ac:dyDescent="0.2">
      <c r="A1985" t="s">
        <v>77</v>
      </c>
      <c r="B1985" t="s">
        <v>376</v>
      </c>
      <c r="C1985" t="s">
        <v>16</v>
      </c>
      <c r="E1985" t="s">
        <v>17</v>
      </c>
      <c r="I1985">
        <v>7.75</v>
      </c>
      <c r="J1985">
        <v>42.83</v>
      </c>
      <c r="K1985">
        <v>331.9325</v>
      </c>
      <c r="N1985" t="s">
        <v>477</v>
      </c>
    </row>
    <row r="1986" spans="1:14" x14ac:dyDescent="0.2">
      <c r="A1986" t="s">
        <v>77</v>
      </c>
      <c r="B1986" t="s">
        <v>376</v>
      </c>
      <c r="C1986" t="s">
        <v>16</v>
      </c>
      <c r="E1986" t="s">
        <v>20</v>
      </c>
      <c r="I1986">
        <v>6</v>
      </c>
      <c r="J1986">
        <v>42.83</v>
      </c>
      <c r="K1986">
        <v>256.98</v>
      </c>
    </row>
    <row r="1987" spans="1:14" x14ac:dyDescent="0.2">
      <c r="A1987" t="s">
        <v>77</v>
      </c>
      <c r="B1987" t="s">
        <v>376</v>
      </c>
      <c r="C1987" t="s">
        <v>16</v>
      </c>
      <c r="E1987" t="s">
        <v>19</v>
      </c>
      <c r="I1987">
        <v>2</v>
      </c>
      <c r="J1987">
        <v>42.83</v>
      </c>
      <c r="K1987">
        <v>85.66</v>
      </c>
      <c r="N1987" t="s">
        <v>467</v>
      </c>
    </row>
    <row r="1988" spans="1:14" x14ac:dyDescent="0.2">
      <c r="A1988" t="s">
        <v>77</v>
      </c>
      <c r="B1988" t="s">
        <v>376</v>
      </c>
      <c r="C1988" t="s">
        <v>16</v>
      </c>
      <c r="E1988" t="s">
        <v>19</v>
      </c>
      <c r="I1988">
        <v>3</v>
      </c>
      <c r="J1988">
        <v>42.83</v>
      </c>
      <c r="K1988">
        <v>128.49</v>
      </c>
      <c r="N1988" t="s">
        <v>486</v>
      </c>
    </row>
    <row r="1989" spans="1:14" x14ac:dyDescent="0.2">
      <c r="A1989" t="s">
        <v>77</v>
      </c>
      <c r="B1989" t="s">
        <v>376</v>
      </c>
      <c r="C1989" t="s">
        <v>16</v>
      </c>
      <c r="E1989" t="s">
        <v>111</v>
      </c>
      <c r="F1989" t="s">
        <v>59</v>
      </c>
      <c r="H1989" t="s">
        <v>23</v>
      </c>
      <c r="I1989">
        <v>3</v>
      </c>
      <c r="J1989">
        <v>42.83</v>
      </c>
      <c r="K1989">
        <v>128.49</v>
      </c>
      <c r="L1989" t="s">
        <v>24</v>
      </c>
      <c r="N1989" t="s">
        <v>487</v>
      </c>
    </row>
    <row r="1990" spans="1:14" x14ac:dyDescent="0.2">
      <c r="A1990" t="s">
        <v>77</v>
      </c>
      <c r="B1990" t="s">
        <v>376</v>
      </c>
      <c r="C1990" t="s">
        <v>16</v>
      </c>
      <c r="E1990" t="s">
        <v>18</v>
      </c>
      <c r="I1990">
        <v>12</v>
      </c>
      <c r="J1990">
        <v>42.83</v>
      </c>
      <c r="K1990">
        <v>513.96</v>
      </c>
      <c r="N1990" t="s">
        <v>463</v>
      </c>
    </row>
    <row r="1991" spans="1:14" x14ac:dyDescent="0.2">
      <c r="A1991" t="s">
        <v>78</v>
      </c>
      <c r="B1991" t="s">
        <v>376</v>
      </c>
      <c r="C1991" t="s">
        <v>16</v>
      </c>
      <c r="E1991" t="s">
        <v>17</v>
      </c>
      <c r="I1991">
        <v>7.75</v>
      </c>
      <c r="J1991">
        <v>42.83</v>
      </c>
      <c r="K1991">
        <v>331.9325</v>
      </c>
    </row>
    <row r="1992" spans="1:14" x14ac:dyDescent="0.2">
      <c r="A1992" t="s">
        <v>78</v>
      </c>
      <c r="B1992" t="s">
        <v>376</v>
      </c>
      <c r="C1992" t="s">
        <v>16</v>
      </c>
      <c r="E1992" t="s">
        <v>20</v>
      </c>
      <c r="I1992">
        <v>6</v>
      </c>
      <c r="J1992">
        <v>42.83</v>
      </c>
      <c r="K1992">
        <v>256.98</v>
      </c>
    </row>
    <row r="1993" spans="1:14" x14ac:dyDescent="0.2">
      <c r="A1993" t="s">
        <v>78</v>
      </c>
      <c r="B1993" t="s">
        <v>376</v>
      </c>
      <c r="C1993" t="s">
        <v>16</v>
      </c>
      <c r="E1993" t="s">
        <v>19</v>
      </c>
      <c r="I1993">
        <v>4</v>
      </c>
      <c r="J1993">
        <v>42.83</v>
      </c>
      <c r="K1993">
        <v>171.32</v>
      </c>
      <c r="N1993" t="s">
        <v>379</v>
      </c>
    </row>
    <row r="1994" spans="1:14" x14ac:dyDescent="0.2">
      <c r="A1994" t="s">
        <v>78</v>
      </c>
      <c r="B1994" t="s">
        <v>376</v>
      </c>
      <c r="C1994" t="s">
        <v>16</v>
      </c>
      <c r="E1994" t="s">
        <v>18</v>
      </c>
      <c r="I1994">
        <v>12</v>
      </c>
      <c r="J1994">
        <v>42.83</v>
      </c>
      <c r="K1994">
        <v>513.96</v>
      </c>
      <c r="N1994" t="s">
        <v>470</v>
      </c>
    </row>
    <row r="1995" spans="1:14" x14ac:dyDescent="0.2">
      <c r="A1995" t="s">
        <v>78</v>
      </c>
      <c r="B1995" t="s">
        <v>376</v>
      </c>
      <c r="C1995" t="s">
        <v>16</v>
      </c>
      <c r="E1995" t="s">
        <v>111</v>
      </c>
      <c r="F1995" t="s">
        <v>59</v>
      </c>
      <c r="H1995" t="s">
        <v>23</v>
      </c>
      <c r="I1995">
        <v>3</v>
      </c>
      <c r="J1995">
        <v>42.83</v>
      </c>
      <c r="K1995">
        <v>128.49</v>
      </c>
      <c r="L1995" t="s">
        <v>24</v>
      </c>
      <c r="N1995" t="s">
        <v>488</v>
      </c>
    </row>
    <row r="1996" spans="1:14" x14ac:dyDescent="0.2">
      <c r="A1996" t="s">
        <v>78</v>
      </c>
      <c r="B1996" t="s">
        <v>376</v>
      </c>
      <c r="C1996" t="s">
        <v>16</v>
      </c>
      <c r="E1996" t="s">
        <v>21</v>
      </c>
      <c r="F1996" t="s">
        <v>22</v>
      </c>
      <c r="H1996" t="s">
        <v>23</v>
      </c>
      <c r="I1996">
        <v>3</v>
      </c>
      <c r="J1996">
        <v>42.83</v>
      </c>
      <c r="K1996">
        <v>128.49</v>
      </c>
      <c r="L1996" t="s">
        <v>24</v>
      </c>
      <c r="N1996" t="s">
        <v>489</v>
      </c>
    </row>
    <row r="1997" spans="1:14" x14ac:dyDescent="0.2">
      <c r="A1997" t="s">
        <v>78</v>
      </c>
      <c r="B1997" t="s">
        <v>376</v>
      </c>
      <c r="C1997" t="s">
        <v>16</v>
      </c>
      <c r="E1997" t="s">
        <v>40</v>
      </c>
      <c r="I1997">
        <v>3</v>
      </c>
      <c r="J1997">
        <v>42.83</v>
      </c>
      <c r="K1997">
        <v>128.49</v>
      </c>
      <c r="N1997" t="s">
        <v>490</v>
      </c>
    </row>
    <row r="1998" spans="1:14" x14ac:dyDescent="0.2">
      <c r="A1998" t="s">
        <v>78</v>
      </c>
      <c r="B1998" t="s">
        <v>376</v>
      </c>
      <c r="C1998" t="s">
        <v>16</v>
      </c>
      <c r="E1998" t="s">
        <v>208</v>
      </c>
      <c r="F1998" t="s">
        <v>27</v>
      </c>
      <c r="H1998" t="s">
        <v>23</v>
      </c>
      <c r="I1998">
        <v>3</v>
      </c>
      <c r="J1998">
        <v>42.83</v>
      </c>
      <c r="K1998">
        <v>128.49</v>
      </c>
      <c r="L1998" t="s">
        <v>24</v>
      </c>
      <c r="N1998" t="s">
        <v>476</v>
      </c>
    </row>
    <row r="1999" spans="1:14" x14ac:dyDescent="0.2">
      <c r="A1999" t="s">
        <v>80</v>
      </c>
      <c r="B1999" t="s">
        <v>376</v>
      </c>
      <c r="C1999" t="s">
        <v>16</v>
      </c>
      <c r="E1999" t="s">
        <v>17</v>
      </c>
      <c r="I1999">
        <v>4</v>
      </c>
      <c r="J1999">
        <v>42.83</v>
      </c>
      <c r="K1999">
        <v>171.32</v>
      </c>
    </row>
    <row r="2000" spans="1:14" x14ac:dyDescent="0.2">
      <c r="A2000" t="s">
        <v>80</v>
      </c>
      <c r="B2000" t="s">
        <v>376</v>
      </c>
      <c r="C2000" t="s">
        <v>16</v>
      </c>
      <c r="E2000" t="s">
        <v>20</v>
      </c>
      <c r="I2000">
        <v>6</v>
      </c>
      <c r="J2000">
        <v>42.83</v>
      </c>
      <c r="K2000">
        <v>256.98</v>
      </c>
    </row>
    <row r="2001" spans="1:14" x14ac:dyDescent="0.2">
      <c r="A2001" t="s">
        <v>80</v>
      </c>
      <c r="B2001" t="s">
        <v>376</v>
      </c>
      <c r="C2001" t="s">
        <v>16</v>
      </c>
      <c r="E2001" t="s">
        <v>19</v>
      </c>
      <c r="I2001">
        <v>2</v>
      </c>
      <c r="J2001">
        <v>42.83</v>
      </c>
      <c r="K2001">
        <v>85.66</v>
      </c>
      <c r="N2001" t="s">
        <v>467</v>
      </c>
    </row>
    <row r="2002" spans="1:14" x14ac:dyDescent="0.2">
      <c r="A2002" t="s">
        <v>80</v>
      </c>
      <c r="B2002" t="s">
        <v>376</v>
      </c>
      <c r="C2002" t="s">
        <v>16</v>
      </c>
      <c r="E2002" t="s">
        <v>18</v>
      </c>
      <c r="I2002">
        <v>12</v>
      </c>
      <c r="J2002">
        <v>42.83</v>
      </c>
      <c r="K2002">
        <v>513.96</v>
      </c>
      <c r="N2002" t="s">
        <v>491</v>
      </c>
    </row>
    <row r="2003" spans="1:14" x14ac:dyDescent="0.2">
      <c r="A2003" t="s">
        <v>80</v>
      </c>
      <c r="B2003" t="s">
        <v>376</v>
      </c>
      <c r="C2003" t="s">
        <v>16</v>
      </c>
      <c r="E2003" t="s">
        <v>40</v>
      </c>
      <c r="I2003">
        <v>1</v>
      </c>
      <c r="J2003">
        <v>42.83</v>
      </c>
      <c r="K2003">
        <v>42.83</v>
      </c>
      <c r="N2003" t="s">
        <v>492</v>
      </c>
    </row>
    <row r="2004" spans="1:14" x14ac:dyDescent="0.2">
      <c r="A2004" t="s">
        <v>80</v>
      </c>
      <c r="B2004" t="s">
        <v>376</v>
      </c>
      <c r="C2004" t="s">
        <v>16</v>
      </c>
      <c r="E2004" t="s">
        <v>57</v>
      </c>
      <c r="F2004" t="s">
        <v>22</v>
      </c>
      <c r="H2004" t="s">
        <v>23</v>
      </c>
      <c r="I2004">
        <v>5</v>
      </c>
      <c r="J2004">
        <v>42.83</v>
      </c>
      <c r="K2004">
        <v>214.15</v>
      </c>
      <c r="L2004" t="s">
        <v>24</v>
      </c>
      <c r="N2004" t="s">
        <v>476</v>
      </c>
    </row>
    <row r="2005" spans="1:14" x14ac:dyDescent="0.2">
      <c r="A2005" t="s">
        <v>80</v>
      </c>
      <c r="B2005" t="s">
        <v>376</v>
      </c>
      <c r="C2005" t="s">
        <v>16</v>
      </c>
      <c r="E2005" t="s">
        <v>368</v>
      </c>
      <c r="F2005" t="s">
        <v>113</v>
      </c>
      <c r="H2005" t="s">
        <v>23</v>
      </c>
      <c r="I2005">
        <v>5</v>
      </c>
      <c r="J2005">
        <v>42.83</v>
      </c>
      <c r="K2005">
        <v>214.15</v>
      </c>
      <c r="L2005" t="s">
        <v>114</v>
      </c>
      <c r="N2005" t="s">
        <v>493</v>
      </c>
    </row>
    <row r="2006" spans="1:14" x14ac:dyDescent="0.2">
      <c r="A2006" t="s">
        <v>80</v>
      </c>
      <c r="B2006" t="s">
        <v>376</v>
      </c>
      <c r="C2006" t="s">
        <v>16</v>
      </c>
      <c r="E2006" t="s">
        <v>65</v>
      </c>
      <c r="F2006" t="s">
        <v>66</v>
      </c>
      <c r="H2006" t="s">
        <v>23</v>
      </c>
      <c r="I2006">
        <v>5</v>
      </c>
      <c r="J2006">
        <v>42.83</v>
      </c>
      <c r="K2006">
        <v>214.15</v>
      </c>
      <c r="L2006" t="s">
        <v>24</v>
      </c>
      <c r="N2006" t="s">
        <v>494</v>
      </c>
    </row>
    <row r="2007" spans="1:14" x14ac:dyDescent="0.2">
      <c r="A2007" t="s">
        <v>81</v>
      </c>
      <c r="B2007" t="s">
        <v>376</v>
      </c>
      <c r="C2007" t="s">
        <v>16</v>
      </c>
      <c r="E2007" t="s">
        <v>65</v>
      </c>
      <c r="F2007" t="s">
        <v>66</v>
      </c>
      <c r="H2007" t="s">
        <v>23</v>
      </c>
      <c r="I2007">
        <v>5</v>
      </c>
      <c r="J2007">
        <v>42.83</v>
      </c>
      <c r="K2007">
        <v>214.15</v>
      </c>
      <c r="L2007" t="s">
        <v>24</v>
      </c>
      <c r="N2007" t="s">
        <v>494</v>
      </c>
    </row>
    <row r="2008" spans="1:14" x14ac:dyDescent="0.2">
      <c r="A2008" t="s">
        <v>82</v>
      </c>
      <c r="B2008" t="s">
        <v>376</v>
      </c>
      <c r="C2008" t="s">
        <v>16</v>
      </c>
      <c r="E2008" t="s">
        <v>20</v>
      </c>
      <c r="I2008">
        <v>8</v>
      </c>
      <c r="J2008">
        <v>42.83</v>
      </c>
      <c r="K2008">
        <v>342.64</v>
      </c>
    </row>
    <row r="2009" spans="1:14" x14ac:dyDescent="0.2">
      <c r="A2009" t="s">
        <v>82</v>
      </c>
      <c r="B2009" t="s">
        <v>376</v>
      </c>
      <c r="C2009" t="s">
        <v>16</v>
      </c>
      <c r="E2009" t="s">
        <v>18</v>
      </c>
      <c r="I2009">
        <v>12</v>
      </c>
      <c r="J2009">
        <v>42.83</v>
      </c>
      <c r="K2009">
        <v>513.96</v>
      </c>
      <c r="N2009" t="s">
        <v>463</v>
      </c>
    </row>
    <row r="2010" spans="1:14" x14ac:dyDescent="0.2">
      <c r="A2010" t="s">
        <v>82</v>
      </c>
      <c r="B2010" t="s">
        <v>376</v>
      </c>
      <c r="C2010" t="s">
        <v>16</v>
      </c>
      <c r="E2010" t="s">
        <v>19</v>
      </c>
      <c r="I2010">
        <v>2</v>
      </c>
      <c r="J2010">
        <v>42.83</v>
      </c>
      <c r="K2010">
        <v>85.66</v>
      </c>
      <c r="N2010" t="s">
        <v>467</v>
      </c>
    </row>
    <row r="2011" spans="1:14" x14ac:dyDescent="0.2">
      <c r="A2011" t="s">
        <v>82</v>
      </c>
      <c r="B2011" t="s">
        <v>376</v>
      </c>
      <c r="C2011" t="s">
        <v>16</v>
      </c>
      <c r="E2011" t="s">
        <v>40</v>
      </c>
      <c r="I2011">
        <v>6</v>
      </c>
      <c r="J2011">
        <v>42.83</v>
      </c>
      <c r="K2011">
        <v>256.98</v>
      </c>
      <c r="N2011" t="s">
        <v>495</v>
      </c>
    </row>
    <row r="2012" spans="1:14" x14ac:dyDescent="0.2">
      <c r="A2012" t="s">
        <v>82</v>
      </c>
      <c r="B2012" t="s">
        <v>376</v>
      </c>
      <c r="C2012" t="s">
        <v>16</v>
      </c>
      <c r="E2012" t="s">
        <v>123</v>
      </c>
      <c r="F2012" t="s">
        <v>22</v>
      </c>
      <c r="H2012" t="s">
        <v>23</v>
      </c>
      <c r="I2012">
        <v>5</v>
      </c>
      <c r="J2012">
        <v>42.83</v>
      </c>
      <c r="K2012">
        <v>214.15</v>
      </c>
      <c r="L2012" t="s">
        <v>24</v>
      </c>
      <c r="N2012" t="s">
        <v>496</v>
      </c>
    </row>
    <row r="2013" spans="1:14" x14ac:dyDescent="0.2">
      <c r="A2013" t="s">
        <v>82</v>
      </c>
      <c r="B2013" t="s">
        <v>376</v>
      </c>
      <c r="C2013" t="s">
        <v>16</v>
      </c>
      <c r="E2013" t="s">
        <v>58</v>
      </c>
      <c r="F2013" t="s">
        <v>59</v>
      </c>
      <c r="H2013" t="s">
        <v>23</v>
      </c>
      <c r="I2013">
        <v>5</v>
      </c>
      <c r="J2013">
        <v>42.83</v>
      </c>
      <c r="K2013">
        <v>214.15</v>
      </c>
      <c r="L2013" t="s">
        <v>24</v>
      </c>
      <c r="N2013" t="s">
        <v>497</v>
      </c>
    </row>
    <row r="2014" spans="1:14" x14ac:dyDescent="0.2">
      <c r="A2014" t="s">
        <v>82</v>
      </c>
      <c r="B2014" t="s">
        <v>376</v>
      </c>
      <c r="C2014" t="s">
        <v>16</v>
      </c>
      <c r="E2014" t="s">
        <v>112</v>
      </c>
      <c r="F2014" t="s">
        <v>113</v>
      </c>
      <c r="H2014" t="s">
        <v>23</v>
      </c>
      <c r="I2014">
        <v>5</v>
      </c>
      <c r="J2014">
        <v>42.83</v>
      </c>
      <c r="K2014">
        <v>214.15</v>
      </c>
      <c r="L2014" t="s">
        <v>114</v>
      </c>
      <c r="N2014" t="s">
        <v>498</v>
      </c>
    </row>
    <row r="2015" spans="1:14" x14ac:dyDescent="0.2">
      <c r="A2015" t="s">
        <v>83</v>
      </c>
      <c r="B2015" t="s">
        <v>376</v>
      </c>
      <c r="C2015" t="s">
        <v>16</v>
      </c>
      <c r="E2015" t="s">
        <v>18</v>
      </c>
      <c r="I2015">
        <v>12</v>
      </c>
      <c r="J2015">
        <v>42.83</v>
      </c>
      <c r="K2015">
        <v>513.96</v>
      </c>
      <c r="N2015" t="s">
        <v>470</v>
      </c>
    </row>
    <row r="2016" spans="1:14" x14ac:dyDescent="0.2">
      <c r="A2016" t="s">
        <v>83</v>
      </c>
      <c r="B2016" t="s">
        <v>376</v>
      </c>
      <c r="C2016" t="s">
        <v>16</v>
      </c>
      <c r="E2016" t="s">
        <v>19</v>
      </c>
      <c r="I2016">
        <v>2</v>
      </c>
      <c r="J2016">
        <v>42.83</v>
      </c>
      <c r="K2016">
        <v>85.66</v>
      </c>
      <c r="N2016" t="s">
        <v>499</v>
      </c>
    </row>
    <row r="2017" spans="1:14" x14ac:dyDescent="0.2">
      <c r="A2017" t="s">
        <v>83</v>
      </c>
      <c r="B2017" t="s">
        <v>376</v>
      </c>
      <c r="C2017" t="s">
        <v>16</v>
      </c>
      <c r="E2017" t="s">
        <v>20</v>
      </c>
      <c r="I2017">
        <v>8</v>
      </c>
      <c r="J2017">
        <v>42.83</v>
      </c>
      <c r="K2017">
        <v>342.64</v>
      </c>
    </row>
    <row r="2018" spans="1:14" x14ac:dyDescent="0.2">
      <c r="A2018" t="s">
        <v>83</v>
      </c>
      <c r="B2018" t="s">
        <v>376</v>
      </c>
      <c r="C2018" t="s">
        <v>16</v>
      </c>
      <c r="E2018" t="s">
        <v>40</v>
      </c>
      <c r="I2018">
        <v>2</v>
      </c>
      <c r="J2018">
        <v>42.83</v>
      </c>
      <c r="K2018">
        <v>85.66</v>
      </c>
      <c r="N2018" t="s">
        <v>500</v>
      </c>
    </row>
    <row r="2019" spans="1:14" x14ac:dyDescent="0.2">
      <c r="A2019" t="s">
        <v>83</v>
      </c>
      <c r="B2019" t="s">
        <v>376</v>
      </c>
      <c r="C2019" t="s">
        <v>16</v>
      </c>
      <c r="E2019" t="s">
        <v>57</v>
      </c>
      <c r="F2019" t="s">
        <v>22</v>
      </c>
      <c r="H2019" t="s">
        <v>23</v>
      </c>
      <c r="I2019">
        <v>5</v>
      </c>
      <c r="J2019">
        <v>42.83</v>
      </c>
      <c r="K2019">
        <v>214.15</v>
      </c>
      <c r="L2019" t="s">
        <v>24</v>
      </c>
      <c r="N2019" t="s">
        <v>476</v>
      </c>
    </row>
    <row r="2020" spans="1:14" x14ac:dyDescent="0.2">
      <c r="A2020" t="s">
        <v>83</v>
      </c>
      <c r="B2020" t="s">
        <v>376</v>
      </c>
      <c r="C2020" t="s">
        <v>16</v>
      </c>
      <c r="E2020" t="s">
        <v>21</v>
      </c>
      <c r="F2020" t="s">
        <v>22</v>
      </c>
      <c r="H2020" t="s">
        <v>23</v>
      </c>
      <c r="I2020">
        <v>4</v>
      </c>
      <c r="J2020">
        <v>42.83</v>
      </c>
      <c r="K2020">
        <v>171.32</v>
      </c>
      <c r="L2020" t="s">
        <v>24</v>
      </c>
    </row>
    <row r="2021" spans="1:14" x14ac:dyDescent="0.2">
      <c r="A2021" t="s">
        <v>83</v>
      </c>
      <c r="B2021" t="s">
        <v>376</v>
      </c>
      <c r="C2021" t="s">
        <v>16</v>
      </c>
      <c r="E2021" t="s">
        <v>25</v>
      </c>
      <c r="F2021" t="s">
        <v>22</v>
      </c>
      <c r="H2021" t="s">
        <v>23</v>
      </c>
      <c r="I2021">
        <v>2</v>
      </c>
      <c r="J2021">
        <v>42.83</v>
      </c>
      <c r="K2021">
        <v>85.66</v>
      </c>
      <c r="L2021" t="s">
        <v>24</v>
      </c>
      <c r="N2021" t="s">
        <v>501</v>
      </c>
    </row>
    <row r="2022" spans="1:14" x14ac:dyDescent="0.2">
      <c r="A2022" t="s">
        <v>83</v>
      </c>
      <c r="B2022" t="s">
        <v>376</v>
      </c>
      <c r="C2022" t="s">
        <v>16</v>
      </c>
      <c r="E2022" t="s">
        <v>368</v>
      </c>
      <c r="F2022" t="s">
        <v>113</v>
      </c>
      <c r="H2022" t="s">
        <v>23</v>
      </c>
      <c r="I2022">
        <v>2</v>
      </c>
      <c r="J2022">
        <v>42.83</v>
      </c>
      <c r="K2022">
        <v>85.66</v>
      </c>
      <c r="L2022" t="s">
        <v>114</v>
      </c>
    </row>
    <row r="2023" spans="1:14" x14ac:dyDescent="0.2">
      <c r="A2023" t="s">
        <v>83</v>
      </c>
      <c r="B2023" t="s">
        <v>376</v>
      </c>
      <c r="C2023" t="s">
        <v>16</v>
      </c>
      <c r="E2023" t="s">
        <v>371</v>
      </c>
      <c r="F2023" t="s">
        <v>45</v>
      </c>
      <c r="H2023" t="s">
        <v>23</v>
      </c>
      <c r="I2023">
        <v>2</v>
      </c>
      <c r="J2023">
        <v>42.83</v>
      </c>
      <c r="K2023">
        <v>85.66</v>
      </c>
      <c r="L2023" t="s">
        <v>24</v>
      </c>
    </row>
    <row r="2024" spans="1:14" x14ac:dyDescent="0.2">
      <c r="A2024" t="s">
        <v>84</v>
      </c>
      <c r="B2024" t="s">
        <v>376</v>
      </c>
      <c r="C2024" t="s">
        <v>16</v>
      </c>
      <c r="E2024" t="s">
        <v>213</v>
      </c>
      <c r="F2024" t="s">
        <v>59</v>
      </c>
      <c r="H2024" t="s">
        <v>23</v>
      </c>
      <c r="I2024">
        <v>4</v>
      </c>
      <c r="J2024">
        <v>42.83</v>
      </c>
      <c r="K2024">
        <v>171.32</v>
      </c>
      <c r="L2024" t="s">
        <v>24</v>
      </c>
      <c r="N2024" t="s">
        <v>502</v>
      </c>
    </row>
    <row r="2025" spans="1:14" x14ac:dyDescent="0.2">
      <c r="A2025" t="s">
        <v>84</v>
      </c>
      <c r="B2025" t="s">
        <v>376</v>
      </c>
      <c r="C2025" t="s">
        <v>16</v>
      </c>
      <c r="E2025" t="s">
        <v>18</v>
      </c>
      <c r="I2025">
        <v>12</v>
      </c>
      <c r="J2025">
        <v>42.83</v>
      </c>
      <c r="K2025">
        <v>513.96</v>
      </c>
      <c r="N2025" t="s">
        <v>463</v>
      </c>
    </row>
    <row r="2026" spans="1:14" x14ac:dyDescent="0.2">
      <c r="A2026" t="s">
        <v>84</v>
      </c>
      <c r="B2026" t="s">
        <v>376</v>
      </c>
      <c r="C2026" t="s">
        <v>16</v>
      </c>
      <c r="E2026" t="s">
        <v>19</v>
      </c>
      <c r="I2026">
        <v>2</v>
      </c>
      <c r="J2026">
        <v>42.83</v>
      </c>
      <c r="K2026">
        <v>85.66</v>
      </c>
      <c r="N2026" t="s">
        <v>467</v>
      </c>
    </row>
    <row r="2027" spans="1:14" x14ac:dyDescent="0.2">
      <c r="A2027" t="s">
        <v>84</v>
      </c>
      <c r="B2027" t="s">
        <v>376</v>
      </c>
      <c r="C2027" t="s">
        <v>16</v>
      </c>
      <c r="E2027" t="s">
        <v>20</v>
      </c>
      <c r="I2027">
        <v>8</v>
      </c>
      <c r="J2027">
        <v>42.83</v>
      </c>
      <c r="K2027">
        <v>342.64</v>
      </c>
    </row>
    <row r="2028" spans="1:14" x14ac:dyDescent="0.2">
      <c r="A2028" t="s">
        <v>84</v>
      </c>
      <c r="B2028" t="s">
        <v>376</v>
      </c>
      <c r="C2028" t="s">
        <v>16</v>
      </c>
      <c r="E2028" t="s">
        <v>40</v>
      </c>
      <c r="I2028">
        <v>1</v>
      </c>
      <c r="J2028">
        <v>42.83</v>
      </c>
      <c r="K2028">
        <v>42.83</v>
      </c>
      <c r="N2028" t="s">
        <v>481</v>
      </c>
    </row>
    <row r="2029" spans="1:14" x14ac:dyDescent="0.2">
      <c r="A2029" t="s">
        <v>84</v>
      </c>
      <c r="B2029" t="s">
        <v>376</v>
      </c>
      <c r="C2029" t="s">
        <v>16</v>
      </c>
      <c r="E2029" t="s">
        <v>57</v>
      </c>
      <c r="F2029" t="s">
        <v>22</v>
      </c>
      <c r="H2029" t="s">
        <v>23</v>
      </c>
      <c r="I2029">
        <v>3</v>
      </c>
      <c r="J2029">
        <v>42.83</v>
      </c>
      <c r="K2029">
        <v>128.49</v>
      </c>
      <c r="L2029" t="s">
        <v>24</v>
      </c>
      <c r="N2029" t="s">
        <v>503</v>
      </c>
    </row>
    <row r="2030" spans="1:14" x14ac:dyDescent="0.2">
      <c r="A2030" t="s">
        <v>84</v>
      </c>
      <c r="B2030" t="s">
        <v>376</v>
      </c>
      <c r="C2030" t="s">
        <v>16</v>
      </c>
      <c r="E2030" t="s">
        <v>25</v>
      </c>
      <c r="F2030" t="s">
        <v>22</v>
      </c>
      <c r="H2030" t="s">
        <v>23</v>
      </c>
      <c r="I2030">
        <v>1</v>
      </c>
      <c r="J2030">
        <v>42.83</v>
      </c>
      <c r="K2030">
        <v>42.83</v>
      </c>
      <c r="L2030" t="s">
        <v>24</v>
      </c>
      <c r="N2030" t="s">
        <v>504</v>
      </c>
    </row>
    <row r="2031" spans="1:14" x14ac:dyDescent="0.2">
      <c r="A2031" t="s">
        <v>84</v>
      </c>
      <c r="B2031" t="s">
        <v>376</v>
      </c>
      <c r="C2031" t="s">
        <v>16</v>
      </c>
      <c r="E2031" t="s">
        <v>112</v>
      </c>
      <c r="F2031" t="s">
        <v>113</v>
      </c>
      <c r="H2031" t="s">
        <v>23</v>
      </c>
      <c r="I2031">
        <v>3</v>
      </c>
      <c r="J2031">
        <v>42.83</v>
      </c>
      <c r="K2031">
        <v>128.49</v>
      </c>
      <c r="L2031" t="s">
        <v>114</v>
      </c>
    </row>
    <row r="2032" spans="1:14" x14ac:dyDescent="0.2">
      <c r="A2032" t="s">
        <v>85</v>
      </c>
      <c r="B2032" t="s">
        <v>376</v>
      </c>
      <c r="C2032" t="s">
        <v>16</v>
      </c>
      <c r="E2032" t="s">
        <v>213</v>
      </c>
      <c r="F2032" t="s">
        <v>59</v>
      </c>
      <c r="H2032" t="s">
        <v>23</v>
      </c>
      <c r="I2032">
        <v>7</v>
      </c>
      <c r="J2032">
        <v>42.83</v>
      </c>
      <c r="K2032">
        <v>299.81</v>
      </c>
      <c r="L2032" t="s">
        <v>24</v>
      </c>
      <c r="N2032" t="s">
        <v>505</v>
      </c>
    </row>
    <row r="2033" spans="1:14" x14ac:dyDescent="0.2">
      <c r="A2033" t="s">
        <v>85</v>
      </c>
      <c r="B2033" t="s">
        <v>376</v>
      </c>
      <c r="C2033" t="s">
        <v>16</v>
      </c>
      <c r="E2033" t="s">
        <v>117</v>
      </c>
      <c r="F2033" t="s">
        <v>27</v>
      </c>
      <c r="H2033" t="s">
        <v>23</v>
      </c>
      <c r="I2033">
        <v>2</v>
      </c>
      <c r="J2033">
        <v>42.83</v>
      </c>
      <c r="K2033">
        <v>85.66</v>
      </c>
      <c r="L2033" t="s">
        <v>24</v>
      </c>
      <c r="N2033" t="s">
        <v>506</v>
      </c>
    </row>
    <row r="2034" spans="1:14" x14ac:dyDescent="0.2">
      <c r="A2034" t="s">
        <v>85</v>
      </c>
      <c r="B2034" t="s">
        <v>376</v>
      </c>
      <c r="C2034" t="s">
        <v>16</v>
      </c>
      <c r="E2034" t="s">
        <v>121</v>
      </c>
      <c r="F2034" t="s">
        <v>113</v>
      </c>
      <c r="H2034" t="s">
        <v>23</v>
      </c>
      <c r="I2034">
        <v>4</v>
      </c>
      <c r="J2034">
        <v>42.83</v>
      </c>
      <c r="K2034">
        <v>171.32</v>
      </c>
      <c r="L2034" t="s">
        <v>114</v>
      </c>
      <c r="N2034" t="s">
        <v>507</v>
      </c>
    </row>
    <row r="2035" spans="1:14" x14ac:dyDescent="0.2">
      <c r="A2035" t="s">
        <v>85</v>
      </c>
      <c r="B2035" t="s">
        <v>376</v>
      </c>
      <c r="C2035" t="s">
        <v>16</v>
      </c>
      <c r="E2035" t="s">
        <v>20</v>
      </c>
      <c r="I2035">
        <v>4</v>
      </c>
      <c r="J2035">
        <v>42.83</v>
      </c>
      <c r="K2035">
        <v>171.32</v>
      </c>
    </row>
    <row r="2036" spans="1:14" x14ac:dyDescent="0.2">
      <c r="A2036" t="s">
        <v>85</v>
      </c>
      <c r="B2036" t="s">
        <v>376</v>
      </c>
      <c r="C2036" t="s">
        <v>16</v>
      </c>
      <c r="E2036" t="s">
        <v>18</v>
      </c>
      <c r="I2036">
        <v>12</v>
      </c>
      <c r="J2036">
        <v>42.83</v>
      </c>
      <c r="K2036">
        <v>513.96</v>
      </c>
      <c r="N2036" t="s">
        <v>463</v>
      </c>
    </row>
    <row r="2037" spans="1:14" x14ac:dyDescent="0.2">
      <c r="A2037" t="s">
        <v>85</v>
      </c>
      <c r="B2037" t="s">
        <v>376</v>
      </c>
      <c r="C2037" t="s">
        <v>16</v>
      </c>
      <c r="E2037" t="s">
        <v>19</v>
      </c>
      <c r="I2037">
        <v>2</v>
      </c>
      <c r="J2037">
        <v>42.83</v>
      </c>
      <c r="K2037">
        <v>85.66</v>
      </c>
      <c r="N2037" t="s">
        <v>467</v>
      </c>
    </row>
    <row r="2038" spans="1:14" x14ac:dyDescent="0.2">
      <c r="A2038" t="s">
        <v>85</v>
      </c>
      <c r="B2038" t="s">
        <v>376</v>
      </c>
      <c r="C2038" t="s">
        <v>16</v>
      </c>
      <c r="E2038" t="s">
        <v>40</v>
      </c>
      <c r="I2038">
        <v>2</v>
      </c>
      <c r="J2038">
        <v>42.83</v>
      </c>
      <c r="K2038">
        <v>85.66</v>
      </c>
      <c r="N2038" t="s">
        <v>508</v>
      </c>
    </row>
    <row r="2039" spans="1:14" x14ac:dyDescent="0.2">
      <c r="A2039" t="s">
        <v>85</v>
      </c>
      <c r="B2039" t="s">
        <v>376</v>
      </c>
      <c r="C2039" t="s">
        <v>16</v>
      </c>
      <c r="E2039" t="s">
        <v>57</v>
      </c>
      <c r="F2039" t="s">
        <v>22</v>
      </c>
      <c r="H2039" t="s">
        <v>23</v>
      </c>
      <c r="I2039">
        <v>2</v>
      </c>
      <c r="J2039">
        <v>42.83</v>
      </c>
      <c r="K2039">
        <v>85.66</v>
      </c>
      <c r="L2039" t="s">
        <v>24</v>
      </c>
      <c r="N2039" t="s">
        <v>476</v>
      </c>
    </row>
    <row r="2040" spans="1:14" x14ac:dyDescent="0.2">
      <c r="A2040" t="s">
        <v>85</v>
      </c>
      <c r="B2040" t="s">
        <v>376</v>
      </c>
      <c r="C2040" t="s">
        <v>16</v>
      </c>
      <c r="E2040" t="s">
        <v>21</v>
      </c>
      <c r="F2040" t="s">
        <v>22</v>
      </c>
      <c r="H2040" t="s">
        <v>23</v>
      </c>
      <c r="I2040">
        <v>2</v>
      </c>
      <c r="J2040">
        <v>42.83</v>
      </c>
      <c r="K2040">
        <v>85.66</v>
      </c>
      <c r="L2040" t="s">
        <v>24</v>
      </c>
      <c r="N2040" t="s">
        <v>476</v>
      </c>
    </row>
    <row r="2041" spans="1:14" x14ac:dyDescent="0.2">
      <c r="A2041" t="s">
        <v>85</v>
      </c>
      <c r="B2041" t="s">
        <v>376</v>
      </c>
      <c r="C2041" t="s">
        <v>16</v>
      </c>
      <c r="E2041" t="s">
        <v>112</v>
      </c>
      <c r="F2041" t="s">
        <v>113</v>
      </c>
      <c r="H2041" t="s">
        <v>23</v>
      </c>
      <c r="I2041">
        <v>2</v>
      </c>
      <c r="J2041">
        <v>42.83</v>
      </c>
      <c r="K2041">
        <v>85.66</v>
      </c>
      <c r="L2041" t="s">
        <v>114</v>
      </c>
    </row>
    <row r="2042" spans="1:14" x14ac:dyDescent="0.2">
      <c r="A2042" t="s">
        <v>86</v>
      </c>
      <c r="B2042" t="s">
        <v>376</v>
      </c>
      <c r="C2042" t="s">
        <v>16</v>
      </c>
      <c r="E2042" t="s">
        <v>18</v>
      </c>
      <c r="I2042">
        <v>12</v>
      </c>
      <c r="J2042">
        <v>42.83</v>
      </c>
      <c r="K2042">
        <v>513.96</v>
      </c>
    </row>
    <row r="2043" spans="1:14" x14ac:dyDescent="0.2">
      <c r="A2043" t="s">
        <v>86</v>
      </c>
      <c r="B2043" t="s">
        <v>376</v>
      </c>
      <c r="C2043" t="s">
        <v>16</v>
      </c>
      <c r="E2043" t="s">
        <v>19</v>
      </c>
      <c r="I2043">
        <v>2</v>
      </c>
      <c r="J2043">
        <v>42.83</v>
      </c>
      <c r="K2043">
        <v>85.66</v>
      </c>
    </row>
    <row r="2044" spans="1:14" x14ac:dyDescent="0.2">
      <c r="A2044" t="s">
        <v>86</v>
      </c>
      <c r="B2044" t="s">
        <v>376</v>
      </c>
      <c r="C2044" t="s">
        <v>16</v>
      </c>
      <c r="E2044" t="s">
        <v>20</v>
      </c>
      <c r="I2044">
        <v>8</v>
      </c>
      <c r="J2044">
        <v>42.83</v>
      </c>
      <c r="K2044">
        <v>342.64</v>
      </c>
    </row>
    <row r="2045" spans="1:14" x14ac:dyDescent="0.2">
      <c r="A2045" t="s">
        <v>86</v>
      </c>
      <c r="B2045" t="s">
        <v>376</v>
      </c>
      <c r="C2045" t="s">
        <v>16</v>
      </c>
      <c r="E2045" t="s">
        <v>40</v>
      </c>
      <c r="I2045">
        <v>2</v>
      </c>
      <c r="J2045">
        <v>42.83</v>
      </c>
      <c r="K2045">
        <v>85.66</v>
      </c>
    </row>
    <row r="2046" spans="1:14" x14ac:dyDescent="0.2">
      <c r="A2046" t="s">
        <v>86</v>
      </c>
      <c r="B2046" t="s">
        <v>376</v>
      </c>
      <c r="C2046" t="s">
        <v>16</v>
      </c>
      <c r="E2046" t="s">
        <v>213</v>
      </c>
      <c r="F2046" t="s">
        <v>59</v>
      </c>
      <c r="H2046" t="s">
        <v>23</v>
      </c>
      <c r="I2046">
        <v>2</v>
      </c>
      <c r="J2046">
        <v>42.83</v>
      </c>
      <c r="K2046">
        <v>85.66</v>
      </c>
      <c r="L2046" t="s">
        <v>24</v>
      </c>
      <c r="N2046" t="s">
        <v>509</v>
      </c>
    </row>
    <row r="2047" spans="1:14" x14ac:dyDescent="0.2">
      <c r="A2047" t="s">
        <v>86</v>
      </c>
      <c r="B2047" t="s">
        <v>376</v>
      </c>
      <c r="C2047" t="s">
        <v>16</v>
      </c>
      <c r="E2047" t="s">
        <v>57</v>
      </c>
      <c r="F2047" t="s">
        <v>22</v>
      </c>
      <c r="H2047" t="s">
        <v>23</v>
      </c>
      <c r="I2047">
        <v>2</v>
      </c>
      <c r="J2047">
        <v>42.83</v>
      </c>
      <c r="K2047">
        <v>85.66</v>
      </c>
      <c r="L2047" t="s">
        <v>24</v>
      </c>
      <c r="N2047" t="s">
        <v>510</v>
      </c>
    </row>
    <row r="2048" spans="1:14" x14ac:dyDescent="0.2">
      <c r="A2048" t="s">
        <v>86</v>
      </c>
      <c r="B2048" t="s">
        <v>376</v>
      </c>
      <c r="C2048" t="s">
        <v>16</v>
      </c>
      <c r="E2048" t="s">
        <v>21</v>
      </c>
      <c r="F2048" t="s">
        <v>22</v>
      </c>
      <c r="H2048" t="s">
        <v>23</v>
      </c>
      <c r="I2048">
        <v>2</v>
      </c>
      <c r="J2048">
        <v>42.83</v>
      </c>
      <c r="K2048">
        <v>85.66</v>
      </c>
      <c r="L2048" t="s">
        <v>24</v>
      </c>
      <c r="N2048" t="s">
        <v>476</v>
      </c>
    </row>
    <row r="2049" spans="1:14" x14ac:dyDescent="0.2">
      <c r="A2049" t="s">
        <v>86</v>
      </c>
      <c r="B2049" t="s">
        <v>376</v>
      </c>
      <c r="C2049" t="s">
        <v>16</v>
      </c>
      <c r="E2049" t="s">
        <v>368</v>
      </c>
      <c r="F2049" t="s">
        <v>113</v>
      </c>
      <c r="H2049" t="s">
        <v>23</v>
      </c>
      <c r="I2049">
        <v>2</v>
      </c>
      <c r="J2049">
        <v>42.83</v>
      </c>
      <c r="K2049">
        <v>85.66</v>
      </c>
      <c r="L2049" t="s">
        <v>114</v>
      </c>
    </row>
    <row r="2050" spans="1:14" x14ac:dyDescent="0.2">
      <c r="A2050" t="s">
        <v>86</v>
      </c>
      <c r="B2050" t="s">
        <v>376</v>
      </c>
      <c r="C2050" t="s">
        <v>16</v>
      </c>
      <c r="E2050" t="s">
        <v>112</v>
      </c>
      <c r="F2050" t="s">
        <v>113</v>
      </c>
      <c r="H2050" t="s">
        <v>23</v>
      </c>
      <c r="I2050">
        <v>4</v>
      </c>
      <c r="J2050">
        <v>42.83</v>
      </c>
      <c r="K2050">
        <v>171.32</v>
      </c>
      <c r="L2050" t="s">
        <v>114</v>
      </c>
      <c r="N2050" t="s">
        <v>511</v>
      </c>
    </row>
    <row r="2051" spans="1:14" x14ac:dyDescent="0.2">
      <c r="A2051" t="s">
        <v>86</v>
      </c>
      <c r="B2051" t="s">
        <v>376</v>
      </c>
      <c r="C2051" t="s">
        <v>16</v>
      </c>
      <c r="E2051" t="s">
        <v>208</v>
      </c>
      <c r="F2051" t="s">
        <v>27</v>
      </c>
      <c r="H2051" t="s">
        <v>23</v>
      </c>
      <c r="I2051">
        <v>2</v>
      </c>
      <c r="J2051">
        <v>42.83</v>
      </c>
      <c r="K2051">
        <v>85.66</v>
      </c>
      <c r="L2051" t="s">
        <v>24</v>
      </c>
    </row>
    <row r="2052" spans="1:14" x14ac:dyDescent="0.2">
      <c r="A2052" t="s">
        <v>86</v>
      </c>
      <c r="B2052" t="s">
        <v>376</v>
      </c>
      <c r="C2052" t="s">
        <v>16</v>
      </c>
      <c r="E2052" t="s">
        <v>33</v>
      </c>
      <c r="F2052" t="s">
        <v>45</v>
      </c>
      <c r="H2052" t="s">
        <v>23</v>
      </c>
      <c r="I2052">
        <v>2</v>
      </c>
      <c r="J2052">
        <v>42.83</v>
      </c>
      <c r="K2052">
        <v>85.66</v>
      </c>
      <c r="L2052" t="s">
        <v>24</v>
      </c>
    </row>
    <row r="2053" spans="1:14" x14ac:dyDescent="0.2">
      <c r="A2053" t="s">
        <v>87</v>
      </c>
      <c r="B2053" t="s">
        <v>376</v>
      </c>
      <c r="C2053" t="s">
        <v>16</v>
      </c>
      <c r="E2053" t="s">
        <v>17</v>
      </c>
      <c r="I2053">
        <v>24</v>
      </c>
      <c r="J2053">
        <v>42.83</v>
      </c>
      <c r="K2053">
        <v>1027.92</v>
      </c>
    </row>
    <row r="2054" spans="1:14" x14ac:dyDescent="0.2">
      <c r="A2054" t="s">
        <v>87</v>
      </c>
      <c r="B2054" t="s">
        <v>376</v>
      </c>
      <c r="C2054" t="s">
        <v>16</v>
      </c>
      <c r="E2054" t="s">
        <v>17</v>
      </c>
      <c r="I2054">
        <v>14.75</v>
      </c>
      <c r="J2054">
        <v>42.83</v>
      </c>
      <c r="K2054">
        <v>631.74249999999995</v>
      </c>
    </row>
    <row r="2055" spans="1:14" x14ac:dyDescent="0.2">
      <c r="A2055" t="s">
        <v>88</v>
      </c>
      <c r="B2055" t="s">
        <v>376</v>
      </c>
      <c r="C2055" t="s">
        <v>16</v>
      </c>
      <c r="E2055" t="s">
        <v>17</v>
      </c>
      <c r="I2055">
        <v>20</v>
      </c>
      <c r="J2055">
        <v>42.83</v>
      </c>
      <c r="K2055">
        <v>856.6</v>
      </c>
    </row>
    <row r="2056" spans="1:14" x14ac:dyDescent="0.2">
      <c r="A2056" t="s">
        <v>88</v>
      </c>
      <c r="B2056" t="s">
        <v>376</v>
      </c>
      <c r="C2056" t="s">
        <v>16</v>
      </c>
      <c r="E2056" t="s">
        <v>17</v>
      </c>
      <c r="I2056">
        <v>18.75</v>
      </c>
      <c r="J2056">
        <v>42.83</v>
      </c>
      <c r="K2056">
        <v>803.0625</v>
      </c>
    </row>
    <row r="2057" spans="1:14" x14ac:dyDescent="0.2">
      <c r="A2057" t="s">
        <v>89</v>
      </c>
      <c r="B2057" t="s">
        <v>376</v>
      </c>
      <c r="C2057" t="s">
        <v>16</v>
      </c>
      <c r="E2057" t="s">
        <v>18</v>
      </c>
      <c r="I2057">
        <v>16</v>
      </c>
      <c r="J2057">
        <v>42.83</v>
      </c>
      <c r="K2057">
        <v>685.28</v>
      </c>
      <c r="N2057" t="s">
        <v>512</v>
      </c>
    </row>
    <row r="2058" spans="1:14" x14ac:dyDescent="0.2">
      <c r="A2058" t="s">
        <v>89</v>
      </c>
      <c r="B2058" t="s">
        <v>376</v>
      </c>
      <c r="C2058" t="s">
        <v>16</v>
      </c>
      <c r="E2058" t="s">
        <v>40</v>
      </c>
      <c r="I2058">
        <v>4</v>
      </c>
      <c r="J2058">
        <v>42.83</v>
      </c>
      <c r="K2058">
        <v>171.32</v>
      </c>
      <c r="N2058" t="s">
        <v>513</v>
      </c>
    </row>
    <row r="2059" spans="1:14" x14ac:dyDescent="0.2">
      <c r="A2059" t="s">
        <v>89</v>
      </c>
      <c r="B2059" t="s">
        <v>376</v>
      </c>
      <c r="C2059" t="s">
        <v>16</v>
      </c>
      <c r="E2059" t="s">
        <v>19</v>
      </c>
      <c r="I2059">
        <v>6</v>
      </c>
      <c r="J2059">
        <v>42.83</v>
      </c>
      <c r="K2059">
        <v>256.98</v>
      </c>
      <c r="N2059" t="s">
        <v>467</v>
      </c>
    </row>
    <row r="2060" spans="1:14" x14ac:dyDescent="0.2">
      <c r="A2060" t="s">
        <v>89</v>
      </c>
      <c r="B2060" t="s">
        <v>376</v>
      </c>
      <c r="C2060" t="s">
        <v>16</v>
      </c>
      <c r="E2060" t="s">
        <v>20</v>
      </c>
      <c r="I2060">
        <v>4</v>
      </c>
      <c r="J2060">
        <v>42.83</v>
      </c>
      <c r="K2060">
        <v>171.32</v>
      </c>
    </row>
    <row r="2061" spans="1:14" x14ac:dyDescent="0.2">
      <c r="A2061" t="s">
        <v>89</v>
      </c>
      <c r="B2061" t="s">
        <v>376</v>
      </c>
      <c r="C2061" t="s">
        <v>16</v>
      </c>
      <c r="E2061" t="s">
        <v>57</v>
      </c>
      <c r="F2061" t="s">
        <v>22</v>
      </c>
      <c r="H2061" t="s">
        <v>23</v>
      </c>
      <c r="I2061">
        <v>4</v>
      </c>
      <c r="J2061">
        <v>42.83</v>
      </c>
      <c r="K2061">
        <v>171.32</v>
      </c>
      <c r="L2061" t="s">
        <v>24</v>
      </c>
      <c r="N2061" t="s">
        <v>476</v>
      </c>
    </row>
    <row r="2062" spans="1:14" x14ac:dyDescent="0.2">
      <c r="A2062" t="s">
        <v>89</v>
      </c>
      <c r="B2062" t="s">
        <v>376</v>
      </c>
      <c r="C2062" t="s">
        <v>16</v>
      </c>
      <c r="E2062" t="s">
        <v>112</v>
      </c>
      <c r="F2062" t="s">
        <v>113</v>
      </c>
      <c r="H2062" t="s">
        <v>23</v>
      </c>
      <c r="I2062">
        <v>6</v>
      </c>
      <c r="J2062">
        <v>42.83</v>
      </c>
      <c r="K2062">
        <v>256.98</v>
      </c>
      <c r="L2062" t="s">
        <v>114</v>
      </c>
      <c r="N2062" t="s">
        <v>514</v>
      </c>
    </row>
    <row r="2063" spans="1:14" x14ac:dyDescent="0.2">
      <c r="A2063" t="s">
        <v>90</v>
      </c>
      <c r="B2063" t="s">
        <v>376</v>
      </c>
      <c r="C2063" t="s">
        <v>16</v>
      </c>
      <c r="E2063" t="s">
        <v>17</v>
      </c>
      <c r="I2063">
        <v>7.75</v>
      </c>
      <c r="J2063">
        <v>42.83</v>
      </c>
      <c r="K2063">
        <v>331.9325</v>
      </c>
    </row>
    <row r="2064" spans="1:14" x14ac:dyDescent="0.2">
      <c r="A2064" t="s">
        <v>90</v>
      </c>
      <c r="B2064" t="s">
        <v>376</v>
      </c>
      <c r="C2064" t="s">
        <v>16</v>
      </c>
      <c r="E2064" t="s">
        <v>18</v>
      </c>
      <c r="I2064">
        <v>12</v>
      </c>
      <c r="J2064">
        <v>42.83</v>
      </c>
      <c r="K2064">
        <v>513.96</v>
      </c>
      <c r="N2064" t="s">
        <v>463</v>
      </c>
    </row>
    <row r="2065" spans="1:14" x14ac:dyDescent="0.2">
      <c r="A2065" t="s">
        <v>90</v>
      </c>
      <c r="B2065" t="s">
        <v>376</v>
      </c>
      <c r="C2065" t="s">
        <v>16</v>
      </c>
      <c r="E2065" t="s">
        <v>20</v>
      </c>
      <c r="I2065">
        <v>4</v>
      </c>
      <c r="J2065">
        <v>42.83</v>
      </c>
      <c r="K2065">
        <v>171.32</v>
      </c>
    </row>
    <row r="2066" spans="1:14" x14ac:dyDescent="0.2">
      <c r="A2066" t="s">
        <v>90</v>
      </c>
      <c r="B2066" t="s">
        <v>376</v>
      </c>
      <c r="C2066" t="s">
        <v>16</v>
      </c>
      <c r="E2066" t="s">
        <v>19</v>
      </c>
      <c r="I2066">
        <v>1</v>
      </c>
      <c r="J2066">
        <v>42.83</v>
      </c>
      <c r="K2066">
        <v>42.83</v>
      </c>
    </row>
    <row r="2067" spans="1:14" x14ac:dyDescent="0.2">
      <c r="A2067" t="s">
        <v>90</v>
      </c>
      <c r="B2067" t="s">
        <v>376</v>
      </c>
      <c r="C2067" t="s">
        <v>16</v>
      </c>
      <c r="E2067" t="s">
        <v>40</v>
      </c>
      <c r="I2067">
        <v>1</v>
      </c>
      <c r="J2067">
        <v>42.83</v>
      </c>
      <c r="K2067">
        <v>42.83</v>
      </c>
      <c r="N2067" t="s">
        <v>515</v>
      </c>
    </row>
    <row r="2068" spans="1:14" x14ac:dyDescent="0.2">
      <c r="A2068" t="s">
        <v>90</v>
      </c>
      <c r="B2068" t="s">
        <v>376</v>
      </c>
      <c r="C2068" t="s">
        <v>16</v>
      </c>
      <c r="E2068" t="s">
        <v>123</v>
      </c>
      <c r="F2068" t="s">
        <v>22</v>
      </c>
      <c r="H2068" t="s">
        <v>23</v>
      </c>
      <c r="I2068">
        <v>6</v>
      </c>
      <c r="J2068">
        <v>42.83</v>
      </c>
      <c r="K2068">
        <v>256.98</v>
      </c>
      <c r="L2068" t="s">
        <v>24</v>
      </c>
      <c r="N2068" t="s">
        <v>516</v>
      </c>
    </row>
    <row r="2069" spans="1:14" x14ac:dyDescent="0.2">
      <c r="A2069" t="s">
        <v>90</v>
      </c>
      <c r="B2069" t="s">
        <v>376</v>
      </c>
      <c r="C2069" t="s">
        <v>16</v>
      </c>
      <c r="E2069" t="s">
        <v>21</v>
      </c>
      <c r="F2069" t="s">
        <v>22</v>
      </c>
      <c r="H2069" t="s">
        <v>23</v>
      </c>
      <c r="I2069">
        <v>4</v>
      </c>
      <c r="J2069">
        <v>42.83</v>
      </c>
      <c r="K2069">
        <v>171.32</v>
      </c>
      <c r="L2069" t="s">
        <v>24</v>
      </c>
      <c r="N2069" t="s">
        <v>476</v>
      </c>
    </row>
    <row r="2070" spans="1:14" x14ac:dyDescent="0.2">
      <c r="A2070" t="s">
        <v>90</v>
      </c>
      <c r="B2070" t="s">
        <v>376</v>
      </c>
      <c r="C2070" t="s">
        <v>16</v>
      </c>
      <c r="E2070" t="s">
        <v>112</v>
      </c>
      <c r="F2070" t="s">
        <v>113</v>
      </c>
      <c r="H2070" t="s">
        <v>23</v>
      </c>
      <c r="I2070">
        <v>4</v>
      </c>
      <c r="J2070">
        <v>42.83</v>
      </c>
      <c r="K2070">
        <v>171.32</v>
      </c>
      <c r="L2070" t="s">
        <v>114</v>
      </c>
    </row>
    <row r="2071" spans="1:14" x14ac:dyDescent="0.2">
      <c r="A2071" t="s">
        <v>91</v>
      </c>
      <c r="B2071" t="s">
        <v>376</v>
      </c>
      <c r="C2071" t="s">
        <v>16</v>
      </c>
      <c r="E2071" t="s">
        <v>17</v>
      </c>
      <c r="I2071">
        <v>4</v>
      </c>
      <c r="J2071">
        <v>42.83</v>
      </c>
      <c r="K2071">
        <v>171.32</v>
      </c>
    </row>
    <row r="2072" spans="1:14" x14ac:dyDescent="0.2">
      <c r="A2072" t="s">
        <v>91</v>
      </c>
      <c r="B2072" t="s">
        <v>376</v>
      </c>
      <c r="C2072" t="s">
        <v>16</v>
      </c>
      <c r="E2072" t="s">
        <v>18</v>
      </c>
      <c r="I2072">
        <v>12</v>
      </c>
      <c r="J2072">
        <v>42.83</v>
      </c>
      <c r="K2072">
        <v>513.96</v>
      </c>
    </row>
    <row r="2073" spans="1:14" x14ac:dyDescent="0.2">
      <c r="A2073" t="s">
        <v>91</v>
      </c>
      <c r="B2073" t="s">
        <v>376</v>
      </c>
      <c r="C2073" t="s">
        <v>16</v>
      </c>
      <c r="E2073" t="s">
        <v>19</v>
      </c>
      <c r="I2073">
        <v>2</v>
      </c>
      <c r="J2073">
        <v>42.83</v>
      </c>
      <c r="K2073">
        <v>85.66</v>
      </c>
    </row>
    <row r="2074" spans="1:14" x14ac:dyDescent="0.2">
      <c r="A2074" t="s">
        <v>91</v>
      </c>
      <c r="B2074" t="s">
        <v>376</v>
      </c>
      <c r="C2074" t="s">
        <v>16</v>
      </c>
      <c r="E2074" t="s">
        <v>20</v>
      </c>
      <c r="I2074">
        <v>6</v>
      </c>
      <c r="J2074">
        <v>42.83</v>
      </c>
      <c r="K2074">
        <v>256.98</v>
      </c>
    </row>
    <row r="2075" spans="1:14" x14ac:dyDescent="0.2">
      <c r="A2075" t="s">
        <v>91</v>
      </c>
      <c r="B2075" t="s">
        <v>376</v>
      </c>
      <c r="C2075" t="s">
        <v>16</v>
      </c>
      <c r="E2075" t="s">
        <v>40</v>
      </c>
      <c r="I2075">
        <v>2</v>
      </c>
      <c r="J2075">
        <v>42.83</v>
      </c>
      <c r="K2075">
        <v>85.66</v>
      </c>
    </row>
    <row r="2076" spans="1:14" x14ac:dyDescent="0.2">
      <c r="A2076" t="s">
        <v>91</v>
      </c>
      <c r="B2076" t="s">
        <v>376</v>
      </c>
      <c r="C2076" t="s">
        <v>16</v>
      </c>
      <c r="E2076" t="s">
        <v>213</v>
      </c>
      <c r="F2076" t="s">
        <v>59</v>
      </c>
      <c r="H2076" t="s">
        <v>23</v>
      </c>
      <c r="I2076">
        <v>2</v>
      </c>
      <c r="J2076">
        <v>42.83</v>
      </c>
      <c r="K2076">
        <v>85.66</v>
      </c>
      <c r="L2076" t="s">
        <v>24</v>
      </c>
    </row>
    <row r="2077" spans="1:14" x14ac:dyDescent="0.2">
      <c r="A2077" t="s">
        <v>91</v>
      </c>
      <c r="B2077" t="s">
        <v>376</v>
      </c>
      <c r="C2077" t="s">
        <v>16</v>
      </c>
      <c r="E2077" t="s">
        <v>111</v>
      </c>
      <c r="F2077" t="s">
        <v>59</v>
      </c>
      <c r="H2077" t="s">
        <v>23</v>
      </c>
      <c r="I2077">
        <v>2</v>
      </c>
      <c r="J2077">
        <v>42.83</v>
      </c>
      <c r="K2077">
        <v>85.66</v>
      </c>
      <c r="L2077" t="s">
        <v>24</v>
      </c>
    </row>
    <row r="2078" spans="1:14" x14ac:dyDescent="0.2">
      <c r="A2078" t="s">
        <v>91</v>
      </c>
      <c r="B2078" t="s">
        <v>376</v>
      </c>
      <c r="C2078" t="s">
        <v>16</v>
      </c>
      <c r="E2078" t="s">
        <v>25</v>
      </c>
      <c r="F2078" t="s">
        <v>22</v>
      </c>
      <c r="H2078" t="s">
        <v>23</v>
      </c>
      <c r="I2078">
        <v>2</v>
      </c>
      <c r="J2078">
        <v>42.83</v>
      </c>
      <c r="K2078">
        <v>85.66</v>
      </c>
      <c r="L2078" t="s">
        <v>24</v>
      </c>
    </row>
    <row r="2079" spans="1:14" x14ac:dyDescent="0.2">
      <c r="A2079" t="s">
        <v>91</v>
      </c>
      <c r="B2079" t="s">
        <v>376</v>
      </c>
      <c r="C2079" t="s">
        <v>16</v>
      </c>
      <c r="E2079" t="s">
        <v>57</v>
      </c>
      <c r="F2079" t="s">
        <v>22</v>
      </c>
      <c r="H2079" t="s">
        <v>23</v>
      </c>
      <c r="I2079">
        <v>2</v>
      </c>
      <c r="J2079">
        <v>42.83</v>
      </c>
      <c r="K2079">
        <v>85.66</v>
      </c>
      <c r="L2079" t="s">
        <v>24</v>
      </c>
    </row>
    <row r="2080" spans="1:14" x14ac:dyDescent="0.2">
      <c r="A2080" t="s">
        <v>91</v>
      </c>
      <c r="B2080" t="s">
        <v>376</v>
      </c>
      <c r="C2080" t="s">
        <v>16</v>
      </c>
      <c r="E2080" t="s">
        <v>112</v>
      </c>
      <c r="F2080" t="s">
        <v>113</v>
      </c>
      <c r="H2080" t="s">
        <v>23</v>
      </c>
      <c r="I2080">
        <v>6</v>
      </c>
      <c r="J2080">
        <v>42.83</v>
      </c>
      <c r="K2080">
        <v>256.98</v>
      </c>
      <c r="L2080" t="s">
        <v>114</v>
      </c>
    </row>
    <row r="2081" spans="1:14" x14ac:dyDescent="0.2">
      <c r="A2081" t="s">
        <v>93</v>
      </c>
      <c r="B2081" t="s">
        <v>376</v>
      </c>
      <c r="C2081" t="s">
        <v>16</v>
      </c>
      <c r="E2081" t="s">
        <v>17</v>
      </c>
      <c r="I2081">
        <v>24</v>
      </c>
      <c r="J2081">
        <v>42.83</v>
      </c>
      <c r="K2081">
        <v>1027.92</v>
      </c>
    </row>
    <row r="2082" spans="1:14" x14ac:dyDescent="0.2">
      <c r="A2082" t="s">
        <v>93</v>
      </c>
      <c r="B2082" t="s">
        <v>376</v>
      </c>
      <c r="C2082" t="s">
        <v>16</v>
      </c>
      <c r="E2082" t="s">
        <v>17</v>
      </c>
      <c r="I2082">
        <v>14.75</v>
      </c>
      <c r="J2082">
        <v>42.83</v>
      </c>
      <c r="K2082">
        <v>631.74249999999995</v>
      </c>
    </row>
    <row r="2083" spans="1:14" x14ac:dyDescent="0.2">
      <c r="A2083" t="s">
        <v>94</v>
      </c>
      <c r="B2083" t="s">
        <v>376</v>
      </c>
      <c r="C2083" t="s">
        <v>16</v>
      </c>
      <c r="E2083" t="s">
        <v>17</v>
      </c>
      <c r="I2083">
        <v>14.75</v>
      </c>
      <c r="J2083">
        <v>42.83</v>
      </c>
      <c r="K2083">
        <v>631.74249999999995</v>
      </c>
    </row>
    <row r="2084" spans="1:14" x14ac:dyDescent="0.2">
      <c r="A2084" t="s">
        <v>94</v>
      </c>
      <c r="B2084" t="s">
        <v>376</v>
      </c>
      <c r="C2084" t="s">
        <v>16</v>
      </c>
      <c r="E2084" t="s">
        <v>17</v>
      </c>
      <c r="I2084">
        <v>24</v>
      </c>
      <c r="J2084">
        <v>42.83</v>
      </c>
      <c r="K2084">
        <v>1027.92</v>
      </c>
    </row>
    <row r="2085" spans="1:14" x14ac:dyDescent="0.2">
      <c r="A2085" t="s">
        <v>95</v>
      </c>
      <c r="B2085" t="s">
        <v>376</v>
      </c>
      <c r="C2085" t="s">
        <v>16</v>
      </c>
      <c r="E2085" t="s">
        <v>18</v>
      </c>
      <c r="I2085">
        <v>16</v>
      </c>
      <c r="J2085">
        <v>42.83</v>
      </c>
      <c r="K2085">
        <v>685.28</v>
      </c>
      <c r="N2085" t="s">
        <v>517</v>
      </c>
    </row>
    <row r="2086" spans="1:14" x14ac:dyDescent="0.2">
      <c r="A2086" t="s">
        <v>95</v>
      </c>
      <c r="B2086" t="s">
        <v>376</v>
      </c>
      <c r="C2086" t="s">
        <v>16</v>
      </c>
      <c r="E2086" t="s">
        <v>19</v>
      </c>
      <c r="I2086">
        <v>6</v>
      </c>
      <c r="J2086">
        <v>42.83</v>
      </c>
      <c r="K2086">
        <v>256.98</v>
      </c>
    </row>
    <row r="2087" spans="1:14" x14ac:dyDescent="0.2">
      <c r="A2087" t="s">
        <v>95</v>
      </c>
      <c r="B2087" t="s">
        <v>376</v>
      </c>
      <c r="C2087" t="s">
        <v>16</v>
      </c>
      <c r="E2087" t="s">
        <v>20</v>
      </c>
      <c r="I2087">
        <v>6</v>
      </c>
      <c r="J2087">
        <v>42.83</v>
      </c>
      <c r="K2087">
        <v>256.98</v>
      </c>
    </row>
    <row r="2088" spans="1:14" x14ac:dyDescent="0.2">
      <c r="A2088" t="s">
        <v>95</v>
      </c>
      <c r="B2088" t="s">
        <v>376</v>
      </c>
      <c r="C2088" t="s">
        <v>16</v>
      </c>
      <c r="E2088" t="s">
        <v>40</v>
      </c>
      <c r="I2088">
        <v>2</v>
      </c>
      <c r="J2088">
        <v>42.83</v>
      </c>
      <c r="K2088">
        <v>85.66</v>
      </c>
    </row>
    <row r="2089" spans="1:14" x14ac:dyDescent="0.2">
      <c r="A2089" t="s">
        <v>95</v>
      </c>
      <c r="B2089" t="s">
        <v>376</v>
      </c>
      <c r="C2089" t="s">
        <v>16</v>
      </c>
      <c r="E2089" t="s">
        <v>111</v>
      </c>
      <c r="F2089" t="s">
        <v>59</v>
      </c>
      <c r="H2089" t="s">
        <v>23</v>
      </c>
      <c r="I2089">
        <v>2</v>
      </c>
      <c r="J2089">
        <v>42.83</v>
      </c>
      <c r="K2089">
        <v>85.66</v>
      </c>
      <c r="L2089" t="s">
        <v>24</v>
      </c>
    </row>
    <row r="2090" spans="1:14" x14ac:dyDescent="0.2">
      <c r="A2090" t="s">
        <v>95</v>
      </c>
      <c r="B2090" t="s">
        <v>376</v>
      </c>
      <c r="C2090" t="s">
        <v>16</v>
      </c>
      <c r="E2090" t="s">
        <v>57</v>
      </c>
      <c r="F2090" t="s">
        <v>22</v>
      </c>
      <c r="H2090" t="s">
        <v>23</v>
      </c>
      <c r="I2090">
        <v>2</v>
      </c>
      <c r="J2090">
        <v>42.83</v>
      </c>
      <c r="K2090">
        <v>85.66</v>
      </c>
      <c r="L2090" t="s">
        <v>24</v>
      </c>
    </row>
    <row r="2091" spans="1:14" x14ac:dyDescent="0.2">
      <c r="A2091" t="s">
        <v>95</v>
      </c>
      <c r="B2091" t="s">
        <v>376</v>
      </c>
      <c r="C2091" t="s">
        <v>16</v>
      </c>
      <c r="E2091" t="s">
        <v>21</v>
      </c>
      <c r="F2091" t="s">
        <v>22</v>
      </c>
      <c r="H2091" t="s">
        <v>23</v>
      </c>
      <c r="I2091">
        <v>2</v>
      </c>
      <c r="J2091">
        <v>42.83</v>
      </c>
      <c r="K2091">
        <v>85.66</v>
      </c>
      <c r="L2091" t="s">
        <v>24</v>
      </c>
    </row>
    <row r="2092" spans="1:14" x14ac:dyDescent="0.2">
      <c r="A2092" t="s">
        <v>95</v>
      </c>
      <c r="B2092" t="s">
        <v>376</v>
      </c>
      <c r="C2092" t="s">
        <v>16</v>
      </c>
      <c r="E2092" t="s">
        <v>112</v>
      </c>
      <c r="F2092" t="s">
        <v>113</v>
      </c>
      <c r="H2092" t="s">
        <v>23</v>
      </c>
      <c r="I2092">
        <v>4</v>
      </c>
      <c r="J2092">
        <v>42.83</v>
      </c>
      <c r="K2092">
        <v>171.32</v>
      </c>
      <c r="L2092" t="s">
        <v>114</v>
      </c>
    </row>
    <row r="2093" spans="1:14" x14ac:dyDescent="0.2">
      <c r="A2093" t="s">
        <v>96</v>
      </c>
      <c r="B2093" t="s">
        <v>376</v>
      </c>
      <c r="C2093" t="s">
        <v>16</v>
      </c>
      <c r="E2093" t="s">
        <v>19</v>
      </c>
      <c r="I2093">
        <v>8</v>
      </c>
      <c r="J2093">
        <v>42.83</v>
      </c>
      <c r="K2093">
        <v>342.64</v>
      </c>
    </row>
    <row r="2094" spans="1:14" x14ac:dyDescent="0.2">
      <c r="A2094" t="s">
        <v>96</v>
      </c>
      <c r="B2094" t="s">
        <v>376</v>
      </c>
      <c r="C2094" t="s">
        <v>16</v>
      </c>
      <c r="E2094" t="s">
        <v>18</v>
      </c>
      <c r="I2094">
        <v>16</v>
      </c>
      <c r="J2094">
        <v>42.83</v>
      </c>
      <c r="K2094">
        <v>685.28</v>
      </c>
    </row>
    <row r="2095" spans="1:14" x14ac:dyDescent="0.2">
      <c r="A2095" t="s">
        <v>96</v>
      </c>
      <c r="B2095" t="s">
        <v>376</v>
      </c>
      <c r="C2095" t="s">
        <v>16</v>
      </c>
      <c r="E2095" t="s">
        <v>20</v>
      </c>
      <c r="I2095">
        <v>4</v>
      </c>
      <c r="J2095">
        <v>42.83</v>
      </c>
      <c r="K2095">
        <v>171.32</v>
      </c>
    </row>
    <row r="2096" spans="1:14" x14ac:dyDescent="0.2">
      <c r="A2096" t="s">
        <v>96</v>
      </c>
      <c r="B2096" t="s">
        <v>376</v>
      </c>
      <c r="C2096" t="s">
        <v>16</v>
      </c>
      <c r="E2096" t="s">
        <v>40</v>
      </c>
      <c r="I2096">
        <v>2</v>
      </c>
      <c r="J2096">
        <v>42.83</v>
      </c>
      <c r="K2096">
        <v>85.66</v>
      </c>
    </row>
    <row r="2097" spans="1:12" x14ac:dyDescent="0.2">
      <c r="A2097" t="s">
        <v>96</v>
      </c>
      <c r="B2097" t="s">
        <v>376</v>
      </c>
      <c r="C2097" t="s">
        <v>16</v>
      </c>
      <c r="E2097" t="s">
        <v>57</v>
      </c>
      <c r="F2097" t="s">
        <v>22</v>
      </c>
      <c r="H2097" t="s">
        <v>23</v>
      </c>
      <c r="I2097">
        <v>3</v>
      </c>
      <c r="J2097">
        <v>42.83</v>
      </c>
      <c r="K2097">
        <v>128.49</v>
      </c>
      <c r="L2097" t="s">
        <v>24</v>
      </c>
    </row>
    <row r="2098" spans="1:12" x14ac:dyDescent="0.2">
      <c r="A2098" t="s">
        <v>96</v>
      </c>
      <c r="B2098" t="s">
        <v>376</v>
      </c>
      <c r="C2098" t="s">
        <v>16</v>
      </c>
      <c r="E2098" t="s">
        <v>25</v>
      </c>
      <c r="F2098" t="s">
        <v>22</v>
      </c>
      <c r="H2098" t="s">
        <v>23</v>
      </c>
      <c r="I2098">
        <v>3</v>
      </c>
      <c r="J2098">
        <v>42.83</v>
      </c>
      <c r="K2098">
        <v>128.49</v>
      </c>
      <c r="L2098" t="s">
        <v>24</v>
      </c>
    </row>
    <row r="2099" spans="1:12" x14ac:dyDescent="0.2">
      <c r="A2099" t="s">
        <v>96</v>
      </c>
      <c r="B2099" t="s">
        <v>376</v>
      </c>
      <c r="C2099" t="s">
        <v>16</v>
      </c>
      <c r="E2099" t="s">
        <v>121</v>
      </c>
      <c r="F2099" t="s">
        <v>113</v>
      </c>
      <c r="H2099" t="s">
        <v>23</v>
      </c>
      <c r="I2099">
        <v>3</v>
      </c>
      <c r="J2099">
        <v>42.83</v>
      </c>
      <c r="K2099">
        <v>128.49</v>
      </c>
      <c r="L2099" t="s">
        <v>114</v>
      </c>
    </row>
    <row r="2100" spans="1:12" x14ac:dyDescent="0.2">
      <c r="A2100" t="s">
        <v>96</v>
      </c>
      <c r="B2100" t="s">
        <v>376</v>
      </c>
      <c r="C2100" t="s">
        <v>16</v>
      </c>
      <c r="E2100" t="s">
        <v>112</v>
      </c>
      <c r="F2100" t="s">
        <v>113</v>
      </c>
      <c r="H2100" t="s">
        <v>23</v>
      </c>
      <c r="I2100">
        <v>3</v>
      </c>
      <c r="J2100">
        <v>42.83</v>
      </c>
      <c r="K2100">
        <v>128.49</v>
      </c>
      <c r="L2100" t="s">
        <v>114</v>
      </c>
    </row>
    <row r="2101" spans="1:12" x14ac:dyDescent="0.2">
      <c r="A2101" t="s">
        <v>97</v>
      </c>
      <c r="B2101" t="s">
        <v>376</v>
      </c>
      <c r="C2101" t="s">
        <v>16</v>
      </c>
      <c r="E2101" t="s">
        <v>20</v>
      </c>
      <c r="I2101">
        <v>12</v>
      </c>
      <c r="J2101">
        <v>42.83</v>
      </c>
      <c r="K2101">
        <v>513.96</v>
      </c>
    </row>
    <row r="2102" spans="1:12" x14ac:dyDescent="0.2">
      <c r="A2102" t="s">
        <v>97</v>
      </c>
      <c r="B2102" t="s">
        <v>376</v>
      </c>
      <c r="C2102" t="s">
        <v>16</v>
      </c>
      <c r="E2102" t="s">
        <v>18</v>
      </c>
      <c r="I2102">
        <v>12</v>
      </c>
      <c r="J2102">
        <v>42.83</v>
      </c>
      <c r="K2102">
        <v>513.96</v>
      </c>
    </row>
    <row r="2103" spans="1:12" x14ac:dyDescent="0.2">
      <c r="A2103" t="s">
        <v>97</v>
      </c>
      <c r="B2103" t="s">
        <v>376</v>
      </c>
      <c r="C2103" t="s">
        <v>16</v>
      </c>
      <c r="E2103" t="s">
        <v>19</v>
      </c>
      <c r="I2103">
        <v>3</v>
      </c>
      <c r="J2103">
        <v>42.83</v>
      </c>
      <c r="K2103">
        <v>128.49</v>
      </c>
    </row>
    <row r="2104" spans="1:12" x14ac:dyDescent="0.2">
      <c r="A2104" t="s">
        <v>97</v>
      </c>
      <c r="B2104" t="s">
        <v>376</v>
      </c>
      <c r="C2104" t="s">
        <v>16</v>
      </c>
      <c r="E2104" t="s">
        <v>40</v>
      </c>
      <c r="I2104">
        <v>1</v>
      </c>
      <c r="J2104">
        <v>42.83</v>
      </c>
      <c r="K2104">
        <v>42.83</v>
      </c>
    </row>
    <row r="2105" spans="1:12" x14ac:dyDescent="0.2">
      <c r="A2105" t="s">
        <v>97</v>
      </c>
      <c r="B2105" t="s">
        <v>376</v>
      </c>
      <c r="C2105" t="s">
        <v>16</v>
      </c>
      <c r="E2105" t="s">
        <v>121</v>
      </c>
      <c r="F2105" t="s">
        <v>113</v>
      </c>
      <c r="H2105" t="s">
        <v>23</v>
      </c>
      <c r="I2105">
        <v>6</v>
      </c>
      <c r="J2105">
        <v>42.83</v>
      </c>
      <c r="K2105">
        <v>256.98</v>
      </c>
      <c r="L2105" t="s">
        <v>114</v>
      </c>
    </row>
    <row r="2106" spans="1:12" x14ac:dyDescent="0.2">
      <c r="A2106" t="s">
        <v>97</v>
      </c>
      <c r="B2106" t="s">
        <v>376</v>
      </c>
      <c r="C2106" t="s">
        <v>16</v>
      </c>
      <c r="E2106" t="s">
        <v>121</v>
      </c>
      <c r="F2106" t="s">
        <v>113</v>
      </c>
      <c r="H2106" t="s">
        <v>23</v>
      </c>
      <c r="I2106">
        <v>6</v>
      </c>
      <c r="J2106">
        <v>42.83</v>
      </c>
      <c r="K2106">
        <v>256.98</v>
      </c>
      <c r="L2106" t="s">
        <v>114</v>
      </c>
    </row>
    <row r="2107" spans="1:12" x14ac:dyDescent="0.2">
      <c r="A2107" t="s">
        <v>98</v>
      </c>
      <c r="B2107" t="s">
        <v>376</v>
      </c>
      <c r="C2107" t="s">
        <v>16</v>
      </c>
      <c r="E2107" t="s">
        <v>121</v>
      </c>
      <c r="F2107" t="s">
        <v>113</v>
      </c>
      <c r="H2107" t="s">
        <v>23</v>
      </c>
      <c r="I2107">
        <v>6</v>
      </c>
      <c r="J2107">
        <v>42.83</v>
      </c>
      <c r="K2107">
        <v>256.98</v>
      </c>
      <c r="L2107" t="s">
        <v>114</v>
      </c>
    </row>
    <row r="2108" spans="1:12" x14ac:dyDescent="0.2">
      <c r="A2108" t="s">
        <v>98</v>
      </c>
      <c r="B2108" t="s">
        <v>376</v>
      </c>
      <c r="C2108" t="s">
        <v>16</v>
      </c>
      <c r="E2108" t="s">
        <v>18</v>
      </c>
      <c r="I2108">
        <v>12</v>
      </c>
      <c r="J2108">
        <v>42.83</v>
      </c>
      <c r="K2108">
        <v>513.96</v>
      </c>
    </row>
    <row r="2109" spans="1:12" x14ac:dyDescent="0.2">
      <c r="A2109" t="s">
        <v>98</v>
      </c>
      <c r="B2109" t="s">
        <v>376</v>
      </c>
      <c r="C2109" t="s">
        <v>16</v>
      </c>
      <c r="E2109" t="s">
        <v>19</v>
      </c>
      <c r="I2109">
        <v>4</v>
      </c>
      <c r="J2109">
        <v>42.83</v>
      </c>
      <c r="K2109">
        <v>171.32</v>
      </c>
    </row>
    <row r="2110" spans="1:12" x14ac:dyDescent="0.2">
      <c r="A2110" t="s">
        <v>98</v>
      </c>
      <c r="B2110" t="s">
        <v>376</v>
      </c>
      <c r="C2110" t="s">
        <v>16</v>
      </c>
      <c r="E2110" t="s">
        <v>20</v>
      </c>
      <c r="I2110">
        <v>6</v>
      </c>
      <c r="J2110">
        <v>42.83</v>
      </c>
      <c r="K2110">
        <v>256.98</v>
      </c>
    </row>
    <row r="2111" spans="1:12" x14ac:dyDescent="0.2">
      <c r="A2111" t="s">
        <v>98</v>
      </c>
      <c r="B2111" t="s">
        <v>376</v>
      </c>
      <c r="C2111" t="s">
        <v>16</v>
      </c>
      <c r="E2111" t="s">
        <v>112</v>
      </c>
      <c r="F2111" t="s">
        <v>113</v>
      </c>
      <c r="H2111" t="s">
        <v>23</v>
      </c>
      <c r="I2111">
        <v>6</v>
      </c>
      <c r="J2111">
        <v>42.83</v>
      </c>
      <c r="K2111">
        <v>256.98</v>
      </c>
      <c r="L2111" t="s">
        <v>114</v>
      </c>
    </row>
    <row r="2112" spans="1:12" x14ac:dyDescent="0.2">
      <c r="A2112" t="s">
        <v>98</v>
      </c>
      <c r="B2112" t="s">
        <v>376</v>
      </c>
      <c r="C2112" t="s">
        <v>16</v>
      </c>
      <c r="E2112" t="s">
        <v>57</v>
      </c>
      <c r="F2112" t="s">
        <v>22</v>
      </c>
      <c r="H2112" t="s">
        <v>23</v>
      </c>
      <c r="I2112">
        <v>6</v>
      </c>
      <c r="J2112">
        <v>42.83</v>
      </c>
      <c r="K2112">
        <v>256.98</v>
      </c>
      <c r="L2112" t="s">
        <v>24</v>
      </c>
    </row>
    <row r="2113" spans="1:12" x14ac:dyDescent="0.2">
      <c r="A2113" t="s">
        <v>99</v>
      </c>
      <c r="B2113" t="s">
        <v>376</v>
      </c>
      <c r="C2113" t="s">
        <v>16</v>
      </c>
      <c r="E2113" t="s">
        <v>17</v>
      </c>
      <c r="I2113">
        <v>7.75</v>
      </c>
      <c r="J2113">
        <v>42.83</v>
      </c>
      <c r="K2113">
        <v>331.9325</v>
      </c>
    </row>
    <row r="2114" spans="1:12" x14ac:dyDescent="0.2">
      <c r="A2114" t="s">
        <v>99</v>
      </c>
      <c r="B2114" t="s">
        <v>376</v>
      </c>
      <c r="C2114" t="s">
        <v>16</v>
      </c>
      <c r="E2114" t="s">
        <v>20</v>
      </c>
      <c r="I2114">
        <v>4</v>
      </c>
      <c r="J2114">
        <v>42.83</v>
      </c>
      <c r="K2114">
        <v>171.32</v>
      </c>
    </row>
    <row r="2115" spans="1:12" x14ac:dyDescent="0.2">
      <c r="A2115" t="s">
        <v>99</v>
      </c>
      <c r="B2115" t="s">
        <v>376</v>
      </c>
      <c r="C2115" t="s">
        <v>16</v>
      </c>
      <c r="E2115" t="s">
        <v>19</v>
      </c>
      <c r="I2115">
        <v>4</v>
      </c>
      <c r="J2115">
        <v>42.83</v>
      </c>
      <c r="K2115">
        <v>171.32</v>
      </c>
    </row>
    <row r="2116" spans="1:12" x14ac:dyDescent="0.2">
      <c r="A2116" t="s">
        <v>99</v>
      </c>
      <c r="B2116" t="s">
        <v>376</v>
      </c>
      <c r="C2116" t="s">
        <v>16</v>
      </c>
      <c r="E2116" t="s">
        <v>18</v>
      </c>
      <c r="I2116">
        <v>12</v>
      </c>
      <c r="J2116">
        <v>42.83</v>
      </c>
      <c r="K2116">
        <v>513.96</v>
      </c>
    </row>
    <row r="2117" spans="1:12" x14ac:dyDescent="0.2">
      <c r="A2117" t="s">
        <v>99</v>
      </c>
      <c r="B2117" t="s">
        <v>376</v>
      </c>
      <c r="C2117" t="s">
        <v>16</v>
      </c>
      <c r="E2117" t="s">
        <v>40</v>
      </c>
      <c r="I2117">
        <v>2</v>
      </c>
      <c r="J2117">
        <v>42.83</v>
      </c>
      <c r="K2117">
        <v>85.66</v>
      </c>
    </row>
    <row r="2118" spans="1:12" x14ac:dyDescent="0.2">
      <c r="A2118" t="s">
        <v>99</v>
      </c>
      <c r="B2118" t="s">
        <v>376</v>
      </c>
      <c r="C2118" t="s">
        <v>16</v>
      </c>
      <c r="E2118" t="s">
        <v>25</v>
      </c>
      <c r="F2118" t="s">
        <v>22</v>
      </c>
      <c r="H2118" t="s">
        <v>23</v>
      </c>
      <c r="I2118">
        <v>2</v>
      </c>
      <c r="J2118">
        <v>42.83</v>
      </c>
      <c r="K2118">
        <v>85.66</v>
      </c>
      <c r="L2118" t="s">
        <v>24</v>
      </c>
    </row>
    <row r="2119" spans="1:12" x14ac:dyDescent="0.2">
      <c r="A2119" t="s">
        <v>99</v>
      </c>
      <c r="B2119" t="s">
        <v>376</v>
      </c>
      <c r="C2119" t="s">
        <v>16</v>
      </c>
      <c r="E2119" t="s">
        <v>21</v>
      </c>
      <c r="F2119" t="s">
        <v>22</v>
      </c>
      <c r="H2119" t="s">
        <v>23</v>
      </c>
      <c r="I2119">
        <v>6</v>
      </c>
      <c r="J2119">
        <v>42.83</v>
      </c>
      <c r="K2119">
        <v>256.98</v>
      </c>
      <c r="L2119" t="s">
        <v>24</v>
      </c>
    </row>
    <row r="2120" spans="1:12" x14ac:dyDescent="0.2">
      <c r="A2120" t="s">
        <v>99</v>
      </c>
      <c r="B2120" t="s">
        <v>376</v>
      </c>
      <c r="C2120" t="s">
        <v>16</v>
      </c>
      <c r="E2120" t="s">
        <v>112</v>
      </c>
      <c r="F2120" t="s">
        <v>113</v>
      </c>
      <c r="H2120" t="s">
        <v>23</v>
      </c>
      <c r="I2120">
        <v>4</v>
      </c>
      <c r="J2120">
        <v>42.83</v>
      </c>
      <c r="K2120">
        <v>171.32</v>
      </c>
      <c r="L2120" t="s">
        <v>114</v>
      </c>
    </row>
    <row r="2121" spans="1:12" x14ac:dyDescent="0.2">
      <c r="A2121" t="s">
        <v>100</v>
      </c>
      <c r="B2121" t="s">
        <v>376</v>
      </c>
      <c r="C2121" t="s">
        <v>16</v>
      </c>
      <c r="E2121" t="s">
        <v>18</v>
      </c>
      <c r="I2121">
        <v>12</v>
      </c>
      <c r="J2121">
        <v>42.83</v>
      </c>
      <c r="K2121">
        <v>513.96</v>
      </c>
    </row>
    <row r="2122" spans="1:12" x14ac:dyDescent="0.2">
      <c r="A2122" t="s">
        <v>100</v>
      </c>
      <c r="B2122" t="s">
        <v>376</v>
      </c>
      <c r="C2122" t="s">
        <v>16</v>
      </c>
      <c r="E2122" t="s">
        <v>19</v>
      </c>
      <c r="I2122">
        <v>4</v>
      </c>
      <c r="J2122">
        <v>42.83</v>
      </c>
      <c r="K2122">
        <v>171.32</v>
      </c>
    </row>
    <row r="2123" spans="1:12" x14ac:dyDescent="0.2">
      <c r="A2123" t="s">
        <v>100</v>
      </c>
      <c r="B2123" t="s">
        <v>376</v>
      </c>
      <c r="C2123" t="s">
        <v>16</v>
      </c>
      <c r="E2123" t="s">
        <v>20</v>
      </c>
      <c r="I2123">
        <v>6</v>
      </c>
      <c r="J2123">
        <v>42.83</v>
      </c>
      <c r="K2123">
        <v>256.98</v>
      </c>
    </row>
    <row r="2124" spans="1:12" x14ac:dyDescent="0.2">
      <c r="A2124" t="s">
        <v>100</v>
      </c>
      <c r="B2124" t="s">
        <v>376</v>
      </c>
      <c r="C2124" t="s">
        <v>16</v>
      </c>
      <c r="E2124" t="s">
        <v>40</v>
      </c>
      <c r="I2124">
        <v>1</v>
      </c>
      <c r="J2124">
        <v>42.83</v>
      </c>
      <c r="K2124">
        <v>42.83</v>
      </c>
    </row>
    <row r="2125" spans="1:12" x14ac:dyDescent="0.2">
      <c r="A2125" t="s">
        <v>100</v>
      </c>
      <c r="B2125" t="s">
        <v>376</v>
      </c>
      <c r="C2125" t="s">
        <v>16</v>
      </c>
      <c r="E2125" t="s">
        <v>213</v>
      </c>
      <c r="F2125" t="s">
        <v>59</v>
      </c>
      <c r="H2125" t="s">
        <v>23</v>
      </c>
      <c r="I2125">
        <v>1</v>
      </c>
      <c r="J2125">
        <v>42.83</v>
      </c>
      <c r="K2125">
        <v>42.83</v>
      </c>
      <c r="L2125" t="s">
        <v>24</v>
      </c>
    </row>
    <row r="2126" spans="1:12" x14ac:dyDescent="0.2">
      <c r="A2126" t="s">
        <v>100</v>
      </c>
      <c r="B2126" t="s">
        <v>376</v>
      </c>
      <c r="C2126" t="s">
        <v>16</v>
      </c>
      <c r="E2126" t="s">
        <v>21</v>
      </c>
      <c r="F2126" t="s">
        <v>22</v>
      </c>
      <c r="H2126" t="s">
        <v>23</v>
      </c>
      <c r="I2126">
        <v>3</v>
      </c>
      <c r="J2126">
        <v>42.83</v>
      </c>
      <c r="K2126">
        <v>128.49</v>
      </c>
      <c r="L2126" t="s">
        <v>24</v>
      </c>
    </row>
    <row r="2127" spans="1:12" x14ac:dyDescent="0.2">
      <c r="A2127" t="s">
        <v>100</v>
      </c>
      <c r="B2127" t="s">
        <v>376</v>
      </c>
      <c r="C2127" t="s">
        <v>16</v>
      </c>
      <c r="E2127" t="s">
        <v>25</v>
      </c>
      <c r="F2127" t="s">
        <v>22</v>
      </c>
      <c r="H2127" t="s">
        <v>23</v>
      </c>
      <c r="I2127">
        <v>8</v>
      </c>
      <c r="J2127">
        <v>42.83</v>
      </c>
      <c r="K2127">
        <v>342.64</v>
      </c>
      <c r="L2127" t="s">
        <v>24</v>
      </c>
    </row>
    <row r="2128" spans="1:12" x14ac:dyDescent="0.2">
      <c r="A2128" t="s">
        <v>100</v>
      </c>
      <c r="B2128" t="s">
        <v>376</v>
      </c>
      <c r="C2128" t="s">
        <v>16</v>
      </c>
      <c r="E2128" t="s">
        <v>112</v>
      </c>
      <c r="F2128" t="s">
        <v>113</v>
      </c>
      <c r="H2128" t="s">
        <v>23</v>
      </c>
      <c r="I2128">
        <v>6</v>
      </c>
      <c r="J2128">
        <v>42.83</v>
      </c>
      <c r="K2128">
        <v>256.98</v>
      </c>
      <c r="L2128" t="s">
        <v>114</v>
      </c>
    </row>
    <row r="2129" spans="1:14" x14ac:dyDescent="0.2">
      <c r="A2129" t="s">
        <v>101</v>
      </c>
      <c r="B2129" t="s">
        <v>376</v>
      </c>
      <c r="C2129" t="s">
        <v>16</v>
      </c>
      <c r="E2129" t="s">
        <v>18</v>
      </c>
      <c r="I2129">
        <v>12</v>
      </c>
      <c r="J2129">
        <v>42.83</v>
      </c>
      <c r="K2129">
        <v>513.96</v>
      </c>
    </row>
    <row r="2130" spans="1:14" x14ac:dyDescent="0.2">
      <c r="A2130" t="s">
        <v>101</v>
      </c>
      <c r="B2130" t="s">
        <v>376</v>
      </c>
      <c r="C2130" t="s">
        <v>16</v>
      </c>
      <c r="E2130" t="s">
        <v>19</v>
      </c>
      <c r="I2130">
        <v>4</v>
      </c>
      <c r="J2130">
        <v>42.83</v>
      </c>
      <c r="K2130">
        <v>171.32</v>
      </c>
    </row>
    <row r="2131" spans="1:14" x14ac:dyDescent="0.2">
      <c r="A2131" t="s">
        <v>101</v>
      </c>
      <c r="B2131" t="s">
        <v>376</v>
      </c>
      <c r="C2131" t="s">
        <v>16</v>
      </c>
      <c r="E2131" t="s">
        <v>19</v>
      </c>
      <c r="I2131">
        <v>4</v>
      </c>
      <c r="J2131">
        <v>42.83</v>
      </c>
      <c r="K2131">
        <v>171.32</v>
      </c>
    </row>
    <row r="2132" spans="1:14" x14ac:dyDescent="0.2">
      <c r="A2132" t="s">
        <v>101</v>
      </c>
      <c r="B2132" t="s">
        <v>376</v>
      </c>
      <c r="C2132" t="s">
        <v>16</v>
      </c>
      <c r="E2132" t="s">
        <v>40</v>
      </c>
      <c r="I2132">
        <v>4</v>
      </c>
      <c r="J2132">
        <v>42.83</v>
      </c>
      <c r="K2132">
        <v>171.32</v>
      </c>
      <c r="N2132" t="s">
        <v>518</v>
      </c>
    </row>
    <row r="2133" spans="1:14" x14ac:dyDescent="0.2">
      <c r="A2133" t="s">
        <v>101</v>
      </c>
      <c r="B2133" t="s">
        <v>376</v>
      </c>
      <c r="C2133" t="s">
        <v>16</v>
      </c>
      <c r="E2133" t="s">
        <v>57</v>
      </c>
      <c r="F2133" t="s">
        <v>22</v>
      </c>
      <c r="H2133" t="s">
        <v>23</v>
      </c>
      <c r="I2133">
        <v>4</v>
      </c>
      <c r="J2133">
        <v>42.83</v>
      </c>
      <c r="K2133">
        <v>171.32</v>
      </c>
      <c r="L2133" t="s">
        <v>24</v>
      </c>
      <c r="N2133" t="s">
        <v>519</v>
      </c>
    </row>
    <row r="2134" spans="1:14" x14ac:dyDescent="0.2">
      <c r="A2134" t="s">
        <v>101</v>
      </c>
      <c r="B2134" t="s">
        <v>376</v>
      </c>
      <c r="C2134" t="s">
        <v>16</v>
      </c>
      <c r="E2134" t="s">
        <v>25</v>
      </c>
      <c r="F2134" t="s">
        <v>22</v>
      </c>
      <c r="H2134" t="s">
        <v>23</v>
      </c>
      <c r="I2134">
        <v>2</v>
      </c>
      <c r="J2134">
        <v>42.83</v>
      </c>
      <c r="K2134">
        <v>85.66</v>
      </c>
      <c r="L2134" t="s">
        <v>24</v>
      </c>
    </row>
    <row r="2135" spans="1:14" x14ac:dyDescent="0.2">
      <c r="A2135" t="s">
        <v>101</v>
      </c>
      <c r="B2135" t="s">
        <v>376</v>
      </c>
      <c r="C2135" t="s">
        <v>16</v>
      </c>
      <c r="E2135" t="s">
        <v>43</v>
      </c>
      <c r="F2135" t="s">
        <v>22</v>
      </c>
      <c r="H2135" t="s">
        <v>23</v>
      </c>
      <c r="I2135">
        <v>2</v>
      </c>
      <c r="J2135">
        <v>42.83</v>
      </c>
      <c r="K2135">
        <v>85.66</v>
      </c>
      <c r="L2135" t="s">
        <v>24</v>
      </c>
      <c r="N2135" t="s">
        <v>520</v>
      </c>
    </row>
    <row r="2136" spans="1:14" x14ac:dyDescent="0.2">
      <c r="A2136" t="s">
        <v>101</v>
      </c>
      <c r="B2136" t="s">
        <v>376</v>
      </c>
      <c r="C2136" t="s">
        <v>16</v>
      </c>
      <c r="E2136" t="s">
        <v>112</v>
      </c>
      <c r="F2136" t="s">
        <v>113</v>
      </c>
      <c r="H2136" t="s">
        <v>23</v>
      </c>
      <c r="I2136">
        <v>4</v>
      </c>
      <c r="J2136">
        <v>42.83</v>
      </c>
      <c r="K2136">
        <v>171.32</v>
      </c>
      <c r="L2136" t="s">
        <v>114</v>
      </c>
      <c r="N2136" t="s">
        <v>521</v>
      </c>
    </row>
    <row r="2137" spans="1:14" x14ac:dyDescent="0.2">
      <c r="A2137" t="s">
        <v>101</v>
      </c>
      <c r="B2137" t="s">
        <v>376</v>
      </c>
      <c r="C2137" t="s">
        <v>16</v>
      </c>
      <c r="E2137" t="s">
        <v>121</v>
      </c>
      <c r="F2137" t="s">
        <v>113</v>
      </c>
      <c r="H2137" t="s">
        <v>23</v>
      </c>
      <c r="I2137">
        <v>4</v>
      </c>
      <c r="J2137">
        <v>42.83</v>
      </c>
      <c r="K2137">
        <v>171.32</v>
      </c>
      <c r="L2137" t="s">
        <v>114</v>
      </c>
    </row>
    <row r="2138" spans="1:14" x14ac:dyDescent="0.2">
      <c r="A2138" t="s">
        <v>102</v>
      </c>
      <c r="B2138" t="s">
        <v>376</v>
      </c>
      <c r="C2138" t="s">
        <v>16</v>
      </c>
      <c r="E2138" t="s">
        <v>17</v>
      </c>
      <c r="I2138">
        <v>4</v>
      </c>
      <c r="J2138">
        <v>42.83</v>
      </c>
      <c r="K2138">
        <v>171.32</v>
      </c>
    </row>
    <row r="2139" spans="1:14" x14ac:dyDescent="0.2">
      <c r="A2139" t="s">
        <v>102</v>
      </c>
      <c r="B2139" t="s">
        <v>376</v>
      </c>
      <c r="C2139" t="s">
        <v>16</v>
      </c>
      <c r="E2139" t="s">
        <v>18</v>
      </c>
      <c r="I2139">
        <v>12</v>
      </c>
      <c r="J2139">
        <v>42.83</v>
      </c>
      <c r="K2139">
        <v>513.96</v>
      </c>
    </row>
    <row r="2140" spans="1:14" x14ac:dyDescent="0.2">
      <c r="A2140" t="s">
        <v>102</v>
      </c>
      <c r="B2140" t="s">
        <v>376</v>
      </c>
      <c r="C2140" t="s">
        <v>16</v>
      </c>
      <c r="E2140" t="s">
        <v>20</v>
      </c>
      <c r="I2140">
        <v>6</v>
      </c>
      <c r="J2140">
        <v>42.83</v>
      </c>
      <c r="K2140">
        <v>256.98</v>
      </c>
    </row>
    <row r="2141" spans="1:14" x14ac:dyDescent="0.2">
      <c r="A2141" t="s">
        <v>102</v>
      </c>
      <c r="B2141" t="s">
        <v>376</v>
      </c>
      <c r="C2141" t="s">
        <v>16</v>
      </c>
      <c r="E2141" t="s">
        <v>19</v>
      </c>
      <c r="I2141">
        <v>4</v>
      </c>
      <c r="J2141">
        <v>42.83</v>
      </c>
      <c r="K2141">
        <v>171.32</v>
      </c>
    </row>
    <row r="2142" spans="1:14" x14ac:dyDescent="0.2">
      <c r="A2142" t="s">
        <v>102</v>
      </c>
      <c r="B2142" t="s">
        <v>376</v>
      </c>
      <c r="C2142" t="s">
        <v>16</v>
      </c>
      <c r="E2142" t="s">
        <v>40</v>
      </c>
      <c r="I2142">
        <v>1</v>
      </c>
      <c r="J2142">
        <v>42.83</v>
      </c>
      <c r="K2142">
        <v>42.83</v>
      </c>
    </row>
    <row r="2143" spans="1:14" x14ac:dyDescent="0.2">
      <c r="A2143" t="s">
        <v>102</v>
      </c>
      <c r="B2143" t="s">
        <v>376</v>
      </c>
      <c r="C2143" t="s">
        <v>16</v>
      </c>
      <c r="E2143" t="s">
        <v>43</v>
      </c>
      <c r="F2143" t="s">
        <v>22</v>
      </c>
      <c r="H2143" t="s">
        <v>23</v>
      </c>
      <c r="I2143">
        <v>4</v>
      </c>
      <c r="J2143">
        <v>42.83</v>
      </c>
      <c r="K2143">
        <v>171.32</v>
      </c>
      <c r="L2143" t="s">
        <v>24</v>
      </c>
    </row>
    <row r="2144" spans="1:14" x14ac:dyDescent="0.2">
      <c r="A2144" t="s">
        <v>102</v>
      </c>
      <c r="B2144" t="s">
        <v>376</v>
      </c>
      <c r="C2144" t="s">
        <v>16</v>
      </c>
      <c r="E2144" t="s">
        <v>57</v>
      </c>
      <c r="F2144" t="s">
        <v>22</v>
      </c>
      <c r="H2144" t="s">
        <v>23</v>
      </c>
      <c r="I2144">
        <v>4</v>
      </c>
      <c r="J2144">
        <v>42.83</v>
      </c>
      <c r="K2144">
        <v>171.32</v>
      </c>
      <c r="L2144" t="s">
        <v>24</v>
      </c>
    </row>
    <row r="2145" spans="1:14" x14ac:dyDescent="0.2">
      <c r="A2145" t="s">
        <v>102</v>
      </c>
      <c r="B2145" t="s">
        <v>376</v>
      </c>
      <c r="C2145" t="s">
        <v>16</v>
      </c>
      <c r="E2145" t="s">
        <v>112</v>
      </c>
      <c r="F2145" t="s">
        <v>113</v>
      </c>
      <c r="H2145" t="s">
        <v>23</v>
      </c>
      <c r="I2145">
        <v>6</v>
      </c>
      <c r="J2145">
        <v>42.83</v>
      </c>
      <c r="K2145">
        <v>256.98</v>
      </c>
      <c r="L2145" t="s">
        <v>114</v>
      </c>
    </row>
    <row r="2146" spans="1:14" x14ac:dyDescent="0.2">
      <c r="A2146" t="s">
        <v>103</v>
      </c>
      <c r="B2146" t="s">
        <v>376</v>
      </c>
      <c r="C2146" t="s">
        <v>16</v>
      </c>
      <c r="E2146" t="s">
        <v>368</v>
      </c>
      <c r="F2146" t="s">
        <v>113</v>
      </c>
      <c r="H2146" t="s">
        <v>23</v>
      </c>
      <c r="I2146">
        <v>3</v>
      </c>
      <c r="J2146">
        <v>42.83</v>
      </c>
      <c r="K2146">
        <v>128.49</v>
      </c>
      <c r="L2146" t="s">
        <v>114</v>
      </c>
    </row>
    <row r="2147" spans="1:14" x14ac:dyDescent="0.2">
      <c r="A2147" t="s">
        <v>103</v>
      </c>
      <c r="B2147" t="s">
        <v>376</v>
      </c>
      <c r="C2147" t="s">
        <v>16</v>
      </c>
      <c r="E2147" t="s">
        <v>40</v>
      </c>
      <c r="I2147">
        <v>3</v>
      </c>
      <c r="J2147">
        <v>42.83</v>
      </c>
      <c r="K2147">
        <v>128.49</v>
      </c>
      <c r="N2147" t="s">
        <v>522</v>
      </c>
    </row>
    <row r="2148" spans="1:14" x14ac:dyDescent="0.2">
      <c r="A2148" t="s">
        <v>103</v>
      </c>
      <c r="B2148" t="s">
        <v>376</v>
      </c>
      <c r="C2148" t="s">
        <v>16</v>
      </c>
      <c r="E2148" t="s">
        <v>18</v>
      </c>
      <c r="I2148">
        <v>12</v>
      </c>
      <c r="J2148">
        <v>42.83</v>
      </c>
      <c r="K2148">
        <v>513.96</v>
      </c>
    </row>
    <row r="2149" spans="1:14" x14ac:dyDescent="0.2">
      <c r="A2149" t="s">
        <v>103</v>
      </c>
      <c r="B2149" t="s">
        <v>376</v>
      </c>
      <c r="C2149" t="s">
        <v>16</v>
      </c>
      <c r="E2149" t="s">
        <v>19</v>
      </c>
      <c r="I2149">
        <v>4</v>
      </c>
      <c r="J2149">
        <v>42.83</v>
      </c>
      <c r="K2149">
        <v>171.32</v>
      </c>
    </row>
    <row r="2150" spans="1:14" x14ac:dyDescent="0.2">
      <c r="A2150" t="s">
        <v>103</v>
      </c>
      <c r="B2150" t="s">
        <v>376</v>
      </c>
      <c r="C2150" t="s">
        <v>16</v>
      </c>
      <c r="E2150" t="s">
        <v>20</v>
      </c>
      <c r="I2150">
        <v>4</v>
      </c>
      <c r="J2150">
        <v>42.83</v>
      </c>
      <c r="K2150">
        <v>171.32</v>
      </c>
    </row>
    <row r="2151" spans="1:14" x14ac:dyDescent="0.2">
      <c r="A2151" t="s">
        <v>103</v>
      </c>
      <c r="B2151" t="s">
        <v>376</v>
      </c>
      <c r="C2151" t="s">
        <v>16</v>
      </c>
      <c r="E2151" t="s">
        <v>25</v>
      </c>
      <c r="F2151" t="s">
        <v>22</v>
      </c>
      <c r="H2151" t="s">
        <v>23</v>
      </c>
      <c r="I2151">
        <v>2</v>
      </c>
      <c r="J2151">
        <v>42.83</v>
      </c>
      <c r="K2151">
        <v>85.66</v>
      </c>
      <c r="L2151" t="s">
        <v>24</v>
      </c>
    </row>
    <row r="2152" spans="1:14" x14ac:dyDescent="0.2">
      <c r="A2152" t="s">
        <v>103</v>
      </c>
      <c r="B2152" t="s">
        <v>376</v>
      </c>
      <c r="C2152" t="s">
        <v>16</v>
      </c>
      <c r="E2152" t="s">
        <v>38</v>
      </c>
      <c r="F2152" t="s">
        <v>22</v>
      </c>
      <c r="H2152" t="s">
        <v>23</v>
      </c>
      <c r="I2152">
        <v>2</v>
      </c>
      <c r="J2152">
        <v>42.83</v>
      </c>
      <c r="K2152">
        <v>85.66</v>
      </c>
      <c r="L2152" t="s">
        <v>24</v>
      </c>
    </row>
    <row r="2153" spans="1:14" x14ac:dyDescent="0.2">
      <c r="A2153" t="s">
        <v>103</v>
      </c>
      <c r="B2153" t="s">
        <v>376</v>
      </c>
      <c r="C2153" t="s">
        <v>16</v>
      </c>
      <c r="E2153" t="s">
        <v>21</v>
      </c>
      <c r="F2153" t="s">
        <v>22</v>
      </c>
      <c r="H2153" t="s">
        <v>23</v>
      </c>
      <c r="I2153">
        <v>2</v>
      </c>
      <c r="J2153">
        <v>42.83</v>
      </c>
      <c r="K2153">
        <v>85.66</v>
      </c>
      <c r="L2153" t="s">
        <v>24</v>
      </c>
    </row>
    <row r="2154" spans="1:14" x14ac:dyDescent="0.2">
      <c r="A2154" t="s">
        <v>103</v>
      </c>
      <c r="B2154" t="s">
        <v>376</v>
      </c>
      <c r="C2154" t="s">
        <v>16</v>
      </c>
      <c r="E2154" t="s">
        <v>208</v>
      </c>
      <c r="F2154" t="s">
        <v>27</v>
      </c>
      <c r="H2154" t="s">
        <v>23</v>
      </c>
      <c r="I2154">
        <v>2</v>
      </c>
      <c r="J2154">
        <v>42.83</v>
      </c>
      <c r="K2154">
        <v>85.66</v>
      </c>
      <c r="L2154" t="s">
        <v>24</v>
      </c>
    </row>
    <row r="2155" spans="1:14" x14ac:dyDescent="0.2">
      <c r="A2155" t="s">
        <v>103</v>
      </c>
      <c r="B2155" t="s">
        <v>376</v>
      </c>
      <c r="C2155" t="s">
        <v>16</v>
      </c>
      <c r="E2155" t="s">
        <v>112</v>
      </c>
      <c r="F2155" t="s">
        <v>113</v>
      </c>
      <c r="H2155" t="s">
        <v>23</v>
      </c>
      <c r="I2155">
        <v>6</v>
      </c>
      <c r="J2155">
        <v>42.83</v>
      </c>
      <c r="K2155">
        <v>256.98</v>
      </c>
      <c r="L2155" t="s">
        <v>114</v>
      </c>
    </row>
    <row r="2156" spans="1:14" x14ac:dyDescent="0.2">
      <c r="A2156" t="s">
        <v>104</v>
      </c>
      <c r="B2156" t="s">
        <v>376</v>
      </c>
      <c r="C2156" t="s">
        <v>16</v>
      </c>
      <c r="E2156" t="s">
        <v>18</v>
      </c>
      <c r="I2156">
        <v>12</v>
      </c>
      <c r="J2156">
        <v>42.83</v>
      </c>
      <c r="K2156">
        <v>513.96</v>
      </c>
    </row>
    <row r="2157" spans="1:14" x14ac:dyDescent="0.2">
      <c r="A2157" t="s">
        <v>104</v>
      </c>
      <c r="B2157" t="s">
        <v>376</v>
      </c>
      <c r="C2157" t="s">
        <v>16</v>
      </c>
      <c r="E2157" t="s">
        <v>19</v>
      </c>
      <c r="I2157">
        <v>4</v>
      </c>
      <c r="J2157">
        <v>42.83</v>
      </c>
      <c r="K2157">
        <v>171.32</v>
      </c>
    </row>
    <row r="2158" spans="1:14" x14ac:dyDescent="0.2">
      <c r="A2158" t="s">
        <v>104</v>
      </c>
      <c r="B2158" t="s">
        <v>376</v>
      </c>
      <c r="C2158" t="s">
        <v>16</v>
      </c>
      <c r="E2158" t="s">
        <v>20</v>
      </c>
      <c r="I2158">
        <v>8</v>
      </c>
      <c r="J2158">
        <v>42.83</v>
      </c>
      <c r="K2158">
        <v>342.64</v>
      </c>
    </row>
    <row r="2159" spans="1:14" x14ac:dyDescent="0.2">
      <c r="A2159" t="s">
        <v>104</v>
      </c>
      <c r="B2159" t="s">
        <v>376</v>
      </c>
      <c r="C2159" t="s">
        <v>16</v>
      </c>
      <c r="E2159" t="s">
        <v>40</v>
      </c>
      <c r="I2159">
        <v>2</v>
      </c>
      <c r="J2159">
        <v>42.83</v>
      </c>
      <c r="K2159">
        <v>85.66</v>
      </c>
    </row>
    <row r="2160" spans="1:14" x14ac:dyDescent="0.2">
      <c r="A2160" t="s">
        <v>104</v>
      </c>
      <c r="B2160" t="s">
        <v>376</v>
      </c>
      <c r="C2160" t="s">
        <v>16</v>
      </c>
      <c r="E2160" t="s">
        <v>57</v>
      </c>
      <c r="F2160" t="s">
        <v>22</v>
      </c>
      <c r="H2160" t="s">
        <v>23</v>
      </c>
      <c r="I2160">
        <v>2</v>
      </c>
      <c r="J2160">
        <v>42.83</v>
      </c>
      <c r="K2160">
        <v>85.66</v>
      </c>
      <c r="L2160" t="s">
        <v>24</v>
      </c>
    </row>
    <row r="2161" spans="1:12" x14ac:dyDescent="0.2">
      <c r="A2161" t="s">
        <v>104</v>
      </c>
      <c r="B2161" t="s">
        <v>376</v>
      </c>
      <c r="C2161" t="s">
        <v>16</v>
      </c>
      <c r="E2161" t="s">
        <v>43</v>
      </c>
      <c r="F2161" t="s">
        <v>22</v>
      </c>
      <c r="H2161" t="s">
        <v>23</v>
      </c>
      <c r="I2161">
        <v>2</v>
      </c>
      <c r="J2161">
        <v>42.83</v>
      </c>
      <c r="K2161">
        <v>85.66</v>
      </c>
      <c r="L2161" t="s">
        <v>24</v>
      </c>
    </row>
    <row r="2162" spans="1:12" x14ac:dyDescent="0.2">
      <c r="A2162" t="s">
        <v>104</v>
      </c>
      <c r="B2162" t="s">
        <v>376</v>
      </c>
      <c r="C2162" t="s">
        <v>16</v>
      </c>
      <c r="E2162" t="s">
        <v>25</v>
      </c>
      <c r="F2162" t="s">
        <v>22</v>
      </c>
      <c r="H2162" t="s">
        <v>23</v>
      </c>
      <c r="I2162">
        <v>2</v>
      </c>
      <c r="J2162">
        <v>42.83</v>
      </c>
      <c r="K2162">
        <v>85.66</v>
      </c>
      <c r="L2162" t="s">
        <v>24</v>
      </c>
    </row>
    <row r="2163" spans="1:12" x14ac:dyDescent="0.2">
      <c r="A2163" t="s">
        <v>104</v>
      </c>
      <c r="B2163" t="s">
        <v>376</v>
      </c>
      <c r="C2163" t="s">
        <v>16</v>
      </c>
      <c r="E2163" t="s">
        <v>112</v>
      </c>
      <c r="F2163" t="s">
        <v>113</v>
      </c>
      <c r="H2163" t="s">
        <v>23</v>
      </c>
      <c r="I2163">
        <v>4</v>
      </c>
      <c r="J2163">
        <v>42.83</v>
      </c>
      <c r="K2163">
        <v>171.32</v>
      </c>
      <c r="L2163" t="s">
        <v>114</v>
      </c>
    </row>
    <row r="2164" spans="1:12" x14ac:dyDescent="0.2">
      <c r="A2164" t="s">
        <v>104</v>
      </c>
      <c r="B2164" t="s">
        <v>376</v>
      </c>
      <c r="C2164" t="s">
        <v>16</v>
      </c>
      <c r="E2164" t="s">
        <v>371</v>
      </c>
      <c r="F2164" t="s">
        <v>45</v>
      </c>
      <c r="H2164" t="s">
        <v>23</v>
      </c>
      <c r="I2164">
        <v>2</v>
      </c>
      <c r="J2164">
        <v>42.83</v>
      </c>
      <c r="K2164">
        <v>85.66</v>
      </c>
      <c r="L2164" t="s">
        <v>24</v>
      </c>
    </row>
    <row r="2165" spans="1:12" x14ac:dyDescent="0.2">
      <c r="A2165" t="s">
        <v>104</v>
      </c>
      <c r="B2165" t="s">
        <v>376</v>
      </c>
      <c r="C2165" t="s">
        <v>16</v>
      </c>
      <c r="E2165" t="s">
        <v>33</v>
      </c>
      <c r="F2165" t="s">
        <v>45</v>
      </c>
      <c r="H2165" t="s">
        <v>23</v>
      </c>
      <c r="I2165">
        <v>2</v>
      </c>
      <c r="J2165">
        <v>42.83</v>
      </c>
      <c r="K2165">
        <v>85.66</v>
      </c>
      <c r="L2165" t="s">
        <v>24</v>
      </c>
    </row>
    <row r="2166" spans="1:12" x14ac:dyDescent="0.2">
      <c r="A2166" t="s">
        <v>105</v>
      </c>
      <c r="B2166" t="s">
        <v>376</v>
      </c>
      <c r="C2166" t="s">
        <v>16</v>
      </c>
      <c r="E2166" t="s">
        <v>17</v>
      </c>
      <c r="I2166">
        <v>7.75</v>
      </c>
      <c r="J2166">
        <v>42.83</v>
      </c>
      <c r="K2166">
        <v>331.9325</v>
      </c>
    </row>
    <row r="2167" spans="1:12" x14ac:dyDescent="0.2">
      <c r="A2167" t="s">
        <v>105</v>
      </c>
      <c r="B2167" t="s">
        <v>376</v>
      </c>
      <c r="C2167" t="s">
        <v>16</v>
      </c>
      <c r="E2167" t="s">
        <v>18</v>
      </c>
      <c r="I2167">
        <v>12</v>
      </c>
      <c r="J2167">
        <v>42.83</v>
      </c>
      <c r="K2167">
        <v>513.96</v>
      </c>
    </row>
    <row r="2168" spans="1:12" x14ac:dyDescent="0.2">
      <c r="A2168" t="s">
        <v>105</v>
      </c>
      <c r="B2168" t="s">
        <v>376</v>
      </c>
      <c r="C2168" t="s">
        <v>16</v>
      </c>
      <c r="E2168" t="s">
        <v>19</v>
      </c>
      <c r="I2168">
        <v>4</v>
      </c>
      <c r="J2168">
        <v>42.83</v>
      </c>
      <c r="K2168">
        <v>171.32</v>
      </c>
    </row>
    <row r="2169" spans="1:12" x14ac:dyDescent="0.2">
      <c r="A2169" t="s">
        <v>105</v>
      </c>
      <c r="B2169" t="s">
        <v>376</v>
      </c>
      <c r="C2169" t="s">
        <v>16</v>
      </c>
      <c r="E2169" t="s">
        <v>20</v>
      </c>
      <c r="I2169">
        <v>6</v>
      </c>
      <c r="J2169">
        <v>42.83</v>
      </c>
      <c r="K2169">
        <v>256.98</v>
      </c>
    </row>
    <row r="2170" spans="1:12" x14ac:dyDescent="0.2">
      <c r="A2170" t="s">
        <v>105</v>
      </c>
      <c r="B2170" t="s">
        <v>376</v>
      </c>
      <c r="C2170" t="s">
        <v>16</v>
      </c>
      <c r="E2170" t="s">
        <v>40</v>
      </c>
      <c r="I2170">
        <v>1</v>
      </c>
      <c r="J2170">
        <v>42.83</v>
      </c>
      <c r="K2170">
        <v>42.83</v>
      </c>
    </row>
    <row r="2171" spans="1:12" x14ac:dyDescent="0.2">
      <c r="A2171" t="s">
        <v>105</v>
      </c>
      <c r="B2171" t="s">
        <v>376</v>
      </c>
      <c r="C2171" t="s">
        <v>16</v>
      </c>
      <c r="E2171" t="s">
        <v>21</v>
      </c>
      <c r="F2171" t="s">
        <v>22</v>
      </c>
      <c r="H2171" t="s">
        <v>23</v>
      </c>
      <c r="I2171">
        <v>4</v>
      </c>
      <c r="J2171">
        <v>42.83</v>
      </c>
      <c r="K2171">
        <v>171.32</v>
      </c>
      <c r="L2171" t="s">
        <v>24</v>
      </c>
    </row>
    <row r="2172" spans="1:12" x14ac:dyDescent="0.2">
      <c r="A2172" t="s">
        <v>105</v>
      </c>
      <c r="B2172" t="s">
        <v>376</v>
      </c>
      <c r="C2172" t="s">
        <v>16</v>
      </c>
      <c r="E2172" t="s">
        <v>112</v>
      </c>
      <c r="F2172" t="s">
        <v>113</v>
      </c>
      <c r="H2172" t="s">
        <v>23</v>
      </c>
      <c r="I2172">
        <v>6</v>
      </c>
      <c r="J2172">
        <v>42.83</v>
      </c>
      <c r="K2172">
        <v>256.98</v>
      </c>
      <c r="L2172" t="s">
        <v>114</v>
      </c>
    </row>
    <row r="2173" spans="1:12" x14ac:dyDescent="0.2">
      <c r="A2173" t="s">
        <v>106</v>
      </c>
      <c r="B2173" t="s">
        <v>376</v>
      </c>
      <c r="C2173" t="s">
        <v>16</v>
      </c>
      <c r="E2173" t="s">
        <v>18</v>
      </c>
      <c r="I2173">
        <v>12</v>
      </c>
      <c r="J2173">
        <v>42.83</v>
      </c>
      <c r="K2173">
        <v>513.96</v>
      </c>
    </row>
    <row r="2174" spans="1:12" x14ac:dyDescent="0.2">
      <c r="A2174" t="s">
        <v>106</v>
      </c>
      <c r="B2174" t="s">
        <v>376</v>
      </c>
      <c r="C2174" t="s">
        <v>16</v>
      </c>
      <c r="E2174" t="s">
        <v>19</v>
      </c>
      <c r="I2174">
        <v>4</v>
      </c>
      <c r="J2174">
        <v>42.83</v>
      </c>
      <c r="K2174">
        <v>171.32</v>
      </c>
    </row>
    <row r="2175" spans="1:12" x14ac:dyDescent="0.2">
      <c r="A2175" t="s">
        <v>106</v>
      </c>
      <c r="B2175" t="s">
        <v>376</v>
      </c>
      <c r="C2175" t="s">
        <v>16</v>
      </c>
      <c r="E2175" t="s">
        <v>20</v>
      </c>
      <c r="I2175">
        <v>10</v>
      </c>
      <c r="J2175">
        <v>42.83</v>
      </c>
      <c r="K2175">
        <v>428.3</v>
      </c>
    </row>
    <row r="2176" spans="1:12" x14ac:dyDescent="0.2">
      <c r="A2176" t="s">
        <v>106</v>
      </c>
      <c r="B2176" t="s">
        <v>376</v>
      </c>
      <c r="C2176" t="s">
        <v>16</v>
      </c>
      <c r="E2176" t="s">
        <v>40</v>
      </c>
      <c r="I2176">
        <v>1.5</v>
      </c>
      <c r="J2176">
        <v>42.83</v>
      </c>
      <c r="K2176">
        <v>64.245000000000005</v>
      </c>
    </row>
    <row r="2177" spans="1:12" x14ac:dyDescent="0.2">
      <c r="A2177" t="s">
        <v>106</v>
      </c>
      <c r="B2177" t="s">
        <v>376</v>
      </c>
      <c r="C2177" t="s">
        <v>16</v>
      </c>
      <c r="E2177" t="s">
        <v>58</v>
      </c>
      <c r="F2177" t="s">
        <v>59</v>
      </c>
      <c r="H2177" t="s">
        <v>23</v>
      </c>
      <c r="I2177">
        <v>3</v>
      </c>
      <c r="J2177">
        <v>42.83</v>
      </c>
      <c r="K2177">
        <v>128.49</v>
      </c>
      <c r="L2177" t="s">
        <v>24</v>
      </c>
    </row>
    <row r="2178" spans="1:12" x14ac:dyDescent="0.2">
      <c r="A2178" t="s">
        <v>106</v>
      </c>
      <c r="B2178" t="s">
        <v>376</v>
      </c>
      <c r="C2178" t="s">
        <v>16</v>
      </c>
      <c r="E2178" t="s">
        <v>21</v>
      </c>
      <c r="F2178" t="s">
        <v>22</v>
      </c>
      <c r="H2178" t="s">
        <v>23</v>
      </c>
      <c r="I2178">
        <v>3</v>
      </c>
      <c r="J2178">
        <v>42.83</v>
      </c>
      <c r="K2178">
        <v>128.49</v>
      </c>
      <c r="L2178" t="s">
        <v>24</v>
      </c>
    </row>
    <row r="2179" spans="1:12" x14ac:dyDescent="0.2">
      <c r="A2179" t="s">
        <v>106</v>
      </c>
      <c r="B2179" t="s">
        <v>376</v>
      </c>
      <c r="C2179" t="s">
        <v>16</v>
      </c>
      <c r="E2179" t="s">
        <v>25</v>
      </c>
      <c r="F2179" t="s">
        <v>22</v>
      </c>
      <c r="H2179" t="s">
        <v>23</v>
      </c>
      <c r="I2179">
        <v>1</v>
      </c>
      <c r="J2179">
        <v>42.83</v>
      </c>
      <c r="K2179">
        <v>42.83</v>
      </c>
      <c r="L2179" t="s">
        <v>24</v>
      </c>
    </row>
    <row r="2180" spans="1:12" x14ac:dyDescent="0.2">
      <c r="A2180" t="s">
        <v>106</v>
      </c>
      <c r="B2180" t="s">
        <v>376</v>
      </c>
      <c r="C2180" t="s">
        <v>16</v>
      </c>
      <c r="E2180" t="s">
        <v>121</v>
      </c>
      <c r="F2180" t="s">
        <v>113</v>
      </c>
      <c r="H2180" t="s">
        <v>23</v>
      </c>
      <c r="I2180">
        <v>3</v>
      </c>
      <c r="J2180">
        <v>42.83</v>
      </c>
      <c r="K2180">
        <v>128.49</v>
      </c>
      <c r="L2180" t="s">
        <v>114</v>
      </c>
    </row>
    <row r="2181" spans="1:12" x14ac:dyDescent="0.2">
      <c r="A2181" t="s">
        <v>106</v>
      </c>
      <c r="B2181" t="s">
        <v>376</v>
      </c>
      <c r="C2181" t="s">
        <v>16</v>
      </c>
      <c r="E2181" t="s">
        <v>112</v>
      </c>
      <c r="F2181" t="s">
        <v>113</v>
      </c>
      <c r="H2181" t="s">
        <v>23</v>
      </c>
      <c r="I2181">
        <v>3</v>
      </c>
      <c r="J2181">
        <v>42.83</v>
      </c>
      <c r="K2181">
        <v>128.49</v>
      </c>
      <c r="L2181" t="s">
        <v>114</v>
      </c>
    </row>
    <row r="2182" spans="1:12" x14ac:dyDescent="0.2">
      <c r="A2182" t="s">
        <v>107</v>
      </c>
      <c r="B2182" t="s">
        <v>376</v>
      </c>
      <c r="C2182" t="s">
        <v>16</v>
      </c>
      <c r="E2182" t="s">
        <v>17</v>
      </c>
      <c r="I2182">
        <v>7.75</v>
      </c>
      <c r="J2182">
        <v>42.83</v>
      </c>
      <c r="K2182">
        <v>331.9325</v>
      </c>
    </row>
    <row r="2183" spans="1:12" x14ac:dyDescent="0.2">
      <c r="A2183" t="s">
        <v>107</v>
      </c>
      <c r="B2183" t="s">
        <v>376</v>
      </c>
      <c r="C2183" t="s">
        <v>16</v>
      </c>
      <c r="E2183" t="s">
        <v>18</v>
      </c>
      <c r="I2183">
        <v>12</v>
      </c>
      <c r="J2183">
        <v>42.83</v>
      </c>
      <c r="K2183">
        <v>513.96</v>
      </c>
    </row>
    <row r="2184" spans="1:12" x14ac:dyDescent="0.2">
      <c r="A2184" t="s">
        <v>107</v>
      </c>
      <c r="B2184" t="s">
        <v>376</v>
      </c>
      <c r="C2184" t="s">
        <v>16</v>
      </c>
      <c r="E2184" t="s">
        <v>19</v>
      </c>
      <c r="I2184">
        <v>2</v>
      </c>
      <c r="J2184">
        <v>42.83</v>
      </c>
      <c r="K2184">
        <v>85.66</v>
      </c>
    </row>
    <row r="2185" spans="1:12" x14ac:dyDescent="0.2">
      <c r="A2185" t="s">
        <v>107</v>
      </c>
      <c r="B2185" t="s">
        <v>376</v>
      </c>
      <c r="C2185" t="s">
        <v>16</v>
      </c>
      <c r="E2185" t="s">
        <v>20</v>
      </c>
      <c r="I2185">
        <v>4</v>
      </c>
      <c r="J2185">
        <v>42.83</v>
      </c>
      <c r="K2185">
        <v>171.32</v>
      </c>
    </row>
    <row r="2186" spans="1:12" x14ac:dyDescent="0.2">
      <c r="A2186" t="s">
        <v>107</v>
      </c>
      <c r="B2186" t="s">
        <v>376</v>
      </c>
      <c r="C2186" t="s">
        <v>16</v>
      </c>
      <c r="E2186" t="s">
        <v>40</v>
      </c>
      <c r="I2186">
        <v>1</v>
      </c>
      <c r="J2186">
        <v>42.83</v>
      </c>
      <c r="K2186">
        <v>42.83</v>
      </c>
    </row>
    <row r="2187" spans="1:12" x14ac:dyDescent="0.2">
      <c r="A2187" t="s">
        <v>107</v>
      </c>
      <c r="B2187" t="s">
        <v>376</v>
      </c>
      <c r="C2187" t="s">
        <v>16</v>
      </c>
      <c r="E2187" t="s">
        <v>112</v>
      </c>
      <c r="F2187" t="s">
        <v>113</v>
      </c>
      <c r="H2187" t="s">
        <v>23</v>
      </c>
      <c r="I2187">
        <v>10</v>
      </c>
      <c r="J2187">
        <v>42.83</v>
      </c>
      <c r="K2187">
        <v>428.3</v>
      </c>
      <c r="L2187" t="s">
        <v>114</v>
      </c>
    </row>
    <row r="2188" spans="1:12" x14ac:dyDescent="0.2">
      <c r="A2188" t="s">
        <v>107</v>
      </c>
      <c r="B2188" t="s">
        <v>376</v>
      </c>
      <c r="C2188" t="s">
        <v>16</v>
      </c>
      <c r="E2188" t="s">
        <v>43</v>
      </c>
      <c r="F2188" t="s">
        <v>22</v>
      </c>
      <c r="H2188" t="s">
        <v>23</v>
      </c>
      <c r="I2188">
        <v>1</v>
      </c>
      <c r="J2188">
        <v>42.83</v>
      </c>
      <c r="K2188">
        <v>42.83</v>
      </c>
      <c r="L2188" t="s">
        <v>24</v>
      </c>
    </row>
    <row r="2189" spans="1:12" x14ac:dyDescent="0.2">
      <c r="A2189" t="s">
        <v>107</v>
      </c>
      <c r="B2189" t="s">
        <v>376</v>
      </c>
      <c r="C2189" t="s">
        <v>16</v>
      </c>
      <c r="E2189" t="s">
        <v>21</v>
      </c>
      <c r="F2189" t="s">
        <v>22</v>
      </c>
      <c r="H2189" t="s">
        <v>23</v>
      </c>
      <c r="I2189">
        <v>3</v>
      </c>
      <c r="J2189">
        <v>42.83</v>
      </c>
      <c r="K2189">
        <v>128.49</v>
      </c>
      <c r="L2189" t="s">
        <v>24</v>
      </c>
    </row>
    <row r="2190" spans="1:12" x14ac:dyDescent="0.2">
      <c r="A2190" t="s">
        <v>108</v>
      </c>
      <c r="B2190" t="s">
        <v>376</v>
      </c>
      <c r="C2190" t="s">
        <v>16</v>
      </c>
      <c r="E2190" t="s">
        <v>17</v>
      </c>
      <c r="I2190">
        <v>7.75</v>
      </c>
      <c r="J2190">
        <v>42.83</v>
      </c>
      <c r="K2190">
        <v>331.9325</v>
      </c>
    </row>
    <row r="2191" spans="1:12" x14ac:dyDescent="0.2">
      <c r="A2191" t="s">
        <v>108</v>
      </c>
      <c r="B2191" t="s">
        <v>376</v>
      </c>
      <c r="C2191" t="s">
        <v>16</v>
      </c>
      <c r="E2191" t="s">
        <v>18</v>
      </c>
      <c r="I2191">
        <v>12</v>
      </c>
      <c r="J2191">
        <v>42.83</v>
      </c>
      <c r="K2191">
        <v>513.96</v>
      </c>
    </row>
    <row r="2192" spans="1:12" x14ac:dyDescent="0.2">
      <c r="A2192" t="s">
        <v>108</v>
      </c>
      <c r="B2192" t="s">
        <v>376</v>
      </c>
      <c r="C2192" t="s">
        <v>16</v>
      </c>
      <c r="E2192" t="s">
        <v>19</v>
      </c>
      <c r="I2192">
        <v>2</v>
      </c>
      <c r="J2192">
        <v>42.83</v>
      </c>
      <c r="K2192">
        <v>85.66</v>
      </c>
    </row>
    <row r="2193" spans="1:12" x14ac:dyDescent="0.2">
      <c r="A2193" t="s">
        <v>108</v>
      </c>
      <c r="B2193" t="s">
        <v>376</v>
      </c>
      <c r="C2193" t="s">
        <v>16</v>
      </c>
      <c r="E2193" t="s">
        <v>20</v>
      </c>
      <c r="I2193">
        <v>4</v>
      </c>
      <c r="J2193">
        <v>42.83</v>
      </c>
      <c r="K2193">
        <v>171.32</v>
      </c>
    </row>
    <row r="2194" spans="1:12" x14ac:dyDescent="0.2">
      <c r="A2194" t="s">
        <v>108</v>
      </c>
      <c r="B2194" t="s">
        <v>376</v>
      </c>
      <c r="C2194" t="s">
        <v>16</v>
      </c>
      <c r="E2194" t="s">
        <v>40</v>
      </c>
      <c r="I2194">
        <v>1</v>
      </c>
      <c r="J2194">
        <v>42.83</v>
      </c>
      <c r="K2194">
        <v>42.83</v>
      </c>
    </row>
    <row r="2195" spans="1:12" x14ac:dyDescent="0.2">
      <c r="A2195" t="s">
        <v>108</v>
      </c>
      <c r="B2195" t="s">
        <v>376</v>
      </c>
      <c r="C2195" t="s">
        <v>16</v>
      </c>
      <c r="E2195" t="s">
        <v>43</v>
      </c>
      <c r="F2195" t="s">
        <v>22</v>
      </c>
      <c r="H2195" t="s">
        <v>23</v>
      </c>
      <c r="I2195">
        <v>3</v>
      </c>
      <c r="J2195">
        <v>42.83</v>
      </c>
      <c r="K2195">
        <v>128.49</v>
      </c>
      <c r="L2195" t="s">
        <v>24</v>
      </c>
    </row>
    <row r="2196" spans="1:12" x14ac:dyDescent="0.2">
      <c r="A2196" t="s">
        <v>108</v>
      </c>
      <c r="B2196" t="s">
        <v>376</v>
      </c>
      <c r="C2196" t="s">
        <v>16</v>
      </c>
      <c r="E2196" t="s">
        <v>21</v>
      </c>
      <c r="F2196" t="s">
        <v>22</v>
      </c>
      <c r="H2196" t="s">
        <v>23</v>
      </c>
      <c r="I2196">
        <v>3</v>
      </c>
      <c r="J2196">
        <v>42.83</v>
      </c>
      <c r="K2196">
        <v>128.49</v>
      </c>
      <c r="L2196" t="s">
        <v>24</v>
      </c>
    </row>
    <row r="2197" spans="1:12" x14ac:dyDescent="0.2">
      <c r="A2197" t="s">
        <v>108</v>
      </c>
      <c r="B2197" t="s">
        <v>376</v>
      </c>
      <c r="C2197" t="s">
        <v>16</v>
      </c>
      <c r="E2197" t="s">
        <v>25</v>
      </c>
      <c r="F2197" t="s">
        <v>22</v>
      </c>
      <c r="H2197" t="s">
        <v>23</v>
      </c>
      <c r="I2197">
        <v>1</v>
      </c>
      <c r="J2197">
        <v>42.83</v>
      </c>
      <c r="K2197">
        <v>42.83</v>
      </c>
      <c r="L2197" t="s">
        <v>24</v>
      </c>
    </row>
    <row r="2198" spans="1:12" x14ac:dyDescent="0.2">
      <c r="A2198" t="s">
        <v>108</v>
      </c>
      <c r="B2198" t="s">
        <v>376</v>
      </c>
      <c r="C2198" t="s">
        <v>16</v>
      </c>
      <c r="E2198" t="s">
        <v>112</v>
      </c>
      <c r="F2198" t="s">
        <v>113</v>
      </c>
      <c r="H2198" t="s">
        <v>23</v>
      </c>
      <c r="I2198">
        <v>6</v>
      </c>
      <c r="J2198">
        <v>42.83</v>
      </c>
      <c r="K2198">
        <v>256.98</v>
      </c>
      <c r="L2198" t="s">
        <v>114</v>
      </c>
    </row>
    <row r="2199" spans="1:12" x14ac:dyDescent="0.2">
      <c r="A2199" t="s">
        <v>14</v>
      </c>
      <c r="B2199" t="s">
        <v>523</v>
      </c>
      <c r="C2199" t="s">
        <v>16</v>
      </c>
      <c r="E2199" t="s">
        <v>524</v>
      </c>
      <c r="F2199" t="s">
        <v>525</v>
      </c>
      <c r="G2199" t="s">
        <v>396</v>
      </c>
      <c r="H2199" t="s">
        <v>32</v>
      </c>
      <c r="I2199">
        <v>38.75</v>
      </c>
      <c r="J2199">
        <v>0</v>
      </c>
      <c r="K2199">
        <v>0</v>
      </c>
      <c r="L2199" t="s">
        <v>24</v>
      </c>
    </row>
    <row r="2200" spans="1:12" x14ac:dyDescent="0.2">
      <c r="A2200" t="s">
        <v>36</v>
      </c>
      <c r="B2200" t="s">
        <v>523</v>
      </c>
      <c r="C2200" t="s">
        <v>16</v>
      </c>
      <c r="E2200" t="s">
        <v>524</v>
      </c>
      <c r="F2200" t="s">
        <v>525</v>
      </c>
      <c r="G2200" t="s">
        <v>396</v>
      </c>
      <c r="H2200" t="s">
        <v>32</v>
      </c>
      <c r="I2200">
        <v>38.75</v>
      </c>
      <c r="J2200">
        <v>0</v>
      </c>
      <c r="K2200">
        <v>0</v>
      </c>
      <c r="L2200" t="s">
        <v>24</v>
      </c>
    </row>
    <row r="2201" spans="1:12" x14ac:dyDescent="0.2">
      <c r="A2201" t="s">
        <v>37</v>
      </c>
      <c r="B2201" t="s">
        <v>523</v>
      </c>
      <c r="C2201" t="s">
        <v>16</v>
      </c>
      <c r="E2201" t="s">
        <v>524</v>
      </c>
      <c r="F2201" t="s">
        <v>525</v>
      </c>
      <c r="G2201" t="s">
        <v>396</v>
      </c>
      <c r="H2201" t="s">
        <v>32</v>
      </c>
      <c r="I2201">
        <v>38.75</v>
      </c>
      <c r="J2201">
        <v>0</v>
      </c>
      <c r="K2201">
        <v>0</v>
      </c>
      <c r="L2201" t="s">
        <v>24</v>
      </c>
    </row>
    <row r="2202" spans="1:12" x14ac:dyDescent="0.2">
      <c r="A2202" t="s">
        <v>39</v>
      </c>
      <c r="B2202" t="s">
        <v>523</v>
      </c>
      <c r="C2202" t="s">
        <v>16</v>
      </c>
      <c r="E2202" t="s">
        <v>524</v>
      </c>
      <c r="F2202" t="s">
        <v>525</v>
      </c>
      <c r="G2202" t="s">
        <v>396</v>
      </c>
      <c r="H2202" t="s">
        <v>32</v>
      </c>
      <c r="I2202">
        <v>38.75</v>
      </c>
      <c r="J2202">
        <v>0</v>
      </c>
      <c r="K2202">
        <v>0</v>
      </c>
      <c r="L2202" t="s">
        <v>24</v>
      </c>
    </row>
    <row r="2203" spans="1:12" x14ac:dyDescent="0.2">
      <c r="A2203" t="s">
        <v>44</v>
      </c>
      <c r="B2203" t="s">
        <v>523</v>
      </c>
      <c r="C2203" t="s">
        <v>16</v>
      </c>
      <c r="E2203" t="s">
        <v>524</v>
      </c>
      <c r="F2203" t="s">
        <v>525</v>
      </c>
      <c r="G2203" t="s">
        <v>396</v>
      </c>
      <c r="H2203" t="s">
        <v>32</v>
      </c>
      <c r="I2203">
        <v>38.75</v>
      </c>
      <c r="J2203">
        <v>0</v>
      </c>
      <c r="K2203">
        <v>0</v>
      </c>
      <c r="L2203" t="s">
        <v>24</v>
      </c>
    </row>
    <row r="2204" spans="1:12" x14ac:dyDescent="0.2">
      <c r="A2204" t="s">
        <v>47</v>
      </c>
      <c r="B2204" t="s">
        <v>523</v>
      </c>
      <c r="C2204" t="s">
        <v>16</v>
      </c>
      <c r="E2204" t="s">
        <v>524</v>
      </c>
      <c r="F2204" t="s">
        <v>525</v>
      </c>
      <c r="G2204" t="s">
        <v>396</v>
      </c>
      <c r="H2204" t="s">
        <v>32</v>
      </c>
      <c r="I2204">
        <v>38.75</v>
      </c>
      <c r="J2204">
        <v>0</v>
      </c>
      <c r="K2204">
        <v>0</v>
      </c>
      <c r="L2204" t="s">
        <v>24</v>
      </c>
    </row>
    <row r="2205" spans="1:12" x14ac:dyDescent="0.2">
      <c r="A2205" t="s">
        <v>48</v>
      </c>
      <c r="B2205" t="s">
        <v>523</v>
      </c>
      <c r="C2205" t="s">
        <v>16</v>
      </c>
      <c r="E2205" t="s">
        <v>524</v>
      </c>
      <c r="F2205" t="s">
        <v>525</v>
      </c>
      <c r="G2205" t="s">
        <v>396</v>
      </c>
      <c r="H2205" t="s">
        <v>32</v>
      </c>
      <c r="I2205">
        <v>38.75</v>
      </c>
      <c r="J2205">
        <v>0</v>
      </c>
      <c r="K2205">
        <v>0</v>
      </c>
      <c r="L2205" t="s">
        <v>24</v>
      </c>
    </row>
    <row r="2206" spans="1:12" x14ac:dyDescent="0.2">
      <c r="A2206" t="s">
        <v>49</v>
      </c>
      <c r="B2206" t="s">
        <v>523</v>
      </c>
      <c r="C2206" t="s">
        <v>16</v>
      </c>
      <c r="E2206" t="s">
        <v>524</v>
      </c>
      <c r="F2206" t="s">
        <v>525</v>
      </c>
      <c r="G2206" t="s">
        <v>396</v>
      </c>
      <c r="H2206" t="s">
        <v>32</v>
      </c>
      <c r="I2206">
        <v>38.75</v>
      </c>
      <c r="J2206">
        <v>0</v>
      </c>
      <c r="K2206">
        <v>0</v>
      </c>
      <c r="L2206" t="s">
        <v>24</v>
      </c>
    </row>
    <row r="2207" spans="1:12" x14ac:dyDescent="0.2">
      <c r="A2207" t="s">
        <v>51</v>
      </c>
      <c r="B2207" t="s">
        <v>523</v>
      </c>
      <c r="C2207" t="s">
        <v>16</v>
      </c>
      <c r="E2207" t="s">
        <v>524</v>
      </c>
      <c r="F2207" t="s">
        <v>525</v>
      </c>
      <c r="G2207" t="s">
        <v>396</v>
      </c>
      <c r="H2207" t="s">
        <v>32</v>
      </c>
      <c r="I2207">
        <v>38.75</v>
      </c>
      <c r="J2207">
        <v>0</v>
      </c>
      <c r="K2207">
        <v>0</v>
      </c>
      <c r="L2207" t="s">
        <v>24</v>
      </c>
    </row>
    <row r="2208" spans="1:12" x14ac:dyDescent="0.2">
      <c r="A2208" t="s">
        <v>55</v>
      </c>
      <c r="B2208" t="s">
        <v>523</v>
      </c>
      <c r="C2208" t="s">
        <v>16</v>
      </c>
      <c r="E2208" t="s">
        <v>524</v>
      </c>
      <c r="F2208" t="s">
        <v>525</v>
      </c>
      <c r="G2208" t="s">
        <v>396</v>
      </c>
      <c r="H2208" t="s">
        <v>32</v>
      </c>
      <c r="I2208">
        <v>38.75</v>
      </c>
      <c r="J2208">
        <v>0</v>
      </c>
      <c r="K2208">
        <v>0</v>
      </c>
      <c r="L2208" t="s">
        <v>24</v>
      </c>
    </row>
    <row r="2209" spans="1:12" x14ac:dyDescent="0.2">
      <c r="A2209" t="s">
        <v>56</v>
      </c>
      <c r="B2209" t="s">
        <v>523</v>
      </c>
      <c r="C2209" t="s">
        <v>16</v>
      </c>
      <c r="E2209" t="s">
        <v>524</v>
      </c>
      <c r="F2209" t="s">
        <v>525</v>
      </c>
      <c r="G2209" t="s">
        <v>396</v>
      </c>
      <c r="H2209" t="s">
        <v>32</v>
      </c>
      <c r="I2209">
        <v>38.75</v>
      </c>
      <c r="J2209">
        <v>0</v>
      </c>
      <c r="K2209">
        <v>0</v>
      </c>
      <c r="L2209" t="s">
        <v>24</v>
      </c>
    </row>
    <row r="2210" spans="1:12" x14ac:dyDescent="0.2">
      <c r="A2210" t="s">
        <v>60</v>
      </c>
      <c r="B2210" t="s">
        <v>523</v>
      </c>
      <c r="C2210" t="s">
        <v>16</v>
      </c>
      <c r="E2210" t="s">
        <v>524</v>
      </c>
      <c r="F2210" t="s">
        <v>525</v>
      </c>
      <c r="G2210" t="s">
        <v>396</v>
      </c>
      <c r="H2210" t="s">
        <v>32</v>
      </c>
      <c r="I2210">
        <v>38.75</v>
      </c>
      <c r="J2210">
        <v>0</v>
      </c>
      <c r="K2210">
        <v>0</v>
      </c>
      <c r="L2210" t="s">
        <v>24</v>
      </c>
    </row>
    <row r="2211" spans="1:12" x14ac:dyDescent="0.2">
      <c r="A2211" t="s">
        <v>67</v>
      </c>
      <c r="B2211" t="s">
        <v>523</v>
      </c>
      <c r="C2211" t="s">
        <v>16</v>
      </c>
      <c r="E2211" t="s">
        <v>524</v>
      </c>
      <c r="F2211" t="s">
        <v>525</v>
      </c>
      <c r="G2211" t="s">
        <v>396</v>
      </c>
      <c r="H2211" t="s">
        <v>32</v>
      </c>
      <c r="I2211">
        <v>38.75</v>
      </c>
      <c r="J2211">
        <v>0</v>
      </c>
      <c r="K2211">
        <v>0</v>
      </c>
      <c r="L2211" t="s">
        <v>24</v>
      </c>
    </row>
    <row r="2212" spans="1:12" x14ac:dyDescent="0.2">
      <c r="A2212" t="s">
        <v>68</v>
      </c>
      <c r="B2212" t="s">
        <v>523</v>
      </c>
      <c r="C2212" t="s">
        <v>16</v>
      </c>
      <c r="E2212" t="s">
        <v>524</v>
      </c>
      <c r="F2212" t="s">
        <v>525</v>
      </c>
      <c r="G2212" t="s">
        <v>396</v>
      </c>
      <c r="H2212" t="s">
        <v>32</v>
      </c>
      <c r="I2212">
        <v>38.75</v>
      </c>
      <c r="J2212">
        <v>0</v>
      </c>
      <c r="K2212">
        <v>0</v>
      </c>
      <c r="L2212" t="s">
        <v>24</v>
      </c>
    </row>
    <row r="2213" spans="1:12" x14ac:dyDescent="0.2">
      <c r="A2213" t="s">
        <v>69</v>
      </c>
      <c r="B2213" t="s">
        <v>523</v>
      </c>
      <c r="C2213" t="s">
        <v>16</v>
      </c>
      <c r="E2213" t="s">
        <v>524</v>
      </c>
      <c r="F2213" t="s">
        <v>525</v>
      </c>
      <c r="G2213" t="s">
        <v>396</v>
      </c>
      <c r="H2213" t="s">
        <v>32</v>
      </c>
      <c r="I2213">
        <v>38.75</v>
      </c>
      <c r="J2213">
        <v>0</v>
      </c>
      <c r="K2213">
        <v>0</v>
      </c>
      <c r="L2213" t="s">
        <v>24</v>
      </c>
    </row>
    <row r="2214" spans="1:12" x14ac:dyDescent="0.2">
      <c r="A2214" t="s">
        <v>70</v>
      </c>
      <c r="B2214" t="s">
        <v>523</v>
      </c>
      <c r="C2214" t="s">
        <v>16</v>
      </c>
      <c r="E2214" t="s">
        <v>17</v>
      </c>
      <c r="I2214">
        <v>38.75</v>
      </c>
      <c r="J2214">
        <v>0</v>
      </c>
      <c r="K2214">
        <v>0</v>
      </c>
    </row>
    <row r="2215" spans="1:12" x14ac:dyDescent="0.2">
      <c r="A2215" t="s">
        <v>71</v>
      </c>
      <c r="B2215" t="s">
        <v>523</v>
      </c>
      <c r="C2215" t="s">
        <v>16</v>
      </c>
      <c r="E2215" t="s">
        <v>524</v>
      </c>
      <c r="F2215" t="s">
        <v>525</v>
      </c>
      <c r="G2215" t="s">
        <v>396</v>
      </c>
      <c r="H2215" t="s">
        <v>32</v>
      </c>
      <c r="I2215">
        <v>38.75</v>
      </c>
      <c r="J2215">
        <v>0</v>
      </c>
      <c r="K2215">
        <v>0</v>
      </c>
      <c r="L2215" t="s">
        <v>24</v>
      </c>
    </row>
    <row r="2216" spans="1:12" x14ac:dyDescent="0.2">
      <c r="A2216" t="s">
        <v>72</v>
      </c>
      <c r="B2216" t="s">
        <v>523</v>
      </c>
      <c r="C2216" t="s">
        <v>16</v>
      </c>
      <c r="E2216" t="s">
        <v>524</v>
      </c>
      <c r="F2216" t="s">
        <v>525</v>
      </c>
      <c r="G2216" t="s">
        <v>396</v>
      </c>
      <c r="H2216" t="s">
        <v>32</v>
      </c>
      <c r="I2216">
        <v>38.75</v>
      </c>
      <c r="J2216">
        <v>0</v>
      </c>
      <c r="K2216">
        <v>0</v>
      </c>
      <c r="L2216" t="s">
        <v>24</v>
      </c>
    </row>
    <row r="2217" spans="1:12" x14ac:dyDescent="0.2">
      <c r="A2217" t="s">
        <v>74</v>
      </c>
      <c r="B2217" t="s">
        <v>523</v>
      </c>
      <c r="C2217" t="s">
        <v>16</v>
      </c>
      <c r="E2217" t="s">
        <v>524</v>
      </c>
      <c r="F2217" t="s">
        <v>525</v>
      </c>
      <c r="G2217" t="s">
        <v>396</v>
      </c>
      <c r="H2217" t="s">
        <v>32</v>
      </c>
      <c r="I2217">
        <v>38.75</v>
      </c>
      <c r="J2217">
        <v>0</v>
      </c>
      <c r="K2217">
        <v>0</v>
      </c>
      <c r="L2217" t="s">
        <v>24</v>
      </c>
    </row>
    <row r="2218" spans="1:12" x14ac:dyDescent="0.2">
      <c r="A2218" t="s">
        <v>75</v>
      </c>
      <c r="B2218" t="s">
        <v>523</v>
      </c>
      <c r="C2218" t="s">
        <v>16</v>
      </c>
      <c r="E2218" t="s">
        <v>524</v>
      </c>
      <c r="F2218" t="s">
        <v>525</v>
      </c>
      <c r="G2218" t="s">
        <v>396</v>
      </c>
      <c r="H2218" t="s">
        <v>32</v>
      </c>
      <c r="I2218">
        <v>38.75</v>
      </c>
      <c r="J2218">
        <v>0</v>
      </c>
      <c r="K2218">
        <v>0</v>
      </c>
      <c r="L2218" t="s">
        <v>24</v>
      </c>
    </row>
    <row r="2219" spans="1:12" x14ac:dyDescent="0.2">
      <c r="A2219" t="s">
        <v>76</v>
      </c>
      <c r="B2219" t="s">
        <v>523</v>
      </c>
      <c r="C2219" t="s">
        <v>16</v>
      </c>
      <c r="E2219" t="s">
        <v>524</v>
      </c>
      <c r="F2219" t="s">
        <v>525</v>
      </c>
      <c r="G2219" t="s">
        <v>396</v>
      </c>
      <c r="H2219" t="s">
        <v>32</v>
      </c>
      <c r="I2219">
        <v>38.75</v>
      </c>
      <c r="J2219">
        <v>0</v>
      </c>
      <c r="K2219">
        <v>0</v>
      </c>
      <c r="L2219" t="s">
        <v>24</v>
      </c>
    </row>
    <row r="2220" spans="1:12" x14ac:dyDescent="0.2">
      <c r="A2220" t="s">
        <v>77</v>
      </c>
      <c r="B2220" t="s">
        <v>523</v>
      </c>
      <c r="C2220" t="s">
        <v>16</v>
      </c>
      <c r="E2220" t="s">
        <v>524</v>
      </c>
      <c r="F2220" t="s">
        <v>525</v>
      </c>
      <c r="G2220" t="s">
        <v>396</v>
      </c>
      <c r="H2220" t="s">
        <v>32</v>
      </c>
      <c r="I2220">
        <v>38.75</v>
      </c>
      <c r="J2220">
        <v>0</v>
      </c>
      <c r="K2220">
        <v>0</v>
      </c>
      <c r="L2220" t="s">
        <v>24</v>
      </c>
    </row>
    <row r="2221" spans="1:12" x14ac:dyDescent="0.2">
      <c r="A2221" t="s">
        <v>78</v>
      </c>
      <c r="B2221" t="s">
        <v>523</v>
      </c>
      <c r="C2221" t="s">
        <v>16</v>
      </c>
      <c r="E2221" t="s">
        <v>524</v>
      </c>
      <c r="F2221" t="s">
        <v>525</v>
      </c>
      <c r="G2221" t="s">
        <v>396</v>
      </c>
      <c r="H2221" t="s">
        <v>32</v>
      </c>
      <c r="I2221">
        <v>38.75</v>
      </c>
      <c r="J2221">
        <v>0</v>
      </c>
      <c r="K2221">
        <v>0</v>
      </c>
      <c r="L2221" t="s">
        <v>24</v>
      </c>
    </row>
    <row r="2222" spans="1:12" x14ac:dyDescent="0.2">
      <c r="A2222" t="s">
        <v>80</v>
      </c>
      <c r="B2222" t="s">
        <v>523</v>
      </c>
      <c r="C2222" t="s">
        <v>16</v>
      </c>
      <c r="E2222" t="s">
        <v>17</v>
      </c>
      <c r="I2222">
        <v>38.75</v>
      </c>
      <c r="J2222">
        <v>0</v>
      </c>
      <c r="K2222">
        <v>0</v>
      </c>
    </row>
    <row r="2223" spans="1:12" x14ac:dyDescent="0.2">
      <c r="A2223" t="s">
        <v>81</v>
      </c>
      <c r="B2223" t="s">
        <v>523</v>
      </c>
      <c r="C2223" t="s">
        <v>16</v>
      </c>
      <c r="E2223" t="s">
        <v>17</v>
      </c>
      <c r="I2223">
        <v>38.75</v>
      </c>
      <c r="J2223">
        <v>0</v>
      </c>
      <c r="K2223">
        <v>0</v>
      </c>
    </row>
    <row r="2224" spans="1:12" x14ac:dyDescent="0.2">
      <c r="A2224" t="s">
        <v>82</v>
      </c>
      <c r="B2224" t="s">
        <v>523</v>
      </c>
      <c r="C2224" t="s">
        <v>16</v>
      </c>
      <c r="E2224" t="s">
        <v>524</v>
      </c>
      <c r="F2224" t="s">
        <v>525</v>
      </c>
      <c r="G2224" t="s">
        <v>396</v>
      </c>
      <c r="H2224" t="s">
        <v>32</v>
      </c>
      <c r="I2224">
        <v>38.75</v>
      </c>
      <c r="J2224">
        <v>0</v>
      </c>
      <c r="K2224">
        <v>0</v>
      </c>
      <c r="L2224" t="s">
        <v>24</v>
      </c>
    </row>
    <row r="2225" spans="1:12" x14ac:dyDescent="0.2">
      <c r="A2225" t="s">
        <v>83</v>
      </c>
      <c r="B2225" t="s">
        <v>523</v>
      </c>
      <c r="C2225" t="s">
        <v>16</v>
      </c>
      <c r="E2225" t="s">
        <v>524</v>
      </c>
      <c r="F2225" t="s">
        <v>525</v>
      </c>
      <c r="G2225" t="s">
        <v>396</v>
      </c>
      <c r="H2225" t="s">
        <v>32</v>
      </c>
      <c r="I2225">
        <v>38.75</v>
      </c>
      <c r="J2225">
        <v>0</v>
      </c>
      <c r="K2225">
        <v>0</v>
      </c>
      <c r="L2225" t="s">
        <v>24</v>
      </c>
    </row>
    <row r="2226" spans="1:12" x14ac:dyDescent="0.2">
      <c r="A2226" t="s">
        <v>84</v>
      </c>
      <c r="B2226" t="s">
        <v>523</v>
      </c>
      <c r="C2226" t="s">
        <v>16</v>
      </c>
      <c r="E2226" t="s">
        <v>524</v>
      </c>
      <c r="F2226" t="s">
        <v>525</v>
      </c>
      <c r="G2226" t="s">
        <v>396</v>
      </c>
      <c r="H2226" t="s">
        <v>32</v>
      </c>
      <c r="I2226">
        <v>38.75</v>
      </c>
      <c r="J2226">
        <v>0</v>
      </c>
      <c r="K2226">
        <v>0</v>
      </c>
      <c r="L2226" t="s">
        <v>24</v>
      </c>
    </row>
    <row r="2227" spans="1:12" x14ac:dyDescent="0.2">
      <c r="A2227" t="s">
        <v>85</v>
      </c>
      <c r="B2227" t="s">
        <v>523</v>
      </c>
      <c r="C2227" t="s">
        <v>16</v>
      </c>
      <c r="E2227" t="s">
        <v>524</v>
      </c>
      <c r="F2227" t="s">
        <v>525</v>
      </c>
      <c r="G2227" t="s">
        <v>396</v>
      </c>
      <c r="H2227" t="s">
        <v>32</v>
      </c>
      <c r="I2227">
        <v>38.75</v>
      </c>
      <c r="J2227">
        <v>0</v>
      </c>
      <c r="K2227">
        <v>0</v>
      </c>
      <c r="L2227" t="s">
        <v>24</v>
      </c>
    </row>
    <row r="2228" spans="1:12" x14ac:dyDescent="0.2">
      <c r="A2228" t="s">
        <v>86</v>
      </c>
      <c r="B2228" t="s">
        <v>523</v>
      </c>
      <c r="C2228" t="s">
        <v>16</v>
      </c>
      <c r="E2228" t="s">
        <v>524</v>
      </c>
      <c r="F2228" t="s">
        <v>525</v>
      </c>
      <c r="G2228" t="s">
        <v>396</v>
      </c>
      <c r="H2228" t="s">
        <v>32</v>
      </c>
      <c r="I2228">
        <v>38.75</v>
      </c>
      <c r="J2228">
        <v>0</v>
      </c>
      <c r="K2228">
        <v>0</v>
      </c>
      <c r="L2228" t="s">
        <v>24</v>
      </c>
    </row>
    <row r="2229" spans="1:12" x14ac:dyDescent="0.2">
      <c r="A2229" t="s">
        <v>87</v>
      </c>
      <c r="B2229" t="s">
        <v>523</v>
      </c>
      <c r="C2229" t="s">
        <v>16</v>
      </c>
      <c r="E2229" t="s">
        <v>524</v>
      </c>
      <c r="F2229" t="s">
        <v>525</v>
      </c>
      <c r="G2229" t="s">
        <v>396</v>
      </c>
      <c r="H2229" t="s">
        <v>32</v>
      </c>
      <c r="I2229">
        <v>38.75</v>
      </c>
      <c r="J2229">
        <v>0</v>
      </c>
      <c r="K2229">
        <v>0</v>
      </c>
      <c r="L2229" t="s">
        <v>24</v>
      </c>
    </row>
    <row r="2230" spans="1:12" x14ac:dyDescent="0.2">
      <c r="A2230" t="s">
        <v>88</v>
      </c>
      <c r="B2230" t="s">
        <v>523</v>
      </c>
      <c r="C2230" t="s">
        <v>16</v>
      </c>
      <c r="E2230" t="s">
        <v>524</v>
      </c>
      <c r="F2230" t="s">
        <v>525</v>
      </c>
      <c r="G2230" t="s">
        <v>396</v>
      </c>
      <c r="H2230" t="s">
        <v>32</v>
      </c>
      <c r="I2230">
        <v>38.75</v>
      </c>
      <c r="J2230">
        <v>0</v>
      </c>
      <c r="K2230">
        <v>0</v>
      </c>
      <c r="L2230" t="s">
        <v>24</v>
      </c>
    </row>
    <row r="2231" spans="1:12" x14ac:dyDescent="0.2">
      <c r="A2231" t="s">
        <v>89</v>
      </c>
      <c r="B2231" t="s">
        <v>523</v>
      </c>
      <c r="C2231" t="s">
        <v>16</v>
      </c>
      <c r="E2231" t="s">
        <v>524</v>
      </c>
      <c r="F2231" t="s">
        <v>525</v>
      </c>
      <c r="G2231" t="s">
        <v>396</v>
      </c>
      <c r="H2231" t="s">
        <v>32</v>
      </c>
      <c r="I2231">
        <v>38.75</v>
      </c>
      <c r="J2231">
        <v>0</v>
      </c>
      <c r="K2231">
        <v>0</v>
      </c>
      <c r="L2231" t="s">
        <v>24</v>
      </c>
    </row>
    <row r="2232" spans="1:12" x14ac:dyDescent="0.2">
      <c r="A2232" t="s">
        <v>90</v>
      </c>
      <c r="B2232" t="s">
        <v>523</v>
      </c>
      <c r="C2232" t="s">
        <v>16</v>
      </c>
      <c r="E2232" t="s">
        <v>17</v>
      </c>
      <c r="I2232">
        <v>38.75</v>
      </c>
      <c r="J2232">
        <v>0</v>
      </c>
      <c r="K2232">
        <v>0</v>
      </c>
    </row>
    <row r="2233" spans="1:12" x14ac:dyDescent="0.2">
      <c r="A2233" t="s">
        <v>91</v>
      </c>
      <c r="B2233" t="s">
        <v>523</v>
      </c>
      <c r="C2233" t="s">
        <v>16</v>
      </c>
      <c r="E2233" t="s">
        <v>17</v>
      </c>
      <c r="I2233">
        <v>38.75</v>
      </c>
      <c r="J2233">
        <v>0</v>
      </c>
      <c r="K2233">
        <v>0</v>
      </c>
    </row>
    <row r="2234" spans="1:12" x14ac:dyDescent="0.2">
      <c r="A2234" t="s">
        <v>93</v>
      </c>
      <c r="B2234" t="s">
        <v>523</v>
      </c>
      <c r="C2234" t="s">
        <v>16</v>
      </c>
      <c r="E2234" t="s">
        <v>524</v>
      </c>
      <c r="F2234" t="s">
        <v>525</v>
      </c>
      <c r="G2234" t="s">
        <v>396</v>
      </c>
      <c r="H2234" t="s">
        <v>32</v>
      </c>
      <c r="I2234">
        <v>38.75</v>
      </c>
      <c r="J2234">
        <v>0</v>
      </c>
      <c r="K2234">
        <v>0</v>
      </c>
      <c r="L2234" t="s">
        <v>24</v>
      </c>
    </row>
    <row r="2235" spans="1:12" x14ac:dyDescent="0.2">
      <c r="A2235" t="s">
        <v>94</v>
      </c>
      <c r="B2235" t="s">
        <v>523</v>
      </c>
      <c r="C2235" t="s">
        <v>16</v>
      </c>
      <c r="E2235" t="s">
        <v>524</v>
      </c>
      <c r="F2235" t="s">
        <v>525</v>
      </c>
      <c r="G2235" t="s">
        <v>396</v>
      </c>
      <c r="H2235" t="s">
        <v>32</v>
      </c>
      <c r="I2235">
        <v>38.75</v>
      </c>
      <c r="J2235">
        <v>0</v>
      </c>
      <c r="K2235">
        <v>0</v>
      </c>
      <c r="L2235" t="s">
        <v>24</v>
      </c>
    </row>
    <row r="2236" spans="1:12" x14ac:dyDescent="0.2">
      <c r="A2236" t="s">
        <v>95</v>
      </c>
      <c r="B2236" t="s">
        <v>523</v>
      </c>
      <c r="C2236" t="s">
        <v>16</v>
      </c>
      <c r="E2236" t="s">
        <v>524</v>
      </c>
      <c r="F2236" t="s">
        <v>525</v>
      </c>
      <c r="G2236" t="s">
        <v>396</v>
      </c>
      <c r="H2236" t="s">
        <v>32</v>
      </c>
      <c r="I2236">
        <v>38.75</v>
      </c>
      <c r="J2236">
        <v>0</v>
      </c>
      <c r="K2236">
        <v>0</v>
      </c>
      <c r="L2236" t="s">
        <v>24</v>
      </c>
    </row>
    <row r="2237" spans="1:12" x14ac:dyDescent="0.2">
      <c r="A2237" t="s">
        <v>96</v>
      </c>
      <c r="B2237" t="s">
        <v>523</v>
      </c>
      <c r="C2237" t="s">
        <v>16</v>
      </c>
      <c r="E2237" t="s">
        <v>524</v>
      </c>
      <c r="F2237" t="s">
        <v>525</v>
      </c>
      <c r="G2237" t="s">
        <v>396</v>
      </c>
      <c r="H2237" t="s">
        <v>32</v>
      </c>
      <c r="I2237">
        <v>38.75</v>
      </c>
      <c r="J2237">
        <v>0</v>
      </c>
      <c r="K2237">
        <v>0</v>
      </c>
      <c r="L2237" t="s">
        <v>24</v>
      </c>
    </row>
    <row r="2238" spans="1:12" x14ac:dyDescent="0.2">
      <c r="A2238" t="s">
        <v>97</v>
      </c>
      <c r="B2238" t="s">
        <v>523</v>
      </c>
      <c r="C2238" t="s">
        <v>16</v>
      </c>
      <c r="E2238" t="s">
        <v>524</v>
      </c>
      <c r="F2238" t="s">
        <v>525</v>
      </c>
      <c r="G2238" t="s">
        <v>396</v>
      </c>
      <c r="H2238" t="s">
        <v>32</v>
      </c>
      <c r="I2238">
        <v>38.75</v>
      </c>
      <c r="J2238">
        <v>0</v>
      </c>
      <c r="K2238">
        <v>0</v>
      </c>
      <c r="L2238" t="s">
        <v>24</v>
      </c>
    </row>
    <row r="2239" spans="1:12" x14ac:dyDescent="0.2">
      <c r="A2239" t="s">
        <v>98</v>
      </c>
      <c r="B2239" t="s">
        <v>523</v>
      </c>
      <c r="C2239" t="s">
        <v>16</v>
      </c>
      <c r="E2239" t="s">
        <v>524</v>
      </c>
      <c r="F2239" t="s">
        <v>525</v>
      </c>
      <c r="G2239" t="s">
        <v>396</v>
      </c>
      <c r="H2239" t="s">
        <v>32</v>
      </c>
      <c r="I2239">
        <v>38.75</v>
      </c>
      <c r="J2239">
        <v>0</v>
      </c>
      <c r="K2239">
        <v>0</v>
      </c>
      <c r="L2239" t="s">
        <v>24</v>
      </c>
    </row>
    <row r="2240" spans="1:12" x14ac:dyDescent="0.2">
      <c r="A2240" t="s">
        <v>99</v>
      </c>
      <c r="B2240" t="s">
        <v>523</v>
      </c>
      <c r="C2240" t="s">
        <v>16</v>
      </c>
      <c r="E2240" t="s">
        <v>524</v>
      </c>
      <c r="F2240" t="s">
        <v>525</v>
      </c>
      <c r="G2240" t="s">
        <v>396</v>
      </c>
      <c r="H2240" t="s">
        <v>32</v>
      </c>
      <c r="I2240">
        <v>38.75</v>
      </c>
      <c r="J2240">
        <v>0</v>
      </c>
      <c r="K2240">
        <v>0</v>
      </c>
      <c r="L2240" t="s">
        <v>24</v>
      </c>
    </row>
    <row r="2241" spans="1:14" x14ac:dyDescent="0.2">
      <c r="A2241" t="s">
        <v>100</v>
      </c>
      <c r="B2241" t="s">
        <v>523</v>
      </c>
      <c r="C2241" t="s">
        <v>16</v>
      </c>
      <c r="E2241" t="s">
        <v>524</v>
      </c>
      <c r="F2241" t="s">
        <v>525</v>
      </c>
      <c r="G2241" t="s">
        <v>396</v>
      </c>
      <c r="H2241" t="s">
        <v>32</v>
      </c>
      <c r="I2241">
        <v>38.75</v>
      </c>
      <c r="J2241">
        <v>0</v>
      </c>
      <c r="K2241">
        <v>0</v>
      </c>
      <c r="L2241" t="s">
        <v>24</v>
      </c>
    </row>
    <row r="2242" spans="1:14" x14ac:dyDescent="0.2">
      <c r="A2242" t="s">
        <v>101</v>
      </c>
      <c r="B2242" t="s">
        <v>523</v>
      </c>
      <c r="C2242" t="s">
        <v>16</v>
      </c>
      <c r="E2242" t="s">
        <v>524</v>
      </c>
      <c r="F2242" t="s">
        <v>525</v>
      </c>
      <c r="G2242" t="s">
        <v>396</v>
      </c>
      <c r="H2242" t="s">
        <v>32</v>
      </c>
      <c r="I2242">
        <v>38.75</v>
      </c>
      <c r="J2242">
        <v>0</v>
      </c>
      <c r="K2242">
        <v>0</v>
      </c>
      <c r="L2242" t="s">
        <v>24</v>
      </c>
    </row>
    <row r="2243" spans="1:14" x14ac:dyDescent="0.2">
      <c r="A2243" t="s">
        <v>102</v>
      </c>
      <c r="B2243" t="s">
        <v>523</v>
      </c>
      <c r="C2243" t="s">
        <v>16</v>
      </c>
      <c r="E2243" t="s">
        <v>524</v>
      </c>
      <c r="F2243" t="s">
        <v>525</v>
      </c>
      <c r="G2243" t="s">
        <v>396</v>
      </c>
      <c r="H2243" t="s">
        <v>32</v>
      </c>
      <c r="I2243">
        <v>38.75</v>
      </c>
      <c r="J2243">
        <v>0</v>
      </c>
      <c r="K2243">
        <v>0</v>
      </c>
      <c r="L2243" t="s">
        <v>24</v>
      </c>
    </row>
    <row r="2244" spans="1:14" x14ac:dyDescent="0.2">
      <c r="A2244" t="s">
        <v>103</v>
      </c>
      <c r="B2244" t="s">
        <v>523</v>
      </c>
      <c r="C2244" t="s">
        <v>16</v>
      </c>
      <c r="E2244" t="s">
        <v>524</v>
      </c>
      <c r="F2244" t="s">
        <v>525</v>
      </c>
      <c r="G2244" t="s">
        <v>396</v>
      </c>
      <c r="H2244" t="s">
        <v>32</v>
      </c>
      <c r="I2244">
        <v>38.75</v>
      </c>
      <c r="J2244">
        <v>0</v>
      </c>
      <c r="K2244">
        <v>0</v>
      </c>
      <c r="L2244" t="s">
        <v>24</v>
      </c>
    </row>
    <row r="2245" spans="1:14" x14ac:dyDescent="0.2">
      <c r="A2245" t="s">
        <v>104</v>
      </c>
      <c r="B2245" t="s">
        <v>523</v>
      </c>
      <c r="C2245" t="s">
        <v>16</v>
      </c>
      <c r="E2245" t="s">
        <v>17</v>
      </c>
      <c r="I2245">
        <v>38.75</v>
      </c>
      <c r="J2245">
        <v>0</v>
      </c>
      <c r="K2245">
        <v>0</v>
      </c>
    </row>
    <row r="2246" spans="1:14" x14ac:dyDescent="0.2">
      <c r="A2246" t="s">
        <v>105</v>
      </c>
      <c r="B2246" t="s">
        <v>523</v>
      </c>
      <c r="C2246" t="s">
        <v>16</v>
      </c>
      <c r="E2246" t="s">
        <v>524</v>
      </c>
      <c r="F2246" t="s">
        <v>525</v>
      </c>
      <c r="G2246" t="s">
        <v>396</v>
      </c>
      <c r="H2246" t="s">
        <v>32</v>
      </c>
      <c r="I2246">
        <v>38.75</v>
      </c>
      <c r="J2246">
        <v>0</v>
      </c>
      <c r="K2246">
        <v>0</v>
      </c>
      <c r="L2246" t="s">
        <v>24</v>
      </c>
    </row>
    <row r="2247" spans="1:14" x14ac:dyDescent="0.2">
      <c r="A2247" t="s">
        <v>106</v>
      </c>
      <c r="B2247" t="s">
        <v>523</v>
      </c>
      <c r="C2247" t="s">
        <v>16</v>
      </c>
      <c r="E2247" t="s">
        <v>524</v>
      </c>
      <c r="F2247" t="s">
        <v>525</v>
      </c>
      <c r="G2247" t="s">
        <v>396</v>
      </c>
      <c r="H2247" t="s">
        <v>32</v>
      </c>
      <c r="I2247">
        <v>38.75</v>
      </c>
      <c r="J2247">
        <v>0</v>
      </c>
      <c r="K2247">
        <v>0</v>
      </c>
      <c r="L2247" t="s">
        <v>24</v>
      </c>
    </row>
    <row r="2248" spans="1:14" x14ac:dyDescent="0.2">
      <c r="A2248" t="s">
        <v>107</v>
      </c>
      <c r="B2248" t="s">
        <v>523</v>
      </c>
      <c r="C2248" t="s">
        <v>16</v>
      </c>
      <c r="E2248" t="s">
        <v>524</v>
      </c>
      <c r="F2248" t="s">
        <v>525</v>
      </c>
      <c r="G2248" t="s">
        <v>396</v>
      </c>
      <c r="H2248" t="s">
        <v>32</v>
      </c>
      <c r="I2248">
        <v>38.75</v>
      </c>
      <c r="J2248">
        <v>0</v>
      </c>
      <c r="K2248">
        <v>0</v>
      </c>
      <c r="L2248" t="s">
        <v>24</v>
      </c>
    </row>
    <row r="2249" spans="1:14" x14ac:dyDescent="0.2">
      <c r="A2249" t="s">
        <v>108</v>
      </c>
      <c r="B2249" t="s">
        <v>523</v>
      </c>
      <c r="C2249" t="s">
        <v>16</v>
      </c>
      <c r="E2249" t="s">
        <v>524</v>
      </c>
      <c r="F2249" t="s">
        <v>525</v>
      </c>
      <c r="G2249" t="s">
        <v>396</v>
      </c>
      <c r="H2249" t="s">
        <v>32</v>
      </c>
      <c r="I2249">
        <v>38.75</v>
      </c>
      <c r="J2249">
        <v>0</v>
      </c>
      <c r="K2249">
        <v>0</v>
      </c>
      <c r="L2249" t="s">
        <v>24</v>
      </c>
    </row>
    <row r="2250" spans="1:14" x14ac:dyDescent="0.2">
      <c r="A2250" t="s">
        <v>109</v>
      </c>
      <c r="B2250" t="s">
        <v>523</v>
      </c>
      <c r="C2250" t="s">
        <v>16</v>
      </c>
      <c r="E2250" t="s">
        <v>17</v>
      </c>
      <c r="I2250">
        <v>38.75</v>
      </c>
      <c r="J2250">
        <v>0</v>
      </c>
      <c r="K2250">
        <v>0</v>
      </c>
    </row>
    <row r="2251" spans="1:14" x14ac:dyDescent="0.2">
      <c r="A2251" t="s">
        <v>94</v>
      </c>
      <c r="B2251" t="s">
        <v>526</v>
      </c>
      <c r="C2251" t="s">
        <v>16</v>
      </c>
      <c r="E2251" t="s">
        <v>43</v>
      </c>
      <c r="F2251" t="s">
        <v>22</v>
      </c>
      <c r="H2251" t="s">
        <v>23</v>
      </c>
      <c r="I2251">
        <v>6</v>
      </c>
      <c r="J2251">
        <v>42.83</v>
      </c>
      <c r="K2251">
        <v>256.98</v>
      </c>
      <c r="L2251" t="s">
        <v>24</v>
      </c>
    </row>
    <row r="2252" spans="1:14" x14ac:dyDescent="0.2">
      <c r="A2252" t="s">
        <v>94</v>
      </c>
      <c r="B2252" t="s">
        <v>526</v>
      </c>
      <c r="C2252" t="s">
        <v>16</v>
      </c>
      <c r="E2252" t="s">
        <v>368</v>
      </c>
      <c r="F2252" t="s">
        <v>113</v>
      </c>
      <c r="H2252" t="s">
        <v>23</v>
      </c>
      <c r="I2252">
        <v>2</v>
      </c>
      <c r="J2252">
        <v>42.83</v>
      </c>
      <c r="K2252">
        <v>85.66</v>
      </c>
      <c r="L2252" t="s">
        <v>114</v>
      </c>
    </row>
    <row r="2253" spans="1:14" x14ac:dyDescent="0.2">
      <c r="A2253" t="s">
        <v>94</v>
      </c>
      <c r="B2253" t="s">
        <v>526</v>
      </c>
      <c r="C2253" t="s">
        <v>16</v>
      </c>
      <c r="E2253" t="s">
        <v>117</v>
      </c>
      <c r="F2253" t="s">
        <v>27</v>
      </c>
      <c r="H2253" t="s">
        <v>23</v>
      </c>
      <c r="I2253">
        <v>6</v>
      </c>
      <c r="J2253">
        <v>42.83</v>
      </c>
      <c r="K2253">
        <v>256.98</v>
      </c>
      <c r="L2253" t="s">
        <v>24</v>
      </c>
    </row>
    <row r="2254" spans="1:14" x14ac:dyDescent="0.2">
      <c r="A2254" t="s">
        <v>94</v>
      </c>
      <c r="B2254" t="s">
        <v>526</v>
      </c>
      <c r="C2254" t="s">
        <v>16</v>
      </c>
      <c r="E2254" t="s">
        <v>73</v>
      </c>
      <c r="F2254" t="s">
        <v>45</v>
      </c>
      <c r="H2254" t="s">
        <v>23</v>
      </c>
      <c r="I2254">
        <v>0.25</v>
      </c>
      <c r="J2254">
        <v>42.83</v>
      </c>
      <c r="K2254">
        <v>10.7075</v>
      </c>
      <c r="L2254" t="s">
        <v>24</v>
      </c>
    </row>
    <row r="2255" spans="1:14" x14ac:dyDescent="0.2">
      <c r="A2255" t="s">
        <v>94</v>
      </c>
      <c r="B2255" t="s">
        <v>526</v>
      </c>
      <c r="C2255" t="s">
        <v>16</v>
      </c>
      <c r="E2255" t="s">
        <v>19</v>
      </c>
      <c r="I2255">
        <v>2</v>
      </c>
      <c r="J2255">
        <v>42.83</v>
      </c>
      <c r="K2255">
        <v>85.66</v>
      </c>
      <c r="N2255" t="s">
        <v>527</v>
      </c>
    </row>
    <row r="2256" spans="1:14" x14ac:dyDescent="0.2">
      <c r="A2256" t="s">
        <v>94</v>
      </c>
      <c r="B2256" t="s">
        <v>526</v>
      </c>
      <c r="C2256" t="s">
        <v>16</v>
      </c>
      <c r="E2256" t="s">
        <v>279</v>
      </c>
      <c r="F2256" t="s">
        <v>45</v>
      </c>
      <c r="H2256" t="s">
        <v>23</v>
      </c>
      <c r="I2256">
        <v>2</v>
      </c>
      <c r="J2256">
        <v>42.83</v>
      </c>
      <c r="K2256">
        <v>85.66</v>
      </c>
      <c r="L2256" t="s">
        <v>24</v>
      </c>
      <c r="N2256" t="s">
        <v>528</v>
      </c>
    </row>
    <row r="2257" spans="1:12" x14ac:dyDescent="0.2">
      <c r="A2257" t="s">
        <v>94</v>
      </c>
      <c r="B2257" t="s">
        <v>526</v>
      </c>
      <c r="C2257" t="s">
        <v>16</v>
      </c>
      <c r="E2257" t="s">
        <v>18</v>
      </c>
      <c r="I2257">
        <v>2</v>
      </c>
      <c r="J2257">
        <v>42.83</v>
      </c>
      <c r="K2257">
        <v>85.66</v>
      </c>
    </row>
    <row r="2258" spans="1:12" x14ac:dyDescent="0.2">
      <c r="A2258" t="s">
        <v>94</v>
      </c>
      <c r="B2258" t="s">
        <v>526</v>
      </c>
      <c r="C2258" t="s">
        <v>16</v>
      </c>
      <c r="E2258" t="s">
        <v>112</v>
      </c>
      <c r="F2258" t="s">
        <v>113</v>
      </c>
      <c r="H2258" t="s">
        <v>23</v>
      </c>
      <c r="I2258">
        <v>5</v>
      </c>
      <c r="J2258">
        <v>42.83</v>
      </c>
      <c r="K2258">
        <v>214.15</v>
      </c>
      <c r="L2258" t="s">
        <v>114</v>
      </c>
    </row>
    <row r="2259" spans="1:12" x14ac:dyDescent="0.2">
      <c r="A2259" t="s">
        <v>93</v>
      </c>
      <c r="B2259" t="s">
        <v>526</v>
      </c>
      <c r="C2259" t="s">
        <v>16</v>
      </c>
      <c r="E2259" t="s">
        <v>17</v>
      </c>
      <c r="I2259">
        <v>4</v>
      </c>
      <c r="J2259">
        <v>42.83</v>
      </c>
      <c r="K2259">
        <v>171.32</v>
      </c>
    </row>
    <row r="2260" spans="1:12" x14ac:dyDescent="0.2">
      <c r="A2260" t="s">
        <v>93</v>
      </c>
      <c r="B2260" t="s">
        <v>526</v>
      </c>
      <c r="C2260" t="s">
        <v>16</v>
      </c>
      <c r="E2260" t="s">
        <v>117</v>
      </c>
      <c r="F2260" t="s">
        <v>27</v>
      </c>
      <c r="H2260" t="s">
        <v>23</v>
      </c>
      <c r="I2260">
        <v>2</v>
      </c>
      <c r="J2260">
        <v>42.83</v>
      </c>
      <c r="K2260">
        <v>85.66</v>
      </c>
      <c r="L2260" t="s">
        <v>24</v>
      </c>
    </row>
    <row r="2261" spans="1:12" x14ac:dyDescent="0.2">
      <c r="A2261" t="s">
        <v>93</v>
      </c>
      <c r="B2261" t="s">
        <v>526</v>
      </c>
      <c r="C2261" t="s">
        <v>16</v>
      </c>
      <c r="E2261" t="s">
        <v>279</v>
      </c>
      <c r="F2261" t="s">
        <v>45</v>
      </c>
      <c r="H2261" t="s">
        <v>23</v>
      </c>
      <c r="I2261">
        <v>4</v>
      </c>
      <c r="J2261">
        <v>42.83</v>
      </c>
      <c r="K2261">
        <v>171.32</v>
      </c>
      <c r="L2261" t="s">
        <v>24</v>
      </c>
    </row>
    <row r="2262" spans="1:12" x14ac:dyDescent="0.2">
      <c r="A2262" t="s">
        <v>93</v>
      </c>
      <c r="B2262" t="s">
        <v>526</v>
      </c>
      <c r="C2262" t="s">
        <v>16</v>
      </c>
      <c r="E2262" t="s">
        <v>19</v>
      </c>
      <c r="I2262">
        <v>1</v>
      </c>
      <c r="J2262">
        <v>42.83</v>
      </c>
      <c r="K2262">
        <v>42.83</v>
      </c>
    </row>
    <row r="2263" spans="1:12" x14ac:dyDescent="0.2">
      <c r="A2263" t="s">
        <v>93</v>
      </c>
      <c r="B2263" t="s">
        <v>526</v>
      </c>
      <c r="C2263" t="s">
        <v>16</v>
      </c>
      <c r="E2263" t="s">
        <v>46</v>
      </c>
      <c r="I2263">
        <v>1</v>
      </c>
      <c r="J2263">
        <v>42.83</v>
      </c>
      <c r="K2263">
        <v>42.83</v>
      </c>
    </row>
    <row r="2264" spans="1:12" x14ac:dyDescent="0.2">
      <c r="A2264" t="s">
        <v>93</v>
      </c>
      <c r="B2264" t="s">
        <v>526</v>
      </c>
      <c r="C2264" t="s">
        <v>16</v>
      </c>
      <c r="E2264" t="s">
        <v>122</v>
      </c>
      <c r="F2264" t="s">
        <v>27</v>
      </c>
      <c r="H2264" t="s">
        <v>23</v>
      </c>
      <c r="I2264">
        <v>2</v>
      </c>
      <c r="J2264">
        <v>42.83</v>
      </c>
      <c r="K2264">
        <v>85.66</v>
      </c>
      <c r="L2264" t="s">
        <v>24</v>
      </c>
    </row>
    <row r="2265" spans="1:12" x14ac:dyDescent="0.2">
      <c r="A2265" t="s">
        <v>93</v>
      </c>
      <c r="B2265" t="s">
        <v>526</v>
      </c>
      <c r="C2265" t="s">
        <v>16</v>
      </c>
      <c r="E2265" t="s">
        <v>43</v>
      </c>
      <c r="F2265" t="s">
        <v>22</v>
      </c>
      <c r="H2265" t="s">
        <v>23</v>
      </c>
      <c r="I2265">
        <v>4</v>
      </c>
      <c r="J2265">
        <v>42.83</v>
      </c>
      <c r="K2265">
        <v>171.32</v>
      </c>
      <c r="L2265" t="s">
        <v>24</v>
      </c>
    </row>
    <row r="2266" spans="1:12" x14ac:dyDescent="0.2">
      <c r="A2266" t="s">
        <v>93</v>
      </c>
      <c r="B2266" t="s">
        <v>526</v>
      </c>
      <c r="C2266" t="s">
        <v>16</v>
      </c>
      <c r="E2266" t="s">
        <v>368</v>
      </c>
      <c r="F2266" t="s">
        <v>113</v>
      </c>
      <c r="H2266" t="s">
        <v>23</v>
      </c>
      <c r="I2266">
        <v>4</v>
      </c>
      <c r="J2266">
        <v>42.83</v>
      </c>
      <c r="K2266">
        <v>171.32</v>
      </c>
      <c r="L2266" t="s">
        <v>114</v>
      </c>
    </row>
    <row r="2267" spans="1:12" x14ac:dyDescent="0.2">
      <c r="A2267" t="s">
        <v>93</v>
      </c>
      <c r="B2267" t="s">
        <v>526</v>
      </c>
      <c r="C2267" t="s">
        <v>16</v>
      </c>
      <c r="E2267" t="s">
        <v>117</v>
      </c>
      <c r="F2267" t="s">
        <v>27</v>
      </c>
      <c r="H2267" t="s">
        <v>23</v>
      </c>
      <c r="I2267">
        <v>2</v>
      </c>
      <c r="J2267">
        <v>42.83</v>
      </c>
      <c r="K2267">
        <v>85.66</v>
      </c>
      <c r="L2267" t="s">
        <v>24</v>
      </c>
    </row>
    <row r="2268" spans="1:12" x14ac:dyDescent="0.2">
      <c r="A2268" t="s">
        <v>105</v>
      </c>
      <c r="B2268" t="s">
        <v>526</v>
      </c>
      <c r="C2268" t="s">
        <v>16</v>
      </c>
      <c r="E2268" t="s">
        <v>117</v>
      </c>
      <c r="F2268" t="s">
        <v>27</v>
      </c>
      <c r="H2268" t="s">
        <v>23</v>
      </c>
      <c r="I2268">
        <v>5</v>
      </c>
      <c r="J2268">
        <v>42.83</v>
      </c>
      <c r="K2268">
        <v>214.15</v>
      </c>
      <c r="L2268" t="s">
        <v>24</v>
      </c>
    </row>
    <row r="2269" spans="1:12" x14ac:dyDescent="0.2">
      <c r="A2269" t="s">
        <v>105</v>
      </c>
      <c r="B2269" t="s">
        <v>526</v>
      </c>
      <c r="C2269" t="s">
        <v>16</v>
      </c>
      <c r="E2269" t="s">
        <v>279</v>
      </c>
      <c r="F2269" t="s">
        <v>45</v>
      </c>
      <c r="H2269" t="s">
        <v>23</v>
      </c>
      <c r="I2269">
        <v>1</v>
      </c>
      <c r="J2269">
        <v>42.83</v>
      </c>
      <c r="K2269">
        <v>42.83</v>
      </c>
      <c r="L2269" t="s">
        <v>24</v>
      </c>
    </row>
    <row r="2270" spans="1:12" x14ac:dyDescent="0.2">
      <c r="A2270" t="s">
        <v>105</v>
      </c>
      <c r="B2270" t="s">
        <v>526</v>
      </c>
      <c r="C2270" t="s">
        <v>16</v>
      </c>
      <c r="E2270" t="s">
        <v>325</v>
      </c>
      <c r="F2270" t="s">
        <v>119</v>
      </c>
      <c r="H2270" t="s">
        <v>23</v>
      </c>
      <c r="I2270">
        <v>0.5</v>
      </c>
      <c r="J2270">
        <v>42.83</v>
      </c>
      <c r="K2270">
        <v>21.414999999999999</v>
      </c>
      <c r="L2270" t="s">
        <v>120</v>
      </c>
    </row>
    <row r="2271" spans="1:12" x14ac:dyDescent="0.2">
      <c r="A2271" t="s">
        <v>105</v>
      </c>
      <c r="B2271" t="s">
        <v>526</v>
      </c>
      <c r="C2271" t="s">
        <v>16</v>
      </c>
      <c r="E2271" t="s">
        <v>18</v>
      </c>
      <c r="I2271">
        <v>1</v>
      </c>
      <c r="J2271">
        <v>42.83</v>
      </c>
      <c r="K2271">
        <v>42.83</v>
      </c>
    </row>
    <row r="2272" spans="1:12" x14ac:dyDescent="0.2">
      <c r="A2272" t="s">
        <v>105</v>
      </c>
      <c r="B2272" t="s">
        <v>526</v>
      </c>
      <c r="C2272" t="s">
        <v>16</v>
      </c>
      <c r="E2272" t="s">
        <v>20</v>
      </c>
      <c r="I2272">
        <v>1</v>
      </c>
      <c r="J2272">
        <v>42.83</v>
      </c>
      <c r="K2272">
        <v>42.83</v>
      </c>
    </row>
    <row r="2273" spans="1:14" x14ac:dyDescent="0.2">
      <c r="A2273" t="s">
        <v>105</v>
      </c>
      <c r="B2273" t="s">
        <v>526</v>
      </c>
      <c r="C2273" t="s">
        <v>16</v>
      </c>
      <c r="E2273" t="s">
        <v>21</v>
      </c>
      <c r="F2273" t="s">
        <v>22</v>
      </c>
      <c r="H2273" t="s">
        <v>23</v>
      </c>
      <c r="I2273">
        <v>2.5</v>
      </c>
      <c r="J2273">
        <v>42.83</v>
      </c>
      <c r="K2273">
        <v>107.075</v>
      </c>
      <c r="L2273" t="s">
        <v>24</v>
      </c>
    </row>
    <row r="2274" spans="1:14" x14ac:dyDescent="0.2">
      <c r="A2274" t="s">
        <v>105</v>
      </c>
      <c r="B2274" t="s">
        <v>526</v>
      </c>
      <c r="C2274" t="s">
        <v>16</v>
      </c>
      <c r="E2274" t="s">
        <v>117</v>
      </c>
      <c r="F2274" t="s">
        <v>27</v>
      </c>
      <c r="H2274" t="s">
        <v>23</v>
      </c>
      <c r="I2274">
        <v>3</v>
      </c>
      <c r="J2274">
        <v>42.83</v>
      </c>
      <c r="K2274">
        <v>128.49</v>
      </c>
      <c r="L2274" t="s">
        <v>24</v>
      </c>
    </row>
    <row r="2275" spans="1:14" x14ac:dyDescent="0.2">
      <c r="A2275" t="s">
        <v>105</v>
      </c>
      <c r="B2275" t="s">
        <v>526</v>
      </c>
      <c r="C2275" t="s">
        <v>16</v>
      </c>
      <c r="E2275" t="s">
        <v>371</v>
      </c>
      <c r="F2275" t="s">
        <v>45</v>
      </c>
      <c r="H2275" t="s">
        <v>23</v>
      </c>
      <c r="I2275">
        <v>2</v>
      </c>
      <c r="J2275">
        <v>42.83</v>
      </c>
      <c r="K2275">
        <v>85.66</v>
      </c>
      <c r="L2275" t="s">
        <v>24</v>
      </c>
      <c r="N2275" t="s">
        <v>529</v>
      </c>
    </row>
    <row r="2276" spans="1:14" x14ac:dyDescent="0.2">
      <c r="A2276" t="s">
        <v>105</v>
      </c>
      <c r="B2276" t="s">
        <v>526</v>
      </c>
      <c r="C2276" t="s">
        <v>16</v>
      </c>
      <c r="E2276" t="s">
        <v>112</v>
      </c>
      <c r="F2276" t="s">
        <v>113</v>
      </c>
      <c r="H2276" t="s">
        <v>23</v>
      </c>
      <c r="I2276">
        <v>1</v>
      </c>
      <c r="J2276">
        <v>42.83</v>
      </c>
      <c r="K2276">
        <v>42.83</v>
      </c>
      <c r="L2276" t="s">
        <v>114</v>
      </c>
      <c r="N2276" t="s">
        <v>530</v>
      </c>
    </row>
    <row r="2277" spans="1:14" x14ac:dyDescent="0.2">
      <c r="A2277" t="s">
        <v>105</v>
      </c>
      <c r="B2277" t="s">
        <v>526</v>
      </c>
      <c r="C2277" t="s">
        <v>16</v>
      </c>
      <c r="E2277" t="s">
        <v>325</v>
      </c>
      <c r="F2277" t="s">
        <v>119</v>
      </c>
      <c r="H2277" t="s">
        <v>23</v>
      </c>
      <c r="I2277">
        <v>1.5</v>
      </c>
      <c r="J2277">
        <v>42.83</v>
      </c>
      <c r="K2277">
        <v>64.245000000000005</v>
      </c>
      <c r="L2277" t="s">
        <v>120</v>
      </c>
      <c r="N2277" t="s">
        <v>530</v>
      </c>
    </row>
    <row r="2278" spans="1:14" x14ac:dyDescent="0.2">
      <c r="A2278" t="s">
        <v>105</v>
      </c>
      <c r="B2278" t="s">
        <v>526</v>
      </c>
      <c r="C2278" t="s">
        <v>16</v>
      </c>
      <c r="E2278" t="s">
        <v>79</v>
      </c>
      <c r="I2278">
        <v>4</v>
      </c>
      <c r="J2278">
        <v>42.83</v>
      </c>
      <c r="K2278">
        <v>171.32</v>
      </c>
      <c r="N2278" t="s">
        <v>530</v>
      </c>
    </row>
    <row r="2279" spans="1:14" x14ac:dyDescent="0.2">
      <c r="A2279" t="s">
        <v>105</v>
      </c>
      <c r="B2279" t="s">
        <v>526</v>
      </c>
      <c r="C2279" t="s">
        <v>16</v>
      </c>
      <c r="E2279" t="s">
        <v>65</v>
      </c>
      <c r="F2279" t="s">
        <v>66</v>
      </c>
      <c r="H2279" t="s">
        <v>23</v>
      </c>
      <c r="I2279">
        <v>1.5</v>
      </c>
      <c r="J2279">
        <v>42.83</v>
      </c>
      <c r="K2279">
        <v>64.245000000000005</v>
      </c>
      <c r="L2279" t="s">
        <v>24</v>
      </c>
      <c r="N2279" t="s">
        <v>531</v>
      </c>
    </row>
    <row r="2280" spans="1:14" x14ac:dyDescent="0.2">
      <c r="A2280" t="s">
        <v>105</v>
      </c>
      <c r="B2280" t="s">
        <v>526</v>
      </c>
      <c r="C2280" t="s">
        <v>16</v>
      </c>
      <c r="E2280" t="s">
        <v>18</v>
      </c>
      <c r="I2280">
        <v>1.5</v>
      </c>
      <c r="J2280">
        <v>42.83</v>
      </c>
      <c r="K2280">
        <v>64.245000000000005</v>
      </c>
      <c r="N2280" t="s">
        <v>531</v>
      </c>
    </row>
    <row r="2281" spans="1:14" x14ac:dyDescent="0.2">
      <c r="A2281" t="s">
        <v>104</v>
      </c>
      <c r="B2281" t="s">
        <v>526</v>
      </c>
      <c r="C2281" t="s">
        <v>16</v>
      </c>
      <c r="E2281" t="s">
        <v>79</v>
      </c>
      <c r="I2281">
        <v>8</v>
      </c>
      <c r="J2281">
        <v>42.83</v>
      </c>
      <c r="K2281">
        <v>342.64</v>
      </c>
      <c r="N2281" t="s">
        <v>532</v>
      </c>
    </row>
    <row r="2282" spans="1:14" x14ac:dyDescent="0.2">
      <c r="A2282" t="s">
        <v>104</v>
      </c>
      <c r="B2282" t="s">
        <v>526</v>
      </c>
      <c r="C2282" t="s">
        <v>16</v>
      </c>
      <c r="E2282" t="s">
        <v>79</v>
      </c>
      <c r="I2282">
        <v>8</v>
      </c>
      <c r="J2282">
        <v>42.83</v>
      </c>
      <c r="K2282">
        <v>342.64</v>
      </c>
      <c r="N2282" t="s">
        <v>532</v>
      </c>
    </row>
    <row r="2283" spans="1:14" x14ac:dyDescent="0.2">
      <c r="A2283" t="s">
        <v>104</v>
      </c>
      <c r="B2283" t="s">
        <v>526</v>
      </c>
      <c r="C2283" t="s">
        <v>16</v>
      </c>
      <c r="E2283" t="s">
        <v>117</v>
      </c>
      <c r="F2283" t="s">
        <v>27</v>
      </c>
      <c r="H2283" t="s">
        <v>23</v>
      </c>
      <c r="I2283">
        <v>2</v>
      </c>
      <c r="J2283">
        <v>42.83</v>
      </c>
      <c r="K2283">
        <v>85.66</v>
      </c>
      <c r="L2283" t="s">
        <v>24</v>
      </c>
      <c r="N2283" t="s">
        <v>533</v>
      </c>
    </row>
    <row r="2284" spans="1:14" x14ac:dyDescent="0.2">
      <c r="A2284" t="s">
        <v>104</v>
      </c>
      <c r="B2284" t="s">
        <v>526</v>
      </c>
      <c r="C2284" t="s">
        <v>16</v>
      </c>
      <c r="E2284" t="s">
        <v>325</v>
      </c>
      <c r="F2284" t="s">
        <v>119</v>
      </c>
      <c r="H2284" t="s">
        <v>23</v>
      </c>
      <c r="I2284">
        <v>2</v>
      </c>
      <c r="J2284">
        <v>42.83</v>
      </c>
      <c r="K2284">
        <v>85.66</v>
      </c>
      <c r="L2284" t="s">
        <v>120</v>
      </c>
    </row>
    <row r="2285" spans="1:14" x14ac:dyDescent="0.2">
      <c r="A2285" t="s">
        <v>104</v>
      </c>
      <c r="B2285" t="s">
        <v>526</v>
      </c>
      <c r="C2285" t="s">
        <v>16</v>
      </c>
      <c r="E2285" t="s">
        <v>20</v>
      </c>
      <c r="I2285">
        <v>3</v>
      </c>
      <c r="J2285">
        <v>42.83</v>
      </c>
      <c r="K2285">
        <v>128.49</v>
      </c>
    </row>
    <row r="2286" spans="1:14" x14ac:dyDescent="0.2">
      <c r="A2286" t="s">
        <v>104</v>
      </c>
      <c r="B2286" t="s">
        <v>526</v>
      </c>
      <c r="C2286" t="s">
        <v>16</v>
      </c>
      <c r="E2286" t="s">
        <v>279</v>
      </c>
      <c r="F2286" t="s">
        <v>45</v>
      </c>
      <c r="H2286" t="s">
        <v>23</v>
      </c>
      <c r="I2286">
        <v>3</v>
      </c>
      <c r="J2286">
        <v>42.83</v>
      </c>
      <c r="K2286">
        <v>128.49</v>
      </c>
      <c r="L2286" t="s">
        <v>24</v>
      </c>
      <c r="N2286" t="s">
        <v>534</v>
      </c>
    </row>
    <row r="2287" spans="1:14" x14ac:dyDescent="0.2">
      <c r="A2287" t="s">
        <v>104</v>
      </c>
      <c r="B2287" t="s">
        <v>526</v>
      </c>
      <c r="C2287" t="s">
        <v>16</v>
      </c>
      <c r="E2287" t="s">
        <v>112</v>
      </c>
      <c r="F2287" t="s">
        <v>113</v>
      </c>
      <c r="H2287" t="s">
        <v>23</v>
      </c>
      <c r="I2287">
        <v>1</v>
      </c>
      <c r="J2287">
        <v>42.83</v>
      </c>
      <c r="K2287">
        <v>42.83</v>
      </c>
      <c r="L2287" t="s">
        <v>114</v>
      </c>
      <c r="N2287" t="s">
        <v>535</v>
      </c>
    </row>
    <row r="2288" spans="1:14" x14ac:dyDescent="0.2">
      <c r="A2288" t="s">
        <v>104</v>
      </c>
      <c r="B2288" t="s">
        <v>526</v>
      </c>
      <c r="C2288" t="s">
        <v>16</v>
      </c>
      <c r="E2288" t="s">
        <v>117</v>
      </c>
      <c r="F2288" t="s">
        <v>27</v>
      </c>
      <c r="H2288" t="s">
        <v>23</v>
      </c>
      <c r="I2288">
        <v>1</v>
      </c>
      <c r="J2288">
        <v>42.83</v>
      </c>
      <c r="K2288">
        <v>42.83</v>
      </c>
      <c r="L2288" t="s">
        <v>24</v>
      </c>
      <c r="N2288" t="s">
        <v>536</v>
      </c>
    </row>
    <row r="2289" spans="1:14" x14ac:dyDescent="0.2">
      <c r="A2289" t="s">
        <v>104</v>
      </c>
      <c r="B2289" t="s">
        <v>526</v>
      </c>
      <c r="C2289" t="s">
        <v>16</v>
      </c>
      <c r="E2289" t="s">
        <v>18</v>
      </c>
      <c r="I2289">
        <v>1</v>
      </c>
      <c r="J2289">
        <v>42.83</v>
      </c>
      <c r="K2289">
        <v>42.83</v>
      </c>
    </row>
    <row r="2290" spans="1:14" x14ac:dyDescent="0.2">
      <c r="A2290" t="s">
        <v>103</v>
      </c>
      <c r="B2290" t="s">
        <v>526</v>
      </c>
      <c r="C2290" t="s">
        <v>16</v>
      </c>
      <c r="E2290" t="s">
        <v>79</v>
      </c>
      <c r="I2290">
        <v>4</v>
      </c>
      <c r="J2290">
        <v>42.83</v>
      </c>
      <c r="K2290">
        <v>171.32</v>
      </c>
      <c r="N2290" t="s">
        <v>537</v>
      </c>
    </row>
    <row r="2291" spans="1:14" x14ac:dyDescent="0.2">
      <c r="A2291" t="s">
        <v>103</v>
      </c>
      <c r="B2291" t="s">
        <v>526</v>
      </c>
      <c r="C2291" t="s">
        <v>16</v>
      </c>
      <c r="E2291" t="s">
        <v>117</v>
      </c>
      <c r="F2291" t="s">
        <v>27</v>
      </c>
      <c r="H2291" t="s">
        <v>23</v>
      </c>
      <c r="I2291">
        <v>1</v>
      </c>
      <c r="J2291">
        <v>42.83</v>
      </c>
      <c r="K2291">
        <v>42.83</v>
      </c>
      <c r="L2291" t="s">
        <v>24</v>
      </c>
      <c r="N2291" t="s">
        <v>538</v>
      </c>
    </row>
    <row r="2292" spans="1:14" x14ac:dyDescent="0.2">
      <c r="A2292" t="s">
        <v>103</v>
      </c>
      <c r="B2292" t="s">
        <v>526</v>
      </c>
      <c r="C2292" t="s">
        <v>16</v>
      </c>
      <c r="E2292" t="s">
        <v>325</v>
      </c>
      <c r="F2292" t="s">
        <v>119</v>
      </c>
      <c r="H2292" t="s">
        <v>23</v>
      </c>
      <c r="I2292">
        <v>2</v>
      </c>
      <c r="J2292">
        <v>42.83</v>
      </c>
      <c r="K2292">
        <v>85.66</v>
      </c>
      <c r="L2292" t="s">
        <v>120</v>
      </c>
    </row>
    <row r="2293" spans="1:14" x14ac:dyDescent="0.2">
      <c r="A2293" t="s">
        <v>103</v>
      </c>
      <c r="B2293" t="s">
        <v>526</v>
      </c>
      <c r="C2293" t="s">
        <v>16</v>
      </c>
      <c r="E2293" t="s">
        <v>279</v>
      </c>
      <c r="F2293" t="s">
        <v>45</v>
      </c>
      <c r="H2293" t="s">
        <v>23</v>
      </c>
      <c r="I2293">
        <v>1</v>
      </c>
      <c r="J2293">
        <v>42.83</v>
      </c>
      <c r="K2293">
        <v>42.83</v>
      </c>
      <c r="L2293" t="s">
        <v>24</v>
      </c>
    </row>
    <row r="2294" spans="1:14" x14ac:dyDescent="0.2">
      <c r="A2294" t="s">
        <v>103</v>
      </c>
      <c r="B2294" t="s">
        <v>526</v>
      </c>
      <c r="C2294" t="s">
        <v>16</v>
      </c>
      <c r="E2294" t="s">
        <v>117</v>
      </c>
      <c r="F2294" t="s">
        <v>27</v>
      </c>
      <c r="H2294" t="s">
        <v>23</v>
      </c>
      <c r="I2294">
        <v>8</v>
      </c>
      <c r="J2294">
        <v>42.83</v>
      </c>
      <c r="K2294">
        <v>342.64</v>
      </c>
      <c r="L2294" t="s">
        <v>24</v>
      </c>
      <c r="N2294" t="s">
        <v>539</v>
      </c>
    </row>
    <row r="2295" spans="1:14" x14ac:dyDescent="0.2">
      <c r="A2295" t="s">
        <v>103</v>
      </c>
      <c r="B2295" t="s">
        <v>526</v>
      </c>
      <c r="C2295" t="s">
        <v>16</v>
      </c>
      <c r="E2295" t="s">
        <v>20</v>
      </c>
      <c r="I2295">
        <v>1</v>
      </c>
      <c r="J2295">
        <v>42.83</v>
      </c>
      <c r="K2295">
        <v>42.83</v>
      </c>
    </row>
    <row r="2296" spans="1:14" x14ac:dyDescent="0.2">
      <c r="A2296" t="s">
        <v>103</v>
      </c>
      <c r="B2296" t="s">
        <v>526</v>
      </c>
      <c r="C2296" t="s">
        <v>16</v>
      </c>
      <c r="E2296" t="s">
        <v>18</v>
      </c>
      <c r="I2296">
        <v>1</v>
      </c>
      <c r="J2296">
        <v>42.83</v>
      </c>
      <c r="K2296">
        <v>42.83</v>
      </c>
    </row>
    <row r="2297" spans="1:14" x14ac:dyDescent="0.2">
      <c r="A2297" t="s">
        <v>103</v>
      </c>
      <c r="B2297" t="s">
        <v>526</v>
      </c>
      <c r="C2297" t="s">
        <v>16</v>
      </c>
      <c r="E2297" t="s">
        <v>368</v>
      </c>
      <c r="F2297" t="s">
        <v>113</v>
      </c>
      <c r="H2297" t="s">
        <v>23</v>
      </c>
      <c r="I2297">
        <v>6</v>
      </c>
      <c r="J2297">
        <v>42.83</v>
      </c>
      <c r="K2297">
        <v>256.98</v>
      </c>
      <c r="L2297" t="s">
        <v>114</v>
      </c>
      <c r="N2297" t="s">
        <v>540</v>
      </c>
    </row>
    <row r="2298" spans="1:14" x14ac:dyDescent="0.2">
      <c r="A2298" t="s">
        <v>103</v>
      </c>
      <c r="B2298" t="s">
        <v>526</v>
      </c>
      <c r="C2298" t="s">
        <v>16</v>
      </c>
      <c r="E2298" t="s">
        <v>112</v>
      </c>
      <c r="F2298" t="s">
        <v>113</v>
      </c>
      <c r="H2298" t="s">
        <v>23</v>
      </c>
      <c r="I2298">
        <v>2</v>
      </c>
      <c r="J2298">
        <v>42.83</v>
      </c>
      <c r="K2298">
        <v>85.66</v>
      </c>
      <c r="L2298" t="s">
        <v>114</v>
      </c>
      <c r="N2298" t="s">
        <v>541</v>
      </c>
    </row>
    <row r="2299" spans="1:14" x14ac:dyDescent="0.2">
      <c r="A2299" t="s">
        <v>103</v>
      </c>
      <c r="B2299" t="s">
        <v>526</v>
      </c>
      <c r="C2299" t="s">
        <v>16</v>
      </c>
      <c r="E2299" t="s">
        <v>117</v>
      </c>
      <c r="F2299" t="s">
        <v>27</v>
      </c>
      <c r="H2299" t="s">
        <v>23</v>
      </c>
      <c r="I2299">
        <v>1</v>
      </c>
      <c r="J2299">
        <v>42.83</v>
      </c>
      <c r="K2299">
        <v>42.83</v>
      </c>
      <c r="L2299" t="s">
        <v>24</v>
      </c>
      <c r="N2299" t="s">
        <v>542</v>
      </c>
    </row>
    <row r="2300" spans="1:14" x14ac:dyDescent="0.2">
      <c r="A2300" t="s">
        <v>102</v>
      </c>
      <c r="B2300" t="s">
        <v>526</v>
      </c>
      <c r="C2300" t="s">
        <v>16</v>
      </c>
      <c r="E2300" t="s">
        <v>79</v>
      </c>
      <c r="I2300">
        <v>5</v>
      </c>
      <c r="J2300">
        <v>42.83</v>
      </c>
      <c r="K2300">
        <v>214.15</v>
      </c>
      <c r="N2300" t="s">
        <v>543</v>
      </c>
    </row>
    <row r="2301" spans="1:14" x14ac:dyDescent="0.2">
      <c r="A2301" t="s">
        <v>102</v>
      </c>
      <c r="B2301" t="s">
        <v>526</v>
      </c>
      <c r="C2301" t="s">
        <v>16</v>
      </c>
      <c r="E2301" t="s">
        <v>325</v>
      </c>
      <c r="F2301" t="s">
        <v>119</v>
      </c>
      <c r="H2301" t="s">
        <v>23</v>
      </c>
      <c r="I2301">
        <v>2</v>
      </c>
      <c r="J2301">
        <v>42.83</v>
      </c>
      <c r="K2301">
        <v>85.66</v>
      </c>
      <c r="L2301" t="s">
        <v>120</v>
      </c>
    </row>
    <row r="2302" spans="1:14" x14ac:dyDescent="0.2">
      <c r="A2302" t="s">
        <v>102</v>
      </c>
      <c r="B2302" t="s">
        <v>526</v>
      </c>
      <c r="C2302" t="s">
        <v>16</v>
      </c>
      <c r="E2302" t="s">
        <v>121</v>
      </c>
      <c r="F2302" t="s">
        <v>113</v>
      </c>
      <c r="H2302" t="s">
        <v>23</v>
      </c>
      <c r="I2302">
        <v>1</v>
      </c>
      <c r="J2302">
        <v>42.83</v>
      </c>
      <c r="K2302">
        <v>42.83</v>
      </c>
      <c r="L2302" t="s">
        <v>114</v>
      </c>
    </row>
    <row r="2303" spans="1:14" x14ac:dyDescent="0.2">
      <c r="A2303" t="s">
        <v>102</v>
      </c>
      <c r="B2303" t="s">
        <v>526</v>
      </c>
      <c r="C2303" t="s">
        <v>16</v>
      </c>
      <c r="E2303" t="s">
        <v>43</v>
      </c>
      <c r="F2303" t="s">
        <v>22</v>
      </c>
      <c r="H2303" t="s">
        <v>23</v>
      </c>
      <c r="I2303">
        <v>1</v>
      </c>
      <c r="J2303">
        <v>42.83</v>
      </c>
      <c r="K2303">
        <v>42.83</v>
      </c>
      <c r="L2303" t="s">
        <v>24</v>
      </c>
    </row>
    <row r="2304" spans="1:14" x14ac:dyDescent="0.2">
      <c r="A2304" t="s">
        <v>102</v>
      </c>
      <c r="B2304" t="s">
        <v>526</v>
      </c>
      <c r="C2304" t="s">
        <v>16</v>
      </c>
      <c r="E2304" t="s">
        <v>20</v>
      </c>
      <c r="I2304">
        <v>1.5</v>
      </c>
      <c r="J2304">
        <v>42.83</v>
      </c>
      <c r="K2304">
        <v>64.245000000000005</v>
      </c>
    </row>
    <row r="2305" spans="1:14" x14ac:dyDescent="0.2">
      <c r="A2305" t="s">
        <v>102</v>
      </c>
      <c r="B2305" t="s">
        <v>526</v>
      </c>
      <c r="C2305" t="s">
        <v>16</v>
      </c>
      <c r="E2305" t="s">
        <v>279</v>
      </c>
      <c r="F2305" t="s">
        <v>45</v>
      </c>
      <c r="H2305" t="s">
        <v>23</v>
      </c>
      <c r="I2305">
        <v>3</v>
      </c>
      <c r="J2305">
        <v>42.83</v>
      </c>
      <c r="K2305">
        <v>128.49</v>
      </c>
      <c r="L2305" t="s">
        <v>24</v>
      </c>
      <c r="N2305" t="s">
        <v>544</v>
      </c>
    </row>
    <row r="2306" spans="1:14" x14ac:dyDescent="0.2">
      <c r="A2306" t="s">
        <v>102</v>
      </c>
      <c r="B2306" t="s">
        <v>526</v>
      </c>
      <c r="C2306" t="s">
        <v>16</v>
      </c>
      <c r="E2306" t="s">
        <v>112</v>
      </c>
      <c r="F2306" t="s">
        <v>113</v>
      </c>
      <c r="H2306" t="s">
        <v>23</v>
      </c>
      <c r="I2306">
        <v>3</v>
      </c>
      <c r="J2306">
        <v>42.83</v>
      </c>
      <c r="K2306">
        <v>128.49</v>
      </c>
      <c r="L2306" t="s">
        <v>114</v>
      </c>
      <c r="N2306" t="s">
        <v>530</v>
      </c>
    </row>
    <row r="2307" spans="1:14" x14ac:dyDescent="0.2">
      <c r="A2307" t="s">
        <v>102</v>
      </c>
      <c r="B2307" t="s">
        <v>526</v>
      </c>
      <c r="C2307" t="s">
        <v>16</v>
      </c>
      <c r="E2307" t="s">
        <v>368</v>
      </c>
      <c r="F2307" t="s">
        <v>113</v>
      </c>
      <c r="H2307" t="s">
        <v>23</v>
      </c>
      <c r="I2307">
        <v>3</v>
      </c>
      <c r="J2307">
        <v>42.83</v>
      </c>
      <c r="K2307">
        <v>128.49</v>
      </c>
      <c r="L2307" t="s">
        <v>114</v>
      </c>
      <c r="N2307" t="s">
        <v>545</v>
      </c>
    </row>
    <row r="2308" spans="1:14" x14ac:dyDescent="0.2">
      <c r="A2308" t="s">
        <v>102</v>
      </c>
      <c r="B2308" t="s">
        <v>526</v>
      </c>
      <c r="C2308" t="s">
        <v>16</v>
      </c>
      <c r="E2308" t="s">
        <v>18</v>
      </c>
      <c r="I2308">
        <v>2</v>
      </c>
      <c r="J2308">
        <v>42.83</v>
      </c>
      <c r="K2308">
        <v>85.66</v>
      </c>
    </row>
    <row r="2309" spans="1:14" x14ac:dyDescent="0.2">
      <c r="A2309" t="s">
        <v>102</v>
      </c>
      <c r="B2309" t="s">
        <v>526</v>
      </c>
      <c r="C2309" t="s">
        <v>16</v>
      </c>
      <c r="E2309" t="s">
        <v>65</v>
      </c>
      <c r="F2309" t="s">
        <v>66</v>
      </c>
      <c r="H2309" t="s">
        <v>23</v>
      </c>
      <c r="I2309">
        <v>0.5</v>
      </c>
      <c r="J2309">
        <v>42.83</v>
      </c>
      <c r="K2309">
        <v>21.414999999999999</v>
      </c>
      <c r="L2309" t="s">
        <v>24</v>
      </c>
    </row>
    <row r="2310" spans="1:14" x14ac:dyDescent="0.2">
      <c r="A2310" t="s">
        <v>101</v>
      </c>
      <c r="B2310" t="s">
        <v>526</v>
      </c>
      <c r="C2310" t="s">
        <v>16</v>
      </c>
      <c r="E2310" t="s">
        <v>17</v>
      </c>
      <c r="I2310">
        <v>28</v>
      </c>
      <c r="J2310">
        <v>42.83</v>
      </c>
      <c r="K2310">
        <v>1199.24</v>
      </c>
    </row>
    <row r="2311" spans="1:14" x14ac:dyDescent="0.2">
      <c r="A2311" t="s">
        <v>87</v>
      </c>
      <c r="B2311" t="s">
        <v>526</v>
      </c>
      <c r="C2311" t="s">
        <v>16</v>
      </c>
      <c r="E2311" t="s">
        <v>17</v>
      </c>
      <c r="I2311">
        <v>32</v>
      </c>
      <c r="J2311">
        <v>42.83</v>
      </c>
      <c r="K2311">
        <v>1370.56</v>
      </c>
    </row>
    <row r="2312" spans="1:14" x14ac:dyDescent="0.2">
      <c r="A2312" t="s">
        <v>88</v>
      </c>
      <c r="B2312" t="s">
        <v>526</v>
      </c>
      <c r="C2312" t="s">
        <v>16</v>
      </c>
      <c r="E2312" t="s">
        <v>17</v>
      </c>
      <c r="I2312">
        <v>32</v>
      </c>
      <c r="J2312">
        <v>42.83</v>
      </c>
      <c r="K2312">
        <v>1370.56</v>
      </c>
    </row>
    <row r="2313" spans="1:14" x14ac:dyDescent="0.2">
      <c r="A2313" t="s">
        <v>89</v>
      </c>
      <c r="B2313" t="s">
        <v>526</v>
      </c>
      <c r="C2313" t="s">
        <v>16</v>
      </c>
      <c r="E2313" t="s">
        <v>17</v>
      </c>
      <c r="I2313">
        <v>32</v>
      </c>
      <c r="J2313">
        <v>42.83</v>
      </c>
      <c r="K2313">
        <v>1370.56</v>
      </c>
    </row>
    <row r="2314" spans="1:14" x14ac:dyDescent="0.2">
      <c r="A2314" t="s">
        <v>90</v>
      </c>
      <c r="B2314" t="s">
        <v>526</v>
      </c>
      <c r="C2314" t="s">
        <v>16</v>
      </c>
      <c r="E2314" t="s">
        <v>17</v>
      </c>
      <c r="I2314">
        <v>32</v>
      </c>
      <c r="J2314">
        <v>42.83</v>
      </c>
      <c r="K2314">
        <v>1370.56</v>
      </c>
    </row>
    <row r="2315" spans="1:14" x14ac:dyDescent="0.2">
      <c r="A2315" t="s">
        <v>109</v>
      </c>
      <c r="B2315" t="s">
        <v>526</v>
      </c>
      <c r="C2315" t="s">
        <v>16</v>
      </c>
      <c r="E2315" t="s">
        <v>17</v>
      </c>
      <c r="I2315">
        <v>32</v>
      </c>
      <c r="J2315">
        <v>42.83</v>
      </c>
      <c r="K2315">
        <v>1370.56</v>
      </c>
    </row>
    <row r="2316" spans="1:14" x14ac:dyDescent="0.2">
      <c r="A2316" t="s">
        <v>108</v>
      </c>
      <c r="B2316" t="s">
        <v>526</v>
      </c>
      <c r="C2316" t="s">
        <v>16</v>
      </c>
      <c r="E2316" t="s">
        <v>17</v>
      </c>
      <c r="I2316">
        <v>8</v>
      </c>
      <c r="J2316">
        <v>42.83</v>
      </c>
      <c r="K2316">
        <v>342.64</v>
      </c>
      <c r="N2316" t="s">
        <v>546</v>
      </c>
    </row>
    <row r="2317" spans="1:14" x14ac:dyDescent="0.2">
      <c r="A2317" t="s">
        <v>108</v>
      </c>
      <c r="B2317" t="s">
        <v>526</v>
      </c>
      <c r="C2317" t="s">
        <v>16</v>
      </c>
      <c r="E2317" t="s">
        <v>18</v>
      </c>
      <c r="I2317">
        <v>4</v>
      </c>
      <c r="J2317">
        <v>42.83</v>
      </c>
      <c r="K2317">
        <v>171.32</v>
      </c>
    </row>
    <row r="2318" spans="1:14" x14ac:dyDescent="0.2">
      <c r="A2318" t="s">
        <v>108</v>
      </c>
      <c r="B2318" t="s">
        <v>526</v>
      </c>
      <c r="C2318" t="s">
        <v>16</v>
      </c>
      <c r="D2318" t="s">
        <v>215</v>
      </c>
      <c r="E2318" t="s">
        <v>215</v>
      </c>
      <c r="F2318" t="s">
        <v>216</v>
      </c>
      <c r="G2318" t="s">
        <v>134</v>
      </c>
      <c r="H2318" t="s">
        <v>32</v>
      </c>
      <c r="I2318">
        <v>3</v>
      </c>
      <c r="J2318">
        <v>42.83</v>
      </c>
      <c r="K2318">
        <v>128.49</v>
      </c>
      <c r="L2318" t="s">
        <v>217</v>
      </c>
      <c r="N2318" t="s">
        <v>547</v>
      </c>
    </row>
    <row r="2319" spans="1:14" x14ac:dyDescent="0.2">
      <c r="A2319" t="s">
        <v>108</v>
      </c>
      <c r="B2319" t="s">
        <v>526</v>
      </c>
      <c r="C2319" t="s">
        <v>16</v>
      </c>
      <c r="E2319" t="s">
        <v>368</v>
      </c>
      <c r="F2319" t="s">
        <v>113</v>
      </c>
      <c r="H2319" t="s">
        <v>23</v>
      </c>
      <c r="I2319">
        <v>2</v>
      </c>
      <c r="J2319">
        <v>42.83</v>
      </c>
      <c r="K2319">
        <v>85.66</v>
      </c>
      <c r="L2319" t="s">
        <v>114</v>
      </c>
      <c r="N2319" t="s">
        <v>547</v>
      </c>
    </row>
    <row r="2320" spans="1:14" x14ac:dyDescent="0.2">
      <c r="A2320" t="s">
        <v>108</v>
      </c>
      <c r="B2320" t="s">
        <v>526</v>
      </c>
      <c r="C2320" t="s">
        <v>16</v>
      </c>
      <c r="E2320" t="s">
        <v>43</v>
      </c>
      <c r="F2320" t="s">
        <v>22</v>
      </c>
      <c r="H2320" t="s">
        <v>23</v>
      </c>
      <c r="I2320">
        <v>4</v>
      </c>
      <c r="J2320">
        <v>42.83</v>
      </c>
      <c r="K2320">
        <v>171.32</v>
      </c>
      <c r="L2320" t="s">
        <v>24</v>
      </c>
      <c r="N2320" t="s">
        <v>547</v>
      </c>
    </row>
    <row r="2321" spans="1:14" x14ac:dyDescent="0.2">
      <c r="A2321" t="s">
        <v>108</v>
      </c>
      <c r="B2321" t="s">
        <v>526</v>
      </c>
      <c r="C2321" t="s">
        <v>16</v>
      </c>
      <c r="E2321" t="s">
        <v>17</v>
      </c>
      <c r="I2321">
        <v>8</v>
      </c>
      <c r="J2321">
        <v>42.83</v>
      </c>
      <c r="K2321">
        <v>342.64</v>
      </c>
    </row>
    <row r="2322" spans="1:14" x14ac:dyDescent="0.2">
      <c r="A2322" t="s">
        <v>108</v>
      </c>
      <c r="B2322" t="s">
        <v>526</v>
      </c>
      <c r="C2322" t="s">
        <v>16</v>
      </c>
      <c r="E2322" t="s">
        <v>20</v>
      </c>
      <c r="I2322">
        <v>1</v>
      </c>
      <c r="J2322">
        <v>42.83</v>
      </c>
      <c r="K2322">
        <v>42.83</v>
      </c>
    </row>
    <row r="2323" spans="1:14" x14ac:dyDescent="0.2">
      <c r="A2323" t="s">
        <v>108</v>
      </c>
      <c r="B2323" t="s">
        <v>526</v>
      </c>
      <c r="C2323" t="s">
        <v>16</v>
      </c>
      <c r="E2323" t="s">
        <v>117</v>
      </c>
      <c r="F2323" t="s">
        <v>27</v>
      </c>
      <c r="H2323" t="s">
        <v>23</v>
      </c>
      <c r="I2323">
        <v>2</v>
      </c>
      <c r="J2323">
        <v>42.83</v>
      </c>
      <c r="K2323">
        <v>85.66</v>
      </c>
      <c r="L2323" t="s">
        <v>24</v>
      </c>
    </row>
    <row r="2324" spans="1:14" x14ac:dyDescent="0.2">
      <c r="A2324" t="s">
        <v>107</v>
      </c>
      <c r="B2324" t="s">
        <v>526</v>
      </c>
      <c r="C2324" t="s">
        <v>16</v>
      </c>
      <c r="E2324" t="s">
        <v>46</v>
      </c>
      <c r="I2324">
        <v>16</v>
      </c>
      <c r="J2324">
        <v>42.83</v>
      </c>
      <c r="K2324">
        <v>685.28</v>
      </c>
    </row>
    <row r="2325" spans="1:14" x14ac:dyDescent="0.2">
      <c r="A2325" t="s">
        <v>107</v>
      </c>
      <c r="B2325" t="s">
        <v>526</v>
      </c>
      <c r="C2325" t="s">
        <v>16</v>
      </c>
      <c r="E2325" t="s">
        <v>43</v>
      </c>
      <c r="F2325" t="s">
        <v>22</v>
      </c>
      <c r="H2325" t="s">
        <v>23</v>
      </c>
      <c r="I2325">
        <v>4</v>
      </c>
      <c r="J2325">
        <v>42.83</v>
      </c>
      <c r="K2325">
        <v>171.32</v>
      </c>
      <c r="L2325" t="s">
        <v>24</v>
      </c>
    </row>
    <row r="2326" spans="1:14" x14ac:dyDescent="0.2">
      <c r="A2326" t="s">
        <v>107</v>
      </c>
      <c r="B2326" t="s">
        <v>526</v>
      </c>
      <c r="C2326" t="s">
        <v>16</v>
      </c>
      <c r="E2326" t="s">
        <v>46</v>
      </c>
      <c r="I2326">
        <v>4</v>
      </c>
      <c r="J2326">
        <v>42.83</v>
      </c>
      <c r="K2326">
        <v>171.32</v>
      </c>
      <c r="N2326" t="s">
        <v>537</v>
      </c>
    </row>
    <row r="2327" spans="1:14" x14ac:dyDescent="0.2">
      <c r="A2327" t="s">
        <v>107</v>
      </c>
      <c r="B2327" t="s">
        <v>526</v>
      </c>
      <c r="C2327" t="s">
        <v>16</v>
      </c>
      <c r="E2327" t="s">
        <v>117</v>
      </c>
      <c r="F2327" t="s">
        <v>27</v>
      </c>
      <c r="H2327" t="s">
        <v>23</v>
      </c>
      <c r="I2327">
        <v>2</v>
      </c>
      <c r="J2327">
        <v>42.83</v>
      </c>
      <c r="K2327">
        <v>85.66</v>
      </c>
      <c r="L2327" t="s">
        <v>24</v>
      </c>
    </row>
    <row r="2328" spans="1:14" x14ac:dyDescent="0.2">
      <c r="A2328" t="s">
        <v>107</v>
      </c>
      <c r="B2328" t="s">
        <v>526</v>
      </c>
      <c r="C2328" t="s">
        <v>16</v>
      </c>
      <c r="E2328" t="s">
        <v>43</v>
      </c>
      <c r="F2328" t="s">
        <v>22</v>
      </c>
      <c r="H2328" t="s">
        <v>23</v>
      </c>
      <c r="I2328">
        <v>2</v>
      </c>
      <c r="J2328">
        <v>42.83</v>
      </c>
      <c r="K2328">
        <v>85.66</v>
      </c>
      <c r="L2328" t="s">
        <v>24</v>
      </c>
    </row>
    <row r="2329" spans="1:14" x14ac:dyDescent="0.2">
      <c r="A2329" t="s">
        <v>107</v>
      </c>
      <c r="B2329" t="s">
        <v>526</v>
      </c>
      <c r="C2329" t="s">
        <v>16</v>
      </c>
      <c r="E2329" t="s">
        <v>18</v>
      </c>
      <c r="I2329">
        <v>2</v>
      </c>
      <c r="J2329">
        <v>42.83</v>
      </c>
      <c r="K2329">
        <v>85.66</v>
      </c>
    </row>
    <row r="2330" spans="1:14" x14ac:dyDescent="0.2">
      <c r="A2330" t="s">
        <v>106</v>
      </c>
      <c r="B2330" t="s">
        <v>526</v>
      </c>
      <c r="C2330" t="s">
        <v>16</v>
      </c>
      <c r="E2330" t="s">
        <v>18</v>
      </c>
      <c r="I2330">
        <v>3</v>
      </c>
      <c r="J2330">
        <v>42.83</v>
      </c>
      <c r="K2330">
        <v>128.49</v>
      </c>
    </row>
    <row r="2331" spans="1:14" x14ac:dyDescent="0.2">
      <c r="A2331" t="s">
        <v>106</v>
      </c>
      <c r="B2331" t="s">
        <v>526</v>
      </c>
      <c r="C2331" t="s">
        <v>16</v>
      </c>
      <c r="E2331" t="s">
        <v>20</v>
      </c>
      <c r="I2331">
        <v>1</v>
      </c>
      <c r="J2331">
        <v>42.83</v>
      </c>
      <c r="K2331">
        <v>42.83</v>
      </c>
    </row>
    <row r="2332" spans="1:14" x14ac:dyDescent="0.2">
      <c r="A2332" t="s">
        <v>106</v>
      </c>
      <c r="B2332" t="s">
        <v>526</v>
      </c>
      <c r="C2332" t="s">
        <v>16</v>
      </c>
      <c r="E2332" t="s">
        <v>43</v>
      </c>
      <c r="F2332" t="s">
        <v>22</v>
      </c>
      <c r="H2332" t="s">
        <v>23</v>
      </c>
      <c r="I2332">
        <v>2</v>
      </c>
      <c r="J2332">
        <v>42.83</v>
      </c>
      <c r="K2332">
        <v>85.66</v>
      </c>
      <c r="L2332" t="s">
        <v>24</v>
      </c>
    </row>
    <row r="2333" spans="1:14" x14ac:dyDescent="0.2">
      <c r="A2333" t="s">
        <v>106</v>
      </c>
      <c r="B2333" t="s">
        <v>526</v>
      </c>
      <c r="C2333" t="s">
        <v>16</v>
      </c>
      <c r="E2333" t="s">
        <v>117</v>
      </c>
      <c r="F2333" t="s">
        <v>27</v>
      </c>
      <c r="H2333" t="s">
        <v>23</v>
      </c>
      <c r="I2333">
        <v>3</v>
      </c>
      <c r="J2333">
        <v>42.83</v>
      </c>
      <c r="K2333">
        <v>128.49</v>
      </c>
      <c r="L2333" t="s">
        <v>24</v>
      </c>
    </row>
    <row r="2334" spans="1:14" x14ac:dyDescent="0.2">
      <c r="A2334" t="s">
        <v>106</v>
      </c>
      <c r="B2334" t="s">
        <v>526</v>
      </c>
      <c r="C2334" t="s">
        <v>16</v>
      </c>
      <c r="E2334" t="s">
        <v>117</v>
      </c>
      <c r="F2334" t="s">
        <v>27</v>
      </c>
      <c r="H2334" t="s">
        <v>23</v>
      </c>
      <c r="I2334">
        <v>3</v>
      </c>
      <c r="J2334">
        <v>42.83</v>
      </c>
      <c r="K2334">
        <v>128.49</v>
      </c>
      <c r="L2334" t="s">
        <v>24</v>
      </c>
    </row>
    <row r="2335" spans="1:14" x14ac:dyDescent="0.2">
      <c r="A2335" t="s">
        <v>106</v>
      </c>
      <c r="B2335" t="s">
        <v>526</v>
      </c>
      <c r="C2335" t="s">
        <v>16</v>
      </c>
      <c r="E2335" t="s">
        <v>46</v>
      </c>
      <c r="I2335">
        <v>4</v>
      </c>
      <c r="J2335">
        <v>42.83</v>
      </c>
      <c r="K2335">
        <v>171.32</v>
      </c>
      <c r="N2335" t="s">
        <v>537</v>
      </c>
    </row>
    <row r="2336" spans="1:14" x14ac:dyDescent="0.2">
      <c r="A2336" t="s">
        <v>106</v>
      </c>
      <c r="B2336" t="s">
        <v>526</v>
      </c>
      <c r="C2336" t="s">
        <v>16</v>
      </c>
      <c r="E2336" t="s">
        <v>20</v>
      </c>
      <c r="I2336">
        <v>4</v>
      </c>
      <c r="J2336">
        <v>42.83</v>
      </c>
      <c r="K2336">
        <v>171.32</v>
      </c>
    </row>
    <row r="2337" spans="1:14" x14ac:dyDescent="0.2">
      <c r="A2337" t="s">
        <v>106</v>
      </c>
      <c r="B2337" t="s">
        <v>526</v>
      </c>
      <c r="C2337" t="s">
        <v>16</v>
      </c>
      <c r="E2337" t="s">
        <v>117</v>
      </c>
      <c r="F2337" t="s">
        <v>27</v>
      </c>
      <c r="H2337" t="s">
        <v>23</v>
      </c>
      <c r="I2337">
        <v>4</v>
      </c>
      <c r="J2337">
        <v>42.83</v>
      </c>
      <c r="K2337">
        <v>171.32</v>
      </c>
      <c r="L2337" t="s">
        <v>24</v>
      </c>
    </row>
    <row r="2338" spans="1:14" x14ac:dyDescent="0.2">
      <c r="A2338" t="s">
        <v>106</v>
      </c>
      <c r="B2338" t="s">
        <v>526</v>
      </c>
      <c r="C2338" t="s">
        <v>16</v>
      </c>
      <c r="E2338" t="s">
        <v>118</v>
      </c>
      <c r="F2338" t="s">
        <v>119</v>
      </c>
      <c r="H2338" t="s">
        <v>23</v>
      </c>
      <c r="I2338">
        <v>2</v>
      </c>
      <c r="J2338">
        <v>42.83</v>
      </c>
      <c r="K2338">
        <v>85.66</v>
      </c>
      <c r="L2338" t="s">
        <v>120</v>
      </c>
    </row>
    <row r="2339" spans="1:14" x14ac:dyDescent="0.2">
      <c r="A2339" t="s">
        <v>100</v>
      </c>
      <c r="B2339" t="s">
        <v>526</v>
      </c>
      <c r="C2339" t="s">
        <v>16</v>
      </c>
      <c r="E2339" t="s">
        <v>46</v>
      </c>
      <c r="I2339">
        <v>3</v>
      </c>
      <c r="J2339">
        <v>42.83</v>
      </c>
      <c r="K2339">
        <v>128.49</v>
      </c>
    </row>
    <row r="2340" spans="1:14" x14ac:dyDescent="0.2">
      <c r="A2340" t="s">
        <v>100</v>
      </c>
      <c r="B2340" t="s">
        <v>526</v>
      </c>
      <c r="C2340" t="s">
        <v>16</v>
      </c>
      <c r="E2340" t="s">
        <v>153</v>
      </c>
      <c r="F2340" t="s">
        <v>154</v>
      </c>
      <c r="G2340" t="s">
        <v>63</v>
      </c>
      <c r="H2340" t="s">
        <v>145</v>
      </c>
      <c r="I2340">
        <v>1.5</v>
      </c>
      <c r="J2340">
        <v>42.83</v>
      </c>
      <c r="K2340">
        <v>64.245000000000005</v>
      </c>
      <c r="L2340" t="s">
        <v>24</v>
      </c>
      <c r="N2340" t="s">
        <v>548</v>
      </c>
    </row>
    <row r="2341" spans="1:14" x14ac:dyDescent="0.2">
      <c r="A2341" t="s">
        <v>100</v>
      </c>
      <c r="B2341" t="s">
        <v>526</v>
      </c>
      <c r="C2341" t="s">
        <v>16</v>
      </c>
      <c r="E2341" t="s">
        <v>46</v>
      </c>
      <c r="I2341">
        <v>4</v>
      </c>
      <c r="J2341">
        <v>42.83</v>
      </c>
      <c r="K2341">
        <v>171.32</v>
      </c>
      <c r="N2341" t="s">
        <v>537</v>
      </c>
    </row>
    <row r="2342" spans="1:14" x14ac:dyDescent="0.2">
      <c r="A2342" t="s">
        <v>100</v>
      </c>
      <c r="B2342" t="s">
        <v>526</v>
      </c>
      <c r="C2342" t="s">
        <v>16</v>
      </c>
      <c r="E2342" t="s">
        <v>43</v>
      </c>
      <c r="F2342" t="s">
        <v>22</v>
      </c>
      <c r="H2342" t="s">
        <v>23</v>
      </c>
      <c r="I2342">
        <v>4</v>
      </c>
      <c r="J2342">
        <v>42.83</v>
      </c>
      <c r="K2342">
        <v>171.32</v>
      </c>
      <c r="L2342" t="s">
        <v>24</v>
      </c>
    </row>
    <row r="2343" spans="1:14" x14ac:dyDescent="0.2">
      <c r="A2343" t="s">
        <v>100</v>
      </c>
      <c r="B2343" t="s">
        <v>526</v>
      </c>
      <c r="C2343" t="s">
        <v>16</v>
      </c>
      <c r="E2343" t="s">
        <v>368</v>
      </c>
      <c r="F2343" t="s">
        <v>113</v>
      </c>
      <c r="H2343" t="s">
        <v>23</v>
      </c>
      <c r="I2343">
        <v>10</v>
      </c>
      <c r="J2343">
        <v>42.83</v>
      </c>
      <c r="K2343">
        <v>428.3</v>
      </c>
      <c r="L2343" t="s">
        <v>114</v>
      </c>
    </row>
    <row r="2344" spans="1:14" x14ac:dyDescent="0.2">
      <c r="A2344" t="s">
        <v>100</v>
      </c>
      <c r="B2344" t="s">
        <v>526</v>
      </c>
      <c r="C2344" t="s">
        <v>16</v>
      </c>
      <c r="E2344" t="s">
        <v>112</v>
      </c>
      <c r="F2344" t="s">
        <v>113</v>
      </c>
      <c r="H2344" t="s">
        <v>23</v>
      </c>
      <c r="I2344">
        <v>3</v>
      </c>
      <c r="J2344">
        <v>42.83</v>
      </c>
      <c r="K2344">
        <v>128.49</v>
      </c>
      <c r="L2344" t="s">
        <v>114</v>
      </c>
      <c r="N2344" t="s">
        <v>549</v>
      </c>
    </row>
    <row r="2345" spans="1:14" x14ac:dyDescent="0.2">
      <c r="A2345" t="s">
        <v>100</v>
      </c>
      <c r="B2345" t="s">
        <v>526</v>
      </c>
      <c r="C2345" t="s">
        <v>16</v>
      </c>
      <c r="E2345" t="s">
        <v>18</v>
      </c>
      <c r="I2345">
        <v>2</v>
      </c>
      <c r="J2345">
        <v>42.83</v>
      </c>
      <c r="K2345">
        <v>85.66</v>
      </c>
    </row>
    <row r="2346" spans="1:14" x14ac:dyDescent="0.2">
      <c r="A2346" t="s">
        <v>99</v>
      </c>
      <c r="B2346" t="s">
        <v>526</v>
      </c>
      <c r="C2346" t="s">
        <v>16</v>
      </c>
      <c r="E2346" t="s">
        <v>46</v>
      </c>
      <c r="I2346">
        <v>16</v>
      </c>
      <c r="J2346">
        <v>42.83</v>
      </c>
      <c r="K2346">
        <v>685.28</v>
      </c>
    </row>
    <row r="2347" spans="1:14" x14ac:dyDescent="0.2">
      <c r="A2347" t="s">
        <v>99</v>
      </c>
      <c r="B2347" t="s">
        <v>526</v>
      </c>
      <c r="C2347" t="s">
        <v>16</v>
      </c>
      <c r="E2347" t="s">
        <v>368</v>
      </c>
      <c r="F2347" t="s">
        <v>113</v>
      </c>
      <c r="H2347" t="s">
        <v>23</v>
      </c>
      <c r="I2347">
        <v>4</v>
      </c>
      <c r="J2347">
        <v>42.83</v>
      </c>
      <c r="K2347">
        <v>171.32</v>
      </c>
      <c r="L2347" t="s">
        <v>114</v>
      </c>
    </row>
    <row r="2348" spans="1:14" x14ac:dyDescent="0.2">
      <c r="A2348" t="s">
        <v>99</v>
      </c>
      <c r="B2348" t="s">
        <v>526</v>
      </c>
      <c r="C2348" t="s">
        <v>16</v>
      </c>
      <c r="E2348" t="s">
        <v>46</v>
      </c>
      <c r="I2348">
        <v>4</v>
      </c>
      <c r="J2348">
        <v>42.83</v>
      </c>
      <c r="K2348">
        <v>171.32</v>
      </c>
      <c r="N2348" t="s">
        <v>537</v>
      </c>
    </row>
    <row r="2349" spans="1:14" x14ac:dyDescent="0.2">
      <c r="A2349" t="s">
        <v>99</v>
      </c>
      <c r="B2349" t="s">
        <v>526</v>
      </c>
      <c r="C2349" t="s">
        <v>16</v>
      </c>
      <c r="D2349" t="s">
        <v>215</v>
      </c>
      <c r="E2349" t="s">
        <v>215</v>
      </c>
      <c r="F2349" t="s">
        <v>216</v>
      </c>
      <c r="G2349" t="s">
        <v>134</v>
      </c>
      <c r="H2349" t="s">
        <v>32</v>
      </c>
      <c r="I2349">
        <v>4</v>
      </c>
      <c r="J2349">
        <v>42.83</v>
      </c>
      <c r="K2349">
        <v>171.32</v>
      </c>
      <c r="L2349" t="s">
        <v>217</v>
      </c>
    </row>
    <row r="2350" spans="1:14" x14ac:dyDescent="0.2">
      <c r="A2350" t="s">
        <v>99</v>
      </c>
      <c r="B2350" t="s">
        <v>526</v>
      </c>
      <c r="C2350" t="s">
        <v>16</v>
      </c>
      <c r="E2350" t="s">
        <v>368</v>
      </c>
      <c r="F2350" t="s">
        <v>113</v>
      </c>
      <c r="H2350" t="s">
        <v>23</v>
      </c>
      <c r="I2350">
        <v>2</v>
      </c>
      <c r="J2350">
        <v>42.83</v>
      </c>
      <c r="K2350">
        <v>85.66</v>
      </c>
      <c r="L2350" t="s">
        <v>114</v>
      </c>
    </row>
    <row r="2351" spans="1:14" x14ac:dyDescent="0.2">
      <c r="A2351" t="s">
        <v>99</v>
      </c>
      <c r="B2351" t="s">
        <v>526</v>
      </c>
      <c r="C2351" t="s">
        <v>16</v>
      </c>
      <c r="E2351" t="s">
        <v>43</v>
      </c>
      <c r="F2351" t="s">
        <v>22</v>
      </c>
      <c r="H2351" t="s">
        <v>23</v>
      </c>
      <c r="I2351">
        <v>2</v>
      </c>
      <c r="J2351">
        <v>42.83</v>
      </c>
      <c r="K2351">
        <v>85.66</v>
      </c>
      <c r="L2351" t="s">
        <v>24</v>
      </c>
    </row>
    <row r="2352" spans="1:14" x14ac:dyDescent="0.2">
      <c r="A2352" t="s">
        <v>99</v>
      </c>
      <c r="B2352" t="s">
        <v>526</v>
      </c>
      <c r="C2352" t="s">
        <v>16</v>
      </c>
      <c r="E2352" t="s">
        <v>117</v>
      </c>
      <c r="F2352" t="s">
        <v>27</v>
      </c>
      <c r="H2352" t="s">
        <v>23</v>
      </c>
      <c r="I2352">
        <v>2</v>
      </c>
      <c r="J2352">
        <v>42.83</v>
      </c>
      <c r="K2352">
        <v>85.66</v>
      </c>
      <c r="L2352" t="s">
        <v>24</v>
      </c>
    </row>
    <row r="2353" spans="1:14" x14ac:dyDescent="0.2">
      <c r="A2353" t="s">
        <v>99</v>
      </c>
      <c r="B2353" t="s">
        <v>526</v>
      </c>
      <c r="C2353" t="s">
        <v>16</v>
      </c>
      <c r="E2353" t="s">
        <v>18</v>
      </c>
      <c r="I2353">
        <v>2</v>
      </c>
      <c r="J2353">
        <v>42.83</v>
      </c>
      <c r="K2353">
        <v>85.66</v>
      </c>
    </row>
    <row r="2354" spans="1:14" x14ac:dyDescent="0.2">
      <c r="A2354" t="s">
        <v>14</v>
      </c>
      <c r="B2354" t="s">
        <v>526</v>
      </c>
      <c r="C2354" t="s">
        <v>16</v>
      </c>
      <c r="E2354" t="s">
        <v>116</v>
      </c>
      <c r="I2354">
        <v>31</v>
      </c>
      <c r="J2354">
        <v>42.83</v>
      </c>
      <c r="K2354">
        <v>1327.73</v>
      </c>
    </row>
    <row r="2355" spans="1:14" x14ac:dyDescent="0.2">
      <c r="A2355" t="s">
        <v>36</v>
      </c>
      <c r="B2355" t="s">
        <v>526</v>
      </c>
      <c r="C2355" t="s">
        <v>16</v>
      </c>
      <c r="E2355" t="s">
        <v>46</v>
      </c>
      <c r="I2355">
        <v>4</v>
      </c>
      <c r="J2355">
        <v>42.83</v>
      </c>
      <c r="K2355">
        <v>171.32</v>
      </c>
    </row>
    <row r="2356" spans="1:14" x14ac:dyDescent="0.2">
      <c r="A2356" t="s">
        <v>36</v>
      </c>
      <c r="B2356" t="s">
        <v>526</v>
      </c>
      <c r="C2356" t="s">
        <v>16</v>
      </c>
      <c r="E2356" t="s">
        <v>20</v>
      </c>
      <c r="I2356">
        <v>4</v>
      </c>
      <c r="J2356">
        <v>42.83</v>
      </c>
      <c r="K2356">
        <v>171.32</v>
      </c>
    </row>
    <row r="2357" spans="1:14" x14ac:dyDescent="0.2">
      <c r="A2357" t="s">
        <v>36</v>
      </c>
      <c r="B2357" t="s">
        <v>526</v>
      </c>
      <c r="C2357" t="s">
        <v>16</v>
      </c>
      <c r="E2357" t="s">
        <v>43</v>
      </c>
      <c r="F2357" t="s">
        <v>22</v>
      </c>
      <c r="H2357" t="s">
        <v>23</v>
      </c>
      <c r="I2357">
        <v>3</v>
      </c>
      <c r="J2357">
        <v>42.83</v>
      </c>
      <c r="K2357">
        <v>128.49</v>
      </c>
      <c r="L2357" t="s">
        <v>24</v>
      </c>
    </row>
    <row r="2358" spans="1:14" x14ac:dyDescent="0.2">
      <c r="A2358" t="s">
        <v>36</v>
      </c>
      <c r="B2358" t="s">
        <v>526</v>
      </c>
      <c r="C2358" t="s">
        <v>16</v>
      </c>
      <c r="E2358" t="s">
        <v>368</v>
      </c>
      <c r="F2358" t="s">
        <v>113</v>
      </c>
      <c r="H2358" t="s">
        <v>23</v>
      </c>
      <c r="I2358">
        <v>6</v>
      </c>
      <c r="J2358">
        <v>42.83</v>
      </c>
      <c r="K2358">
        <v>256.98</v>
      </c>
      <c r="L2358" t="s">
        <v>114</v>
      </c>
    </row>
    <row r="2359" spans="1:14" x14ac:dyDescent="0.2">
      <c r="A2359" t="s">
        <v>36</v>
      </c>
      <c r="B2359" t="s">
        <v>526</v>
      </c>
      <c r="C2359" t="s">
        <v>16</v>
      </c>
      <c r="E2359" t="s">
        <v>112</v>
      </c>
      <c r="F2359" t="s">
        <v>113</v>
      </c>
      <c r="H2359" t="s">
        <v>23</v>
      </c>
      <c r="I2359">
        <v>2</v>
      </c>
      <c r="J2359">
        <v>42.83</v>
      </c>
      <c r="K2359">
        <v>85.66</v>
      </c>
      <c r="L2359" t="s">
        <v>114</v>
      </c>
    </row>
    <row r="2360" spans="1:14" x14ac:dyDescent="0.2">
      <c r="A2360" t="s">
        <v>36</v>
      </c>
      <c r="B2360" t="s">
        <v>526</v>
      </c>
      <c r="C2360" t="s">
        <v>16</v>
      </c>
      <c r="E2360" t="s">
        <v>236</v>
      </c>
      <c r="F2360" t="s">
        <v>237</v>
      </c>
      <c r="G2360" t="s">
        <v>63</v>
      </c>
      <c r="H2360" t="s">
        <v>238</v>
      </c>
      <c r="I2360">
        <v>2</v>
      </c>
      <c r="J2360">
        <v>42.83</v>
      </c>
      <c r="K2360">
        <v>85.66</v>
      </c>
      <c r="L2360" t="s">
        <v>239</v>
      </c>
    </row>
    <row r="2361" spans="1:14" x14ac:dyDescent="0.2">
      <c r="A2361" t="s">
        <v>36</v>
      </c>
      <c r="B2361" t="s">
        <v>526</v>
      </c>
      <c r="C2361" t="s">
        <v>16</v>
      </c>
      <c r="E2361" t="s">
        <v>18</v>
      </c>
      <c r="I2361">
        <v>2</v>
      </c>
      <c r="J2361">
        <v>42.83</v>
      </c>
      <c r="K2361">
        <v>85.66</v>
      </c>
    </row>
    <row r="2362" spans="1:14" x14ac:dyDescent="0.2">
      <c r="A2362" t="s">
        <v>36</v>
      </c>
      <c r="B2362" t="s">
        <v>526</v>
      </c>
      <c r="C2362" t="s">
        <v>16</v>
      </c>
      <c r="E2362" t="s">
        <v>18</v>
      </c>
      <c r="I2362">
        <v>2</v>
      </c>
      <c r="J2362">
        <v>42.83</v>
      </c>
      <c r="K2362">
        <v>85.66</v>
      </c>
    </row>
    <row r="2363" spans="1:14" x14ac:dyDescent="0.2">
      <c r="A2363" t="s">
        <v>36</v>
      </c>
      <c r="B2363" t="s">
        <v>526</v>
      </c>
      <c r="C2363" t="s">
        <v>16</v>
      </c>
      <c r="D2363" t="s">
        <v>279</v>
      </c>
      <c r="E2363" t="s">
        <v>550</v>
      </c>
      <c r="F2363" t="s">
        <v>551</v>
      </c>
      <c r="G2363" t="s">
        <v>31</v>
      </c>
      <c r="H2363" t="s">
        <v>32</v>
      </c>
      <c r="I2363">
        <v>2</v>
      </c>
      <c r="J2363">
        <v>42.83</v>
      </c>
      <c r="K2363">
        <v>85.66</v>
      </c>
    </row>
    <row r="2364" spans="1:14" x14ac:dyDescent="0.2">
      <c r="A2364" t="s">
        <v>37</v>
      </c>
      <c r="B2364" t="s">
        <v>526</v>
      </c>
      <c r="C2364" t="s">
        <v>16</v>
      </c>
      <c r="E2364" t="s">
        <v>26</v>
      </c>
      <c r="F2364" t="s">
        <v>27</v>
      </c>
      <c r="H2364" t="s">
        <v>23</v>
      </c>
      <c r="I2364">
        <v>3</v>
      </c>
      <c r="J2364">
        <v>42.83</v>
      </c>
      <c r="K2364">
        <v>128.49</v>
      </c>
      <c r="L2364" t="s">
        <v>24</v>
      </c>
    </row>
    <row r="2365" spans="1:14" x14ac:dyDescent="0.2">
      <c r="A2365" t="s">
        <v>37</v>
      </c>
      <c r="B2365" t="s">
        <v>526</v>
      </c>
      <c r="C2365" t="s">
        <v>16</v>
      </c>
      <c r="E2365" t="s">
        <v>368</v>
      </c>
      <c r="F2365" t="s">
        <v>113</v>
      </c>
      <c r="H2365" t="s">
        <v>23</v>
      </c>
      <c r="I2365">
        <v>8</v>
      </c>
      <c r="J2365">
        <v>42.83</v>
      </c>
      <c r="K2365">
        <v>342.64</v>
      </c>
      <c r="L2365" t="s">
        <v>114</v>
      </c>
    </row>
    <row r="2366" spans="1:14" x14ac:dyDescent="0.2">
      <c r="A2366" t="s">
        <v>37</v>
      </c>
      <c r="B2366" t="s">
        <v>526</v>
      </c>
      <c r="C2366" t="s">
        <v>16</v>
      </c>
      <c r="E2366" t="s">
        <v>116</v>
      </c>
      <c r="I2366">
        <v>16</v>
      </c>
      <c r="J2366">
        <v>42.83</v>
      </c>
      <c r="K2366">
        <v>685.28</v>
      </c>
      <c r="N2366" t="s">
        <v>473</v>
      </c>
    </row>
    <row r="2367" spans="1:14" x14ac:dyDescent="0.2">
      <c r="A2367" t="s">
        <v>37</v>
      </c>
      <c r="B2367" t="s">
        <v>526</v>
      </c>
      <c r="C2367" t="s">
        <v>16</v>
      </c>
      <c r="E2367" t="s">
        <v>18</v>
      </c>
      <c r="I2367">
        <v>2</v>
      </c>
      <c r="J2367">
        <v>42.83</v>
      </c>
      <c r="K2367">
        <v>85.66</v>
      </c>
      <c r="N2367" t="s">
        <v>473</v>
      </c>
    </row>
    <row r="2368" spans="1:14" x14ac:dyDescent="0.2">
      <c r="A2368" t="s">
        <v>39</v>
      </c>
      <c r="B2368" t="s">
        <v>526</v>
      </c>
      <c r="C2368" t="s">
        <v>16</v>
      </c>
      <c r="E2368" t="s">
        <v>43</v>
      </c>
      <c r="F2368" t="s">
        <v>22</v>
      </c>
      <c r="H2368" t="s">
        <v>23</v>
      </c>
      <c r="I2368">
        <v>4</v>
      </c>
      <c r="J2368">
        <v>42.83</v>
      </c>
      <c r="K2368">
        <v>171.32</v>
      </c>
      <c r="L2368" t="s">
        <v>24</v>
      </c>
    </row>
    <row r="2369" spans="1:12" x14ac:dyDescent="0.2">
      <c r="A2369" t="s">
        <v>39</v>
      </c>
      <c r="B2369" t="s">
        <v>526</v>
      </c>
      <c r="C2369" t="s">
        <v>16</v>
      </c>
      <c r="E2369" t="s">
        <v>279</v>
      </c>
      <c r="F2369" t="s">
        <v>45</v>
      </c>
      <c r="H2369" t="s">
        <v>23</v>
      </c>
      <c r="I2369">
        <v>3</v>
      </c>
      <c r="J2369">
        <v>42.83</v>
      </c>
      <c r="K2369">
        <v>128.49</v>
      </c>
      <c r="L2369" t="s">
        <v>24</v>
      </c>
    </row>
    <row r="2370" spans="1:12" x14ac:dyDescent="0.2">
      <c r="A2370" t="s">
        <v>39</v>
      </c>
      <c r="B2370" t="s">
        <v>526</v>
      </c>
      <c r="C2370" t="s">
        <v>16</v>
      </c>
      <c r="E2370" t="s">
        <v>20</v>
      </c>
      <c r="I2370">
        <v>4</v>
      </c>
      <c r="J2370">
        <v>42.83</v>
      </c>
      <c r="K2370">
        <v>171.32</v>
      </c>
    </row>
    <row r="2371" spans="1:12" x14ac:dyDescent="0.2">
      <c r="A2371" t="s">
        <v>39</v>
      </c>
      <c r="B2371" t="s">
        <v>526</v>
      </c>
      <c r="C2371" t="s">
        <v>16</v>
      </c>
      <c r="E2371" t="s">
        <v>17</v>
      </c>
      <c r="I2371">
        <v>4</v>
      </c>
      <c r="J2371">
        <v>42.83</v>
      </c>
      <c r="K2371">
        <v>171.32</v>
      </c>
    </row>
    <row r="2372" spans="1:12" x14ac:dyDescent="0.2">
      <c r="A2372" t="s">
        <v>44</v>
      </c>
      <c r="B2372" t="s">
        <v>526</v>
      </c>
      <c r="C2372" t="s">
        <v>16</v>
      </c>
      <c r="E2372" t="s">
        <v>18</v>
      </c>
      <c r="I2372">
        <v>2</v>
      </c>
      <c r="J2372">
        <v>42.83</v>
      </c>
      <c r="K2372">
        <v>85.66</v>
      </c>
    </row>
    <row r="2373" spans="1:12" x14ac:dyDescent="0.2">
      <c r="A2373" t="s">
        <v>44</v>
      </c>
      <c r="B2373" t="s">
        <v>526</v>
      </c>
      <c r="C2373" t="s">
        <v>16</v>
      </c>
      <c r="E2373" t="s">
        <v>279</v>
      </c>
      <c r="F2373" t="s">
        <v>45</v>
      </c>
      <c r="H2373" t="s">
        <v>23</v>
      </c>
      <c r="I2373">
        <v>3</v>
      </c>
      <c r="J2373">
        <v>42.83</v>
      </c>
      <c r="K2373">
        <v>128.49</v>
      </c>
      <c r="L2373" t="s">
        <v>24</v>
      </c>
    </row>
    <row r="2374" spans="1:12" x14ac:dyDescent="0.2">
      <c r="A2374" t="s">
        <v>44</v>
      </c>
      <c r="B2374" t="s">
        <v>526</v>
      </c>
      <c r="C2374" t="s">
        <v>16</v>
      </c>
      <c r="E2374" t="s">
        <v>26</v>
      </c>
      <c r="F2374" t="s">
        <v>27</v>
      </c>
      <c r="H2374" t="s">
        <v>23</v>
      </c>
      <c r="I2374">
        <v>3</v>
      </c>
      <c r="J2374">
        <v>42.83</v>
      </c>
      <c r="K2374">
        <v>128.49</v>
      </c>
      <c r="L2374" t="s">
        <v>24</v>
      </c>
    </row>
    <row r="2375" spans="1:12" x14ac:dyDescent="0.2">
      <c r="A2375" t="s">
        <v>44</v>
      </c>
      <c r="B2375" t="s">
        <v>526</v>
      </c>
      <c r="C2375" t="s">
        <v>16</v>
      </c>
      <c r="E2375" t="s">
        <v>208</v>
      </c>
      <c r="F2375" t="s">
        <v>27</v>
      </c>
      <c r="H2375" t="s">
        <v>23</v>
      </c>
      <c r="I2375">
        <v>2</v>
      </c>
      <c r="J2375">
        <v>42.83</v>
      </c>
      <c r="K2375">
        <v>85.66</v>
      </c>
      <c r="L2375" t="s">
        <v>24</v>
      </c>
    </row>
    <row r="2376" spans="1:12" x14ac:dyDescent="0.2">
      <c r="A2376" t="s">
        <v>44</v>
      </c>
      <c r="B2376" t="s">
        <v>526</v>
      </c>
      <c r="C2376" t="s">
        <v>16</v>
      </c>
      <c r="E2376" t="s">
        <v>371</v>
      </c>
      <c r="F2376" t="s">
        <v>45</v>
      </c>
      <c r="H2376" t="s">
        <v>23</v>
      </c>
      <c r="I2376">
        <v>16</v>
      </c>
      <c r="J2376">
        <v>42.83</v>
      </c>
      <c r="K2376">
        <v>685.28</v>
      </c>
      <c r="L2376" t="s">
        <v>24</v>
      </c>
    </row>
    <row r="2377" spans="1:12" x14ac:dyDescent="0.2">
      <c r="A2377" t="s">
        <v>44</v>
      </c>
      <c r="B2377" t="s">
        <v>526</v>
      </c>
      <c r="C2377" t="s">
        <v>16</v>
      </c>
      <c r="E2377" t="s">
        <v>368</v>
      </c>
      <c r="F2377" t="s">
        <v>113</v>
      </c>
      <c r="H2377" t="s">
        <v>23</v>
      </c>
      <c r="I2377">
        <v>10</v>
      </c>
      <c r="J2377">
        <v>42.83</v>
      </c>
      <c r="K2377">
        <v>428.3</v>
      </c>
      <c r="L2377" t="s">
        <v>114</v>
      </c>
    </row>
    <row r="2378" spans="1:12" x14ac:dyDescent="0.2">
      <c r="A2378" t="s">
        <v>47</v>
      </c>
      <c r="B2378" t="s">
        <v>526</v>
      </c>
      <c r="C2378" t="s">
        <v>16</v>
      </c>
      <c r="E2378" t="s">
        <v>17</v>
      </c>
      <c r="I2378">
        <v>32</v>
      </c>
      <c r="J2378">
        <v>42.83</v>
      </c>
      <c r="K2378">
        <v>1370.56</v>
      </c>
    </row>
    <row r="2379" spans="1:12" x14ac:dyDescent="0.2">
      <c r="A2379" t="s">
        <v>48</v>
      </c>
      <c r="B2379" t="s">
        <v>526</v>
      </c>
      <c r="C2379" t="s">
        <v>16</v>
      </c>
      <c r="E2379" t="s">
        <v>18</v>
      </c>
      <c r="I2379">
        <v>2</v>
      </c>
      <c r="J2379">
        <v>42.83</v>
      </c>
      <c r="K2379">
        <v>85.66</v>
      </c>
    </row>
    <row r="2380" spans="1:12" x14ac:dyDescent="0.2">
      <c r="A2380" t="s">
        <v>48</v>
      </c>
      <c r="B2380" t="s">
        <v>526</v>
      </c>
      <c r="C2380" t="s">
        <v>16</v>
      </c>
      <c r="E2380" t="s">
        <v>368</v>
      </c>
      <c r="F2380" t="s">
        <v>113</v>
      </c>
      <c r="H2380" t="s">
        <v>23</v>
      </c>
      <c r="I2380">
        <v>4</v>
      </c>
      <c r="J2380">
        <v>42.83</v>
      </c>
      <c r="K2380">
        <v>171.32</v>
      </c>
      <c r="L2380" t="s">
        <v>114</v>
      </c>
    </row>
    <row r="2381" spans="1:12" x14ac:dyDescent="0.2">
      <c r="A2381" t="s">
        <v>48</v>
      </c>
      <c r="B2381" t="s">
        <v>526</v>
      </c>
      <c r="C2381" t="s">
        <v>16</v>
      </c>
      <c r="E2381" t="s">
        <v>43</v>
      </c>
      <c r="F2381" t="s">
        <v>22</v>
      </c>
      <c r="H2381" t="s">
        <v>23</v>
      </c>
      <c r="I2381">
        <v>2</v>
      </c>
      <c r="J2381">
        <v>42.83</v>
      </c>
      <c r="K2381">
        <v>85.66</v>
      </c>
      <c r="L2381" t="s">
        <v>24</v>
      </c>
    </row>
    <row r="2382" spans="1:12" x14ac:dyDescent="0.2">
      <c r="A2382" t="s">
        <v>48</v>
      </c>
      <c r="B2382" t="s">
        <v>526</v>
      </c>
      <c r="C2382" t="s">
        <v>16</v>
      </c>
      <c r="E2382" t="s">
        <v>26</v>
      </c>
      <c r="F2382" t="s">
        <v>27</v>
      </c>
      <c r="H2382" t="s">
        <v>23</v>
      </c>
      <c r="I2382">
        <v>6</v>
      </c>
      <c r="J2382">
        <v>42.83</v>
      </c>
      <c r="K2382">
        <v>256.98</v>
      </c>
      <c r="L2382" t="s">
        <v>24</v>
      </c>
    </row>
    <row r="2383" spans="1:12" x14ac:dyDescent="0.2">
      <c r="A2383" t="s">
        <v>48</v>
      </c>
      <c r="B2383" t="s">
        <v>526</v>
      </c>
      <c r="C2383" t="s">
        <v>16</v>
      </c>
      <c r="E2383" t="s">
        <v>117</v>
      </c>
      <c r="F2383" t="s">
        <v>27</v>
      </c>
      <c r="H2383" t="s">
        <v>23</v>
      </c>
      <c r="I2383">
        <v>2</v>
      </c>
      <c r="J2383">
        <v>42.83</v>
      </c>
      <c r="K2383">
        <v>85.66</v>
      </c>
      <c r="L2383" t="s">
        <v>24</v>
      </c>
    </row>
    <row r="2384" spans="1:12" x14ac:dyDescent="0.2">
      <c r="A2384" t="s">
        <v>48</v>
      </c>
      <c r="B2384" t="s">
        <v>526</v>
      </c>
      <c r="C2384" t="s">
        <v>16</v>
      </c>
      <c r="E2384" t="s">
        <v>117</v>
      </c>
      <c r="F2384" t="s">
        <v>27</v>
      </c>
      <c r="H2384" t="s">
        <v>23</v>
      </c>
      <c r="I2384">
        <v>2</v>
      </c>
      <c r="J2384">
        <v>42.83</v>
      </c>
      <c r="K2384">
        <v>85.66</v>
      </c>
      <c r="L2384" t="s">
        <v>24</v>
      </c>
    </row>
    <row r="2385" spans="1:12" x14ac:dyDescent="0.2">
      <c r="A2385" t="s">
        <v>49</v>
      </c>
      <c r="B2385" t="s">
        <v>526</v>
      </c>
      <c r="C2385" t="s">
        <v>16</v>
      </c>
      <c r="E2385" t="s">
        <v>117</v>
      </c>
      <c r="F2385" t="s">
        <v>27</v>
      </c>
      <c r="H2385" t="s">
        <v>23</v>
      </c>
      <c r="I2385">
        <v>1</v>
      </c>
      <c r="J2385">
        <v>42.83</v>
      </c>
      <c r="K2385">
        <v>42.83</v>
      </c>
      <c r="L2385" t="s">
        <v>24</v>
      </c>
    </row>
    <row r="2386" spans="1:12" x14ac:dyDescent="0.2">
      <c r="A2386" t="s">
        <v>49</v>
      </c>
      <c r="B2386" t="s">
        <v>526</v>
      </c>
      <c r="C2386" t="s">
        <v>16</v>
      </c>
      <c r="E2386" t="s">
        <v>279</v>
      </c>
      <c r="F2386" t="s">
        <v>45</v>
      </c>
      <c r="H2386" t="s">
        <v>23</v>
      </c>
      <c r="I2386">
        <v>5</v>
      </c>
      <c r="J2386">
        <v>42.83</v>
      </c>
      <c r="K2386">
        <v>214.15</v>
      </c>
      <c r="L2386" t="s">
        <v>24</v>
      </c>
    </row>
    <row r="2387" spans="1:12" x14ac:dyDescent="0.2">
      <c r="A2387" t="s">
        <v>49</v>
      </c>
      <c r="B2387" t="s">
        <v>526</v>
      </c>
      <c r="C2387" t="s">
        <v>16</v>
      </c>
      <c r="E2387" t="s">
        <v>368</v>
      </c>
      <c r="F2387" t="s">
        <v>113</v>
      </c>
      <c r="H2387" t="s">
        <v>23</v>
      </c>
      <c r="I2387">
        <v>4</v>
      </c>
      <c r="J2387">
        <v>42.83</v>
      </c>
      <c r="K2387">
        <v>171.32</v>
      </c>
      <c r="L2387" t="s">
        <v>114</v>
      </c>
    </row>
    <row r="2388" spans="1:12" x14ac:dyDescent="0.2">
      <c r="A2388" t="s">
        <v>49</v>
      </c>
      <c r="B2388" t="s">
        <v>526</v>
      </c>
      <c r="C2388" t="s">
        <v>16</v>
      </c>
      <c r="E2388" t="s">
        <v>26</v>
      </c>
      <c r="F2388" t="s">
        <v>27</v>
      </c>
      <c r="H2388" t="s">
        <v>23</v>
      </c>
      <c r="I2388">
        <v>2</v>
      </c>
      <c r="J2388">
        <v>42.83</v>
      </c>
      <c r="K2388">
        <v>85.66</v>
      </c>
      <c r="L2388" t="s">
        <v>24</v>
      </c>
    </row>
    <row r="2389" spans="1:12" x14ac:dyDescent="0.2">
      <c r="A2389" t="s">
        <v>49</v>
      </c>
      <c r="B2389" t="s">
        <v>526</v>
      </c>
      <c r="C2389" t="s">
        <v>16</v>
      </c>
      <c r="E2389" t="s">
        <v>20</v>
      </c>
      <c r="I2389">
        <v>2</v>
      </c>
      <c r="J2389">
        <v>42.83</v>
      </c>
      <c r="K2389">
        <v>85.66</v>
      </c>
    </row>
    <row r="2390" spans="1:12" x14ac:dyDescent="0.2">
      <c r="A2390" t="s">
        <v>49</v>
      </c>
      <c r="B2390" t="s">
        <v>526</v>
      </c>
      <c r="C2390" t="s">
        <v>16</v>
      </c>
      <c r="E2390" t="s">
        <v>65</v>
      </c>
      <c r="F2390" t="s">
        <v>66</v>
      </c>
      <c r="H2390" t="s">
        <v>23</v>
      </c>
      <c r="I2390">
        <v>1</v>
      </c>
      <c r="J2390">
        <v>42.83</v>
      </c>
      <c r="K2390">
        <v>42.83</v>
      </c>
      <c r="L2390" t="s">
        <v>24</v>
      </c>
    </row>
    <row r="2391" spans="1:12" x14ac:dyDescent="0.2">
      <c r="A2391" t="s">
        <v>51</v>
      </c>
      <c r="B2391" t="s">
        <v>526</v>
      </c>
      <c r="C2391" t="s">
        <v>16</v>
      </c>
      <c r="E2391" t="s">
        <v>112</v>
      </c>
      <c r="F2391" t="s">
        <v>113</v>
      </c>
      <c r="H2391" t="s">
        <v>23</v>
      </c>
      <c r="I2391">
        <v>4</v>
      </c>
      <c r="J2391">
        <v>42.83</v>
      </c>
      <c r="K2391">
        <v>171.32</v>
      </c>
      <c r="L2391" t="s">
        <v>114</v>
      </c>
    </row>
    <row r="2392" spans="1:12" x14ac:dyDescent="0.2">
      <c r="A2392" t="s">
        <v>51</v>
      </c>
      <c r="B2392" t="s">
        <v>526</v>
      </c>
      <c r="C2392" t="s">
        <v>16</v>
      </c>
      <c r="E2392" t="s">
        <v>368</v>
      </c>
      <c r="F2392" t="s">
        <v>113</v>
      </c>
      <c r="H2392" t="s">
        <v>23</v>
      </c>
      <c r="I2392">
        <v>8</v>
      </c>
      <c r="J2392">
        <v>42.83</v>
      </c>
      <c r="K2392">
        <v>342.64</v>
      </c>
      <c r="L2392" t="s">
        <v>114</v>
      </c>
    </row>
    <row r="2393" spans="1:12" x14ac:dyDescent="0.2">
      <c r="A2393" t="s">
        <v>51</v>
      </c>
      <c r="B2393" t="s">
        <v>526</v>
      </c>
      <c r="C2393" t="s">
        <v>16</v>
      </c>
      <c r="E2393" t="s">
        <v>18</v>
      </c>
      <c r="I2393">
        <v>3</v>
      </c>
      <c r="J2393">
        <v>42.83</v>
      </c>
      <c r="K2393">
        <v>128.49</v>
      </c>
    </row>
    <row r="2394" spans="1:12" x14ac:dyDescent="0.2">
      <c r="A2394" t="s">
        <v>51</v>
      </c>
      <c r="B2394" t="s">
        <v>526</v>
      </c>
      <c r="C2394" t="s">
        <v>16</v>
      </c>
      <c r="E2394" t="s">
        <v>371</v>
      </c>
      <c r="F2394" t="s">
        <v>45</v>
      </c>
      <c r="H2394" t="s">
        <v>23</v>
      </c>
      <c r="I2394">
        <v>2</v>
      </c>
      <c r="J2394">
        <v>42.83</v>
      </c>
      <c r="K2394">
        <v>85.66</v>
      </c>
      <c r="L2394" t="s">
        <v>24</v>
      </c>
    </row>
    <row r="2395" spans="1:12" x14ac:dyDescent="0.2">
      <c r="A2395" t="s">
        <v>51</v>
      </c>
      <c r="B2395" t="s">
        <v>526</v>
      </c>
      <c r="C2395" t="s">
        <v>16</v>
      </c>
      <c r="E2395" t="s">
        <v>112</v>
      </c>
      <c r="F2395" t="s">
        <v>113</v>
      </c>
      <c r="H2395" t="s">
        <v>23</v>
      </c>
      <c r="I2395">
        <v>8</v>
      </c>
      <c r="J2395">
        <v>42.83</v>
      </c>
      <c r="K2395">
        <v>342.64</v>
      </c>
      <c r="L2395" t="s">
        <v>114</v>
      </c>
    </row>
    <row r="2396" spans="1:12" x14ac:dyDescent="0.2">
      <c r="A2396" t="s">
        <v>51</v>
      </c>
      <c r="B2396" t="s">
        <v>526</v>
      </c>
      <c r="C2396" t="s">
        <v>16</v>
      </c>
      <c r="E2396" t="s">
        <v>279</v>
      </c>
      <c r="F2396" t="s">
        <v>45</v>
      </c>
      <c r="H2396" t="s">
        <v>23</v>
      </c>
      <c r="I2396">
        <v>2</v>
      </c>
      <c r="J2396">
        <v>42.83</v>
      </c>
      <c r="K2396">
        <v>85.66</v>
      </c>
      <c r="L2396" t="s">
        <v>24</v>
      </c>
    </row>
    <row r="2397" spans="1:12" x14ac:dyDescent="0.2">
      <c r="A2397" t="s">
        <v>91</v>
      </c>
      <c r="B2397" t="s">
        <v>526</v>
      </c>
      <c r="C2397" t="s">
        <v>16</v>
      </c>
      <c r="E2397" t="s">
        <v>279</v>
      </c>
      <c r="F2397" t="s">
        <v>45</v>
      </c>
      <c r="H2397" t="s">
        <v>23</v>
      </c>
      <c r="I2397">
        <v>1</v>
      </c>
      <c r="J2397">
        <v>42.83</v>
      </c>
      <c r="K2397">
        <v>42.83</v>
      </c>
      <c r="L2397" t="s">
        <v>24</v>
      </c>
    </row>
    <row r="2398" spans="1:12" x14ac:dyDescent="0.2">
      <c r="A2398" t="s">
        <v>91</v>
      </c>
      <c r="B2398" t="s">
        <v>526</v>
      </c>
      <c r="C2398" t="s">
        <v>16</v>
      </c>
      <c r="E2398" t="s">
        <v>20</v>
      </c>
      <c r="I2398">
        <v>3</v>
      </c>
      <c r="J2398">
        <v>42.83</v>
      </c>
      <c r="K2398">
        <v>128.49</v>
      </c>
    </row>
    <row r="2399" spans="1:12" x14ac:dyDescent="0.2">
      <c r="A2399" t="s">
        <v>91</v>
      </c>
      <c r="B2399" t="s">
        <v>526</v>
      </c>
      <c r="C2399" t="s">
        <v>16</v>
      </c>
      <c r="E2399" t="s">
        <v>43</v>
      </c>
      <c r="F2399" t="s">
        <v>22</v>
      </c>
      <c r="H2399" t="s">
        <v>23</v>
      </c>
      <c r="I2399">
        <v>4</v>
      </c>
      <c r="J2399">
        <v>42.83</v>
      </c>
      <c r="K2399">
        <v>171.32</v>
      </c>
      <c r="L2399" t="s">
        <v>24</v>
      </c>
    </row>
    <row r="2400" spans="1:12" x14ac:dyDescent="0.2">
      <c r="A2400" t="s">
        <v>91</v>
      </c>
      <c r="B2400" t="s">
        <v>526</v>
      </c>
      <c r="C2400" t="s">
        <v>16</v>
      </c>
      <c r="E2400" t="s">
        <v>368</v>
      </c>
      <c r="F2400" t="s">
        <v>113</v>
      </c>
      <c r="H2400" t="s">
        <v>23</v>
      </c>
      <c r="I2400">
        <v>10</v>
      </c>
      <c r="J2400">
        <v>42.83</v>
      </c>
      <c r="K2400">
        <v>428.3</v>
      </c>
      <c r="L2400" t="s">
        <v>114</v>
      </c>
    </row>
    <row r="2401" spans="1:12" x14ac:dyDescent="0.2">
      <c r="A2401" t="s">
        <v>91</v>
      </c>
      <c r="B2401" t="s">
        <v>526</v>
      </c>
      <c r="C2401" t="s">
        <v>16</v>
      </c>
      <c r="E2401" t="s">
        <v>117</v>
      </c>
      <c r="F2401" t="s">
        <v>27</v>
      </c>
      <c r="H2401" t="s">
        <v>23</v>
      </c>
      <c r="I2401">
        <v>8</v>
      </c>
      <c r="J2401">
        <v>42.83</v>
      </c>
      <c r="K2401">
        <v>342.64</v>
      </c>
      <c r="L2401" t="s">
        <v>24</v>
      </c>
    </row>
    <row r="2402" spans="1:12" x14ac:dyDescent="0.2">
      <c r="A2402" t="s">
        <v>91</v>
      </c>
      <c r="B2402" t="s">
        <v>526</v>
      </c>
      <c r="C2402" t="s">
        <v>16</v>
      </c>
      <c r="E2402" t="s">
        <v>18</v>
      </c>
      <c r="I2402">
        <v>2</v>
      </c>
      <c r="J2402">
        <v>42.83</v>
      </c>
      <c r="K2402">
        <v>85.66</v>
      </c>
    </row>
    <row r="2403" spans="1:12" x14ac:dyDescent="0.2">
      <c r="A2403" t="s">
        <v>98</v>
      </c>
      <c r="B2403" t="s">
        <v>526</v>
      </c>
      <c r="C2403" t="s">
        <v>16</v>
      </c>
      <c r="E2403" t="s">
        <v>18</v>
      </c>
      <c r="I2403">
        <v>2</v>
      </c>
      <c r="J2403">
        <v>42.83</v>
      </c>
      <c r="K2403">
        <v>85.66</v>
      </c>
    </row>
    <row r="2404" spans="1:12" x14ac:dyDescent="0.2">
      <c r="A2404" t="s">
        <v>98</v>
      </c>
      <c r="B2404" t="s">
        <v>526</v>
      </c>
      <c r="C2404" t="s">
        <v>16</v>
      </c>
      <c r="E2404" t="s">
        <v>368</v>
      </c>
      <c r="F2404" t="s">
        <v>113</v>
      </c>
      <c r="H2404" t="s">
        <v>23</v>
      </c>
      <c r="I2404">
        <v>16</v>
      </c>
      <c r="J2404">
        <v>42.83</v>
      </c>
      <c r="K2404">
        <v>685.28</v>
      </c>
      <c r="L2404" t="s">
        <v>114</v>
      </c>
    </row>
    <row r="2405" spans="1:12" x14ac:dyDescent="0.2">
      <c r="A2405" t="s">
        <v>98</v>
      </c>
      <c r="B2405" t="s">
        <v>526</v>
      </c>
      <c r="C2405" t="s">
        <v>16</v>
      </c>
      <c r="E2405" t="s">
        <v>117</v>
      </c>
      <c r="F2405" t="s">
        <v>27</v>
      </c>
      <c r="H2405" t="s">
        <v>23</v>
      </c>
      <c r="I2405">
        <v>4</v>
      </c>
      <c r="J2405">
        <v>42.83</v>
      </c>
      <c r="K2405">
        <v>171.32</v>
      </c>
      <c r="L2405" t="s">
        <v>24</v>
      </c>
    </row>
    <row r="2406" spans="1:12" x14ac:dyDescent="0.2">
      <c r="A2406" t="s">
        <v>98</v>
      </c>
      <c r="B2406" t="s">
        <v>526</v>
      </c>
      <c r="C2406" t="s">
        <v>16</v>
      </c>
      <c r="E2406" t="s">
        <v>33</v>
      </c>
      <c r="F2406" t="s">
        <v>45</v>
      </c>
      <c r="H2406" t="s">
        <v>23</v>
      </c>
      <c r="I2406">
        <v>2</v>
      </c>
      <c r="J2406">
        <v>42.83</v>
      </c>
      <c r="K2406">
        <v>85.66</v>
      </c>
      <c r="L2406" t="s">
        <v>24</v>
      </c>
    </row>
    <row r="2407" spans="1:12" x14ac:dyDescent="0.2">
      <c r="A2407" t="s">
        <v>98</v>
      </c>
      <c r="B2407" t="s">
        <v>526</v>
      </c>
      <c r="C2407" t="s">
        <v>16</v>
      </c>
      <c r="E2407" t="s">
        <v>20</v>
      </c>
      <c r="I2407">
        <v>2</v>
      </c>
      <c r="J2407">
        <v>42.83</v>
      </c>
      <c r="K2407">
        <v>85.66</v>
      </c>
    </row>
    <row r="2408" spans="1:12" x14ac:dyDescent="0.2">
      <c r="A2408" t="s">
        <v>98</v>
      </c>
      <c r="B2408" t="s">
        <v>526</v>
      </c>
      <c r="C2408" t="s">
        <v>16</v>
      </c>
      <c r="E2408" t="s">
        <v>43</v>
      </c>
      <c r="F2408" t="s">
        <v>22</v>
      </c>
      <c r="H2408" t="s">
        <v>23</v>
      </c>
      <c r="I2408">
        <v>4</v>
      </c>
      <c r="J2408">
        <v>42.83</v>
      </c>
      <c r="K2408">
        <v>171.32</v>
      </c>
      <c r="L2408" t="s">
        <v>24</v>
      </c>
    </row>
    <row r="2409" spans="1:12" x14ac:dyDescent="0.2">
      <c r="A2409" t="s">
        <v>95</v>
      </c>
      <c r="B2409" t="s">
        <v>526</v>
      </c>
      <c r="C2409" t="s">
        <v>16</v>
      </c>
      <c r="E2409" t="s">
        <v>368</v>
      </c>
      <c r="F2409" t="s">
        <v>113</v>
      </c>
      <c r="H2409" t="s">
        <v>23</v>
      </c>
      <c r="I2409">
        <v>5</v>
      </c>
      <c r="J2409">
        <v>42.83</v>
      </c>
      <c r="K2409">
        <v>214.15</v>
      </c>
      <c r="L2409" t="s">
        <v>114</v>
      </c>
    </row>
    <row r="2410" spans="1:12" x14ac:dyDescent="0.2">
      <c r="A2410" t="s">
        <v>95</v>
      </c>
      <c r="B2410" t="s">
        <v>526</v>
      </c>
      <c r="C2410" t="s">
        <v>16</v>
      </c>
      <c r="E2410" t="s">
        <v>43</v>
      </c>
      <c r="F2410" t="s">
        <v>22</v>
      </c>
      <c r="H2410" t="s">
        <v>23</v>
      </c>
      <c r="I2410">
        <v>8</v>
      </c>
      <c r="J2410">
        <v>42.83</v>
      </c>
      <c r="K2410">
        <v>342.64</v>
      </c>
      <c r="L2410" t="s">
        <v>24</v>
      </c>
    </row>
    <row r="2411" spans="1:12" x14ac:dyDescent="0.2">
      <c r="A2411" t="s">
        <v>95</v>
      </c>
      <c r="B2411" t="s">
        <v>526</v>
      </c>
      <c r="C2411" t="s">
        <v>16</v>
      </c>
      <c r="E2411" t="s">
        <v>17</v>
      </c>
      <c r="I2411">
        <v>4</v>
      </c>
      <c r="J2411">
        <v>42.83</v>
      </c>
      <c r="K2411">
        <v>171.32</v>
      </c>
    </row>
    <row r="2412" spans="1:12" x14ac:dyDescent="0.2">
      <c r="A2412" t="s">
        <v>95</v>
      </c>
      <c r="B2412" t="s">
        <v>526</v>
      </c>
      <c r="C2412" t="s">
        <v>16</v>
      </c>
      <c r="E2412" t="s">
        <v>112</v>
      </c>
      <c r="F2412" t="s">
        <v>113</v>
      </c>
      <c r="H2412" t="s">
        <v>23</v>
      </c>
      <c r="I2412">
        <v>8</v>
      </c>
      <c r="J2412">
        <v>42.83</v>
      </c>
      <c r="K2412">
        <v>342.64</v>
      </c>
      <c r="L2412" t="s">
        <v>114</v>
      </c>
    </row>
    <row r="2413" spans="1:12" x14ac:dyDescent="0.2">
      <c r="A2413" t="s">
        <v>95</v>
      </c>
      <c r="B2413" t="s">
        <v>526</v>
      </c>
      <c r="C2413" t="s">
        <v>16</v>
      </c>
      <c r="E2413" t="s">
        <v>117</v>
      </c>
      <c r="F2413" t="s">
        <v>27</v>
      </c>
      <c r="H2413" t="s">
        <v>23</v>
      </c>
      <c r="I2413">
        <v>4</v>
      </c>
      <c r="J2413">
        <v>42.83</v>
      </c>
      <c r="K2413">
        <v>171.32</v>
      </c>
      <c r="L2413" t="s">
        <v>24</v>
      </c>
    </row>
    <row r="2414" spans="1:12" x14ac:dyDescent="0.2">
      <c r="A2414" t="s">
        <v>95</v>
      </c>
      <c r="B2414" t="s">
        <v>526</v>
      </c>
      <c r="C2414" t="s">
        <v>16</v>
      </c>
      <c r="E2414" t="s">
        <v>20</v>
      </c>
      <c r="I2414">
        <v>2</v>
      </c>
      <c r="J2414">
        <v>42.83</v>
      </c>
      <c r="K2414">
        <v>85.66</v>
      </c>
    </row>
    <row r="2415" spans="1:12" x14ac:dyDescent="0.2">
      <c r="A2415" t="s">
        <v>96</v>
      </c>
      <c r="B2415" t="s">
        <v>526</v>
      </c>
      <c r="C2415" t="s">
        <v>16</v>
      </c>
      <c r="E2415" t="s">
        <v>46</v>
      </c>
      <c r="I2415">
        <v>8</v>
      </c>
      <c r="J2415">
        <v>42.83</v>
      </c>
      <c r="K2415">
        <v>342.64</v>
      </c>
    </row>
    <row r="2416" spans="1:12" x14ac:dyDescent="0.2">
      <c r="A2416" t="s">
        <v>96</v>
      </c>
      <c r="B2416" t="s">
        <v>526</v>
      </c>
      <c r="C2416" t="s">
        <v>16</v>
      </c>
      <c r="E2416" t="s">
        <v>18</v>
      </c>
      <c r="I2416">
        <v>2</v>
      </c>
      <c r="J2416">
        <v>42.83</v>
      </c>
      <c r="K2416">
        <v>85.66</v>
      </c>
    </row>
    <row r="2417" spans="1:14" x14ac:dyDescent="0.2">
      <c r="A2417" t="s">
        <v>96</v>
      </c>
      <c r="B2417" t="s">
        <v>526</v>
      </c>
      <c r="C2417" t="s">
        <v>16</v>
      </c>
      <c r="E2417" t="s">
        <v>368</v>
      </c>
      <c r="F2417" t="s">
        <v>113</v>
      </c>
      <c r="H2417" t="s">
        <v>23</v>
      </c>
      <c r="I2417">
        <v>8</v>
      </c>
      <c r="J2417">
        <v>42.83</v>
      </c>
      <c r="K2417">
        <v>342.64</v>
      </c>
      <c r="L2417" t="s">
        <v>114</v>
      </c>
    </row>
    <row r="2418" spans="1:14" x14ac:dyDescent="0.2">
      <c r="A2418" t="s">
        <v>96</v>
      </c>
      <c r="B2418" t="s">
        <v>526</v>
      </c>
      <c r="C2418" t="s">
        <v>16</v>
      </c>
      <c r="E2418" t="s">
        <v>20</v>
      </c>
      <c r="I2418">
        <v>2</v>
      </c>
      <c r="J2418">
        <v>42.83</v>
      </c>
      <c r="K2418">
        <v>85.66</v>
      </c>
    </row>
    <row r="2419" spans="1:14" x14ac:dyDescent="0.2">
      <c r="A2419" t="s">
        <v>96</v>
      </c>
      <c r="B2419" t="s">
        <v>526</v>
      </c>
      <c r="C2419" t="s">
        <v>16</v>
      </c>
      <c r="E2419" t="s">
        <v>279</v>
      </c>
      <c r="F2419" t="s">
        <v>45</v>
      </c>
      <c r="H2419" t="s">
        <v>23</v>
      </c>
      <c r="I2419">
        <v>2</v>
      </c>
      <c r="J2419">
        <v>42.83</v>
      </c>
      <c r="K2419">
        <v>85.66</v>
      </c>
      <c r="L2419" t="s">
        <v>24</v>
      </c>
    </row>
    <row r="2420" spans="1:14" x14ac:dyDescent="0.2">
      <c r="A2420" t="s">
        <v>96</v>
      </c>
      <c r="B2420" t="s">
        <v>526</v>
      </c>
      <c r="C2420" t="s">
        <v>16</v>
      </c>
      <c r="E2420" t="s">
        <v>112</v>
      </c>
      <c r="F2420" t="s">
        <v>113</v>
      </c>
      <c r="H2420" t="s">
        <v>23</v>
      </c>
      <c r="I2420">
        <v>2</v>
      </c>
      <c r="J2420">
        <v>42.83</v>
      </c>
      <c r="K2420">
        <v>85.66</v>
      </c>
      <c r="L2420" t="s">
        <v>114</v>
      </c>
    </row>
    <row r="2421" spans="1:14" x14ac:dyDescent="0.2">
      <c r="A2421" t="s">
        <v>96</v>
      </c>
      <c r="B2421" t="s">
        <v>526</v>
      </c>
      <c r="C2421" t="s">
        <v>16</v>
      </c>
      <c r="E2421" t="s">
        <v>43</v>
      </c>
      <c r="F2421" t="s">
        <v>22</v>
      </c>
      <c r="H2421" t="s">
        <v>23</v>
      </c>
      <c r="I2421">
        <v>3</v>
      </c>
      <c r="J2421">
        <v>42.83</v>
      </c>
      <c r="K2421">
        <v>128.49</v>
      </c>
      <c r="L2421" t="s">
        <v>24</v>
      </c>
    </row>
    <row r="2422" spans="1:14" x14ac:dyDescent="0.2">
      <c r="A2422" t="s">
        <v>96</v>
      </c>
      <c r="B2422" t="s">
        <v>526</v>
      </c>
      <c r="C2422" t="s">
        <v>16</v>
      </c>
      <c r="E2422" t="s">
        <v>117</v>
      </c>
      <c r="F2422" t="s">
        <v>27</v>
      </c>
      <c r="H2422" t="s">
        <v>23</v>
      </c>
      <c r="I2422">
        <v>2</v>
      </c>
      <c r="J2422">
        <v>42.83</v>
      </c>
      <c r="K2422">
        <v>85.66</v>
      </c>
      <c r="L2422" t="s">
        <v>24</v>
      </c>
    </row>
    <row r="2423" spans="1:14" x14ac:dyDescent="0.2">
      <c r="A2423" t="s">
        <v>97</v>
      </c>
      <c r="B2423" t="s">
        <v>526</v>
      </c>
      <c r="C2423" t="s">
        <v>16</v>
      </c>
      <c r="E2423" t="s">
        <v>117</v>
      </c>
      <c r="F2423" t="s">
        <v>27</v>
      </c>
      <c r="H2423" t="s">
        <v>23</v>
      </c>
      <c r="I2423">
        <v>3</v>
      </c>
      <c r="J2423">
        <v>42.83</v>
      </c>
      <c r="K2423">
        <v>128.49</v>
      </c>
      <c r="L2423" t="s">
        <v>24</v>
      </c>
    </row>
    <row r="2424" spans="1:14" x14ac:dyDescent="0.2">
      <c r="A2424" t="s">
        <v>97</v>
      </c>
      <c r="B2424" t="s">
        <v>526</v>
      </c>
      <c r="C2424" t="s">
        <v>16</v>
      </c>
      <c r="E2424" t="s">
        <v>33</v>
      </c>
      <c r="F2424" t="s">
        <v>45</v>
      </c>
      <c r="H2424" t="s">
        <v>23</v>
      </c>
      <c r="I2424">
        <v>3</v>
      </c>
      <c r="J2424">
        <v>42.83</v>
      </c>
      <c r="K2424">
        <v>128.49</v>
      </c>
      <c r="L2424" t="s">
        <v>24</v>
      </c>
    </row>
    <row r="2425" spans="1:14" x14ac:dyDescent="0.2">
      <c r="A2425" t="s">
        <v>97</v>
      </c>
      <c r="B2425" t="s">
        <v>526</v>
      </c>
      <c r="C2425" t="s">
        <v>16</v>
      </c>
      <c r="E2425" t="s">
        <v>279</v>
      </c>
      <c r="F2425" t="s">
        <v>45</v>
      </c>
      <c r="H2425" t="s">
        <v>23</v>
      </c>
      <c r="I2425">
        <v>3</v>
      </c>
      <c r="J2425">
        <v>42.83</v>
      </c>
      <c r="K2425">
        <v>128.49</v>
      </c>
      <c r="L2425" t="s">
        <v>24</v>
      </c>
    </row>
    <row r="2426" spans="1:14" x14ac:dyDescent="0.2">
      <c r="A2426" t="s">
        <v>97</v>
      </c>
      <c r="B2426" t="s">
        <v>526</v>
      </c>
      <c r="C2426" t="s">
        <v>16</v>
      </c>
      <c r="E2426" t="s">
        <v>43</v>
      </c>
      <c r="F2426" t="s">
        <v>22</v>
      </c>
      <c r="H2426" t="s">
        <v>23</v>
      </c>
      <c r="I2426">
        <v>4</v>
      </c>
      <c r="J2426">
        <v>42.83</v>
      </c>
      <c r="K2426">
        <v>171.32</v>
      </c>
      <c r="L2426" t="s">
        <v>24</v>
      </c>
    </row>
    <row r="2427" spans="1:14" x14ac:dyDescent="0.2">
      <c r="A2427" t="s">
        <v>97</v>
      </c>
      <c r="B2427" t="s">
        <v>526</v>
      </c>
      <c r="C2427" t="s">
        <v>16</v>
      </c>
      <c r="E2427" t="s">
        <v>112</v>
      </c>
      <c r="F2427" t="s">
        <v>113</v>
      </c>
      <c r="H2427" t="s">
        <v>23</v>
      </c>
      <c r="I2427">
        <v>1</v>
      </c>
      <c r="J2427">
        <v>42.83</v>
      </c>
      <c r="K2427">
        <v>42.83</v>
      </c>
      <c r="L2427" t="s">
        <v>114</v>
      </c>
    </row>
    <row r="2428" spans="1:14" x14ac:dyDescent="0.2">
      <c r="A2428" t="s">
        <v>97</v>
      </c>
      <c r="B2428" t="s">
        <v>526</v>
      </c>
      <c r="C2428" t="s">
        <v>16</v>
      </c>
      <c r="E2428" t="s">
        <v>368</v>
      </c>
      <c r="F2428" t="s">
        <v>113</v>
      </c>
      <c r="H2428" t="s">
        <v>23</v>
      </c>
      <c r="I2428">
        <v>10</v>
      </c>
      <c r="J2428">
        <v>42.83</v>
      </c>
      <c r="K2428">
        <v>428.3</v>
      </c>
      <c r="L2428" t="s">
        <v>114</v>
      </c>
    </row>
    <row r="2429" spans="1:14" x14ac:dyDescent="0.2">
      <c r="A2429" t="s">
        <v>97</v>
      </c>
      <c r="B2429" t="s">
        <v>526</v>
      </c>
      <c r="C2429" t="s">
        <v>16</v>
      </c>
      <c r="E2429" t="s">
        <v>18</v>
      </c>
      <c r="I2429">
        <v>2</v>
      </c>
      <c r="J2429">
        <v>42.83</v>
      </c>
      <c r="K2429">
        <v>85.66</v>
      </c>
    </row>
    <row r="2430" spans="1:14" x14ac:dyDescent="0.2">
      <c r="A2430" t="s">
        <v>97</v>
      </c>
      <c r="B2430" t="s">
        <v>526</v>
      </c>
      <c r="C2430" t="s">
        <v>16</v>
      </c>
      <c r="E2430" t="s">
        <v>46</v>
      </c>
      <c r="I2430">
        <v>4</v>
      </c>
      <c r="J2430">
        <v>42.83</v>
      </c>
      <c r="K2430">
        <v>171.32</v>
      </c>
      <c r="N2430" t="s">
        <v>552</v>
      </c>
    </row>
    <row r="2431" spans="1:14" x14ac:dyDescent="0.2">
      <c r="A2431" t="s">
        <v>97</v>
      </c>
      <c r="B2431" t="s">
        <v>526</v>
      </c>
      <c r="C2431" t="s">
        <v>16</v>
      </c>
      <c r="E2431" t="s">
        <v>20</v>
      </c>
      <c r="I2431">
        <v>2</v>
      </c>
      <c r="J2431">
        <v>42.83</v>
      </c>
      <c r="K2431">
        <v>85.66</v>
      </c>
    </row>
    <row r="2432" spans="1:14" x14ac:dyDescent="0.2">
      <c r="A2432" t="s">
        <v>55</v>
      </c>
      <c r="B2432" t="s">
        <v>526</v>
      </c>
      <c r="C2432" t="s">
        <v>16</v>
      </c>
      <c r="E2432" t="s">
        <v>20</v>
      </c>
      <c r="I2432">
        <v>2</v>
      </c>
      <c r="J2432">
        <v>42.83</v>
      </c>
      <c r="K2432">
        <v>85.66</v>
      </c>
    </row>
    <row r="2433" spans="1:14" x14ac:dyDescent="0.2">
      <c r="A2433" t="s">
        <v>55</v>
      </c>
      <c r="B2433" t="s">
        <v>526</v>
      </c>
      <c r="C2433" t="s">
        <v>16</v>
      </c>
      <c r="E2433" t="s">
        <v>46</v>
      </c>
      <c r="I2433">
        <v>8</v>
      </c>
      <c r="J2433">
        <v>42.83</v>
      </c>
      <c r="K2433">
        <v>342.64</v>
      </c>
      <c r="N2433" t="s">
        <v>553</v>
      </c>
    </row>
    <row r="2434" spans="1:14" x14ac:dyDescent="0.2">
      <c r="A2434" t="s">
        <v>55</v>
      </c>
      <c r="B2434" t="s">
        <v>526</v>
      </c>
      <c r="C2434" t="s">
        <v>16</v>
      </c>
      <c r="E2434" t="s">
        <v>368</v>
      </c>
      <c r="F2434" t="s">
        <v>113</v>
      </c>
      <c r="H2434" t="s">
        <v>23</v>
      </c>
      <c r="I2434">
        <v>8</v>
      </c>
      <c r="J2434">
        <v>42.83</v>
      </c>
      <c r="K2434">
        <v>342.64</v>
      </c>
      <c r="L2434" t="s">
        <v>114</v>
      </c>
    </row>
    <row r="2435" spans="1:14" x14ac:dyDescent="0.2">
      <c r="A2435" t="s">
        <v>55</v>
      </c>
      <c r="B2435" t="s">
        <v>526</v>
      </c>
      <c r="C2435" t="s">
        <v>16</v>
      </c>
      <c r="E2435" t="s">
        <v>18</v>
      </c>
      <c r="I2435">
        <v>2</v>
      </c>
      <c r="J2435">
        <v>42.83</v>
      </c>
      <c r="K2435">
        <v>85.66</v>
      </c>
    </row>
    <row r="2436" spans="1:14" x14ac:dyDescent="0.2">
      <c r="A2436" t="s">
        <v>55</v>
      </c>
      <c r="B2436" t="s">
        <v>526</v>
      </c>
      <c r="C2436" t="s">
        <v>16</v>
      </c>
      <c r="E2436" t="s">
        <v>371</v>
      </c>
      <c r="F2436" t="s">
        <v>45</v>
      </c>
      <c r="H2436" t="s">
        <v>23</v>
      </c>
      <c r="I2436">
        <v>3</v>
      </c>
      <c r="J2436">
        <v>42.83</v>
      </c>
      <c r="K2436">
        <v>128.49</v>
      </c>
      <c r="L2436" t="s">
        <v>24</v>
      </c>
    </row>
    <row r="2437" spans="1:14" x14ac:dyDescent="0.2">
      <c r="A2437" t="s">
        <v>55</v>
      </c>
      <c r="B2437" t="s">
        <v>526</v>
      </c>
      <c r="C2437" t="s">
        <v>16</v>
      </c>
      <c r="E2437" t="s">
        <v>43</v>
      </c>
      <c r="F2437" t="s">
        <v>22</v>
      </c>
      <c r="H2437" t="s">
        <v>23</v>
      </c>
      <c r="I2437">
        <v>4</v>
      </c>
      <c r="J2437">
        <v>42.83</v>
      </c>
      <c r="K2437">
        <v>171.32</v>
      </c>
      <c r="L2437" t="s">
        <v>24</v>
      </c>
    </row>
    <row r="2438" spans="1:14" x14ac:dyDescent="0.2">
      <c r="A2438" t="s">
        <v>55</v>
      </c>
      <c r="B2438" t="s">
        <v>526</v>
      </c>
      <c r="C2438" t="s">
        <v>16</v>
      </c>
      <c r="E2438" t="s">
        <v>112</v>
      </c>
      <c r="F2438" t="s">
        <v>113</v>
      </c>
      <c r="H2438" t="s">
        <v>23</v>
      </c>
      <c r="I2438">
        <v>4</v>
      </c>
      <c r="J2438">
        <v>42.83</v>
      </c>
      <c r="K2438">
        <v>171.32</v>
      </c>
      <c r="L2438" t="s">
        <v>114</v>
      </c>
    </row>
    <row r="2439" spans="1:14" x14ac:dyDescent="0.2">
      <c r="A2439" t="s">
        <v>56</v>
      </c>
      <c r="B2439" t="s">
        <v>526</v>
      </c>
      <c r="C2439" t="s">
        <v>16</v>
      </c>
      <c r="E2439" t="s">
        <v>112</v>
      </c>
      <c r="F2439" t="s">
        <v>113</v>
      </c>
      <c r="H2439" t="s">
        <v>23</v>
      </c>
      <c r="I2439">
        <v>8</v>
      </c>
      <c r="J2439">
        <v>42.83</v>
      </c>
      <c r="K2439">
        <v>342.64</v>
      </c>
      <c r="L2439" t="s">
        <v>114</v>
      </c>
    </row>
    <row r="2440" spans="1:14" x14ac:dyDescent="0.2">
      <c r="A2440" t="s">
        <v>56</v>
      </c>
      <c r="B2440" t="s">
        <v>526</v>
      </c>
      <c r="C2440" t="s">
        <v>16</v>
      </c>
      <c r="E2440" t="s">
        <v>43</v>
      </c>
      <c r="F2440" t="s">
        <v>22</v>
      </c>
      <c r="H2440" t="s">
        <v>23</v>
      </c>
      <c r="I2440">
        <v>4</v>
      </c>
      <c r="J2440">
        <v>42.83</v>
      </c>
      <c r="K2440">
        <v>171.32</v>
      </c>
      <c r="L2440" t="s">
        <v>24</v>
      </c>
    </row>
    <row r="2441" spans="1:14" x14ac:dyDescent="0.2">
      <c r="A2441" t="s">
        <v>56</v>
      </c>
      <c r="B2441" t="s">
        <v>526</v>
      </c>
      <c r="C2441" t="s">
        <v>16</v>
      </c>
      <c r="E2441" t="s">
        <v>368</v>
      </c>
      <c r="F2441" t="s">
        <v>113</v>
      </c>
      <c r="H2441" t="s">
        <v>23</v>
      </c>
      <c r="I2441">
        <v>4</v>
      </c>
      <c r="J2441">
        <v>42.83</v>
      </c>
      <c r="K2441">
        <v>171.32</v>
      </c>
      <c r="L2441" t="s">
        <v>114</v>
      </c>
    </row>
    <row r="2442" spans="1:14" x14ac:dyDescent="0.2">
      <c r="A2442" t="s">
        <v>56</v>
      </c>
      <c r="B2442" t="s">
        <v>526</v>
      </c>
      <c r="C2442" t="s">
        <v>16</v>
      </c>
      <c r="E2442" t="s">
        <v>20</v>
      </c>
      <c r="I2442">
        <v>2</v>
      </c>
      <c r="J2442">
        <v>42.83</v>
      </c>
      <c r="K2442">
        <v>85.66</v>
      </c>
    </row>
    <row r="2443" spans="1:14" x14ac:dyDescent="0.2">
      <c r="A2443" t="s">
        <v>56</v>
      </c>
      <c r="B2443" t="s">
        <v>526</v>
      </c>
      <c r="C2443" t="s">
        <v>16</v>
      </c>
      <c r="E2443" t="s">
        <v>279</v>
      </c>
      <c r="F2443" t="s">
        <v>45</v>
      </c>
      <c r="H2443" t="s">
        <v>23</v>
      </c>
      <c r="I2443">
        <v>2</v>
      </c>
      <c r="J2443">
        <v>42.83</v>
      </c>
      <c r="K2443">
        <v>85.66</v>
      </c>
      <c r="L2443" t="s">
        <v>24</v>
      </c>
    </row>
    <row r="2444" spans="1:14" x14ac:dyDescent="0.2">
      <c r="A2444" t="s">
        <v>56</v>
      </c>
      <c r="B2444" t="s">
        <v>526</v>
      </c>
      <c r="C2444" t="s">
        <v>16</v>
      </c>
      <c r="E2444" t="s">
        <v>117</v>
      </c>
      <c r="F2444" t="s">
        <v>27</v>
      </c>
      <c r="H2444" t="s">
        <v>23</v>
      </c>
      <c r="I2444">
        <v>2</v>
      </c>
      <c r="J2444">
        <v>42.83</v>
      </c>
      <c r="K2444">
        <v>85.66</v>
      </c>
      <c r="L2444" t="s">
        <v>24</v>
      </c>
    </row>
    <row r="2445" spans="1:14" x14ac:dyDescent="0.2">
      <c r="A2445" t="s">
        <v>56</v>
      </c>
      <c r="B2445" t="s">
        <v>526</v>
      </c>
      <c r="C2445" t="s">
        <v>16</v>
      </c>
      <c r="E2445" t="s">
        <v>65</v>
      </c>
      <c r="F2445" t="s">
        <v>66</v>
      </c>
      <c r="H2445" t="s">
        <v>23</v>
      </c>
      <c r="I2445">
        <v>2</v>
      </c>
      <c r="J2445">
        <v>42.83</v>
      </c>
      <c r="K2445">
        <v>85.66</v>
      </c>
      <c r="L2445" t="s">
        <v>24</v>
      </c>
    </row>
    <row r="2446" spans="1:14" x14ac:dyDescent="0.2">
      <c r="A2446" t="s">
        <v>56</v>
      </c>
      <c r="B2446" t="s">
        <v>526</v>
      </c>
      <c r="C2446" t="s">
        <v>16</v>
      </c>
      <c r="E2446" t="s">
        <v>26</v>
      </c>
      <c r="F2446" t="s">
        <v>27</v>
      </c>
      <c r="H2446" t="s">
        <v>23</v>
      </c>
      <c r="I2446">
        <v>1</v>
      </c>
      <c r="J2446">
        <v>42.83</v>
      </c>
      <c r="K2446">
        <v>42.83</v>
      </c>
      <c r="L2446" t="s">
        <v>24</v>
      </c>
    </row>
    <row r="2447" spans="1:14" x14ac:dyDescent="0.2">
      <c r="A2447" t="s">
        <v>60</v>
      </c>
      <c r="B2447" t="s">
        <v>526</v>
      </c>
      <c r="C2447" t="s">
        <v>16</v>
      </c>
      <c r="E2447" t="s">
        <v>117</v>
      </c>
      <c r="F2447" t="s">
        <v>27</v>
      </c>
      <c r="H2447" t="s">
        <v>23</v>
      </c>
      <c r="I2447">
        <v>2</v>
      </c>
      <c r="J2447">
        <v>42.83</v>
      </c>
      <c r="K2447">
        <v>85.66</v>
      </c>
      <c r="L2447" t="s">
        <v>24</v>
      </c>
    </row>
    <row r="2448" spans="1:14" x14ac:dyDescent="0.2">
      <c r="A2448" t="s">
        <v>60</v>
      </c>
      <c r="B2448" t="s">
        <v>526</v>
      </c>
      <c r="C2448" t="s">
        <v>16</v>
      </c>
      <c r="E2448" t="s">
        <v>73</v>
      </c>
      <c r="F2448" t="s">
        <v>45</v>
      </c>
      <c r="H2448" t="s">
        <v>23</v>
      </c>
      <c r="I2448">
        <v>1</v>
      </c>
      <c r="J2448">
        <v>42.83</v>
      </c>
      <c r="K2448">
        <v>42.83</v>
      </c>
      <c r="L2448" t="s">
        <v>24</v>
      </c>
    </row>
    <row r="2449" spans="1:14" x14ac:dyDescent="0.2">
      <c r="A2449" t="s">
        <v>60</v>
      </c>
      <c r="B2449" t="s">
        <v>526</v>
      </c>
      <c r="C2449" t="s">
        <v>16</v>
      </c>
      <c r="E2449" t="s">
        <v>18</v>
      </c>
      <c r="I2449">
        <v>2</v>
      </c>
      <c r="J2449">
        <v>42.83</v>
      </c>
      <c r="K2449">
        <v>85.66</v>
      </c>
    </row>
    <row r="2450" spans="1:14" x14ac:dyDescent="0.2">
      <c r="A2450" t="s">
        <v>60</v>
      </c>
      <c r="B2450" t="s">
        <v>526</v>
      </c>
      <c r="C2450" t="s">
        <v>16</v>
      </c>
      <c r="E2450" t="s">
        <v>279</v>
      </c>
      <c r="F2450" t="s">
        <v>45</v>
      </c>
      <c r="H2450" t="s">
        <v>23</v>
      </c>
      <c r="I2450">
        <v>6</v>
      </c>
      <c r="J2450">
        <v>42.83</v>
      </c>
      <c r="K2450">
        <v>256.98</v>
      </c>
      <c r="L2450" t="s">
        <v>24</v>
      </c>
    </row>
    <row r="2451" spans="1:14" x14ac:dyDescent="0.2">
      <c r="A2451" t="s">
        <v>60</v>
      </c>
      <c r="B2451" t="s">
        <v>526</v>
      </c>
      <c r="C2451" t="s">
        <v>16</v>
      </c>
      <c r="E2451" t="s">
        <v>65</v>
      </c>
      <c r="F2451" t="s">
        <v>66</v>
      </c>
      <c r="H2451" t="s">
        <v>23</v>
      </c>
      <c r="I2451">
        <v>4</v>
      </c>
      <c r="J2451">
        <v>42.83</v>
      </c>
      <c r="K2451">
        <v>171.32</v>
      </c>
      <c r="L2451" t="s">
        <v>24</v>
      </c>
      <c r="N2451" t="s">
        <v>554</v>
      </c>
    </row>
    <row r="2452" spans="1:14" x14ac:dyDescent="0.2">
      <c r="A2452" t="s">
        <v>60</v>
      </c>
      <c r="B2452" t="s">
        <v>526</v>
      </c>
      <c r="C2452" t="s">
        <v>16</v>
      </c>
      <c r="E2452" t="s">
        <v>43</v>
      </c>
      <c r="F2452" t="s">
        <v>22</v>
      </c>
      <c r="H2452" t="s">
        <v>23</v>
      </c>
      <c r="I2452">
        <v>2</v>
      </c>
      <c r="J2452">
        <v>42.83</v>
      </c>
      <c r="K2452">
        <v>85.66</v>
      </c>
      <c r="L2452" t="s">
        <v>24</v>
      </c>
    </row>
    <row r="2453" spans="1:14" x14ac:dyDescent="0.2">
      <c r="A2453" t="s">
        <v>60</v>
      </c>
      <c r="B2453" t="s">
        <v>526</v>
      </c>
      <c r="C2453" t="s">
        <v>16</v>
      </c>
      <c r="E2453" t="s">
        <v>112</v>
      </c>
      <c r="F2453" t="s">
        <v>113</v>
      </c>
      <c r="H2453" t="s">
        <v>23</v>
      </c>
      <c r="I2453">
        <v>2</v>
      </c>
      <c r="J2453">
        <v>42.83</v>
      </c>
      <c r="K2453">
        <v>85.66</v>
      </c>
      <c r="L2453" t="s">
        <v>114</v>
      </c>
    </row>
    <row r="2454" spans="1:14" x14ac:dyDescent="0.2">
      <c r="A2454" t="s">
        <v>60</v>
      </c>
      <c r="B2454" t="s">
        <v>526</v>
      </c>
      <c r="C2454" t="s">
        <v>16</v>
      </c>
      <c r="E2454" t="s">
        <v>46</v>
      </c>
      <c r="I2454">
        <v>6</v>
      </c>
      <c r="J2454">
        <v>42.83</v>
      </c>
      <c r="K2454">
        <v>256.98</v>
      </c>
    </row>
    <row r="2455" spans="1:14" x14ac:dyDescent="0.2">
      <c r="A2455" t="s">
        <v>60</v>
      </c>
      <c r="B2455" t="s">
        <v>526</v>
      </c>
      <c r="C2455" t="s">
        <v>16</v>
      </c>
      <c r="E2455" t="s">
        <v>368</v>
      </c>
      <c r="F2455" t="s">
        <v>113</v>
      </c>
      <c r="H2455" t="s">
        <v>23</v>
      </c>
      <c r="I2455">
        <v>2</v>
      </c>
      <c r="J2455">
        <v>42.83</v>
      </c>
      <c r="K2455">
        <v>85.66</v>
      </c>
      <c r="L2455" t="s">
        <v>114</v>
      </c>
    </row>
    <row r="2456" spans="1:14" x14ac:dyDescent="0.2">
      <c r="A2456" t="s">
        <v>67</v>
      </c>
      <c r="B2456" t="s">
        <v>526</v>
      </c>
      <c r="C2456" t="s">
        <v>16</v>
      </c>
      <c r="E2456" t="s">
        <v>368</v>
      </c>
      <c r="F2456" t="s">
        <v>113</v>
      </c>
      <c r="H2456" t="s">
        <v>23</v>
      </c>
      <c r="I2456">
        <v>4</v>
      </c>
      <c r="J2456">
        <v>42.83</v>
      </c>
      <c r="K2456">
        <v>171.32</v>
      </c>
      <c r="L2456" t="s">
        <v>114</v>
      </c>
    </row>
    <row r="2457" spans="1:14" x14ac:dyDescent="0.2">
      <c r="A2457" t="s">
        <v>67</v>
      </c>
      <c r="B2457" t="s">
        <v>526</v>
      </c>
      <c r="C2457" t="s">
        <v>16</v>
      </c>
      <c r="E2457" t="s">
        <v>43</v>
      </c>
      <c r="F2457" t="s">
        <v>22</v>
      </c>
      <c r="H2457" t="s">
        <v>23</v>
      </c>
      <c r="I2457">
        <v>8</v>
      </c>
      <c r="J2457">
        <v>42.83</v>
      </c>
      <c r="K2457">
        <v>342.64</v>
      </c>
      <c r="L2457" t="s">
        <v>24</v>
      </c>
    </row>
    <row r="2458" spans="1:14" x14ac:dyDescent="0.2">
      <c r="A2458" t="s">
        <v>67</v>
      </c>
      <c r="B2458" t="s">
        <v>526</v>
      </c>
      <c r="C2458" t="s">
        <v>16</v>
      </c>
      <c r="E2458" t="s">
        <v>18</v>
      </c>
      <c r="I2458">
        <v>2</v>
      </c>
      <c r="J2458">
        <v>42.83</v>
      </c>
      <c r="K2458">
        <v>85.66</v>
      </c>
    </row>
    <row r="2459" spans="1:14" x14ac:dyDescent="0.2">
      <c r="A2459" t="s">
        <v>67</v>
      </c>
      <c r="B2459" t="s">
        <v>526</v>
      </c>
      <c r="C2459" t="s">
        <v>16</v>
      </c>
      <c r="E2459" t="s">
        <v>279</v>
      </c>
      <c r="F2459" t="s">
        <v>45</v>
      </c>
      <c r="H2459" t="s">
        <v>23</v>
      </c>
      <c r="I2459">
        <v>5</v>
      </c>
      <c r="J2459">
        <v>42.83</v>
      </c>
      <c r="K2459">
        <v>214.15</v>
      </c>
      <c r="L2459" t="s">
        <v>24</v>
      </c>
    </row>
    <row r="2460" spans="1:14" x14ac:dyDescent="0.2">
      <c r="A2460" t="s">
        <v>67</v>
      </c>
      <c r="B2460" t="s">
        <v>526</v>
      </c>
      <c r="C2460" t="s">
        <v>16</v>
      </c>
      <c r="E2460" t="s">
        <v>65</v>
      </c>
      <c r="F2460" t="s">
        <v>66</v>
      </c>
      <c r="H2460" t="s">
        <v>23</v>
      </c>
      <c r="I2460">
        <v>1</v>
      </c>
      <c r="J2460">
        <v>42.83</v>
      </c>
      <c r="K2460">
        <v>42.83</v>
      </c>
      <c r="L2460" t="s">
        <v>24</v>
      </c>
    </row>
    <row r="2461" spans="1:14" x14ac:dyDescent="0.2">
      <c r="A2461" t="s">
        <v>67</v>
      </c>
      <c r="B2461" t="s">
        <v>526</v>
      </c>
      <c r="C2461" t="s">
        <v>16</v>
      </c>
      <c r="E2461" t="s">
        <v>112</v>
      </c>
      <c r="F2461" t="s">
        <v>113</v>
      </c>
      <c r="H2461" t="s">
        <v>23</v>
      </c>
      <c r="I2461">
        <v>5</v>
      </c>
      <c r="J2461">
        <v>42.83</v>
      </c>
      <c r="K2461">
        <v>214.15</v>
      </c>
      <c r="L2461" t="s">
        <v>114</v>
      </c>
    </row>
    <row r="2462" spans="1:14" x14ac:dyDescent="0.2">
      <c r="A2462" t="s">
        <v>67</v>
      </c>
      <c r="B2462" t="s">
        <v>526</v>
      </c>
      <c r="C2462" t="s">
        <v>16</v>
      </c>
      <c r="E2462" t="s">
        <v>46</v>
      </c>
      <c r="I2462">
        <v>1</v>
      </c>
      <c r="J2462">
        <v>42.83</v>
      </c>
      <c r="K2462">
        <v>42.83</v>
      </c>
    </row>
    <row r="2463" spans="1:14" x14ac:dyDescent="0.2">
      <c r="A2463" t="s">
        <v>67</v>
      </c>
      <c r="B2463" t="s">
        <v>526</v>
      </c>
      <c r="C2463" t="s">
        <v>16</v>
      </c>
      <c r="E2463" t="s">
        <v>26</v>
      </c>
      <c r="F2463" t="s">
        <v>27</v>
      </c>
      <c r="H2463" t="s">
        <v>23</v>
      </c>
      <c r="I2463">
        <v>8</v>
      </c>
      <c r="J2463">
        <v>42.83</v>
      </c>
      <c r="K2463">
        <v>342.64</v>
      </c>
      <c r="L2463" t="s">
        <v>24</v>
      </c>
    </row>
    <row r="2464" spans="1:14" x14ac:dyDescent="0.2">
      <c r="A2464" t="s">
        <v>75</v>
      </c>
      <c r="B2464" t="s">
        <v>526</v>
      </c>
      <c r="C2464" t="s">
        <v>16</v>
      </c>
      <c r="E2464" t="s">
        <v>46</v>
      </c>
      <c r="I2464">
        <v>16</v>
      </c>
      <c r="J2464">
        <v>42.83</v>
      </c>
      <c r="K2464">
        <v>685.28</v>
      </c>
    </row>
    <row r="2465" spans="1:12" x14ac:dyDescent="0.2">
      <c r="A2465" t="s">
        <v>75</v>
      </c>
      <c r="B2465" t="s">
        <v>526</v>
      </c>
      <c r="C2465" t="s">
        <v>16</v>
      </c>
      <c r="E2465" t="s">
        <v>17</v>
      </c>
      <c r="I2465">
        <v>8</v>
      </c>
      <c r="J2465">
        <v>42.83</v>
      </c>
      <c r="K2465">
        <v>342.64</v>
      </c>
    </row>
    <row r="2466" spans="1:12" x14ac:dyDescent="0.2">
      <c r="A2466" t="s">
        <v>75</v>
      </c>
      <c r="B2466" t="s">
        <v>526</v>
      </c>
      <c r="C2466" t="s">
        <v>16</v>
      </c>
      <c r="E2466" t="s">
        <v>117</v>
      </c>
      <c r="F2466" t="s">
        <v>27</v>
      </c>
      <c r="H2466" t="s">
        <v>23</v>
      </c>
      <c r="I2466">
        <v>1</v>
      </c>
      <c r="J2466">
        <v>42.83</v>
      </c>
      <c r="K2466">
        <v>42.83</v>
      </c>
      <c r="L2466" t="s">
        <v>24</v>
      </c>
    </row>
    <row r="2467" spans="1:12" x14ac:dyDescent="0.2">
      <c r="A2467" t="s">
        <v>75</v>
      </c>
      <c r="B2467" t="s">
        <v>526</v>
      </c>
      <c r="C2467" t="s">
        <v>16</v>
      </c>
      <c r="E2467" t="s">
        <v>18</v>
      </c>
      <c r="I2467">
        <v>2</v>
      </c>
      <c r="J2467">
        <v>42.83</v>
      </c>
      <c r="K2467">
        <v>85.66</v>
      </c>
    </row>
    <row r="2468" spans="1:12" x14ac:dyDescent="0.2">
      <c r="A2468" t="s">
        <v>68</v>
      </c>
      <c r="B2468" t="s">
        <v>526</v>
      </c>
      <c r="C2468" t="s">
        <v>16</v>
      </c>
      <c r="E2468" t="s">
        <v>26</v>
      </c>
      <c r="F2468" t="s">
        <v>27</v>
      </c>
      <c r="H2468" t="s">
        <v>23</v>
      </c>
      <c r="I2468">
        <v>4</v>
      </c>
      <c r="J2468">
        <v>42.83</v>
      </c>
      <c r="K2468">
        <v>171.32</v>
      </c>
      <c r="L2468" t="s">
        <v>24</v>
      </c>
    </row>
    <row r="2469" spans="1:12" x14ac:dyDescent="0.2">
      <c r="A2469" t="s">
        <v>68</v>
      </c>
      <c r="B2469" t="s">
        <v>526</v>
      </c>
      <c r="C2469" t="s">
        <v>16</v>
      </c>
      <c r="E2469" t="s">
        <v>279</v>
      </c>
      <c r="F2469" t="s">
        <v>45</v>
      </c>
      <c r="H2469" t="s">
        <v>23</v>
      </c>
      <c r="I2469">
        <v>3</v>
      </c>
      <c r="J2469">
        <v>42.83</v>
      </c>
      <c r="K2469">
        <v>128.49</v>
      </c>
      <c r="L2469" t="s">
        <v>24</v>
      </c>
    </row>
    <row r="2470" spans="1:12" x14ac:dyDescent="0.2">
      <c r="A2470" t="s">
        <v>68</v>
      </c>
      <c r="B2470" t="s">
        <v>526</v>
      </c>
      <c r="C2470" t="s">
        <v>16</v>
      </c>
      <c r="E2470" t="s">
        <v>20</v>
      </c>
      <c r="I2470">
        <v>2</v>
      </c>
      <c r="J2470">
        <v>42.83</v>
      </c>
      <c r="K2470">
        <v>85.66</v>
      </c>
    </row>
    <row r="2471" spans="1:12" x14ac:dyDescent="0.2">
      <c r="A2471" t="s">
        <v>68</v>
      </c>
      <c r="B2471" t="s">
        <v>526</v>
      </c>
      <c r="C2471" t="s">
        <v>16</v>
      </c>
      <c r="E2471" t="s">
        <v>46</v>
      </c>
      <c r="I2471">
        <v>1</v>
      </c>
      <c r="J2471">
        <v>42.83</v>
      </c>
      <c r="K2471">
        <v>42.83</v>
      </c>
    </row>
    <row r="2472" spans="1:12" x14ac:dyDescent="0.2">
      <c r="A2472" t="s">
        <v>68</v>
      </c>
      <c r="B2472" t="s">
        <v>526</v>
      </c>
      <c r="C2472" t="s">
        <v>16</v>
      </c>
      <c r="E2472" t="s">
        <v>112</v>
      </c>
      <c r="F2472" t="s">
        <v>113</v>
      </c>
      <c r="H2472" t="s">
        <v>23</v>
      </c>
      <c r="I2472">
        <v>4</v>
      </c>
      <c r="J2472">
        <v>42.83</v>
      </c>
      <c r="K2472">
        <v>171.32</v>
      </c>
      <c r="L2472" t="s">
        <v>114</v>
      </c>
    </row>
    <row r="2473" spans="1:12" x14ac:dyDescent="0.2">
      <c r="A2473" t="s">
        <v>68</v>
      </c>
      <c r="B2473" t="s">
        <v>526</v>
      </c>
      <c r="C2473" t="s">
        <v>16</v>
      </c>
      <c r="E2473" t="s">
        <v>43</v>
      </c>
      <c r="F2473" t="s">
        <v>22</v>
      </c>
      <c r="H2473" t="s">
        <v>23</v>
      </c>
      <c r="I2473">
        <v>4</v>
      </c>
      <c r="J2473">
        <v>42.83</v>
      </c>
      <c r="K2473">
        <v>171.32</v>
      </c>
      <c r="L2473" t="s">
        <v>24</v>
      </c>
    </row>
    <row r="2474" spans="1:12" x14ac:dyDescent="0.2">
      <c r="A2474" t="s">
        <v>68</v>
      </c>
      <c r="B2474" t="s">
        <v>526</v>
      </c>
      <c r="C2474" t="s">
        <v>16</v>
      </c>
      <c r="E2474" t="s">
        <v>368</v>
      </c>
      <c r="F2474" t="s">
        <v>113</v>
      </c>
      <c r="H2474" t="s">
        <v>23</v>
      </c>
      <c r="I2474">
        <v>3</v>
      </c>
      <c r="J2474">
        <v>42.83</v>
      </c>
      <c r="K2474">
        <v>128.49</v>
      </c>
      <c r="L2474" t="s">
        <v>114</v>
      </c>
    </row>
    <row r="2475" spans="1:12" x14ac:dyDescent="0.2">
      <c r="A2475" t="s">
        <v>68</v>
      </c>
      <c r="B2475" t="s">
        <v>526</v>
      </c>
      <c r="C2475" t="s">
        <v>16</v>
      </c>
      <c r="E2475" t="s">
        <v>371</v>
      </c>
      <c r="F2475" t="s">
        <v>45</v>
      </c>
      <c r="H2475" t="s">
        <v>23</v>
      </c>
      <c r="I2475">
        <v>2</v>
      </c>
      <c r="J2475">
        <v>42.83</v>
      </c>
      <c r="K2475">
        <v>85.66</v>
      </c>
      <c r="L2475" t="s">
        <v>24</v>
      </c>
    </row>
    <row r="2476" spans="1:12" x14ac:dyDescent="0.2">
      <c r="A2476" t="s">
        <v>69</v>
      </c>
      <c r="B2476" t="s">
        <v>526</v>
      </c>
      <c r="C2476" t="s">
        <v>16</v>
      </c>
      <c r="E2476" t="s">
        <v>17</v>
      </c>
      <c r="I2476">
        <v>31</v>
      </c>
      <c r="J2476">
        <v>42.83</v>
      </c>
      <c r="K2476">
        <v>1327.73</v>
      </c>
    </row>
    <row r="2477" spans="1:12" x14ac:dyDescent="0.2">
      <c r="A2477" t="s">
        <v>70</v>
      </c>
      <c r="B2477" t="s">
        <v>526</v>
      </c>
      <c r="C2477" t="s">
        <v>16</v>
      </c>
      <c r="E2477" t="s">
        <v>17</v>
      </c>
      <c r="I2477">
        <v>4</v>
      </c>
      <c r="J2477">
        <v>42.83</v>
      </c>
      <c r="K2477">
        <v>171.32</v>
      </c>
    </row>
    <row r="2478" spans="1:12" x14ac:dyDescent="0.2">
      <c r="A2478" t="s">
        <v>70</v>
      </c>
      <c r="B2478" t="s">
        <v>526</v>
      </c>
      <c r="C2478" t="s">
        <v>16</v>
      </c>
      <c r="E2478" t="s">
        <v>112</v>
      </c>
      <c r="F2478" t="s">
        <v>113</v>
      </c>
      <c r="H2478" t="s">
        <v>23</v>
      </c>
      <c r="I2478">
        <v>5</v>
      </c>
      <c r="J2478">
        <v>42.83</v>
      </c>
      <c r="K2478">
        <v>214.15</v>
      </c>
      <c r="L2478" t="s">
        <v>114</v>
      </c>
    </row>
    <row r="2479" spans="1:12" x14ac:dyDescent="0.2">
      <c r="A2479" t="s">
        <v>70</v>
      </c>
      <c r="B2479" t="s">
        <v>526</v>
      </c>
      <c r="C2479" t="s">
        <v>16</v>
      </c>
      <c r="E2479" t="s">
        <v>371</v>
      </c>
      <c r="F2479" t="s">
        <v>45</v>
      </c>
      <c r="H2479" t="s">
        <v>23</v>
      </c>
      <c r="I2479">
        <v>5</v>
      </c>
      <c r="J2479">
        <v>42.83</v>
      </c>
      <c r="K2479">
        <v>214.15</v>
      </c>
      <c r="L2479" t="s">
        <v>24</v>
      </c>
    </row>
    <row r="2480" spans="1:12" x14ac:dyDescent="0.2">
      <c r="A2480" t="s">
        <v>70</v>
      </c>
      <c r="B2480" t="s">
        <v>526</v>
      </c>
      <c r="C2480" t="s">
        <v>16</v>
      </c>
      <c r="E2480" t="s">
        <v>18</v>
      </c>
      <c r="I2480">
        <v>2</v>
      </c>
      <c r="J2480">
        <v>42.83</v>
      </c>
      <c r="K2480">
        <v>85.66</v>
      </c>
    </row>
    <row r="2481" spans="1:12" x14ac:dyDescent="0.2">
      <c r="A2481" t="s">
        <v>70</v>
      </c>
      <c r="B2481" t="s">
        <v>526</v>
      </c>
      <c r="C2481" t="s">
        <v>16</v>
      </c>
      <c r="E2481" t="s">
        <v>368</v>
      </c>
      <c r="F2481" t="s">
        <v>113</v>
      </c>
      <c r="H2481" t="s">
        <v>23</v>
      </c>
      <c r="I2481">
        <v>5</v>
      </c>
      <c r="J2481">
        <v>42.83</v>
      </c>
      <c r="K2481">
        <v>214.15</v>
      </c>
      <c r="L2481" t="s">
        <v>114</v>
      </c>
    </row>
    <row r="2482" spans="1:12" x14ac:dyDescent="0.2">
      <c r="A2482" t="s">
        <v>70</v>
      </c>
      <c r="B2482" t="s">
        <v>526</v>
      </c>
      <c r="C2482" t="s">
        <v>16</v>
      </c>
      <c r="E2482" t="s">
        <v>279</v>
      </c>
      <c r="F2482" t="s">
        <v>45</v>
      </c>
      <c r="H2482" t="s">
        <v>23</v>
      </c>
      <c r="I2482">
        <v>3</v>
      </c>
      <c r="J2482">
        <v>42.83</v>
      </c>
      <c r="K2482">
        <v>128.49</v>
      </c>
      <c r="L2482" t="s">
        <v>24</v>
      </c>
    </row>
    <row r="2483" spans="1:12" x14ac:dyDescent="0.2">
      <c r="A2483" t="s">
        <v>70</v>
      </c>
      <c r="B2483" t="s">
        <v>526</v>
      </c>
      <c r="C2483" t="s">
        <v>16</v>
      </c>
      <c r="E2483" t="s">
        <v>43</v>
      </c>
      <c r="F2483" t="s">
        <v>22</v>
      </c>
      <c r="H2483" t="s">
        <v>23</v>
      </c>
      <c r="I2483">
        <v>2</v>
      </c>
      <c r="J2483">
        <v>42.83</v>
      </c>
      <c r="K2483">
        <v>85.66</v>
      </c>
      <c r="L2483" t="s">
        <v>24</v>
      </c>
    </row>
    <row r="2484" spans="1:12" x14ac:dyDescent="0.2">
      <c r="A2484" t="s">
        <v>71</v>
      </c>
      <c r="B2484" t="s">
        <v>526</v>
      </c>
      <c r="C2484" t="s">
        <v>16</v>
      </c>
      <c r="E2484" t="s">
        <v>279</v>
      </c>
      <c r="F2484" t="s">
        <v>45</v>
      </c>
      <c r="H2484" t="s">
        <v>23</v>
      </c>
      <c r="I2484">
        <v>2</v>
      </c>
      <c r="J2484">
        <v>42.83</v>
      </c>
      <c r="K2484">
        <v>85.66</v>
      </c>
      <c r="L2484" t="s">
        <v>24</v>
      </c>
    </row>
    <row r="2485" spans="1:12" x14ac:dyDescent="0.2">
      <c r="A2485" t="s">
        <v>71</v>
      </c>
      <c r="B2485" t="s">
        <v>526</v>
      </c>
      <c r="C2485" t="s">
        <v>16</v>
      </c>
      <c r="E2485" t="s">
        <v>112</v>
      </c>
      <c r="F2485" t="s">
        <v>113</v>
      </c>
      <c r="H2485" t="s">
        <v>23</v>
      </c>
      <c r="I2485">
        <v>8</v>
      </c>
      <c r="J2485">
        <v>42.83</v>
      </c>
      <c r="K2485">
        <v>342.64</v>
      </c>
      <c r="L2485" t="s">
        <v>114</v>
      </c>
    </row>
    <row r="2486" spans="1:12" x14ac:dyDescent="0.2">
      <c r="A2486" t="s">
        <v>71</v>
      </c>
      <c r="B2486" t="s">
        <v>526</v>
      </c>
      <c r="C2486" t="s">
        <v>16</v>
      </c>
      <c r="E2486" t="s">
        <v>33</v>
      </c>
      <c r="F2486" t="s">
        <v>45</v>
      </c>
      <c r="H2486" t="s">
        <v>23</v>
      </c>
      <c r="I2486">
        <v>1</v>
      </c>
      <c r="J2486">
        <v>42.83</v>
      </c>
      <c r="K2486">
        <v>42.83</v>
      </c>
      <c r="L2486" t="s">
        <v>24</v>
      </c>
    </row>
    <row r="2487" spans="1:12" x14ac:dyDescent="0.2">
      <c r="A2487" t="s">
        <v>71</v>
      </c>
      <c r="B2487" t="s">
        <v>526</v>
      </c>
      <c r="C2487" t="s">
        <v>16</v>
      </c>
      <c r="E2487" t="s">
        <v>117</v>
      </c>
      <c r="F2487" t="s">
        <v>27</v>
      </c>
      <c r="H2487" t="s">
        <v>23</v>
      </c>
      <c r="I2487">
        <v>2</v>
      </c>
      <c r="J2487">
        <v>42.83</v>
      </c>
      <c r="K2487">
        <v>85.66</v>
      </c>
      <c r="L2487" t="s">
        <v>24</v>
      </c>
    </row>
    <row r="2488" spans="1:12" x14ac:dyDescent="0.2">
      <c r="A2488" t="s">
        <v>71</v>
      </c>
      <c r="B2488" t="s">
        <v>526</v>
      </c>
      <c r="C2488" t="s">
        <v>16</v>
      </c>
      <c r="E2488" t="s">
        <v>368</v>
      </c>
      <c r="F2488" t="s">
        <v>113</v>
      </c>
      <c r="H2488" t="s">
        <v>23</v>
      </c>
      <c r="I2488">
        <v>6</v>
      </c>
      <c r="J2488">
        <v>42.83</v>
      </c>
      <c r="K2488">
        <v>256.98</v>
      </c>
      <c r="L2488" t="s">
        <v>114</v>
      </c>
    </row>
    <row r="2489" spans="1:12" x14ac:dyDescent="0.2">
      <c r="A2489" t="s">
        <v>71</v>
      </c>
      <c r="B2489" t="s">
        <v>526</v>
      </c>
      <c r="C2489" t="s">
        <v>16</v>
      </c>
      <c r="E2489" t="s">
        <v>20</v>
      </c>
      <c r="I2489">
        <v>2</v>
      </c>
      <c r="J2489">
        <v>42.83</v>
      </c>
      <c r="K2489">
        <v>85.66</v>
      </c>
    </row>
    <row r="2490" spans="1:12" x14ac:dyDescent="0.2">
      <c r="A2490" t="s">
        <v>71</v>
      </c>
      <c r="B2490" t="s">
        <v>526</v>
      </c>
      <c r="C2490" t="s">
        <v>16</v>
      </c>
      <c r="E2490" t="s">
        <v>371</v>
      </c>
      <c r="F2490" t="s">
        <v>45</v>
      </c>
      <c r="H2490" t="s">
        <v>23</v>
      </c>
      <c r="I2490">
        <v>2</v>
      </c>
      <c r="J2490">
        <v>42.83</v>
      </c>
      <c r="K2490">
        <v>85.66</v>
      </c>
      <c r="L2490" t="s">
        <v>24</v>
      </c>
    </row>
    <row r="2491" spans="1:12" x14ac:dyDescent="0.2">
      <c r="A2491" t="s">
        <v>71</v>
      </c>
      <c r="B2491" t="s">
        <v>526</v>
      </c>
      <c r="C2491" t="s">
        <v>16</v>
      </c>
      <c r="E2491" t="s">
        <v>18</v>
      </c>
      <c r="I2491">
        <v>2</v>
      </c>
      <c r="J2491">
        <v>42.83</v>
      </c>
      <c r="K2491">
        <v>85.66</v>
      </c>
    </row>
    <row r="2492" spans="1:12" x14ac:dyDescent="0.2">
      <c r="A2492" t="s">
        <v>71</v>
      </c>
      <c r="B2492" t="s">
        <v>526</v>
      </c>
      <c r="C2492" t="s">
        <v>16</v>
      </c>
      <c r="E2492" t="s">
        <v>121</v>
      </c>
      <c r="F2492" t="s">
        <v>113</v>
      </c>
      <c r="H2492" t="s">
        <v>23</v>
      </c>
      <c r="I2492">
        <v>1</v>
      </c>
      <c r="J2492">
        <v>42.83</v>
      </c>
      <c r="K2492">
        <v>42.83</v>
      </c>
      <c r="L2492" t="s">
        <v>114</v>
      </c>
    </row>
    <row r="2493" spans="1:12" x14ac:dyDescent="0.2">
      <c r="A2493" t="s">
        <v>71</v>
      </c>
      <c r="B2493" t="s">
        <v>526</v>
      </c>
      <c r="C2493" t="s">
        <v>16</v>
      </c>
      <c r="E2493" t="s">
        <v>279</v>
      </c>
      <c r="F2493" t="s">
        <v>45</v>
      </c>
      <c r="H2493" t="s">
        <v>23</v>
      </c>
      <c r="I2493">
        <v>2</v>
      </c>
      <c r="J2493">
        <v>42.83</v>
      </c>
      <c r="K2493">
        <v>85.66</v>
      </c>
      <c r="L2493" t="s">
        <v>24</v>
      </c>
    </row>
    <row r="2494" spans="1:12" x14ac:dyDescent="0.2">
      <c r="A2494" t="s">
        <v>72</v>
      </c>
      <c r="B2494" t="s">
        <v>526</v>
      </c>
      <c r="C2494" t="s">
        <v>16</v>
      </c>
      <c r="E2494" t="s">
        <v>46</v>
      </c>
      <c r="I2494">
        <v>8</v>
      </c>
      <c r="J2494">
        <v>42.83</v>
      </c>
      <c r="K2494">
        <v>342.64</v>
      </c>
    </row>
    <row r="2495" spans="1:12" x14ac:dyDescent="0.2">
      <c r="A2495" t="s">
        <v>72</v>
      </c>
      <c r="B2495" t="s">
        <v>526</v>
      </c>
      <c r="C2495" t="s">
        <v>16</v>
      </c>
      <c r="E2495" t="s">
        <v>279</v>
      </c>
      <c r="F2495" t="s">
        <v>45</v>
      </c>
      <c r="H2495" t="s">
        <v>23</v>
      </c>
      <c r="I2495">
        <v>6</v>
      </c>
      <c r="J2495">
        <v>42.83</v>
      </c>
      <c r="K2495">
        <v>256.98</v>
      </c>
      <c r="L2495" t="s">
        <v>24</v>
      </c>
    </row>
    <row r="2496" spans="1:12" x14ac:dyDescent="0.2">
      <c r="A2496" t="s">
        <v>72</v>
      </c>
      <c r="B2496" t="s">
        <v>526</v>
      </c>
      <c r="C2496" t="s">
        <v>16</v>
      </c>
      <c r="E2496" t="s">
        <v>18</v>
      </c>
      <c r="I2496">
        <v>2</v>
      </c>
      <c r="J2496">
        <v>42.83</v>
      </c>
      <c r="K2496">
        <v>85.66</v>
      </c>
    </row>
    <row r="2497" spans="1:12" x14ac:dyDescent="0.2">
      <c r="A2497" t="s">
        <v>72</v>
      </c>
      <c r="B2497" t="s">
        <v>526</v>
      </c>
      <c r="C2497" t="s">
        <v>16</v>
      </c>
      <c r="E2497" t="s">
        <v>112</v>
      </c>
      <c r="F2497" t="s">
        <v>113</v>
      </c>
      <c r="H2497" t="s">
        <v>23</v>
      </c>
      <c r="I2497">
        <v>2</v>
      </c>
      <c r="J2497">
        <v>42.83</v>
      </c>
      <c r="K2497">
        <v>85.66</v>
      </c>
      <c r="L2497" t="s">
        <v>114</v>
      </c>
    </row>
    <row r="2498" spans="1:12" x14ac:dyDescent="0.2">
      <c r="A2498" t="s">
        <v>72</v>
      </c>
      <c r="B2498" t="s">
        <v>526</v>
      </c>
      <c r="C2498" t="s">
        <v>16</v>
      </c>
      <c r="E2498" t="s">
        <v>368</v>
      </c>
      <c r="F2498" t="s">
        <v>113</v>
      </c>
      <c r="H2498" t="s">
        <v>23</v>
      </c>
      <c r="I2498">
        <v>3</v>
      </c>
      <c r="J2498">
        <v>42.83</v>
      </c>
      <c r="K2498">
        <v>128.49</v>
      </c>
      <c r="L2498" t="s">
        <v>114</v>
      </c>
    </row>
    <row r="2499" spans="1:12" x14ac:dyDescent="0.2">
      <c r="A2499" t="s">
        <v>72</v>
      </c>
      <c r="B2499" t="s">
        <v>526</v>
      </c>
      <c r="C2499" t="s">
        <v>16</v>
      </c>
      <c r="E2499" t="s">
        <v>17</v>
      </c>
      <c r="I2499">
        <v>8</v>
      </c>
      <c r="J2499">
        <v>42.83</v>
      </c>
      <c r="K2499">
        <v>342.64</v>
      </c>
    </row>
    <row r="2500" spans="1:12" x14ac:dyDescent="0.2">
      <c r="A2500" t="s">
        <v>74</v>
      </c>
      <c r="B2500" t="s">
        <v>526</v>
      </c>
      <c r="C2500" t="s">
        <v>16</v>
      </c>
      <c r="E2500" t="s">
        <v>17</v>
      </c>
      <c r="I2500">
        <v>8</v>
      </c>
      <c r="J2500">
        <v>42.83</v>
      </c>
      <c r="K2500">
        <v>342.64</v>
      </c>
    </row>
    <row r="2501" spans="1:12" x14ac:dyDescent="0.2">
      <c r="A2501" t="s">
        <v>74</v>
      </c>
      <c r="B2501" t="s">
        <v>526</v>
      </c>
      <c r="C2501" t="s">
        <v>16</v>
      </c>
      <c r="E2501" t="s">
        <v>368</v>
      </c>
      <c r="F2501" t="s">
        <v>113</v>
      </c>
      <c r="H2501" t="s">
        <v>23</v>
      </c>
      <c r="I2501">
        <v>5</v>
      </c>
      <c r="J2501">
        <v>42.83</v>
      </c>
      <c r="K2501">
        <v>214.15</v>
      </c>
      <c r="L2501" t="s">
        <v>114</v>
      </c>
    </row>
    <row r="2502" spans="1:12" x14ac:dyDescent="0.2">
      <c r="A2502" t="s">
        <v>74</v>
      </c>
      <c r="B2502" t="s">
        <v>526</v>
      </c>
      <c r="C2502" t="s">
        <v>16</v>
      </c>
      <c r="E2502" t="s">
        <v>26</v>
      </c>
      <c r="F2502" t="s">
        <v>27</v>
      </c>
      <c r="H2502" t="s">
        <v>23</v>
      </c>
      <c r="I2502">
        <v>2</v>
      </c>
      <c r="J2502">
        <v>42.83</v>
      </c>
      <c r="K2502">
        <v>85.66</v>
      </c>
      <c r="L2502" t="s">
        <v>24</v>
      </c>
    </row>
    <row r="2503" spans="1:12" x14ac:dyDescent="0.2">
      <c r="A2503" t="s">
        <v>74</v>
      </c>
      <c r="B2503" t="s">
        <v>526</v>
      </c>
      <c r="C2503" t="s">
        <v>16</v>
      </c>
      <c r="E2503" t="s">
        <v>121</v>
      </c>
      <c r="F2503" t="s">
        <v>113</v>
      </c>
      <c r="H2503" t="s">
        <v>23</v>
      </c>
      <c r="I2503">
        <v>2</v>
      </c>
      <c r="J2503">
        <v>42.83</v>
      </c>
      <c r="K2503">
        <v>85.66</v>
      </c>
      <c r="L2503" t="s">
        <v>114</v>
      </c>
    </row>
    <row r="2504" spans="1:12" x14ac:dyDescent="0.2">
      <c r="A2504" t="s">
        <v>74</v>
      </c>
      <c r="B2504" t="s">
        <v>526</v>
      </c>
      <c r="C2504" t="s">
        <v>16</v>
      </c>
      <c r="E2504" t="s">
        <v>65</v>
      </c>
      <c r="F2504" t="s">
        <v>66</v>
      </c>
      <c r="H2504" t="s">
        <v>23</v>
      </c>
      <c r="I2504">
        <v>4</v>
      </c>
      <c r="J2504">
        <v>42.83</v>
      </c>
      <c r="K2504">
        <v>171.32</v>
      </c>
      <c r="L2504" t="s">
        <v>24</v>
      </c>
    </row>
    <row r="2505" spans="1:12" x14ac:dyDescent="0.2">
      <c r="A2505" t="s">
        <v>74</v>
      </c>
      <c r="B2505" t="s">
        <v>526</v>
      </c>
      <c r="C2505" t="s">
        <v>16</v>
      </c>
      <c r="E2505" t="s">
        <v>43</v>
      </c>
      <c r="F2505" t="s">
        <v>22</v>
      </c>
      <c r="H2505" t="s">
        <v>23</v>
      </c>
      <c r="I2505">
        <v>2</v>
      </c>
      <c r="J2505">
        <v>42.83</v>
      </c>
      <c r="K2505">
        <v>85.66</v>
      </c>
      <c r="L2505" t="s">
        <v>24</v>
      </c>
    </row>
    <row r="2506" spans="1:12" x14ac:dyDescent="0.2">
      <c r="A2506" t="s">
        <v>74</v>
      </c>
      <c r="B2506" t="s">
        <v>526</v>
      </c>
      <c r="C2506" t="s">
        <v>16</v>
      </c>
      <c r="E2506" t="s">
        <v>368</v>
      </c>
      <c r="F2506" t="s">
        <v>113</v>
      </c>
      <c r="H2506" t="s">
        <v>23</v>
      </c>
      <c r="I2506">
        <v>4</v>
      </c>
      <c r="J2506">
        <v>42.83</v>
      </c>
      <c r="K2506">
        <v>171.32</v>
      </c>
      <c r="L2506" t="s">
        <v>114</v>
      </c>
    </row>
    <row r="2507" spans="1:12" x14ac:dyDescent="0.2">
      <c r="A2507" t="s">
        <v>74</v>
      </c>
      <c r="B2507" t="s">
        <v>526</v>
      </c>
      <c r="C2507" t="s">
        <v>16</v>
      </c>
      <c r="E2507" t="s">
        <v>18</v>
      </c>
      <c r="I2507">
        <v>4</v>
      </c>
      <c r="J2507">
        <v>42.83</v>
      </c>
      <c r="K2507">
        <v>171.32</v>
      </c>
    </row>
    <row r="2508" spans="1:12" x14ac:dyDescent="0.2">
      <c r="A2508" t="s">
        <v>74</v>
      </c>
      <c r="B2508" t="s">
        <v>526</v>
      </c>
      <c r="C2508" t="s">
        <v>16</v>
      </c>
      <c r="E2508" t="s">
        <v>279</v>
      </c>
      <c r="F2508" t="s">
        <v>45</v>
      </c>
      <c r="H2508" t="s">
        <v>23</v>
      </c>
      <c r="I2508">
        <v>2</v>
      </c>
      <c r="J2508">
        <v>42.83</v>
      </c>
      <c r="K2508">
        <v>85.66</v>
      </c>
      <c r="L2508" t="s">
        <v>24</v>
      </c>
    </row>
    <row r="2509" spans="1:12" x14ac:dyDescent="0.2">
      <c r="A2509" t="s">
        <v>76</v>
      </c>
      <c r="B2509" t="s">
        <v>526</v>
      </c>
      <c r="C2509" t="s">
        <v>16</v>
      </c>
      <c r="E2509" t="s">
        <v>371</v>
      </c>
      <c r="F2509" t="s">
        <v>45</v>
      </c>
      <c r="H2509" t="s">
        <v>23</v>
      </c>
      <c r="I2509">
        <v>2</v>
      </c>
      <c r="J2509">
        <v>42.83</v>
      </c>
      <c r="K2509">
        <v>85.66</v>
      </c>
      <c r="L2509" t="s">
        <v>24</v>
      </c>
    </row>
    <row r="2510" spans="1:12" x14ac:dyDescent="0.2">
      <c r="A2510" t="s">
        <v>77</v>
      </c>
      <c r="B2510" t="s">
        <v>526</v>
      </c>
      <c r="C2510" t="s">
        <v>16</v>
      </c>
      <c r="E2510" t="s">
        <v>17</v>
      </c>
      <c r="I2510">
        <v>32</v>
      </c>
      <c r="J2510">
        <v>42.83</v>
      </c>
      <c r="K2510">
        <v>1370.56</v>
      </c>
    </row>
    <row r="2511" spans="1:12" x14ac:dyDescent="0.2">
      <c r="A2511" t="s">
        <v>77</v>
      </c>
      <c r="B2511" t="s">
        <v>526</v>
      </c>
      <c r="C2511" t="s">
        <v>16</v>
      </c>
      <c r="E2511" t="s">
        <v>20</v>
      </c>
      <c r="I2511">
        <v>1</v>
      </c>
      <c r="J2511">
        <v>42.83</v>
      </c>
      <c r="K2511">
        <v>42.83</v>
      </c>
    </row>
    <row r="2512" spans="1:12" x14ac:dyDescent="0.2">
      <c r="A2512" t="s">
        <v>77</v>
      </c>
      <c r="B2512" t="s">
        <v>526</v>
      </c>
      <c r="C2512" t="s">
        <v>16</v>
      </c>
      <c r="E2512" t="s">
        <v>279</v>
      </c>
      <c r="F2512" t="s">
        <v>45</v>
      </c>
      <c r="H2512" t="s">
        <v>23</v>
      </c>
      <c r="I2512">
        <v>2</v>
      </c>
      <c r="J2512">
        <v>42.83</v>
      </c>
      <c r="K2512">
        <v>85.66</v>
      </c>
      <c r="L2512" t="s">
        <v>24</v>
      </c>
    </row>
    <row r="2513" spans="1:12" x14ac:dyDescent="0.2">
      <c r="A2513" t="s">
        <v>77</v>
      </c>
      <c r="B2513" t="s">
        <v>526</v>
      </c>
      <c r="C2513" t="s">
        <v>16</v>
      </c>
      <c r="E2513" t="s">
        <v>112</v>
      </c>
      <c r="F2513" t="s">
        <v>113</v>
      </c>
      <c r="H2513" t="s">
        <v>23</v>
      </c>
      <c r="I2513">
        <v>4</v>
      </c>
      <c r="J2513">
        <v>42.83</v>
      </c>
      <c r="K2513">
        <v>171.32</v>
      </c>
      <c r="L2513" t="s">
        <v>114</v>
      </c>
    </row>
    <row r="2514" spans="1:12" x14ac:dyDescent="0.2">
      <c r="A2514" t="s">
        <v>77</v>
      </c>
      <c r="B2514" t="s">
        <v>526</v>
      </c>
      <c r="C2514" t="s">
        <v>16</v>
      </c>
      <c r="E2514" t="s">
        <v>112</v>
      </c>
      <c r="F2514" t="s">
        <v>113</v>
      </c>
      <c r="H2514" t="s">
        <v>23</v>
      </c>
      <c r="I2514">
        <v>2</v>
      </c>
      <c r="J2514">
        <v>42.83</v>
      </c>
      <c r="K2514">
        <v>85.66</v>
      </c>
      <c r="L2514" t="s">
        <v>114</v>
      </c>
    </row>
    <row r="2515" spans="1:12" x14ac:dyDescent="0.2">
      <c r="A2515" t="s">
        <v>77</v>
      </c>
      <c r="B2515" t="s">
        <v>526</v>
      </c>
      <c r="C2515" t="s">
        <v>16</v>
      </c>
      <c r="E2515" t="s">
        <v>368</v>
      </c>
      <c r="F2515" t="s">
        <v>113</v>
      </c>
      <c r="H2515" t="s">
        <v>23</v>
      </c>
      <c r="I2515">
        <v>1</v>
      </c>
      <c r="J2515">
        <v>42.83</v>
      </c>
      <c r="K2515">
        <v>42.83</v>
      </c>
      <c r="L2515" t="s">
        <v>114</v>
      </c>
    </row>
    <row r="2516" spans="1:12" x14ac:dyDescent="0.2">
      <c r="A2516" t="s">
        <v>77</v>
      </c>
      <c r="B2516" t="s">
        <v>526</v>
      </c>
      <c r="C2516" t="s">
        <v>16</v>
      </c>
      <c r="E2516" t="s">
        <v>117</v>
      </c>
      <c r="F2516" t="s">
        <v>27</v>
      </c>
      <c r="H2516" t="s">
        <v>23</v>
      </c>
      <c r="I2516">
        <v>2</v>
      </c>
      <c r="J2516">
        <v>42.83</v>
      </c>
      <c r="K2516">
        <v>85.66</v>
      </c>
      <c r="L2516" t="s">
        <v>24</v>
      </c>
    </row>
    <row r="2517" spans="1:12" x14ac:dyDescent="0.2">
      <c r="A2517" t="s">
        <v>78</v>
      </c>
      <c r="B2517" t="s">
        <v>526</v>
      </c>
      <c r="C2517" t="s">
        <v>16</v>
      </c>
      <c r="E2517" t="s">
        <v>18</v>
      </c>
      <c r="I2517">
        <v>2</v>
      </c>
      <c r="J2517">
        <v>42.83</v>
      </c>
      <c r="K2517">
        <v>85.66</v>
      </c>
    </row>
    <row r="2518" spans="1:12" x14ac:dyDescent="0.2">
      <c r="A2518" t="s">
        <v>78</v>
      </c>
      <c r="B2518" t="s">
        <v>526</v>
      </c>
      <c r="C2518" t="s">
        <v>16</v>
      </c>
      <c r="E2518" t="s">
        <v>368</v>
      </c>
      <c r="F2518" t="s">
        <v>113</v>
      </c>
      <c r="H2518" t="s">
        <v>23</v>
      </c>
      <c r="I2518">
        <v>2</v>
      </c>
      <c r="J2518">
        <v>42.83</v>
      </c>
      <c r="K2518">
        <v>85.66</v>
      </c>
      <c r="L2518" t="s">
        <v>114</v>
      </c>
    </row>
    <row r="2519" spans="1:12" x14ac:dyDescent="0.2">
      <c r="A2519" t="s">
        <v>78</v>
      </c>
      <c r="B2519" t="s">
        <v>526</v>
      </c>
      <c r="C2519" t="s">
        <v>16</v>
      </c>
      <c r="E2519" t="s">
        <v>279</v>
      </c>
      <c r="F2519" t="s">
        <v>45</v>
      </c>
      <c r="H2519" t="s">
        <v>23</v>
      </c>
      <c r="I2519">
        <v>4</v>
      </c>
      <c r="J2519">
        <v>42.83</v>
      </c>
      <c r="K2519">
        <v>171.32</v>
      </c>
      <c r="L2519" t="s">
        <v>24</v>
      </c>
    </row>
    <row r="2520" spans="1:12" x14ac:dyDescent="0.2">
      <c r="A2520" t="s">
        <v>78</v>
      </c>
      <c r="B2520" t="s">
        <v>526</v>
      </c>
      <c r="C2520" t="s">
        <v>16</v>
      </c>
      <c r="E2520" t="s">
        <v>117</v>
      </c>
      <c r="F2520" t="s">
        <v>27</v>
      </c>
      <c r="H2520" t="s">
        <v>23</v>
      </c>
      <c r="I2520">
        <v>3</v>
      </c>
      <c r="J2520">
        <v>42.83</v>
      </c>
      <c r="K2520">
        <v>128.49</v>
      </c>
      <c r="L2520" t="s">
        <v>24</v>
      </c>
    </row>
    <row r="2521" spans="1:12" x14ac:dyDescent="0.2">
      <c r="A2521" t="s">
        <v>78</v>
      </c>
      <c r="B2521" t="s">
        <v>526</v>
      </c>
      <c r="C2521" t="s">
        <v>16</v>
      </c>
      <c r="E2521" t="s">
        <v>112</v>
      </c>
      <c r="F2521" t="s">
        <v>113</v>
      </c>
      <c r="H2521" t="s">
        <v>23</v>
      </c>
      <c r="I2521">
        <v>1</v>
      </c>
      <c r="J2521">
        <v>42.83</v>
      </c>
      <c r="K2521">
        <v>42.83</v>
      </c>
      <c r="L2521" t="s">
        <v>114</v>
      </c>
    </row>
    <row r="2522" spans="1:12" x14ac:dyDescent="0.2">
      <c r="A2522" t="s">
        <v>78</v>
      </c>
      <c r="B2522" t="s">
        <v>526</v>
      </c>
      <c r="C2522" t="s">
        <v>16</v>
      </c>
      <c r="E2522" t="s">
        <v>368</v>
      </c>
      <c r="F2522" t="s">
        <v>113</v>
      </c>
      <c r="H2522" t="s">
        <v>23</v>
      </c>
      <c r="I2522">
        <v>5</v>
      </c>
      <c r="J2522">
        <v>42.83</v>
      </c>
      <c r="K2522">
        <v>214.15</v>
      </c>
      <c r="L2522" t="s">
        <v>114</v>
      </c>
    </row>
    <row r="2523" spans="1:12" x14ac:dyDescent="0.2">
      <c r="A2523" t="s">
        <v>78</v>
      </c>
      <c r="B2523" t="s">
        <v>526</v>
      </c>
      <c r="C2523" t="s">
        <v>16</v>
      </c>
      <c r="E2523" t="s">
        <v>117</v>
      </c>
      <c r="F2523" t="s">
        <v>27</v>
      </c>
      <c r="H2523" t="s">
        <v>23</v>
      </c>
      <c r="I2523">
        <v>4</v>
      </c>
      <c r="J2523">
        <v>42.83</v>
      </c>
      <c r="K2523">
        <v>171.32</v>
      </c>
      <c r="L2523" t="s">
        <v>24</v>
      </c>
    </row>
    <row r="2524" spans="1:12" x14ac:dyDescent="0.2">
      <c r="A2524" t="s">
        <v>78</v>
      </c>
      <c r="B2524" t="s">
        <v>526</v>
      </c>
      <c r="C2524" t="s">
        <v>16</v>
      </c>
      <c r="E2524" t="s">
        <v>20</v>
      </c>
      <c r="I2524">
        <v>2</v>
      </c>
      <c r="J2524">
        <v>42.83</v>
      </c>
      <c r="K2524">
        <v>85.66</v>
      </c>
    </row>
    <row r="2525" spans="1:12" x14ac:dyDescent="0.2">
      <c r="A2525" t="s">
        <v>78</v>
      </c>
      <c r="B2525" t="s">
        <v>526</v>
      </c>
      <c r="C2525" t="s">
        <v>16</v>
      </c>
      <c r="E2525" t="s">
        <v>112</v>
      </c>
      <c r="F2525" t="s">
        <v>113</v>
      </c>
      <c r="H2525" t="s">
        <v>23</v>
      </c>
      <c r="I2525">
        <v>1</v>
      </c>
      <c r="J2525">
        <v>42.83</v>
      </c>
      <c r="K2525">
        <v>42.83</v>
      </c>
      <c r="L2525" t="s">
        <v>114</v>
      </c>
    </row>
    <row r="2526" spans="1:12" x14ac:dyDescent="0.2">
      <c r="A2526" t="s">
        <v>78</v>
      </c>
      <c r="B2526" t="s">
        <v>526</v>
      </c>
      <c r="C2526" t="s">
        <v>16</v>
      </c>
      <c r="E2526" t="s">
        <v>121</v>
      </c>
      <c r="F2526" t="s">
        <v>113</v>
      </c>
      <c r="H2526" t="s">
        <v>23</v>
      </c>
      <c r="I2526">
        <v>1</v>
      </c>
      <c r="J2526">
        <v>42.83</v>
      </c>
      <c r="K2526">
        <v>42.83</v>
      </c>
      <c r="L2526" t="s">
        <v>114</v>
      </c>
    </row>
    <row r="2527" spans="1:12" x14ac:dyDescent="0.2">
      <c r="A2527" t="s">
        <v>78</v>
      </c>
      <c r="B2527" t="s">
        <v>526</v>
      </c>
      <c r="C2527" t="s">
        <v>16</v>
      </c>
      <c r="E2527" t="s">
        <v>43</v>
      </c>
      <c r="F2527" t="s">
        <v>22</v>
      </c>
      <c r="H2527" t="s">
        <v>23</v>
      </c>
      <c r="I2527">
        <v>2</v>
      </c>
      <c r="J2527">
        <v>42.83</v>
      </c>
      <c r="K2527">
        <v>85.66</v>
      </c>
      <c r="L2527" t="s">
        <v>24</v>
      </c>
    </row>
    <row r="2528" spans="1:12" x14ac:dyDescent="0.2">
      <c r="A2528" t="s">
        <v>78</v>
      </c>
      <c r="B2528" t="s">
        <v>526</v>
      </c>
      <c r="C2528" t="s">
        <v>16</v>
      </c>
      <c r="E2528" t="s">
        <v>46</v>
      </c>
      <c r="I2528">
        <v>2</v>
      </c>
      <c r="J2528">
        <v>42.83</v>
      </c>
      <c r="K2528">
        <v>85.66</v>
      </c>
    </row>
    <row r="2529" spans="1:12" x14ac:dyDescent="0.2">
      <c r="A2529" t="s">
        <v>80</v>
      </c>
      <c r="B2529" t="s">
        <v>526</v>
      </c>
      <c r="C2529" t="s">
        <v>16</v>
      </c>
      <c r="E2529" t="s">
        <v>279</v>
      </c>
      <c r="F2529" t="s">
        <v>45</v>
      </c>
      <c r="H2529" t="s">
        <v>23</v>
      </c>
      <c r="I2529">
        <v>2</v>
      </c>
      <c r="J2529">
        <v>42.83</v>
      </c>
      <c r="K2529">
        <v>85.66</v>
      </c>
      <c r="L2529" t="s">
        <v>24</v>
      </c>
    </row>
    <row r="2530" spans="1:12" x14ac:dyDescent="0.2">
      <c r="A2530" t="s">
        <v>80</v>
      </c>
      <c r="B2530" t="s">
        <v>526</v>
      </c>
      <c r="C2530" t="s">
        <v>16</v>
      </c>
      <c r="E2530" t="s">
        <v>43</v>
      </c>
      <c r="F2530" t="s">
        <v>22</v>
      </c>
      <c r="H2530" t="s">
        <v>23</v>
      </c>
      <c r="I2530">
        <v>4</v>
      </c>
      <c r="J2530">
        <v>42.83</v>
      </c>
      <c r="K2530">
        <v>171.32</v>
      </c>
      <c r="L2530" t="s">
        <v>24</v>
      </c>
    </row>
    <row r="2531" spans="1:12" x14ac:dyDescent="0.2">
      <c r="A2531" t="s">
        <v>80</v>
      </c>
      <c r="B2531" t="s">
        <v>526</v>
      </c>
      <c r="C2531" t="s">
        <v>16</v>
      </c>
      <c r="E2531" t="s">
        <v>112</v>
      </c>
      <c r="F2531" t="s">
        <v>113</v>
      </c>
      <c r="H2531" t="s">
        <v>23</v>
      </c>
      <c r="I2531">
        <v>7</v>
      </c>
      <c r="J2531">
        <v>42.83</v>
      </c>
      <c r="K2531">
        <v>299.81</v>
      </c>
      <c r="L2531" t="s">
        <v>114</v>
      </c>
    </row>
    <row r="2532" spans="1:12" x14ac:dyDescent="0.2">
      <c r="A2532" t="s">
        <v>80</v>
      </c>
      <c r="B2532" t="s">
        <v>526</v>
      </c>
      <c r="C2532" t="s">
        <v>16</v>
      </c>
      <c r="E2532" t="s">
        <v>18</v>
      </c>
      <c r="I2532">
        <v>2</v>
      </c>
      <c r="J2532">
        <v>42.83</v>
      </c>
      <c r="K2532">
        <v>85.66</v>
      </c>
    </row>
    <row r="2533" spans="1:12" x14ac:dyDescent="0.2">
      <c r="A2533" t="s">
        <v>80</v>
      </c>
      <c r="B2533" t="s">
        <v>526</v>
      </c>
      <c r="C2533" t="s">
        <v>16</v>
      </c>
      <c r="E2533" t="s">
        <v>46</v>
      </c>
      <c r="I2533">
        <v>6</v>
      </c>
      <c r="J2533">
        <v>42.83</v>
      </c>
      <c r="K2533">
        <v>256.98</v>
      </c>
    </row>
    <row r="2534" spans="1:12" x14ac:dyDescent="0.2">
      <c r="A2534" t="s">
        <v>80</v>
      </c>
      <c r="B2534" t="s">
        <v>526</v>
      </c>
      <c r="C2534" t="s">
        <v>16</v>
      </c>
      <c r="E2534" t="s">
        <v>33</v>
      </c>
      <c r="F2534" t="s">
        <v>45</v>
      </c>
      <c r="H2534" t="s">
        <v>23</v>
      </c>
      <c r="I2534">
        <v>2</v>
      </c>
      <c r="J2534">
        <v>42.83</v>
      </c>
      <c r="K2534">
        <v>85.66</v>
      </c>
      <c r="L2534" t="s">
        <v>24</v>
      </c>
    </row>
    <row r="2535" spans="1:12" x14ac:dyDescent="0.2">
      <c r="A2535" t="s">
        <v>80</v>
      </c>
      <c r="B2535" t="s">
        <v>526</v>
      </c>
      <c r="C2535" t="s">
        <v>16</v>
      </c>
      <c r="E2535" t="s">
        <v>368</v>
      </c>
      <c r="F2535" t="s">
        <v>113</v>
      </c>
      <c r="H2535" t="s">
        <v>23</v>
      </c>
      <c r="I2535">
        <v>4</v>
      </c>
      <c r="J2535">
        <v>42.83</v>
      </c>
      <c r="K2535">
        <v>171.32</v>
      </c>
      <c r="L2535" t="s">
        <v>114</v>
      </c>
    </row>
    <row r="2536" spans="1:12" x14ac:dyDescent="0.2">
      <c r="A2536" t="s">
        <v>80</v>
      </c>
      <c r="B2536" t="s">
        <v>526</v>
      </c>
      <c r="C2536" t="s">
        <v>16</v>
      </c>
      <c r="E2536" t="s">
        <v>368</v>
      </c>
      <c r="F2536" t="s">
        <v>113</v>
      </c>
      <c r="H2536" t="s">
        <v>23</v>
      </c>
      <c r="I2536">
        <v>2</v>
      </c>
      <c r="J2536">
        <v>42.83</v>
      </c>
      <c r="K2536">
        <v>85.66</v>
      </c>
      <c r="L2536" t="s">
        <v>114</v>
      </c>
    </row>
    <row r="2537" spans="1:12" x14ac:dyDescent="0.2">
      <c r="A2537" t="s">
        <v>80</v>
      </c>
      <c r="B2537" t="s">
        <v>526</v>
      </c>
      <c r="C2537" t="s">
        <v>16</v>
      </c>
      <c r="E2537" t="s">
        <v>279</v>
      </c>
      <c r="F2537" t="s">
        <v>45</v>
      </c>
      <c r="H2537" t="s">
        <v>23</v>
      </c>
      <c r="I2537">
        <v>2</v>
      </c>
      <c r="J2537">
        <v>42.83</v>
      </c>
      <c r="K2537">
        <v>85.66</v>
      </c>
      <c r="L2537" t="s">
        <v>24</v>
      </c>
    </row>
    <row r="2538" spans="1:12" x14ac:dyDescent="0.2">
      <c r="A2538" t="s">
        <v>80</v>
      </c>
      <c r="B2538" t="s">
        <v>526</v>
      </c>
      <c r="C2538" t="s">
        <v>16</v>
      </c>
      <c r="E2538" t="s">
        <v>368</v>
      </c>
      <c r="F2538" t="s">
        <v>113</v>
      </c>
      <c r="H2538" t="s">
        <v>23</v>
      </c>
      <c r="I2538">
        <v>2</v>
      </c>
      <c r="J2538">
        <v>42.83</v>
      </c>
      <c r="K2538">
        <v>85.66</v>
      </c>
      <c r="L2538" t="s">
        <v>114</v>
      </c>
    </row>
    <row r="2539" spans="1:12" x14ac:dyDescent="0.2">
      <c r="A2539" t="s">
        <v>80</v>
      </c>
      <c r="B2539" t="s">
        <v>526</v>
      </c>
      <c r="C2539" t="s">
        <v>16</v>
      </c>
      <c r="E2539" t="s">
        <v>368</v>
      </c>
      <c r="F2539" t="s">
        <v>113</v>
      </c>
      <c r="H2539" t="s">
        <v>23</v>
      </c>
      <c r="I2539">
        <v>2</v>
      </c>
      <c r="J2539">
        <v>42.83</v>
      </c>
      <c r="K2539">
        <v>85.66</v>
      </c>
      <c r="L2539" t="s">
        <v>114</v>
      </c>
    </row>
    <row r="2540" spans="1:12" x14ac:dyDescent="0.2">
      <c r="A2540" t="s">
        <v>81</v>
      </c>
      <c r="B2540" t="s">
        <v>526</v>
      </c>
      <c r="C2540" t="s">
        <v>16</v>
      </c>
      <c r="E2540" t="s">
        <v>279</v>
      </c>
      <c r="F2540" t="s">
        <v>45</v>
      </c>
      <c r="H2540" t="s">
        <v>23</v>
      </c>
      <c r="I2540">
        <v>1</v>
      </c>
      <c r="J2540">
        <v>42.83</v>
      </c>
      <c r="K2540">
        <v>42.83</v>
      </c>
      <c r="L2540" t="s">
        <v>24</v>
      </c>
    </row>
    <row r="2541" spans="1:12" x14ac:dyDescent="0.2">
      <c r="A2541" t="s">
        <v>81</v>
      </c>
      <c r="B2541" t="s">
        <v>526</v>
      </c>
      <c r="C2541" t="s">
        <v>16</v>
      </c>
      <c r="E2541" t="s">
        <v>43</v>
      </c>
      <c r="F2541" t="s">
        <v>22</v>
      </c>
      <c r="H2541" t="s">
        <v>23</v>
      </c>
      <c r="I2541">
        <v>8</v>
      </c>
      <c r="J2541">
        <v>42.83</v>
      </c>
      <c r="K2541">
        <v>342.64</v>
      </c>
      <c r="L2541" t="s">
        <v>24</v>
      </c>
    </row>
    <row r="2542" spans="1:12" x14ac:dyDescent="0.2">
      <c r="A2542" t="s">
        <v>81</v>
      </c>
      <c r="B2542" t="s">
        <v>526</v>
      </c>
      <c r="C2542" t="s">
        <v>16</v>
      </c>
      <c r="E2542" t="s">
        <v>368</v>
      </c>
      <c r="F2542" t="s">
        <v>113</v>
      </c>
      <c r="H2542" t="s">
        <v>23</v>
      </c>
      <c r="I2542">
        <v>8</v>
      </c>
      <c r="J2542">
        <v>42.83</v>
      </c>
      <c r="K2542">
        <v>342.64</v>
      </c>
      <c r="L2542" t="s">
        <v>114</v>
      </c>
    </row>
    <row r="2543" spans="1:12" x14ac:dyDescent="0.2">
      <c r="A2543" t="s">
        <v>81</v>
      </c>
      <c r="B2543" t="s">
        <v>526</v>
      </c>
      <c r="C2543" t="s">
        <v>16</v>
      </c>
      <c r="E2543" t="s">
        <v>117</v>
      </c>
      <c r="F2543" t="s">
        <v>27</v>
      </c>
      <c r="H2543" t="s">
        <v>23</v>
      </c>
      <c r="I2543">
        <v>2</v>
      </c>
      <c r="J2543">
        <v>42.83</v>
      </c>
      <c r="K2543">
        <v>85.66</v>
      </c>
      <c r="L2543" t="s">
        <v>24</v>
      </c>
    </row>
    <row r="2544" spans="1:12" x14ac:dyDescent="0.2">
      <c r="A2544" t="s">
        <v>81</v>
      </c>
      <c r="B2544" t="s">
        <v>526</v>
      </c>
      <c r="C2544" t="s">
        <v>16</v>
      </c>
      <c r="E2544" t="s">
        <v>46</v>
      </c>
      <c r="I2544">
        <v>8</v>
      </c>
      <c r="J2544">
        <v>42.83</v>
      </c>
      <c r="K2544">
        <v>342.64</v>
      </c>
    </row>
    <row r="2545" spans="1:12" x14ac:dyDescent="0.2">
      <c r="A2545" t="s">
        <v>81</v>
      </c>
      <c r="B2545" t="s">
        <v>526</v>
      </c>
      <c r="C2545" t="s">
        <v>16</v>
      </c>
      <c r="E2545" t="s">
        <v>65</v>
      </c>
      <c r="F2545" t="s">
        <v>66</v>
      </c>
      <c r="H2545" t="s">
        <v>23</v>
      </c>
      <c r="I2545">
        <v>2</v>
      </c>
      <c r="J2545">
        <v>42.83</v>
      </c>
      <c r="K2545">
        <v>85.66</v>
      </c>
      <c r="L2545" t="s">
        <v>24</v>
      </c>
    </row>
    <row r="2546" spans="1:12" x14ac:dyDescent="0.2">
      <c r="A2546" t="s">
        <v>81</v>
      </c>
      <c r="B2546" t="s">
        <v>526</v>
      </c>
      <c r="C2546" t="s">
        <v>16</v>
      </c>
      <c r="E2546" t="s">
        <v>18</v>
      </c>
      <c r="I2546">
        <v>2</v>
      </c>
      <c r="J2546">
        <v>42.83</v>
      </c>
      <c r="K2546">
        <v>85.66</v>
      </c>
    </row>
    <row r="2547" spans="1:12" x14ac:dyDescent="0.2">
      <c r="A2547" t="s">
        <v>82</v>
      </c>
      <c r="B2547" t="s">
        <v>526</v>
      </c>
      <c r="C2547" t="s">
        <v>16</v>
      </c>
      <c r="E2547" t="s">
        <v>17</v>
      </c>
      <c r="I2547">
        <v>16</v>
      </c>
      <c r="J2547">
        <v>42.83</v>
      </c>
      <c r="K2547">
        <v>685.28</v>
      </c>
    </row>
    <row r="2548" spans="1:12" x14ac:dyDescent="0.2">
      <c r="A2548" t="s">
        <v>82</v>
      </c>
      <c r="B2548" t="s">
        <v>526</v>
      </c>
      <c r="C2548" t="s">
        <v>16</v>
      </c>
      <c r="E2548" t="s">
        <v>33</v>
      </c>
      <c r="F2548" t="s">
        <v>45</v>
      </c>
      <c r="H2548" t="s">
        <v>23</v>
      </c>
      <c r="I2548">
        <v>2</v>
      </c>
      <c r="J2548">
        <v>42.83</v>
      </c>
      <c r="K2548">
        <v>85.66</v>
      </c>
      <c r="L2548" t="s">
        <v>24</v>
      </c>
    </row>
    <row r="2549" spans="1:12" x14ac:dyDescent="0.2">
      <c r="A2549" t="s">
        <v>82</v>
      </c>
      <c r="B2549" t="s">
        <v>526</v>
      </c>
      <c r="C2549" t="s">
        <v>16</v>
      </c>
      <c r="E2549" t="s">
        <v>279</v>
      </c>
      <c r="F2549" t="s">
        <v>45</v>
      </c>
      <c r="H2549" t="s">
        <v>23</v>
      </c>
      <c r="I2549">
        <v>2</v>
      </c>
      <c r="J2549">
        <v>42.83</v>
      </c>
      <c r="K2549">
        <v>85.66</v>
      </c>
      <c r="L2549" t="s">
        <v>24</v>
      </c>
    </row>
    <row r="2550" spans="1:12" x14ac:dyDescent="0.2">
      <c r="A2550" t="s">
        <v>82</v>
      </c>
      <c r="B2550" t="s">
        <v>526</v>
      </c>
      <c r="C2550" t="s">
        <v>16</v>
      </c>
      <c r="E2550" t="s">
        <v>43</v>
      </c>
      <c r="F2550" t="s">
        <v>22</v>
      </c>
      <c r="H2550" t="s">
        <v>23</v>
      </c>
      <c r="I2550">
        <v>2</v>
      </c>
      <c r="J2550">
        <v>42.83</v>
      </c>
      <c r="K2550">
        <v>85.66</v>
      </c>
      <c r="L2550" t="s">
        <v>24</v>
      </c>
    </row>
    <row r="2551" spans="1:12" x14ac:dyDescent="0.2">
      <c r="A2551" t="s">
        <v>82</v>
      </c>
      <c r="B2551" t="s">
        <v>526</v>
      </c>
      <c r="C2551" t="s">
        <v>16</v>
      </c>
      <c r="E2551" t="s">
        <v>46</v>
      </c>
      <c r="I2551">
        <v>3</v>
      </c>
      <c r="J2551">
        <v>42.83</v>
      </c>
      <c r="K2551">
        <v>128.49</v>
      </c>
    </row>
    <row r="2552" spans="1:12" x14ac:dyDescent="0.2">
      <c r="A2552" t="s">
        <v>82</v>
      </c>
      <c r="B2552" t="s">
        <v>526</v>
      </c>
      <c r="C2552" t="s">
        <v>16</v>
      </c>
      <c r="E2552" t="s">
        <v>368</v>
      </c>
      <c r="F2552" t="s">
        <v>113</v>
      </c>
      <c r="H2552" t="s">
        <v>23</v>
      </c>
      <c r="I2552">
        <v>8</v>
      </c>
      <c r="J2552">
        <v>42.83</v>
      </c>
      <c r="K2552">
        <v>342.64</v>
      </c>
      <c r="L2552" t="s">
        <v>114</v>
      </c>
    </row>
    <row r="2553" spans="1:12" x14ac:dyDescent="0.2">
      <c r="A2553" t="s">
        <v>82</v>
      </c>
      <c r="B2553" t="s">
        <v>526</v>
      </c>
      <c r="C2553" t="s">
        <v>16</v>
      </c>
      <c r="E2553" t="s">
        <v>18</v>
      </c>
      <c r="I2553">
        <v>2</v>
      </c>
      <c r="J2553">
        <v>42.83</v>
      </c>
      <c r="K2553">
        <v>85.66</v>
      </c>
    </row>
    <row r="2554" spans="1:12" x14ac:dyDescent="0.2">
      <c r="A2554" t="s">
        <v>83</v>
      </c>
      <c r="B2554" t="s">
        <v>526</v>
      </c>
      <c r="C2554" t="s">
        <v>16</v>
      </c>
      <c r="E2554" t="s">
        <v>17</v>
      </c>
      <c r="I2554">
        <v>8</v>
      </c>
      <c r="J2554">
        <v>42.83</v>
      </c>
      <c r="K2554">
        <v>342.64</v>
      </c>
    </row>
    <row r="2555" spans="1:12" x14ac:dyDescent="0.2">
      <c r="A2555" t="s">
        <v>83</v>
      </c>
      <c r="B2555" t="s">
        <v>526</v>
      </c>
      <c r="C2555" t="s">
        <v>16</v>
      </c>
      <c r="E2555" t="s">
        <v>279</v>
      </c>
      <c r="F2555" t="s">
        <v>45</v>
      </c>
      <c r="H2555" t="s">
        <v>23</v>
      </c>
      <c r="I2555">
        <v>4</v>
      </c>
      <c r="J2555">
        <v>42.83</v>
      </c>
      <c r="K2555">
        <v>171.32</v>
      </c>
      <c r="L2555" t="s">
        <v>24</v>
      </c>
    </row>
    <row r="2556" spans="1:12" x14ac:dyDescent="0.2">
      <c r="A2556" t="s">
        <v>83</v>
      </c>
      <c r="B2556" t="s">
        <v>526</v>
      </c>
      <c r="C2556" t="s">
        <v>16</v>
      </c>
      <c r="E2556" t="s">
        <v>117</v>
      </c>
      <c r="F2556" t="s">
        <v>27</v>
      </c>
      <c r="H2556" t="s">
        <v>23</v>
      </c>
      <c r="I2556">
        <v>2</v>
      </c>
      <c r="J2556">
        <v>42.83</v>
      </c>
      <c r="K2556">
        <v>85.66</v>
      </c>
      <c r="L2556" t="s">
        <v>24</v>
      </c>
    </row>
    <row r="2557" spans="1:12" x14ac:dyDescent="0.2">
      <c r="A2557" t="s">
        <v>83</v>
      </c>
      <c r="B2557" t="s">
        <v>526</v>
      </c>
      <c r="C2557" t="s">
        <v>16</v>
      </c>
      <c r="E2557" t="s">
        <v>368</v>
      </c>
      <c r="F2557" t="s">
        <v>113</v>
      </c>
      <c r="H2557" t="s">
        <v>23</v>
      </c>
      <c r="I2557">
        <v>4</v>
      </c>
      <c r="J2557">
        <v>42.83</v>
      </c>
      <c r="K2557">
        <v>171.32</v>
      </c>
      <c r="L2557" t="s">
        <v>114</v>
      </c>
    </row>
    <row r="2558" spans="1:12" x14ac:dyDescent="0.2">
      <c r="A2558" t="s">
        <v>83</v>
      </c>
      <c r="B2558" t="s">
        <v>526</v>
      </c>
      <c r="C2558" t="s">
        <v>16</v>
      </c>
      <c r="E2558" t="s">
        <v>18</v>
      </c>
      <c r="I2558">
        <v>3</v>
      </c>
      <c r="J2558">
        <v>42.83</v>
      </c>
      <c r="K2558">
        <v>128.49</v>
      </c>
    </row>
    <row r="2559" spans="1:12" x14ac:dyDescent="0.2">
      <c r="A2559" t="s">
        <v>83</v>
      </c>
      <c r="B2559" t="s">
        <v>526</v>
      </c>
      <c r="C2559" t="s">
        <v>16</v>
      </c>
      <c r="E2559" t="s">
        <v>33</v>
      </c>
      <c r="F2559" t="s">
        <v>45</v>
      </c>
      <c r="H2559" t="s">
        <v>23</v>
      </c>
      <c r="I2559">
        <v>1</v>
      </c>
      <c r="J2559">
        <v>42.83</v>
      </c>
      <c r="K2559">
        <v>42.83</v>
      </c>
      <c r="L2559" t="s">
        <v>24</v>
      </c>
    </row>
    <row r="2560" spans="1:12" x14ac:dyDescent="0.2">
      <c r="A2560" t="s">
        <v>83</v>
      </c>
      <c r="B2560" t="s">
        <v>526</v>
      </c>
      <c r="C2560" t="s">
        <v>16</v>
      </c>
      <c r="E2560" t="s">
        <v>33</v>
      </c>
      <c r="F2560" t="s">
        <v>45</v>
      </c>
      <c r="H2560" t="s">
        <v>23</v>
      </c>
      <c r="I2560">
        <v>1</v>
      </c>
      <c r="J2560">
        <v>42.83</v>
      </c>
      <c r="K2560">
        <v>42.83</v>
      </c>
      <c r="L2560" t="s">
        <v>24</v>
      </c>
    </row>
    <row r="2561" spans="1:12" x14ac:dyDescent="0.2">
      <c r="A2561" t="s">
        <v>84</v>
      </c>
      <c r="B2561" t="s">
        <v>526</v>
      </c>
      <c r="C2561" t="s">
        <v>16</v>
      </c>
      <c r="E2561" t="s">
        <v>368</v>
      </c>
      <c r="F2561" t="s">
        <v>113</v>
      </c>
      <c r="H2561" t="s">
        <v>23</v>
      </c>
      <c r="I2561">
        <v>16</v>
      </c>
      <c r="J2561">
        <v>42.83</v>
      </c>
      <c r="K2561">
        <v>685.28</v>
      </c>
      <c r="L2561" t="s">
        <v>114</v>
      </c>
    </row>
    <row r="2562" spans="1:12" x14ac:dyDescent="0.2">
      <c r="A2562" t="s">
        <v>84</v>
      </c>
      <c r="B2562" t="s">
        <v>526</v>
      </c>
      <c r="C2562" t="s">
        <v>16</v>
      </c>
      <c r="E2562" t="s">
        <v>43</v>
      </c>
      <c r="F2562" t="s">
        <v>22</v>
      </c>
      <c r="H2562" t="s">
        <v>23</v>
      </c>
      <c r="I2562">
        <v>4</v>
      </c>
      <c r="J2562">
        <v>42.83</v>
      </c>
      <c r="K2562">
        <v>171.32</v>
      </c>
      <c r="L2562" t="s">
        <v>24</v>
      </c>
    </row>
    <row r="2563" spans="1:12" x14ac:dyDescent="0.2">
      <c r="A2563" t="s">
        <v>84</v>
      </c>
      <c r="B2563" t="s">
        <v>526</v>
      </c>
      <c r="C2563" t="s">
        <v>16</v>
      </c>
      <c r="E2563" t="s">
        <v>33</v>
      </c>
      <c r="F2563" t="s">
        <v>45</v>
      </c>
      <c r="H2563" t="s">
        <v>23</v>
      </c>
      <c r="I2563">
        <v>2</v>
      </c>
      <c r="J2563">
        <v>42.83</v>
      </c>
      <c r="K2563">
        <v>85.66</v>
      </c>
      <c r="L2563" t="s">
        <v>24</v>
      </c>
    </row>
    <row r="2564" spans="1:12" x14ac:dyDescent="0.2">
      <c r="A2564" t="s">
        <v>84</v>
      </c>
      <c r="B2564" t="s">
        <v>526</v>
      </c>
      <c r="C2564" t="s">
        <v>16</v>
      </c>
      <c r="E2564" t="s">
        <v>112</v>
      </c>
      <c r="F2564" t="s">
        <v>113</v>
      </c>
      <c r="H2564" t="s">
        <v>23</v>
      </c>
      <c r="I2564">
        <v>2</v>
      </c>
      <c r="J2564">
        <v>42.83</v>
      </c>
      <c r="K2564">
        <v>85.66</v>
      </c>
      <c r="L2564" t="s">
        <v>114</v>
      </c>
    </row>
    <row r="2565" spans="1:12" x14ac:dyDescent="0.2">
      <c r="A2565" t="s">
        <v>84</v>
      </c>
      <c r="B2565" t="s">
        <v>526</v>
      </c>
      <c r="C2565" t="s">
        <v>16</v>
      </c>
      <c r="E2565" t="s">
        <v>117</v>
      </c>
      <c r="F2565" t="s">
        <v>27</v>
      </c>
      <c r="H2565" t="s">
        <v>23</v>
      </c>
      <c r="I2565">
        <v>4</v>
      </c>
      <c r="J2565">
        <v>42.83</v>
      </c>
      <c r="K2565">
        <v>171.32</v>
      </c>
      <c r="L2565" t="s">
        <v>24</v>
      </c>
    </row>
    <row r="2566" spans="1:12" x14ac:dyDescent="0.2">
      <c r="A2566" t="s">
        <v>84</v>
      </c>
      <c r="B2566" t="s">
        <v>526</v>
      </c>
      <c r="C2566" t="s">
        <v>16</v>
      </c>
      <c r="E2566" t="s">
        <v>18</v>
      </c>
      <c r="I2566">
        <v>2</v>
      </c>
      <c r="J2566">
        <v>42.83</v>
      </c>
      <c r="K2566">
        <v>85.66</v>
      </c>
    </row>
    <row r="2567" spans="1:12" x14ac:dyDescent="0.2">
      <c r="A2567" t="s">
        <v>84</v>
      </c>
      <c r="B2567" t="s">
        <v>526</v>
      </c>
      <c r="C2567" t="s">
        <v>16</v>
      </c>
      <c r="E2567" t="s">
        <v>17</v>
      </c>
      <c r="I2567">
        <v>8</v>
      </c>
      <c r="J2567">
        <v>42.83</v>
      </c>
      <c r="K2567">
        <v>342.64</v>
      </c>
    </row>
    <row r="2568" spans="1:12" x14ac:dyDescent="0.2">
      <c r="A2568" t="s">
        <v>85</v>
      </c>
      <c r="B2568" t="s">
        <v>526</v>
      </c>
      <c r="C2568" t="s">
        <v>16</v>
      </c>
      <c r="E2568" t="s">
        <v>117</v>
      </c>
      <c r="F2568" t="s">
        <v>27</v>
      </c>
      <c r="H2568" t="s">
        <v>23</v>
      </c>
      <c r="I2568">
        <v>8</v>
      </c>
      <c r="J2568">
        <v>42.83</v>
      </c>
      <c r="K2568">
        <v>342.64</v>
      </c>
      <c r="L2568" t="s">
        <v>24</v>
      </c>
    </row>
    <row r="2569" spans="1:12" x14ac:dyDescent="0.2">
      <c r="A2569" t="s">
        <v>85</v>
      </c>
      <c r="B2569" t="s">
        <v>526</v>
      </c>
      <c r="C2569" t="s">
        <v>16</v>
      </c>
      <c r="E2569" t="s">
        <v>33</v>
      </c>
      <c r="F2569" t="s">
        <v>45</v>
      </c>
      <c r="H2569" t="s">
        <v>23</v>
      </c>
      <c r="I2569">
        <v>4</v>
      </c>
      <c r="J2569">
        <v>42.83</v>
      </c>
      <c r="K2569">
        <v>171.32</v>
      </c>
      <c r="L2569" t="s">
        <v>24</v>
      </c>
    </row>
    <row r="2570" spans="1:12" x14ac:dyDescent="0.2">
      <c r="A2570" t="s">
        <v>85</v>
      </c>
      <c r="B2570" t="s">
        <v>526</v>
      </c>
      <c r="C2570" t="s">
        <v>16</v>
      </c>
      <c r="E2570" t="s">
        <v>43</v>
      </c>
      <c r="F2570" t="s">
        <v>22</v>
      </c>
      <c r="H2570" t="s">
        <v>23</v>
      </c>
      <c r="I2570">
        <v>4</v>
      </c>
      <c r="J2570">
        <v>42.83</v>
      </c>
      <c r="K2570">
        <v>171.32</v>
      </c>
      <c r="L2570" t="s">
        <v>24</v>
      </c>
    </row>
    <row r="2571" spans="1:12" x14ac:dyDescent="0.2">
      <c r="A2571" t="s">
        <v>85</v>
      </c>
      <c r="B2571" t="s">
        <v>526</v>
      </c>
      <c r="C2571" t="s">
        <v>16</v>
      </c>
      <c r="E2571" t="s">
        <v>279</v>
      </c>
      <c r="F2571" t="s">
        <v>45</v>
      </c>
      <c r="H2571" t="s">
        <v>23</v>
      </c>
      <c r="I2571">
        <v>3</v>
      </c>
      <c r="J2571">
        <v>42.83</v>
      </c>
      <c r="K2571">
        <v>128.49</v>
      </c>
      <c r="L2571" t="s">
        <v>24</v>
      </c>
    </row>
    <row r="2572" spans="1:12" x14ac:dyDescent="0.2">
      <c r="A2572" t="s">
        <v>85</v>
      </c>
      <c r="B2572" t="s">
        <v>526</v>
      </c>
      <c r="C2572" t="s">
        <v>16</v>
      </c>
      <c r="E2572" t="s">
        <v>112</v>
      </c>
      <c r="F2572" t="s">
        <v>113</v>
      </c>
      <c r="H2572" t="s">
        <v>23</v>
      </c>
      <c r="I2572">
        <v>4</v>
      </c>
      <c r="J2572">
        <v>42.83</v>
      </c>
      <c r="K2572">
        <v>171.32</v>
      </c>
      <c r="L2572" t="s">
        <v>114</v>
      </c>
    </row>
    <row r="2573" spans="1:12" x14ac:dyDescent="0.2">
      <c r="A2573" t="s">
        <v>85</v>
      </c>
      <c r="B2573" t="s">
        <v>526</v>
      </c>
      <c r="C2573" t="s">
        <v>16</v>
      </c>
      <c r="E2573" t="s">
        <v>18</v>
      </c>
      <c r="I2573">
        <v>2</v>
      </c>
      <c r="J2573">
        <v>42.83</v>
      </c>
      <c r="K2573">
        <v>85.66</v>
      </c>
    </row>
    <row r="2574" spans="1:12" x14ac:dyDescent="0.2">
      <c r="A2574" t="s">
        <v>85</v>
      </c>
      <c r="B2574" t="s">
        <v>526</v>
      </c>
      <c r="C2574" t="s">
        <v>16</v>
      </c>
      <c r="E2574" t="s">
        <v>368</v>
      </c>
      <c r="F2574" t="s">
        <v>113</v>
      </c>
      <c r="H2574" t="s">
        <v>23</v>
      </c>
      <c r="I2574">
        <v>2</v>
      </c>
      <c r="J2574">
        <v>42.83</v>
      </c>
      <c r="K2574">
        <v>85.66</v>
      </c>
      <c r="L2574" t="s">
        <v>114</v>
      </c>
    </row>
    <row r="2575" spans="1:12" x14ac:dyDescent="0.2">
      <c r="A2575" t="s">
        <v>86</v>
      </c>
      <c r="B2575" t="s">
        <v>526</v>
      </c>
      <c r="C2575" t="s">
        <v>16</v>
      </c>
      <c r="E2575" t="s">
        <v>43</v>
      </c>
      <c r="F2575" t="s">
        <v>22</v>
      </c>
      <c r="H2575" t="s">
        <v>23</v>
      </c>
      <c r="I2575">
        <v>6</v>
      </c>
      <c r="J2575">
        <v>42.83</v>
      </c>
      <c r="K2575">
        <v>256.98</v>
      </c>
      <c r="L2575" t="s">
        <v>24</v>
      </c>
    </row>
    <row r="2576" spans="1:12" x14ac:dyDescent="0.2">
      <c r="A2576" t="s">
        <v>86</v>
      </c>
      <c r="B2576" t="s">
        <v>526</v>
      </c>
      <c r="C2576" t="s">
        <v>16</v>
      </c>
      <c r="E2576" t="s">
        <v>46</v>
      </c>
      <c r="I2576">
        <v>4</v>
      </c>
      <c r="J2576">
        <v>42.83</v>
      </c>
      <c r="K2576">
        <v>171.32</v>
      </c>
    </row>
    <row r="2577" spans="1:12" x14ac:dyDescent="0.2">
      <c r="A2577" t="s">
        <v>86</v>
      </c>
      <c r="B2577" t="s">
        <v>526</v>
      </c>
      <c r="C2577" t="s">
        <v>16</v>
      </c>
      <c r="E2577" t="s">
        <v>368</v>
      </c>
      <c r="F2577" t="s">
        <v>113</v>
      </c>
      <c r="H2577" t="s">
        <v>23</v>
      </c>
      <c r="I2577">
        <v>6</v>
      </c>
      <c r="J2577">
        <v>42.83</v>
      </c>
      <c r="K2577">
        <v>256.98</v>
      </c>
      <c r="L2577" t="s">
        <v>114</v>
      </c>
    </row>
    <row r="2578" spans="1:12" x14ac:dyDescent="0.2">
      <c r="A2578" t="s">
        <v>86</v>
      </c>
      <c r="B2578" t="s">
        <v>526</v>
      </c>
      <c r="C2578" t="s">
        <v>16</v>
      </c>
      <c r="E2578" t="s">
        <v>112</v>
      </c>
      <c r="F2578" t="s">
        <v>113</v>
      </c>
      <c r="H2578" t="s">
        <v>23</v>
      </c>
      <c r="I2578">
        <v>4</v>
      </c>
      <c r="J2578">
        <v>42.83</v>
      </c>
      <c r="K2578">
        <v>171.32</v>
      </c>
      <c r="L2578" t="s">
        <v>114</v>
      </c>
    </row>
    <row r="2579" spans="1:12" x14ac:dyDescent="0.2">
      <c r="A2579" t="s">
        <v>86</v>
      </c>
      <c r="B2579" t="s">
        <v>526</v>
      </c>
      <c r="C2579" t="s">
        <v>16</v>
      </c>
      <c r="E2579" t="s">
        <v>20</v>
      </c>
      <c r="I2579">
        <v>3</v>
      </c>
      <c r="J2579">
        <v>42.83</v>
      </c>
      <c r="K2579">
        <v>128.49</v>
      </c>
    </row>
    <row r="2580" spans="1:12" x14ac:dyDescent="0.2">
      <c r="A2580" t="s">
        <v>86</v>
      </c>
      <c r="B2580" t="s">
        <v>526</v>
      </c>
      <c r="C2580" t="s">
        <v>16</v>
      </c>
      <c r="E2580" t="s">
        <v>117</v>
      </c>
      <c r="F2580" t="s">
        <v>27</v>
      </c>
      <c r="H2580" t="s">
        <v>23</v>
      </c>
      <c r="I2580">
        <v>2</v>
      </c>
      <c r="J2580">
        <v>42.83</v>
      </c>
      <c r="K2580">
        <v>85.66</v>
      </c>
      <c r="L2580" t="s">
        <v>24</v>
      </c>
    </row>
    <row r="2581" spans="1:12" x14ac:dyDescent="0.2">
      <c r="A2581" t="s">
        <v>86</v>
      </c>
      <c r="B2581" t="s">
        <v>526</v>
      </c>
      <c r="C2581" t="s">
        <v>16</v>
      </c>
      <c r="E2581" t="s">
        <v>18</v>
      </c>
      <c r="I2581">
        <v>2</v>
      </c>
      <c r="J2581">
        <v>42.83</v>
      </c>
      <c r="K2581">
        <v>85.66</v>
      </c>
    </row>
    <row r="2582" spans="1:12" x14ac:dyDescent="0.2">
      <c r="A2582" t="s">
        <v>86</v>
      </c>
      <c r="B2582" t="s">
        <v>526</v>
      </c>
      <c r="C2582" t="s">
        <v>16</v>
      </c>
      <c r="E2582" t="s">
        <v>112</v>
      </c>
      <c r="F2582" t="s">
        <v>113</v>
      </c>
      <c r="H2582" t="s">
        <v>23</v>
      </c>
      <c r="I2582">
        <v>1</v>
      </c>
      <c r="J2582">
        <v>42.83</v>
      </c>
      <c r="K2582">
        <v>42.83</v>
      </c>
      <c r="L2582" t="s">
        <v>114</v>
      </c>
    </row>
    <row r="2583" spans="1:12" x14ac:dyDescent="0.2">
      <c r="A2583" t="s">
        <v>86</v>
      </c>
      <c r="B2583" t="s">
        <v>526</v>
      </c>
      <c r="C2583" t="s">
        <v>16</v>
      </c>
      <c r="E2583" t="s">
        <v>18</v>
      </c>
      <c r="I2583">
        <v>8</v>
      </c>
      <c r="J2583">
        <v>42.83</v>
      </c>
      <c r="K2583">
        <v>342.64</v>
      </c>
    </row>
    <row r="2584" spans="1:12" x14ac:dyDescent="0.2">
      <c r="A2584" t="s">
        <v>14</v>
      </c>
      <c r="B2584" t="s">
        <v>555</v>
      </c>
      <c r="C2584" t="s">
        <v>16</v>
      </c>
      <c r="E2584" t="s">
        <v>17</v>
      </c>
      <c r="I2584">
        <v>7.75</v>
      </c>
      <c r="J2584">
        <v>30.94</v>
      </c>
      <c r="K2584">
        <v>239.785</v>
      </c>
    </row>
    <row r="2585" spans="1:12" x14ac:dyDescent="0.2">
      <c r="A2585" t="s">
        <v>14</v>
      </c>
      <c r="B2585" t="s">
        <v>555</v>
      </c>
      <c r="C2585" t="s">
        <v>16</v>
      </c>
      <c r="D2585" t="s">
        <v>556</v>
      </c>
      <c r="E2585" t="s">
        <v>557</v>
      </c>
      <c r="I2585">
        <v>20.25</v>
      </c>
      <c r="J2585">
        <v>30.94</v>
      </c>
      <c r="K2585">
        <v>626.53499999999997</v>
      </c>
    </row>
    <row r="2586" spans="1:12" x14ac:dyDescent="0.2">
      <c r="A2586" t="s">
        <v>14</v>
      </c>
      <c r="B2586" t="s">
        <v>555</v>
      </c>
      <c r="C2586" t="s">
        <v>16</v>
      </c>
      <c r="E2586" t="s">
        <v>20</v>
      </c>
      <c r="I2586">
        <v>1</v>
      </c>
      <c r="J2586">
        <v>30.94</v>
      </c>
      <c r="K2586">
        <v>30.94</v>
      </c>
    </row>
    <row r="2587" spans="1:12" x14ac:dyDescent="0.2">
      <c r="A2587" t="s">
        <v>14</v>
      </c>
      <c r="B2587" t="s">
        <v>555</v>
      </c>
      <c r="C2587" t="s">
        <v>16</v>
      </c>
      <c r="E2587" t="s">
        <v>208</v>
      </c>
      <c r="F2587" t="s">
        <v>27</v>
      </c>
      <c r="H2587" t="s">
        <v>23</v>
      </c>
      <c r="I2587">
        <v>2</v>
      </c>
      <c r="J2587">
        <v>30.94</v>
      </c>
      <c r="K2587">
        <v>61.88</v>
      </c>
      <c r="L2587" t="s">
        <v>24</v>
      </c>
    </row>
    <row r="2588" spans="1:12" x14ac:dyDescent="0.2">
      <c r="A2588" t="s">
        <v>36</v>
      </c>
      <c r="B2588" t="s">
        <v>555</v>
      </c>
      <c r="C2588" t="s">
        <v>16</v>
      </c>
      <c r="E2588" t="s">
        <v>20</v>
      </c>
      <c r="I2588">
        <v>1</v>
      </c>
      <c r="J2588">
        <v>30.94</v>
      </c>
      <c r="K2588">
        <v>30.94</v>
      </c>
    </row>
    <row r="2589" spans="1:12" x14ac:dyDescent="0.2">
      <c r="A2589" t="s">
        <v>36</v>
      </c>
      <c r="B2589" t="s">
        <v>555</v>
      </c>
      <c r="C2589" t="s">
        <v>16</v>
      </c>
      <c r="E2589" t="s">
        <v>46</v>
      </c>
      <c r="I2589">
        <v>5</v>
      </c>
      <c r="J2589">
        <v>30.94</v>
      </c>
      <c r="K2589">
        <v>154.69999999999999</v>
      </c>
    </row>
    <row r="2590" spans="1:12" x14ac:dyDescent="0.2">
      <c r="A2590" t="s">
        <v>36</v>
      </c>
      <c r="B2590" t="s">
        <v>555</v>
      </c>
      <c r="C2590" t="s">
        <v>16</v>
      </c>
      <c r="E2590" t="s">
        <v>118</v>
      </c>
      <c r="F2590" t="s">
        <v>119</v>
      </c>
      <c r="H2590" t="s">
        <v>23</v>
      </c>
      <c r="I2590">
        <v>11</v>
      </c>
      <c r="J2590">
        <v>30.94</v>
      </c>
      <c r="K2590">
        <v>340.34</v>
      </c>
      <c r="L2590" t="s">
        <v>120</v>
      </c>
    </row>
    <row r="2591" spans="1:12" x14ac:dyDescent="0.2">
      <c r="A2591" t="s">
        <v>36</v>
      </c>
      <c r="B2591" t="s">
        <v>555</v>
      </c>
      <c r="C2591" t="s">
        <v>16</v>
      </c>
      <c r="E2591" t="s">
        <v>112</v>
      </c>
      <c r="F2591" t="s">
        <v>113</v>
      </c>
      <c r="H2591" t="s">
        <v>23</v>
      </c>
      <c r="I2591">
        <v>4</v>
      </c>
      <c r="J2591">
        <v>30.94</v>
      </c>
      <c r="K2591">
        <v>123.76</v>
      </c>
      <c r="L2591" t="s">
        <v>114</v>
      </c>
    </row>
    <row r="2592" spans="1:12" x14ac:dyDescent="0.2">
      <c r="A2592" t="s">
        <v>36</v>
      </c>
      <c r="B2592" t="s">
        <v>555</v>
      </c>
      <c r="C2592" t="s">
        <v>16</v>
      </c>
      <c r="E2592" t="s">
        <v>208</v>
      </c>
      <c r="F2592" t="s">
        <v>27</v>
      </c>
      <c r="H2592" t="s">
        <v>23</v>
      </c>
      <c r="I2592">
        <v>1</v>
      </c>
      <c r="J2592">
        <v>30.94</v>
      </c>
      <c r="K2592">
        <v>30.94</v>
      </c>
      <c r="L2592" t="s">
        <v>24</v>
      </c>
    </row>
    <row r="2593" spans="1:14" x14ac:dyDescent="0.2">
      <c r="A2593" t="s">
        <v>36</v>
      </c>
      <c r="B2593" t="s">
        <v>555</v>
      </c>
      <c r="C2593" t="s">
        <v>16</v>
      </c>
      <c r="D2593" t="s">
        <v>556</v>
      </c>
      <c r="E2593" t="s">
        <v>557</v>
      </c>
      <c r="I2593">
        <v>5</v>
      </c>
      <c r="J2593">
        <v>30.94</v>
      </c>
      <c r="K2593">
        <v>154.69999999999999</v>
      </c>
    </row>
    <row r="2594" spans="1:14" x14ac:dyDescent="0.2">
      <c r="A2594" t="s">
        <v>36</v>
      </c>
      <c r="B2594" t="s">
        <v>555</v>
      </c>
      <c r="C2594" t="s">
        <v>16</v>
      </c>
      <c r="E2594" t="s">
        <v>18</v>
      </c>
      <c r="I2594">
        <v>4</v>
      </c>
      <c r="J2594">
        <v>30.94</v>
      </c>
      <c r="K2594">
        <v>123.76</v>
      </c>
    </row>
    <row r="2595" spans="1:14" x14ac:dyDescent="0.2">
      <c r="A2595" t="s">
        <v>37</v>
      </c>
      <c r="B2595" t="s">
        <v>555</v>
      </c>
      <c r="C2595" t="s">
        <v>16</v>
      </c>
      <c r="E2595" t="s">
        <v>111</v>
      </c>
      <c r="F2595" t="s">
        <v>59</v>
      </c>
      <c r="H2595" t="s">
        <v>23</v>
      </c>
      <c r="I2595">
        <v>7</v>
      </c>
      <c r="J2595">
        <v>30.94</v>
      </c>
      <c r="K2595">
        <v>216.58</v>
      </c>
      <c r="L2595" t="s">
        <v>24</v>
      </c>
    </row>
    <row r="2596" spans="1:14" x14ac:dyDescent="0.2">
      <c r="A2596" t="s">
        <v>37</v>
      </c>
      <c r="B2596" t="s">
        <v>555</v>
      </c>
      <c r="C2596" t="s">
        <v>16</v>
      </c>
      <c r="E2596" t="s">
        <v>118</v>
      </c>
      <c r="F2596" t="s">
        <v>119</v>
      </c>
      <c r="H2596" t="s">
        <v>23</v>
      </c>
      <c r="I2596">
        <v>20</v>
      </c>
      <c r="J2596">
        <v>30.94</v>
      </c>
      <c r="K2596">
        <v>618.79999999999995</v>
      </c>
      <c r="L2596" t="s">
        <v>120</v>
      </c>
    </row>
    <row r="2597" spans="1:14" x14ac:dyDescent="0.2">
      <c r="A2597" t="s">
        <v>37</v>
      </c>
      <c r="B2597" t="s">
        <v>555</v>
      </c>
      <c r="C2597" t="s">
        <v>16</v>
      </c>
      <c r="E2597" t="s">
        <v>26</v>
      </c>
      <c r="F2597" t="s">
        <v>27</v>
      </c>
      <c r="H2597" t="s">
        <v>23</v>
      </c>
      <c r="I2597">
        <v>2</v>
      </c>
      <c r="J2597">
        <v>30.94</v>
      </c>
      <c r="K2597">
        <v>61.88</v>
      </c>
      <c r="L2597" t="s">
        <v>24</v>
      </c>
    </row>
    <row r="2598" spans="1:14" x14ac:dyDescent="0.2">
      <c r="A2598" t="s">
        <v>37</v>
      </c>
      <c r="B2598" t="s">
        <v>555</v>
      </c>
      <c r="C2598" t="s">
        <v>16</v>
      </c>
      <c r="E2598" t="s">
        <v>26</v>
      </c>
      <c r="F2598" t="s">
        <v>27</v>
      </c>
      <c r="H2598" t="s">
        <v>23</v>
      </c>
      <c r="I2598">
        <v>2</v>
      </c>
      <c r="J2598">
        <v>30.94</v>
      </c>
      <c r="K2598">
        <v>61.88</v>
      </c>
      <c r="L2598" t="s">
        <v>24</v>
      </c>
    </row>
    <row r="2599" spans="1:14" x14ac:dyDescent="0.2">
      <c r="A2599" t="s">
        <v>39</v>
      </c>
      <c r="B2599" t="s">
        <v>555</v>
      </c>
      <c r="C2599" t="s">
        <v>16</v>
      </c>
      <c r="D2599" t="s">
        <v>558</v>
      </c>
      <c r="E2599" t="s">
        <v>559</v>
      </c>
      <c r="F2599" t="s">
        <v>560</v>
      </c>
      <c r="G2599" t="s">
        <v>134</v>
      </c>
      <c r="H2599" t="s">
        <v>32</v>
      </c>
      <c r="I2599">
        <v>2</v>
      </c>
      <c r="J2599">
        <v>30.94</v>
      </c>
      <c r="K2599">
        <v>61.88</v>
      </c>
      <c r="L2599" t="s">
        <v>135</v>
      </c>
    </row>
    <row r="2600" spans="1:14" x14ac:dyDescent="0.2">
      <c r="A2600" t="s">
        <v>44</v>
      </c>
      <c r="B2600" t="s">
        <v>555</v>
      </c>
      <c r="C2600" t="s">
        <v>16</v>
      </c>
      <c r="D2600" t="s">
        <v>558</v>
      </c>
      <c r="E2600" t="s">
        <v>559</v>
      </c>
      <c r="F2600" t="s">
        <v>560</v>
      </c>
      <c r="G2600" t="s">
        <v>134</v>
      </c>
      <c r="H2600" t="s">
        <v>32</v>
      </c>
      <c r="I2600">
        <v>3</v>
      </c>
      <c r="J2600">
        <v>30.94</v>
      </c>
      <c r="K2600">
        <v>92.82</v>
      </c>
      <c r="L2600" t="s">
        <v>135</v>
      </c>
    </row>
    <row r="2601" spans="1:14" x14ac:dyDescent="0.2">
      <c r="A2601" t="s">
        <v>44</v>
      </c>
      <c r="B2601" t="s">
        <v>555</v>
      </c>
      <c r="C2601" t="s">
        <v>16</v>
      </c>
      <c r="E2601" t="s">
        <v>118</v>
      </c>
      <c r="F2601" t="s">
        <v>119</v>
      </c>
      <c r="H2601" t="s">
        <v>23</v>
      </c>
      <c r="I2601">
        <v>10</v>
      </c>
      <c r="J2601">
        <v>30.94</v>
      </c>
      <c r="K2601">
        <v>309.39999999999998</v>
      </c>
      <c r="L2601" t="s">
        <v>120</v>
      </c>
    </row>
    <row r="2602" spans="1:14" x14ac:dyDescent="0.2">
      <c r="A2602" t="s">
        <v>44</v>
      </c>
      <c r="B2602" t="s">
        <v>555</v>
      </c>
      <c r="C2602" t="s">
        <v>16</v>
      </c>
      <c r="E2602" t="s">
        <v>20</v>
      </c>
      <c r="I2602">
        <v>4</v>
      </c>
      <c r="J2602">
        <v>30.94</v>
      </c>
      <c r="K2602">
        <v>123.76</v>
      </c>
    </row>
    <row r="2603" spans="1:14" x14ac:dyDescent="0.2">
      <c r="A2603" t="s">
        <v>44</v>
      </c>
      <c r="B2603" t="s">
        <v>555</v>
      </c>
      <c r="C2603" t="s">
        <v>16</v>
      </c>
      <c r="E2603" t="s">
        <v>111</v>
      </c>
      <c r="F2603" t="s">
        <v>59</v>
      </c>
      <c r="H2603" t="s">
        <v>23</v>
      </c>
      <c r="I2603">
        <v>7</v>
      </c>
      <c r="J2603">
        <v>30.94</v>
      </c>
      <c r="K2603">
        <v>216.58</v>
      </c>
      <c r="L2603" t="s">
        <v>24</v>
      </c>
    </row>
    <row r="2604" spans="1:14" x14ac:dyDescent="0.2">
      <c r="A2604" t="s">
        <v>44</v>
      </c>
      <c r="B2604" t="s">
        <v>555</v>
      </c>
      <c r="C2604" t="s">
        <v>16</v>
      </c>
      <c r="E2604" t="s">
        <v>19</v>
      </c>
      <c r="I2604">
        <v>1</v>
      </c>
      <c r="J2604">
        <v>30.94</v>
      </c>
      <c r="K2604">
        <v>30.94</v>
      </c>
      <c r="N2604" t="s">
        <v>561</v>
      </c>
    </row>
    <row r="2605" spans="1:14" x14ac:dyDescent="0.2">
      <c r="A2605" t="s">
        <v>44</v>
      </c>
      <c r="B2605" t="s">
        <v>555</v>
      </c>
      <c r="C2605" t="s">
        <v>16</v>
      </c>
      <c r="D2605" t="s">
        <v>556</v>
      </c>
      <c r="E2605" t="s">
        <v>557</v>
      </c>
      <c r="I2605">
        <v>3</v>
      </c>
      <c r="J2605">
        <v>30.94</v>
      </c>
      <c r="K2605">
        <v>92.82</v>
      </c>
      <c r="N2605" t="s">
        <v>562</v>
      </c>
    </row>
    <row r="2606" spans="1:14" x14ac:dyDescent="0.2">
      <c r="A2606" t="s">
        <v>44</v>
      </c>
      <c r="B2606" t="s">
        <v>555</v>
      </c>
      <c r="C2606" t="s">
        <v>16</v>
      </c>
      <c r="E2606" t="s">
        <v>563</v>
      </c>
      <c r="F2606" t="s">
        <v>564</v>
      </c>
      <c r="G2606" t="s">
        <v>396</v>
      </c>
      <c r="H2606" t="s">
        <v>145</v>
      </c>
      <c r="I2606">
        <v>3</v>
      </c>
      <c r="J2606">
        <v>30.94</v>
      </c>
      <c r="K2606">
        <v>92.82</v>
      </c>
      <c r="L2606" t="s">
        <v>24</v>
      </c>
      <c r="N2606" t="s">
        <v>565</v>
      </c>
    </row>
    <row r="2607" spans="1:14" x14ac:dyDescent="0.2">
      <c r="A2607" t="s">
        <v>47</v>
      </c>
      <c r="B2607" t="s">
        <v>555</v>
      </c>
      <c r="C2607" t="s">
        <v>16</v>
      </c>
      <c r="E2607" t="s">
        <v>111</v>
      </c>
      <c r="F2607" t="s">
        <v>59</v>
      </c>
      <c r="H2607" t="s">
        <v>23</v>
      </c>
      <c r="I2607">
        <v>5</v>
      </c>
      <c r="J2607">
        <v>30.94</v>
      </c>
      <c r="K2607">
        <v>154.69999999999999</v>
      </c>
      <c r="L2607" t="s">
        <v>24</v>
      </c>
    </row>
    <row r="2608" spans="1:14" x14ac:dyDescent="0.2">
      <c r="A2608" t="s">
        <v>47</v>
      </c>
      <c r="B2608" t="s">
        <v>555</v>
      </c>
      <c r="C2608" t="s">
        <v>16</v>
      </c>
      <c r="E2608" t="s">
        <v>20</v>
      </c>
      <c r="I2608">
        <v>3</v>
      </c>
      <c r="J2608">
        <v>30.94</v>
      </c>
      <c r="K2608">
        <v>92.82</v>
      </c>
    </row>
    <row r="2609" spans="1:14" x14ac:dyDescent="0.2">
      <c r="A2609" t="s">
        <v>47</v>
      </c>
      <c r="B2609" t="s">
        <v>555</v>
      </c>
      <c r="C2609" t="s">
        <v>16</v>
      </c>
      <c r="E2609" t="s">
        <v>46</v>
      </c>
      <c r="I2609">
        <v>1</v>
      </c>
      <c r="J2609">
        <v>30.94</v>
      </c>
      <c r="K2609">
        <v>30.94</v>
      </c>
    </row>
    <row r="2610" spans="1:14" x14ac:dyDescent="0.2">
      <c r="A2610" t="s">
        <v>47</v>
      </c>
      <c r="B2610" t="s">
        <v>555</v>
      </c>
      <c r="C2610" t="s">
        <v>16</v>
      </c>
      <c r="E2610" t="s">
        <v>46</v>
      </c>
      <c r="I2610">
        <v>1</v>
      </c>
      <c r="J2610">
        <v>30.94</v>
      </c>
      <c r="K2610">
        <v>30.94</v>
      </c>
    </row>
    <row r="2611" spans="1:14" x14ac:dyDescent="0.2">
      <c r="A2611" t="s">
        <v>47</v>
      </c>
      <c r="B2611" t="s">
        <v>555</v>
      </c>
      <c r="C2611" t="s">
        <v>16</v>
      </c>
      <c r="E2611" t="s">
        <v>58</v>
      </c>
      <c r="F2611" t="s">
        <v>59</v>
      </c>
      <c r="H2611" t="s">
        <v>23</v>
      </c>
      <c r="I2611">
        <v>2</v>
      </c>
      <c r="J2611">
        <v>30.94</v>
      </c>
      <c r="K2611">
        <v>61.88</v>
      </c>
      <c r="L2611" t="s">
        <v>24</v>
      </c>
    </row>
    <row r="2612" spans="1:14" x14ac:dyDescent="0.2">
      <c r="A2612" t="s">
        <v>47</v>
      </c>
      <c r="B2612" t="s">
        <v>555</v>
      </c>
      <c r="C2612" t="s">
        <v>16</v>
      </c>
      <c r="E2612" t="s">
        <v>118</v>
      </c>
      <c r="F2612" t="s">
        <v>119</v>
      </c>
      <c r="H2612" t="s">
        <v>23</v>
      </c>
      <c r="I2612">
        <v>5</v>
      </c>
      <c r="J2612">
        <v>30.94</v>
      </c>
      <c r="K2612">
        <v>154.69999999999999</v>
      </c>
      <c r="L2612" t="s">
        <v>120</v>
      </c>
    </row>
    <row r="2613" spans="1:14" x14ac:dyDescent="0.2">
      <c r="A2613" t="s">
        <v>47</v>
      </c>
      <c r="B2613" t="s">
        <v>555</v>
      </c>
      <c r="C2613" t="s">
        <v>16</v>
      </c>
      <c r="D2613" t="s">
        <v>556</v>
      </c>
      <c r="E2613" t="s">
        <v>557</v>
      </c>
      <c r="I2613">
        <v>14</v>
      </c>
      <c r="J2613">
        <v>30.94</v>
      </c>
      <c r="K2613">
        <v>433.16</v>
      </c>
    </row>
    <row r="2614" spans="1:14" x14ac:dyDescent="0.2">
      <c r="A2614" t="s">
        <v>48</v>
      </c>
      <c r="B2614" t="s">
        <v>555</v>
      </c>
      <c r="C2614" t="s">
        <v>16</v>
      </c>
      <c r="D2614" t="s">
        <v>65</v>
      </c>
      <c r="E2614" t="s">
        <v>566</v>
      </c>
      <c r="I2614">
        <v>4</v>
      </c>
      <c r="J2614">
        <v>30.94</v>
      </c>
      <c r="K2614">
        <v>123.76</v>
      </c>
      <c r="N2614" t="s">
        <v>567</v>
      </c>
    </row>
    <row r="2615" spans="1:14" x14ac:dyDescent="0.2">
      <c r="A2615" t="s">
        <v>48</v>
      </c>
      <c r="B2615" t="s">
        <v>555</v>
      </c>
      <c r="C2615" t="s">
        <v>16</v>
      </c>
      <c r="E2615" t="s">
        <v>111</v>
      </c>
      <c r="F2615" t="s">
        <v>59</v>
      </c>
      <c r="H2615" t="s">
        <v>23</v>
      </c>
      <c r="I2615">
        <v>8</v>
      </c>
      <c r="J2615">
        <v>30.94</v>
      </c>
      <c r="K2615">
        <v>247.52</v>
      </c>
      <c r="L2615" t="s">
        <v>24</v>
      </c>
    </row>
    <row r="2616" spans="1:14" x14ac:dyDescent="0.2">
      <c r="A2616" t="s">
        <v>48</v>
      </c>
      <c r="B2616" t="s">
        <v>555</v>
      </c>
      <c r="C2616" t="s">
        <v>16</v>
      </c>
      <c r="E2616" t="s">
        <v>19</v>
      </c>
      <c r="I2616">
        <v>1</v>
      </c>
      <c r="J2616">
        <v>30.94</v>
      </c>
      <c r="K2616">
        <v>30.94</v>
      </c>
    </row>
    <row r="2617" spans="1:14" x14ac:dyDescent="0.2">
      <c r="A2617" t="s">
        <v>48</v>
      </c>
      <c r="B2617" t="s">
        <v>555</v>
      </c>
      <c r="C2617" t="s">
        <v>16</v>
      </c>
      <c r="E2617" t="s">
        <v>118</v>
      </c>
      <c r="F2617" t="s">
        <v>119</v>
      </c>
      <c r="H2617" t="s">
        <v>23</v>
      </c>
      <c r="I2617">
        <v>10.25</v>
      </c>
      <c r="J2617">
        <v>30.94</v>
      </c>
      <c r="K2617">
        <v>317.13499999999999</v>
      </c>
      <c r="L2617" t="s">
        <v>120</v>
      </c>
    </row>
    <row r="2618" spans="1:14" x14ac:dyDescent="0.2">
      <c r="A2618" t="s">
        <v>48</v>
      </c>
      <c r="B2618" t="s">
        <v>555</v>
      </c>
      <c r="C2618" t="s">
        <v>16</v>
      </c>
      <c r="E2618" t="s">
        <v>17</v>
      </c>
      <c r="I2618">
        <v>7.75</v>
      </c>
      <c r="J2618">
        <v>30.94</v>
      </c>
      <c r="K2618">
        <v>239.785</v>
      </c>
    </row>
    <row r="2619" spans="1:14" x14ac:dyDescent="0.2">
      <c r="A2619" t="s">
        <v>49</v>
      </c>
      <c r="B2619" t="s">
        <v>555</v>
      </c>
      <c r="C2619" t="s">
        <v>16</v>
      </c>
      <c r="E2619" t="s">
        <v>17</v>
      </c>
      <c r="I2619">
        <v>31</v>
      </c>
      <c r="J2619">
        <v>30.94</v>
      </c>
      <c r="K2619">
        <v>959.14</v>
      </c>
    </row>
    <row r="2620" spans="1:14" x14ac:dyDescent="0.2">
      <c r="A2620" t="s">
        <v>51</v>
      </c>
      <c r="B2620" t="s">
        <v>555</v>
      </c>
      <c r="C2620" t="s">
        <v>16</v>
      </c>
      <c r="E2620" t="s">
        <v>46</v>
      </c>
      <c r="I2620">
        <v>3</v>
      </c>
      <c r="J2620">
        <v>30.94</v>
      </c>
      <c r="K2620">
        <v>92.82</v>
      </c>
    </row>
    <row r="2621" spans="1:14" x14ac:dyDescent="0.2">
      <c r="A2621" t="s">
        <v>51</v>
      </c>
      <c r="B2621" t="s">
        <v>555</v>
      </c>
      <c r="C2621" t="s">
        <v>16</v>
      </c>
      <c r="E2621" t="s">
        <v>111</v>
      </c>
      <c r="F2621" t="s">
        <v>59</v>
      </c>
      <c r="H2621" t="s">
        <v>23</v>
      </c>
      <c r="I2621">
        <v>2</v>
      </c>
      <c r="J2621">
        <v>30.94</v>
      </c>
      <c r="K2621">
        <v>61.88</v>
      </c>
      <c r="L2621" t="s">
        <v>24</v>
      </c>
    </row>
    <row r="2622" spans="1:14" x14ac:dyDescent="0.2">
      <c r="A2622" t="s">
        <v>51</v>
      </c>
      <c r="B2622" t="s">
        <v>555</v>
      </c>
      <c r="C2622" t="s">
        <v>16</v>
      </c>
      <c r="E2622" t="s">
        <v>20</v>
      </c>
      <c r="I2622">
        <v>1</v>
      </c>
      <c r="J2622">
        <v>30.94</v>
      </c>
      <c r="K2622">
        <v>30.94</v>
      </c>
    </row>
    <row r="2623" spans="1:14" x14ac:dyDescent="0.2">
      <c r="A2623" t="s">
        <v>51</v>
      </c>
      <c r="B2623" t="s">
        <v>555</v>
      </c>
      <c r="C2623" t="s">
        <v>16</v>
      </c>
      <c r="E2623" t="s">
        <v>118</v>
      </c>
      <c r="F2623" t="s">
        <v>119</v>
      </c>
      <c r="H2623" t="s">
        <v>23</v>
      </c>
      <c r="I2623">
        <v>20</v>
      </c>
      <c r="J2623">
        <v>30.94</v>
      </c>
      <c r="K2623">
        <v>618.79999999999995</v>
      </c>
      <c r="L2623" t="s">
        <v>120</v>
      </c>
    </row>
    <row r="2624" spans="1:14" x14ac:dyDescent="0.2">
      <c r="A2624" t="s">
        <v>55</v>
      </c>
      <c r="B2624" t="s">
        <v>555</v>
      </c>
      <c r="C2624" t="s">
        <v>16</v>
      </c>
      <c r="E2624" t="s">
        <v>118</v>
      </c>
      <c r="F2624" t="s">
        <v>119</v>
      </c>
      <c r="H2624" t="s">
        <v>23</v>
      </c>
      <c r="I2624">
        <v>1</v>
      </c>
      <c r="J2624">
        <v>30.94</v>
      </c>
      <c r="K2624">
        <v>30.94</v>
      </c>
      <c r="L2624" t="s">
        <v>120</v>
      </c>
    </row>
    <row r="2625" spans="1:14" x14ac:dyDescent="0.2">
      <c r="A2625" t="s">
        <v>55</v>
      </c>
      <c r="B2625" t="s">
        <v>555</v>
      </c>
      <c r="C2625" t="s">
        <v>16</v>
      </c>
      <c r="E2625" t="s">
        <v>111</v>
      </c>
      <c r="F2625" t="s">
        <v>59</v>
      </c>
      <c r="H2625" t="s">
        <v>23</v>
      </c>
      <c r="I2625">
        <v>28</v>
      </c>
      <c r="J2625">
        <v>30.94</v>
      </c>
      <c r="K2625">
        <v>866.32</v>
      </c>
      <c r="L2625" t="s">
        <v>24</v>
      </c>
    </row>
    <row r="2626" spans="1:14" x14ac:dyDescent="0.2">
      <c r="A2626" t="s">
        <v>55</v>
      </c>
      <c r="B2626" t="s">
        <v>555</v>
      </c>
      <c r="C2626" t="s">
        <v>16</v>
      </c>
      <c r="E2626" t="s">
        <v>58</v>
      </c>
      <c r="F2626" t="s">
        <v>59</v>
      </c>
      <c r="H2626" t="s">
        <v>23</v>
      </c>
      <c r="I2626">
        <v>2</v>
      </c>
      <c r="J2626">
        <v>30.94</v>
      </c>
      <c r="K2626">
        <v>61.88</v>
      </c>
      <c r="L2626" t="s">
        <v>24</v>
      </c>
    </row>
    <row r="2627" spans="1:14" x14ac:dyDescent="0.2">
      <c r="A2627" t="s">
        <v>56</v>
      </c>
      <c r="B2627" t="s">
        <v>555</v>
      </c>
      <c r="C2627" t="s">
        <v>16</v>
      </c>
      <c r="E2627" t="s">
        <v>58</v>
      </c>
      <c r="F2627" t="s">
        <v>59</v>
      </c>
      <c r="H2627" t="s">
        <v>23</v>
      </c>
      <c r="I2627">
        <v>4</v>
      </c>
      <c r="J2627">
        <v>30.94</v>
      </c>
      <c r="K2627">
        <v>123.76</v>
      </c>
      <c r="L2627" t="s">
        <v>24</v>
      </c>
    </row>
    <row r="2628" spans="1:14" x14ac:dyDescent="0.2">
      <c r="A2628" t="s">
        <v>56</v>
      </c>
      <c r="B2628" t="s">
        <v>555</v>
      </c>
      <c r="C2628" t="s">
        <v>16</v>
      </c>
      <c r="E2628" t="s">
        <v>20</v>
      </c>
      <c r="I2628">
        <v>2</v>
      </c>
      <c r="J2628">
        <v>30.94</v>
      </c>
      <c r="K2628">
        <v>61.88</v>
      </c>
    </row>
    <row r="2629" spans="1:14" x14ac:dyDescent="0.2">
      <c r="A2629" t="s">
        <v>56</v>
      </c>
      <c r="B2629" t="s">
        <v>555</v>
      </c>
      <c r="C2629" t="s">
        <v>16</v>
      </c>
      <c r="E2629" t="s">
        <v>111</v>
      </c>
      <c r="F2629" t="s">
        <v>59</v>
      </c>
      <c r="H2629" t="s">
        <v>23</v>
      </c>
      <c r="I2629">
        <v>10</v>
      </c>
      <c r="J2629">
        <v>30.94</v>
      </c>
      <c r="K2629">
        <v>309.39999999999998</v>
      </c>
      <c r="L2629" t="s">
        <v>24</v>
      </c>
    </row>
    <row r="2630" spans="1:14" x14ac:dyDescent="0.2">
      <c r="A2630" t="s">
        <v>56</v>
      </c>
      <c r="B2630" t="s">
        <v>555</v>
      </c>
      <c r="C2630" t="s">
        <v>16</v>
      </c>
      <c r="E2630" t="s">
        <v>17</v>
      </c>
      <c r="I2630">
        <v>4</v>
      </c>
      <c r="J2630">
        <v>30.94</v>
      </c>
      <c r="K2630">
        <v>123.76</v>
      </c>
    </row>
    <row r="2631" spans="1:14" x14ac:dyDescent="0.2">
      <c r="A2631" t="s">
        <v>56</v>
      </c>
      <c r="B2631" t="s">
        <v>555</v>
      </c>
      <c r="C2631" t="s">
        <v>16</v>
      </c>
      <c r="D2631" t="s">
        <v>556</v>
      </c>
      <c r="E2631" t="s">
        <v>557</v>
      </c>
      <c r="I2631">
        <v>4</v>
      </c>
      <c r="J2631">
        <v>30.94</v>
      </c>
      <c r="K2631">
        <v>123.76</v>
      </c>
      <c r="N2631" t="s">
        <v>568</v>
      </c>
    </row>
    <row r="2632" spans="1:14" x14ac:dyDescent="0.2">
      <c r="A2632" t="s">
        <v>56</v>
      </c>
      <c r="B2632" t="s">
        <v>555</v>
      </c>
      <c r="C2632" t="s">
        <v>16</v>
      </c>
      <c r="E2632" t="s">
        <v>118</v>
      </c>
      <c r="F2632" t="s">
        <v>119</v>
      </c>
      <c r="H2632" t="s">
        <v>23</v>
      </c>
      <c r="I2632">
        <v>7</v>
      </c>
      <c r="J2632">
        <v>30.94</v>
      </c>
      <c r="K2632">
        <v>216.58</v>
      </c>
      <c r="L2632" t="s">
        <v>120</v>
      </c>
      <c r="N2632" t="s">
        <v>568</v>
      </c>
    </row>
    <row r="2633" spans="1:14" x14ac:dyDescent="0.2">
      <c r="A2633" t="s">
        <v>60</v>
      </c>
      <c r="B2633" t="s">
        <v>555</v>
      </c>
      <c r="C2633" t="s">
        <v>16</v>
      </c>
      <c r="E2633" t="s">
        <v>17</v>
      </c>
      <c r="I2633">
        <v>4</v>
      </c>
      <c r="J2633">
        <v>30.94</v>
      </c>
      <c r="K2633">
        <v>123.76</v>
      </c>
    </row>
    <row r="2634" spans="1:14" x14ac:dyDescent="0.2">
      <c r="A2634" t="s">
        <v>60</v>
      </c>
      <c r="B2634" t="s">
        <v>555</v>
      </c>
      <c r="C2634" t="s">
        <v>16</v>
      </c>
      <c r="D2634" t="s">
        <v>556</v>
      </c>
      <c r="E2634" t="s">
        <v>557</v>
      </c>
      <c r="I2634">
        <v>4</v>
      </c>
      <c r="J2634">
        <v>30.94</v>
      </c>
      <c r="K2634">
        <v>123.76</v>
      </c>
      <c r="N2634" t="s">
        <v>568</v>
      </c>
    </row>
    <row r="2635" spans="1:14" x14ac:dyDescent="0.2">
      <c r="A2635" t="s">
        <v>60</v>
      </c>
      <c r="B2635" t="s">
        <v>555</v>
      </c>
      <c r="C2635" t="s">
        <v>16</v>
      </c>
      <c r="E2635" t="s">
        <v>111</v>
      </c>
      <c r="F2635" t="s">
        <v>59</v>
      </c>
      <c r="H2635" t="s">
        <v>23</v>
      </c>
      <c r="I2635">
        <v>20</v>
      </c>
      <c r="J2635">
        <v>30.94</v>
      </c>
      <c r="K2635">
        <v>618.79999999999995</v>
      </c>
      <c r="L2635" t="s">
        <v>24</v>
      </c>
      <c r="N2635" t="s">
        <v>568</v>
      </c>
    </row>
    <row r="2636" spans="1:14" x14ac:dyDescent="0.2">
      <c r="A2636" t="s">
        <v>60</v>
      </c>
      <c r="B2636" t="s">
        <v>555</v>
      </c>
      <c r="C2636" t="s">
        <v>16</v>
      </c>
      <c r="E2636" t="s">
        <v>118</v>
      </c>
      <c r="F2636" t="s">
        <v>119</v>
      </c>
      <c r="H2636" t="s">
        <v>23</v>
      </c>
      <c r="I2636">
        <v>3</v>
      </c>
      <c r="J2636">
        <v>30.94</v>
      </c>
      <c r="K2636">
        <v>92.82</v>
      </c>
      <c r="L2636" t="s">
        <v>120</v>
      </c>
      <c r="N2636" t="s">
        <v>568</v>
      </c>
    </row>
    <row r="2637" spans="1:14" x14ac:dyDescent="0.2">
      <c r="A2637" t="s">
        <v>67</v>
      </c>
      <c r="B2637" t="s">
        <v>555</v>
      </c>
      <c r="C2637" t="s">
        <v>16</v>
      </c>
      <c r="E2637" t="s">
        <v>118</v>
      </c>
      <c r="F2637" t="s">
        <v>119</v>
      </c>
      <c r="H2637" t="s">
        <v>23</v>
      </c>
      <c r="I2637">
        <v>12</v>
      </c>
      <c r="J2637">
        <v>30.94</v>
      </c>
      <c r="K2637">
        <v>371.28</v>
      </c>
      <c r="L2637" t="s">
        <v>120</v>
      </c>
      <c r="N2637" t="s">
        <v>568</v>
      </c>
    </row>
    <row r="2638" spans="1:14" x14ac:dyDescent="0.2">
      <c r="A2638" t="s">
        <v>67</v>
      </c>
      <c r="B2638" t="s">
        <v>555</v>
      </c>
      <c r="C2638" t="s">
        <v>16</v>
      </c>
      <c r="E2638" t="s">
        <v>58</v>
      </c>
      <c r="F2638" t="s">
        <v>59</v>
      </c>
      <c r="H2638" t="s">
        <v>23</v>
      </c>
      <c r="I2638">
        <v>16</v>
      </c>
      <c r="J2638">
        <v>30.94</v>
      </c>
      <c r="K2638">
        <v>495.04</v>
      </c>
      <c r="L2638" t="s">
        <v>24</v>
      </c>
      <c r="N2638" t="s">
        <v>568</v>
      </c>
    </row>
    <row r="2639" spans="1:14" x14ac:dyDescent="0.2">
      <c r="A2639" t="s">
        <v>67</v>
      </c>
      <c r="B2639" t="s">
        <v>555</v>
      </c>
      <c r="C2639" t="s">
        <v>16</v>
      </c>
      <c r="E2639" t="s">
        <v>58</v>
      </c>
      <c r="F2639" t="s">
        <v>59</v>
      </c>
      <c r="H2639" t="s">
        <v>23</v>
      </c>
      <c r="I2639">
        <v>3</v>
      </c>
      <c r="J2639">
        <v>30.94</v>
      </c>
      <c r="K2639">
        <v>92.82</v>
      </c>
      <c r="L2639" t="s">
        <v>24</v>
      </c>
      <c r="N2639" t="s">
        <v>568</v>
      </c>
    </row>
    <row r="2640" spans="1:14" x14ac:dyDescent="0.2">
      <c r="A2640" t="s">
        <v>68</v>
      </c>
      <c r="B2640" t="s">
        <v>555</v>
      </c>
      <c r="C2640" t="s">
        <v>16</v>
      </c>
      <c r="D2640" t="s">
        <v>65</v>
      </c>
      <c r="E2640" t="s">
        <v>566</v>
      </c>
      <c r="I2640">
        <v>3</v>
      </c>
      <c r="J2640">
        <v>30.94</v>
      </c>
      <c r="K2640">
        <v>92.82</v>
      </c>
      <c r="N2640" t="s">
        <v>567</v>
      </c>
    </row>
    <row r="2641" spans="1:12" x14ac:dyDescent="0.2">
      <c r="A2641" t="s">
        <v>68</v>
      </c>
      <c r="B2641" t="s">
        <v>555</v>
      </c>
      <c r="C2641" t="s">
        <v>16</v>
      </c>
      <c r="E2641" t="s">
        <v>111</v>
      </c>
      <c r="F2641" t="s">
        <v>59</v>
      </c>
      <c r="H2641" t="s">
        <v>23</v>
      </c>
      <c r="I2641">
        <v>18</v>
      </c>
      <c r="J2641">
        <v>30.94</v>
      </c>
      <c r="K2641">
        <v>556.91999999999996</v>
      </c>
      <c r="L2641" t="s">
        <v>24</v>
      </c>
    </row>
    <row r="2642" spans="1:12" x14ac:dyDescent="0.2">
      <c r="A2642" t="s">
        <v>68</v>
      </c>
      <c r="B2642" t="s">
        <v>555</v>
      </c>
      <c r="C2642" t="s">
        <v>16</v>
      </c>
      <c r="E2642" t="s">
        <v>118</v>
      </c>
      <c r="F2642" t="s">
        <v>119</v>
      </c>
      <c r="H2642" t="s">
        <v>23</v>
      </c>
      <c r="I2642">
        <v>5</v>
      </c>
      <c r="J2642">
        <v>30.94</v>
      </c>
      <c r="K2642">
        <v>154.69999999999999</v>
      </c>
      <c r="L2642" t="s">
        <v>120</v>
      </c>
    </row>
    <row r="2643" spans="1:12" x14ac:dyDescent="0.2">
      <c r="A2643" t="s">
        <v>68</v>
      </c>
      <c r="B2643" t="s">
        <v>555</v>
      </c>
      <c r="C2643" t="s">
        <v>16</v>
      </c>
      <c r="E2643" t="s">
        <v>208</v>
      </c>
      <c r="F2643" t="s">
        <v>27</v>
      </c>
      <c r="H2643" t="s">
        <v>23</v>
      </c>
      <c r="I2643">
        <v>2</v>
      </c>
      <c r="J2643">
        <v>30.94</v>
      </c>
      <c r="K2643">
        <v>61.88</v>
      </c>
      <c r="L2643" t="s">
        <v>24</v>
      </c>
    </row>
    <row r="2644" spans="1:12" x14ac:dyDescent="0.2">
      <c r="A2644" t="s">
        <v>68</v>
      </c>
      <c r="B2644" t="s">
        <v>555</v>
      </c>
      <c r="C2644" t="s">
        <v>16</v>
      </c>
      <c r="D2644" t="s">
        <v>556</v>
      </c>
      <c r="E2644" t="s">
        <v>557</v>
      </c>
      <c r="I2644">
        <v>3</v>
      </c>
      <c r="J2644">
        <v>30.94</v>
      </c>
      <c r="K2644">
        <v>92.82</v>
      </c>
    </row>
    <row r="2645" spans="1:12" x14ac:dyDescent="0.2">
      <c r="A2645" t="s">
        <v>69</v>
      </c>
      <c r="B2645" t="s">
        <v>555</v>
      </c>
      <c r="C2645" t="s">
        <v>16</v>
      </c>
      <c r="E2645" t="s">
        <v>17</v>
      </c>
      <c r="I2645">
        <v>7.25</v>
      </c>
      <c r="J2645">
        <v>30.94</v>
      </c>
      <c r="K2645">
        <v>224.315</v>
      </c>
    </row>
    <row r="2646" spans="1:12" x14ac:dyDescent="0.2">
      <c r="A2646" t="s">
        <v>69</v>
      </c>
      <c r="B2646" t="s">
        <v>555</v>
      </c>
      <c r="C2646" t="s">
        <v>16</v>
      </c>
      <c r="E2646" t="s">
        <v>118</v>
      </c>
      <c r="F2646" t="s">
        <v>119</v>
      </c>
      <c r="H2646" t="s">
        <v>23</v>
      </c>
      <c r="I2646">
        <v>14.5</v>
      </c>
      <c r="J2646">
        <v>30.94</v>
      </c>
      <c r="K2646">
        <v>448.63</v>
      </c>
      <c r="L2646" t="s">
        <v>120</v>
      </c>
    </row>
    <row r="2647" spans="1:12" x14ac:dyDescent="0.2">
      <c r="A2647" t="s">
        <v>70</v>
      </c>
      <c r="B2647" t="s">
        <v>555</v>
      </c>
      <c r="C2647" t="s">
        <v>16</v>
      </c>
      <c r="E2647" t="s">
        <v>17</v>
      </c>
      <c r="I2647">
        <v>31</v>
      </c>
      <c r="J2647">
        <v>30.94</v>
      </c>
      <c r="K2647">
        <v>959.14</v>
      </c>
    </row>
    <row r="2648" spans="1:12" x14ac:dyDescent="0.2">
      <c r="A2648" t="s">
        <v>71</v>
      </c>
      <c r="B2648" t="s">
        <v>555</v>
      </c>
      <c r="C2648" t="s">
        <v>16</v>
      </c>
      <c r="E2648" t="s">
        <v>17</v>
      </c>
      <c r="I2648">
        <v>31</v>
      </c>
      <c r="J2648">
        <v>30.94</v>
      </c>
      <c r="K2648">
        <v>959.14</v>
      </c>
    </row>
    <row r="2649" spans="1:12" x14ac:dyDescent="0.2">
      <c r="A2649" t="s">
        <v>72</v>
      </c>
      <c r="B2649" t="s">
        <v>555</v>
      </c>
      <c r="C2649" t="s">
        <v>16</v>
      </c>
      <c r="E2649" t="s">
        <v>118</v>
      </c>
      <c r="F2649" t="s">
        <v>119</v>
      </c>
      <c r="H2649" t="s">
        <v>23</v>
      </c>
      <c r="I2649">
        <v>20</v>
      </c>
      <c r="J2649">
        <v>30.94</v>
      </c>
      <c r="K2649">
        <v>618.79999999999995</v>
      </c>
      <c r="L2649" t="s">
        <v>120</v>
      </c>
    </row>
    <row r="2650" spans="1:12" x14ac:dyDescent="0.2">
      <c r="A2650" t="s">
        <v>72</v>
      </c>
      <c r="B2650" t="s">
        <v>555</v>
      </c>
      <c r="C2650" t="s">
        <v>16</v>
      </c>
      <c r="E2650" t="s">
        <v>111</v>
      </c>
      <c r="F2650" t="s">
        <v>59</v>
      </c>
      <c r="H2650" t="s">
        <v>23</v>
      </c>
      <c r="I2650">
        <v>8</v>
      </c>
      <c r="J2650">
        <v>30.94</v>
      </c>
      <c r="K2650">
        <v>247.52</v>
      </c>
      <c r="L2650" t="s">
        <v>24</v>
      </c>
    </row>
    <row r="2651" spans="1:12" x14ac:dyDescent="0.2">
      <c r="A2651" t="s">
        <v>72</v>
      </c>
      <c r="B2651" t="s">
        <v>555</v>
      </c>
      <c r="C2651" t="s">
        <v>16</v>
      </c>
      <c r="E2651" t="s">
        <v>58</v>
      </c>
      <c r="F2651" t="s">
        <v>59</v>
      </c>
      <c r="H2651" t="s">
        <v>23</v>
      </c>
      <c r="I2651">
        <v>2</v>
      </c>
      <c r="J2651">
        <v>30.94</v>
      </c>
      <c r="K2651">
        <v>61.88</v>
      </c>
      <c r="L2651" t="s">
        <v>24</v>
      </c>
    </row>
    <row r="2652" spans="1:12" x14ac:dyDescent="0.2">
      <c r="A2652" t="s">
        <v>72</v>
      </c>
      <c r="B2652" t="s">
        <v>555</v>
      </c>
      <c r="C2652" t="s">
        <v>16</v>
      </c>
      <c r="E2652" t="s">
        <v>20</v>
      </c>
      <c r="I2652">
        <v>1</v>
      </c>
      <c r="J2652">
        <v>30.94</v>
      </c>
      <c r="K2652">
        <v>30.94</v>
      </c>
    </row>
    <row r="2653" spans="1:12" x14ac:dyDescent="0.2">
      <c r="A2653" t="s">
        <v>74</v>
      </c>
      <c r="B2653" t="s">
        <v>555</v>
      </c>
      <c r="C2653" t="s">
        <v>16</v>
      </c>
      <c r="D2653" t="s">
        <v>558</v>
      </c>
      <c r="E2653" t="s">
        <v>559</v>
      </c>
      <c r="F2653" t="s">
        <v>560</v>
      </c>
      <c r="G2653" t="s">
        <v>134</v>
      </c>
      <c r="H2653" t="s">
        <v>32</v>
      </c>
      <c r="I2653">
        <v>5</v>
      </c>
      <c r="J2653">
        <v>30.94</v>
      </c>
      <c r="K2653">
        <v>154.69999999999999</v>
      </c>
      <c r="L2653" t="s">
        <v>135</v>
      </c>
    </row>
    <row r="2654" spans="1:12" x14ac:dyDescent="0.2">
      <c r="A2654" t="s">
        <v>74</v>
      </c>
      <c r="B2654" t="s">
        <v>555</v>
      </c>
      <c r="C2654" t="s">
        <v>16</v>
      </c>
      <c r="E2654" t="s">
        <v>118</v>
      </c>
      <c r="F2654" t="s">
        <v>119</v>
      </c>
      <c r="H2654" t="s">
        <v>23</v>
      </c>
      <c r="I2654">
        <v>10</v>
      </c>
      <c r="J2654">
        <v>30.94</v>
      </c>
      <c r="K2654">
        <v>309.39999999999998</v>
      </c>
      <c r="L2654" t="s">
        <v>120</v>
      </c>
    </row>
    <row r="2655" spans="1:12" x14ac:dyDescent="0.2">
      <c r="A2655" t="s">
        <v>74</v>
      </c>
      <c r="B2655" t="s">
        <v>555</v>
      </c>
      <c r="C2655" t="s">
        <v>16</v>
      </c>
      <c r="E2655" t="s">
        <v>111</v>
      </c>
      <c r="F2655" t="s">
        <v>59</v>
      </c>
      <c r="H2655" t="s">
        <v>23</v>
      </c>
      <c r="I2655">
        <v>7</v>
      </c>
      <c r="J2655">
        <v>30.94</v>
      </c>
      <c r="K2655">
        <v>216.58</v>
      </c>
      <c r="L2655" t="s">
        <v>24</v>
      </c>
    </row>
    <row r="2656" spans="1:12" x14ac:dyDescent="0.2">
      <c r="A2656" t="s">
        <v>75</v>
      </c>
      <c r="B2656" t="s">
        <v>555</v>
      </c>
      <c r="C2656" t="s">
        <v>16</v>
      </c>
      <c r="E2656" t="s">
        <v>17</v>
      </c>
      <c r="I2656">
        <v>7</v>
      </c>
      <c r="J2656">
        <v>30.94</v>
      </c>
      <c r="K2656">
        <v>216.58</v>
      </c>
    </row>
    <row r="2657" spans="1:12" x14ac:dyDescent="0.2">
      <c r="A2657" t="s">
        <v>75</v>
      </c>
      <c r="B2657" t="s">
        <v>555</v>
      </c>
      <c r="C2657" t="s">
        <v>16</v>
      </c>
      <c r="E2657" t="s">
        <v>118</v>
      </c>
      <c r="F2657" t="s">
        <v>119</v>
      </c>
      <c r="H2657" t="s">
        <v>23</v>
      </c>
      <c r="I2657">
        <v>8</v>
      </c>
      <c r="J2657">
        <v>30.94</v>
      </c>
      <c r="K2657">
        <v>247.52</v>
      </c>
      <c r="L2657" t="s">
        <v>120</v>
      </c>
    </row>
    <row r="2658" spans="1:12" x14ac:dyDescent="0.2">
      <c r="A2658" t="s">
        <v>75</v>
      </c>
      <c r="B2658" t="s">
        <v>555</v>
      </c>
      <c r="C2658" t="s">
        <v>16</v>
      </c>
      <c r="E2658" t="s">
        <v>111</v>
      </c>
      <c r="F2658" t="s">
        <v>59</v>
      </c>
      <c r="H2658" t="s">
        <v>23</v>
      </c>
      <c r="I2658">
        <v>7</v>
      </c>
      <c r="J2658">
        <v>30.94</v>
      </c>
      <c r="K2658">
        <v>216.58</v>
      </c>
      <c r="L2658" t="s">
        <v>24</v>
      </c>
    </row>
    <row r="2659" spans="1:12" x14ac:dyDescent="0.2">
      <c r="A2659" t="s">
        <v>76</v>
      </c>
      <c r="B2659" t="s">
        <v>555</v>
      </c>
      <c r="C2659" t="s">
        <v>16</v>
      </c>
      <c r="E2659" t="s">
        <v>17</v>
      </c>
      <c r="I2659">
        <v>7</v>
      </c>
      <c r="J2659">
        <v>30.94</v>
      </c>
      <c r="K2659">
        <v>216.58</v>
      </c>
    </row>
    <row r="2660" spans="1:12" x14ac:dyDescent="0.2">
      <c r="A2660" t="s">
        <v>76</v>
      </c>
      <c r="B2660" t="s">
        <v>555</v>
      </c>
      <c r="C2660" t="s">
        <v>16</v>
      </c>
      <c r="D2660" t="s">
        <v>558</v>
      </c>
      <c r="E2660" t="s">
        <v>569</v>
      </c>
      <c r="F2660" t="s">
        <v>560</v>
      </c>
      <c r="G2660" t="s">
        <v>134</v>
      </c>
      <c r="H2660" t="s">
        <v>32</v>
      </c>
      <c r="I2660">
        <v>2</v>
      </c>
      <c r="J2660">
        <v>30.94</v>
      </c>
      <c r="K2660">
        <v>61.88</v>
      </c>
      <c r="L2660" t="s">
        <v>135</v>
      </c>
    </row>
    <row r="2661" spans="1:12" x14ac:dyDescent="0.2">
      <c r="A2661" t="s">
        <v>76</v>
      </c>
      <c r="B2661" t="s">
        <v>555</v>
      </c>
      <c r="C2661" t="s">
        <v>16</v>
      </c>
      <c r="E2661" t="s">
        <v>46</v>
      </c>
      <c r="I2661">
        <v>3</v>
      </c>
      <c r="J2661">
        <v>30.94</v>
      </c>
      <c r="K2661">
        <v>92.82</v>
      </c>
    </row>
    <row r="2662" spans="1:12" x14ac:dyDescent="0.2">
      <c r="A2662" t="s">
        <v>76</v>
      </c>
      <c r="B2662" t="s">
        <v>555</v>
      </c>
      <c r="C2662" t="s">
        <v>16</v>
      </c>
      <c r="E2662" t="s">
        <v>58</v>
      </c>
      <c r="F2662" t="s">
        <v>59</v>
      </c>
      <c r="H2662" t="s">
        <v>23</v>
      </c>
      <c r="I2662">
        <v>2</v>
      </c>
      <c r="J2662">
        <v>30.94</v>
      </c>
      <c r="K2662">
        <v>61.88</v>
      </c>
      <c r="L2662" t="s">
        <v>24</v>
      </c>
    </row>
    <row r="2663" spans="1:12" x14ac:dyDescent="0.2">
      <c r="A2663" t="s">
        <v>76</v>
      </c>
      <c r="B2663" t="s">
        <v>555</v>
      </c>
      <c r="C2663" t="s">
        <v>16</v>
      </c>
      <c r="E2663" t="s">
        <v>19</v>
      </c>
      <c r="I2663">
        <v>2</v>
      </c>
      <c r="J2663">
        <v>30.94</v>
      </c>
      <c r="K2663">
        <v>61.88</v>
      </c>
    </row>
    <row r="2664" spans="1:12" x14ac:dyDescent="0.2">
      <c r="A2664" t="s">
        <v>76</v>
      </c>
      <c r="B2664" t="s">
        <v>555</v>
      </c>
      <c r="C2664" t="s">
        <v>16</v>
      </c>
      <c r="E2664" t="s">
        <v>118</v>
      </c>
      <c r="F2664" t="s">
        <v>119</v>
      </c>
      <c r="H2664" t="s">
        <v>23</v>
      </c>
      <c r="I2664">
        <v>7</v>
      </c>
      <c r="J2664">
        <v>30.94</v>
      </c>
      <c r="K2664">
        <v>216.58</v>
      </c>
      <c r="L2664" t="s">
        <v>120</v>
      </c>
    </row>
    <row r="2665" spans="1:12" x14ac:dyDescent="0.2">
      <c r="A2665" t="s">
        <v>77</v>
      </c>
      <c r="B2665" t="s">
        <v>555</v>
      </c>
      <c r="C2665" t="s">
        <v>16</v>
      </c>
      <c r="E2665" t="s">
        <v>118</v>
      </c>
      <c r="F2665" t="s">
        <v>119</v>
      </c>
      <c r="H2665" t="s">
        <v>23</v>
      </c>
      <c r="I2665">
        <v>5</v>
      </c>
      <c r="J2665">
        <v>30.94</v>
      </c>
      <c r="K2665">
        <v>154.69999999999999</v>
      </c>
      <c r="L2665" t="s">
        <v>120</v>
      </c>
    </row>
    <row r="2666" spans="1:12" x14ac:dyDescent="0.2">
      <c r="A2666" t="s">
        <v>77</v>
      </c>
      <c r="B2666" t="s">
        <v>555</v>
      </c>
      <c r="C2666" t="s">
        <v>16</v>
      </c>
      <c r="E2666" t="s">
        <v>20</v>
      </c>
      <c r="I2666">
        <v>1</v>
      </c>
      <c r="J2666">
        <v>30.94</v>
      </c>
      <c r="K2666">
        <v>30.94</v>
      </c>
    </row>
    <row r="2667" spans="1:12" x14ac:dyDescent="0.2">
      <c r="A2667" t="s">
        <v>77</v>
      </c>
      <c r="B2667" t="s">
        <v>555</v>
      </c>
      <c r="C2667" t="s">
        <v>16</v>
      </c>
      <c r="E2667" t="s">
        <v>19</v>
      </c>
      <c r="I2667">
        <v>2</v>
      </c>
      <c r="J2667">
        <v>30.94</v>
      </c>
      <c r="K2667">
        <v>61.88</v>
      </c>
    </row>
    <row r="2668" spans="1:12" x14ac:dyDescent="0.2">
      <c r="A2668" t="s">
        <v>77</v>
      </c>
      <c r="B2668" t="s">
        <v>555</v>
      </c>
      <c r="C2668" t="s">
        <v>16</v>
      </c>
      <c r="D2668" t="s">
        <v>558</v>
      </c>
      <c r="E2668" t="s">
        <v>569</v>
      </c>
      <c r="F2668" t="s">
        <v>560</v>
      </c>
      <c r="G2668" t="s">
        <v>134</v>
      </c>
      <c r="H2668" t="s">
        <v>32</v>
      </c>
      <c r="I2668">
        <v>3</v>
      </c>
      <c r="J2668">
        <v>30.94</v>
      </c>
      <c r="K2668">
        <v>92.82</v>
      </c>
      <c r="L2668" t="s">
        <v>135</v>
      </c>
    </row>
    <row r="2669" spans="1:12" x14ac:dyDescent="0.2">
      <c r="A2669" t="s">
        <v>77</v>
      </c>
      <c r="B2669" t="s">
        <v>555</v>
      </c>
      <c r="C2669" t="s">
        <v>16</v>
      </c>
      <c r="D2669" t="s">
        <v>556</v>
      </c>
      <c r="E2669" t="s">
        <v>557</v>
      </c>
      <c r="I2669">
        <v>10</v>
      </c>
      <c r="J2669">
        <v>30.94</v>
      </c>
      <c r="K2669">
        <v>309.39999999999998</v>
      </c>
    </row>
    <row r="2670" spans="1:12" x14ac:dyDescent="0.2">
      <c r="A2670" t="s">
        <v>78</v>
      </c>
      <c r="B2670" t="s">
        <v>555</v>
      </c>
      <c r="C2670" t="s">
        <v>16</v>
      </c>
      <c r="D2670" t="s">
        <v>556</v>
      </c>
      <c r="E2670" t="s">
        <v>557</v>
      </c>
      <c r="I2670">
        <v>10</v>
      </c>
      <c r="J2670">
        <v>30.94</v>
      </c>
      <c r="K2670">
        <v>309.39999999999998</v>
      </c>
    </row>
    <row r="2671" spans="1:12" x14ac:dyDescent="0.2">
      <c r="A2671" t="s">
        <v>78</v>
      </c>
      <c r="B2671" t="s">
        <v>555</v>
      </c>
      <c r="C2671" t="s">
        <v>16</v>
      </c>
      <c r="E2671" t="s">
        <v>118</v>
      </c>
      <c r="F2671" t="s">
        <v>119</v>
      </c>
      <c r="H2671" t="s">
        <v>23</v>
      </c>
      <c r="I2671">
        <v>8</v>
      </c>
      <c r="J2671">
        <v>30.94</v>
      </c>
      <c r="K2671">
        <v>247.52</v>
      </c>
      <c r="L2671" t="s">
        <v>120</v>
      </c>
    </row>
    <row r="2672" spans="1:12" x14ac:dyDescent="0.2">
      <c r="A2672" t="s">
        <v>78</v>
      </c>
      <c r="B2672" t="s">
        <v>555</v>
      </c>
      <c r="C2672" t="s">
        <v>16</v>
      </c>
      <c r="E2672" t="s">
        <v>111</v>
      </c>
      <c r="F2672" t="s">
        <v>59</v>
      </c>
      <c r="H2672" t="s">
        <v>23</v>
      </c>
      <c r="I2672">
        <v>3</v>
      </c>
      <c r="J2672">
        <v>30.94</v>
      </c>
      <c r="K2672">
        <v>92.82</v>
      </c>
      <c r="L2672" t="s">
        <v>24</v>
      </c>
    </row>
    <row r="2673" spans="1:12" x14ac:dyDescent="0.2">
      <c r="A2673" t="s">
        <v>78</v>
      </c>
      <c r="B2673" t="s">
        <v>555</v>
      </c>
      <c r="C2673" t="s">
        <v>16</v>
      </c>
      <c r="D2673" t="s">
        <v>558</v>
      </c>
      <c r="E2673" t="s">
        <v>569</v>
      </c>
      <c r="F2673" t="s">
        <v>560</v>
      </c>
      <c r="G2673" t="s">
        <v>134</v>
      </c>
      <c r="H2673" t="s">
        <v>32</v>
      </c>
      <c r="I2673">
        <v>1</v>
      </c>
      <c r="J2673">
        <v>30.94</v>
      </c>
      <c r="K2673">
        <v>30.94</v>
      </c>
      <c r="L2673" t="s">
        <v>135</v>
      </c>
    </row>
    <row r="2674" spans="1:12" x14ac:dyDescent="0.2">
      <c r="A2674" t="s">
        <v>78</v>
      </c>
      <c r="B2674" t="s">
        <v>555</v>
      </c>
      <c r="C2674" t="s">
        <v>16</v>
      </c>
      <c r="E2674" t="s">
        <v>58</v>
      </c>
      <c r="F2674" t="s">
        <v>59</v>
      </c>
      <c r="H2674" t="s">
        <v>23</v>
      </c>
      <c r="I2674">
        <v>4</v>
      </c>
      <c r="J2674">
        <v>30.94</v>
      </c>
      <c r="K2674">
        <v>123.76</v>
      </c>
      <c r="L2674" t="s">
        <v>24</v>
      </c>
    </row>
    <row r="2675" spans="1:12" x14ac:dyDescent="0.2">
      <c r="A2675" t="s">
        <v>78</v>
      </c>
      <c r="B2675" t="s">
        <v>555</v>
      </c>
      <c r="C2675" t="s">
        <v>16</v>
      </c>
      <c r="D2675" t="s">
        <v>556</v>
      </c>
      <c r="E2675" t="s">
        <v>557</v>
      </c>
      <c r="I2675">
        <v>5</v>
      </c>
      <c r="J2675">
        <v>30.94</v>
      </c>
      <c r="K2675">
        <v>154.69999999999999</v>
      </c>
    </row>
    <row r="2676" spans="1:12" x14ac:dyDescent="0.2">
      <c r="A2676" t="s">
        <v>80</v>
      </c>
      <c r="B2676" t="s">
        <v>555</v>
      </c>
      <c r="C2676" t="s">
        <v>16</v>
      </c>
      <c r="E2676" t="s">
        <v>17</v>
      </c>
      <c r="I2676">
        <v>7</v>
      </c>
      <c r="J2676">
        <v>30.94</v>
      </c>
      <c r="K2676">
        <v>216.58</v>
      </c>
    </row>
    <row r="2677" spans="1:12" x14ac:dyDescent="0.2">
      <c r="A2677" t="s">
        <v>80</v>
      </c>
      <c r="B2677" t="s">
        <v>555</v>
      </c>
      <c r="C2677" t="s">
        <v>16</v>
      </c>
      <c r="E2677" t="s">
        <v>46</v>
      </c>
      <c r="I2677">
        <v>12</v>
      </c>
      <c r="J2677">
        <v>30.94</v>
      </c>
      <c r="K2677">
        <v>371.28</v>
      </c>
    </row>
    <row r="2678" spans="1:12" x14ac:dyDescent="0.2">
      <c r="A2678" t="s">
        <v>80</v>
      </c>
      <c r="B2678" t="s">
        <v>555</v>
      </c>
      <c r="C2678" t="s">
        <v>16</v>
      </c>
      <c r="E2678" t="s">
        <v>111</v>
      </c>
      <c r="F2678" t="s">
        <v>59</v>
      </c>
      <c r="H2678" t="s">
        <v>23</v>
      </c>
      <c r="I2678">
        <v>5</v>
      </c>
      <c r="J2678">
        <v>30.94</v>
      </c>
      <c r="K2678">
        <v>154.69999999999999</v>
      </c>
      <c r="L2678" t="s">
        <v>24</v>
      </c>
    </row>
    <row r="2679" spans="1:12" x14ac:dyDescent="0.2">
      <c r="A2679" t="s">
        <v>80</v>
      </c>
      <c r="B2679" t="s">
        <v>555</v>
      </c>
      <c r="C2679" t="s">
        <v>16</v>
      </c>
      <c r="E2679" t="s">
        <v>118</v>
      </c>
      <c r="F2679" t="s">
        <v>119</v>
      </c>
      <c r="H2679" t="s">
        <v>23</v>
      </c>
      <c r="I2679">
        <v>3</v>
      </c>
      <c r="J2679">
        <v>30.94</v>
      </c>
      <c r="K2679">
        <v>92.82</v>
      </c>
      <c r="L2679" t="s">
        <v>120</v>
      </c>
    </row>
    <row r="2680" spans="1:12" x14ac:dyDescent="0.2">
      <c r="A2680" t="s">
        <v>80</v>
      </c>
      <c r="B2680" t="s">
        <v>555</v>
      </c>
      <c r="C2680" t="s">
        <v>16</v>
      </c>
      <c r="D2680" t="s">
        <v>556</v>
      </c>
      <c r="E2680" t="s">
        <v>557</v>
      </c>
      <c r="I2680">
        <v>4</v>
      </c>
      <c r="J2680">
        <v>30.94</v>
      </c>
      <c r="K2680">
        <v>123.76</v>
      </c>
    </row>
    <row r="2681" spans="1:12" x14ac:dyDescent="0.2">
      <c r="A2681" t="s">
        <v>81</v>
      </c>
      <c r="B2681" t="s">
        <v>555</v>
      </c>
      <c r="C2681" t="s">
        <v>16</v>
      </c>
      <c r="E2681" t="s">
        <v>17</v>
      </c>
      <c r="I2681">
        <v>4</v>
      </c>
      <c r="J2681">
        <v>30.94</v>
      </c>
      <c r="K2681">
        <v>123.76</v>
      </c>
    </row>
    <row r="2682" spans="1:12" x14ac:dyDescent="0.2">
      <c r="A2682" t="s">
        <v>81</v>
      </c>
      <c r="B2682" t="s">
        <v>555</v>
      </c>
      <c r="C2682" t="s">
        <v>16</v>
      </c>
      <c r="E2682" t="s">
        <v>111</v>
      </c>
      <c r="F2682" t="s">
        <v>59</v>
      </c>
      <c r="H2682" t="s">
        <v>23</v>
      </c>
      <c r="I2682">
        <v>17</v>
      </c>
      <c r="J2682">
        <v>30.94</v>
      </c>
      <c r="K2682">
        <v>525.98</v>
      </c>
      <c r="L2682" t="s">
        <v>24</v>
      </c>
    </row>
    <row r="2683" spans="1:12" x14ac:dyDescent="0.2">
      <c r="A2683" t="s">
        <v>81</v>
      </c>
      <c r="B2683" t="s">
        <v>555</v>
      </c>
      <c r="C2683" t="s">
        <v>16</v>
      </c>
      <c r="E2683" t="s">
        <v>118</v>
      </c>
      <c r="F2683" t="s">
        <v>119</v>
      </c>
      <c r="H2683" t="s">
        <v>23</v>
      </c>
      <c r="I2683">
        <v>10</v>
      </c>
      <c r="J2683">
        <v>30.94</v>
      </c>
      <c r="K2683">
        <v>309.39999999999998</v>
      </c>
      <c r="L2683" t="s">
        <v>120</v>
      </c>
    </row>
    <row r="2684" spans="1:12" x14ac:dyDescent="0.2">
      <c r="A2684" t="s">
        <v>82</v>
      </c>
      <c r="B2684" t="s">
        <v>555</v>
      </c>
      <c r="C2684" t="s">
        <v>16</v>
      </c>
      <c r="E2684" t="s">
        <v>19</v>
      </c>
      <c r="I2684">
        <v>1</v>
      </c>
      <c r="J2684">
        <v>30.94</v>
      </c>
      <c r="K2684">
        <v>30.94</v>
      </c>
    </row>
    <row r="2685" spans="1:12" x14ac:dyDescent="0.2">
      <c r="A2685" t="s">
        <v>82</v>
      </c>
      <c r="B2685" t="s">
        <v>555</v>
      </c>
      <c r="C2685" t="s">
        <v>16</v>
      </c>
      <c r="E2685" t="s">
        <v>17</v>
      </c>
      <c r="I2685">
        <v>4</v>
      </c>
      <c r="J2685">
        <v>30.94</v>
      </c>
      <c r="K2685">
        <v>123.76</v>
      </c>
    </row>
    <row r="2686" spans="1:12" x14ac:dyDescent="0.2">
      <c r="A2686" t="s">
        <v>82</v>
      </c>
      <c r="B2686" t="s">
        <v>555</v>
      </c>
      <c r="C2686" t="s">
        <v>16</v>
      </c>
      <c r="E2686" t="s">
        <v>79</v>
      </c>
      <c r="I2686">
        <v>6</v>
      </c>
      <c r="J2686">
        <v>30.94</v>
      </c>
      <c r="K2686">
        <v>185.64</v>
      </c>
    </row>
    <row r="2687" spans="1:12" x14ac:dyDescent="0.2">
      <c r="A2687" t="s">
        <v>82</v>
      </c>
      <c r="B2687" t="s">
        <v>555</v>
      </c>
      <c r="C2687" t="s">
        <v>16</v>
      </c>
      <c r="E2687" t="s">
        <v>58</v>
      </c>
      <c r="F2687" t="s">
        <v>59</v>
      </c>
      <c r="H2687" t="s">
        <v>23</v>
      </c>
      <c r="I2687">
        <v>4</v>
      </c>
      <c r="J2687">
        <v>30.94</v>
      </c>
      <c r="K2687">
        <v>123.76</v>
      </c>
      <c r="L2687" t="s">
        <v>24</v>
      </c>
    </row>
    <row r="2688" spans="1:12" x14ac:dyDescent="0.2">
      <c r="A2688" t="s">
        <v>82</v>
      </c>
      <c r="B2688" t="s">
        <v>555</v>
      </c>
      <c r="C2688" t="s">
        <v>16</v>
      </c>
      <c r="E2688" t="s">
        <v>111</v>
      </c>
      <c r="F2688" t="s">
        <v>59</v>
      </c>
      <c r="H2688" t="s">
        <v>23</v>
      </c>
      <c r="I2688">
        <v>12</v>
      </c>
      <c r="J2688">
        <v>30.94</v>
      </c>
      <c r="K2688">
        <v>371.28</v>
      </c>
      <c r="L2688" t="s">
        <v>24</v>
      </c>
    </row>
    <row r="2689" spans="1:14" x14ac:dyDescent="0.2">
      <c r="A2689" t="s">
        <v>83</v>
      </c>
      <c r="B2689" t="s">
        <v>555</v>
      </c>
      <c r="C2689" t="s">
        <v>16</v>
      </c>
      <c r="E2689" t="s">
        <v>79</v>
      </c>
      <c r="I2689">
        <v>3</v>
      </c>
      <c r="J2689">
        <v>30.94</v>
      </c>
      <c r="K2689">
        <v>92.82</v>
      </c>
    </row>
    <row r="2690" spans="1:14" x14ac:dyDescent="0.2">
      <c r="A2690" t="s">
        <v>83</v>
      </c>
      <c r="B2690" t="s">
        <v>555</v>
      </c>
      <c r="C2690" t="s">
        <v>16</v>
      </c>
      <c r="E2690" t="s">
        <v>118</v>
      </c>
      <c r="F2690" t="s">
        <v>119</v>
      </c>
      <c r="H2690" t="s">
        <v>23</v>
      </c>
      <c r="I2690">
        <v>13</v>
      </c>
      <c r="J2690">
        <v>30.94</v>
      </c>
      <c r="K2690">
        <v>402.22</v>
      </c>
      <c r="L2690" t="s">
        <v>120</v>
      </c>
    </row>
    <row r="2691" spans="1:14" x14ac:dyDescent="0.2">
      <c r="A2691" t="s">
        <v>83</v>
      </c>
      <c r="B2691" t="s">
        <v>555</v>
      </c>
      <c r="C2691" t="s">
        <v>16</v>
      </c>
      <c r="E2691" t="s">
        <v>111</v>
      </c>
      <c r="F2691" t="s">
        <v>59</v>
      </c>
      <c r="H2691" t="s">
        <v>23</v>
      </c>
      <c r="I2691">
        <v>15</v>
      </c>
      <c r="J2691">
        <v>30.94</v>
      </c>
      <c r="K2691">
        <v>464.1</v>
      </c>
      <c r="L2691" t="s">
        <v>24</v>
      </c>
    </row>
    <row r="2692" spans="1:14" x14ac:dyDescent="0.2">
      <c r="A2692" t="s">
        <v>84</v>
      </c>
      <c r="B2692" t="s">
        <v>555</v>
      </c>
      <c r="C2692" t="s">
        <v>16</v>
      </c>
      <c r="E2692" t="s">
        <v>111</v>
      </c>
      <c r="F2692" t="s">
        <v>59</v>
      </c>
      <c r="H2692" t="s">
        <v>23</v>
      </c>
      <c r="I2692">
        <v>7</v>
      </c>
      <c r="J2692">
        <v>30.94</v>
      </c>
      <c r="K2692">
        <v>216.58</v>
      </c>
      <c r="L2692" t="s">
        <v>24</v>
      </c>
    </row>
    <row r="2693" spans="1:14" x14ac:dyDescent="0.2">
      <c r="A2693" t="s">
        <v>84</v>
      </c>
      <c r="B2693" t="s">
        <v>555</v>
      </c>
      <c r="C2693" t="s">
        <v>16</v>
      </c>
      <c r="E2693" t="s">
        <v>118</v>
      </c>
      <c r="F2693" t="s">
        <v>119</v>
      </c>
      <c r="H2693" t="s">
        <v>23</v>
      </c>
      <c r="I2693">
        <v>7</v>
      </c>
      <c r="J2693">
        <v>30.94</v>
      </c>
      <c r="K2693">
        <v>216.58</v>
      </c>
      <c r="L2693" t="s">
        <v>120</v>
      </c>
    </row>
    <row r="2694" spans="1:14" x14ac:dyDescent="0.2">
      <c r="A2694" t="s">
        <v>84</v>
      </c>
      <c r="B2694" t="s">
        <v>555</v>
      </c>
      <c r="C2694" t="s">
        <v>16</v>
      </c>
      <c r="D2694" t="s">
        <v>556</v>
      </c>
      <c r="E2694" t="s">
        <v>557</v>
      </c>
      <c r="I2694">
        <v>3</v>
      </c>
      <c r="J2694">
        <v>30.94</v>
      </c>
      <c r="K2694">
        <v>92.82</v>
      </c>
    </row>
    <row r="2695" spans="1:14" x14ac:dyDescent="0.2">
      <c r="A2695" t="s">
        <v>85</v>
      </c>
      <c r="B2695" t="s">
        <v>555</v>
      </c>
      <c r="C2695" t="s">
        <v>16</v>
      </c>
      <c r="E2695" t="s">
        <v>111</v>
      </c>
      <c r="F2695" t="s">
        <v>59</v>
      </c>
      <c r="H2695" t="s">
        <v>23</v>
      </c>
      <c r="I2695">
        <v>24</v>
      </c>
      <c r="J2695">
        <v>30.94</v>
      </c>
      <c r="K2695">
        <v>742.56</v>
      </c>
      <c r="L2695" t="s">
        <v>24</v>
      </c>
    </row>
    <row r="2696" spans="1:14" x14ac:dyDescent="0.2">
      <c r="A2696" t="s">
        <v>85</v>
      </c>
      <c r="B2696" t="s">
        <v>555</v>
      </c>
      <c r="C2696" t="s">
        <v>16</v>
      </c>
      <c r="E2696" t="s">
        <v>118</v>
      </c>
      <c r="F2696" t="s">
        <v>119</v>
      </c>
      <c r="H2696" t="s">
        <v>23</v>
      </c>
      <c r="I2696">
        <v>4</v>
      </c>
      <c r="J2696">
        <v>30.94</v>
      </c>
      <c r="K2696">
        <v>123.76</v>
      </c>
      <c r="L2696" t="s">
        <v>120</v>
      </c>
    </row>
    <row r="2697" spans="1:14" x14ac:dyDescent="0.2">
      <c r="A2697" t="s">
        <v>85</v>
      </c>
      <c r="B2697" t="s">
        <v>555</v>
      </c>
      <c r="C2697" t="s">
        <v>16</v>
      </c>
      <c r="D2697" t="s">
        <v>65</v>
      </c>
      <c r="E2697" t="s">
        <v>566</v>
      </c>
      <c r="I2697">
        <v>1</v>
      </c>
      <c r="J2697">
        <v>30.94</v>
      </c>
      <c r="K2697">
        <v>30.94</v>
      </c>
      <c r="N2697" t="s">
        <v>567</v>
      </c>
    </row>
    <row r="2698" spans="1:14" x14ac:dyDescent="0.2">
      <c r="A2698" t="s">
        <v>85</v>
      </c>
      <c r="B2698" t="s">
        <v>555</v>
      </c>
      <c r="C2698" t="s">
        <v>16</v>
      </c>
      <c r="D2698" t="s">
        <v>65</v>
      </c>
      <c r="E2698" t="s">
        <v>566</v>
      </c>
      <c r="I2698">
        <v>2</v>
      </c>
      <c r="J2698">
        <v>30.94</v>
      </c>
      <c r="K2698">
        <v>61.88</v>
      </c>
    </row>
    <row r="2699" spans="1:14" x14ac:dyDescent="0.2">
      <c r="A2699" t="s">
        <v>86</v>
      </c>
      <c r="B2699" t="s">
        <v>555</v>
      </c>
      <c r="C2699" t="s">
        <v>16</v>
      </c>
      <c r="E2699" t="s">
        <v>17</v>
      </c>
      <c r="I2699">
        <v>31</v>
      </c>
      <c r="J2699">
        <v>30.94</v>
      </c>
      <c r="K2699">
        <v>959.14</v>
      </c>
    </row>
    <row r="2700" spans="1:14" x14ac:dyDescent="0.2">
      <c r="A2700" t="s">
        <v>87</v>
      </c>
      <c r="B2700" t="s">
        <v>555</v>
      </c>
      <c r="C2700" t="s">
        <v>16</v>
      </c>
      <c r="E2700" t="s">
        <v>17</v>
      </c>
      <c r="I2700">
        <v>31</v>
      </c>
      <c r="J2700">
        <v>30.94</v>
      </c>
      <c r="K2700">
        <v>959.14</v>
      </c>
    </row>
    <row r="2701" spans="1:14" x14ac:dyDescent="0.2">
      <c r="A2701" t="s">
        <v>88</v>
      </c>
      <c r="B2701" t="s">
        <v>555</v>
      </c>
      <c r="C2701" t="s">
        <v>16</v>
      </c>
      <c r="E2701" t="s">
        <v>17</v>
      </c>
      <c r="I2701">
        <v>31</v>
      </c>
      <c r="J2701">
        <v>30.94</v>
      </c>
      <c r="K2701">
        <v>959.14</v>
      </c>
    </row>
    <row r="2702" spans="1:14" x14ac:dyDescent="0.2">
      <c r="A2702" t="s">
        <v>89</v>
      </c>
      <c r="B2702" t="s">
        <v>555</v>
      </c>
      <c r="C2702" t="s">
        <v>16</v>
      </c>
      <c r="E2702" t="s">
        <v>17</v>
      </c>
      <c r="I2702">
        <v>7</v>
      </c>
      <c r="J2702">
        <v>30.94</v>
      </c>
      <c r="K2702">
        <v>216.58</v>
      </c>
    </row>
    <row r="2703" spans="1:14" x14ac:dyDescent="0.2">
      <c r="A2703" t="s">
        <v>89</v>
      </c>
      <c r="B2703" t="s">
        <v>555</v>
      </c>
      <c r="C2703" t="s">
        <v>16</v>
      </c>
      <c r="E2703" t="s">
        <v>111</v>
      </c>
      <c r="F2703" t="s">
        <v>59</v>
      </c>
      <c r="H2703" t="s">
        <v>23</v>
      </c>
      <c r="I2703">
        <v>16</v>
      </c>
      <c r="J2703">
        <v>30.94</v>
      </c>
      <c r="K2703">
        <v>495.04</v>
      </c>
      <c r="L2703" t="s">
        <v>24</v>
      </c>
    </row>
    <row r="2704" spans="1:14" x14ac:dyDescent="0.2">
      <c r="A2704" t="s">
        <v>90</v>
      </c>
      <c r="B2704" t="s">
        <v>555</v>
      </c>
      <c r="C2704" t="s">
        <v>16</v>
      </c>
      <c r="D2704" t="s">
        <v>65</v>
      </c>
      <c r="E2704" t="s">
        <v>566</v>
      </c>
      <c r="I2704">
        <v>1</v>
      </c>
      <c r="J2704">
        <v>30.94</v>
      </c>
      <c r="K2704">
        <v>30.94</v>
      </c>
      <c r="N2704" t="s">
        <v>567</v>
      </c>
    </row>
    <row r="2705" spans="1:14" x14ac:dyDescent="0.2">
      <c r="A2705" t="s">
        <v>90</v>
      </c>
      <c r="B2705" t="s">
        <v>555</v>
      </c>
      <c r="C2705" t="s">
        <v>16</v>
      </c>
      <c r="E2705" t="s">
        <v>19</v>
      </c>
      <c r="I2705">
        <v>3</v>
      </c>
      <c r="J2705">
        <v>30.94</v>
      </c>
      <c r="K2705">
        <v>92.82</v>
      </c>
      <c r="N2705" t="s">
        <v>570</v>
      </c>
    </row>
    <row r="2706" spans="1:14" x14ac:dyDescent="0.2">
      <c r="A2706" t="s">
        <v>90</v>
      </c>
      <c r="B2706" t="s">
        <v>555</v>
      </c>
      <c r="C2706" t="s">
        <v>16</v>
      </c>
      <c r="E2706" t="s">
        <v>20</v>
      </c>
      <c r="I2706">
        <v>2</v>
      </c>
      <c r="J2706">
        <v>30.94</v>
      </c>
      <c r="K2706">
        <v>61.88</v>
      </c>
      <c r="N2706" t="s">
        <v>570</v>
      </c>
    </row>
    <row r="2707" spans="1:14" x14ac:dyDescent="0.2">
      <c r="A2707" t="s">
        <v>90</v>
      </c>
      <c r="B2707" t="s">
        <v>555</v>
      </c>
      <c r="C2707" t="s">
        <v>16</v>
      </c>
      <c r="E2707" t="s">
        <v>111</v>
      </c>
      <c r="F2707" t="s">
        <v>59</v>
      </c>
      <c r="H2707" t="s">
        <v>23</v>
      </c>
      <c r="I2707">
        <v>20</v>
      </c>
      <c r="J2707">
        <v>30.94</v>
      </c>
      <c r="K2707">
        <v>618.79999999999995</v>
      </c>
      <c r="L2707" t="s">
        <v>24</v>
      </c>
      <c r="N2707" t="s">
        <v>570</v>
      </c>
    </row>
    <row r="2708" spans="1:14" x14ac:dyDescent="0.2">
      <c r="A2708" t="s">
        <v>90</v>
      </c>
      <c r="B2708" t="s">
        <v>555</v>
      </c>
      <c r="C2708" t="s">
        <v>16</v>
      </c>
      <c r="E2708" t="s">
        <v>118</v>
      </c>
      <c r="F2708" t="s">
        <v>119</v>
      </c>
      <c r="H2708" t="s">
        <v>23</v>
      </c>
      <c r="I2708">
        <v>1</v>
      </c>
      <c r="J2708">
        <v>30.94</v>
      </c>
      <c r="K2708">
        <v>30.94</v>
      </c>
      <c r="L2708" t="s">
        <v>120</v>
      </c>
      <c r="N2708" t="s">
        <v>570</v>
      </c>
    </row>
    <row r="2709" spans="1:14" x14ac:dyDescent="0.2">
      <c r="A2709" t="s">
        <v>90</v>
      </c>
      <c r="B2709" t="s">
        <v>555</v>
      </c>
      <c r="C2709" t="s">
        <v>16</v>
      </c>
      <c r="D2709" t="s">
        <v>556</v>
      </c>
      <c r="E2709" t="s">
        <v>557</v>
      </c>
      <c r="I2709">
        <v>6</v>
      </c>
      <c r="J2709">
        <v>30.94</v>
      </c>
      <c r="K2709">
        <v>185.64</v>
      </c>
      <c r="N2709" t="s">
        <v>570</v>
      </c>
    </row>
    <row r="2710" spans="1:14" x14ac:dyDescent="0.2">
      <c r="A2710" t="s">
        <v>91</v>
      </c>
      <c r="B2710" t="s">
        <v>555</v>
      </c>
      <c r="C2710" t="s">
        <v>16</v>
      </c>
      <c r="E2710" t="s">
        <v>19</v>
      </c>
      <c r="I2710">
        <v>3</v>
      </c>
      <c r="J2710">
        <v>30.94</v>
      </c>
      <c r="K2710">
        <v>92.82</v>
      </c>
      <c r="N2710" t="s">
        <v>571</v>
      </c>
    </row>
    <row r="2711" spans="1:14" x14ac:dyDescent="0.2">
      <c r="A2711" t="s">
        <v>91</v>
      </c>
      <c r="B2711" t="s">
        <v>555</v>
      </c>
      <c r="C2711" t="s">
        <v>16</v>
      </c>
      <c r="E2711" t="s">
        <v>118</v>
      </c>
      <c r="F2711" t="s">
        <v>119</v>
      </c>
      <c r="H2711" t="s">
        <v>23</v>
      </c>
      <c r="I2711">
        <v>6</v>
      </c>
      <c r="J2711">
        <v>30.94</v>
      </c>
      <c r="K2711">
        <v>185.64</v>
      </c>
      <c r="L2711" t="s">
        <v>120</v>
      </c>
    </row>
    <row r="2712" spans="1:14" x14ac:dyDescent="0.2">
      <c r="A2712" t="s">
        <v>91</v>
      </c>
      <c r="B2712" t="s">
        <v>555</v>
      </c>
      <c r="C2712" t="s">
        <v>16</v>
      </c>
      <c r="E2712" t="s">
        <v>213</v>
      </c>
      <c r="F2712" t="s">
        <v>59</v>
      </c>
      <c r="H2712" t="s">
        <v>23</v>
      </c>
      <c r="I2712">
        <v>4</v>
      </c>
      <c r="J2712">
        <v>30.94</v>
      </c>
      <c r="K2712">
        <v>123.76</v>
      </c>
      <c r="L2712" t="s">
        <v>24</v>
      </c>
    </row>
    <row r="2713" spans="1:14" x14ac:dyDescent="0.2">
      <c r="A2713" t="s">
        <v>91</v>
      </c>
      <c r="B2713" t="s">
        <v>555</v>
      </c>
      <c r="C2713" t="s">
        <v>16</v>
      </c>
      <c r="E2713" t="s">
        <v>112</v>
      </c>
      <c r="F2713" t="s">
        <v>113</v>
      </c>
      <c r="H2713" t="s">
        <v>23</v>
      </c>
      <c r="I2713">
        <v>13</v>
      </c>
      <c r="J2713">
        <v>30.94</v>
      </c>
      <c r="K2713">
        <v>402.22</v>
      </c>
      <c r="L2713" t="s">
        <v>114</v>
      </c>
    </row>
    <row r="2714" spans="1:14" x14ac:dyDescent="0.2">
      <c r="A2714" t="s">
        <v>91</v>
      </c>
      <c r="B2714" t="s">
        <v>555</v>
      </c>
      <c r="C2714" t="s">
        <v>16</v>
      </c>
      <c r="E2714" t="s">
        <v>19</v>
      </c>
      <c r="I2714">
        <v>1</v>
      </c>
      <c r="J2714">
        <v>30.94</v>
      </c>
      <c r="K2714">
        <v>30.94</v>
      </c>
    </row>
    <row r="2715" spans="1:14" x14ac:dyDescent="0.2">
      <c r="A2715" t="s">
        <v>91</v>
      </c>
      <c r="B2715" t="s">
        <v>555</v>
      </c>
      <c r="C2715" t="s">
        <v>16</v>
      </c>
      <c r="E2715" t="s">
        <v>20</v>
      </c>
      <c r="I2715">
        <v>3</v>
      </c>
      <c r="J2715">
        <v>30.94</v>
      </c>
      <c r="K2715">
        <v>92.82</v>
      </c>
      <c r="N2715" t="s">
        <v>572</v>
      </c>
    </row>
    <row r="2716" spans="1:14" x14ac:dyDescent="0.2">
      <c r="A2716" t="s">
        <v>91</v>
      </c>
      <c r="B2716" t="s">
        <v>555</v>
      </c>
      <c r="C2716" t="s">
        <v>16</v>
      </c>
      <c r="E2716" t="s">
        <v>111</v>
      </c>
      <c r="F2716" t="s">
        <v>59</v>
      </c>
      <c r="H2716" t="s">
        <v>23</v>
      </c>
      <c r="I2716">
        <v>1</v>
      </c>
      <c r="J2716">
        <v>30.94</v>
      </c>
      <c r="K2716">
        <v>30.94</v>
      </c>
      <c r="L2716" t="s">
        <v>24</v>
      </c>
      <c r="N2716" t="s">
        <v>573</v>
      </c>
    </row>
    <row r="2717" spans="1:14" x14ac:dyDescent="0.2">
      <c r="A2717" t="s">
        <v>93</v>
      </c>
      <c r="B2717" t="s">
        <v>555</v>
      </c>
      <c r="C2717" t="s">
        <v>16</v>
      </c>
      <c r="E2717" t="s">
        <v>112</v>
      </c>
      <c r="F2717" t="s">
        <v>113</v>
      </c>
      <c r="H2717" t="s">
        <v>23</v>
      </c>
      <c r="I2717">
        <v>15</v>
      </c>
      <c r="J2717">
        <v>30.94</v>
      </c>
      <c r="K2717">
        <v>464.1</v>
      </c>
      <c r="L2717" t="s">
        <v>114</v>
      </c>
    </row>
    <row r="2718" spans="1:14" x14ac:dyDescent="0.2">
      <c r="A2718" t="s">
        <v>93</v>
      </c>
      <c r="B2718" t="s">
        <v>555</v>
      </c>
      <c r="C2718" t="s">
        <v>16</v>
      </c>
      <c r="E2718" t="s">
        <v>118</v>
      </c>
      <c r="F2718" t="s">
        <v>119</v>
      </c>
      <c r="H2718" t="s">
        <v>23</v>
      </c>
      <c r="I2718">
        <v>10</v>
      </c>
      <c r="J2718">
        <v>30.94</v>
      </c>
      <c r="K2718">
        <v>309.39999999999998</v>
      </c>
      <c r="L2718" t="s">
        <v>120</v>
      </c>
    </row>
    <row r="2719" spans="1:14" x14ac:dyDescent="0.2">
      <c r="A2719" t="s">
        <v>93</v>
      </c>
      <c r="B2719" t="s">
        <v>555</v>
      </c>
      <c r="C2719" t="s">
        <v>16</v>
      </c>
      <c r="E2719" t="s">
        <v>122</v>
      </c>
      <c r="F2719" t="s">
        <v>27</v>
      </c>
      <c r="H2719" t="s">
        <v>23</v>
      </c>
      <c r="I2719">
        <v>2</v>
      </c>
      <c r="J2719">
        <v>30.94</v>
      </c>
      <c r="K2719">
        <v>61.88</v>
      </c>
      <c r="L2719" t="s">
        <v>24</v>
      </c>
    </row>
    <row r="2720" spans="1:14" x14ac:dyDescent="0.2">
      <c r="A2720" t="s">
        <v>93</v>
      </c>
      <c r="B2720" t="s">
        <v>555</v>
      </c>
      <c r="C2720" t="s">
        <v>16</v>
      </c>
      <c r="E2720" t="s">
        <v>19</v>
      </c>
      <c r="I2720">
        <v>2</v>
      </c>
      <c r="J2720">
        <v>30.94</v>
      </c>
      <c r="K2720">
        <v>61.88</v>
      </c>
    </row>
    <row r="2721" spans="1:12" x14ac:dyDescent="0.2">
      <c r="A2721" t="s">
        <v>93</v>
      </c>
      <c r="B2721" t="s">
        <v>555</v>
      </c>
      <c r="C2721" t="s">
        <v>16</v>
      </c>
      <c r="E2721" t="s">
        <v>19</v>
      </c>
      <c r="I2721">
        <v>3</v>
      </c>
      <c r="J2721">
        <v>30.94</v>
      </c>
      <c r="K2721">
        <v>92.82</v>
      </c>
    </row>
    <row r="2722" spans="1:12" x14ac:dyDescent="0.2">
      <c r="A2722" t="s">
        <v>94</v>
      </c>
      <c r="B2722" t="s">
        <v>555</v>
      </c>
      <c r="C2722" t="s">
        <v>16</v>
      </c>
      <c r="E2722" t="s">
        <v>213</v>
      </c>
      <c r="F2722" t="s">
        <v>59</v>
      </c>
      <c r="H2722" t="s">
        <v>23</v>
      </c>
      <c r="I2722">
        <v>10</v>
      </c>
      <c r="J2722">
        <v>30.94</v>
      </c>
      <c r="K2722">
        <v>309.39999999999998</v>
      </c>
      <c r="L2722" t="s">
        <v>24</v>
      </c>
    </row>
    <row r="2723" spans="1:12" x14ac:dyDescent="0.2">
      <c r="A2723" t="s">
        <v>94</v>
      </c>
      <c r="B2723" t="s">
        <v>555</v>
      </c>
      <c r="C2723" t="s">
        <v>16</v>
      </c>
      <c r="E2723" t="s">
        <v>118</v>
      </c>
      <c r="F2723" t="s">
        <v>119</v>
      </c>
      <c r="H2723" t="s">
        <v>23</v>
      </c>
      <c r="I2723">
        <v>12</v>
      </c>
      <c r="J2723">
        <v>30.94</v>
      </c>
      <c r="K2723">
        <v>371.28</v>
      </c>
      <c r="L2723" t="s">
        <v>120</v>
      </c>
    </row>
    <row r="2724" spans="1:12" x14ac:dyDescent="0.2">
      <c r="A2724" t="s">
        <v>94</v>
      </c>
      <c r="B2724" t="s">
        <v>555</v>
      </c>
      <c r="C2724" t="s">
        <v>16</v>
      </c>
      <c r="E2724" t="s">
        <v>121</v>
      </c>
      <c r="F2724" t="s">
        <v>113</v>
      </c>
      <c r="H2724" t="s">
        <v>23</v>
      </c>
      <c r="I2724">
        <v>3</v>
      </c>
      <c r="J2724">
        <v>30.94</v>
      </c>
      <c r="K2724">
        <v>92.82</v>
      </c>
      <c r="L2724" t="s">
        <v>114</v>
      </c>
    </row>
    <row r="2725" spans="1:12" x14ac:dyDescent="0.2">
      <c r="A2725" t="s">
        <v>94</v>
      </c>
      <c r="B2725" t="s">
        <v>555</v>
      </c>
      <c r="C2725" t="s">
        <v>16</v>
      </c>
      <c r="E2725" t="s">
        <v>19</v>
      </c>
      <c r="I2725">
        <v>2</v>
      </c>
      <c r="J2725">
        <v>30.94</v>
      </c>
      <c r="K2725">
        <v>61.88</v>
      </c>
    </row>
    <row r="2726" spans="1:12" x14ac:dyDescent="0.2">
      <c r="A2726" t="s">
        <v>94</v>
      </c>
      <c r="B2726" t="s">
        <v>555</v>
      </c>
      <c r="C2726" t="s">
        <v>16</v>
      </c>
      <c r="E2726" t="s">
        <v>112</v>
      </c>
      <c r="F2726" t="s">
        <v>113</v>
      </c>
      <c r="H2726" t="s">
        <v>23</v>
      </c>
      <c r="I2726">
        <v>4</v>
      </c>
      <c r="J2726">
        <v>30.94</v>
      </c>
      <c r="K2726">
        <v>123.76</v>
      </c>
      <c r="L2726" t="s">
        <v>114</v>
      </c>
    </row>
    <row r="2727" spans="1:12" x14ac:dyDescent="0.2">
      <c r="A2727" t="s">
        <v>94</v>
      </c>
      <c r="B2727" t="s">
        <v>555</v>
      </c>
      <c r="C2727" t="s">
        <v>16</v>
      </c>
      <c r="E2727" t="s">
        <v>123</v>
      </c>
      <c r="F2727" t="s">
        <v>22</v>
      </c>
      <c r="H2727" t="s">
        <v>23</v>
      </c>
      <c r="I2727">
        <v>1</v>
      </c>
      <c r="J2727">
        <v>30.94</v>
      </c>
      <c r="K2727">
        <v>30.94</v>
      </c>
      <c r="L2727" t="s">
        <v>24</v>
      </c>
    </row>
    <row r="2728" spans="1:12" x14ac:dyDescent="0.2">
      <c r="A2728" t="s">
        <v>95</v>
      </c>
      <c r="B2728" t="s">
        <v>555</v>
      </c>
      <c r="C2728" t="s">
        <v>16</v>
      </c>
      <c r="E2728" t="s">
        <v>123</v>
      </c>
      <c r="F2728" t="s">
        <v>22</v>
      </c>
      <c r="H2728" t="s">
        <v>23</v>
      </c>
      <c r="I2728">
        <v>2</v>
      </c>
      <c r="J2728">
        <v>30.94</v>
      </c>
      <c r="K2728">
        <v>61.88</v>
      </c>
      <c r="L2728" t="s">
        <v>24</v>
      </c>
    </row>
    <row r="2729" spans="1:12" x14ac:dyDescent="0.2">
      <c r="A2729" t="s">
        <v>95</v>
      </c>
      <c r="B2729" t="s">
        <v>555</v>
      </c>
      <c r="C2729" t="s">
        <v>16</v>
      </c>
      <c r="E2729" t="s">
        <v>213</v>
      </c>
      <c r="F2729" t="s">
        <v>59</v>
      </c>
      <c r="H2729" t="s">
        <v>23</v>
      </c>
      <c r="I2729">
        <v>7</v>
      </c>
      <c r="J2729">
        <v>30.94</v>
      </c>
      <c r="K2729">
        <v>216.58</v>
      </c>
      <c r="L2729" t="s">
        <v>24</v>
      </c>
    </row>
    <row r="2730" spans="1:12" x14ac:dyDescent="0.2">
      <c r="A2730" t="s">
        <v>95</v>
      </c>
      <c r="B2730" t="s">
        <v>555</v>
      </c>
      <c r="C2730" t="s">
        <v>16</v>
      </c>
      <c r="E2730" t="s">
        <v>112</v>
      </c>
      <c r="F2730" t="s">
        <v>113</v>
      </c>
      <c r="H2730" t="s">
        <v>23</v>
      </c>
      <c r="I2730">
        <v>12.5</v>
      </c>
      <c r="J2730">
        <v>30.94</v>
      </c>
      <c r="K2730">
        <v>386.75</v>
      </c>
      <c r="L2730" t="s">
        <v>114</v>
      </c>
    </row>
    <row r="2731" spans="1:12" x14ac:dyDescent="0.2">
      <c r="A2731" t="s">
        <v>95</v>
      </c>
      <c r="B2731" t="s">
        <v>555</v>
      </c>
      <c r="C2731" t="s">
        <v>16</v>
      </c>
      <c r="E2731" t="s">
        <v>20</v>
      </c>
      <c r="I2731">
        <v>1.5</v>
      </c>
      <c r="J2731">
        <v>30.94</v>
      </c>
      <c r="K2731">
        <v>46.41</v>
      </c>
    </row>
    <row r="2732" spans="1:12" x14ac:dyDescent="0.2">
      <c r="A2732" t="s">
        <v>95</v>
      </c>
      <c r="B2732" t="s">
        <v>555</v>
      </c>
      <c r="C2732" t="s">
        <v>16</v>
      </c>
      <c r="E2732" t="s">
        <v>118</v>
      </c>
      <c r="F2732" t="s">
        <v>119</v>
      </c>
      <c r="H2732" t="s">
        <v>23</v>
      </c>
      <c r="I2732">
        <v>9</v>
      </c>
      <c r="J2732">
        <v>30.94</v>
      </c>
      <c r="K2732">
        <v>278.45999999999998</v>
      </c>
      <c r="L2732" t="s">
        <v>120</v>
      </c>
    </row>
    <row r="2733" spans="1:12" x14ac:dyDescent="0.2">
      <c r="A2733" t="s">
        <v>96</v>
      </c>
      <c r="B2733" t="s">
        <v>555</v>
      </c>
      <c r="C2733" t="s">
        <v>16</v>
      </c>
      <c r="E2733" t="s">
        <v>112</v>
      </c>
      <c r="F2733" t="s">
        <v>113</v>
      </c>
      <c r="H2733" t="s">
        <v>23</v>
      </c>
      <c r="I2733">
        <v>18</v>
      </c>
      <c r="J2733">
        <v>30.94</v>
      </c>
      <c r="K2733">
        <v>556.91999999999996</v>
      </c>
      <c r="L2733" t="s">
        <v>114</v>
      </c>
    </row>
    <row r="2734" spans="1:12" x14ac:dyDescent="0.2">
      <c r="A2734" t="s">
        <v>96</v>
      </c>
      <c r="B2734" t="s">
        <v>555</v>
      </c>
      <c r="C2734" t="s">
        <v>16</v>
      </c>
      <c r="E2734" t="s">
        <v>79</v>
      </c>
      <c r="I2734">
        <v>7</v>
      </c>
      <c r="J2734">
        <v>30.94</v>
      </c>
      <c r="K2734">
        <v>216.58</v>
      </c>
    </row>
    <row r="2735" spans="1:12" x14ac:dyDescent="0.2">
      <c r="A2735" t="s">
        <v>96</v>
      </c>
      <c r="B2735" t="s">
        <v>555</v>
      </c>
      <c r="C2735" t="s">
        <v>16</v>
      </c>
      <c r="E2735" t="s">
        <v>19</v>
      </c>
      <c r="I2735">
        <v>1</v>
      </c>
      <c r="J2735">
        <v>30.94</v>
      </c>
      <c r="K2735">
        <v>30.94</v>
      </c>
    </row>
    <row r="2736" spans="1:12" x14ac:dyDescent="0.2">
      <c r="A2736" t="s">
        <v>96</v>
      </c>
      <c r="B2736" t="s">
        <v>555</v>
      </c>
      <c r="C2736" t="s">
        <v>16</v>
      </c>
      <c r="E2736" t="s">
        <v>208</v>
      </c>
      <c r="F2736" t="s">
        <v>27</v>
      </c>
      <c r="H2736" t="s">
        <v>23</v>
      </c>
      <c r="I2736">
        <v>1</v>
      </c>
      <c r="J2736">
        <v>30.94</v>
      </c>
      <c r="K2736">
        <v>30.94</v>
      </c>
      <c r="L2736" t="s">
        <v>24</v>
      </c>
    </row>
    <row r="2737" spans="1:12" x14ac:dyDescent="0.2">
      <c r="A2737" t="s">
        <v>96</v>
      </c>
      <c r="B2737" t="s">
        <v>555</v>
      </c>
      <c r="C2737" t="s">
        <v>16</v>
      </c>
      <c r="E2737" t="s">
        <v>46</v>
      </c>
      <c r="I2737">
        <v>1</v>
      </c>
      <c r="J2737">
        <v>30.94</v>
      </c>
      <c r="K2737">
        <v>30.94</v>
      </c>
    </row>
    <row r="2738" spans="1:12" x14ac:dyDescent="0.2">
      <c r="A2738" t="s">
        <v>96</v>
      </c>
      <c r="B2738" t="s">
        <v>555</v>
      </c>
      <c r="C2738" t="s">
        <v>16</v>
      </c>
      <c r="E2738" t="s">
        <v>141</v>
      </c>
      <c r="F2738" t="s">
        <v>119</v>
      </c>
      <c r="H2738" t="s">
        <v>23</v>
      </c>
      <c r="I2738">
        <v>4</v>
      </c>
      <c r="J2738">
        <v>30.94</v>
      </c>
      <c r="K2738">
        <v>123.76</v>
      </c>
      <c r="L2738" t="s">
        <v>120</v>
      </c>
    </row>
    <row r="2739" spans="1:12" x14ac:dyDescent="0.2">
      <c r="A2739" t="s">
        <v>97</v>
      </c>
      <c r="B2739" t="s">
        <v>555</v>
      </c>
      <c r="C2739" t="s">
        <v>16</v>
      </c>
      <c r="E2739" t="s">
        <v>46</v>
      </c>
      <c r="I2739">
        <v>15</v>
      </c>
      <c r="J2739">
        <v>30.94</v>
      </c>
      <c r="K2739">
        <v>464.1</v>
      </c>
    </row>
    <row r="2740" spans="1:12" x14ac:dyDescent="0.2">
      <c r="A2740" t="s">
        <v>97</v>
      </c>
      <c r="B2740" t="s">
        <v>555</v>
      </c>
      <c r="C2740" t="s">
        <v>16</v>
      </c>
      <c r="E2740" t="s">
        <v>118</v>
      </c>
      <c r="F2740" t="s">
        <v>119</v>
      </c>
      <c r="H2740" t="s">
        <v>23</v>
      </c>
      <c r="I2740">
        <v>3</v>
      </c>
      <c r="J2740">
        <v>30.94</v>
      </c>
      <c r="K2740">
        <v>92.82</v>
      </c>
      <c r="L2740" t="s">
        <v>120</v>
      </c>
    </row>
    <row r="2741" spans="1:12" x14ac:dyDescent="0.2">
      <c r="A2741" t="s">
        <v>97</v>
      </c>
      <c r="B2741" t="s">
        <v>555</v>
      </c>
      <c r="C2741" t="s">
        <v>16</v>
      </c>
      <c r="E2741" t="s">
        <v>141</v>
      </c>
      <c r="F2741" t="s">
        <v>119</v>
      </c>
      <c r="H2741" t="s">
        <v>23</v>
      </c>
      <c r="I2741">
        <v>3</v>
      </c>
      <c r="J2741">
        <v>30.94</v>
      </c>
      <c r="K2741">
        <v>92.82</v>
      </c>
      <c r="L2741" t="s">
        <v>120</v>
      </c>
    </row>
    <row r="2742" spans="1:12" x14ac:dyDescent="0.2">
      <c r="A2742" t="s">
        <v>97</v>
      </c>
      <c r="B2742" t="s">
        <v>555</v>
      </c>
      <c r="C2742" t="s">
        <v>16</v>
      </c>
      <c r="E2742" t="s">
        <v>112</v>
      </c>
      <c r="F2742" t="s">
        <v>113</v>
      </c>
      <c r="H2742" t="s">
        <v>23</v>
      </c>
      <c r="I2742">
        <v>10</v>
      </c>
      <c r="J2742">
        <v>30.94</v>
      </c>
      <c r="K2742">
        <v>309.39999999999998</v>
      </c>
      <c r="L2742" t="s">
        <v>114</v>
      </c>
    </row>
    <row r="2743" spans="1:12" x14ac:dyDescent="0.2">
      <c r="A2743" t="s">
        <v>98</v>
      </c>
      <c r="B2743" t="s">
        <v>555</v>
      </c>
      <c r="C2743" t="s">
        <v>16</v>
      </c>
      <c r="E2743" t="s">
        <v>112</v>
      </c>
      <c r="F2743" t="s">
        <v>113</v>
      </c>
      <c r="H2743" t="s">
        <v>23</v>
      </c>
      <c r="I2743">
        <v>7</v>
      </c>
      <c r="J2743">
        <v>30.94</v>
      </c>
      <c r="K2743">
        <v>216.58</v>
      </c>
      <c r="L2743" t="s">
        <v>114</v>
      </c>
    </row>
    <row r="2744" spans="1:12" x14ac:dyDescent="0.2">
      <c r="A2744" t="s">
        <v>98</v>
      </c>
      <c r="B2744" t="s">
        <v>555</v>
      </c>
      <c r="C2744" t="s">
        <v>16</v>
      </c>
      <c r="E2744" t="s">
        <v>17</v>
      </c>
      <c r="I2744">
        <v>5</v>
      </c>
      <c r="J2744">
        <v>30.94</v>
      </c>
      <c r="K2744">
        <v>154.69999999999999</v>
      </c>
    </row>
    <row r="2745" spans="1:12" x14ac:dyDescent="0.2">
      <c r="A2745" t="s">
        <v>98</v>
      </c>
      <c r="B2745" t="s">
        <v>555</v>
      </c>
      <c r="C2745" t="s">
        <v>16</v>
      </c>
      <c r="E2745" t="s">
        <v>46</v>
      </c>
      <c r="I2745">
        <v>8</v>
      </c>
      <c r="J2745">
        <v>30.94</v>
      </c>
      <c r="K2745">
        <v>247.52</v>
      </c>
    </row>
    <row r="2746" spans="1:12" x14ac:dyDescent="0.2">
      <c r="A2746" t="s">
        <v>98</v>
      </c>
      <c r="B2746" t="s">
        <v>555</v>
      </c>
      <c r="C2746" t="s">
        <v>16</v>
      </c>
      <c r="E2746" t="s">
        <v>118</v>
      </c>
      <c r="F2746" t="s">
        <v>119</v>
      </c>
      <c r="H2746" t="s">
        <v>23</v>
      </c>
      <c r="I2746">
        <v>3</v>
      </c>
      <c r="J2746">
        <v>30.94</v>
      </c>
      <c r="K2746">
        <v>92.82</v>
      </c>
      <c r="L2746" t="s">
        <v>120</v>
      </c>
    </row>
    <row r="2747" spans="1:12" x14ac:dyDescent="0.2">
      <c r="A2747" t="s">
        <v>98</v>
      </c>
      <c r="B2747" t="s">
        <v>555</v>
      </c>
      <c r="C2747" t="s">
        <v>16</v>
      </c>
      <c r="E2747" t="s">
        <v>141</v>
      </c>
      <c r="F2747" t="s">
        <v>119</v>
      </c>
      <c r="H2747" t="s">
        <v>23</v>
      </c>
      <c r="I2747">
        <v>0.5</v>
      </c>
      <c r="J2747">
        <v>30.94</v>
      </c>
      <c r="K2747">
        <v>15.47</v>
      </c>
      <c r="L2747" t="s">
        <v>120</v>
      </c>
    </row>
    <row r="2748" spans="1:12" x14ac:dyDescent="0.2">
      <c r="A2748" t="s">
        <v>98</v>
      </c>
      <c r="B2748" t="s">
        <v>555</v>
      </c>
      <c r="C2748" t="s">
        <v>16</v>
      </c>
      <c r="E2748" t="s">
        <v>208</v>
      </c>
      <c r="F2748" t="s">
        <v>27</v>
      </c>
      <c r="H2748" t="s">
        <v>23</v>
      </c>
      <c r="I2748">
        <v>2.5</v>
      </c>
      <c r="J2748">
        <v>30.94</v>
      </c>
      <c r="K2748">
        <v>77.349999999999994</v>
      </c>
      <c r="L2748" t="s">
        <v>24</v>
      </c>
    </row>
    <row r="2749" spans="1:12" x14ac:dyDescent="0.2">
      <c r="A2749" t="s">
        <v>98</v>
      </c>
      <c r="B2749" t="s">
        <v>555</v>
      </c>
      <c r="C2749" t="s">
        <v>16</v>
      </c>
      <c r="E2749" t="s">
        <v>112</v>
      </c>
      <c r="F2749" t="s">
        <v>113</v>
      </c>
      <c r="H2749" t="s">
        <v>23</v>
      </c>
      <c r="I2749">
        <v>6</v>
      </c>
      <c r="J2749">
        <v>30.94</v>
      </c>
      <c r="K2749">
        <v>185.64</v>
      </c>
      <c r="L2749" t="s">
        <v>114</v>
      </c>
    </row>
    <row r="2750" spans="1:12" x14ac:dyDescent="0.2">
      <c r="A2750" t="s">
        <v>99</v>
      </c>
      <c r="B2750" t="s">
        <v>555</v>
      </c>
      <c r="C2750" t="s">
        <v>16</v>
      </c>
      <c r="E2750" t="s">
        <v>112</v>
      </c>
      <c r="F2750" t="s">
        <v>113</v>
      </c>
      <c r="H2750" t="s">
        <v>23</v>
      </c>
      <c r="I2750">
        <v>31</v>
      </c>
      <c r="J2750">
        <v>30.94</v>
      </c>
      <c r="K2750">
        <v>959.14</v>
      </c>
      <c r="L2750" t="s">
        <v>114</v>
      </c>
    </row>
    <row r="2751" spans="1:12" x14ac:dyDescent="0.2">
      <c r="A2751" t="s">
        <v>99</v>
      </c>
      <c r="B2751" t="s">
        <v>555</v>
      </c>
      <c r="C2751" t="s">
        <v>16</v>
      </c>
      <c r="E2751" t="s">
        <v>20</v>
      </c>
      <c r="I2751">
        <v>1</v>
      </c>
      <c r="J2751">
        <v>30.94</v>
      </c>
      <c r="K2751">
        <v>30.94</v>
      </c>
    </row>
    <row r="2752" spans="1:12" x14ac:dyDescent="0.2">
      <c r="A2752" t="s">
        <v>100</v>
      </c>
      <c r="B2752" t="s">
        <v>555</v>
      </c>
      <c r="C2752" t="s">
        <v>16</v>
      </c>
      <c r="E2752" t="s">
        <v>213</v>
      </c>
      <c r="F2752" t="s">
        <v>59</v>
      </c>
      <c r="H2752" t="s">
        <v>23</v>
      </c>
      <c r="I2752">
        <v>4</v>
      </c>
      <c r="J2752">
        <v>30.94</v>
      </c>
      <c r="K2752">
        <v>123.76</v>
      </c>
      <c r="L2752" t="s">
        <v>24</v>
      </c>
    </row>
    <row r="2753" spans="1:12" x14ac:dyDescent="0.2">
      <c r="A2753" t="s">
        <v>100</v>
      </c>
      <c r="B2753" t="s">
        <v>555</v>
      </c>
      <c r="C2753" t="s">
        <v>16</v>
      </c>
      <c r="E2753" t="s">
        <v>118</v>
      </c>
      <c r="F2753" t="s">
        <v>119</v>
      </c>
      <c r="H2753" t="s">
        <v>23</v>
      </c>
      <c r="I2753">
        <v>9</v>
      </c>
      <c r="J2753">
        <v>30.94</v>
      </c>
      <c r="K2753">
        <v>278.45999999999998</v>
      </c>
      <c r="L2753" t="s">
        <v>120</v>
      </c>
    </row>
    <row r="2754" spans="1:12" x14ac:dyDescent="0.2">
      <c r="A2754" t="s">
        <v>100</v>
      </c>
      <c r="B2754" t="s">
        <v>555</v>
      </c>
      <c r="C2754" t="s">
        <v>16</v>
      </c>
      <c r="E2754" t="s">
        <v>122</v>
      </c>
      <c r="F2754" t="s">
        <v>27</v>
      </c>
      <c r="H2754" t="s">
        <v>23</v>
      </c>
      <c r="I2754">
        <v>1</v>
      </c>
      <c r="J2754">
        <v>30.94</v>
      </c>
      <c r="K2754">
        <v>30.94</v>
      </c>
      <c r="L2754" t="s">
        <v>24</v>
      </c>
    </row>
    <row r="2755" spans="1:12" x14ac:dyDescent="0.2">
      <c r="A2755" t="s">
        <v>100</v>
      </c>
      <c r="B2755" t="s">
        <v>555</v>
      </c>
      <c r="C2755" t="s">
        <v>16</v>
      </c>
      <c r="E2755" t="s">
        <v>208</v>
      </c>
      <c r="F2755" t="s">
        <v>27</v>
      </c>
      <c r="H2755" t="s">
        <v>23</v>
      </c>
      <c r="I2755">
        <v>2</v>
      </c>
      <c r="J2755">
        <v>30.94</v>
      </c>
      <c r="K2755">
        <v>61.88</v>
      </c>
      <c r="L2755" t="s">
        <v>24</v>
      </c>
    </row>
    <row r="2756" spans="1:12" x14ac:dyDescent="0.2">
      <c r="A2756" t="s">
        <v>100</v>
      </c>
      <c r="B2756" t="s">
        <v>555</v>
      </c>
      <c r="C2756" t="s">
        <v>16</v>
      </c>
      <c r="E2756" t="s">
        <v>112</v>
      </c>
      <c r="F2756" t="s">
        <v>113</v>
      </c>
      <c r="H2756" t="s">
        <v>23</v>
      </c>
      <c r="I2756">
        <v>15</v>
      </c>
      <c r="J2756">
        <v>30.94</v>
      </c>
      <c r="K2756">
        <v>464.1</v>
      </c>
      <c r="L2756" t="s">
        <v>114</v>
      </c>
    </row>
    <row r="2757" spans="1:12" x14ac:dyDescent="0.2">
      <c r="A2757" t="s">
        <v>101</v>
      </c>
      <c r="B2757" t="s">
        <v>555</v>
      </c>
      <c r="C2757" t="s">
        <v>16</v>
      </c>
      <c r="E2757" t="s">
        <v>17</v>
      </c>
      <c r="I2757">
        <v>31</v>
      </c>
      <c r="J2757">
        <v>30.94</v>
      </c>
      <c r="K2757">
        <v>959.14</v>
      </c>
    </row>
    <row r="2758" spans="1:12" x14ac:dyDescent="0.2">
      <c r="A2758" t="s">
        <v>102</v>
      </c>
      <c r="B2758" t="s">
        <v>555</v>
      </c>
      <c r="C2758" t="s">
        <v>16</v>
      </c>
      <c r="E2758" t="s">
        <v>122</v>
      </c>
      <c r="F2758" t="s">
        <v>27</v>
      </c>
      <c r="H2758" t="s">
        <v>23</v>
      </c>
      <c r="I2758">
        <v>1</v>
      </c>
      <c r="J2758">
        <v>30.94</v>
      </c>
      <c r="K2758">
        <v>30.94</v>
      </c>
      <c r="L2758" t="s">
        <v>24</v>
      </c>
    </row>
    <row r="2759" spans="1:12" x14ac:dyDescent="0.2">
      <c r="A2759" t="s">
        <v>102</v>
      </c>
      <c r="B2759" t="s">
        <v>555</v>
      </c>
      <c r="C2759" t="s">
        <v>16</v>
      </c>
      <c r="E2759" t="s">
        <v>123</v>
      </c>
      <c r="F2759" t="s">
        <v>22</v>
      </c>
      <c r="H2759" t="s">
        <v>23</v>
      </c>
      <c r="I2759">
        <v>4</v>
      </c>
      <c r="J2759">
        <v>30.94</v>
      </c>
      <c r="K2759">
        <v>123.76</v>
      </c>
      <c r="L2759" t="s">
        <v>24</v>
      </c>
    </row>
    <row r="2760" spans="1:12" x14ac:dyDescent="0.2">
      <c r="A2760" t="s">
        <v>102</v>
      </c>
      <c r="B2760" t="s">
        <v>555</v>
      </c>
      <c r="C2760" t="s">
        <v>16</v>
      </c>
      <c r="E2760" t="s">
        <v>141</v>
      </c>
      <c r="F2760" t="s">
        <v>119</v>
      </c>
      <c r="H2760" t="s">
        <v>23</v>
      </c>
      <c r="I2760">
        <v>3</v>
      </c>
      <c r="J2760">
        <v>30.94</v>
      </c>
      <c r="K2760">
        <v>92.82</v>
      </c>
      <c r="L2760" t="s">
        <v>120</v>
      </c>
    </row>
    <row r="2761" spans="1:12" x14ac:dyDescent="0.2">
      <c r="A2761" t="s">
        <v>102</v>
      </c>
      <c r="B2761" t="s">
        <v>555</v>
      </c>
      <c r="C2761" t="s">
        <v>16</v>
      </c>
      <c r="E2761" t="s">
        <v>118</v>
      </c>
      <c r="F2761" t="s">
        <v>119</v>
      </c>
      <c r="H2761" t="s">
        <v>23</v>
      </c>
      <c r="I2761">
        <v>12</v>
      </c>
      <c r="J2761">
        <v>30.94</v>
      </c>
      <c r="K2761">
        <v>371.28</v>
      </c>
      <c r="L2761" t="s">
        <v>120</v>
      </c>
    </row>
    <row r="2762" spans="1:12" x14ac:dyDescent="0.2">
      <c r="A2762" t="s">
        <v>102</v>
      </c>
      <c r="B2762" t="s">
        <v>555</v>
      </c>
      <c r="C2762" t="s">
        <v>16</v>
      </c>
      <c r="E2762" t="s">
        <v>19</v>
      </c>
      <c r="I2762">
        <v>1</v>
      </c>
      <c r="J2762">
        <v>30.94</v>
      </c>
      <c r="K2762">
        <v>30.94</v>
      </c>
    </row>
    <row r="2763" spans="1:12" x14ac:dyDescent="0.2">
      <c r="A2763" t="s">
        <v>102</v>
      </c>
      <c r="B2763" t="s">
        <v>555</v>
      </c>
      <c r="C2763" t="s">
        <v>16</v>
      </c>
      <c r="D2763" t="s">
        <v>556</v>
      </c>
      <c r="E2763" t="s">
        <v>557</v>
      </c>
      <c r="I2763">
        <v>1</v>
      </c>
      <c r="J2763">
        <v>30.94</v>
      </c>
      <c r="K2763">
        <v>30.94</v>
      </c>
    </row>
    <row r="2764" spans="1:12" x14ac:dyDescent="0.2">
      <c r="A2764" t="s">
        <v>102</v>
      </c>
      <c r="B2764" t="s">
        <v>555</v>
      </c>
      <c r="C2764" t="s">
        <v>16</v>
      </c>
      <c r="E2764" t="s">
        <v>112</v>
      </c>
      <c r="F2764" t="s">
        <v>113</v>
      </c>
      <c r="H2764" t="s">
        <v>23</v>
      </c>
      <c r="I2764">
        <v>10</v>
      </c>
      <c r="J2764">
        <v>30.94</v>
      </c>
      <c r="K2764">
        <v>309.39999999999998</v>
      </c>
      <c r="L2764" t="s">
        <v>114</v>
      </c>
    </row>
    <row r="2765" spans="1:12" x14ac:dyDescent="0.2">
      <c r="A2765" t="s">
        <v>103</v>
      </c>
      <c r="B2765" t="s">
        <v>555</v>
      </c>
      <c r="C2765" t="s">
        <v>16</v>
      </c>
      <c r="E2765" t="s">
        <v>46</v>
      </c>
      <c r="I2765">
        <v>4</v>
      </c>
      <c r="J2765">
        <v>30.94</v>
      </c>
      <c r="K2765">
        <v>123.76</v>
      </c>
    </row>
    <row r="2766" spans="1:12" x14ac:dyDescent="0.2">
      <c r="A2766" t="s">
        <v>103</v>
      </c>
      <c r="B2766" t="s">
        <v>555</v>
      </c>
      <c r="C2766" t="s">
        <v>16</v>
      </c>
      <c r="E2766" t="s">
        <v>122</v>
      </c>
      <c r="F2766" t="s">
        <v>27</v>
      </c>
      <c r="H2766" t="s">
        <v>23</v>
      </c>
      <c r="I2766">
        <v>1</v>
      </c>
      <c r="J2766">
        <v>30.94</v>
      </c>
      <c r="K2766">
        <v>30.94</v>
      </c>
      <c r="L2766" t="s">
        <v>24</v>
      </c>
    </row>
    <row r="2767" spans="1:12" x14ac:dyDescent="0.2">
      <c r="A2767" t="s">
        <v>103</v>
      </c>
      <c r="B2767" t="s">
        <v>555</v>
      </c>
      <c r="C2767" t="s">
        <v>16</v>
      </c>
      <c r="E2767" t="s">
        <v>117</v>
      </c>
      <c r="F2767" t="s">
        <v>27</v>
      </c>
      <c r="H2767" t="s">
        <v>23</v>
      </c>
      <c r="I2767">
        <v>1</v>
      </c>
      <c r="J2767">
        <v>30.94</v>
      </c>
      <c r="K2767">
        <v>30.94</v>
      </c>
      <c r="L2767" t="s">
        <v>24</v>
      </c>
    </row>
    <row r="2768" spans="1:12" x14ac:dyDescent="0.2">
      <c r="A2768" t="s">
        <v>103</v>
      </c>
      <c r="B2768" t="s">
        <v>555</v>
      </c>
      <c r="C2768" t="s">
        <v>16</v>
      </c>
      <c r="E2768" t="s">
        <v>112</v>
      </c>
      <c r="F2768" t="s">
        <v>113</v>
      </c>
      <c r="H2768" t="s">
        <v>23</v>
      </c>
      <c r="I2768">
        <v>6</v>
      </c>
      <c r="J2768">
        <v>30.94</v>
      </c>
      <c r="K2768">
        <v>185.64</v>
      </c>
      <c r="L2768" t="s">
        <v>114</v>
      </c>
    </row>
    <row r="2769" spans="1:12" x14ac:dyDescent="0.2">
      <c r="A2769" t="s">
        <v>103</v>
      </c>
      <c r="B2769" t="s">
        <v>555</v>
      </c>
      <c r="C2769" t="s">
        <v>16</v>
      </c>
      <c r="E2769" t="s">
        <v>118</v>
      </c>
      <c r="F2769" t="s">
        <v>119</v>
      </c>
      <c r="H2769" t="s">
        <v>23</v>
      </c>
      <c r="I2769">
        <v>6</v>
      </c>
      <c r="J2769">
        <v>30.94</v>
      </c>
      <c r="K2769">
        <v>185.64</v>
      </c>
      <c r="L2769" t="s">
        <v>120</v>
      </c>
    </row>
    <row r="2770" spans="1:12" x14ac:dyDescent="0.2">
      <c r="A2770" t="s">
        <v>103</v>
      </c>
      <c r="B2770" t="s">
        <v>555</v>
      </c>
      <c r="C2770" t="s">
        <v>16</v>
      </c>
      <c r="E2770" t="s">
        <v>141</v>
      </c>
      <c r="F2770" t="s">
        <v>119</v>
      </c>
      <c r="H2770" t="s">
        <v>23</v>
      </c>
      <c r="I2770">
        <v>3</v>
      </c>
      <c r="J2770">
        <v>30.94</v>
      </c>
      <c r="K2770">
        <v>92.82</v>
      </c>
      <c r="L2770" t="s">
        <v>120</v>
      </c>
    </row>
    <row r="2771" spans="1:12" x14ac:dyDescent="0.2">
      <c r="A2771" t="s">
        <v>103</v>
      </c>
      <c r="B2771" t="s">
        <v>555</v>
      </c>
      <c r="C2771" t="s">
        <v>16</v>
      </c>
      <c r="D2771" t="s">
        <v>556</v>
      </c>
      <c r="E2771" t="s">
        <v>557</v>
      </c>
      <c r="I2771">
        <v>10</v>
      </c>
      <c r="J2771">
        <v>30.94</v>
      </c>
      <c r="K2771">
        <v>309.39999999999998</v>
      </c>
    </row>
    <row r="2772" spans="1:12" x14ac:dyDescent="0.2">
      <c r="A2772" t="s">
        <v>104</v>
      </c>
      <c r="B2772" t="s">
        <v>555</v>
      </c>
      <c r="C2772" t="s">
        <v>16</v>
      </c>
      <c r="E2772" t="s">
        <v>46</v>
      </c>
      <c r="I2772">
        <v>5</v>
      </c>
      <c r="J2772">
        <v>30.94</v>
      </c>
      <c r="K2772">
        <v>154.69999999999999</v>
      </c>
    </row>
    <row r="2773" spans="1:12" x14ac:dyDescent="0.2">
      <c r="A2773" t="s">
        <v>104</v>
      </c>
      <c r="B2773" t="s">
        <v>555</v>
      </c>
      <c r="C2773" t="s">
        <v>16</v>
      </c>
      <c r="E2773" t="s">
        <v>20</v>
      </c>
      <c r="I2773">
        <v>1</v>
      </c>
      <c r="J2773">
        <v>30.94</v>
      </c>
      <c r="K2773">
        <v>30.94</v>
      </c>
    </row>
    <row r="2774" spans="1:12" x14ac:dyDescent="0.2">
      <c r="A2774" t="s">
        <v>104</v>
      </c>
      <c r="B2774" t="s">
        <v>555</v>
      </c>
      <c r="C2774" t="s">
        <v>16</v>
      </c>
      <c r="E2774" t="s">
        <v>208</v>
      </c>
      <c r="F2774" t="s">
        <v>27</v>
      </c>
      <c r="H2774" t="s">
        <v>23</v>
      </c>
      <c r="I2774">
        <v>2</v>
      </c>
      <c r="J2774">
        <v>30.94</v>
      </c>
      <c r="K2774">
        <v>61.88</v>
      </c>
      <c r="L2774" t="s">
        <v>24</v>
      </c>
    </row>
    <row r="2775" spans="1:12" x14ac:dyDescent="0.2">
      <c r="A2775" t="s">
        <v>104</v>
      </c>
      <c r="B2775" t="s">
        <v>555</v>
      </c>
      <c r="C2775" t="s">
        <v>16</v>
      </c>
      <c r="E2775" t="s">
        <v>19</v>
      </c>
      <c r="I2775">
        <v>2</v>
      </c>
      <c r="J2775">
        <v>30.94</v>
      </c>
      <c r="K2775">
        <v>61.88</v>
      </c>
    </row>
    <row r="2776" spans="1:12" x14ac:dyDescent="0.2">
      <c r="A2776" t="s">
        <v>104</v>
      </c>
      <c r="B2776" t="s">
        <v>555</v>
      </c>
      <c r="C2776" t="s">
        <v>16</v>
      </c>
      <c r="E2776" t="s">
        <v>118</v>
      </c>
      <c r="F2776" t="s">
        <v>119</v>
      </c>
      <c r="H2776" t="s">
        <v>23</v>
      </c>
      <c r="I2776">
        <v>2</v>
      </c>
      <c r="J2776">
        <v>30.94</v>
      </c>
      <c r="K2776">
        <v>61.88</v>
      </c>
      <c r="L2776" t="s">
        <v>120</v>
      </c>
    </row>
    <row r="2777" spans="1:12" x14ac:dyDescent="0.2">
      <c r="A2777" t="s">
        <v>104</v>
      </c>
      <c r="B2777" t="s">
        <v>555</v>
      </c>
      <c r="C2777" t="s">
        <v>16</v>
      </c>
      <c r="E2777" t="s">
        <v>112</v>
      </c>
      <c r="F2777" t="s">
        <v>113</v>
      </c>
      <c r="H2777" t="s">
        <v>23</v>
      </c>
      <c r="I2777">
        <v>4</v>
      </c>
      <c r="J2777">
        <v>30.94</v>
      </c>
      <c r="K2777">
        <v>123.76</v>
      </c>
      <c r="L2777" t="s">
        <v>114</v>
      </c>
    </row>
    <row r="2778" spans="1:12" x14ac:dyDescent="0.2">
      <c r="A2778" t="s">
        <v>104</v>
      </c>
      <c r="B2778" t="s">
        <v>555</v>
      </c>
      <c r="C2778" t="s">
        <v>16</v>
      </c>
      <c r="D2778" t="s">
        <v>556</v>
      </c>
      <c r="E2778" t="s">
        <v>557</v>
      </c>
      <c r="I2778">
        <v>11</v>
      </c>
      <c r="J2778">
        <v>30.94</v>
      </c>
      <c r="K2778">
        <v>340.34</v>
      </c>
    </row>
    <row r="2779" spans="1:12" x14ac:dyDescent="0.2">
      <c r="A2779" t="s">
        <v>105</v>
      </c>
      <c r="B2779" t="s">
        <v>555</v>
      </c>
      <c r="C2779" t="s">
        <v>16</v>
      </c>
      <c r="E2779" t="s">
        <v>46</v>
      </c>
      <c r="I2779">
        <v>9</v>
      </c>
      <c r="J2779">
        <v>30.94</v>
      </c>
      <c r="K2779">
        <v>278.45999999999998</v>
      </c>
    </row>
    <row r="2780" spans="1:12" x14ac:dyDescent="0.2">
      <c r="A2780" t="s">
        <v>105</v>
      </c>
      <c r="B2780" t="s">
        <v>555</v>
      </c>
      <c r="C2780" t="s">
        <v>16</v>
      </c>
      <c r="E2780" t="s">
        <v>122</v>
      </c>
      <c r="F2780" t="s">
        <v>27</v>
      </c>
      <c r="H2780" t="s">
        <v>23</v>
      </c>
      <c r="I2780">
        <v>0.5</v>
      </c>
      <c r="J2780">
        <v>30.94</v>
      </c>
      <c r="K2780">
        <v>15.47</v>
      </c>
      <c r="L2780" t="s">
        <v>24</v>
      </c>
    </row>
    <row r="2781" spans="1:12" x14ac:dyDescent="0.2">
      <c r="A2781" t="s">
        <v>105</v>
      </c>
      <c r="B2781" t="s">
        <v>555</v>
      </c>
      <c r="C2781" t="s">
        <v>16</v>
      </c>
      <c r="E2781" t="s">
        <v>19</v>
      </c>
      <c r="I2781">
        <v>2</v>
      </c>
      <c r="J2781">
        <v>30.94</v>
      </c>
      <c r="K2781">
        <v>61.88</v>
      </c>
    </row>
    <row r="2782" spans="1:12" x14ac:dyDescent="0.2">
      <c r="A2782" t="s">
        <v>105</v>
      </c>
      <c r="B2782" t="s">
        <v>555</v>
      </c>
      <c r="C2782" t="s">
        <v>16</v>
      </c>
      <c r="E2782" t="s">
        <v>111</v>
      </c>
      <c r="F2782" t="s">
        <v>59</v>
      </c>
      <c r="H2782" t="s">
        <v>23</v>
      </c>
      <c r="I2782">
        <v>5</v>
      </c>
      <c r="J2782">
        <v>30.94</v>
      </c>
      <c r="K2782">
        <v>154.69999999999999</v>
      </c>
      <c r="L2782" t="s">
        <v>24</v>
      </c>
    </row>
    <row r="2783" spans="1:12" x14ac:dyDescent="0.2">
      <c r="A2783" t="s">
        <v>105</v>
      </c>
      <c r="B2783" t="s">
        <v>555</v>
      </c>
      <c r="C2783" t="s">
        <v>16</v>
      </c>
      <c r="E2783" t="s">
        <v>118</v>
      </c>
      <c r="F2783" t="s">
        <v>119</v>
      </c>
      <c r="H2783" t="s">
        <v>23</v>
      </c>
      <c r="I2783">
        <v>6</v>
      </c>
      <c r="J2783">
        <v>30.94</v>
      </c>
      <c r="K2783">
        <v>185.64</v>
      </c>
      <c r="L2783" t="s">
        <v>120</v>
      </c>
    </row>
    <row r="2784" spans="1:12" x14ac:dyDescent="0.2">
      <c r="A2784" t="s">
        <v>105</v>
      </c>
      <c r="B2784" t="s">
        <v>555</v>
      </c>
      <c r="C2784" t="s">
        <v>16</v>
      </c>
      <c r="D2784" t="s">
        <v>556</v>
      </c>
      <c r="E2784" t="s">
        <v>557</v>
      </c>
      <c r="I2784">
        <v>8.5</v>
      </c>
      <c r="J2784">
        <v>30.94</v>
      </c>
      <c r="K2784">
        <v>262.99</v>
      </c>
    </row>
    <row r="2785" spans="1:12" x14ac:dyDescent="0.2">
      <c r="A2785" t="s">
        <v>106</v>
      </c>
      <c r="B2785" t="s">
        <v>555</v>
      </c>
      <c r="C2785" t="s">
        <v>16</v>
      </c>
      <c r="E2785" t="s">
        <v>112</v>
      </c>
      <c r="F2785" t="s">
        <v>113</v>
      </c>
      <c r="H2785" t="s">
        <v>23</v>
      </c>
      <c r="I2785">
        <v>10</v>
      </c>
      <c r="J2785">
        <v>30.94</v>
      </c>
      <c r="K2785">
        <v>309.39999999999998</v>
      </c>
      <c r="L2785" t="s">
        <v>114</v>
      </c>
    </row>
    <row r="2786" spans="1:12" x14ac:dyDescent="0.2">
      <c r="A2786" t="s">
        <v>106</v>
      </c>
      <c r="B2786" t="s">
        <v>555</v>
      </c>
      <c r="C2786" t="s">
        <v>16</v>
      </c>
      <c r="E2786" t="s">
        <v>118</v>
      </c>
      <c r="F2786" t="s">
        <v>119</v>
      </c>
      <c r="H2786" t="s">
        <v>23</v>
      </c>
      <c r="I2786">
        <v>18</v>
      </c>
      <c r="J2786">
        <v>30.94</v>
      </c>
      <c r="K2786">
        <v>556.91999999999996</v>
      </c>
      <c r="L2786" t="s">
        <v>120</v>
      </c>
    </row>
    <row r="2787" spans="1:12" x14ac:dyDescent="0.2">
      <c r="A2787" t="s">
        <v>106</v>
      </c>
      <c r="B2787" t="s">
        <v>555</v>
      </c>
      <c r="C2787" t="s">
        <v>16</v>
      </c>
      <c r="E2787" t="s">
        <v>92</v>
      </c>
      <c r="I2787">
        <v>1</v>
      </c>
      <c r="J2787">
        <v>30.94</v>
      </c>
      <c r="K2787">
        <v>30.94</v>
      </c>
    </row>
    <row r="2788" spans="1:12" x14ac:dyDescent="0.2">
      <c r="A2788" t="s">
        <v>106</v>
      </c>
      <c r="B2788" t="s">
        <v>555</v>
      </c>
      <c r="C2788" t="s">
        <v>16</v>
      </c>
      <c r="E2788" t="s">
        <v>208</v>
      </c>
      <c r="F2788" t="s">
        <v>27</v>
      </c>
      <c r="H2788" t="s">
        <v>23</v>
      </c>
      <c r="I2788">
        <v>2</v>
      </c>
      <c r="J2788">
        <v>30.94</v>
      </c>
      <c r="K2788">
        <v>61.88</v>
      </c>
      <c r="L2788" t="s">
        <v>24</v>
      </c>
    </row>
    <row r="2789" spans="1:12" x14ac:dyDescent="0.2">
      <c r="A2789" t="s">
        <v>106</v>
      </c>
      <c r="B2789" t="s">
        <v>555</v>
      </c>
      <c r="C2789" t="s">
        <v>16</v>
      </c>
      <c r="E2789" t="s">
        <v>208</v>
      </c>
      <c r="F2789" t="s">
        <v>27</v>
      </c>
      <c r="H2789" t="s">
        <v>23</v>
      </c>
      <c r="I2789">
        <v>1</v>
      </c>
      <c r="J2789">
        <v>30.94</v>
      </c>
      <c r="K2789">
        <v>30.94</v>
      </c>
      <c r="L2789" t="s">
        <v>24</v>
      </c>
    </row>
    <row r="2790" spans="1:12" x14ac:dyDescent="0.2">
      <c r="A2790" t="s">
        <v>107</v>
      </c>
      <c r="B2790" t="s">
        <v>555</v>
      </c>
      <c r="C2790" t="s">
        <v>16</v>
      </c>
      <c r="E2790" t="s">
        <v>111</v>
      </c>
      <c r="F2790" t="s">
        <v>59</v>
      </c>
      <c r="H2790" t="s">
        <v>23</v>
      </c>
      <c r="I2790">
        <v>16</v>
      </c>
      <c r="J2790">
        <v>30.94</v>
      </c>
      <c r="K2790">
        <v>495.04</v>
      </c>
      <c r="L2790" t="s">
        <v>24</v>
      </c>
    </row>
    <row r="2791" spans="1:12" x14ac:dyDescent="0.2">
      <c r="A2791" t="s">
        <v>107</v>
      </c>
      <c r="B2791" t="s">
        <v>555</v>
      </c>
      <c r="C2791" t="s">
        <v>16</v>
      </c>
      <c r="E2791" t="s">
        <v>17</v>
      </c>
      <c r="I2791">
        <v>8</v>
      </c>
      <c r="J2791">
        <v>30.94</v>
      </c>
      <c r="K2791">
        <v>247.52</v>
      </c>
    </row>
    <row r="2792" spans="1:12" x14ac:dyDescent="0.2">
      <c r="A2792" t="s">
        <v>107</v>
      </c>
      <c r="B2792" t="s">
        <v>555</v>
      </c>
      <c r="C2792" t="s">
        <v>16</v>
      </c>
      <c r="E2792" t="s">
        <v>18</v>
      </c>
      <c r="I2792">
        <v>3</v>
      </c>
      <c r="J2792">
        <v>30.94</v>
      </c>
      <c r="K2792">
        <v>92.82</v>
      </c>
    </row>
    <row r="2793" spans="1:12" x14ac:dyDescent="0.2">
      <c r="A2793" t="s">
        <v>107</v>
      </c>
      <c r="B2793" t="s">
        <v>555</v>
      </c>
      <c r="C2793" t="s">
        <v>16</v>
      </c>
      <c r="E2793" t="s">
        <v>18</v>
      </c>
      <c r="I2793">
        <v>3</v>
      </c>
      <c r="J2793">
        <v>30.94</v>
      </c>
      <c r="K2793">
        <v>92.82</v>
      </c>
    </row>
    <row r="2794" spans="1:12" x14ac:dyDescent="0.2">
      <c r="A2794" t="s">
        <v>107</v>
      </c>
      <c r="B2794" t="s">
        <v>555</v>
      </c>
      <c r="C2794" t="s">
        <v>16</v>
      </c>
      <c r="E2794" t="s">
        <v>265</v>
      </c>
      <c r="F2794" t="s">
        <v>119</v>
      </c>
      <c r="H2794" t="s">
        <v>23</v>
      </c>
      <c r="I2794">
        <v>2</v>
      </c>
      <c r="J2794">
        <v>30.94</v>
      </c>
      <c r="K2794">
        <v>61.88</v>
      </c>
      <c r="L2794" t="s">
        <v>120</v>
      </c>
    </row>
    <row r="2795" spans="1:12" x14ac:dyDescent="0.2">
      <c r="A2795" t="s">
        <v>108</v>
      </c>
      <c r="B2795" t="s">
        <v>555</v>
      </c>
      <c r="C2795" t="s">
        <v>16</v>
      </c>
      <c r="E2795" t="s">
        <v>111</v>
      </c>
      <c r="F2795" t="s">
        <v>59</v>
      </c>
      <c r="H2795" t="s">
        <v>23</v>
      </c>
      <c r="I2795">
        <v>14</v>
      </c>
      <c r="J2795">
        <v>30.94</v>
      </c>
      <c r="K2795">
        <v>433.16</v>
      </c>
      <c r="L2795" t="s">
        <v>24</v>
      </c>
    </row>
    <row r="2796" spans="1:12" x14ac:dyDescent="0.2">
      <c r="A2796" t="s">
        <v>108</v>
      </c>
      <c r="B2796" t="s">
        <v>555</v>
      </c>
      <c r="C2796" t="s">
        <v>16</v>
      </c>
      <c r="E2796" t="s">
        <v>118</v>
      </c>
      <c r="F2796" t="s">
        <v>119</v>
      </c>
      <c r="H2796" t="s">
        <v>23</v>
      </c>
      <c r="I2796">
        <v>12</v>
      </c>
      <c r="J2796">
        <v>30.94</v>
      </c>
      <c r="K2796">
        <v>371.28</v>
      </c>
      <c r="L2796" t="s">
        <v>120</v>
      </c>
    </row>
    <row r="2797" spans="1:12" x14ac:dyDescent="0.2">
      <c r="A2797" t="s">
        <v>108</v>
      </c>
      <c r="B2797" t="s">
        <v>555</v>
      </c>
      <c r="C2797" t="s">
        <v>16</v>
      </c>
      <c r="E2797" t="s">
        <v>20</v>
      </c>
      <c r="I2797">
        <v>1</v>
      </c>
      <c r="J2797">
        <v>30.94</v>
      </c>
      <c r="K2797">
        <v>30.94</v>
      </c>
    </row>
    <row r="2798" spans="1:12" x14ac:dyDescent="0.2">
      <c r="A2798" t="s">
        <v>108</v>
      </c>
      <c r="B2798" t="s">
        <v>555</v>
      </c>
      <c r="C2798" t="s">
        <v>16</v>
      </c>
      <c r="D2798" t="s">
        <v>556</v>
      </c>
      <c r="E2798" t="s">
        <v>557</v>
      </c>
      <c r="I2798">
        <v>3</v>
      </c>
      <c r="J2798">
        <v>30.94</v>
      </c>
      <c r="K2798">
        <v>92.82</v>
      </c>
    </row>
    <row r="2799" spans="1:12" x14ac:dyDescent="0.2">
      <c r="A2799" t="s">
        <v>108</v>
      </c>
      <c r="B2799" t="s">
        <v>555</v>
      </c>
      <c r="C2799" t="s">
        <v>16</v>
      </c>
      <c r="E2799" t="s">
        <v>19</v>
      </c>
      <c r="I2799">
        <v>1</v>
      </c>
      <c r="J2799">
        <v>30.94</v>
      </c>
      <c r="K2799">
        <v>30.94</v>
      </c>
    </row>
    <row r="2800" spans="1:12" x14ac:dyDescent="0.2">
      <c r="A2800" t="s">
        <v>109</v>
      </c>
      <c r="B2800" t="s">
        <v>555</v>
      </c>
      <c r="C2800" t="s">
        <v>16</v>
      </c>
      <c r="E2800" t="s">
        <v>17</v>
      </c>
      <c r="I2800">
        <v>31</v>
      </c>
      <c r="J2800">
        <v>30.94</v>
      </c>
      <c r="K2800">
        <v>959.14</v>
      </c>
    </row>
    <row r="2801" spans="1:12" x14ac:dyDescent="0.2">
      <c r="A2801" t="s">
        <v>14</v>
      </c>
      <c r="B2801" t="s">
        <v>574</v>
      </c>
      <c r="C2801" t="s">
        <v>16</v>
      </c>
      <c r="E2801" t="s">
        <v>17</v>
      </c>
      <c r="I2801">
        <v>7.75</v>
      </c>
      <c r="J2801">
        <v>42.83</v>
      </c>
      <c r="K2801">
        <v>331.9325</v>
      </c>
    </row>
    <row r="2802" spans="1:12" x14ac:dyDescent="0.2">
      <c r="A2802" t="s">
        <v>14</v>
      </c>
      <c r="B2802" t="s">
        <v>574</v>
      </c>
      <c r="C2802" t="s">
        <v>16</v>
      </c>
      <c r="E2802" t="s">
        <v>18</v>
      </c>
      <c r="I2802">
        <v>7.75</v>
      </c>
      <c r="J2802">
        <v>42.83</v>
      </c>
      <c r="K2802">
        <v>331.9325</v>
      </c>
    </row>
    <row r="2803" spans="1:12" x14ac:dyDescent="0.2">
      <c r="A2803" t="s">
        <v>14</v>
      </c>
      <c r="B2803" t="s">
        <v>574</v>
      </c>
      <c r="C2803" t="s">
        <v>16</v>
      </c>
      <c r="E2803" t="s">
        <v>118</v>
      </c>
      <c r="F2803" t="s">
        <v>119</v>
      </c>
      <c r="H2803" t="s">
        <v>23</v>
      </c>
      <c r="I2803">
        <v>16</v>
      </c>
      <c r="J2803">
        <v>42.83</v>
      </c>
      <c r="K2803">
        <v>685.28</v>
      </c>
      <c r="L2803" t="s">
        <v>120</v>
      </c>
    </row>
    <row r="2804" spans="1:12" x14ac:dyDescent="0.2">
      <c r="A2804" t="s">
        <v>36</v>
      </c>
      <c r="B2804" t="s">
        <v>574</v>
      </c>
      <c r="C2804" t="s">
        <v>16</v>
      </c>
      <c r="E2804" t="s">
        <v>118</v>
      </c>
      <c r="F2804" t="s">
        <v>119</v>
      </c>
      <c r="H2804" t="s">
        <v>23</v>
      </c>
      <c r="I2804">
        <v>16</v>
      </c>
      <c r="J2804">
        <v>42.83</v>
      </c>
      <c r="K2804">
        <v>685.28</v>
      </c>
      <c r="L2804" t="s">
        <v>120</v>
      </c>
    </row>
    <row r="2805" spans="1:12" x14ac:dyDescent="0.2">
      <c r="A2805" t="s">
        <v>36</v>
      </c>
      <c r="B2805" t="s">
        <v>574</v>
      </c>
      <c r="C2805" t="s">
        <v>16</v>
      </c>
      <c r="E2805" t="s">
        <v>65</v>
      </c>
      <c r="F2805" t="s">
        <v>66</v>
      </c>
      <c r="H2805" t="s">
        <v>23</v>
      </c>
      <c r="I2805">
        <v>4</v>
      </c>
      <c r="J2805">
        <v>42.83</v>
      </c>
      <c r="K2805">
        <v>171.32</v>
      </c>
      <c r="L2805" t="s">
        <v>24</v>
      </c>
    </row>
    <row r="2806" spans="1:12" x14ac:dyDescent="0.2">
      <c r="A2806" t="s">
        <v>36</v>
      </c>
      <c r="B2806" t="s">
        <v>574</v>
      </c>
      <c r="C2806" t="s">
        <v>16</v>
      </c>
      <c r="E2806" t="s">
        <v>153</v>
      </c>
      <c r="F2806" t="s">
        <v>154</v>
      </c>
      <c r="G2806" t="s">
        <v>63</v>
      </c>
      <c r="H2806" t="s">
        <v>145</v>
      </c>
      <c r="I2806">
        <v>7.75</v>
      </c>
      <c r="J2806">
        <v>42.83</v>
      </c>
      <c r="K2806">
        <v>331.9325</v>
      </c>
      <c r="L2806" t="s">
        <v>24</v>
      </c>
    </row>
    <row r="2807" spans="1:12" x14ac:dyDescent="0.2">
      <c r="A2807" t="s">
        <v>36</v>
      </c>
      <c r="B2807" t="s">
        <v>574</v>
      </c>
      <c r="C2807" t="s">
        <v>16</v>
      </c>
      <c r="E2807" t="s">
        <v>141</v>
      </c>
      <c r="F2807" t="s">
        <v>119</v>
      </c>
      <c r="H2807" t="s">
        <v>23</v>
      </c>
      <c r="I2807">
        <v>6</v>
      </c>
      <c r="J2807">
        <v>42.83</v>
      </c>
      <c r="K2807">
        <v>256.98</v>
      </c>
      <c r="L2807" t="s">
        <v>120</v>
      </c>
    </row>
    <row r="2808" spans="1:12" x14ac:dyDescent="0.2">
      <c r="A2808" t="s">
        <v>37</v>
      </c>
      <c r="B2808" t="s">
        <v>574</v>
      </c>
      <c r="C2808" t="s">
        <v>16</v>
      </c>
      <c r="E2808" t="s">
        <v>117</v>
      </c>
      <c r="F2808" t="s">
        <v>27</v>
      </c>
      <c r="H2808" t="s">
        <v>23</v>
      </c>
      <c r="I2808">
        <v>6</v>
      </c>
      <c r="J2808">
        <v>42.83</v>
      </c>
      <c r="K2808">
        <v>256.98</v>
      </c>
      <c r="L2808" t="s">
        <v>24</v>
      </c>
    </row>
    <row r="2809" spans="1:12" x14ac:dyDescent="0.2">
      <c r="A2809" t="s">
        <v>37</v>
      </c>
      <c r="B2809" t="s">
        <v>574</v>
      </c>
      <c r="C2809" t="s">
        <v>16</v>
      </c>
      <c r="E2809" t="s">
        <v>153</v>
      </c>
      <c r="F2809" t="s">
        <v>154</v>
      </c>
      <c r="G2809" t="s">
        <v>63</v>
      </c>
      <c r="H2809" t="s">
        <v>145</v>
      </c>
      <c r="I2809">
        <v>8</v>
      </c>
      <c r="J2809">
        <v>42.83</v>
      </c>
      <c r="K2809">
        <v>342.64</v>
      </c>
      <c r="L2809" t="s">
        <v>24</v>
      </c>
    </row>
    <row r="2810" spans="1:12" x14ac:dyDescent="0.2">
      <c r="A2810" t="s">
        <v>37</v>
      </c>
      <c r="B2810" t="s">
        <v>574</v>
      </c>
      <c r="C2810" t="s">
        <v>16</v>
      </c>
      <c r="E2810" t="s">
        <v>118</v>
      </c>
      <c r="F2810" t="s">
        <v>119</v>
      </c>
      <c r="H2810" t="s">
        <v>23</v>
      </c>
      <c r="I2810">
        <v>20</v>
      </c>
      <c r="J2810">
        <v>42.83</v>
      </c>
      <c r="K2810">
        <v>856.6</v>
      </c>
      <c r="L2810" t="s">
        <v>120</v>
      </c>
    </row>
    <row r="2811" spans="1:12" x14ac:dyDescent="0.2">
      <c r="A2811" t="s">
        <v>39</v>
      </c>
      <c r="B2811" t="s">
        <v>574</v>
      </c>
      <c r="C2811" t="s">
        <v>16</v>
      </c>
      <c r="E2811" t="s">
        <v>118</v>
      </c>
      <c r="F2811" t="s">
        <v>119</v>
      </c>
      <c r="H2811" t="s">
        <v>23</v>
      </c>
      <c r="I2811">
        <v>20</v>
      </c>
      <c r="J2811">
        <v>42.83</v>
      </c>
      <c r="K2811">
        <v>856.6</v>
      </c>
      <c r="L2811" t="s">
        <v>120</v>
      </c>
    </row>
    <row r="2812" spans="1:12" x14ac:dyDescent="0.2">
      <c r="A2812" t="s">
        <v>39</v>
      </c>
      <c r="B2812" t="s">
        <v>574</v>
      </c>
      <c r="C2812" t="s">
        <v>16</v>
      </c>
      <c r="E2812" t="s">
        <v>153</v>
      </c>
      <c r="F2812" t="s">
        <v>154</v>
      </c>
      <c r="G2812" t="s">
        <v>63</v>
      </c>
      <c r="H2812" t="s">
        <v>145</v>
      </c>
      <c r="I2812">
        <v>9</v>
      </c>
      <c r="J2812">
        <v>42.83</v>
      </c>
      <c r="K2812">
        <v>385.47</v>
      </c>
      <c r="L2812" t="s">
        <v>24</v>
      </c>
    </row>
    <row r="2813" spans="1:12" x14ac:dyDescent="0.2">
      <c r="A2813" t="s">
        <v>39</v>
      </c>
      <c r="B2813" t="s">
        <v>574</v>
      </c>
      <c r="C2813" t="s">
        <v>16</v>
      </c>
      <c r="E2813" t="s">
        <v>20</v>
      </c>
      <c r="I2813">
        <v>2</v>
      </c>
      <c r="J2813">
        <v>42.83</v>
      </c>
      <c r="K2813">
        <v>85.66</v>
      </c>
    </row>
    <row r="2814" spans="1:12" x14ac:dyDescent="0.2">
      <c r="A2814" t="s">
        <v>39</v>
      </c>
      <c r="B2814" t="s">
        <v>574</v>
      </c>
      <c r="C2814" t="s">
        <v>16</v>
      </c>
      <c r="E2814" t="s">
        <v>65</v>
      </c>
      <c r="F2814" t="s">
        <v>66</v>
      </c>
      <c r="H2814" t="s">
        <v>23</v>
      </c>
      <c r="I2814">
        <v>4</v>
      </c>
      <c r="J2814">
        <v>42.83</v>
      </c>
      <c r="K2814">
        <v>171.32</v>
      </c>
      <c r="L2814" t="s">
        <v>24</v>
      </c>
    </row>
    <row r="2815" spans="1:12" x14ac:dyDescent="0.2">
      <c r="A2815" t="s">
        <v>44</v>
      </c>
      <c r="B2815" t="s">
        <v>574</v>
      </c>
      <c r="C2815" t="s">
        <v>16</v>
      </c>
      <c r="E2815" t="s">
        <v>17</v>
      </c>
      <c r="I2815">
        <v>31</v>
      </c>
      <c r="J2815">
        <v>42.83</v>
      </c>
      <c r="K2815">
        <v>1327.73</v>
      </c>
    </row>
    <row r="2816" spans="1:12" x14ac:dyDescent="0.2">
      <c r="A2816" t="s">
        <v>47</v>
      </c>
      <c r="B2816" t="s">
        <v>574</v>
      </c>
      <c r="C2816" t="s">
        <v>16</v>
      </c>
      <c r="E2816" t="s">
        <v>153</v>
      </c>
      <c r="F2816" t="s">
        <v>154</v>
      </c>
      <c r="G2816" t="s">
        <v>63</v>
      </c>
      <c r="H2816" t="s">
        <v>145</v>
      </c>
      <c r="I2816">
        <v>9</v>
      </c>
      <c r="J2816">
        <v>42.83</v>
      </c>
      <c r="K2816">
        <v>385.47</v>
      </c>
      <c r="L2816" t="s">
        <v>24</v>
      </c>
    </row>
    <row r="2817" spans="1:12" x14ac:dyDescent="0.2">
      <c r="A2817" t="s">
        <v>47</v>
      </c>
      <c r="B2817" t="s">
        <v>574</v>
      </c>
      <c r="C2817" t="s">
        <v>16</v>
      </c>
      <c r="E2817" t="s">
        <v>118</v>
      </c>
      <c r="F2817" t="s">
        <v>119</v>
      </c>
      <c r="H2817" t="s">
        <v>23</v>
      </c>
      <c r="I2817">
        <v>19</v>
      </c>
      <c r="J2817">
        <v>42.83</v>
      </c>
      <c r="K2817">
        <v>813.77</v>
      </c>
      <c r="L2817" t="s">
        <v>120</v>
      </c>
    </row>
    <row r="2818" spans="1:12" x14ac:dyDescent="0.2">
      <c r="A2818" t="s">
        <v>47</v>
      </c>
      <c r="B2818" t="s">
        <v>574</v>
      </c>
      <c r="C2818" t="s">
        <v>16</v>
      </c>
      <c r="D2818" t="s">
        <v>65</v>
      </c>
      <c r="E2818" t="s">
        <v>575</v>
      </c>
      <c r="F2818" t="s">
        <v>197</v>
      </c>
      <c r="G2818" t="s">
        <v>31</v>
      </c>
      <c r="H2818" t="s">
        <v>198</v>
      </c>
      <c r="I2818">
        <v>5</v>
      </c>
      <c r="J2818">
        <v>42.83</v>
      </c>
      <c r="K2818">
        <v>214.15</v>
      </c>
      <c r="L2818" t="s">
        <v>24</v>
      </c>
    </row>
    <row r="2819" spans="1:12" x14ac:dyDescent="0.2">
      <c r="A2819" t="s">
        <v>48</v>
      </c>
      <c r="B2819" t="s">
        <v>574</v>
      </c>
      <c r="C2819" t="s">
        <v>16</v>
      </c>
      <c r="D2819" t="s">
        <v>65</v>
      </c>
      <c r="E2819" t="s">
        <v>575</v>
      </c>
      <c r="F2819" t="s">
        <v>197</v>
      </c>
      <c r="G2819" t="s">
        <v>31</v>
      </c>
      <c r="H2819" t="s">
        <v>198</v>
      </c>
      <c r="I2819">
        <v>5</v>
      </c>
      <c r="J2819">
        <v>42.83</v>
      </c>
      <c r="K2819">
        <v>214.15</v>
      </c>
      <c r="L2819" t="s">
        <v>24</v>
      </c>
    </row>
    <row r="2820" spans="1:12" x14ac:dyDescent="0.2">
      <c r="A2820" t="s">
        <v>48</v>
      </c>
      <c r="B2820" t="s">
        <v>574</v>
      </c>
      <c r="C2820" t="s">
        <v>16</v>
      </c>
      <c r="E2820" t="s">
        <v>118</v>
      </c>
      <c r="F2820" t="s">
        <v>119</v>
      </c>
      <c r="H2820" t="s">
        <v>23</v>
      </c>
      <c r="I2820">
        <v>20</v>
      </c>
      <c r="J2820">
        <v>42.83</v>
      </c>
      <c r="K2820">
        <v>856.6</v>
      </c>
      <c r="L2820" t="s">
        <v>120</v>
      </c>
    </row>
    <row r="2821" spans="1:12" x14ac:dyDescent="0.2">
      <c r="A2821" t="s">
        <v>48</v>
      </c>
      <c r="B2821" t="s">
        <v>574</v>
      </c>
      <c r="C2821" t="s">
        <v>16</v>
      </c>
      <c r="E2821" t="s">
        <v>20</v>
      </c>
      <c r="I2821">
        <v>3</v>
      </c>
      <c r="J2821">
        <v>42.83</v>
      </c>
      <c r="K2821">
        <v>128.49</v>
      </c>
    </row>
    <row r="2822" spans="1:12" x14ac:dyDescent="0.2">
      <c r="A2822" t="s">
        <v>48</v>
      </c>
      <c r="B2822" t="s">
        <v>574</v>
      </c>
      <c r="C2822" t="s">
        <v>16</v>
      </c>
      <c r="E2822" t="s">
        <v>18</v>
      </c>
      <c r="I2822">
        <v>3</v>
      </c>
      <c r="J2822">
        <v>42.83</v>
      </c>
      <c r="K2822">
        <v>128.49</v>
      </c>
    </row>
    <row r="2823" spans="1:12" x14ac:dyDescent="0.2">
      <c r="A2823" t="s">
        <v>49</v>
      </c>
      <c r="B2823" t="s">
        <v>574</v>
      </c>
      <c r="C2823" t="s">
        <v>16</v>
      </c>
      <c r="E2823" t="s">
        <v>116</v>
      </c>
      <c r="I2823">
        <v>7.75</v>
      </c>
      <c r="J2823">
        <v>42.83</v>
      </c>
      <c r="K2823">
        <v>331.9325</v>
      </c>
    </row>
    <row r="2824" spans="1:12" x14ac:dyDescent="0.2">
      <c r="A2824" t="s">
        <v>49</v>
      </c>
      <c r="B2824" t="s">
        <v>574</v>
      </c>
      <c r="C2824" t="s">
        <v>16</v>
      </c>
      <c r="D2824" t="s">
        <v>65</v>
      </c>
      <c r="E2824" t="s">
        <v>575</v>
      </c>
      <c r="F2824" t="s">
        <v>197</v>
      </c>
      <c r="G2824" t="s">
        <v>31</v>
      </c>
      <c r="H2824" t="s">
        <v>198</v>
      </c>
      <c r="I2824">
        <v>7.75</v>
      </c>
      <c r="J2824">
        <v>42.83</v>
      </c>
      <c r="K2824">
        <v>331.9325</v>
      </c>
      <c r="L2824" t="s">
        <v>24</v>
      </c>
    </row>
    <row r="2825" spans="1:12" x14ac:dyDescent="0.2">
      <c r="A2825" t="s">
        <v>49</v>
      </c>
      <c r="B2825" t="s">
        <v>574</v>
      </c>
      <c r="C2825" t="s">
        <v>16</v>
      </c>
      <c r="E2825" t="s">
        <v>118</v>
      </c>
      <c r="F2825" t="s">
        <v>119</v>
      </c>
      <c r="H2825" t="s">
        <v>23</v>
      </c>
      <c r="I2825">
        <v>10</v>
      </c>
      <c r="J2825">
        <v>42.83</v>
      </c>
      <c r="K2825">
        <v>428.3</v>
      </c>
      <c r="L2825" t="s">
        <v>120</v>
      </c>
    </row>
    <row r="2826" spans="1:12" x14ac:dyDescent="0.2">
      <c r="A2826" t="s">
        <v>49</v>
      </c>
      <c r="B2826" t="s">
        <v>574</v>
      </c>
      <c r="C2826" t="s">
        <v>16</v>
      </c>
      <c r="E2826" t="s">
        <v>153</v>
      </c>
      <c r="F2826" t="s">
        <v>154</v>
      </c>
      <c r="G2826" t="s">
        <v>63</v>
      </c>
      <c r="H2826" t="s">
        <v>145</v>
      </c>
      <c r="I2826">
        <v>8</v>
      </c>
      <c r="J2826">
        <v>42.83</v>
      </c>
      <c r="K2826">
        <v>342.64</v>
      </c>
      <c r="L2826" t="s">
        <v>24</v>
      </c>
    </row>
    <row r="2827" spans="1:12" x14ac:dyDescent="0.2">
      <c r="A2827" t="s">
        <v>51</v>
      </c>
      <c r="B2827" t="s">
        <v>574</v>
      </c>
      <c r="C2827" t="s">
        <v>16</v>
      </c>
      <c r="E2827" t="s">
        <v>153</v>
      </c>
      <c r="F2827" t="s">
        <v>154</v>
      </c>
      <c r="G2827" t="s">
        <v>63</v>
      </c>
      <c r="H2827" t="s">
        <v>145</v>
      </c>
      <c r="I2827">
        <v>8</v>
      </c>
      <c r="J2827">
        <v>42.83</v>
      </c>
      <c r="K2827">
        <v>342.64</v>
      </c>
      <c r="L2827" t="s">
        <v>24</v>
      </c>
    </row>
    <row r="2828" spans="1:12" x14ac:dyDescent="0.2">
      <c r="A2828" t="s">
        <v>51</v>
      </c>
      <c r="B2828" t="s">
        <v>574</v>
      </c>
      <c r="C2828" t="s">
        <v>16</v>
      </c>
      <c r="E2828" t="s">
        <v>17</v>
      </c>
      <c r="I2828">
        <v>4</v>
      </c>
      <c r="J2828">
        <v>42.83</v>
      </c>
      <c r="K2828">
        <v>171.32</v>
      </c>
    </row>
    <row r="2829" spans="1:12" x14ac:dyDescent="0.2">
      <c r="A2829" t="s">
        <v>51</v>
      </c>
      <c r="B2829" t="s">
        <v>574</v>
      </c>
      <c r="C2829" t="s">
        <v>16</v>
      </c>
      <c r="E2829" t="s">
        <v>118</v>
      </c>
      <c r="F2829" t="s">
        <v>119</v>
      </c>
      <c r="H2829" t="s">
        <v>23</v>
      </c>
      <c r="I2829">
        <v>20</v>
      </c>
      <c r="J2829">
        <v>42.83</v>
      </c>
      <c r="K2829">
        <v>856.6</v>
      </c>
      <c r="L2829" t="s">
        <v>120</v>
      </c>
    </row>
    <row r="2830" spans="1:12" x14ac:dyDescent="0.2">
      <c r="A2830" t="s">
        <v>55</v>
      </c>
      <c r="B2830" t="s">
        <v>574</v>
      </c>
      <c r="C2830" t="s">
        <v>16</v>
      </c>
      <c r="E2830" t="s">
        <v>153</v>
      </c>
      <c r="F2830" t="s">
        <v>154</v>
      </c>
      <c r="G2830" t="s">
        <v>63</v>
      </c>
      <c r="H2830" t="s">
        <v>145</v>
      </c>
      <c r="I2830">
        <v>20</v>
      </c>
      <c r="J2830">
        <v>42.83</v>
      </c>
      <c r="K2830">
        <v>856.6</v>
      </c>
      <c r="L2830" t="s">
        <v>24</v>
      </c>
    </row>
    <row r="2831" spans="1:12" x14ac:dyDescent="0.2">
      <c r="A2831" t="s">
        <v>55</v>
      </c>
      <c r="B2831" t="s">
        <v>574</v>
      </c>
      <c r="C2831" t="s">
        <v>16</v>
      </c>
      <c r="E2831" t="s">
        <v>117</v>
      </c>
      <c r="F2831" t="s">
        <v>27</v>
      </c>
      <c r="H2831" t="s">
        <v>23</v>
      </c>
      <c r="I2831">
        <v>6</v>
      </c>
      <c r="J2831">
        <v>42.83</v>
      </c>
      <c r="K2831">
        <v>256.98</v>
      </c>
      <c r="L2831" t="s">
        <v>24</v>
      </c>
    </row>
    <row r="2832" spans="1:12" x14ac:dyDescent="0.2">
      <c r="A2832" t="s">
        <v>55</v>
      </c>
      <c r="B2832" t="s">
        <v>574</v>
      </c>
      <c r="C2832" t="s">
        <v>16</v>
      </c>
      <c r="E2832" t="s">
        <v>118</v>
      </c>
      <c r="F2832" t="s">
        <v>119</v>
      </c>
      <c r="H2832" t="s">
        <v>23</v>
      </c>
      <c r="I2832">
        <v>10</v>
      </c>
      <c r="J2832">
        <v>42.83</v>
      </c>
      <c r="K2832">
        <v>428.3</v>
      </c>
      <c r="L2832" t="s">
        <v>120</v>
      </c>
    </row>
    <row r="2833" spans="1:12" x14ac:dyDescent="0.2">
      <c r="A2833" t="s">
        <v>56</v>
      </c>
      <c r="B2833" t="s">
        <v>574</v>
      </c>
      <c r="C2833" t="s">
        <v>16</v>
      </c>
      <c r="E2833" t="s">
        <v>118</v>
      </c>
      <c r="F2833" t="s">
        <v>119</v>
      </c>
      <c r="H2833" t="s">
        <v>23</v>
      </c>
      <c r="I2833">
        <v>19</v>
      </c>
      <c r="J2833">
        <v>42.83</v>
      </c>
      <c r="K2833">
        <v>813.77</v>
      </c>
      <c r="L2833" t="s">
        <v>120</v>
      </c>
    </row>
    <row r="2834" spans="1:12" x14ac:dyDescent="0.2">
      <c r="A2834" t="s">
        <v>56</v>
      </c>
      <c r="B2834" t="s">
        <v>574</v>
      </c>
      <c r="C2834" t="s">
        <v>16</v>
      </c>
      <c r="E2834" t="s">
        <v>117</v>
      </c>
      <c r="F2834" t="s">
        <v>27</v>
      </c>
      <c r="H2834" t="s">
        <v>23</v>
      </c>
      <c r="I2834">
        <v>3</v>
      </c>
      <c r="J2834">
        <v>42.83</v>
      </c>
      <c r="K2834">
        <v>128.49</v>
      </c>
      <c r="L2834" t="s">
        <v>24</v>
      </c>
    </row>
    <row r="2835" spans="1:12" x14ac:dyDescent="0.2">
      <c r="A2835" t="s">
        <v>56</v>
      </c>
      <c r="B2835" t="s">
        <v>574</v>
      </c>
      <c r="C2835" t="s">
        <v>16</v>
      </c>
      <c r="E2835" t="s">
        <v>20</v>
      </c>
      <c r="I2835">
        <v>2</v>
      </c>
      <c r="J2835">
        <v>42.83</v>
      </c>
      <c r="K2835">
        <v>85.66</v>
      </c>
    </row>
    <row r="2836" spans="1:12" x14ac:dyDescent="0.2">
      <c r="A2836" t="s">
        <v>56</v>
      </c>
      <c r="B2836" t="s">
        <v>574</v>
      </c>
      <c r="C2836" t="s">
        <v>16</v>
      </c>
      <c r="E2836" t="s">
        <v>153</v>
      </c>
      <c r="F2836" t="s">
        <v>154</v>
      </c>
      <c r="G2836" t="s">
        <v>63</v>
      </c>
      <c r="H2836" t="s">
        <v>145</v>
      </c>
      <c r="I2836">
        <v>9</v>
      </c>
      <c r="J2836">
        <v>42.83</v>
      </c>
      <c r="K2836">
        <v>385.47</v>
      </c>
      <c r="L2836" t="s">
        <v>24</v>
      </c>
    </row>
    <row r="2837" spans="1:12" x14ac:dyDescent="0.2">
      <c r="A2837" t="s">
        <v>60</v>
      </c>
      <c r="B2837" t="s">
        <v>574</v>
      </c>
      <c r="C2837" t="s">
        <v>16</v>
      </c>
      <c r="E2837" t="s">
        <v>153</v>
      </c>
      <c r="F2837" t="s">
        <v>154</v>
      </c>
      <c r="G2837" t="s">
        <v>63</v>
      </c>
      <c r="H2837" t="s">
        <v>145</v>
      </c>
      <c r="I2837">
        <v>15</v>
      </c>
      <c r="J2837">
        <v>42.83</v>
      </c>
      <c r="K2837">
        <v>642.45000000000005</v>
      </c>
      <c r="L2837" t="s">
        <v>24</v>
      </c>
    </row>
    <row r="2838" spans="1:12" x14ac:dyDescent="0.2">
      <c r="A2838" t="s">
        <v>60</v>
      </c>
      <c r="B2838" t="s">
        <v>574</v>
      </c>
      <c r="C2838" t="s">
        <v>16</v>
      </c>
      <c r="E2838" t="s">
        <v>118</v>
      </c>
      <c r="F2838" t="s">
        <v>119</v>
      </c>
      <c r="H2838" t="s">
        <v>23</v>
      </c>
      <c r="I2838">
        <v>15</v>
      </c>
      <c r="J2838">
        <v>42.83</v>
      </c>
      <c r="K2838">
        <v>642.45000000000005</v>
      </c>
      <c r="L2838" t="s">
        <v>120</v>
      </c>
    </row>
    <row r="2839" spans="1:12" x14ac:dyDescent="0.2">
      <c r="A2839" t="s">
        <v>60</v>
      </c>
      <c r="B2839" t="s">
        <v>574</v>
      </c>
      <c r="C2839" t="s">
        <v>16</v>
      </c>
      <c r="E2839" t="s">
        <v>46</v>
      </c>
      <c r="I2839">
        <v>2</v>
      </c>
      <c r="J2839">
        <v>42.83</v>
      </c>
      <c r="K2839">
        <v>85.66</v>
      </c>
    </row>
    <row r="2840" spans="1:12" x14ac:dyDescent="0.2">
      <c r="A2840" t="s">
        <v>67</v>
      </c>
      <c r="B2840" t="s">
        <v>574</v>
      </c>
      <c r="C2840" t="s">
        <v>16</v>
      </c>
      <c r="E2840" t="s">
        <v>118</v>
      </c>
      <c r="F2840" t="s">
        <v>119</v>
      </c>
      <c r="H2840" t="s">
        <v>23</v>
      </c>
      <c r="I2840">
        <v>10</v>
      </c>
      <c r="J2840">
        <v>42.83</v>
      </c>
      <c r="K2840">
        <v>428.3</v>
      </c>
      <c r="L2840" t="s">
        <v>120</v>
      </c>
    </row>
    <row r="2841" spans="1:12" x14ac:dyDescent="0.2">
      <c r="A2841" t="s">
        <v>67</v>
      </c>
      <c r="B2841" t="s">
        <v>574</v>
      </c>
      <c r="C2841" t="s">
        <v>16</v>
      </c>
      <c r="E2841" t="s">
        <v>153</v>
      </c>
      <c r="F2841" t="s">
        <v>154</v>
      </c>
      <c r="G2841" t="s">
        <v>63</v>
      </c>
      <c r="H2841" t="s">
        <v>145</v>
      </c>
      <c r="I2841">
        <v>9</v>
      </c>
      <c r="J2841">
        <v>42.83</v>
      </c>
      <c r="K2841">
        <v>385.47</v>
      </c>
      <c r="L2841" t="s">
        <v>24</v>
      </c>
    </row>
    <row r="2842" spans="1:12" x14ac:dyDescent="0.2">
      <c r="A2842" t="s">
        <v>67</v>
      </c>
      <c r="B2842" t="s">
        <v>574</v>
      </c>
      <c r="C2842" t="s">
        <v>16</v>
      </c>
      <c r="E2842" t="s">
        <v>254</v>
      </c>
      <c r="F2842" t="s">
        <v>255</v>
      </c>
      <c r="G2842" t="s">
        <v>31</v>
      </c>
      <c r="H2842" t="s">
        <v>145</v>
      </c>
      <c r="I2842">
        <v>9</v>
      </c>
      <c r="J2842">
        <v>42.83</v>
      </c>
      <c r="K2842">
        <v>385.47</v>
      </c>
      <c r="L2842" t="s">
        <v>24</v>
      </c>
    </row>
    <row r="2843" spans="1:12" x14ac:dyDescent="0.2">
      <c r="A2843" t="s">
        <v>67</v>
      </c>
      <c r="B2843" t="s">
        <v>574</v>
      </c>
      <c r="C2843" t="s">
        <v>16</v>
      </c>
      <c r="E2843" t="s">
        <v>576</v>
      </c>
      <c r="F2843" t="s">
        <v>577</v>
      </c>
      <c r="G2843" t="s">
        <v>396</v>
      </c>
      <c r="I2843">
        <v>4</v>
      </c>
      <c r="J2843">
        <v>42.83</v>
      </c>
      <c r="K2843">
        <v>171.32</v>
      </c>
      <c r="L2843" t="s">
        <v>24</v>
      </c>
    </row>
    <row r="2844" spans="1:12" x14ac:dyDescent="0.2">
      <c r="A2844" t="s">
        <v>68</v>
      </c>
      <c r="B2844" t="s">
        <v>574</v>
      </c>
      <c r="C2844" t="s">
        <v>16</v>
      </c>
      <c r="E2844" t="s">
        <v>153</v>
      </c>
      <c r="F2844" t="s">
        <v>154</v>
      </c>
      <c r="G2844" t="s">
        <v>63</v>
      </c>
      <c r="H2844" t="s">
        <v>145</v>
      </c>
      <c r="I2844">
        <v>16</v>
      </c>
      <c r="J2844">
        <v>42.83</v>
      </c>
      <c r="K2844">
        <v>685.28</v>
      </c>
      <c r="L2844" t="s">
        <v>24</v>
      </c>
    </row>
    <row r="2845" spans="1:12" x14ac:dyDescent="0.2">
      <c r="A2845" t="s">
        <v>68</v>
      </c>
      <c r="B2845" t="s">
        <v>574</v>
      </c>
      <c r="C2845" t="s">
        <v>16</v>
      </c>
      <c r="E2845" t="s">
        <v>118</v>
      </c>
      <c r="F2845" t="s">
        <v>119</v>
      </c>
      <c r="H2845" t="s">
        <v>23</v>
      </c>
      <c r="I2845">
        <v>15</v>
      </c>
      <c r="J2845">
        <v>42.83</v>
      </c>
      <c r="K2845">
        <v>642.45000000000005</v>
      </c>
      <c r="L2845" t="s">
        <v>120</v>
      </c>
    </row>
    <row r="2846" spans="1:12" x14ac:dyDescent="0.2">
      <c r="A2846" t="s">
        <v>69</v>
      </c>
      <c r="B2846" t="s">
        <v>574</v>
      </c>
      <c r="C2846" t="s">
        <v>16</v>
      </c>
      <c r="E2846" t="s">
        <v>17</v>
      </c>
      <c r="I2846">
        <v>31</v>
      </c>
      <c r="J2846">
        <v>42.83</v>
      </c>
      <c r="K2846">
        <v>1327.73</v>
      </c>
    </row>
    <row r="2847" spans="1:12" x14ac:dyDescent="0.2">
      <c r="A2847" t="s">
        <v>70</v>
      </c>
      <c r="B2847" t="s">
        <v>574</v>
      </c>
      <c r="C2847" t="s">
        <v>16</v>
      </c>
      <c r="E2847" t="s">
        <v>118</v>
      </c>
      <c r="F2847" t="s">
        <v>119</v>
      </c>
      <c r="H2847" t="s">
        <v>23</v>
      </c>
      <c r="I2847">
        <v>15</v>
      </c>
      <c r="J2847">
        <v>42.83</v>
      </c>
      <c r="K2847">
        <v>642.45000000000005</v>
      </c>
      <c r="L2847" t="s">
        <v>120</v>
      </c>
    </row>
    <row r="2848" spans="1:12" x14ac:dyDescent="0.2">
      <c r="A2848" t="s">
        <v>70</v>
      </c>
      <c r="B2848" t="s">
        <v>574</v>
      </c>
      <c r="C2848" t="s">
        <v>16</v>
      </c>
      <c r="E2848" t="s">
        <v>26</v>
      </c>
      <c r="F2848" t="s">
        <v>27</v>
      </c>
      <c r="H2848" t="s">
        <v>23</v>
      </c>
      <c r="I2848">
        <v>5</v>
      </c>
      <c r="J2848">
        <v>42.83</v>
      </c>
      <c r="K2848">
        <v>214.15</v>
      </c>
      <c r="L2848" t="s">
        <v>24</v>
      </c>
    </row>
    <row r="2849" spans="1:12" x14ac:dyDescent="0.2">
      <c r="A2849" t="s">
        <v>70</v>
      </c>
      <c r="B2849" t="s">
        <v>574</v>
      </c>
      <c r="C2849" t="s">
        <v>16</v>
      </c>
      <c r="E2849" t="s">
        <v>153</v>
      </c>
      <c r="F2849" t="s">
        <v>154</v>
      </c>
      <c r="G2849" t="s">
        <v>63</v>
      </c>
      <c r="H2849" t="s">
        <v>145</v>
      </c>
      <c r="I2849">
        <v>15</v>
      </c>
      <c r="J2849">
        <v>42.83</v>
      </c>
      <c r="K2849">
        <v>642.45000000000005</v>
      </c>
      <c r="L2849" t="s">
        <v>24</v>
      </c>
    </row>
    <row r="2850" spans="1:12" x14ac:dyDescent="0.2">
      <c r="A2850" t="s">
        <v>71</v>
      </c>
      <c r="B2850" t="s">
        <v>574</v>
      </c>
      <c r="C2850" t="s">
        <v>16</v>
      </c>
      <c r="E2850" t="s">
        <v>153</v>
      </c>
      <c r="F2850" t="s">
        <v>154</v>
      </c>
      <c r="G2850" t="s">
        <v>63</v>
      </c>
      <c r="H2850" t="s">
        <v>145</v>
      </c>
      <c r="I2850">
        <v>12</v>
      </c>
      <c r="J2850">
        <v>42.83</v>
      </c>
      <c r="K2850">
        <v>513.96</v>
      </c>
      <c r="L2850" t="s">
        <v>24</v>
      </c>
    </row>
    <row r="2851" spans="1:12" x14ac:dyDescent="0.2">
      <c r="A2851" t="s">
        <v>71</v>
      </c>
      <c r="B2851" t="s">
        <v>574</v>
      </c>
      <c r="C2851" t="s">
        <v>16</v>
      </c>
      <c r="E2851" t="s">
        <v>20</v>
      </c>
      <c r="I2851">
        <v>2</v>
      </c>
      <c r="J2851">
        <v>42.83</v>
      </c>
      <c r="K2851">
        <v>85.66</v>
      </c>
    </row>
    <row r="2852" spans="1:12" x14ac:dyDescent="0.2">
      <c r="A2852" t="s">
        <v>71</v>
      </c>
      <c r="B2852" t="s">
        <v>574</v>
      </c>
      <c r="C2852" t="s">
        <v>16</v>
      </c>
      <c r="E2852" t="s">
        <v>118</v>
      </c>
      <c r="F2852" t="s">
        <v>119</v>
      </c>
      <c r="H2852" t="s">
        <v>23</v>
      </c>
      <c r="I2852">
        <v>10</v>
      </c>
      <c r="J2852">
        <v>42.83</v>
      </c>
      <c r="K2852">
        <v>428.3</v>
      </c>
      <c r="L2852" t="s">
        <v>120</v>
      </c>
    </row>
    <row r="2853" spans="1:12" x14ac:dyDescent="0.2">
      <c r="A2853" t="s">
        <v>71</v>
      </c>
      <c r="B2853" t="s">
        <v>574</v>
      </c>
      <c r="C2853" t="s">
        <v>16</v>
      </c>
      <c r="E2853" t="s">
        <v>111</v>
      </c>
      <c r="F2853" t="s">
        <v>59</v>
      </c>
      <c r="H2853" t="s">
        <v>23</v>
      </c>
      <c r="I2853">
        <v>10</v>
      </c>
      <c r="J2853">
        <v>42.83</v>
      </c>
      <c r="K2853">
        <v>428.3</v>
      </c>
      <c r="L2853" t="s">
        <v>24</v>
      </c>
    </row>
    <row r="2854" spans="1:12" x14ac:dyDescent="0.2">
      <c r="A2854" t="s">
        <v>72</v>
      </c>
      <c r="B2854" t="s">
        <v>574</v>
      </c>
      <c r="C2854" t="s">
        <v>16</v>
      </c>
      <c r="E2854" t="s">
        <v>153</v>
      </c>
      <c r="F2854" t="s">
        <v>154</v>
      </c>
      <c r="G2854" t="s">
        <v>63</v>
      </c>
      <c r="H2854" t="s">
        <v>145</v>
      </c>
      <c r="I2854">
        <v>25</v>
      </c>
      <c r="J2854">
        <v>42.83</v>
      </c>
      <c r="K2854">
        <v>1070.75</v>
      </c>
      <c r="L2854" t="s">
        <v>24</v>
      </c>
    </row>
    <row r="2855" spans="1:12" x14ac:dyDescent="0.2">
      <c r="A2855" t="s">
        <v>72</v>
      </c>
      <c r="B2855" t="s">
        <v>574</v>
      </c>
      <c r="C2855" t="s">
        <v>16</v>
      </c>
      <c r="E2855" t="s">
        <v>118</v>
      </c>
      <c r="F2855" t="s">
        <v>119</v>
      </c>
      <c r="H2855" t="s">
        <v>23</v>
      </c>
      <c r="I2855">
        <v>3</v>
      </c>
      <c r="J2855">
        <v>42.83</v>
      </c>
      <c r="K2855">
        <v>128.49</v>
      </c>
      <c r="L2855" t="s">
        <v>120</v>
      </c>
    </row>
    <row r="2856" spans="1:12" x14ac:dyDescent="0.2">
      <c r="A2856" t="s">
        <v>74</v>
      </c>
      <c r="B2856" t="s">
        <v>574</v>
      </c>
      <c r="C2856" t="s">
        <v>16</v>
      </c>
      <c r="E2856" t="s">
        <v>118</v>
      </c>
      <c r="F2856" t="s">
        <v>119</v>
      </c>
      <c r="H2856" t="s">
        <v>23</v>
      </c>
      <c r="I2856">
        <v>5</v>
      </c>
      <c r="J2856">
        <v>42.83</v>
      </c>
      <c r="K2856">
        <v>214.15</v>
      </c>
      <c r="L2856" t="s">
        <v>120</v>
      </c>
    </row>
    <row r="2857" spans="1:12" x14ac:dyDescent="0.2">
      <c r="A2857" t="s">
        <v>74</v>
      </c>
      <c r="B2857" t="s">
        <v>574</v>
      </c>
      <c r="C2857" t="s">
        <v>16</v>
      </c>
      <c r="E2857" t="s">
        <v>153</v>
      </c>
      <c r="F2857" t="s">
        <v>154</v>
      </c>
      <c r="G2857" t="s">
        <v>63</v>
      </c>
      <c r="H2857" t="s">
        <v>145</v>
      </c>
      <c r="I2857">
        <v>12</v>
      </c>
      <c r="J2857">
        <v>42.83</v>
      </c>
      <c r="K2857">
        <v>513.96</v>
      </c>
      <c r="L2857" t="s">
        <v>24</v>
      </c>
    </row>
    <row r="2858" spans="1:12" x14ac:dyDescent="0.2">
      <c r="A2858" t="s">
        <v>74</v>
      </c>
      <c r="B2858" t="s">
        <v>574</v>
      </c>
      <c r="C2858" t="s">
        <v>16</v>
      </c>
      <c r="E2858" t="s">
        <v>26</v>
      </c>
      <c r="F2858" t="s">
        <v>27</v>
      </c>
      <c r="H2858" t="s">
        <v>23</v>
      </c>
      <c r="I2858">
        <v>8</v>
      </c>
      <c r="J2858">
        <v>42.83</v>
      </c>
      <c r="K2858">
        <v>342.64</v>
      </c>
      <c r="L2858" t="s">
        <v>24</v>
      </c>
    </row>
    <row r="2859" spans="1:12" x14ac:dyDescent="0.2">
      <c r="A2859" t="s">
        <v>75</v>
      </c>
      <c r="B2859" t="s">
        <v>574</v>
      </c>
      <c r="C2859" t="s">
        <v>16</v>
      </c>
      <c r="E2859" t="s">
        <v>118</v>
      </c>
      <c r="F2859" t="s">
        <v>119</v>
      </c>
      <c r="H2859" t="s">
        <v>23</v>
      </c>
      <c r="I2859">
        <v>6</v>
      </c>
      <c r="J2859">
        <v>42.83</v>
      </c>
      <c r="K2859">
        <v>256.98</v>
      </c>
      <c r="L2859" t="s">
        <v>120</v>
      </c>
    </row>
    <row r="2860" spans="1:12" x14ac:dyDescent="0.2">
      <c r="A2860" t="s">
        <v>75</v>
      </c>
      <c r="B2860" t="s">
        <v>574</v>
      </c>
      <c r="C2860" t="s">
        <v>16</v>
      </c>
      <c r="E2860" t="s">
        <v>153</v>
      </c>
      <c r="F2860" t="s">
        <v>154</v>
      </c>
      <c r="G2860" t="s">
        <v>63</v>
      </c>
      <c r="H2860" t="s">
        <v>145</v>
      </c>
      <c r="I2860">
        <v>15</v>
      </c>
      <c r="J2860">
        <v>42.83</v>
      </c>
      <c r="K2860">
        <v>642.45000000000005</v>
      </c>
      <c r="L2860" t="s">
        <v>24</v>
      </c>
    </row>
    <row r="2861" spans="1:12" x14ac:dyDescent="0.2">
      <c r="A2861" t="s">
        <v>75</v>
      </c>
      <c r="B2861" t="s">
        <v>574</v>
      </c>
      <c r="C2861" t="s">
        <v>16</v>
      </c>
      <c r="E2861" t="s">
        <v>46</v>
      </c>
      <c r="I2861">
        <v>3</v>
      </c>
      <c r="J2861">
        <v>42.83</v>
      </c>
      <c r="K2861">
        <v>128.49</v>
      </c>
    </row>
    <row r="2862" spans="1:12" x14ac:dyDescent="0.2">
      <c r="A2862" t="s">
        <v>76</v>
      </c>
      <c r="B2862" t="s">
        <v>574</v>
      </c>
      <c r="C2862" t="s">
        <v>16</v>
      </c>
      <c r="E2862" t="s">
        <v>17</v>
      </c>
      <c r="I2862">
        <v>7.75</v>
      </c>
      <c r="J2862">
        <v>42.83</v>
      </c>
      <c r="K2862">
        <v>331.9325</v>
      </c>
    </row>
    <row r="2863" spans="1:12" x14ac:dyDescent="0.2">
      <c r="A2863" t="s">
        <v>76</v>
      </c>
      <c r="B2863" t="s">
        <v>574</v>
      </c>
      <c r="C2863" t="s">
        <v>16</v>
      </c>
      <c r="E2863" t="s">
        <v>19</v>
      </c>
      <c r="I2863">
        <v>3</v>
      </c>
      <c r="J2863">
        <v>42.83</v>
      </c>
      <c r="K2863">
        <v>128.49</v>
      </c>
    </row>
    <row r="2864" spans="1:12" x14ac:dyDescent="0.2">
      <c r="A2864" t="s">
        <v>76</v>
      </c>
      <c r="B2864" t="s">
        <v>574</v>
      </c>
      <c r="C2864" t="s">
        <v>16</v>
      </c>
      <c r="E2864" t="s">
        <v>118</v>
      </c>
      <c r="F2864" t="s">
        <v>119</v>
      </c>
      <c r="H2864" t="s">
        <v>23</v>
      </c>
      <c r="I2864">
        <v>6</v>
      </c>
      <c r="J2864">
        <v>42.83</v>
      </c>
      <c r="K2864">
        <v>256.98</v>
      </c>
      <c r="L2864" t="s">
        <v>120</v>
      </c>
    </row>
    <row r="2865" spans="1:12" x14ac:dyDescent="0.2">
      <c r="A2865" t="s">
        <v>76</v>
      </c>
      <c r="B2865" t="s">
        <v>574</v>
      </c>
      <c r="C2865" t="s">
        <v>16</v>
      </c>
      <c r="E2865" t="s">
        <v>46</v>
      </c>
      <c r="I2865">
        <v>2</v>
      </c>
      <c r="J2865">
        <v>42.83</v>
      </c>
      <c r="K2865">
        <v>85.66</v>
      </c>
    </row>
    <row r="2866" spans="1:12" x14ac:dyDescent="0.2">
      <c r="A2866" t="s">
        <v>76</v>
      </c>
      <c r="B2866" t="s">
        <v>574</v>
      </c>
      <c r="C2866" t="s">
        <v>16</v>
      </c>
      <c r="E2866" t="s">
        <v>153</v>
      </c>
      <c r="F2866" t="s">
        <v>154</v>
      </c>
      <c r="G2866" t="s">
        <v>63</v>
      </c>
      <c r="H2866" t="s">
        <v>145</v>
      </c>
      <c r="I2866">
        <v>5</v>
      </c>
      <c r="J2866">
        <v>42.83</v>
      </c>
      <c r="K2866">
        <v>214.15</v>
      </c>
      <c r="L2866" t="s">
        <v>24</v>
      </c>
    </row>
    <row r="2867" spans="1:12" x14ac:dyDescent="0.2">
      <c r="A2867" t="s">
        <v>77</v>
      </c>
      <c r="B2867" t="s">
        <v>574</v>
      </c>
      <c r="C2867" t="s">
        <v>16</v>
      </c>
      <c r="E2867" t="s">
        <v>17</v>
      </c>
      <c r="I2867">
        <v>7.75</v>
      </c>
      <c r="J2867">
        <v>42.83</v>
      </c>
      <c r="K2867">
        <v>331.9325</v>
      </c>
    </row>
    <row r="2868" spans="1:12" x14ac:dyDescent="0.2">
      <c r="A2868" t="s">
        <v>77</v>
      </c>
      <c r="B2868" t="s">
        <v>574</v>
      </c>
      <c r="C2868" t="s">
        <v>16</v>
      </c>
      <c r="E2868" t="s">
        <v>153</v>
      </c>
      <c r="F2868" t="s">
        <v>154</v>
      </c>
      <c r="G2868" t="s">
        <v>63</v>
      </c>
      <c r="H2868" t="s">
        <v>145</v>
      </c>
      <c r="I2868">
        <v>8</v>
      </c>
      <c r="J2868">
        <v>42.83</v>
      </c>
      <c r="K2868">
        <v>342.64</v>
      </c>
      <c r="L2868" t="s">
        <v>24</v>
      </c>
    </row>
    <row r="2869" spans="1:12" x14ac:dyDescent="0.2">
      <c r="A2869" t="s">
        <v>77</v>
      </c>
      <c r="B2869" t="s">
        <v>574</v>
      </c>
      <c r="C2869" t="s">
        <v>16</v>
      </c>
      <c r="E2869" t="s">
        <v>20</v>
      </c>
      <c r="I2869">
        <v>4</v>
      </c>
      <c r="J2869">
        <v>42.83</v>
      </c>
      <c r="K2869">
        <v>171.32</v>
      </c>
    </row>
    <row r="2870" spans="1:12" x14ac:dyDescent="0.2">
      <c r="A2870" t="s">
        <v>77</v>
      </c>
      <c r="B2870" t="s">
        <v>574</v>
      </c>
      <c r="C2870" t="s">
        <v>16</v>
      </c>
      <c r="E2870" t="s">
        <v>18</v>
      </c>
      <c r="I2870">
        <v>4</v>
      </c>
      <c r="J2870">
        <v>42.83</v>
      </c>
      <c r="K2870">
        <v>171.32</v>
      </c>
    </row>
    <row r="2871" spans="1:12" x14ac:dyDescent="0.2">
      <c r="A2871" t="s">
        <v>78</v>
      </c>
      <c r="B2871" t="s">
        <v>574</v>
      </c>
      <c r="C2871" t="s">
        <v>16</v>
      </c>
      <c r="E2871" t="s">
        <v>148</v>
      </c>
      <c r="F2871" t="s">
        <v>149</v>
      </c>
      <c r="G2871" t="s">
        <v>129</v>
      </c>
      <c r="H2871" t="s">
        <v>145</v>
      </c>
      <c r="I2871">
        <v>4</v>
      </c>
      <c r="J2871">
        <v>42.83</v>
      </c>
      <c r="K2871">
        <v>171.32</v>
      </c>
    </row>
    <row r="2872" spans="1:12" x14ac:dyDescent="0.2">
      <c r="A2872" t="s">
        <v>78</v>
      </c>
      <c r="B2872" t="s">
        <v>574</v>
      </c>
      <c r="C2872" t="s">
        <v>16</v>
      </c>
      <c r="E2872" t="s">
        <v>153</v>
      </c>
      <c r="F2872" t="s">
        <v>154</v>
      </c>
      <c r="G2872" t="s">
        <v>63</v>
      </c>
      <c r="H2872" t="s">
        <v>145</v>
      </c>
      <c r="I2872">
        <v>10</v>
      </c>
      <c r="J2872">
        <v>42.83</v>
      </c>
      <c r="K2872">
        <v>428.3</v>
      </c>
      <c r="L2872" t="s">
        <v>24</v>
      </c>
    </row>
    <row r="2873" spans="1:12" x14ac:dyDescent="0.2">
      <c r="A2873" t="s">
        <v>78</v>
      </c>
      <c r="B2873" t="s">
        <v>574</v>
      </c>
      <c r="C2873" t="s">
        <v>16</v>
      </c>
      <c r="E2873" t="s">
        <v>46</v>
      </c>
      <c r="I2873">
        <v>2</v>
      </c>
      <c r="J2873">
        <v>42.83</v>
      </c>
      <c r="K2873">
        <v>85.66</v>
      </c>
    </row>
    <row r="2874" spans="1:12" x14ac:dyDescent="0.2">
      <c r="A2874" t="s">
        <v>78</v>
      </c>
      <c r="B2874" t="s">
        <v>574</v>
      </c>
      <c r="C2874" t="s">
        <v>16</v>
      </c>
      <c r="E2874" t="s">
        <v>118</v>
      </c>
      <c r="F2874" t="s">
        <v>119</v>
      </c>
      <c r="H2874" t="s">
        <v>23</v>
      </c>
      <c r="I2874">
        <v>16</v>
      </c>
      <c r="J2874">
        <v>42.83</v>
      </c>
      <c r="K2874">
        <v>685.28</v>
      </c>
      <c r="L2874" t="s">
        <v>120</v>
      </c>
    </row>
    <row r="2875" spans="1:12" x14ac:dyDescent="0.2">
      <c r="A2875" t="s">
        <v>80</v>
      </c>
      <c r="B2875" t="s">
        <v>574</v>
      </c>
      <c r="C2875" t="s">
        <v>16</v>
      </c>
      <c r="E2875" t="s">
        <v>118</v>
      </c>
      <c r="F2875" t="s">
        <v>119</v>
      </c>
      <c r="H2875" t="s">
        <v>23</v>
      </c>
      <c r="I2875">
        <v>16</v>
      </c>
      <c r="J2875">
        <v>42.83</v>
      </c>
      <c r="K2875">
        <v>685.28</v>
      </c>
      <c r="L2875" t="s">
        <v>120</v>
      </c>
    </row>
    <row r="2876" spans="1:12" x14ac:dyDescent="0.2">
      <c r="A2876" t="s">
        <v>80</v>
      </c>
      <c r="B2876" t="s">
        <v>574</v>
      </c>
      <c r="C2876" t="s">
        <v>16</v>
      </c>
      <c r="E2876" t="s">
        <v>153</v>
      </c>
      <c r="F2876" t="s">
        <v>154</v>
      </c>
      <c r="G2876" t="s">
        <v>63</v>
      </c>
      <c r="H2876" t="s">
        <v>145</v>
      </c>
      <c r="I2876">
        <v>10</v>
      </c>
      <c r="J2876">
        <v>42.83</v>
      </c>
      <c r="K2876">
        <v>428.3</v>
      </c>
      <c r="L2876" t="s">
        <v>24</v>
      </c>
    </row>
    <row r="2877" spans="1:12" x14ac:dyDescent="0.2">
      <c r="A2877" t="s">
        <v>80</v>
      </c>
      <c r="B2877" t="s">
        <v>574</v>
      </c>
      <c r="C2877" t="s">
        <v>16</v>
      </c>
      <c r="E2877" t="s">
        <v>150</v>
      </c>
      <c r="F2877" t="s">
        <v>151</v>
      </c>
      <c r="G2877" t="s">
        <v>31</v>
      </c>
      <c r="H2877" t="s">
        <v>145</v>
      </c>
      <c r="I2877">
        <v>5</v>
      </c>
      <c r="J2877">
        <v>42.83</v>
      </c>
      <c r="K2877">
        <v>214.15</v>
      </c>
    </row>
    <row r="2878" spans="1:12" x14ac:dyDescent="0.2">
      <c r="A2878" t="s">
        <v>81</v>
      </c>
      <c r="B2878" t="s">
        <v>574</v>
      </c>
      <c r="C2878" t="s">
        <v>16</v>
      </c>
      <c r="E2878" t="s">
        <v>153</v>
      </c>
      <c r="F2878" t="s">
        <v>154</v>
      </c>
      <c r="G2878" t="s">
        <v>63</v>
      </c>
      <c r="H2878" t="s">
        <v>145</v>
      </c>
      <c r="I2878">
        <v>12</v>
      </c>
      <c r="J2878">
        <v>42.83</v>
      </c>
      <c r="K2878">
        <v>513.96</v>
      </c>
      <c r="L2878" t="s">
        <v>24</v>
      </c>
    </row>
    <row r="2879" spans="1:12" x14ac:dyDescent="0.2">
      <c r="A2879" t="s">
        <v>81</v>
      </c>
      <c r="B2879" t="s">
        <v>574</v>
      </c>
      <c r="C2879" t="s">
        <v>16</v>
      </c>
      <c r="E2879" t="s">
        <v>118</v>
      </c>
      <c r="F2879" t="s">
        <v>119</v>
      </c>
      <c r="H2879" t="s">
        <v>23</v>
      </c>
      <c r="I2879">
        <v>15</v>
      </c>
      <c r="J2879">
        <v>42.83</v>
      </c>
      <c r="K2879">
        <v>642.45000000000005</v>
      </c>
      <c r="L2879" t="s">
        <v>120</v>
      </c>
    </row>
    <row r="2880" spans="1:12" x14ac:dyDescent="0.2">
      <c r="A2880" t="s">
        <v>81</v>
      </c>
      <c r="B2880" t="s">
        <v>574</v>
      </c>
      <c r="C2880" t="s">
        <v>16</v>
      </c>
      <c r="E2880" t="s">
        <v>46</v>
      </c>
      <c r="I2880">
        <v>2</v>
      </c>
      <c r="J2880">
        <v>42.83</v>
      </c>
      <c r="K2880">
        <v>85.66</v>
      </c>
    </row>
    <row r="2881" spans="1:12" x14ac:dyDescent="0.2">
      <c r="A2881" t="s">
        <v>81</v>
      </c>
      <c r="B2881" t="s">
        <v>574</v>
      </c>
      <c r="C2881" t="s">
        <v>16</v>
      </c>
      <c r="E2881" t="s">
        <v>18</v>
      </c>
      <c r="I2881">
        <v>2</v>
      </c>
      <c r="J2881">
        <v>42.83</v>
      </c>
      <c r="K2881">
        <v>85.66</v>
      </c>
    </row>
    <row r="2882" spans="1:12" x14ac:dyDescent="0.2">
      <c r="A2882" t="s">
        <v>82</v>
      </c>
      <c r="B2882" t="s">
        <v>574</v>
      </c>
      <c r="C2882" t="s">
        <v>16</v>
      </c>
      <c r="E2882" t="s">
        <v>20</v>
      </c>
      <c r="I2882">
        <v>10</v>
      </c>
      <c r="J2882">
        <v>42.83</v>
      </c>
      <c r="K2882">
        <v>428.3</v>
      </c>
    </row>
    <row r="2883" spans="1:12" x14ac:dyDescent="0.2">
      <c r="A2883" t="s">
        <v>82</v>
      </c>
      <c r="B2883" t="s">
        <v>574</v>
      </c>
      <c r="C2883" t="s">
        <v>16</v>
      </c>
      <c r="E2883" t="s">
        <v>153</v>
      </c>
      <c r="F2883" t="s">
        <v>154</v>
      </c>
      <c r="G2883" t="s">
        <v>63</v>
      </c>
      <c r="H2883" t="s">
        <v>145</v>
      </c>
      <c r="I2883">
        <v>8</v>
      </c>
      <c r="J2883">
        <v>42.83</v>
      </c>
      <c r="K2883">
        <v>342.64</v>
      </c>
      <c r="L2883" t="s">
        <v>24</v>
      </c>
    </row>
    <row r="2884" spans="1:12" x14ac:dyDescent="0.2">
      <c r="A2884" t="s">
        <v>82</v>
      </c>
      <c r="B2884" t="s">
        <v>574</v>
      </c>
      <c r="C2884" t="s">
        <v>16</v>
      </c>
      <c r="E2884" t="s">
        <v>17</v>
      </c>
      <c r="I2884">
        <v>4</v>
      </c>
      <c r="J2884">
        <v>42.83</v>
      </c>
      <c r="K2884">
        <v>171.32</v>
      </c>
    </row>
    <row r="2885" spans="1:12" x14ac:dyDescent="0.2">
      <c r="A2885" t="s">
        <v>82</v>
      </c>
      <c r="B2885" t="s">
        <v>574</v>
      </c>
      <c r="C2885" t="s">
        <v>16</v>
      </c>
      <c r="E2885" t="s">
        <v>118</v>
      </c>
      <c r="F2885" t="s">
        <v>119</v>
      </c>
      <c r="H2885" t="s">
        <v>23</v>
      </c>
      <c r="I2885">
        <v>10</v>
      </c>
      <c r="J2885">
        <v>42.83</v>
      </c>
      <c r="K2885">
        <v>428.3</v>
      </c>
      <c r="L2885" t="s">
        <v>120</v>
      </c>
    </row>
    <row r="2886" spans="1:12" x14ac:dyDescent="0.2">
      <c r="A2886" t="s">
        <v>83</v>
      </c>
      <c r="B2886" t="s">
        <v>574</v>
      </c>
      <c r="C2886" t="s">
        <v>16</v>
      </c>
      <c r="E2886" t="s">
        <v>118</v>
      </c>
      <c r="F2886" t="s">
        <v>119</v>
      </c>
      <c r="H2886" t="s">
        <v>23</v>
      </c>
      <c r="I2886">
        <v>18</v>
      </c>
      <c r="J2886">
        <v>42.83</v>
      </c>
      <c r="K2886">
        <v>770.94</v>
      </c>
      <c r="L2886" t="s">
        <v>120</v>
      </c>
    </row>
    <row r="2887" spans="1:12" x14ac:dyDescent="0.2">
      <c r="A2887" t="s">
        <v>83</v>
      </c>
      <c r="B2887" t="s">
        <v>574</v>
      </c>
      <c r="C2887" t="s">
        <v>16</v>
      </c>
      <c r="E2887" t="s">
        <v>79</v>
      </c>
      <c r="I2887">
        <v>8</v>
      </c>
      <c r="J2887">
        <v>42.83</v>
      </c>
      <c r="K2887">
        <v>342.64</v>
      </c>
    </row>
    <row r="2888" spans="1:12" x14ac:dyDescent="0.2">
      <c r="A2888" t="s">
        <v>83</v>
      </c>
      <c r="B2888" t="s">
        <v>574</v>
      </c>
      <c r="C2888" t="s">
        <v>16</v>
      </c>
      <c r="E2888" t="s">
        <v>153</v>
      </c>
      <c r="F2888" t="s">
        <v>154</v>
      </c>
      <c r="G2888" t="s">
        <v>63</v>
      </c>
      <c r="H2888" t="s">
        <v>145</v>
      </c>
      <c r="I2888">
        <v>6</v>
      </c>
      <c r="J2888">
        <v>42.83</v>
      </c>
      <c r="K2888">
        <v>256.98</v>
      </c>
      <c r="L2888" t="s">
        <v>24</v>
      </c>
    </row>
    <row r="2889" spans="1:12" x14ac:dyDescent="0.2">
      <c r="A2889" t="s">
        <v>84</v>
      </c>
      <c r="B2889" t="s">
        <v>574</v>
      </c>
      <c r="C2889" t="s">
        <v>16</v>
      </c>
      <c r="E2889" t="s">
        <v>153</v>
      </c>
      <c r="F2889" t="s">
        <v>154</v>
      </c>
      <c r="G2889" t="s">
        <v>63</v>
      </c>
      <c r="H2889" t="s">
        <v>145</v>
      </c>
      <c r="I2889">
        <v>6</v>
      </c>
      <c r="J2889">
        <v>42.83</v>
      </c>
      <c r="K2889">
        <v>256.98</v>
      </c>
      <c r="L2889" t="s">
        <v>24</v>
      </c>
    </row>
    <row r="2890" spans="1:12" x14ac:dyDescent="0.2">
      <c r="A2890" t="s">
        <v>84</v>
      </c>
      <c r="B2890" t="s">
        <v>574</v>
      </c>
      <c r="C2890" t="s">
        <v>16</v>
      </c>
      <c r="E2890" t="s">
        <v>254</v>
      </c>
      <c r="F2890" t="s">
        <v>255</v>
      </c>
      <c r="G2890" t="s">
        <v>31</v>
      </c>
      <c r="H2890" t="s">
        <v>145</v>
      </c>
      <c r="I2890">
        <v>2</v>
      </c>
      <c r="J2890">
        <v>42.83</v>
      </c>
      <c r="K2890">
        <v>85.66</v>
      </c>
      <c r="L2890" t="s">
        <v>24</v>
      </c>
    </row>
    <row r="2891" spans="1:12" x14ac:dyDescent="0.2">
      <c r="A2891" t="s">
        <v>84</v>
      </c>
      <c r="B2891" t="s">
        <v>574</v>
      </c>
      <c r="C2891" t="s">
        <v>16</v>
      </c>
      <c r="E2891" t="s">
        <v>118</v>
      </c>
      <c r="F2891" t="s">
        <v>119</v>
      </c>
      <c r="H2891" t="s">
        <v>23</v>
      </c>
      <c r="I2891">
        <v>10</v>
      </c>
      <c r="J2891">
        <v>42.83</v>
      </c>
      <c r="K2891">
        <v>428.3</v>
      </c>
      <c r="L2891" t="s">
        <v>120</v>
      </c>
    </row>
    <row r="2892" spans="1:12" x14ac:dyDescent="0.2">
      <c r="A2892" t="s">
        <v>84</v>
      </c>
      <c r="B2892" t="s">
        <v>574</v>
      </c>
      <c r="C2892" t="s">
        <v>16</v>
      </c>
      <c r="E2892" t="s">
        <v>17</v>
      </c>
      <c r="I2892">
        <v>7.75</v>
      </c>
      <c r="J2892">
        <v>42.83</v>
      </c>
      <c r="K2892">
        <v>331.9325</v>
      </c>
    </row>
    <row r="2893" spans="1:12" x14ac:dyDescent="0.2">
      <c r="A2893" t="s">
        <v>85</v>
      </c>
      <c r="B2893" t="s">
        <v>574</v>
      </c>
      <c r="C2893" t="s">
        <v>16</v>
      </c>
      <c r="E2893" t="s">
        <v>17</v>
      </c>
      <c r="I2893">
        <v>31</v>
      </c>
      <c r="J2893">
        <v>42.83</v>
      </c>
      <c r="K2893">
        <v>1327.73</v>
      </c>
    </row>
    <row r="2894" spans="1:12" x14ac:dyDescent="0.2">
      <c r="A2894" t="s">
        <v>86</v>
      </c>
      <c r="B2894" t="s">
        <v>574</v>
      </c>
      <c r="C2894" t="s">
        <v>16</v>
      </c>
      <c r="E2894" t="s">
        <v>17</v>
      </c>
      <c r="I2894">
        <v>31</v>
      </c>
      <c r="J2894">
        <v>42.83</v>
      </c>
      <c r="K2894">
        <v>1327.73</v>
      </c>
    </row>
    <row r="2895" spans="1:12" x14ac:dyDescent="0.2">
      <c r="A2895" t="s">
        <v>87</v>
      </c>
      <c r="B2895" t="s">
        <v>574</v>
      </c>
      <c r="C2895" t="s">
        <v>16</v>
      </c>
      <c r="E2895" t="s">
        <v>17</v>
      </c>
      <c r="I2895">
        <v>31</v>
      </c>
      <c r="J2895">
        <v>42.83</v>
      </c>
      <c r="K2895">
        <v>1327.73</v>
      </c>
    </row>
    <row r="2896" spans="1:12" x14ac:dyDescent="0.2">
      <c r="A2896" t="s">
        <v>88</v>
      </c>
      <c r="B2896" t="s">
        <v>574</v>
      </c>
      <c r="C2896" t="s">
        <v>16</v>
      </c>
      <c r="E2896" t="s">
        <v>18</v>
      </c>
      <c r="I2896">
        <v>4</v>
      </c>
      <c r="J2896">
        <v>42.83</v>
      </c>
      <c r="K2896">
        <v>171.32</v>
      </c>
    </row>
    <row r="2897" spans="1:14" x14ac:dyDescent="0.2">
      <c r="A2897" t="s">
        <v>88</v>
      </c>
      <c r="B2897" t="s">
        <v>574</v>
      </c>
      <c r="C2897" t="s">
        <v>16</v>
      </c>
      <c r="E2897" t="s">
        <v>118</v>
      </c>
      <c r="F2897" t="s">
        <v>119</v>
      </c>
      <c r="H2897" t="s">
        <v>23</v>
      </c>
      <c r="I2897">
        <v>15</v>
      </c>
      <c r="J2897">
        <v>42.83</v>
      </c>
      <c r="K2897">
        <v>642.45000000000005</v>
      </c>
      <c r="L2897" t="s">
        <v>120</v>
      </c>
    </row>
    <row r="2898" spans="1:14" x14ac:dyDescent="0.2">
      <c r="A2898" t="s">
        <v>88</v>
      </c>
      <c r="B2898" t="s">
        <v>574</v>
      </c>
      <c r="C2898" t="s">
        <v>16</v>
      </c>
      <c r="E2898" t="s">
        <v>20</v>
      </c>
      <c r="I2898">
        <v>3</v>
      </c>
      <c r="J2898">
        <v>42.83</v>
      </c>
      <c r="K2898">
        <v>128.49</v>
      </c>
    </row>
    <row r="2899" spans="1:14" x14ac:dyDescent="0.2">
      <c r="A2899" t="s">
        <v>88</v>
      </c>
      <c r="B2899" t="s">
        <v>574</v>
      </c>
      <c r="C2899" t="s">
        <v>16</v>
      </c>
      <c r="E2899" t="s">
        <v>153</v>
      </c>
      <c r="F2899" t="s">
        <v>154</v>
      </c>
      <c r="G2899" t="s">
        <v>63</v>
      </c>
      <c r="H2899" t="s">
        <v>145</v>
      </c>
      <c r="I2899">
        <v>10</v>
      </c>
      <c r="J2899">
        <v>42.83</v>
      </c>
      <c r="K2899">
        <v>428.3</v>
      </c>
      <c r="L2899" t="s">
        <v>24</v>
      </c>
    </row>
    <row r="2900" spans="1:14" x14ac:dyDescent="0.2">
      <c r="A2900" t="s">
        <v>89</v>
      </c>
      <c r="B2900" t="s">
        <v>574</v>
      </c>
      <c r="C2900" t="s">
        <v>16</v>
      </c>
      <c r="E2900" t="s">
        <v>17</v>
      </c>
      <c r="I2900">
        <v>31</v>
      </c>
      <c r="J2900">
        <v>42.83</v>
      </c>
      <c r="K2900">
        <v>1327.73</v>
      </c>
    </row>
    <row r="2901" spans="1:14" x14ac:dyDescent="0.2">
      <c r="A2901" t="s">
        <v>90</v>
      </c>
      <c r="B2901" t="s">
        <v>574</v>
      </c>
      <c r="C2901" t="s">
        <v>16</v>
      </c>
      <c r="E2901" t="s">
        <v>118</v>
      </c>
      <c r="F2901" t="s">
        <v>119</v>
      </c>
      <c r="H2901" t="s">
        <v>23</v>
      </c>
      <c r="I2901">
        <v>20</v>
      </c>
      <c r="J2901">
        <v>42.83</v>
      </c>
      <c r="K2901">
        <v>856.6</v>
      </c>
      <c r="L2901" t="s">
        <v>120</v>
      </c>
    </row>
    <row r="2902" spans="1:14" x14ac:dyDescent="0.2">
      <c r="A2902" t="s">
        <v>90</v>
      </c>
      <c r="B2902" t="s">
        <v>574</v>
      </c>
      <c r="C2902" t="s">
        <v>16</v>
      </c>
      <c r="E2902" t="s">
        <v>153</v>
      </c>
      <c r="F2902" t="s">
        <v>154</v>
      </c>
      <c r="G2902" t="s">
        <v>63</v>
      </c>
      <c r="H2902" t="s">
        <v>145</v>
      </c>
      <c r="I2902">
        <v>10</v>
      </c>
      <c r="J2902">
        <v>42.83</v>
      </c>
      <c r="K2902">
        <v>428.3</v>
      </c>
      <c r="L2902" t="s">
        <v>24</v>
      </c>
    </row>
    <row r="2903" spans="1:14" x14ac:dyDescent="0.2">
      <c r="A2903" t="s">
        <v>90</v>
      </c>
      <c r="B2903" t="s">
        <v>574</v>
      </c>
      <c r="C2903" t="s">
        <v>16</v>
      </c>
      <c r="E2903" t="s">
        <v>20</v>
      </c>
      <c r="I2903">
        <v>2</v>
      </c>
      <c r="J2903">
        <v>42.83</v>
      </c>
      <c r="K2903">
        <v>85.66</v>
      </c>
    </row>
    <row r="2904" spans="1:14" x14ac:dyDescent="0.2">
      <c r="A2904" t="s">
        <v>91</v>
      </c>
      <c r="B2904" t="s">
        <v>574</v>
      </c>
      <c r="C2904" t="s">
        <v>16</v>
      </c>
      <c r="E2904" t="s">
        <v>20</v>
      </c>
      <c r="I2904">
        <v>4</v>
      </c>
      <c r="J2904">
        <v>42.83</v>
      </c>
      <c r="K2904">
        <v>171.32</v>
      </c>
      <c r="N2904" t="s">
        <v>578</v>
      </c>
    </row>
    <row r="2905" spans="1:14" x14ac:dyDescent="0.2">
      <c r="A2905" t="s">
        <v>91</v>
      </c>
      <c r="B2905" t="s">
        <v>574</v>
      </c>
      <c r="C2905" t="s">
        <v>16</v>
      </c>
      <c r="E2905" t="s">
        <v>20</v>
      </c>
      <c r="I2905">
        <v>1</v>
      </c>
      <c r="J2905">
        <v>42.83</v>
      </c>
      <c r="K2905">
        <v>42.83</v>
      </c>
      <c r="N2905" t="s">
        <v>579</v>
      </c>
    </row>
    <row r="2906" spans="1:14" x14ac:dyDescent="0.2">
      <c r="A2906" t="s">
        <v>91</v>
      </c>
      <c r="B2906" t="s">
        <v>574</v>
      </c>
      <c r="C2906" t="s">
        <v>16</v>
      </c>
      <c r="E2906" t="s">
        <v>79</v>
      </c>
      <c r="I2906">
        <v>1</v>
      </c>
      <c r="J2906">
        <v>42.83</v>
      </c>
      <c r="K2906">
        <v>42.83</v>
      </c>
      <c r="N2906" t="s">
        <v>580</v>
      </c>
    </row>
    <row r="2907" spans="1:14" x14ac:dyDescent="0.2">
      <c r="A2907" t="s">
        <v>91</v>
      </c>
      <c r="B2907" t="s">
        <v>574</v>
      </c>
      <c r="C2907" t="s">
        <v>16</v>
      </c>
      <c r="E2907" t="s">
        <v>153</v>
      </c>
      <c r="F2907" t="s">
        <v>154</v>
      </c>
      <c r="G2907" t="s">
        <v>63</v>
      </c>
      <c r="H2907" t="s">
        <v>145</v>
      </c>
      <c r="I2907">
        <v>23</v>
      </c>
      <c r="J2907">
        <v>42.83</v>
      </c>
      <c r="K2907">
        <v>985.09</v>
      </c>
      <c r="L2907" t="s">
        <v>24</v>
      </c>
    </row>
    <row r="2908" spans="1:14" x14ac:dyDescent="0.2">
      <c r="A2908" t="s">
        <v>91</v>
      </c>
      <c r="B2908" t="s">
        <v>574</v>
      </c>
      <c r="C2908" t="s">
        <v>16</v>
      </c>
      <c r="E2908" t="s">
        <v>118</v>
      </c>
      <c r="F2908" t="s">
        <v>119</v>
      </c>
      <c r="H2908" t="s">
        <v>23</v>
      </c>
      <c r="I2908">
        <v>10</v>
      </c>
      <c r="J2908">
        <v>42.83</v>
      </c>
      <c r="K2908">
        <v>428.3</v>
      </c>
      <c r="L2908" t="s">
        <v>120</v>
      </c>
    </row>
    <row r="2909" spans="1:14" x14ac:dyDescent="0.2">
      <c r="A2909" t="s">
        <v>91</v>
      </c>
      <c r="B2909" t="s">
        <v>574</v>
      </c>
      <c r="C2909" t="s">
        <v>16</v>
      </c>
      <c r="E2909" t="s">
        <v>117</v>
      </c>
      <c r="F2909" t="s">
        <v>27</v>
      </c>
      <c r="H2909" t="s">
        <v>23</v>
      </c>
      <c r="I2909">
        <v>1.5</v>
      </c>
      <c r="J2909">
        <v>42.83</v>
      </c>
      <c r="K2909">
        <v>64.245000000000005</v>
      </c>
      <c r="L2909" t="s">
        <v>24</v>
      </c>
    </row>
    <row r="2910" spans="1:14" x14ac:dyDescent="0.2">
      <c r="A2910" t="s">
        <v>93</v>
      </c>
      <c r="B2910" t="s">
        <v>574</v>
      </c>
      <c r="C2910" t="s">
        <v>16</v>
      </c>
      <c r="E2910" t="s">
        <v>153</v>
      </c>
      <c r="F2910" t="s">
        <v>154</v>
      </c>
      <c r="G2910" t="s">
        <v>63</v>
      </c>
      <c r="H2910" t="s">
        <v>145</v>
      </c>
      <c r="I2910">
        <v>19</v>
      </c>
      <c r="J2910">
        <v>42.83</v>
      </c>
      <c r="K2910">
        <v>813.77</v>
      </c>
      <c r="L2910" t="s">
        <v>24</v>
      </c>
    </row>
    <row r="2911" spans="1:14" x14ac:dyDescent="0.2">
      <c r="A2911" t="s">
        <v>93</v>
      </c>
      <c r="B2911" t="s">
        <v>574</v>
      </c>
      <c r="C2911" t="s">
        <v>16</v>
      </c>
      <c r="E2911" t="s">
        <v>118</v>
      </c>
      <c r="F2911" t="s">
        <v>119</v>
      </c>
      <c r="H2911" t="s">
        <v>23</v>
      </c>
      <c r="I2911">
        <v>10</v>
      </c>
      <c r="J2911">
        <v>42.83</v>
      </c>
      <c r="K2911">
        <v>428.3</v>
      </c>
      <c r="L2911" t="s">
        <v>120</v>
      </c>
    </row>
    <row r="2912" spans="1:14" x14ac:dyDescent="0.2">
      <c r="A2912" t="s">
        <v>93</v>
      </c>
      <c r="B2912" t="s">
        <v>574</v>
      </c>
      <c r="C2912" t="s">
        <v>16</v>
      </c>
      <c r="E2912" t="s">
        <v>254</v>
      </c>
      <c r="F2912" t="s">
        <v>255</v>
      </c>
      <c r="G2912" t="s">
        <v>31</v>
      </c>
      <c r="H2912" t="s">
        <v>145</v>
      </c>
      <c r="I2912">
        <v>2</v>
      </c>
      <c r="J2912">
        <v>42.83</v>
      </c>
      <c r="K2912">
        <v>85.66</v>
      </c>
      <c r="L2912" t="s">
        <v>24</v>
      </c>
    </row>
    <row r="2913" spans="1:14" x14ac:dyDescent="0.2">
      <c r="A2913" t="s">
        <v>93</v>
      </c>
      <c r="B2913" t="s">
        <v>574</v>
      </c>
      <c r="C2913" t="s">
        <v>16</v>
      </c>
      <c r="E2913" t="s">
        <v>46</v>
      </c>
      <c r="I2913">
        <v>1</v>
      </c>
      <c r="J2913">
        <v>42.83</v>
      </c>
      <c r="K2913">
        <v>42.83</v>
      </c>
    </row>
    <row r="2914" spans="1:14" x14ac:dyDescent="0.2">
      <c r="A2914" t="s">
        <v>93</v>
      </c>
      <c r="B2914" t="s">
        <v>574</v>
      </c>
      <c r="C2914" t="s">
        <v>16</v>
      </c>
      <c r="E2914" t="s">
        <v>122</v>
      </c>
      <c r="F2914" t="s">
        <v>27</v>
      </c>
      <c r="H2914" t="s">
        <v>23</v>
      </c>
      <c r="I2914">
        <v>2</v>
      </c>
      <c r="J2914">
        <v>42.83</v>
      </c>
      <c r="K2914">
        <v>85.66</v>
      </c>
      <c r="L2914" t="s">
        <v>24</v>
      </c>
    </row>
    <row r="2915" spans="1:14" x14ac:dyDescent="0.2">
      <c r="A2915" t="s">
        <v>93</v>
      </c>
      <c r="B2915" t="s">
        <v>574</v>
      </c>
      <c r="C2915" t="s">
        <v>16</v>
      </c>
      <c r="E2915" t="s">
        <v>208</v>
      </c>
      <c r="F2915" t="s">
        <v>27</v>
      </c>
      <c r="H2915" t="s">
        <v>23</v>
      </c>
      <c r="I2915">
        <v>1</v>
      </c>
      <c r="J2915">
        <v>42.83</v>
      </c>
      <c r="K2915">
        <v>42.83</v>
      </c>
      <c r="L2915" t="s">
        <v>24</v>
      </c>
    </row>
    <row r="2916" spans="1:14" x14ac:dyDescent="0.2">
      <c r="A2916" t="s">
        <v>93</v>
      </c>
      <c r="B2916" t="s">
        <v>574</v>
      </c>
      <c r="C2916" t="s">
        <v>16</v>
      </c>
      <c r="E2916" t="s">
        <v>20</v>
      </c>
      <c r="I2916">
        <v>2.5</v>
      </c>
      <c r="J2916">
        <v>42.83</v>
      </c>
      <c r="K2916">
        <v>107.075</v>
      </c>
    </row>
    <row r="2917" spans="1:14" x14ac:dyDescent="0.2">
      <c r="A2917" t="s">
        <v>93</v>
      </c>
      <c r="B2917" t="s">
        <v>574</v>
      </c>
      <c r="C2917" t="s">
        <v>16</v>
      </c>
      <c r="E2917" t="s">
        <v>18</v>
      </c>
      <c r="I2917">
        <v>4</v>
      </c>
      <c r="J2917">
        <v>42.83</v>
      </c>
      <c r="K2917">
        <v>171.32</v>
      </c>
    </row>
    <row r="2918" spans="1:14" x14ac:dyDescent="0.2">
      <c r="A2918" t="s">
        <v>94</v>
      </c>
      <c r="B2918" t="s">
        <v>574</v>
      </c>
      <c r="C2918" t="s">
        <v>16</v>
      </c>
      <c r="E2918" t="s">
        <v>18</v>
      </c>
      <c r="I2918">
        <v>3</v>
      </c>
      <c r="J2918">
        <v>42.83</v>
      </c>
      <c r="K2918">
        <v>128.49</v>
      </c>
    </row>
    <row r="2919" spans="1:14" x14ac:dyDescent="0.2">
      <c r="A2919" t="s">
        <v>94</v>
      </c>
      <c r="B2919" t="s">
        <v>574</v>
      </c>
      <c r="C2919" t="s">
        <v>16</v>
      </c>
      <c r="E2919" t="s">
        <v>116</v>
      </c>
      <c r="I2919">
        <v>7.75</v>
      </c>
      <c r="J2919">
        <v>42.83</v>
      </c>
      <c r="K2919">
        <v>331.9325</v>
      </c>
      <c r="N2919" t="s">
        <v>546</v>
      </c>
    </row>
    <row r="2920" spans="1:14" x14ac:dyDescent="0.2">
      <c r="A2920" t="s">
        <v>94</v>
      </c>
      <c r="B2920" t="s">
        <v>574</v>
      </c>
      <c r="C2920" t="s">
        <v>16</v>
      </c>
      <c r="E2920" t="s">
        <v>118</v>
      </c>
      <c r="F2920" t="s">
        <v>119</v>
      </c>
      <c r="H2920" t="s">
        <v>23</v>
      </c>
      <c r="I2920">
        <v>14</v>
      </c>
      <c r="J2920">
        <v>42.83</v>
      </c>
      <c r="K2920">
        <v>599.62</v>
      </c>
      <c r="L2920" t="s">
        <v>120</v>
      </c>
    </row>
    <row r="2921" spans="1:14" x14ac:dyDescent="0.2">
      <c r="A2921" t="s">
        <v>94</v>
      </c>
      <c r="B2921" t="s">
        <v>574</v>
      </c>
      <c r="C2921" t="s">
        <v>16</v>
      </c>
      <c r="E2921" t="s">
        <v>153</v>
      </c>
      <c r="F2921" t="s">
        <v>154</v>
      </c>
      <c r="G2921" t="s">
        <v>63</v>
      </c>
      <c r="H2921" t="s">
        <v>145</v>
      </c>
      <c r="I2921">
        <v>4</v>
      </c>
      <c r="J2921">
        <v>42.83</v>
      </c>
      <c r="K2921">
        <v>171.32</v>
      </c>
      <c r="L2921" t="s">
        <v>24</v>
      </c>
    </row>
    <row r="2922" spans="1:14" x14ac:dyDescent="0.2">
      <c r="A2922" t="s">
        <v>94</v>
      </c>
      <c r="B2922" t="s">
        <v>574</v>
      </c>
      <c r="C2922" t="s">
        <v>16</v>
      </c>
      <c r="E2922" t="s">
        <v>20</v>
      </c>
      <c r="I2922">
        <v>3</v>
      </c>
      <c r="J2922">
        <v>42.83</v>
      </c>
      <c r="K2922">
        <v>128.49</v>
      </c>
    </row>
    <row r="2923" spans="1:14" x14ac:dyDescent="0.2">
      <c r="A2923" t="s">
        <v>94</v>
      </c>
      <c r="B2923" t="s">
        <v>574</v>
      </c>
      <c r="C2923" t="s">
        <v>16</v>
      </c>
      <c r="E2923" t="s">
        <v>208</v>
      </c>
      <c r="F2923" t="s">
        <v>27</v>
      </c>
      <c r="H2923" t="s">
        <v>23</v>
      </c>
      <c r="I2923">
        <v>1.5</v>
      </c>
      <c r="J2923">
        <v>42.83</v>
      </c>
      <c r="K2923">
        <v>64.245000000000005</v>
      </c>
      <c r="L2923" t="s">
        <v>24</v>
      </c>
      <c r="N2923" t="s">
        <v>581</v>
      </c>
    </row>
    <row r="2924" spans="1:14" x14ac:dyDescent="0.2">
      <c r="A2924" t="s">
        <v>94</v>
      </c>
      <c r="B2924" t="s">
        <v>574</v>
      </c>
      <c r="C2924" t="s">
        <v>16</v>
      </c>
      <c r="E2924" t="s">
        <v>46</v>
      </c>
      <c r="I2924">
        <v>1</v>
      </c>
      <c r="J2924">
        <v>42.83</v>
      </c>
      <c r="K2924">
        <v>42.83</v>
      </c>
      <c r="N2924" t="s">
        <v>582</v>
      </c>
    </row>
    <row r="2925" spans="1:14" x14ac:dyDescent="0.2">
      <c r="A2925" t="s">
        <v>95</v>
      </c>
      <c r="B2925" t="s">
        <v>574</v>
      </c>
      <c r="C2925" t="s">
        <v>16</v>
      </c>
      <c r="E2925" t="s">
        <v>46</v>
      </c>
      <c r="I2925">
        <v>1</v>
      </c>
      <c r="J2925">
        <v>42.83</v>
      </c>
      <c r="K2925">
        <v>42.83</v>
      </c>
      <c r="N2925" t="s">
        <v>582</v>
      </c>
    </row>
    <row r="2926" spans="1:14" x14ac:dyDescent="0.2">
      <c r="A2926" t="s">
        <v>95</v>
      </c>
      <c r="B2926" t="s">
        <v>574</v>
      </c>
      <c r="C2926" t="s">
        <v>16</v>
      </c>
      <c r="E2926" t="s">
        <v>118</v>
      </c>
      <c r="F2926" t="s">
        <v>119</v>
      </c>
      <c r="H2926" t="s">
        <v>23</v>
      </c>
      <c r="I2926">
        <v>15</v>
      </c>
      <c r="J2926">
        <v>42.83</v>
      </c>
      <c r="K2926">
        <v>642.45000000000005</v>
      </c>
      <c r="L2926" t="s">
        <v>120</v>
      </c>
    </row>
    <row r="2927" spans="1:14" x14ac:dyDescent="0.2">
      <c r="A2927" t="s">
        <v>95</v>
      </c>
      <c r="B2927" t="s">
        <v>574</v>
      </c>
      <c r="C2927" t="s">
        <v>16</v>
      </c>
      <c r="E2927" t="s">
        <v>153</v>
      </c>
      <c r="F2927" t="s">
        <v>154</v>
      </c>
      <c r="G2927" t="s">
        <v>63</v>
      </c>
      <c r="H2927" t="s">
        <v>145</v>
      </c>
      <c r="I2927">
        <v>7</v>
      </c>
      <c r="J2927">
        <v>42.83</v>
      </c>
      <c r="K2927">
        <v>299.81</v>
      </c>
      <c r="L2927" t="s">
        <v>24</v>
      </c>
    </row>
    <row r="2928" spans="1:14" x14ac:dyDescent="0.2">
      <c r="A2928" t="s">
        <v>95</v>
      </c>
      <c r="B2928" t="s">
        <v>574</v>
      </c>
      <c r="C2928" t="s">
        <v>16</v>
      </c>
      <c r="E2928" t="s">
        <v>79</v>
      </c>
      <c r="I2928">
        <v>1</v>
      </c>
      <c r="J2928">
        <v>42.83</v>
      </c>
      <c r="K2928">
        <v>42.83</v>
      </c>
    </row>
    <row r="2929" spans="1:14" x14ac:dyDescent="0.2">
      <c r="A2929" t="s">
        <v>95</v>
      </c>
      <c r="B2929" t="s">
        <v>574</v>
      </c>
      <c r="C2929" t="s">
        <v>16</v>
      </c>
      <c r="E2929" t="s">
        <v>148</v>
      </c>
      <c r="F2929" t="s">
        <v>149</v>
      </c>
      <c r="G2929" t="s">
        <v>129</v>
      </c>
      <c r="H2929" t="s">
        <v>145</v>
      </c>
      <c r="I2929">
        <v>4</v>
      </c>
      <c r="J2929">
        <v>42.83</v>
      </c>
      <c r="K2929">
        <v>171.32</v>
      </c>
      <c r="N2929" t="s">
        <v>583</v>
      </c>
    </row>
    <row r="2930" spans="1:14" x14ac:dyDescent="0.2">
      <c r="A2930" t="s">
        <v>95</v>
      </c>
      <c r="B2930" t="s">
        <v>574</v>
      </c>
      <c r="C2930" t="s">
        <v>16</v>
      </c>
      <c r="E2930" t="s">
        <v>20</v>
      </c>
      <c r="I2930">
        <v>2</v>
      </c>
      <c r="J2930">
        <v>42.83</v>
      </c>
      <c r="K2930">
        <v>85.66</v>
      </c>
      <c r="N2930" t="s">
        <v>584</v>
      </c>
    </row>
    <row r="2931" spans="1:14" x14ac:dyDescent="0.2">
      <c r="A2931" t="s">
        <v>95</v>
      </c>
      <c r="B2931" t="s">
        <v>574</v>
      </c>
      <c r="C2931" t="s">
        <v>16</v>
      </c>
      <c r="E2931" t="s">
        <v>18</v>
      </c>
      <c r="I2931">
        <v>2</v>
      </c>
      <c r="J2931">
        <v>42.83</v>
      </c>
      <c r="K2931">
        <v>85.66</v>
      </c>
    </row>
    <row r="2932" spans="1:14" x14ac:dyDescent="0.2">
      <c r="A2932" t="s">
        <v>96</v>
      </c>
      <c r="B2932" t="s">
        <v>574</v>
      </c>
      <c r="C2932" t="s">
        <v>16</v>
      </c>
      <c r="E2932" t="s">
        <v>18</v>
      </c>
      <c r="I2932">
        <v>4</v>
      </c>
      <c r="J2932">
        <v>42.83</v>
      </c>
      <c r="K2932">
        <v>171.32</v>
      </c>
    </row>
    <row r="2933" spans="1:14" x14ac:dyDescent="0.2">
      <c r="A2933" t="s">
        <v>96</v>
      </c>
      <c r="B2933" t="s">
        <v>574</v>
      </c>
      <c r="C2933" t="s">
        <v>16</v>
      </c>
      <c r="E2933" t="s">
        <v>20</v>
      </c>
      <c r="I2933">
        <v>2</v>
      </c>
      <c r="J2933">
        <v>42.83</v>
      </c>
      <c r="K2933">
        <v>85.66</v>
      </c>
      <c r="N2933" t="s">
        <v>585</v>
      </c>
    </row>
    <row r="2934" spans="1:14" x14ac:dyDescent="0.2">
      <c r="A2934" t="s">
        <v>96</v>
      </c>
      <c r="B2934" t="s">
        <v>574</v>
      </c>
      <c r="C2934" t="s">
        <v>16</v>
      </c>
      <c r="E2934" t="s">
        <v>118</v>
      </c>
      <c r="F2934" t="s">
        <v>119</v>
      </c>
      <c r="H2934" t="s">
        <v>23</v>
      </c>
      <c r="I2934">
        <v>15</v>
      </c>
      <c r="J2934">
        <v>42.83</v>
      </c>
      <c r="K2934">
        <v>642.45000000000005</v>
      </c>
      <c r="L2934" t="s">
        <v>120</v>
      </c>
    </row>
    <row r="2935" spans="1:14" x14ac:dyDescent="0.2">
      <c r="A2935" t="s">
        <v>96</v>
      </c>
      <c r="B2935" t="s">
        <v>574</v>
      </c>
      <c r="C2935" t="s">
        <v>16</v>
      </c>
      <c r="E2935" t="s">
        <v>79</v>
      </c>
      <c r="I2935">
        <v>6</v>
      </c>
      <c r="J2935">
        <v>42.83</v>
      </c>
      <c r="K2935">
        <v>256.98</v>
      </c>
      <c r="N2935" t="s">
        <v>586</v>
      </c>
    </row>
    <row r="2936" spans="1:14" x14ac:dyDescent="0.2">
      <c r="A2936" t="s">
        <v>96</v>
      </c>
      <c r="B2936" t="s">
        <v>574</v>
      </c>
      <c r="C2936" t="s">
        <v>16</v>
      </c>
      <c r="E2936" t="s">
        <v>117</v>
      </c>
      <c r="F2936" t="s">
        <v>27</v>
      </c>
      <c r="H2936" t="s">
        <v>23</v>
      </c>
      <c r="I2936">
        <v>2</v>
      </c>
      <c r="J2936">
        <v>42.83</v>
      </c>
      <c r="K2936">
        <v>85.66</v>
      </c>
      <c r="L2936" t="s">
        <v>24</v>
      </c>
      <c r="N2936" t="s">
        <v>587</v>
      </c>
    </row>
    <row r="2937" spans="1:14" x14ac:dyDescent="0.2">
      <c r="A2937" t="s">
        <v>96</v>
      </c>
      <c r="B2937" t="s">
        <v>574</v>
      </c>
      <c r="C2937" t="s">
        <v>16</v>
      </c>
      <c r="E2937" t="s">
        <v>153</v>
      </c>
      <c r="F2937" t="s">
        <v>154</v>
      </c>
      <c r="G2937" t="s">
        <v>63</v>
      </c>
      <c r="H2937" t="s">
        <v>145</v>
      </c>
      <c r="I2937">
        <v>5</v>
      </c>
      <c r="J2937">
        <v>42.83</v>
      </c>
      <c r="K2937">
        <v>214.15</v>
      </c>
      <c r="L2937" t="s">
        <v>24</v>
      </c>
    </row>
    <row r="2938" spans="1:14" x14ac:dyDescent="0.2">
      <c r="A2938" t="s">
        <v>97</v>
      </c>
      <c r="B2938" t="s">
        <v>574</v>
      </c>
      <c r="C2938" t="s">
        <v>16</v>
      </c>
      <c r="E2938" t="s">
        <v>18</v>
      </c>
      <c r="I2938">
        <v>4</v>
      </c>
      <c r="J2938">
        <v>42.83</v>
      </c>
      <c r="K2938">
        <v>171.32</v>
      </c>
    </row>
    <row r="2939" spans="1:14" x14ac:dyDescent="0.2">
      <c r="A2939" t="s">
        <v>97</v>
      </c>
      <c r="B2939" t="s">
        <v>574</v>
      </c>
      <c r="C2939" t="s">
        <v>16</v>
      </c>
      <c r="E2939" t="s">
        <v>46</v>
      </c>
      <c r="I2939">
        <v>16</v>
      </c>
      <c r="J2939">
        <v>42.83</v>
      </c>
      <c r="K2939">
        <v>685.28</v>
      </c>
      <c r="N2939" t="s">
        <v>588</v>
      </c>
    </row>
    <row r="2940" spans="1:14" x14ac:dyDescent="0.2">
      <c r="A2940" t="s">
        <v>97</v>
      </c>
      <c r="B2940" t="s">
        <v>574</v>
      </c>
      <c r="C2940" t="s">
        <v>16</v>
      </c>
      <c r="E2940" t="s">
        <v>153</v>
      </c>
      <c r="F2940" t="s">
        <v>154</v>
      </c>
      <c r="G2940" t="s">
        <v>63</v>
      </c>
      <c r="H2940" t="s">
        <v>145</v>
      </c>
      <c r="I2940">
        <v>10</v>
      </c>
      <c r="J2940">
        <v>42.83</v>
      </c>
      <c r="K2940">
        <v>428.3</v>
      </c>
      <c r="L2940" t="s">
        <v>24</v>
      </c>
    </row>
    <row r="2941" spans="1:14" x14ac:dyDescent="0.2">
      <c r="A2941" t="s">
        <v>97</v>
      </c>
      <c r="B2941" t="s">
        <v>574</v>
      </c>
      <c r="C2941" t="s">
        <v>16</v>
      </c>
      <c r="E2941" t="s">
        <v>118</v>
      </c>
      <c r="F2941" t="s">
        <v>119</v>
      </c>
      <c r="H2941" t="s">
        <v>23</v>
      </c>
      <c r="I2941">
        <v>10</v>
      </c>
      <c r="J2941">
        <v>42.83</v>
      </c>
      <c r="K2941">
        <v>428.3</v>
      </c>
      <c r="L2941" t="s">
        <v>120</v>
      </c>
    </row>
    <row r="2942" spans="1:14" x14ac:dyDescent="0.2">
      <c r="A2942" t="s">
        <v>97</v>
      </c>
      <c r="B2942" t="s">
        <v>574</v>
      </c>
      <c r="C2942" t="s">
        <v>16</v>
      </c>
      <c r="E2942" t="s">
        <v>123</v>
      </c>
      <c r="F2942" t="s">
        <v>22</v>
      </c>
      <c r="H2942" t="s">
        <v>23</v>
      </c>
      <c r="I2942">
        <v>1</v>
      </c>
      <c r="J2942">
        <v>42.83</v>
      </c>
      <c r="K2942">
        <v>42.83</v>
      </c>
      <c r="L2942" t="s">
        <v>24</v>
      </c>
      <c r="N2942" t="s">
        <v>589</v>
      </c>
    </row>
    <row r="2943" spans="1:14" x14ac:dyDescent="0.2">
      <c r="A2943" t="s">
        <v>98</v>
      </c>
      <c r="B2943" t="s">
        <v>574</v>
      </c>
      <c r="C2943" t="s">
        <v>16</v>
      </c>
      <c r="E2943" t="s">
        <v>18</v>
      </c>
      <c r="I2943">
        <v>1</v>
      </c>
      <c r="J2943">
        <v>42.83</v>
      </c>
      <c r="K2943">
        <v>42.83</v>
      </c>
    </row>
    <row r="2944" spans="1:14" x14ac:dyDescent="0.2">
      <c r="A2944" t="s">
        <v>98</v>
      </c>
      <c r="B2944" t="s">
        <v>574</v>
      </c>
      <c r="C2944" t="s">
        <v>16</v>
      </c>
      <c r="E2944" t="s">
        <v>20</v>
      </c>
      <c r="I2944">
        <v>1.5</v>
      </c>
      <c r="J2944">
        <v>42.83</v>
      </c>
      <c r="K2944">
        <v>64.245000000000005</v>
      </c>
      <c r="N2944" t="s">
        <v>590</v>
      </c>
    </row>
    <row r="2945" spans="1:14" x14ac:dyDescent="0.2">
      <c r="A2945" t="s">
        <v>98</v>
      </c>
      <c r="B2945" t="s">
        <v>574</v>
      </c>
      <c r="C2945" t="s">
        <v>16</v>
      </c>
      <c r="E2945" t="s">
        <v>46</v>
      </c>
      <c r="I2945">
        <v>1</v>
      </c>
      <c r="J2945">
        <v>42.83</v>
      </c>
      <c r="K2945">
        <v>42.83</v>
      </c>
      <c r="N2945" t="s">
        <v>579</v>
      </c>
    </row>
    <row r="2946" spans="1:14" x14ac:dyDescent="0.2">
      <c r="A2946" t="s">
        <v>98</v>
      </c>
      <c r="B2946" t="s">
        <v>574</v>
      </c>
      <c r="C2946" t="s">
        <v>16</v>
      </c>
      <c r="E2946" t="s">
        <v>153</v>
      </c>
      <c r="F2946" t="s">
        <v>154</v>
      </c>
      <c r="G2946" t="s">
        <v>63</v>
      </c>
      <c r="H2946" t="s">
        <v>145</v>
      </c>
      <c r="I2946">
        <v>12</v>
      </c>
      <c r="J2946">
        <v>42.83</v>
      </c>
      <c r="K2946">
        <v>513.96</v>
      </c>
      <c r="L2946" t="s">
        <v>24</v>
      </c>
    </row>
    <row r="2947" spans="1:14" x14ac:dyDescent="0.2">
      <c r="A2947" t="s">
        <v>98</v>
      </c>
      <c r="B2947" t="s">
        <v>574</v>
      </c>
      <c r="C2947" t="s">
        <v>16</v>
      </c>
      <c r="E2947" t="s">
        <v>118</v>
      </c>
      <c r="F2947" t="s">
        <v>119</v>
      </c>
      <c r="H2947" t="s">
        <v>23</v>
      </c>
      <c r="I2947">
        <v>10</v>
      </c>
      <c r="J2947">
        <v>42.83</v>
      </c>
      <c r="K2947">
        <v>428.3</v>
      </c>
      <c r="L2947" t="s">
        <v>120</v>
      </c>
    </row>
    <row r="2948" spans="1:14" x14ac:dyDescent="0.2">
      <c r="A2948" t="s">
        <v>98</v>
      </c>
      <c r="B2948" t="s">
        <v>574</v>
      </c>
      <c r="C2948" t="s">
        <v>16</v>
      </c>
      <c r="E2948" t="s">
        <v>123</v>
      </c>
      <c r="F2948" t="s">
        <v>22</v>
      </c>
      <c r="H2948" t="s">
        <v>23</v>
      </c>
      <c r="I2948">
        <v>3</v>
      </c>
      <c r="J2948">
        <v>42.83</v>
      </c>
      <c r="K2948">
        <v>128.49</v>
      </c>
      <c r="L2948" t="s">
        <v>24</v>
      </c>
      <c r="N2948" t="s">
        <v>589</v>
      </c>
    </row>
    <row r="2949" spans="1:14" x14ac:dyDescent="0.2">
      <c r="A2949" t="s">
        <v>98</v>
      </c>
      <c r="B2949" t="s">
        <v>574</v>
      </c>
      <c r="C2949" t="s">
        <v>16</v>
      </c>
      <c r="E2949" t="s">
        <v>148</v>
      </c>
      <c r="F2949" t="s">
        <v>149</v>
      </c>
      <c r="G2949" t="s">
        <v>129</v>
      </c>
      <c r="H2949" t="s">
        <v>145</v>
      </c>
      <c r="I2949">
        <v>4</v>
      </c>
      <c r="J2949">
        <v>42.83</v>
      </c>
      <c r="K2949">
        <v>171.32</v>
      </c>
      <c r="N2949" t="s">
        <v>591</v>
      </c>
    </row>
    <row r="2950" spans="1:14" x14ac:dyDescent="0.2">
      <c r="A2950" t="s">
        <v>99</v>
      </c>
      <c r="B2950" t="s">
        <v>574</v>
      </c>
      <c r="C2950" t="s">
        <v>16</v>
      </c>
      <c r="E2950" t="s">
        <v>18</v>
      </c>
      <c r="I2950">
        <v>1</v>
      </c>
      <c r="J2950">
        <v>42.83</v>
      </c>
      <c r="K2950">
        <v>42.83</v>
      </c>
    </row>
    <row r="2951" spans="1:14" x14ac:dyDescent="0.2">
      <c r="A2951" t="s">
        <v>99</v>
      </c>
      <c r="B2951" t="s">
        <v>574</v>
      </c>
      <c r="C2951" t="s">
        <v>16</v>
      </c>
      <c r="E2951" t="s">
        <v>46</v>
      </c>
      <c r="I2951">
        <v>1</v>
      </c>
      <c r="J2951">
        <v>42.83</v>
      </c>
      <c r="K2951">
        <v>42.83</v>
      </c>
      <c r="N2951" t="s">
        <v>579</v>
      </c>
    </row>
    <row r="2952" spans="1:14" x14ac:dyDescent="0.2">
      <c r="A2952" t="s">
        <v>99</v>
      </c>
      <c r="B2952" t="s">
        <v>574</v>
      </c>
      <c r="C2952" t="s">
        <v>16</v>
      </c>
      <c r="E2952" t="s">
        <v>79</v>
      </c>
      <c r="I2952">
        <v>1</v>
      </c>
      <c r="J2952">
        <v>42.83</v>
      </c>
      <c r="K2952">
        <v>42.83</v>
      </c>
      <c r="N2952" t="s">
        <v>592</v>
      </c>
    </row>
    <row r="2953" spans="1:14" x14ac:dyDescent="0.2">
      <c r="A2953" t="s">
        <v>99</v>
      </c>
      <c r="B2953" t="s">
        <v>574</v>
      </c>
      <c r="C2953" t="s">
        <v>16</v>
      </c>
      <c r="E2953" t="s">
        <v>153</v>
      </c>
      <c r="F2953" t="s">
        <v>154</v>
      </c>
      <c r="G2953" t="s">
        <v>63</v>
      </c>
      <c r="H2953" t="s">
        <v>145</v>
      </c>
      <c r="I2953">
        <v>15</v>
      </c>
      <c r="J2953">
        <v>42.83</v>
      </c>
      <c r="K2953">
        <v>642.45000000000005</v>
      </c>
      <c r="L2953" t="s">
        <v>24</v>
      </c>
    </row>
    <row r="2954" spans="1:14" x14ac:dyDescent="0.2">
      <c r="A2954" t="s">
        <v>99</v>
      </c>
      <c r="B2954" t="s">
        <v>574</v>
      </c>
      <c r="C2954" t="s">
        <v>16</v>
      </c>
      <c r="E2954" t="s">
        <v>118</v>
      </c>
      <c r="F2954" t="s">
        <v>119</v>
      </c>
      <c r="H2954" t="s">
        <v>23</v>
      </c>
      <c r="I2954">
        <v>15</v>
      </c>
      <c r="J2954">
        <v>42.83</v>
      </c>
      <c r="K2954">
        <v>642.45000000000005</v>
      </c>
      <c r="L2954" t="s">
        <v>120</v>
      </c>
    </row>
    <row r="2955" spans="1:14" x14ac:dyDescent="0.2">
      <c r="A2955" t="s">
        <v>99</v>
      </c>
      <c r="B2955" t="s">
        <v>574</v>
      </c>
      <c r="C2955" t="s">
        <v>16</v>
      </c>
      <c r="E2955" t="s">
        <v>123</v>
      </c>
      <c r="F2955" t="s">
        <v>22</v>
      </c>
      <c r="H2955" t="s">
        <v>23</v>
      </c>
      <c r="I2955">
        <v>1</v>
      </c>
      <c r="J2955">
        <v>42.83</v>
      </c>
      <c r="K2955">
        <v>42.83</v>
      </c>
      <c r="L2955" t="s">
        <v>24</v>
      </c>
      <c r="N2955" t="s">
        <v>589</v>
      </c>
    </row>
    <row r="2956" spans="1:14" x14ac:dyDescent="0.2">
      <c r="A2956" t="s">
        <v>100</v>
      </c>
      <c r="B2956" t="s">
        <v>574</v>
      </c>
      <c r="C2956" t="s">
        <v>16</v>
      </c>
      <c r="E2956" t="s">
        <v>18</v>
      </c>
      <c r="I2956">
        <v>1</v>
      </c>
      <c r="J2956">
        <v>42.83</v>
      </c>
      <c r="K2956">
        <v>42.83</v>
      </c>
    </row>
    <row r="2957" spans="1:14" x14ac:dyDescent="0.2">
      <c r="A2957" t="s">
        <v>100</v>
      </c>
      <c r="B2957" t="s">
        <v>574</v>
      </c>
      <c r="C2957" t="s">
        <v>16</v>
      </c>
      <c r="E2957" t="s">
        <v>117</v>
      </c>
      <c r="F2957" t="s">
        <v>27</v>
      </c>
      <c r="H2957" t="s">
        <v>23</v>
      </c>
      <c r="I2957">
        <v>2</v>
      </c>
      <c r="J2957">
        <v>42.83</v>
      </c>
      <c r="K2957">
        <v>85.66</v>
      </c>
      <c r="L2957" t="s">
        <v>24</v>
      </c>
    </row>
    <row r="2958" spans="1:14" x14ac:dyDescent="0.2">
      <c r="A2958" t="s">
        <v>100</v>
      </c>
      <c r="B2958" t="s">
        <v>574</v>
      </c>
      <c r="C2958" t="s">
        <v>16</v>
      </c>
      <c r="E2958" t="s">
        <v>153</v>
      </c>
      <c r="F2958" t="s">
        <v>154</v>
      </c>
      <c r="G2958" t="s">
        <v>63</v>
      </c>
      <c r="H2958" t="s">
        <v>145</v>
      </c>
      <c r="I2958">
        <v>5</v>
      </c>
      <c r="J2958">
        <v>42.83</v>
      </c>
      <c r="K2958">
        <v>214.15</v>
      </c>
      <c r="L2958" t="s">
        <v>24</v>
      </c>
    </row>
    <row r="2959" spans="1:14" x14ac:dyDescent="0.2">
      <c r="A2959" t="s">
        <v>100</v>
      </c>
      <c r="B2959" t="s">
        <v>574</v>
      </c>
      <c r="C2959" t="s">
        <v>16</v>
      </c>
      <c r="E2959" t="s">
        <v>118</v>
      </c>
      <c r="F2959" t="s">
        <v>119</v>
      </c>
      <c r="H2959" t="s">
        <v>23</v>
      </c>
      <c r="I2959">
        <v>17</v>
      </c>
      <c r="J2959">
        <v>42.83</v>
      </c>
      <c r="K2959">
        <v>728.11</v>
      </c>
      <c r="L2959" t="s">
        <v>120</v>
      </c>
    </row>
    <row r="2960" spans="1:14" x14ac:dyDescent="0.2">
      <c r="A2960" t="s">
        <v>101</v>
      </c>
      <c r="B2960" t="s">
        <v>574</v>
      </c>
      <c r="C2960" t="s">
        <v>16</v>
      </c>
      <c r="E2960" t="s">
        <v>18</v>
      </c>
      <c r="I2960">
        <v>3</v>
      </c>
      <c r="J2960">
        <v>42.83</v>
      </c>
      <c r="K2960">
        <v>128.49</v>
      </c>
    </row>
    <row r="2961" spans="1:14" x14ac:dyDescent="0.2">
      <c r="A2961" t="s">
        <v>101</v>
      </c>
      <c r="B2961" t="s">
        <v>574</v>
      </c>
      <c r="C2961" t="s">
        <v>16</v>
      </c>
      <c r="E2961" t="s">
        <v>153</v>
      </c>
      <c r="F2961" t="s">
        <v>154</v>
      </c>
      <c r="G2961" t="s">
        <v>63</v>
      </c>
      <c r="H2961" t="s">
        <v>145</v>
      </c>
      <c r="I2961">
        <v>20</v>
      </c>
      <c r="J2961">
        <v>42.83</v>
      </c>
      <c r="K2961">
        <v>856.6</v>
      </c>
      <c r="L2961" t="s">
        <v>24</v>
      </c>
    </row>
    <row r="2962" spans="1:14" x14ac:dyDescent="0.2">
      <c r="A2962" t="s">
        <v>101</v>
      </c>
      <c r="B2962" t="s">
        <v>574</v>
      </c>
      <c r="C2962" t="s">
        <v>16</v>
      </c>
      <c r="E2962" t="s">
        <v>118</v>
      </c>
      <c r="F2962" t="s">
        <v>119</v>
      </c>
      <c r="H2962" t="s">
        <v>23</v>
      </c>
      <c r="I2962">
        <v>10</v>
      </c>
      <c r="J2962">
        <v>42.83</v>
      </c>
      <c r="K2962">
        <v>428.3</v>
      </c>
      <c r="L2962" t="s">
        <v>120</v>
      </c>
    </row>
    <row r="2963" spans="1:14" x14ac:dyDescent="0.2">
      <c r="A2963" t="s">
        <v>102</v>
      </c>
      <c r="B2963" t="s">
        <v>574</v>
      </c>
      <c r="C2963" t="s">
        <v>16</v>
      </c>
      <c r="E2963" t="s">
        <v>18</v>
      </c>
      <c r="I2963">
        <v>1.5</v>
      </c>
      <c r="J2963">
        <v>42.83</v>
      </c>
      <c r="K2963">
        <v>64.245000000000005</v>
      </c>
    </row>
    <row r="2964" spans="1:14" x14ac:dyDescent="0.2">
      <c r="A2964" t="s">
        <v>102</v>
      </c>
      <c r="B2964" t="s">
        <v>574</v>
      </c>
      <c r="C2964" t="s">
        <v>16</v>
      </c>
      <c r="E2964" t="s">
        <v>20</v>
      </c>
      <c r="I2964">
        <v>2</v>
      </c>
      <c r="J2964">
        <v>42.83</v>
      </c>
      <c r="K2964">
        <v>85.66</v>
      </c>
      <c r="N2964" t="s">
        <v>593</v>
      </c>
    </row>
    <row r="2965" spans="1:14" x14ac:dyDescent="0.2">
      <c r="A2965" t="s">
        <v>102</v>
      </c>
      <c r="B2965" t="s">
        <v>574</v>
      </c>
      <c r="C2965" t="s">
        <v>16</v>
      </c>
      <c r="E2965" t="s">
        <v>46</v>
      </c>
      <c r="I2965">
        <v>1</v>
      </c>
      <c r="J2965">
        <v>42.83</v>
      </c>
      <c r="K2965">
        <v>42.83</v>
      </c>
      <c r="N2965" t="s">
        <v>579</v>
      </c>
    </row>
    <row r="2966" spans="1:14" x14ac:dyDescent="0.2">
      <c r="A2966" t="s">
        <v>102</v>
      </c>
      <c r="B2966" t="s">
        <v>574</v>
      </c>
      <c r="C2966" t="s">
        <v>16</v>
      </c>
      <c r="E2966" t="s">
        <v>117</v>
      </c>
      <c r="F2966" t="s">
        <v>27</v>
      </c>
      <c r="H2966" t="s">
        <v>23</v>
      </c>
      <c r="I2966">
        <v>2</v>
      </c>
      <c r="J2966">
        <v>42.83</v>
      </c>
      <c r="K2966">
        <v>85.66</v>
      </c>
      <c r="L2966" t="s">
        <v>24</v>
      </c>
      <c r="N2966" t="s">
        <v>594</v>
      </c>
    </row>
    <row r="2967" spans="1:14" x14ac:dyDescent="0.2">
      <c r="A2967" t="s">
        <v>102</v>
      </c>
      <c r="B2967" t="s">
        <v>574</v>
      </c>
      <c r="C2967" t="s">
        <v>16</v>
      </c>
      <c r="E2967" t="s">
        <v>153</v>
      </c>
      <c r="F2967" t="s">
        <v>154</v>
      </c>
      <c r="G2967" t="s">
        <v>63</v>
      </c>
      <c r="H2967" t="s">
        <v>145</v>
      </c>
      <c r="I2967">
        <v>13</v>
      </c>
      <c r="J2967">
        <v>42.83</v>
      </c>
      <c r="K2967">
        <v>556.79</v>
      </c>
      <c r="L2967" t="s">
        <v>24</v>
      </c>
    </row>
    <row r="2968" spans="1:14" x14ac:dyDescent="0.2">
      <c r="A2968" t="s">
        <v>102</v>
      </c>
      <c r="B2968" t="s">
        <v>574</v>
      </c>
      <c r="C2968" t="s">
        <v>16</v>
      </c>
      <c r="E2968" t="s">
        <v>118</v>
      </c>
      <c r="F2968" t="s">
        <v>119</v>
      </c>
      <c r="H2968" t="s">
        <v>23</v>
      </c>
      <c r="I2968">
        <v>10</v>
      </c>
      <c r="J2968">
        <v>42.83</v>
      </c>
      <c r="K2968">
        <v>428.3</v>
      </c>
      <c r="L2968" t="s">
        <v>120</v>
      </c>
    </row>
    <row r="2969" spans="1:14" x14ac:dyDescent="0.2">
      <c r="A2969" t="s">
        <v>102</v>
      </c>
      <c r="B2969" t="s">
        <v>574</v>
      </c>
      <c r="C2969" t="s">
        <v>16</v>
      </c>
      <c r="E2969" t="s">
        <v>123</v>
      </c>
      <c r="F2969" t="s">
        <v>22</v>
      </c>
      <c r="H2969" t="s">
        <v>23</v>
      </c>
      <c r="I2969">
        <v>4</v>
      </c>
      <c r="J2969">
        <v>42.83</v>
      </c>
      <c r="K2969">
        <v>171.32</v>
      </c>
      <c r="L2969" t="s">
        <v>24</v>
      </c>
      <c r="N2969" t="s">
        <v>595</v>
      </c>
    </row>
    <row r="2970" spans="1:14" x14ac:dyDescent="0.2">
      <c r="A2970" t="s">
        <v>103</v>
      </c>
      <c r="B2970" t="s">
        <v>574</v>
      </c>
      <c r="C2970" t="s">
        <v>16</v>
      </c>
      <c r="E2970" t="s">
        <v>18</v>
      </c>
      <c r="I2970">
        <v>2</v>
      </c>
      <c r="J2970">
        <v>42.83</v>
      </c>
      <c r="K2970">
        <v>85.66</v>
      </c>
    </row>
    <row r="2971" spans="1:14" x14ac:dyDescent="0.2">
      <c r="A2971" t="s">
        <v>103</v>
      </c>
      <c r="B2971" t="s">
        <v>574</v>
      </c>
      <c r="C2971" t="s">
        <v>16</v>
      </c>
      <c r="E2971" t="s">
        <v>46</v>
      </c>
      <c r="I2971">
        <v>4</v>
      </c>
      <c r="J2971">
        <v>42.83</v>
      </c>
      <c r="K2971">
        <v>171.32</v>
      </c>
      <c r="N2971" t="s">
        <v>596</v>
      </c>
    </row>
    <row r="2972" spans="1:14" x14ac:dyDescent="0.2">
      <c r="A2972" t="s">
        <v>103</v>
      </c>
      <c r="B2972" t="s">
        <v>574</v>
      </c>
      <c r="C2972" t="s">
        <v>16</v>
      </c>
      <c r="E2972" t="s">
        <v>20</v>
      </c>
      <c r="I2972">
        <v>2</v>
      </c>
      <c r="J2972">
        <v>42.83</v>
      </c>
      <c r="K2972">
        <v>85.66</v>
      </c>
      <c r="N2972" t="s">
        <v>585</v>
      </c>
    </row>
    <row r="2973" spans="1:14" x14ac:dyDescent="0.2">
      <c r="A2973" t="s">
        <v>103</v>
      </c>
      <c r="B2973" t="s">
        <v>574</v>
      </c>
      <c r="C2973" t="s">
        <v>16</v>
      </c>
      <c r="E2973" t="s">
        <v>117</v>
      </c>
      <c r="F2973" t="s">
        <v>27</v>
      </c>
      <c r="H2973" t="s">
        <v>23</v>
      </c>
      <c r="I2973">
        <v>1.5</v>
      </c>
      <c r="J2973">
        <v>42.83</v>
      </c>
      <c r="K2973">
        <v>64.245000000000005</v>
      </c>
      <c r="L2973" t="s">
        <v>24</v>
      </c>
      <c r="N2973" t="s">
        <v>594</v>
      </c>
    </row>
    <row r="2974" spans="1:14" x14ac:dyDescent="0.2">
      <c r="A2974" t="s">
        <v>103</v>
      </c>
      <c r="B2974" t="s">
        <v>574</v>
      </c>
      <c r="C2974" t="s">
        <v>16</v>
      </c>
      <c r="E2974" t="s">
        <v>153</v>
      </c>
      <c r="F2974" t="s">
        <v>154</v>
      </c>
      <c r="G2974" t="s">
        <v>63</v>
      </c>
      <c r="H2974" t="s">
        <v>145</v>
      </c>
      <c r="I2974">
        <v>12</v>
      </c>
      <c r="J2974">
        <v>42.83</v>
      </c>
      <c r="K2974">
        <v>513.96</v>
      </c>
      <c r="L2974" t="s">
        <v>24</v>
      </c>
    </row>
    <row r="2975" spans="1:14" x14ac:dyDescent="0.2">
      <c r="A2975" t="s">
        <v>103</v>
      </c>
      <c r="B2975" t="s">
        <v>574</v>
      </c>
      <c r="C2975" t="s">
        <v>16</v>
      </c>
      <c r="E2975" t="s">
        <v>118</v>
      </c>
      <c r="F2975" t="s">
        <v>119</v>
      </c>
      <c r="H2975" t="s">
        <v>23</v>
      </c>
      <c r="I2975">
        <v>10</v>
      </c>
      <c r="J2975">
        <v>42.83</v>
      </c>
      <c r="K2975">
        <v>428.3</v>
      </c>
      <c r="L2975" t="s">
        <v>120</v>
      </c>
    </row>
    <row r="2976" spans="1:14" x14ac:dyDescent="0.2">
      <c r="A2976" t="s">
        <v>103</v>
      </c>
      <c r="B2976" t="s">
        <v>574</v>
      </c>
      <c r="C2976" t="s">
        <v>16</v>
      </c>
      <c r="E2976" t="s">
        <v>123</v>
      </c>
      <c r="F2976" t="s">
        <v>22</v>
      </c>
      <c r="H2976" t="s">
        <v>23</v>
      </c>
      <c r="I2976">
        <v>0.5</v>
      </c>
      <c r="J2976">
        <v>42.83</v>
      </c>
      <c r="K2976">
        <v>21.414999999999999</v>
      </c>
      <c r="L2976" t="s">
        <v>24</v>
      </c>
      <c r="N2976" t="s">
        <v>589</v>
      </c>
    </row>
    <row r="2977" spans="1:14" x14ac:dyDescent="0.2">
      <c r="A2977" t="s">
        <v>104</v>
      </c>
      <c r="B2977" t="s">
        <v>574</v>
      </c>
      <c r="C2977" t="s">
        <v>16</v>
      </c>
      <c r="E2977" t="s">
        <v>18</v>
      </c>
      <c r="I2977">
        <v>1.5</v>
      </c>
      <c r="J2977">
        <v>42.83</v>
      </c>
      <c r="K2977">
        <v>64.245000000000005</v>
      </c>
    </row>
    <row r="2978" spans="1:14" x14ac:dyDescent="0.2">
      <c r="A2978" t="s">
        <v>104</v>
      </c>
      <c r="B2978" t="s">
        <v>574</v>
      </c>
      <c r="C2978" t="s">
        <v>16</v>
      </c>
      <c r="E2978" t="s">
        <v>20</v>
      </c>
      <c r="I2978">
        <v>3.5</v>
      </c>
      <c r="J2978">
        <v>42.83</v>
      </c>
      <c r="K2978">
        <v>149.905</v>
      </c>
      <c r="N2978" t="s">
        <v>597</v>
      </c>
    </row>
    <row r="2979" spans="1:14" x14ac:dyDescent="0.2">
      <c r="A2979" t="s">
        <v>104</v>
      </c>
      <c r="B2979" t="s">
        <v>574</v>
      </c>
      <c r="C2979" t="s">
        <v>16</v>
      </c>
      <c r="E2979" t="s">
        <v>46</v>
      </c>
      <c r="I2979">
        <v>6</v>
      </c>
      <c r="J2979">
        <v>42.83</v>
      </c>
      <c r="K2979">
        <v>256.98</v>
      </c>
      <c r="N2979" t="s">
        <v>598</v>
      </c>
    </row>
    <row r="2980" spans="1:14" x14ac:dyDescent="0.2">
      <c r="A2980" t="s">
        <v>104</v>
      </c>
      <c r="B2980" t="s">
        <v>574</v>
      </c>
      <c r="C2980" t="s">
        <v>16</v>
      </c>
      <c r="E2980" t="s">
        <v>117</v>
      </c>
      <c r="F2980" t="s">
        <v>27</v>
      </c>
      <c r="H2980" t="s">
        <v>23</v>
      </c>
      <c r="I2980">
        <v>4</v>
      </c>
      <c r="J2980">
        <v>42.83</v>
      </c>
      <c r="K2980">
        <v>171.32</v>
      </c>
      <c r="L2980" t="s">
        <v>24</v>
      </c>
      <c r="N2980" t="s">
        <v>599</v>
      </c>
    </row>
    <row r="2981" spans="1:14" x14ac:dyDescent="0.2">
      <c r="A2981" t="s">
        <v>104</v>
      </c>
      <c r="B2981" t="s">
        <v>574</v>
      </c>
      <c r="C2981" t="s">
        <v>16</v>
      </c>
      <c r="E2981" t="s">
        <v>153</v>
      </c>
      <c r="F2981" t="s">
        <v>154</v>
      </c>
      <c r="G2981" t="s">
        <v>63</v>
      </c>
      <c r="H2981" t="s">
        <v>145</v>
      </c>
      <c r="I2981">
        <v>5</v>
      </c>
      <c r="J2981">
        <v>42.83</v>
      </c>
      <c r="K2981">
        <v>214.15</v>
      </c>
      <c r="L2981" t="s">
        <v>24</v>
      </c>
    </row>
    <row r="2982" spans="1:14" x14ac:dyDescent="0.2">
      <c r="A2982" t="s">
        <v>104</v>
      </c>
      <c r="B2982" t="s">
        <v>574</v>
      </c>
      <c r="C2982" t="s">
        <v>16</v>
      </c>
      <c r="E2982" t="s">
        <v>118</v>
      </c>
      <c r="F2982" t="s">
        <v>119</v>
      </c>
      <c r="H2982" t="s">
        <v>23</v>
      </c>
      <c r="I2982">
        <v>10</v>
      </c>
      <c r="J2982">
        <v>42.83</v>
      </c>
      <c r="K2982">
        <v>428.3</v>
      </c>
      <c r="L2982" t="s">
        <v>120</v>
      </c>
    </row>
    <row r="2983" spans="1:14" x14ac:dyDescent="0.2">
      <c r="A2983" t="s">
        <v>104</v>
      </c>
      <c r="B2983" t="s">
        <v>574</v>
      </c>
      <c r="C2983" t="s">
        <v>16</v>
      </c>
      <c r="E2983" t="s">
        <v>208</v>
      </c>
      <c r="F2983" t="s">
        <v>27</v>
      </c>
      <c r="H2983" t="s">
        <v>23</v>
      </c>
      <c r="I2983">
        <v>2</v>
      </c>
      <c r="J2983">
        <v>42.83</v>
      </c>
      <c r="K2983">
        <v>85.66</v>
      </c>
      <c r="L2983" t="s">
        <v>24</v>
      </c>
      <c r="N2983" t="s">
        <v>600</v>
      </c>
    </row>
    <row r="2984" spans="1:14" x14ac:dyDescent="0.2">
      <c r="A2984" t="s">
        <v>104</v>
      </c>
      <c r="B2984" t="s">
        <v>574</v>
      </c>
      <c r="C2984" t="s">
        <v>16</v>
      </c>
      <c r="E2984" t="s">
        <v>117</v>
      </c>
      <c r="F2984" t="s">
        <v>27</v>
      </c>
      <c r="H2984" t="s">
        <v>23</v>
      </c>
      <c r="I2984">
        <v>2</v>
      </c>
      <c r="J2984">
        <v>42.83</v>
      </c>
      <c r="K2984">
        <v>85.66</v>
      </c>
      <c r="L2984" t="s">
        <v>24</v>
      </c>
      <c r="N2984" t="s">
        <v>601</v>
      </c>
    </row>
    <row r="2985" spans="1:14" x14ac:dyDescent="0.2">
      <c r="A2985" t="s">
        <v>105</v>
      </c>
      <c r="B2985" t="s">
        <v>574</v>
      </c>
      <c r="C2985" t="s">
        <v>16</v>
      </c>
      <c r="E2985" t="s">
        <v>18</v>
      </c>
      <c r="I2985">
        <v>2.5</v>
      </c>
      <c r="J2985">
        <v>42.83</v>
      </c>
      <c r="K2985">
        <v>107.075</v>
      </c>
    </row>
    <row r="2986" spans="1:14" x14ac:dyDescent="0.2">
      <c r="A2986" t="s">
        <v>105</v>
      </c>
      <c r="B2986" t="s">
        <v>574</v>
      </c>
      <c r="C2986" t="s">
        <v>16</v>
      </c>
      <c r="E2986" t="s">
        <v>20</v>
      </c>
      <c r="I2986">
        <v>1</v>
      </c>
      <c r="J2986">
        <v>42.83</v>
      </c>
      <c r="K2986">
        <v>42.83</v>
      </c>
      <c r="N2986" t="s">
        <v>590</v>
      </c>
    </row>
    <row r="2987" spans="1:14" x14ac:dyDescent="0.2">
      <c r="A2987" t="s">
        <v>105</v>
      </c>
      <c r="B2987" t="s">
        <v>574</v>
      </c>
      <c r="C2987" t="s">
        <v>16</v>
      </c>
      <c r="E2987" t="s">
        <v>46</v>
      </c>
      <c r="I2987">
        <v>1</v>
      </c>
      <c r="J2987">
        <v>42.83</v>
      </c>
      <c r="K2987">
        <v>42.83</v>
      </c>
      <c r="N2987" t="s">
        <v>579</v>
      </c>
    </row>
    <row r="2988" spans="1:14" x14ac:dyDescent="0.2">
      <c r="A2988" t="s">
        <v>105</v>
      </c>
      <c r="B2988" t="s">
        <v>574</v>
      </c>
      <c r="C2988" t="s">
        <v>16</v>
      </c>
      <c r="E2988" t="s">
        <v>117</v>
      </c>
      <c r="F2988" t="s">
        <v>27</v>
      </c>
      <c r="H2988" t="s">
        <v>23</v>
      </c>
      <c r="I2988">
        <v>1</v>
      </c>
      <c r="J2988">
        <v>42.83</v>
      </c>
      <c r="K2988">
        <v>42.83</v>
      </c>
      <c r="L2988" t="s">
        <v>24</v>
      </c>
      <c r="N2988" t="s">
        <v>600</v>
      </c>
    </row>
    <row r="2989" spans="1:14" x14ac:dyDescent="0.2">
      <c r="A2989" t="s">
        <v>105</v>
      </c>
      <c r="B2989" t="s">
        <v>574</v>
      </c>
      <c r="C2989" t="s">
        <v>16</v>
      </c>
      <c r="E2989" t="s">
        <v>153</v>
      </c>
      <c r="F2989" t="s">
        <v>154</v>
      </c>
      <c r="G2989" t="s">
        <v>63</v>
      </c>
      <c r="H2989" t="s">
        <v>145</v>
      </c>
      <c r="I2989">
        <v>8</v>
      </c>
      <c r="J2989">
        <v>42.83</v>
      </c>
      <c r="K2989">
        <v>342.64</v>
      </c>
      <c r="L2989" t="s">
        <v>24</v>
      </c>
    </row>
    <row r="2990" spans="1:14" x14ac:dyDescent="0.2">
      <c r="A2990" t="s">
        <v>105</v>
      </c>
      <c r="B2990" t="s">
        <v>574</v>
      </c>
      <c r="C2990" t="s">
        <v>16</v>
      </c>
      <c r="E2990" t="s">
        <v>118</v>
      </c>
      <c r="F2990" t="s">
        <v>119</v>
      </c>
      <c r="H2990" t="s">
        <v>23</v>
      </c>
      <c r="I2990">
        <v>20</v>
      </c>
      <c r="J2990">
        <v>42.83</v>
      </c>
      <c r="K2990">
        <v>856.6</v>
      </c>
      <c r="L2990" t="s">
        <v>120</v>
      </c>
    </row>
    <row r="2991" spans="1:14" x14ac:dyDescent="0.2">
      <c r="A2991" t="s">
        <v>106</v>
      </c>
      <c r="B2991" t="s">
        <v>574</v>
      </c>
      <c r="C2991" t="s">
        <v>16</v>
      </c>
      <c r="E2991" t="s">
        <v>18</v>
      </c>
      <c r="I2991">
        <v>2</v>
      </c>
      <c r="J2991">
        <v>42.83</v>
      </c>
      <c r="K2991">
        <v>85.66</v>
      </c>
    </row>
    <row r="2992" spans="1:14" x14ac:dyDescent="0.2">
      <c r="A2992" t="s">
        <v>106</v>
      </c>
      <c r="B2992" t="s">
        <v>574</v>
      </c>
      <c r="C2992" t="s">
        <v>16</v>
      </c>
      <c r="E2992" t="s">
        <v>20</v>
      </c>
      <c r="I2992">
        <v>1</v>
      </c>
      <c r="J2992">
        <v>42.83</v>
      </c>
      <c r="K2992">
        <v>42.83</v>
      </c>
      <c r="N2992" t="s">
        <v>602</v>
      </c>
    </row>
    <row r="2993" spans="1:14" x14ac:dyDescent="0.2">
      <c r="A2993" t="s">
        <v>106</v>
      </c>
      <c r="B2993" t="s">
        <v>574</v>
      </c>
      <c r="C2993" t="s">
        <v>16</v>
      </c>
      <c r="E2993" t="s">
        <v>46</v>
      </c>
      <c r="I2993">
        <v>9</v>
      </c>
      <c r="J2993">
        <v>42.83</v>
      </c>
      <c r="K2993">
        <v>385.47</v>
      </c>
      <c r="N2993" t="s">
        <v>603</v>
      </c>
    </row>
    <row r="2994" spans="1:14" x14ac:dyDescent="0.2">
      <c r="A2994" t="s">
        <v>106</v>
      </c>
      <c r="B2994" t="s">
        <v>574</v>
      </c>
      <c r="C2994" t="s">
        <v>16</v>
      </c>
      <c r="E2994" t="s">
        <v>117</v>
      </c>
      <c r="F2994" t="s">
        <v>27</v>
      </c>
      <c r="H2994" t="s">
        <v>23</v>
      </c>
      <c r="I2994">
        <v>2</v>
      </c>
      <c r="J2994">
        <v>42.83</v>
      </c>
      <c r="K2994">
        <v>85.66</v>
      </c>
      <c r="L2994" t="s">
        <v>24</v>
      </c>
      <c r="N2994" t="s">
        <v>604</v>
      </c>
    </row>
    <row r="2995" spans="1:14" x14ac:dyDescent="0.2">
      <c r="A2995" t="s">
        <v>106</v>
      </c>
      <c r="B2995" t="s">
        <v>574</v>
      </c>
      <c r="C2995" t="s">
        <v>16</v>
      </c>
      <c r="E2995" t="s">
        <v>153</v>
      </c>
      <c r="F2995" t="s">
        <v>154</v>
      </c>
      <c r="G2995" t="s">
        <v>63</v>
      </c>
      <c r="H2995" t="s">
        <v>145</v>
      </c>
      <c r="I2995">
        <v>4</v>
      </c>
      <c r="J2995">
        <v>42.83</v>
      </c>
      <c r="K2995">
        <v>171.32</v>
      </c>
      <c r="L2995" t="s">
        <v>24</v>
      </c>
    </row>
    <row r="2996" spans="1:14" x14ac:dyDescent="0.2">
      <c r="A2996" t="s">
        <v>106</v>
      </c>
      <c r="B2996" t="s">
        <v>574</v>
      </c>
      <c r="C2996" t="s">
        <v>16</v>
      </c>
      <c r="E2996" t="s">
        <v>122</v>
      </c>
      <c r="F2996" t="s">
        <v>27</v>
      </c>
      <c r="H2996" t="s">
        <v>23</v>
      </c>
      <c r="I2996">
        <v>12</v>
      </c>
      <c r="J2996">
        <v>42.83</v>
      </c>
      <c r="K2996">
        <v>513.96</v>
      </c>
      <c r="L2996" t="s">
        <v>24</v>
      </c>
    </row>
    <row r="2997" spans="1:14" x14ac:dyDescent="0.2">
      <c r="A2997" t="s">
        <v>106</v>
      </c>
      <c r="B2997" t="s">
        <v>574</v>
      </c>
      <c r="C2997" t="s">
        <v>16</v>
      </c>
      <c r="E2997" t="s">
        <v>208</v>
      </c>
      <c r="F2997" t="s">
        <v>27</v>
      </c>
      <c r="H2997" t="s">
        <v>23</v>
      </c>
      <c r="I2997">
        <v>3</v>
      </c>
      <c r="J2997">
        <v>42.83</v>
      </c>
      <c r="K2997">
        <v>128.49</v>
      </c>
      <c r="L2997" t="s">
        <v>24</v>
      </c>
      <c r="N2997" t="s">
        <v>605</v>
      </c>
    </row>
    <row r="2998" spans="1:14" x14ac:dyDescent="0.2">
      <c r="A2998" t="s">
        <v>106</v>
      </c>
      <c r="B2998" t="s">
        <v>574</v>
      </c>
      <c r="C2998" t="s">
        <v>16</v>
      </c>
      <c r="E2998" t="s">
        <v>148</v>
      </c>
      <c r="F2998" t="s">
        <v>149</v>
      </c>
      <c r="G2998" t="s">
        <v>129</v>
      </c>
      <c r="H2998" t="s">
        <v>145</v>
      </c>
      <c r="I2998">
        <v>1.5</v>
      </c>
      <c r="J2998">
        <v>42.83</v>
      </c>
      <c r="K2998">
        <v>64.245000000000005</v>
      </c>
      <c r="N2998" t="s">
        <v>606</v>
      </c>
    </row>
    <row r="2999" spans="1:14" x14ac:dyDescent="0.2">
      <c r="A2999" t="s">
        <v>107</v>
      </c>
      <c r="B2999" t="s">
        <v>574</v>
      </c>
      <c r="C2999" t="s">
        <v>16</v>
      </c>
      <c r="E2999" t="s">
        <v>18</v>
      </c>
      <c r="I2999">
        <v>2</v>
      </c>
      <c r="J2999">
        <v>42.83</v>
      </c>
      <c r="K2999">
        <v>85.66</v>
      </c>
    </row>
    <row r="3000" spans="1:14" x14ac:dyDescent="0.2">
      <c r="A3000" t="s">
        <v>107</v>
      </c>
      <c r="B3000" t="s">
        <v>574</v>
      </c>
      <c r="C3000" t="s">
        <v>16</v>
      </c>
      <c r="E3000" t="s">
        <v>46</v>
      </c>
      <c r="I3000">
        <v>16</v>
      </c>
      <c r="J3000">
        <v>42.83</v>
      </c>
      <c r="K3000">
        <v>685.28</v>
      </c>
      <c r="N3000" t="s">
        <v>607</v>
      </c>
    </row>
    <row r="3001" spans="1:14" x14ac:dyDescent="0.2">
      <c r="A3001" t="s">
        <v>107</v>
      </c>
      <c r="B3001" t="s">
        <v>574</v>
      </c>
      <c r="C3001" t="s">
        <v>16</v>
      </c>
      <c r="E3001" t="s">
        <v>153</v>
      </c>
      <c r="F3001" t="s">
        <v>154</v>
      </c>
      <c r="G3001" t="s">
        <v>63</v>
      </c>
      <c r="H3001" t="s">
        <v>145</v>
      </c>
      <c r="I3001">
        <v>5</v>
      </c>
      <c r="J3001">
        <v>42.83</v>
      </c>
      <c r="K3001">
        <v>214.15</v>
      </c>
      <c r="L3001" t="s">
        <v>24</v>
      </c>
    </row>
    <row r="3002" spans="1:14" x14ac:dyDescent="0.2">
      <c r="A3002" t="s">
        <v>107</v>
      </c>
      <c r="B3002" t="s">
        <v>574</v>
      </c>
      <c r="C3002" t="s">
        <v>16</v>
      </c>
      <c r="E3002" t="s">
        <v>118</v>
      </c>
      <c r="F3002" t="s">
        <v>119</v>
      </c>
      <c r="H3002" t="s">
        <v>23</v>
      </c>
      <c r="I3002">
        <v>5</v>
      </c>
      <c r="J3002">
        <v>42.83</v>
      </c>
      <c r="K3002">
        <v>214.15</v>
      </c>
      <c r="L3002" t="s">
        <v>120</v>
      </c>
    </row>
    <row r="3003" spans="1:14" x14ac:dyDescent="0.2">
      <c r="A3003" t="s">
        <v>107</v>
      </c>
      <c r="B3003" t="s">
        <v>574</v>
      </c>
      <c r="C3003" t="s">
        <v>16</v>
      </c>
      <c r="E3003" t="s">
        <v>17</v>
      </c>
      <c r="I3003">
        <v>7.75</v>
      </c>
      <c r="J3003">
        <v>42.83</v>
      </c>
      <c r="K3003">
        <v>331.9325</v>
      </c>
    </row>
    <row r="3004" spans="1:14" x14ac:dyDescent="0.2">
      <c r="A3004" t="s">
        <v>107</v>
      </c>
      <c r="B3004" t="s">
        <v>574</v>
      </c>
      <c r="C3004" t="s">
        <v>16</v>
      </c>
      <c r="E3004" t="s">
        <v>20</v>
      </c>
      <c r="I3004">
        <v>1</v>
      </c>
      <c r="J3004">
        <v>42.83</v>
      </c>
      <c r="K3004">
        <v>42.83</v>
      </c>
      <c r="N3004" t="s">
        <v>608</v>
      </c>
    </row>
    <row r="3005" spans="1:14" x14ac:dyDescent="0.2">
      <c r="A3005" t="s">
        <v>108</v>
      </c>
      <c r="B3005" t="s">
        <v>574</v>
      </c>
      <c r="C3005" t="s">
        <v>16</v>
      </c>
      <c r="E3005" t="s">
        <v>18</v>
      </c>
      <c r="I3005">
        <v>2</v>
      </c>
      <c r="J3005">
        <v>42.83</v>
      </c>
      <c r="K3005">
        <v>85.66</v>
      </c>
    </row>
    <row r="3006" spans="1:14" x14ac:dyDescent="0.2">
      <c r="A3006" t="s">
        <v>108</v>
      </c>
      <c r="B3006" t="s">
        <v>574</v>
      </c>
      <c r="C3006" t="s">
        <v>16</v>
      </c>
      <c r="E3006" t="s">
        <v>20</v>
      </c>
      <c r="I3006">
        <v>0.5</v>
      </c>
      <c r="J3006">
        <v>42.83</v>
      </c>
      <c r="K3006">
        <v>21.414999999999999</v>
      </c>
      <c r="N3006" t="s">
        <v>609</v>
      </c>
    </row>
    <row r="3007" spans="1:14" x14ac:dyDescent="0.2">
      <c r="A3007" t="s">
        <v>108</v>
      </c>
      <c r="B3007" t="s">
        <v>574</v>
      </c>
      <c r="C3007" t="s">
        <v>16</v>
      </c>
      <c r="E3007" t="s">
        <v>117</v>
      </c>
      <c r="F3007" t="s">
        <v>27</v>
      </c>
      <c r="H3007" t="s">
        <v>23</v>
      </c>
      <c r="I3007">
        <v>2</v>
      </c>
      <c r="J3007">
        <v>42.83</v>
      </c>
      <c r="K3007">
        <v>85.66</v>
      </c>
      <c r="L3007" t="s">
        <v>24</v>
      </c>
      <c r="N3007" t="s">
        <v>610</v>
      </c>
    </row>
    <row r="3008" spans="1:14" x14ac:dyDescent="0.2">
      <c r="A3008" t="s">
        <v>108</v>
      </c>
      <c r="B3008" t="s">
        <v>574</v>
      </c>
      <c r="C3008" t="s">
        <v>16</v>
      </c>
      <c r="E3008" t="s">
        <v>153</v>
      </c>
      <c r="F3008" t="s">
        <v>154</v>
      </c>
      <c r="G3008" t="s">
        <v>63</v>
      </c>
      <c r="H3008" t="s">
        <v>145</v>
      </c>
      <c r="I3008">
        <v>6</v>
      </c>
      <c r="J3008">
        <v>42.83</v>
      </c>
      <c r="K3008">
        <v>256.98</v>
      </c>
      <c r="L3008" t="s">
        <v>24</v>
      </c>
    </row>
    <row r="3009" spans="1:14" x14ac:dyDescent="0.2">
      <c r="A3009" t="s">
        <v>108</v>
      </c>
      <c r="B3009" t="s">
        <v>574</v>
      </c>
      <c r="C3009" t="s">
        <v>16</v>
      </c>
      <c r="E3009" t="s">
        <v>118</v>
      </c>
      <c r="F3009" t="s">
        <v>119</v>
      </c>
      <c r="H3009" t="s">
        <v>23</v>
      </c>
      <c r="I3009">
        <v>8</v>
      </c>
      <c r="J3009">
        <v>42.83</v>
      </c>
      <c r="K3009">
        <v>342.64</v>
      </c>
      <c r="L3009" t="s">
        <v>120</v>
      </c>
    </row>
    <row r="3010" spans="1:14" x14ac:dyDescent="0.2">
      <c r="A3010" t="s">
        <v>108</v>
      </c>
      <c r="B3010" t="s">
        <v>574</v>
      </c>
      <c r="C3010" t="s">
        <v>16</v>
      </c>
      <c r="E3010" t="s">
        <v>17</v>
      </c>
      <c r="I3010">
        <v>7.75</v>
      </c>
      <c r="J3010">
        <v>42.83</v>
      </c>
      <c r="K3010">
        <v>331.9325</v>
      </c>
    </row>
    <row r="3011" spans="1:14" x14ac:dyDescent="0.2">
      <c r="A3011" t="s">
        <v>108</v>
      </c>
      <c r="B3011" t="s">
        <v>574</v>
      </c>
      <c r="C3011" t="s">
        <v>16</v>
      </c>
      <c r="E3011" t="s">
        <v>26</v>
      </c>
      <c r="F3011" t="s">
        <v>27</v>
      </c>
      <c r="H3011" t="s">
        <v>23</v>
      </c>
      <c r="I3011">
        <v>3</v>
      </c>
      <c r="J3011">
        <v>42.83</v>
      </c>
      <c r="K3011">
        <v>128.49</v>
      </c>
      <c r="L3011" t="s">
        <v>24</v>
      </c>
      <c r="N3011" t="s">
        <v>611</v>
      </c>
    </row>
    <row r="3012" spans="1:14" x14ac:dyDescent="0.2">
      <c r="A3012" t="s">
        <v>109</v>
      </c>
      <c r="B3012" t="s">
        <v>574</v>
      </c>
      <c r="C3012" t="s">
        <v>16</v>
      </c>
      <c r="E3012" t="s">
        <v>17</v>
      </c>
      <c r="I3012">
        <v>23.25</v>
      </c>
      <c r="J3012">
        <v>42.83</v>
      </c>
      <c r="K3012">
        <v>995.79750000000001</v>
      </c>
    </row>
    <row r="3013" spans="1:14" x14ac:dyDescent="0.2">
      <c r="A3013" t="s">
        <v>14</v>
      </c>
      <c r="B3013" t="s">
        <v>612</v>
      </c>
      <c r="C3013" t="s">
        <v>16</v>
      </c>
      <c r="E3013" t="s">
        <v>314</v>
      </c>
      <c r="F3013" t="s">
        <v>315</v>
      </c>
      <c r="G3013" t="s">
        <v>134</v>
      </c>
      <c r="H3013" t="s">
        <v>145</v>
      </c>
      <c r="I3013">
        <v>30</v>
      </c>
      <c r="J3013">
        <v>55.7</v>
      </c>
      <c r="K3013">
        <v>1671</v>
      </c>
      <c r="L3013" t="s">
        <v>24</v>
      </c>
      <c r="N3013" t="s">
        <v>613</v>
      </c>
    </row>
    <row r="3014" spans="1:14" x14ac:dyDescent="0.2">
      <c r="A3014" t="s">
        <v>14</v>
      </c>
      <c r="B3014" t="s">
        <v>612</v>
      </c>
      <c r="C3014" t="s">
        <v>16</v>
      </c>
      <c r="E3014" t="s">
        <v>614</v>
      </c>
      <c r="F3014" t="s">
        <v>615</v>
      </c>
      <c r="G3014" t="s">
        <v>134</v>
      </c>
      <c r="H3014" t="s">
        <v>180</v>
      </c>
      <c r="I3014">
        <v>4</v>
      </c>
      <c r="J3014">
        <v>55.7</v>
      </c>
      <c r="K3014">
        <v>222.8</v>
      </c>
      <c r="L3014" t="s">
        <v>24</v>
      </c>
      <c r="M3014" t="s">
        <v>616</v>
      </c>
    </row>
    <row r="3015" spans="1:14" x14ac:dyDescent="0.2">
      <c r="A3015" t="s">
        <v>14</v>
      </c>
      <c r="B3015" t="s">
        <v>612</v>
      </c>
      <c r="C3015" t="s">
        <v>16</v>
      </c>
      <c r="D3015" t="s">
        <v>65</v>
      </c>
      <c r="E3015" t="s">
        <v>617</v>
      </c>
      <c r="F3015" t="s">
        <v>197</v>
      </c>
      <c r="G3015" t="s">
        <v>31</v>
      </c>
      <c r="H3015" t="s">
        <v>198</v>
      </c>
      <c r="I3015">
        <v>5</v>
      </c>
      <c r="J3015">
        <v>55.7</v>
      </c>
      <c r="K3015">
        <v>278.5</v>
      </c>
      <c r="L3015" t="s">
        <v>24</v>
      </c>
    </row>
    <row r="3016" spans="1:14" x14ac:dyDescent="0.2">
      <c r="A3016" t="s">
        <v>14</v>
      </c>
      <c r="B3016" t="s">
        <v>612</v>
      </c>
      <c r="C3016" t="s">
        <v>16</v>
      </c>
      <c r="E3016" t="s">
        <v>17</v>
      </c>
      <c r="I3016">
        <v>8</v>
      </c>
      <c r="J3016">
        <v>55.7</v>
      </c>
      <c r="K3016">
        <v>445.6</v>
      </c>
    </row>
    <row r="3017" spans="1:14" x14ac:dyDescent="0.2">
      <c r="A3017" t="s">
        <v>14</v>
      </c>
      <c r="B3017" t="s">
        <v>612</v>
      </c>
      <c r="C3017" t="s">
        <v>16</v>
      </c>
      <c r="E3017" t="s">
        <v>18</v>
      </c>
      <c r="I3017">
        <v>1</v>
      </c>
      <c r="J3017">
        <v>55.7</v>
      </c>
      <c r="K3017">
        <v>55.7</v>
      </c>
    </row>
    <row r="3018" spans="1:14" x14ac:dyDescent="0.2">
      <c r="A3018" t="s">
        <v>36</v>
      </c>
      <c r="B3018" t="s">
        <v>612</v>
      </c>
      <c r="C3018" t="s">
        <v>16</v>
      </c>
      <c r="E3018" t="s">
        <v>314</v>
      </c>
      <c r="F3018" t="s">
        <v>315</v>
      </c>
      <c r="G3018" t="s">
        <v>134</v>
      </c>
      <c r="H3018" t="s">
        <v>145</v>
      </c>
      <c r="I3018">
        <v>30</v>
      </c>
      <c r="J3018">
        <v>55.7</v>
      </c>
      <c r="K3018">
        <v>1671</v>
      </c>
      <c r="L3018" t="s">
        <v>24</v>
      </c>
      <c r="N3018" t="s">
        <v>613</v>
      </c>
    </row>
    <row r="3019" spans="1:14" x14ac:dyDescent="0.2">
      <c r="A3019" t="s">
        <v>36</v>
      </c>
      <c r="B3019" t="s">
        <v>612</v>
      </c>
      <c r="C3019" t="s">
        <v>16</v>
      </c>
      <c r="E3019" t="s">
        <v>614</v>
      </c>
      <c r="F3019" t="s">
        <v>615</v>
      </c>
      <c r="G3019" t="s">
        <v>134</v>
      </c>
      <c r="H3019" t="s">
        <v>180</v>
      </c>
      <c r="I3019">
        <v>8</v>
      </c>
      <c r="J3019">
        <v>55.7</v>
      </c>
      <c r="K3019">
        <v>445.6</v>
      </c>
      <c r="L3019" t="s">
        <v>24</v>
      </c>
      <c r="M3019" t="s">
        <v>616</v>
      </c>
    </row>
    <row r="3020" spans="1:14" x14ac:dyDescent="0.2">
      <c r="A3020" t="s">
        <v>36</v>
      </c>
      <c r="B3020" t="s">
        <v>612</v>
      </c>
      <c r="C3020" t="s">
        <v>16</v>
      </c>
      <c r="D3020" t="s">
        <v>65</v>
      </c>
      <c r="E3020" t="s">
        <v>617</v>
      </c>
      <c r="F3020" t="s">
        <v>197</v>
      </c>
      <c r="G3020" t="s">
        <v>31</v>
      </c>
      <c r="H3020" t="s">
        <v>198</v>
      </c>
      <c r="I3020">
        <v>5</v>
      </c>
      <c r="J3020">
        <v>55.7</v>
      </c>
      <c r="K3020">
        <v>278.5</v>
      </c>
      <c r="L3020" t="s">
        <v>24</v>
      </c>
    </row>
    <row r="3021" spans="1:14" x14ac:dyDescent="0.2">
      <c r="A3021" t="s">
        <v>36</v>
      </c>
      <c r="B3021" t="s">
        <v>612</v>
      </c>
      <c r="C3021" t="s">
        <v>16</v>
      </c>
      <c r="E3021" t="s">
        <v>20</v>
      </c>
      <c r="I3021">
        <v>4</v>
      </c>
      <c r="J3021">
        <v>55.7</v>
      </c>
      <c r="K3021">
        <v>222.8</v>
      </c>
    </row>
    <row r="3022" spans="1:14" x14ac:dyDescent="0.2">
      <c r="A3022" t="s">
        <v>36</v>
      </c>
      <c r="B3022" t="s">
        <v>612</v>
      </c>
      <c r="C3022" t="s">
        <v>16</v>
      </c>
      <c r="E3022" t="s">
        <v>79</v>
      </c>
      <c r="I3022">
        <v>3</v>
      </c>
      <c r="J3022">
        <v>55.7</v>
      </c>
      <c r="K3022">
        <v>167.1</v>
      </c>
    </row>
    <row r="3023" spans="1:14" x14ac:dyDescent="0.2">
      <c r="A3023" t="s">
        <v>37</v>
      </c>
      <c r="B3023" t="s">
        <v>612</v>
      </c>
      <c r="C3023" t="s">
        <v>16</v>
      </c>
      <c r="E3023" t="s">
        <v>314</v>
      </c>
      <c r="F3023" t="s">
        <v>315</v>
      </c>
      <c r="G3023" t="s">
        <v>134</v>
      </c>
      <c r="H3023" t="s">
        <v>145</v>
      </c>
      <c r="I3023">
        <v>40</v>
      </c>
      <c r="J3023">
        <v>55.7</v>
      </c>
      <c r="K3023">
        <v>2228</v>
      </c>
      <c r="L3023" t="s">
        <v>24</v>
      </c>
      <c r="N3023" t="s">
        <v>618</v>
      </c>
    </row>
    <row r="3024" spans="1:14" x14ac:dyDescent="0.2">
      <c r="A3024" t="s">
        <v>37</v>
      </c>
      <c r="B3024" t="s">
        <v>612</v>
      </c>
      <c r="C3024" t="s">
        <v>16</v>
      </c>
      <c r="E3024" t="s">
        <v>614</v>
      </c>
      <c r="F3024" t="s">
        <v>615</v>
      </c>
      <c r="G3024" t="s">
        <v>134</v>
      </c>
      <c r="H3024" t="s">
        <v>180</v>
      </c>
      <c r="I3024">
        <v>6</v>
      </c>
      <c r="J3024">
        <v>55.7</v>
      </c>
      <c r="K3024">
        <v>334.2</v>
      </c>
      <c r="L3024" t="s">
        <v>24</v>
      </c>
      <c r="M3024" t="s">
        <v>616</v>
      </c>
    </row>
    <row r="3025" spans="1:14" x14ac:dyDescent="0.2">
      <c r="A3025" t="s">
        <v>37</v>
      </c>
      <c r="B3025" t="s">
        <v>612</v>
      </c>
      <c r="C3025" t="s">
        <v>16</v>
      </c>
      <c r="E3025" t="s">
        <v>20</v>
      </c>
      <c r="I3025">
        <v>2</v>
      </c>
      <c r="J3025">
        <v>55.7</v>
      </c>
      <c r="K3025">
        <v>111.4</v>
      </c>
    </row>
    <row r="3026" spans="1:14" x14ac:dyDescent="0.2">
      <c r="A3026" t="s">
        <v>39</v>
      </c>
      <c r="B3026" t="s">
        <v>612</v>
      </c>
      <c r="C3026" t="s">
        <v>16</v>
      </c>
      <c r="E3026" t="s">
        <v>314</v>
      </c>
      <c r="F3026" t="s">
        <v>315</v>
      </c>
      <c r="G3026" t="s">
        <v>134</v>
      </c>
      <c r="H3026" t="s">
        <v>145</v>
      </c>
      <c r="I3026">
        <v>40</v>
      </c>
      <c r="J3026">
        <v>55.7</v>
      </c>
      <c r="K3026">
        <v>2228</v>
      </c>
      <c r="L3026" t="s">
        <v>24</v>
      </c>
      <c r="N3026" t="s">
        <v>619</v>
      </c>
    </row>
    <row r="3027" spans="1:14" x14ac:dyDescent="0.2">
      <c r="A3027" t="s">
        <v>39</v>
      </c>
      <c r="B3027" t="s">
        <v>612</v>
      </c>
      <c r="C3027" t="s">
        <v>16</v>
      </c>
      <c r="E3027" t="s">
        <v>614</v>
      </c>
      <c r="F3027" t="s">
        <v>615</v>
      </c>
      <c r="G3027" t="s">
        <v>134</v>
      </c>
      <c r="H3027" t="s">
        <v>180</v>
      </c>
      <c r="I3027">
        <v>4</v>
      </c>
      <c r="J3027">
        <v>55.7</v>
      </c>
      <c r="K3027">
        <v>222.8</v>
      </c>
      <c r="L3027" t="s">
        <v>24</v>
      </c>
      <c r="M3027" t="s">
        <v>616</v>
      </c>
    </row>
    <row r="3028" spans="1:14" x14ac:dyDescent="0.2">
      <c r="A3028" t="s">
        <v>39</v>
      </c>
      <c r="B3028" t="s">
        <v>612</v>
      </c>
      <c r="C3028" t="s">
        <v>16</v>
      </c>
      <c r="E3028" t="s">
        <v>20</v>
      </c>
      <c r="I3028">
        <v>4</v>
      </c>
      <c r="J3028">
        <v>55.7</v>
      </c>
      <c r="K3028">
        <v>222.8</v>
      </c>
    </row>
    <row r="3029" spans="1:14" x14ac:dyDescent="0.2">
      <c r="A3029" t="s">
        <v>44</v>
      </c>
      <c r="B3029" t="s">
        <v>612</v>
      </c>
      <c r="C3029" t="s">
        <v>16</v>
      </c>
      <c r="E3029" t="s">
        <v>314</v>
      </c>
      <c r="F3029" t="s">
        <v>315</v>
      </c>
      <c r="G3029" t="s">
        <v>134</v>
      </c>
      <c r="H3029" t="s">
        <v>145</v>
      </c>
      <c r="I3029">
        <v>44</v>
      </c>
      <c r="J3029">
        <v>55.7</v>
      </c>
      <c r="K3029">
        <v>2450.8000000000002</v>
      </c>
      <c r="L3029" t="s">
        <v>24</v>
      </c>
      <c r="N3029" t="s">
        <v>620</v>
      </c>
    </row>
    <row r="3030" spans="1:14" x14ac:dyDescent="0.2">
      <c r="A3030" t="s">
        <v>44</v>
      </c>
      <c r="B3030" t="s">
        <v>612</v>
      </c>
      <c r="C3030" t="s">
        <v>16</v>
      </c>
      <c r="E3030" t="s">
        <v>614</v>
      </c>
      <c r="F3030" t="s">
        <v>615</v>
      </c>
      <c r="G3030" t="s">
        <v>134</v>
      </c>
      <c r="H3030" t="s">
        <v>180</v>
      </c>
      <c r="I3030">
        <v>4</v>
      </c>
      <c r="J3030">
        <v>55.7</v>
      </c>
      <c r="K3030">
        <v>222.8</v>
      </c>
      <c r="L3030" t="s">
        <v>24</v>
      </c>
      <c r="M3030" t="s">
        <v>616</v>
      </c>
    </row>
    <row r="3031" spans="1:14" x14ac:dyDescent="0.2">
      <c r="A3031" t="s">
        <v>44</v>
      </c>
      <c r="B3031" t="s">
        <v>612</v>
      </c>
      <c r="C3031" t="s">
        <v>16</v>
      </c>
      <c r="E3031" t="s">
        <v>20</v>
      </c>
      <c r="I3031">
        <v>2</v>
      </c>
      <c r="J3031">
        <v>55.7</v>
      </c>
      <c r="K3031">
        <v>111.4</v>
      </c>
    </row>
    <row r="3032" spans="1:14" x14ac:dyDescent="0.2">
      <c r="A3032" t="s">
        <v>47</v>
      </c>
      <c r="B3032" t="s">
        <v>612</v>
      </c>
      <c r="C3032" t="s">
        <v>16</v>
      </c>
      <c r="E3032" t="s">
        <v>314</v>
      </c>
      <c r="F3032" t="s">
        <v>315</v>
      </c>
      <c r="G3032" t="s">
        <v>134</v>
      </c>
      <c r="H3032" t="s">
        <v>145</v>
      </c>
      <c r="I3032">
        <v>28</v>
      </c>
      <c r="J3032">
        <v>55.7</v>
      </c>
      <c r="K3032">
        <v>1559.6</v>
      </c>
      <c r="L3032" t="s">
        <v>24</v>
      </c>
      <c r="N3032" t="s">
        <v>621</v>
      </c>
    </row>
    <row r="3033" spans="1:14" x14ac:dyDescent="0.2">
      <c r="A3033" t="s">
        <v>47</v>
      </c>
      <c r="B3033" t="s">
        <v>612</v>
      </c>
      <c r="C3033" t="s">
        <v>16</v>
      </c>
      <c r="E3033" t="s">
        <v>614</v>
      </c>
      <c r="F3033" t="s">
        <v>615</v>
      </c>
      <c r="G3033" t="s">
        <v>134</v>
      </c>
      <c r="H3033" t="s">
        <v>180</v>
      </c>
      <c r="I3033">
        <v>2</v>
      </c>
      <c r="J3033">
        <v>55.7</v>
      </c>
      <c r="K3033">
        <v>111.4</v>
      </c>
      <c r="L3033" t="s">
        <v>24</v>
      </c>
      <c r="M3033" t="s">
        <v>616</v>
      </c>
    </row>
    <row r="3034" spans="1:14" x14ac:dyDescent="0.2">
      <c r="A3034" t="s">
        <v>47</v>
      </c>
      <c r="B3034" t="s">
        <v>612</v>
      </c>
      <c r="C3034" t="s">
        <v>16</v>
      </c>
      <c r="E3034" t="s">
        <v>17</v>
      </c>
      <c r="I3034">
        <v>16</v>
      </c>
      <c r="J3034">
        <v>55.7</v>
      </c>
      <c r="K3034">
        <v>891.2</v>
      </c>
    </row>
    <row r="3035" spans="1:14" x14ac:dyDescent="0.2">
      <c r="A3035" t="s">
        <v>48</v>
      </c>
      <c r="B3035" t="s">
        <v>612</v>
      </c>
      <c r="C3035" t="s">
        <v>16</v>
      </c>
      <c r="E3035" t="s">
        <v>314</v>
      </c>
      <c r="F3035" t="s">
        <v>315</v>
      </c>
      <c r="G3035" t="s">
        <v>134</v>
      </c>
      <c r="H3035" t="s">
        <v>145</v>
      </c>
      <c r="I3035">
        <v>32</v>
      </c>
      <c r="J3035">
        <v>55.7</v>
      </c>
      <c r="K3035">
        <v>1782.4</v>
      </c>
      <c r="L3035" t="s">
        <v>24</v>
      </c>
      <c r="N3035" t="s">
        <v>622</v>
      </c>
    </row>
    <row r="3036" spans="1:14" x14ac:dyDescent="0.2">
      <c r="A3036" t="s">
        <v>48</v>
      </c>
      <c r="B3036" t="s">
        <v>612</v>
      </c>
      <c r="C3036" t="s">
        <v>16</v>
      </c>
      <c r="E3036" t="s">
        <v>614</v>
      </c>
      <c r="F3036" t="s">
        <v>615</v>
      </c>
      <c r="G3036" t="s">
        <v>134</v>
      </c>
      <c r="H3036" t="s">
        <v>180</v>
      </c>
      <c r="I3036">
        <v>4</v>
      </c>
      <c r="J3036">
        <v>55.7</v>
      </c>
      <c r="K3036">
        <v>222.8</v>
      </c>
      <c r="L3036" t="s">
        <v>24</v>
      </c>
      <c r="M3036" t="s">
        <v>616</v>
      </c>
    </row>
    <row r="3037" spans="1:14" x14ac:dyDescent="0.2">
      <c r="A3037" t="s">
        <v>48</v>
      </c>
      <c r="B3037" t="s">
        <v>612</v>
      </c>
      <c r="C3037" t="s">
        <v>16</v>
      </c>
      <c r="E3037" t="s">
        <v>17</v>
      </c>
      <c r="I3037">
        <v>12</v>
      </c>
      <c r="J3037">
        <v>55.7</v>
      </c>
      <c r="K3037">
        <v>668.4</v>
      </c>
    </row>
    <row r="3038" spans="1:14" x14ac:dyDescent="0.2">
      <c r="A3038" t="s">
        <v>49</v>
      </c>
      <c r="B3038" t="s">
        <v>612</v>
      </c>
      <c r="C3038" t="s">
        <v>16</v>
      </c>
      <c r="E3038" t="s">
        <v>314</v>
      </c>
      <c r="F3038" t="s">
        <v>315</v>
      </c>
      <c r="G3038" t="s">
        <v>134</v>
      </c>
      <c r="H3038" t="s">
        <v>145</v>
      </c>
      <c r="I3038">
        <v>36</v>
      </c>
      <c r="J3038">
        <v>55.7</v>
      </c>
      <c r="K3038">
        <v>2005.2</v>
      </c>
      <c r="L3038" t="s">
        <v>24</v>
      </c>
      <c r="N3038" t="s">
        <v>623</v>
      </c>
    </row>
    <row r="3039" spans="1:14" x14ac:dyDescent="0.2">
      <c r="A3039" t="s">
        <v>49</v>
      </c>
      <c r="B3039" t="s">
        <v>612</v>
      </c>
      <c r="C3039" t="s">
        <v>16</v>
      </c>
      <c r="E3039" t="s">
        <v>614</v>
      </c>
      <c r="F3039" t="s">
        <v>615</v>
      </c>
      <c r="G3039" t="s">
        <v>134</v>
      </c>
      <c r="H3039" t="s">
        <v>180</v>
      </c>
      <c r="I3039">
        <v>10</v>
      </c>
      <c r="J3039">
        <v>55.7</v>
      </c>
      <c r="K3039">
        <v>557</v>
      </c>
      <c r="L3039" t="s">
        <v>24</v>
      </c>
      <c r="M3039" t="s">
        <v>616</v>
      </c>
    </row>
    <row r="3040" spans="1:14" x14ac:dyDescent="0.2">
      <c r="A3040" t="s">
        <v>49</v>
      </c>
      <c r="B3040" t="s">
        <v>612</v>
      </c>
      <c r="C3040" t="s">
        <v>16</v>
      </c>
      <c r="E3040" t="s">
        <v>20</v>
      </c>
      <c r="I3040">
        <v>2</v>
      </c>
      <c r="J3040">
        <v>55.7</v>
      </c>
      <c r="K3040">
        <v>111.4</v>
      </c>
    </row>
    <row r="3041" spans="1:14" x14ac:dyDescent="0.2">
      <c r="A3041" t="s">
        <v>49</v>
      </c>
      <c r="B3041" t="s">
        <v>612</v>
      </c>
      <c r="C3041" t="s">
        <v>16</v>
      </c>
      <c r="D3041" t="s">
        <v>40</v>
      </c>
      <c r="E3041" t="s">
        <v>624</v>
      </c>
      <c r="F3041" t="s">
        <v>625</v>
      </c>
      <c r="G3041" t="s">
        <v>31</v>
      </c>
      <c r="H3041" t="s">
        <v>23</v>
      </c>
      <c r="I3041">
        <v>4</v>
      </c>
      <c r="J3041">
        <v>55.7</v>
      </c>
      <c r="K3041">
        <v>222.8</v>
      </c>
      <c r="L3041" t="s">
        <v>24</v>
      </c>
    </row>
    <row r="3042" spans="1:14" x14ac:dyDescent="0.2">
      <c r="A3042" t="s">
        <v>51</v>
      </c>
      <c r="B3042" t="s">
        <v>612</v>
      </c>
      <c r="C3042" t="s">
        <v>16</v>
      </c>
      <c r="E3042" t="s">
        <v>314</v>
      </c>
      <c r="F3042" t="s">
        <v>315</v>
      </c>
      <c r="G3042" t="s">
        <v>134</v>
      </c>
      <c r="H3042" t="s">
        <v>145</v>
      </c>
      <c r="I3042">
        <v>40</v>
      </c>
      <c r="J3042">
        <v>55.7</v>
      </c>
      <c r="K3042">
        <v>2228</v>
      </c>
      <c r="L3042" t="s">
        <v>24</v>
      </c>
      <c r="N3042" t="s">
        <v>626</v>
      </c>
    </row>
    <row r="3043" spans="1:14" x14ac:dyDescent="0.2">
      <c r="A3043" t="s">
        <v>51</v>
      </c>
      <c r="B3043" t="s">
        <v>612</v>
      </c>
      <c r="C3043" t="s">
        <v>16</v>
      </c>
      <c r="E3043" t="s">
        <v>614</v>
      </c>
      <c r="F3043" t="s">
        <v>615</v>
      </c>
      <c r="G3043" t="s">
        <v>134</v>
      </c>
      <c r="H3043" t="s">
        <v>180</v>
      </c>
      <c r="I3043">
        <v>8</v>
      </c>
      <c r="J3043">
        <v>55.7</v>
      </c>
      <c r="K3043">
        <v>445.6</v>
      </c>
      <c r="L3043" t="s">
        <v>24</v>
      </c>
      <c r="M3043" t="s">
        <v>616</v>
      </c>
    </row>
    <row r="3044" spans="1:14" x14ac:dyDescent="0.2">
      <c r="A3044" t="s">
        <v>51</v>
      </c>
      <c r="B3044" t="s">
        <v>612</v>
      </c>
      <c r="C3044" t="s">
        <v>16</v>
      </c>
      <c r="E3044" t="s">
        <v>20</v>
      </c>
      <c r="I3044">
        <v>2</v>
      </c>
      <c r="J3044">
        <v>55.7</v>
      </c>
      <c r="K3044">
        <v>111.4</v>
      </c>
    </row>
    <row r="3045" spans="1:14" x14ac:dyDescent="0.2">
      <c r="A3045" t="s">
        <v>55</v>
      </c>
      <c r="B3045" t="s">
        <v>612</v>
      </c>
      <c r="C3045" t="s">
        <v>16</v>
      </c>
      <c r="E3045" t="s">
        <v>314</v>
      </c>
      <c r="F3045" t="s">
        <v>315</v>
      </c>
      <c r="G3045" t="s">
        <v>134</v>
      </c>
      <c r="H3045" t="s">
        <v>145</v>
      </c>
      <c r="I3045">
        <v>45</v>
      </c>
      <c r="J3045">
        <v>55.7</v>
      </c>
      <c r="K3045">
        <v>2506.5</v>
      </c>
      <c r="L3045" t="s">
        <v>24</v>
      </c>
      <c r="N3045" t="s">
        <v>627</v>
      </c>
    </row>
    <row r="3046" spans="1:14" x14ac:dyDescent="0.2">
      <c r="A3046" t="s">
        <v>55</v>
      </c>
      <c r="B3046" t="s">
        <v>612</v>
      </c>
      <c r="C3046" t="s">
        <v>16</v>
      </c>
      <c r="E3046" t="s">
        <v>614</v>
      </c>
      <c r="F3046" t="s">
        <v>615</v>
      </c>
      <c r="G3046" t="s">
        <v>134</v>
      </c>
      <c r="H3046" t="s">
        <v>180</v>
      </c>
      <c r="I3046">
        <v>3</v>
      </c>
      <c r="J3046">
        <v>55.7</v>
      </c>
      <c r="K3046">
        <v>167.1</v>
      </c>
      <c r="L3046" t="s">
        <v>24</v>
      </c>
      <c r="M3046" t="s">
        <v>616</v>
      </c>
    </row>
    <row r="3047" spans="1:14" x14ac:dyDescent="0.2">
      <c r="A3047" t="s">
        <v>55</v>
      </c>
      <c r="B3047" t="s">
        <v>612</v>
      </c>
      <c r="C3047" t="s">
        <v>16</v>
      </c>
      <c r="D3047" t="s">
        <v>159</v>
      </c>
      <c r="E3047" t="s">
        <v>628</v>
      </c>
      <c r="F3047" t="s">
        <v>629</v>
      </c>
      <c r="G3047" t="s">
        <v>134</v>
      </c>
      <c r="H3047" t="s">
        <v>32</v>
      </c>
      <c r="I3047">
        <v>5</v>
      </c>
      <c r="J3047">
        <v>55.7</v>
      </c>
      <c r="K3047">
        <v>278.5</v>
      </c>
      <c r="L3047" t="s">
        <v>162</v>
      </c>
    </row>
    <row r="3048" spans="1:14" x14ac:dyDescent="0.2">
      <c r="A3048" t="s">
        <v>55</v>
      </c>
      <c r="B3048" t="s">
        <v>612</v>
      </c>
      <c r="C3048" t="s">
        <v>16</v>
      </c>
      <c r="D3048" t="s">
        <v>65</v>
      </c>
      <c r="E3048" t="s">
        <v>617</v>
      </c>
      <c r="F3048" t="s">
        <v>197</v>
      </c>
      <c r="G3048" t="s">
        <v>31</v>
      </c>
      <c r="H3048" t="s">
        <v>198</v>
      </c>
      <c r="I3048">
        <v>1</v>
      </c>
      <c r="J3048">
        <v>55.7</v>
      </c>
      <c r="K3048">
        <v>55.7</v>
      </c>
      <c r="L3048" t="s">
        <v>24</v>
      </c>
    </row>
    <row r="3049" spans="1:14" x14ac:dyDescent="0.2">
      <c r="A3049" t="s">
        <v>56</v>
      </c>
      <c r="B3049" t="s">
        <v>612</v>
      </c>
      <c r="C3049" t="s">
        <v>16</v>
      </c>
      <c r="E3049" t="s">
        <v>314</v>
      </c>
      <c r="F3049" t="s">
        <v>315</v>
      </c>
      <c r="G3049" t="s">
        <v>134</v>
      </c>
      <c r="H3049" t="s">
        <v>145</v>
      </c>
      <c r="I3049">
        <v>36</v>
      </c>
      <c r="J3049">
        <v>55.7</v>
      </c>
      <c r="K3049">
        <v>2005.2</v>
      </c>
      <c r="L3049" t="s">
        <v>24</v>
      </c>
      <c r="N3049" t="s">
        <v>630</v>
      </c>
    </row>
    <row r="3050" spans="1:14" x14ac:dyDescent="0.2">
      <c r="A3050" t="s">
        <v>56</v>
      </c>
      <c r="B3050" t="s">
        <v>612</v>
      </c>
      <c r="C3050" t="s">
        <v>16</v>
      </c>
      <c r="E3050" t="s">
        <v>614</v>
      </c>
      <c r="F3050" t="s">
        <v>615</v>
      </c>
      <c r="G3050" t="s">
        <v>134</v>
      </c>
      <c r="H3050" t="s">
        <v>180</v>
      </c>
      <c r="I3050">
        <v>2</v>
      </c>
      <c r="J3050">
        <v>55.7</v>
      </c>
      <c r="K3050">
        <v>111.4</v>
      </c>
      <c r="L3050" t="s">
        <v>24</v>
      </c>
      <c r="M3050" t="s">
        <v>616</v>
      </c>
    </row>
    <row r="3051" spans="1:14" x14ac:dyDescent="0.2">
      <c r="A3051" t="s">
        <v>56</v>
      </c>
      <c r="B3051" t="s">
        <v>612</v>
      </c>
      <c r="C3051" t="s">
        <v>16</v>
      </c>
      <c r="D3051" t="s">
        <v>159</v>
      </c>
      <c r="E3051" t="s">
        <v>628</v>
      </c>
      <c r="F3051" t="s">
        <v>629</v>
      </c>
      <c r="G3051" t="s">
        <v>134</v>
      </c>
      <c r="H3051" t="s">
        <v>32</v>
      </c>
      <c r="I3051">
        <v>1</v>
      </c>
      <c r="J3051">
        <v>55.7</v>
      </c>
      <c r="K3051">
        <v>55.7</v>
      </c>
      <c r="L3051" t="s">
        <v>162</v>
      </c>
    </row>
    <row r="3052" spans="1:14" x14ac:dyDescent="0.2">
      <c r="A3052" t="s">
        <v>56</v>
      </c>
      <c r="B3052" t="s">
        <v>612</v>
      </c>
      <c r="C3052" t="s">
        <v>16</v>
      </c>
      <c r="E3052" t="s">
        <v>20</v>
      </c>
      <c r="I3052">
        <v>2</v>
      </c>
      <c r="J3052">
        <v>55.7</v>
      </c>
      <c r="K3052">
        <v>111.4</v>
      </c>
    </row>
    <row r="3053" spans="1:14" x14ac:dyDescent="0.2">
      <c r="A3053" t="s">
        <v>56</v>
      </c>
      <c r="B3053" t="s">
        <v>612</v>
      </c>
      <c r="C3053" t="s">
        <v>16</v>
      </c>
      <c r="E3053" t="s">
        <v>17</v>
      </c>
      <c r="I3053">
        <v>4</v>
      </c>
      <c r="J3053">
        <v>55.7</v>
      </c>
      <c r="K3053">
        <v>222.8</v>
      </c>
    </row>
    <row r="3054" spans="1:14" x14ac:dyDescent="0.2">
      <c r="A3054" t="s">
        <v>56</v>
      </c>
      <c r="B3054" t="s">
        <v>612</v>
      </c>
      <c r="C3054" t="s">
        <v>16</v>
      </c>
      <c r="D3054" t="s">
        <v>40</v>
      </c>
      <c r="E3054" t="s">
        <v>624</v>
      </c>
      <c r="F3054" t="s">
        <v>625</v>
      </c>
      <c r="G3054" t="s">
        <v>31</v>
      </c>
      <c r="H3054" t="s">
        <v>23</v>
      </c>
      <c r="I3054">
        <v>2</v>
      </c>
      <c r="J3054">
        <v>55.7</v>
      </c>
      <c r="K3054">
        <v>111.4</v>
      </c>
      <c r="L3054" t="s">
        <v>24</v>
      </c>
    </row>
    <row r="3055" spans="1:14" x14ac:dyDescent="0.2">
      <c r="A3055" t="s">
        <v>56</v>
      </c>
      <c r="B3055" t="s">
        <v>612</v>
      </c>
      <c r="C3055" t="s">
        <v>16</v>
      </c>
      <c r="D3055" t="s">
        <v>556</v>
      </c>
      <c r="E3055" t="s">
        <v>557</v>
      </c>
      <c r="I3055">
        <v>4</v>
      </c>
      <c r="J3055">
        <v>55.7</v>
      </c>
      <c r="K3055">
        <v>222.8</v>
      </c>
      <c r="N3055" t="s">
        <v>631</v>
      </c>
    </row>
    <row r="3056" spans="1:14" x14ac:dyDescent="0.2">
      <c r="A3056" t="s">
        <v>60</v>
      </c>
      <c r="B3056" t="s">
        <v>612</v>
      </c>
      <c r="C3056" t="s">
        <v>16</v>
      </c>
      <c r="E3056" t="s">
        <v>314</v>
      </c>
      <c r="F3056" t="s">
        <v>315</v>
      </c>
      <c r="G3056" t="s">
        <v>134</v>
      </c>
      <c r="H3056" t="s">
        <v>145</v>
      </c>
      <c r="I3056">
        <v>36</v>
      </c>
      <c r="J3056">
        <v>55.7</v>
      </c>
      <c r="K3056">
        <v>2005.2</v>
      </c>
      <c r="L3056" t="s">
        <v>24</v>
      </c>
      <c r="N3056" t="s">
        <v>632</v>
      </c>
    </row>
    <row r="3057" spans="1:14" x14ac:dyDescent="0.2">
      <c r="A3057" t="s">
        <v>60</v>
      </c>
      <c r="B3057" t="s">
        <v>612</v>
      </c>
      <c r="C3057" t="s">
        <v>16</v>
      </c>
      <c r="E3057" t="s">
        <v>614</v>
      </c>
      <c r="F3057" t="s">
        <v>615</v>
      </c>
      <c r="G3057" t="s">
        <v>134</v>
      </c>
      <c r="H3057" t="s">
        <v>180</v>
      </c>
      <c r="I3057">
        <v>6</v>
      </c>
      <c r="J3057">
        <v>55.7</v>
      </c>
      <c r="K3057">
        <v>334.2</v>
      </c>
      <c r="L3057" t="s">
        <v>24</v>
      </c>
      <c r="M3057" t="s">
        <v>616</v>
      </c>
    </row>
    <row r="3058" spans="1:14" x14ac:dyDescent="0.2">
      <c r="A3058" t="s">
        <v>60</v>
      </c>
      <c r="B3058" t="s">
        <v>612</v>
      </c>
      <c r="C3058" t="s">
        <v>16</v>
      </c>
      <c r="E3058" t="s">
        <v>46</v>
      </c>
      <c r="I3058">
        <v>8</v>
      </c>
      <c r="J3058">
        <v>55.7</v>
      </c>
      <c r="K3058">
        <v>445.6</v>
      </c>
    </row>
    <row r="3059" spans="1:14" x14ac:dyDescent="0.2">
      <c r="A3059" t="s">
        <v>67</v>
      </c>
      <c r="B3059" t="s">
        <v>612</v>
      </c>
      <c r="C3059" t="s">
        <v>16</v>
      </c>
      <c r="E3059" t="s">
        <v>314</v>
      </c>
      <c r="F3059" t="s">
        <v>315</v>
      </c>
      <c r="G3059" t="s">
        <v>134</v>
      </c>
      <c r="H3059" t="s">
        <v>145</v>
      </c>
      <c r="I3059">
        <v>30</v>
      </c>
      <c r="J3059">
        <v>55.7</v>
      </c>
      <c r="K3059">
        <v>1671</v>
      </c>
      <c r="L3059" t="s">
        <v>24</v>
      </c>
      <c r="N3059" t="s">
        <v>632</v>
      </c>
    </row>
    <row r="3060" spans="1:14" x14ac:dyDescent="0.2">
      <c r="A3060" t="s">
        <v>67</v>
      </c>
      <c r="B3060" t="s">
        <v>612</v>
      </c>
      <c r="C3060" t="s">
        <v>16</v>
      </c>
      <c r="E3060" t="s">
        <v>614</v>
      </c>
      <c r="F3060" t="s">
        <v>615</v>
      </c>
      <c r="G3060" t="s">
        <v>134</v>
      </c>
      <c r="H3060" t="s">
        <v>180</v>
      </c>
      <c r="I3060">
        <v>6</v>
      </c>
      <c r="J3060">
        <v>55.7</v>
      </c>
      <c r="K3060">
        <v>334.2</v>
      </c>
      <c r="L3060" t="s">
        <v>24</v>
      </c>
      <c r="M3060" t="s">
        <v>616</v>
      </c>
    </row>
    <row r="3061" spans="1:14" x14ac:dyDescent="0.2">
      <c r="A3061" t="s">
        <v>67</v>
      </c>
      <c r="B3061" t="s">
        <v>612</v>
      </c>
      <c r="C3061" t="s">
        <v>16</v>
      </c>
      <c r="E3061" t="s">
        <v>46</v>
      </c>
      <c r="I3061">
        <v>16</v>
      </c>
      <c r="J3061">
        <v>55.7</v>
      </c>
      <c r="K3061">
        <v>891.2</v>
      </c>
    </row>
    <row r="3062" spans="1:14" x14ac:dyDescent="0.2">
      <c r="A3062" t="s">
        <v>68</v>
      </c>
      <c r="B3062" t="s">
        <v>612</v>
      </c>
      <c r="C3062" t="s">
        <v>16</v>
      </c>
      <c r="E3062" t="s">
        <v>314</v>
      </c>
      <c r="F3062" t="s">
        <v>315</v>
      </c>
      <c r="G3062" t="s">
        <v>134</v>
      </c>
      <c r="H3062" t="s">
        <v>145</v>
      </c>
      <c r="I3062">
        <v>34</v>
      </c>
      <c r="J3062">
        <v>55.7</v>
      </c>
      <c r="K3062">
        <v>1893.8</v>
      </c>
      <c r="L3062" t="s">
        <v>24</v>
      </c>
      <c r="N3062" t="s">
        <v>633</v>
      </c>
    </row>
    <row r="3063" spans="1:14" x14ac:dyDescent="0.2">
      <c r="A3063" t="s">
        <v>68</v>
      </c>
      <c r="B3063" t="s">
        <v>612</v>
      </c>
      <c r="C3063" t="s">
        <v>16</v>
      </c>
      <c r="E3063" t="s">
        <v>614</v>
      </c>
      <c r="F3063" t="s">
        <v>615</v>
      </c>
      <c r="G3063" t="s">
        <v>134</v>
      </c>
      <c r="H3063" t="s">
        <v>180</v>
      </c>
      <c r="I3063">
        <v>5</v>
      </c>
      <c r="J3063">
        <v>55.7</v>
      </c>
      <c r="K3063">
        <v>278.5</v>
      </c>
      <c r="L3063" t="s">
        <v>24</v>
      </c>
      <c r="M3063" t="s">
        <v>616</v>
      </c>
    </row>
    <row r="3064" spans="1:14" x14ac:dyDescent="0.2">
      <c r="A3064" t="s">
        <v>68</v>
      </c>
      <c r="B3064" t="s">
        <v>612</v>
      </c>
      <c r="C3064" t="s">
        <v>16</v>
      </c>
      <c r="D3064" t="s">
        <v>159</v>
      </c>
      <c r="E3064" t="s">
        <v>628</v>
      </c>
      <c r="F3064" t="s">
        <v>629</v>
      </c>
      <c r="G3064" t="s">
        <v>134</v>
      </c>
      <c r="H3064" t="s">
        <v>32</v>
      </c>
      <c r="I3064">
        <v>6</v>
      </c>
      <c r="J3064">
        <v>55.7</v>
      </c>
      <c r="K3064">
        <v>334.2</v>
      </c>
      <c r="L3064" t="s">
        <v>162</v>
      </c>
    </row>
    <row r="3065" spans="1:14" x14ac:dyDescent="0.2">
      <c r="A3065" t="s">
        <v>68</v>
      </c>
      <c r="B3065" t="s">
        <v>612</v>
      </c>
      <c r="C3065" t="s">
        <v>16</v>
      </c>
      <c r="E3065" t="s">
        <v>17</v>
      </c>
      <c r="I3065">
        <v>4</v>
      </c>
      <c r="J3065">
        <v>55.7</v>
      </c>
      <c r="K3065">
        <v>222.8</v>
      </c>
    </row>
    <row r="3066" spans="1:14" x14ac:dyDescent="0.2">
      <c r="A3066" t="s">
        <v>69</v>
      </c>
      <c r="B3066" t="s">
        <v>612</v>
      </c>
      <c r="C3066" t="s">
        <v>16</v>
      </c>
      <c r="E3066" t="s">
        <v>314</v>
      </c>
      <c r="F3066" t="s">
        <v>315</v>
      </c>
      <c r="G3066" t="s">
        <v>134</v>
      </c>
      <c r="H3066" t="s">
        <v>145</v>
      </c>
      <c r="I3066">
        <v>14</v>
      </c>
      <c r="J3066">
        <v>55.7</v>
      </c>
      <c r="K3066">
        <v>779.8</v>
      </c>
      <c r="L3066" t="s">
        <v>24</v>
      </c>
      <c r="N3066" t="s">
        <v>634</v>
      </c>
    </row>
    <row r="3067" spans="1:14" x14ac:dyDescent="0.2">
      <c r="A3067" t="s">
        <v>69</v>
      </c>
      <c r="B3067" t="s">
        <v>612</v>
      </c>
      <c r="C3067" t="s">
        <v>16</v>
      </c>
      <c r="E3067" t="s">
        <v>614</v>
      </c>
      <c r="F3067" t="s">
        <v>615</v>
      </c>
      <c r="G3067" t="s">
        <v>134</v>
      </c>
      <c r="H3067" t="s">
        <v>180</v>
      </c>
      <c r="I3067">
        <v>5</v>
      </c>
      <c r="J3067">
        <v>55.7</v>
      </c>
      <c r="K3067">
        <v>278.5</v>
      </c>
      <c r="L3067" t="s">
        <v>24</v>
      </c>
      <c r="M3067" t="s">
        <v>616</v>
      </c>
    </row>
    <row r="3068" spans="1:14" x14ac:dyDescent="0.2">
      <c r="A3068" t="s">
        <v>69</v>
      </c>
      <c r="B3068" t="s">
        <v>612</v>
      </c>
      <c r="C3068" t="s">
        <v>16</v>
      </c>
      <c r="D3068" t="s">
        <v>159</v>
      </c>
      <c r="E3068" t="s">
        <v>628</v>
      </c>
      <c r="F3068" t="s">
        <v>629</v>
      </c>
      <c r="G3068" t="s">
        <v>134</v>
      </c>
      <c r="H3068" t="s">
        <v>32</v>
      </c>
      <c r="I3068">
        <v>1</v>
      </c>
      <c r="J3068">
        <v>55.7</v>
      </c>
      <c r="K3068">
        <v>55.7</v>
      </c>
      <c r="L3068" t="s">
        <v>162</v>
      </c>
    </row>
    <row r="3069" spans="1:14" x14ac:dyDescent="0.2">
      <c r="A3069" t="s">
        <v>69</v>
      </c>
      <c r="B3069" t="s">
        <v>612</v>
      </c>
      <c r="C3069" t="s">
        <v>16</v>
      </c>
      <c r="E3069" t="s">
        <v>17</v>
      </c>
      <c r="I3069">
        <v>16</v>
      </c>
      <c r="J3069">
        <v>55.7</v>
      </c>
      <c r="K3069">
        <v>891.2</v>
      </c>
    </row>
    <row r="3070" spans="1:14" x14ac:dyDescent="0.2">
      <c r="A3070" t="s">
        <v>70</v>
      </c>
      <c r="B3070" t="s">
        <v>612</v>
      </c>
      <c r="C3070" t="s">
        <v>16</v>
      </c>
      <c r="E3070" t="s">
        <v>314</v>
      </c>
      <c r="F3070" t="s">
        <v>315</v>
      </c>
      <c r="G3070" t="s">
        <v>134</v>
      </c>
      <c r="H3070" t="s">
        <v>145</v>
      </c>
      <c r="I3070">
        <v>12</v>
      </c>
      <c r="J3070">
        <v>55.7</v>
      </c>
      <c r="K3070">
        <v>668.4</v>
      </c>
      <c r="L3070" t="s">
        <v>24</v>
      </c>
      <c r="N3070" t="s">
        <v>635</v>
      </c>
    </row>
    <row r="3071" spans="1:14" x14ac:dyDescent="0.2">
      <c r="A3071" t="s">
        <v>70</v>
      </c>
      <c r="B3071" t="s">
        <v>612</v>
      </c>
      <c r="C3071" t="s">
        <v>16</v>
      </c>
      <c r="E3071" t="s">
        <v>614</v>
      </c>
      <c r="F3071" t="s">
        <v>615</v>
      </c>
      <c r="G3071" t="s">
        <v>134</v>
      </c>
      <c r="H3071" t="s">
        <v>180</v>
      </c>
      <c r="I3071">
        <v>2</v>
      </c>
      <c r="J3071">
        <v>55.7</v>
      </c>
      <c r="K3071">
        <v>111.4</v>
      </c>
      <c r="L3071" t="s">
        <v>24</v>
      </c>
      <c r="M3071" t="s">
        <v>616</v>
      </c>
    </row>
    <row r="3072" spans="1:14" x14ac:dyDescent="0.2">
      <c r="A3072" t="s">
        <v>70</v>
      </c>
      <c r="B3072" t="s">
        <v>612</v>
      </c>
      <c r="C3072" t="s">
        <v>16</v>
      </c>
      <c r="D3072" t="s">
        <v>159</v>
      </c>
      <c r="E3072" t="s">
        <v>628</v>
      </c>
      <c r="F3072" t="s">
        <v>629</v>
      </c>
      <c r="G3072" t="s">
        <v>134</v>
      </c>
      <c r="H3072" t="s">
        <v>32</v>
      </c>
      <c r="I3072">
        <v>3</v>
      </c>
      <c r="J3072">
        <v>55.7</v>
      </c>
      <c r="K3072">
        <v>167.1</v>
      </c>
      <c r="L3072" t="s">
        <v>162</v>
      </c>
    </row>
    <row r="3073" spans="1:14" x14ac:dyDescent="0.2">
      <c r="A3073" t="s">
        <v>70</v>
      </c>
      <c r="B3073" t="s">
        <v>612</v>
      </c>
      <c r="C3073" t="s">
        <v>16</v>
      </c>
      <c r="E3073" t="s">
        <v>17</v>
      </c>
      <c r="I3073">
        <v>24</v>
      </c>
      <c r="J3073">
        <v>55.7</v>
      </c>
      <c r="K3073">
        <v>1336.8</v>
      </c>
    </row>
    <row r="3074" spans="1:14" x14ac:dyDescent="0.2">
      <c r="A3074" t="s">
        <v>71</v>
      </c>
      <c r="B3074" t="s">
        <v>612</v>
      </c>
      <c r="C3074" t="s">
        <v>16</v>
      </c>
      <c r="E3074" t="s">
        <v>314</v>
      </c>
      <c r="F3074" t="s">
        <v>315</v>
      </c>
      <c r="G3074" t="s">
        <v>134</v>
      </c>
      <c r="H3074" t="s">
        <v>145</v>
      </c>
      <c r="I3074">
        <v>39</v>
      </c>
      <c r="J3074">
        <v>55.7</v>
      </c>
      <c r="K3074">
        <v>2172.3000000000002</v>
      </c>
      <c r="L3074" t="s">
        <v>24</v>
      </c>
      <c r="N3074" t="s">
        <v>636</v>
      </c>
    </row>
    <row r="3075" spans="1:14" x14ac:dyDescent="0.2">
      <c r="A3075" t="s">
        <v>71</v>
      </c>
      <c r="B3075" t="s">
        <v>612</v>
      </c>
      <c r="C3075" t="s">
        <v>16</v>
      </c>
      <c r="E3075" t="s">
        <v>614</v>
      </c>
      <c r="F3075" t="s">
        <v>615</v>
      </c>
      <c r="G3075" t="s">
        <v>134</v>
      </c>
      <c r="H3075" t="s">
        <v>180</v>
      </c>
      <c r="I3075">
        <v>5</v>
      </c>
      <c r="J3075">
        <v>55.7</v>
      </c>
      <c r="K3075">
        <v>278.5</v>
      </c>
      <c r="L3075" t="s">
        <v>24</v>
      </c>
      <c r="M3075" t="s">
        <v>616</v>
      </c>
    </row>
    <row r="3076" spans="1:14" x14ac:dyDescent="0.2">
      <c r="A3076" t="s">
        <v>71</v>
      </c>
      <c r="B3076" t="s">
        <v>612</v>
      </c>
      <c r="C3076" t="s">
        <v>16</v>
      </c>
      <c r="D3076" t="s">
        <v>159</v>
      </c>
      <c r="E3076" t="s">
        <v>628</v>
      </c>
      <c r="F3076" t="s">
        <v>629</v>
      </c>
      <c r="G3076" t="s">
        <v>134</v>
      </c>
      <c r="H3076" t="s">
        <v>32</v>
      </c>
      <c r="I3076">
        <v>1</v>
      </c>
      <c r="J3076">
        <v>55.7</v>
      </c>
      <c r="K3076">
        <v>55.7</v>
      </c>
      <c r="L3076" t="s">
        <v>162</v>
      </c>
    </row>
    <row r="3077" spans="1:14" x14ac:dyDescent="0.2">
      <c r="A3077" t="s">
        <v>71</v>
      </c>
      <c r="B3077" t="s">
        <v>612</v>
      </c>
      <c r="C3077" t="s">
        <v>16</v>
      </c>
      <c r="D3077" t="s">
        <v>65</v>
      </c>
      <c r="E3077" t="s">
        <v>566</v>
      </c>
      <c r="I3077">
        <v>2</v>
      </c>
      <c r="J3077">
        <v>55.7</v>
      </c>
      <c r="K3077">
        <v>111.4</v>
      </c>
    </row>
    <row r="3078" spans="1:14" x14ac:dyDescent="0.2">
      <c r="A3078" t="s">
        <v>71</v>
      </c>
      <c r="B3078" t="s">
        <v>612</v>
      </c>
      <c r="C3078" t="s">
        <v>16</v>
      </c>
      <c r="E3078" t="s">
        <v>20</v>
      </c>
      <c r="I3078">
        <v>3</v>
      </c>
      <c r="J3078">
        <v>55.7</v>
      </c>
      <c r="K3078">
        <v>167.1</v>
      </c>
    </row>
    <row r="3079" spans="1:14" x14ac:dyDescent="0.2">
      <c r="A3079" t="s">
        <v>72</v>
      </c>
      <c r="B3079" t="s">
        <v>612</v>
      </c>
      <c r="C3079" t="s">
        <v>16</v>
      </c>
      <c r="E3079" t="s">
        <v>314</v>
      </c>
      <c r="F3079" t="s">
        <v>315</v>
      </c>
      <c r="G3079" t="s">
        <v>134</v>
      </c>
      <c r="H3079" t="s">
        <v>145</v>
      </c>
      <c r="I3079">
        <v>32</v>
      </c>
      <c r="J3079">
        <v>55.7</v>
      </c>
      <c r="K3079">
        <v>1782.4</v>
      </c>
      <c r="L3079" t="s">
        <v>24</v>
      </c>
      <c r="N3079" t="s">
        <v>637</v>
      </c>
    </row>
    <row r="3080" spans="1:14" x14ac:dyDescent="0.2">
      <c r="A3080" t="s">
        <v>72</v>
      </c>
      <c r="B3080" t="s">
        <v>612</v>
      </c>
      <c r="C3080" t="s">
        <v>16</v>
      </c>
      <c r="E3080" t="s">
        <v>614</v>
      </c>
      <c r="F3080" t="s">
        <v>615</v>
      </c>
      <c r="G3080" t="s">
        <v>134</v>
      </c>
      <c r="H3080" t="s">
        <v>180</v>
      </c>
      <c r="I3080">
        <v>1</v>
      </c>
      <c r="J3080">
        <v>55.7</v>
      </c>
      <c r="K3080">
        <v>55.7</v>
      </c>
      <c r="L3080" t="s">
        <v>24</v>
      </c>
      <c r="M3080" t="s">
        <v>616</v>
      </c>
    </row>
    <row r="3081" spans="1:14" x14ac:dyDescent="0.2">
      <c r="A3081" t="s">
        <v>72</v>
      </c>
      <c r="B3081" t="s">
        <v>612</v>
      </c>
      <c r="C3081" t="s">
        <v>16</v>
      </c>
      <c r="D3081" t="s">
        <v>159</v>
      </c>
      <c r="E3081" t="s">
        <v>628</v>
      </c>
      <c r="F3081" t="s">
        <v>629</v>
      </c>
      <c r="G3081" t="s">
        <v>134</v>
      </c>
      <c r="H3081" t="s">
        <v>32</v>
      </c>
      <c r="I3081">
        <v>1</v>
      </c>
      <c r="J3081">
        <v>55.7</v>
      </c>
      <c r="K3081">
        <v>55.7</v>
      </c>
      <c r="L3081" t="s">
        <v>162</v>
      </c>
    </row>
    <row r="3082" spans="1:14" x14ac:dyDescent="0.2">
      <c r="A3082" t="s">
        <v>72</v>
      </c>
      <c r="B3082" t="s">
        <v>612</v>
      </c>
      <c r="C3082" t="s">
        <v>16</v>
      </c>
      <c r="D3082" t="s">
        <v>65</v>
      </c>
      <c r="E3082" t="s">
        <v>566</v>
      </c>
      <c r="I3082">
        <v>3</v>
      </c>
      <c r="J3082">
        <v>55.7</v>
      </c>
      <c r="K3082">
        <v>167.1</v>
      </c>
    </row>
    <row r="3083" spans="1:14" x14ac:dyDescent="0.2">
      <c r="A3083" t="s">
        <v>72</v>
      </c>
      <c r="B3083" t="s">
        <v>612</v>
      </c>
      <c r="C3083" t="s">
        <v>16</v>
      </c>
      <c r="E3083" t="s">
        <v>46</v>
      </c>
      <c r="I3083">
        <v>3</v>
      </c>
      <c r="J3083">
        <v>55.7</v>
      </c>
      <c r="K3083">
        <v>167.1</v>
      </c>
    </row>
    <row r="3084" spans="1:14" x14ac:dyDescent="0.2">
      <c r="A3084" t="s">
        <v>72</v>
      </c>
      <c r="B3084" t="s">
        <v>612</v>
      </c>
      <c r="C3084" t="s">
        <v>16</v>
      </c>
      <c r="D3084" t="s">
        <v>556</v>
      </c>
      <c r="E3084" t="s">
        <v>557</v>
      </c>
      <c r="I3084">
        <v>2</v>
      </c>
      <c r="J3084">
        <v>55.7</v>
      </c>
      <c r="K3084">
        <v>111.4</v>
      </c>
      <c r="N3084" t="s">
        <v>638</v>
      </c>
    </row>
    <row r="3085" spans="1:14" x14ac:dyDescent="0.2">
      <c r="A3085" t="s">
        <v>74</v>
      </c>
      <c r="B3085" t="s">
        <v>612</v>
      </c>
      <c r="C3085" t="s">
        <v>16</v>
      </c>
      <c r="E3085" t="s">
        <v>314</v>
      </c>
      <c r="F3085" t="s">
        <v>315</v>
      </c>
      <c r="G3085" t="s">
        <v>134</v>
      </c>
      <c r="H3085" t="s">
        <v>145</v>
      </c>
      <c r="I3085">
        <v>34</v>
      </c>
      <c r="J3085">
        <v>55.7</v>
      </c>
      <c r="K3085">
        <v>1893.8</v>
      </c>
      <c r="L3085" t="s">
        <v>24</v>
      </c>
      <c r="N3085" t="s">
        <v>639</v>
      </c>
    </row>
    <row r="3086" spans="1:14" x14ac:dyDescent="0.2">
      <c r="A3086" t="s">
        <v>74</v>
      </c>
      <c r="B3086" t="s">
        <v>612</v>
      </c>
      <c r="C3086" t="s">
        <v>16</v>
      </c>
      <c r="E3086" t="s">
        <v>614</v>
      </c>
      <c r="F3086" t="s">
        <v>615</v>
      </c>
      <c r="G3086" t="s">
        <v>134</v>
      </c>
      <c r="H3086" t="s">
        <v>180</v>
      </c>
      <c r="I3086">
        <v>5</v>
      </c>
      <c r="J3086">
        <v>55.7</v>
      </c>
      <c r="K3086">
        <v>278.5</v>
      </c>
      <c r="L3086" t="s">
        <v>24</v>
      </c>
      <c r="M3086" t="s">
        <v>616</v>
      </c>
    </row>
    <row r="3087" spans="1:14" x14ac:dyDescent="0.2">
      <c r="A3087" t="s">
        <v>74</v>
      </c>
      <c r="B3087" t="s">
        <v>612</v>
      </c>
      <c r="C3087" t="s">
        <v>16</v>
      </c>
      <c r="D3087" t="s">
        <v>159</v>
      </c>
      <c r="E3087" t="s">
        <v>628</v>
      </c>
      <c r="F3087" t="s">
        <v>629</v>
      </c>
      <c r="G3087" t="s">
        <v>134</v>
      </c>
      <c r="H3087" t="s">
        <v>32</v>
      </c>
      <c r="I3087">
        <v>3</v>
      </c>
      <c r="J3087">
        <v>55.7</v>
      </c>
      <c r="K3087">
        <v>167.1</v>
      </c>
      <c r="L3087" t="s">
        <v>162</v>
      </c>
    </row>
    <row r="3088" spans="1:14" x14ac:dyDescent="0.2">
      <c r="A3088" t="s">
        <v>75</v>
      </c>
      <c r="B3088" t="s">
        <v>612</v>
      </c>
      <c r="C3088" t="s">
        <v>16</v>
      </c>
      <c r="E3088" t="s">
        <v>314</v>
      </c>
      <c r="F3088" t="s">
        <v>315</v>
      </c>
      <c r="G3088" t="s">
        <v>134</v>
      </c>
      <c r="H3088" t="s">
        <v>145</v>
      </c>
      <c r="I3088">
        <v>40</v>
      </c>
      <c r="J3088">
        <v>55.7</v>
      </c>
      <c r="K3088">
        <v>2228</v>
      </c>
      <c r="L3088" t="s">
        <v>24</v>
      </c>
      <c r="N3088" t="s">
        <v>640</v>
      </c>
    </row>
    <row r="3089" spans="1:14" x14ac:dyDescent="0.2">
      <c r="A3089" t="s">
        <v>75</v>
      </c>
      <c r="B3089" t="s">
        <v>612</v>
      </c>
      <c r="C3089" t="s">
        <v>16</v>
      </c>
      <c r="E3089" t="s">
        <v>614</v>
      </c>
      <c r="F3089" t="s">
        <v>615</v>
      </c>
      <c r="G3089" t="s">
        <v>134</v>
      </c>
      <c r="H3089" t="s">
        <v>180</v>
      </c>
      <c r="I3089">
        <v>1</v>
      </c>
      <c r="J3089">
        <v>55.7</v>
      </c>
      <c r="K3089">
        <v>55.7</v>
      </c>
      <c r="L3089" t="s">
        <v>24</v>
      </c>
      <c r="M3089" t="s">
        <v>616</v>
      </c>
    </row>
    <row r="3090" spans="1:14" x14ac:dyDescent="0.2">
      <c r="A3090" t="s">
        <v>75</v>
      </c>
      <c r="B3090" t="s">
        <v>612</v>
      </c>
      <c r="C3090" t="s">
        <v>16</v>
      </c>
      <c r="D3090" t="s">
        <v>159</v>
      </c>
      <c r="E3090" t="s">
        <v>628</v>
      </c>
      <c r="F3090" t="s">
        <v>629</v>
      </c>
      <c r="G3090" t="s">
        <v>134</v>
      </c>
      <c r="H3090" t="s">
        <v>32</v>
      </c>
      <c r="I3090">
        <v>1</v>
      </c>
      <c r="J3090">
        <v>55.7</v>
      </c>
      <c r="K3090">
        <v>55.7</v>
      </c>
      <c r="L3090" t="s">
        <v>162</v>
      </c>
    </row>
    <row r="3091" spans="1:14" x14ac:dyDescent="0.2">
      <c r="A3091" t="s">
        <v>76</v>
      </c>
      <c r="B3091" t="s">
        <v>612</v>
      </c>
      <c r="C3091" t="s">
        <v>16</v>
      </c>
      <c r="E3091" t="s">
        <v>116</v>
      </c>
      <c r="I3091">
        <v>38.75</v>
      </c>
      <c r="J3091">
        <v>55.7</v>
      </c>
      <c r="K3091">
        <v>2158.375</v>
      </c>
      <c r="N3091" t="s">
        <v>641</v>
      </c>
    </row>
    <row r="3092" spans="1:14" x14ac:dyDescent="0.2">
      <c r="A3092" t="s">
        <v>77</v>
      </c>
      <c r="B3092" t="s">
        <v>612</v>
      </c>
      <c r="C3092" t="s">
        <v>16</v>
      </c>
      <c r="E3092" t="s">
        <v>116</v>
      </c>
      <c r="I3092">
        <v>38.75</v>
      </c>
      <c r="J3092">
        <v>55.7</v>
      </c>
      <c r="K3092">
        <v>2158.375</v>
      </c>
      <c r="N3092" t="s">
        <v>641</v>
      </c>
    </row>
    <row r="3093" spans="1:14" x14ac:dyDescent="0.2">
      <c r="A3093" t="s">
        <v>78</v>
      </c>
      <c r="B3093" t="s">
        <v>612</v>
      </c>
      <c r="C3093" t="s">
        <v>16</v>
      </c>
      <c r="E3093" t="s">
        <v>116</v>
      </c>
      <c r="I3093">
        <v>38.75</v>
      </c>
      <c r="J3093">
        <v>55.7</v>
      </c>
      <c r="K3093">
        <v>2158.375</v>
      </c>
      <c r="N3093" t="s">
        <v>641</v>
      </c>
    </row>
    <row r="3094" spans="1:14" x14ac:dyDescent="0.2">
      <c r="A3094" t="s">
        <v>80</v>
      </c>
      <c r="B3094" t="s">
        <v>612</v>
      </c>
      <c r="C3094" t="s">
        <v>16</v>
      </c>
      <c r="E3094" t="s">
        <v>116</v>
      </c>
      <c r="I3094">
        <v>38.75</v>
      </c>
      <c r="J3094">
        <v>55.7</v>
      </c>
      <c r="K3094">
        <v>2158.375</v>
      </c>
      <c r="N3094" t="s">
        <v>641</v>
      </c>
    </row>
    <row r="3095" spans="1:14" x14ac:dyDescent="0.2">
      <c r="A3095" t="s">
        <v>81</v>
      </c>
      <c r="B3095" t="s">
        <v>612</v>
      </c>
      <c r="C3095" t="s">
        <v>16</v>
      </c>
      <c r="E3095" t="s">
        <v>116</v>
      </c>
      <c r="I3095">
        <v>38.75</v>
      </c>
      <c r="J3095">
        <v>55.7</v>
      </c>
      <c r="K3095">
        <v>2158.375</v>
      </c>
      <c r="N3095" t="s">
        <v>641</v>
      </c>
    </row>
    <row r="3096" spans="1:14" x14ac:dyDescent="0.2">
      <c r="A3096" t="s">
        <v>82</v>
      </c>
      <c r="B3096" t="s">
        <v>612</v>
      </c>
      <c r="C3096" t="s">
        <v>16</v>
      </c>
      <c r="E3096" t="s">
        <v>116</v>
      </c>
      <c r="I3096">
        <v>38.75</v>
      </c>
      <c r="J3096">
        <v>55.7</v>
      </c>
      <c r="K3096">
        <v>2158.375</v>
      </c>
      <c r="N3096" t="s">
        <v>641</v>
      </c>
    </row>
    <row r="3097" spans="1:14" x14ac:dyDescent="0.2">
      <c r="A3097" t="s">
        <v>83</v>
      </c>
      <c r="B3097" t="s">
        <v>612</v>
      </c>
      <c r="C3097" t="s">
        <v>16</v>
      </c>
      <c r="E3097" t="s">
        <v>116</v>
      </c>
      <c r="I3097">
        <v>38.75</v>
      </c>
      <c r="J3097">
        <v>55.7</v>
      </c>
      <c r="K3097">
        <v>2158.375</v>
      </c>
      <c r="N3097" t="s">
        <v>641</v>
      </c>
    </row>
    <row r="3098" spans="1:14" x14ac:dyDescent="0.2">
      <c r="A3098" t="s">
        <v>84</v>
      </c>
      <c r="B3098" t="s">
        <v>612</v>
      </c>
      <c r="C3098" t="s">
        <v>16</v>
      </c>
      <c r="E3098" t="s">
        <v>116</v>
      </c>
      <c r="I3098">
        <v>38.75</v>
      </c>
      <c r="J3098">
        <v>55.7</v>
      </c>
      <c r="K3098">
        <v>2158.375</v>
      </c>
      <c r="N3098" t="s">
        <v>641</v>
      </c>
    </row>
    <row r="3099" spans="1:14" x14ac:dyDescent="0.2">
      <c r="A3099" t="s">
        <v>85</v>
      </c>
      <c r="B3099" t="s">
        <v>612</v>
      </c>
      <c r="C3099" t="s">
        <v>16</v>
      </c>
      <c r="E3099" t="s">
        <v>116</v>
      </c>
      <c r="I3099">
        <v>38.75</v>
      </c>
      <c r="J3099">
        <v>55.7</v>
      </c>
      <c r="K3099">
        <v>2158.375</v>
      </c>
      <c r="N3099" t="s">
        <v>641</v>
      </c>
    </row>
    <row r="3100" spans="1:14" x14ac:dyDescent="0.2">
      <c r="A3100" t="s">
        <v>86</v>
      </c>
      <c r="B3100" t="s">
        <v>612</v>
      </c>
      <c r="C3100" t="s">
        <v>16</v>
      </c>
      <c r="E3100" t="s">
        <v>116</v>
      </c>
      <c r="I3100">
        <v>38.75</v>
      </c>
      <c r="J3100">
        <v>55.7</v>
      </c>
      <c r="K3100">
        <v>2158.375</v>
      </c>
      <c r="N3100" t="s">
        <v>641</v>
      </c>
    </row>
    <row r="3101" spans="1:14" x14ac:dyDescent="0.2">
      <c r="A3101" t="s">
        <v>87</v>
      </c>
      <c r="B3101" t="s">
        <v>612</v>
      </c>
      <c r="C3101" t="s">
        <v>16</v>
      </c>
      <c r="E3101" t="s">
        <v>116</v>
      </c>
      <c r="I3101">
        <v>38.75</v>
      </c>
      <c r="J3101">
        <v>55.7</v>
      </c>
      <c r="K3101">
        <v>2158.375</v>
      </c>
      <c r="N3101" t="s">
        <v>641</v>
      </c>
    </row>
    <row r="3102" spans="1:14" x14ac:dyDescent="0.2">
      <c r="A3102" t="s">
        <v>88</v>
      </c>
      <c r="B3102" t="s">
        <v>612</v>
      </c>
      <c r="C3102" t="s">
        <v>16</v>
      </c>
      <c r="E3102" t="s">
        <v>116</v>
      </c>
      <c r="I3102">
        <v>38.75</v>
      </c>
      <c r="J3102">
        <v>55.7</v>
      </c>
      <c r="K3102">
        <v>2158.375</v>
      </c>
      <c r="N3102" t="s">
        <v>641</v>
      </c>
    </row>
    <row r="3103" spans="1:14" x14ac:dyDescent="0.2">
      <c r="A3103" t="s">
        <v>89</v>
      </c>
      <c r="B3103" t="s">
        <v>612</v>
      </c>
      <c r="C3103" t="s">
        <v>16</v>
      </c>
      <c r="E3103" t="s">
        <v>116</v>
      </c>
      <c r="I3103">
        <v>38.75</v>
      </c>
      <c r="J3103">
        <v>55.7</v>
      </c>
      <c r="K3103">
        <v>2158.375</v>
      </c>
      <c r="N3103" t="s">
        <v>641</v>
      </c>
    </row>
    <row r="3104" spans="1:14" x14ac:dyDescent="0.2">
      <c r="A3104" t="s">
        <v>90</v>
      </c>
      <c r="B3104" t="s">
        <v>612</v>
      </c>
      <c r="C3104" t="s">
        <v>16</v>
      </c>
      <c r="E3104" t="s">
        <v>116</v>
      </c>
      <c r="I3104">
        <v>38.75</v>
      </c>
      <c r="J3104">
        <v>55.7</v>
      </c>
      <c r="K3104">
        <v>2158.375</v>
      </c>
      <c r="N3104" t="s">
        <v>641</v>
      </c>
    </row>
    <row r="3105" spans="1:14" x14ac:dyDescent="0.2">
      <c r="A3105" t="s">
        <v>91</v>
      </c>
      <c r="B3105" t="s">
        <v>612</v>
      </c>
      <c r="C3105" t="s">
        <v>16</v>
      </c>
      <c r="E3105" t="s">
        <v>116</v>
      </c>
      <c r="I3105">
        <v>38.75</v>
      </c>
      <c r="J3105">
        <v>55.7</v>
      </c>
      <c r="K3105">
        <v>2158.375</v>
      </c>
      <c r="N3105" t="s">
        <v>641</v>
      </c>
    </row>
    <row r="3106" spans="1:14" x14ac:dyDescent="0.2">
      <c r="A3106" t="s">
        <v>93</v>
      </c>
      <c r="B3106" t="s">
        <v>612</v>
      </c>
      <c r="C3106" t="s">
        <v>16</v>
      </c>
      <c r="E3106" t="s">
        <v>116</v>
      </c>
      <c r="I3106">
        <v>38.75</v>
      </c>
      <c r="J3106">
        <v>55.7</v>
      </c>
      <c r="K3106">
        <v>2158.375</v>
      </c>
      <c r="N3106" t="s">
        <v>641</v>
      </c>
    </row>
    <row r="3107" spans="1:14" x14ac:dyDescent="0.2">
      <c r="A3107" t="s">
        <v>94</v>
      </c>
      <c r="B3107" t="s">
        <v>612</v>
      </c>
      <c r="C3107" t="s">
        <v>16</v>
      </c>
      <c r="E3107" t="s">
        <v>116</v>
      </c>
      <c r="I3107">
        <v>38.75</v>
      </c>
      <c r="J3107">
        <v>55.7</v>
      </c>
      <c r="K3107">
        <v>2158.375</v>
      </c>
      <c r="N3107" t="s">
        <v>641</v>
      </c>
    </row>
    <row r="3108" spans="1:14" x14ac:dyDescent="0.2">
      <c r="A3108" t="s">
        <v>95</v>
      </c>
      <c r="B3108" t="s">
        <v>612</v>
      </c>
      <c r="C3108" t="s">
        <v>16</v>
      </c>
      <c r="E3108" t="s">
        <v>116</v>
      </c>
      <c r="I3108">
        <v>20</v>
      </c>
      <c r="J3108">
        <v>55.7</v>
      </c>
      <c r="K3108">
        <v>1114</v>
      </c>
      <c r="N3108" t="s">
        <v>641</v>
      </c>
    </row>
    <row r="3109" spans="1:14" x14ac:dyDescent="0.2">
      <c r="A3109" t="s">
        <v>95</v>
      </c>
      <c r="B3109" t="s">
        <v>612</v>
      </c>
      <c r="C3109" t="s">
        <v>16</v>
      </c>
      <c r="E3109" t="s">
        <v>314</v>
      </c>
      <c r="F3109" t="s">
        <v>315</v>
      </c>
      <c r="G3109" t="s">
        <v>134</v>
      </c>
      <c r="H3109" t="s">
        <v>145</v>
      </c>
      <c r="I3109">
        <v>20</v>
      </c>
      <c r="J3109">
        <v>55.7</v>
      </c>
      <c r="K3109">
        <v>1114</v>
      </c>
      <c r="L3109" t="s">
        <v>24</v>
      </c>
    </row>
    <row r="3110" spans="1:14" x14ac:dyDescent="0.2">
      <c r="A3110" t="s">
        <v>95</v>
      </c>
      <c r="B3110" t="s">
        <v>612</v>
      </c>
      <c r="C3110" t="s">
        <v>16</v>
      </c>
      <c r="E3110" t="s">
        <v>79</v>
      </c>
      <c r="I3110">
        <v>0.5</v>
      </c>
      <c r="J3110">
        <v>55.7</v>
      </c>
      <c r="K3110">
        <v>27.85</v>
      </c>
    </row>
    <row r="3111" spans="1:14" x14ac:dyDescent="0.2">
      <c r="A3111" t="s">
        <v>96</v>
      </c>
      <c r="B3111" t="s">
        <v>612</v>
      </c>
      <c r="C3111" t="s">
        <v>16</v>
      </c>
      <c r="E3111" t="s">
        <v>116</v>
      </c>
      <c r="I3111">
        <v>20</v>
      </c>
      <c r="J3111">
        <v>55.7</v>
      </c>
      <c r="K3111">
        <v>1114</v>
      </c>
      <c r="N3111" t="s">
        <v>642</v>
      </c>
    </row>
    <row r="3112" spans="1:14" x14ac:dyDescent="0.2">
      <c r="A3112" t="s">
        <v>96</v>
      </c>
      <c r="B3112" t="s">
        <v>612</v>
      </c>
      <c r="C3112" t="s">
        <v>16</v>
      </c>
      <c r="E3112" t="s">
        <v>643</v>
      </c>
      <c r="F3112" t="s">
        <v>615</v>
      </c>
      <c r="G3112" t="s">
        <v>134</v>
      </c>
      <c r="H3112" t="s">
        <v>180</v>
      </c>
      <c r="I3112">
        <v>12</v>
      </c>
      <c r="J3112">
        <v>55.7</v>
      </c>
      <c r="K3112">
        <v>668.4</v>
      </c>
      <c r="L3112" t="s">
        <v>24</v>
      </c>
      <c r="M3112" t="s">
        <v>616</v>
      </c>
    </row>
    <row r="3113" spans="1:14" x14ac:dyDescent="0.2">
      <c r="A3113" t="s">
        <v>96</v>
      </c>
      <c r="B3113" t="s">
        <v>612</v>
      </c>
      <c r="C3113" t="s">
        <v>16</v>
      </c>
      <c r="E3113" t="s">
        <v>79</v>
      </c>
      <c r="I3113">
        <v>8</v>
      </c>
      <c r="J3113">
        <v>55.7</v>
      </c>
      <c r="K3113">
        <v>445.6</v>
      </c>
    </row>
    <row r="3114" spans="1:14" x14ac:dyDescent="0.2">
      <c r="A3114" t="s">
        <v>97</v>
      </c>
      <c r="B3114" t="s">
        <v>612</v>
      </c>
      <c r="C3114" t="s">
        <v>16</v>
      </c>
      <c r="E3114" t="s">
        <v>116</v>
      </c>
      <c r="I3114">
        <v>20</v>
      </c>
      <c r="J3114">
        <v>55.7</v>
      </c>
      <c r="K3114">
        <v>1114</v>
      </c>
      <c r="N3114" t="s">
        <v>642</v>
      </c>
    </row>
    <row r="3115" spans="1:14" x14ac:dyDescent="0.2">
      <c r="A3115" t="s">
        <v>97</v>
      </c>
      <c r="B3115" t="s">
        <v>612</v>
      </c>
      <c r="C3115" t="s">
        <v>16</v>
      </c>
      <c r="E3115" t="s">
        <v>643</v>
      </c>
      <c r="F3115" t="s">
        <v>615</v>
      </c>
      <c r="G3115" t="s">
        <v>134</v>
      </c>
      <c r="H3115" t="s">
        <v>180</v>
      </c>
      <c r="I3115">
        <v>12</v>
      </c>
      <c r="J3115">
        <v>55.7</v>
      </c>
      <c r="K3115">
        <v>668.4</v>
      </c>
      <c r="L3115" t="s">
        <v>24</v>
      </c>
      <c r="M3115" t="s">
        <v>616</v>
      </c>
    </row>
    <row r="3116" spans="1:14" x14ac:dyDescent="0.2">
      <c r="A3116" t="s">
        <v>97</v>
      </c>
      <c r="B3116" t="s">
        <v>612</v>
      </c>
      <c r="C3116" t="s">
        <v>16</v>
      </c>
      <c r="E3116" t="s">
        <v>644</v>
      </c>
      <c r="F3116" t="s">
        <v>615</v>
      </c>
      <c r="G3116" t="s">
        <v>134</v>
      </c>
      <c r="H3116" t="s">
        <v>180</v>
      </c>
      <c r="I3116">
        <v>8</v>
      </c>
      <c r="J3116">
        <v>55.7</v>
      </c>
      <c r="K3116">
        <v>445.6</v>
      </c>
      <c r="L3116" t="s">
        <v>24</v>
      </c>
      <c r="M3116" t="s">
        <v>616</v>
      </c>
    </row>
    <row r="3117" spans="1:14" x14ac:dyDescent="0.2">
      <c r="A3117" t="s">
        <v>97</v>
      </c>
      <c r="B3117" t="s">
        <v>612</v>
      </c>
      <c r="C3117" t="s">
        <v>16</v>
      </c>
      <c r="E3117" t="s">
        <v>416</v>
      </c>
      <c r="F3117" t="s">
        <v>247</v>
      </c>
      <c r="I3117">
        <v>4</v>
      </c>
      <c r="J3117">
        <v>55.7</v>
      </c>
      <c r="K3117">
        <v>222.8</v>
      </c>
    </row>
    <row r="3118" spans="1:14" x14ac:dyDescent="0.2">
      <c r="A3118" t="s">
        <v>98</v>
      </c>
      <c r="B3118" t="s">
        <v>612</v>
      </c>
      <c r="C3118" t="s">
        <v>16</v>
      </c>
      <c r="E3118" t="s">
        <v>116</v>
      </c>
      <c r="I3118">
        <v>20</v>
      </c>
      <c r="J3118">
        <v>55.7</v>
      </c>
      <c r="K3118">
        <v>1114</v>
      </c>
      <c r="N3118" t="s">
        <v>642</v>
      </c>
    </row>
    <row r="3119" spans="1:14" x14ac:dyDescent="0.2">
      <c r="A3119" t="s">
        <v>98</v>
      </c>
      <c r="B3119" t="s">
        <v>612</v>
      </c>
      <c r="C3119" t="s">
        <v>16</v>
      </c>
      <c r="E3119" t="s">
        <v>644</v>
      </c>
      <c r="F3119" t="s">
        <v>615</v>
      </c>
      <c r="G3119" t="s">
        <v>134</v>
      </c>
      <c r="H3119" t="s">
        <v>180</v>
      </c>
      <c r="I3119">
        <v>20</v>
      </c>
      <c r="J3119">
        <v>55.7</v>
      </c>
      <c r="K3119">
        <v>1114</v>
      </c>
      <c r="L3119" t="s">
        <v>24</v>
      </c>
      <c r="M3119" t="s">
        <v>616</v>
      </c>
    </row>
    <row r="3120" spans="1:14" x14ac:dyDescent="0.2">
      <c r="A3120" t="s">
        <v>98</v>
      </c>
      <c r="B3120" t="s">
        <v>612</v>
      </c>
      <c r="C3120" t="s">
        <v>16</v>
      </c>
      <c r="E3120" t="s">
        <v>643</v>
      </c>
      <c r="F3120" t="s">
        <v>615</v>
      </c>
      <c r="G3120" t="s">
        <v>134</v>
      </c>
      <c r="H3120" t="s">
        <v>180</v>
      </c>
      <c r="I3120">
        <v>6</v>
      </c>
      <c r="J3120">
        <v>55.7</v>
      </c>
      <c r="K3120">
        <v>334.2</v>
      </c>
      <c r="L3120" t="s">
        <v>24</v>
      </c>
      <c r="M3120" t="s">
        <v>616</v>
      </c>
    </row>
    <row r="3121" spans="1:14" x14ac:dyDescent="0.2">
      <c r="A3121" t="s">
        <v>98</v>
      </c>
      <c r="B3121" t="s">
        <v>612</v>
      </c>
      <c r="C3121" t="s">
        <v>16</v>
      </c>
      <c r="E3121" t="s">
        <v>20</v>
      </c>
      <c r="I3121">
        <v>4</v>
      </c>
      <c r="J3121">
        <v>55.7</v>
      </c>
      <c r="K3121">
        <v>222.8</v>
      </c>
    </row>
    <row r="3122" spans="1:14" x14ac:dyDescent="0.2">
      <c r="A3122" t="s">
        <v>99</v>
      </c>
      <c r="B3122" t="s">
        <v>612</v>
      </c>
      <c r="C3122" t="s">
        <v>16</v>
      </c>
      <c r="E3122" t="s">
        <v>116</v>
      </c>
      <c r="I3122">
        <v>20</v>
      </c>
      <c r="J3122">
        <v>55.7</v>
      </c>
      <c r="K3122">
        <v>1114</v>
      </c>
      <c r="N3122" t="s">
        <v>642</v>
      </c>
    </row>
    <row r="3123" spans="1:14" x14ac:dyDescent="0.2">
      <c r="A3123" t="s">
        <v>99</v>
      </c>
      <c r="B3123" t="s">
        <v>612</v>
      </c>
      <c r="C3123" t="s">
        <v>16</v>
      </c>
      <c r="E3123" t="s">
        <v>644</v>
      </c>
      <c r="F3123" t="s">
        <v>615</v>
      </c>
      <c r="G3123" t="s">
        <v>134</v>
      </c>
      <c r="H3123" t="s">
        <v>180</v>
      </c>
      <c r="I3123">
        <v>20</v>
      </c>
      <c r="J3123">
        <v>55.7</v>
      </c>
      <c r="K3123">
        <v>1114</v>
      </c>
      <c r="L3123" t="s">
        <v>24</v>
      </c>
      <c r="M3123" t="s">
        <v>616</v>
      </c>
    </row>
    <row r="3124" spans="1:14" x14ac:dyDescent="0.2">
      <c r="A3124" t="s">
        <v>99</v>
      </c>
      <c r="B3124" t="s">
        <v>612</v>
      </c>
      <c r="C3124" t="s">
        <v>16</v>
      </c>
      <c r="E3124" t="s">
        <v>178</v>
      </c>
      <c r="F3124" t="s">
        <v>179</v>
      </c>
      <c r="G3124" t="s">
        <v>134</v>
      </c>
      <c r="H3124" t="s">
        <v>180</v>
      </c>
      <c r="I3124">
        <v>10</v>
      </c>
      <c r="J3124">
        <v>55.7</v>
      </c>
      <c r="K3124">
        <v>557</v>
      </c>
      <c r="L3124" t="s">
        <v>24</v>
      </c>
      <c r="M3124" t="s">
        <v>181</v>
      </c>
    </row>
    <row r="3125" spans="1:14" x14ac:dyDescent="0.2">
      <c r="A3125" t="s">
        <v>100</v>
      </c>
      <c r="B3125" t="s">
        <v>612</v>
      </c>
      <c r="C3125" t="s">
        <v>16</v>
      </c>
      <c r="E3125" t="s">
        <v>116</v>
      </c>
      <c r="I3125">
        <v>20</v>
      </c>
      <c r="J3125">
        <v>55.7</v>
      </c>
      <c r="K3125">
        <v>1114</v>
      </c>
      <c r="N3125" t="s">
        <v>642</v>
      </c>
    </row>
    <row r="3126" spans="1:14" x14ac:dyDescent="0.2">
      <c r="A3126" t="s">
        <v>100</v>
      </c>
      <c r="B3126" t="s">
        <v>612</v>
      </c>
      <c r="C3126" t="s">
        <v>16</v>
      </c>
      <c r="E3126" t="s">
        <v>644</v>
      </c>
      <c r="F3126" t="s">
        <v>615</v>
      </c>
      <c r="G3126" t="s">
        <v>134</v>
      </c>
      <c r="H3126" t="s">
        <v>180</v>
      </c>
      <c r="I3126">
        <v>30</v>
      </c>
      <c r="J3126">
        <v>55.7</v>
      </c>
      <c r="K3126">
        <v>1671</v>
      </c>
      <c r="L3126" t="s">
        <v>24</v>
      </c>
      <c r="M3126" t="s">
        <v>616</v>
      </c>
    </row>
    <row r="3127" spans="1:14" x14ac:dyDescent="0.2">
      <c r="A3127" t="s">
        <v>101</v>
      </c>
      <c r="B3127" t="s">
        <v>612</v>
      </c>
      <c r="C3127" t="s">
        <v>16</v>
      </c>
      <c r="E3127" t="s">
        <v>116</v>
      </c>
      <c r="I3127">
        <v>20</v>
      </c>
      <c r="J3127">
        <v>55.7</v>
      </c>
      <c r="K3127">
        <v>1114</v>
      </c>
      <c r="N3127" t="s">
        <v>642</v>
      </c>
    </row>
    <row r="3128" spans="1:14" x14ac:dyDescent="0.2">
      <c r="A3128" t="s">
        <v>101</v>
      </c>
      <c r="B3128" t="s">
        <v>612</v>
      </c>
      <c r="C3128" t="s">
        <v>16</v>
      </c>
      <c r="E3128" t="s">
        <v>643</v>
      </c>
      <c r="F3128" t="s">
        <v>615</v>
      </c>
      <c r="G3128" t="s">
        <v>134</v>
      </c>
      <c r="H3128" t="s">
        <v>180</v>
      </c>
      <c r="I3128">
        <v>10</v>
      </c>
      <c r="J3128">
        <v>55.7</v>
      </c>
      <c r="K3128">
        <v>557</v>
      </c>
      <c r="L3128" t="s">
        <v>24</v>
      </c>
      <c r="M3128" t="s">
        <v>616</v>
      </c>
    </row>
    <row r="3129" spans="1:14" x14ac:dyDescent="0.2">
      <c r="A3129" t="s">
        <v>101</v>
      </c>
      <c r="B3129" t="s">
        <v>612</v>
      </c>
      <c r="C3129" t="s">
        <v>16</v>
      </c>
      <c r="E3129" t="s">
        <v>644</v>
      </c>
      <c r="F3129" t="s">
        <v>615</v>
      </c>
      <c r="G3129" t="s">
        <v>134</v>
      </c>
      <c r="H3129" t="s">
        <v>180</v>
      </c>
      <c r="I3129">
        <v>20</v>
      </c>
      <c r="J3129">
        <v>55.7</v>
      </c>
      <c r="K3129">
        <v>1114</v>
      </c>
      <c r="L3129" t="s">
        <v>24</v>
      </c>
      <c r="M3129" t="s">
        <v>616</v>
      </c>
    </row>
    <row r="3130" spans="1:14" x14ac:dyDescent="0.2">
      <c r="A3130" t="s">
        <v>102</v>
      </c>
      <c r="B3130" t="s">
        <v>612</v>
      </c>
      <c r="C3130" t="s">
        <v>16</v>
      </c>
      <c r="E3130" t="s">
        <v>116</v>
      </c>
      <c r="I3130">
        <v>20</v>
      </c>
      <c r="J3130">
        <v>55.7</v>
      </c>
      <c r="K3130">
        <v>1114</v>
      </c>
      <c r="N3130" t="s">
        <v>642</v>
      </c>
    </row>
    <row r="3131" spans="1:14" x14ac:dyDescent="0.2">
      <c r="A3131" t="s">
        <v>102</v>
      </c>
      <c r="B3131" t="s">
        <v>612</v>
      </c>
      <c r="C3131" t="s">
        <v>16</v>
      </c>
      <c r="E3131" t="s">
        <v>643</v>
      </c>
      <c r="F3131" t="s">
        <v>615</v>
      </c>
      <c r="G3131" t="s">
        <v>134</v>
      </c>
      <c r="H3131" t="s">
        <v>180</v>
      </c>
      <c r="I3131">
        <v>10</v>
      </c>
      <c r="J3131">
        <v>55.7</v>
      </c>
      <c r="K3131">
        <v>557</v>
      </c>
      <c r="L3131" t="s">
        <v>24</v>
      </c>
      <c r="M3131" t="s">
        <v>616</v>
      </c>
    </row>
    <row r="3132" spans="1:14" x14ac:dyDescent="0.2">
      <c r="A3132" t="s">
        <v>102</v>
      </c>
      <c r="B3132" t="s">
        <v>612</v>
      </c>
      <c r="C3132" t="s">
        <v>16</v>
      </c>
      <c r="E3132" t="s">
        <v>644</v>
      </c>
      <c r="F3132" t="s">
        <v>615</v>
      </c>
      <c r="G3132" t="s">
        <v>134</v>
      </c>
      <c r="H3132" t="s">
        <v>180</v>
      </c>
      <c r="I3132">
        <v>20</v>
      </c>
      <c r="J3132">
        <v>55.7</v>
      </c>
      <c r="K3132">
        <v>1114</v>
      </c>
      <c r="L3132" t="s">
        <v>24</v>
      </c>
      <c r="M3132" t="s">
        <v>616</v>
      </c>
    </row>
    <row r="3133" spans="1:14" x14ac:dyDescent="0.2">
      <c r="A3133" t="s">
        <v>103</v>
      </c>
      <c r="B3133" t="s">
        <v>612</v>
      </c>
      <c r="C3133" t="s">
        <v>16</v>
      </c>
      <c r="E3133" t="s">
        <v>116</v>
      </c>
      <c r="I3133">
        <v>20</v>
      </c>
      <c r="J3133">
        <v>55.7</v>
      </c>
      <c r="K3133">
        <v>1114</v>
      </c>
      <c r="N3133" t="s">
        <v>642</v>
      </c>
    </row>
    <row r="3134" spans="1:14" x14ac:dyDescent="0.2">
      <c r="A3134" t="s">
        <v>103</v>
      </c>
      <c r="B3134" t="s">
        <v>612</v>
      </c>
      <c r="C3134" t="s">
        <v>16</v>
      </c>
      <c r="E3134" t="s">
        <v>46</v>
      </c>
      <c r="I3134">
        <v>25</v>
      </c>
      <c r="J3134">
        <v>55.7</v>
      </c>
      <c r="K3134">
        <v>1392.5</v>
      </c>
    </row>
    <row r="3135" spans="1:14" x14ac:dyDescent="0.2">
      <c r="A3135" t="s">
        <v>103</v>
      </c>
      <c r="B3135" t="s">
        <v>612</v>
      </c>
      <c r="C3135" t="s">
        <v>16</v>
      </c>
      <c r="E3135" t="s">
        <v>644</v>
      </c>
      <c r="F3135" t="s">
        <v>615</v>
      </c>
      <c r="G3135" t="s">
        <v>134</v>
      </c>
      <c r="H3135" t="s">
        <v>180</v>
      </c>
      <c r="I3135">
        <v>5</v>
      </c>
      <c r="J3135">
        <v>55.7</v>
      </c>
      <c r="K3135">
        <v>278.5</v>
      </c>
      <c r="L3135" t="s">
        <v>24</v>
      </c>
      <c r="M3135" t="s">
        <v>616</v>
      </c>
    </row>
    <row r="3136" spans="1:14" x14ac:dyDescent="0.2">
      <c r="A3136" t="s">
        <v>104</v>
      </c>
      <c r="B3136" t="s">
        <v>612</v>
      </c>
      <c r="C3136" t="s">
        <v>16</v>
      </c>
      <c r="E3136" t="s">
        <v>116</v>
      </c>
      <c r="I3136">
        <v>20</v>
      </c>
      <c r="J3136">
        <v>55.7</v>
      </c>
      <c r="K3136">
        <v>1114</v>
      </c>
      <c r="N3136" t="s">
        <v>642</v>
      </c>
    </row>
    <row r="3137" spans="1:14" x14ac:dyDescent="0.2">
      <c r="A3137" t="s">
        <v>104</v>
      </c>
      <c r="B3137" t="s">
        <v>612</v>
      </c>
      <c r="C3137" t="s">
        <v>16</v>
      </c>
      <c r="E3137" t="s">
        <v>643</v>
      </c>
      <c r="F3137" t="s">
        <v>615</v>
      </c>
      <c r="G3137" t="s">
        <v>134</v>
      </c>
      <c r="H3137" t="s">
        <v>180</v>
      </c>
      <c r="I3137">
        <v>10</v>
      </c>
      <c r="J3137">
        <v>55.7</v>
      </c>
      <c r="K3137">
        <v>557</v>
      </c>
      <c r="L3137" t="s">
        <v>24</v>
      </c>
      <c r="M3137" t="s">
        <v>616</v>
      </c>
    </row>
    <row r="3138" spans="1:14" x14ac:dyDescent="0.2">
      <c r="A3138" t="s">
        <v>104</v>
      </c>
      <c r="B3138" t="s">
        <v>612</v>
      </c>
      <c r="C3138" t="s">
        <v>16</v>
      </c>
      <c r="E3138" t="s">
        <v>644</v>
      </c>
      <c r="F3138" t="s">
        <v>615</v>
      </c>
      <c r="G3138" t="s">
        <v>134</v>
      </c>
      <c r="H3138" t="s">
        <v>180</v>
      </c>
      <c r="I3138">
        <v>20</v>
      </c>
      <c r="J3138">
        <v>55.7</v>
      </c>
      <c r="K3138">
        <v>1114</v>
      </c>
      <c r="L3138" t="s">
        <v>24</v>
      </c>
      <c r="M3138" t="s">
        <v>616</v>
      </c>
    </row>
    <row r="3139" spans="1:14" x14ac:dyDescent="0.2">
      <c r="A3139" t="s">
        <v>105</v>
      </c>
      <c r="B3139" t="s">
        <v>612</v>
      </c>
      <c r="C3139" t="s">
        <v>16</v>
      </c>
      <c r="E3139" t="s">
        <v>116</v>
      </c>
      <c r="I3139">
        <v>20</v>
      </c>
      <c r="J3139">
        <v>55.7</v>
      </c>
      <c r="K3139">
        <v>1114</v>
      </c>
      <c r="N3139" t="s">
        <v>642</v>
      </c>
    </row>
    <row r="3140" spans="1:14" x14ac:dyDescent="0.2">
      <c r="A3140" t="s">
        <v>105</v>
      </c>
      <c r="B3140" t="s">
        <v>612</v>
      </c>
      <c r="C3140" t="s">
        <v>16</v>
      </c>
      <c r="E3140" t="s">
        <v>643</v>
      </c>
      <c r="F3140" t="s">
        <v>615</v>
      </c>
      <c r="G3140" t="s">
        <v>134</v>
      </c>
      <c r="H3140" t="s">
        <v>180</v>
      </c>
      <c r="I3140">
        <v>10</v>
      </c>
      <c r="J3140">
        <v>55.7</v>
      </c>
      <c r="K3140">
        <v>557</v>
      </c>
      <c r="L3140" t="s">
        <v>24</v>
      </c>
      <c r="M3140" t="s">
        <v>616</v>
      </c>
    </row>
    <row r="3141" spans="1:14" x14ac:dyDescent="0.2">
      <c r="A3141" t="s">
        <v>105</v>
      </c>
      <c r="B3141" t="s">
        <v>612</v>
      </c>
      <c r="C3141" t="s">
        <v>16</v>
      </c>
      <c r="E3141" t="s">
        <v>644</v>
      </c>
      <c r="F3141" t="s">
        <v>615</v>
      </c>
      <c r="G3141" t="s">
        <v>134</v>
      </c>
      <c r="H3141" t="s">
        <v>180</v>
      </c>
      <c r="I3141">
        <v>14</v>
      </c>
      <c r="J3141">
        <v>55.7</v>
      </c>
      <c r="K3141">
        <v>779.8</v>
      </c>
      <c r="L3141" t="s">
        <v>24</v>
      </c>
      <c r="M3141" t="s">
        <v>616</v>
      </c>
    </row>
    <row r="3142" spans="1:14" x14ac:dyDescent="0.2">
      <c r="A3142" t="s">
        <v>105</v>
      </c>
      <c r="B3142" t="s">
        <v>612</v>
      </c>
      <c r="C3142" t="s">
        <v>16</v>
      </c>
      <c r="E3142" t="s">
        <v>79</v>
      </c>
      <c r="I3142">
        <v>8</v>
      </c>
      <c r="J3142">
        <v>55.7</v>
      </c>
      <c r="K3142">
        <v>445.6</v>
      </c>
    </row>
    <row r="3143" spans="1:14" x14ac:dyDescent="0.2">
      <c r="A3143" t="s">
        <v>106</v>
      </c>
      <c r="B3143" t="s">
        <v>612</v>
      </c>
      <c r="C3143" t="s">
        <v>16</v>
      </c>
      <c r="E3143" t="s">
        <v>116</v>
      </c>
      <c r="I3143">
        <v>20</v>
      </c>
      <c r="J3143">
        <v>55.7</v>
      </c>
      <c r="K3143">
        <v>1114</v>
      </c>
      <c r="N3143" t="s">
        <v>642</v>
      </c>
    </row>
    <row r="3144" spans="1:14" x14ac:dyDescent="0.2">
      <c r="A3144" t="s">
        <v>106</v>
      </c>
      <c r="B3144" t="s">
        <v>612</v>
      </c>
      <c r="C3144" t="s">
        <v>16</v>
      </c>
      <c r="E3144" t="s">
        <v>314</v>
      </c>
      <c r="F3144" t="s">
        <v>315</v>
      </c>
      <c r="G3144" t="s">
        <v>134</v>
      </c>
      <c r="H3144" t="s">
        <v>145</v>
      </c>
      <c r="I3144">
        <v>22</v>
      </c>
      <c r="J3144">
        <v>55.7</v>
      </c>
      <c r="K3144">
        <v>1225.4000000000001</v>
      </c>
      <c r="L3144" t="s">
        <v>24</v>
      </c>
    </row>
    <row r="3145" spans="1:14" x14ac:dyDescent="0.2">
      <c r="A3145" t="s">
        <v>106</v>
      </c>
      <c r="B3145" t="s">
        <v>612</v>
      </c>
      <c r="C3145" t="s">
        <v>16</v>
      </c>
      <c r="E3145" t="s">
        <v>644</v>
      </c>
      <c r="F3145" t="s">
        <v>615</v>
      </c>
      <c r="G3145" t="s">
        <v>134</v>
      </c>
      <c r="H3145" t="s">
        <v>180</v>
      </c>
      <c r="I3145">
        <v>4</v>
      </c>
      <c r="J3145">
        <v>55.7</v>
      </c>
      <c r="K3145">
        <v>222.8</v>
      </c>
      <c r="L3145" t="s">
        <v>24</v>
      </c>
      <c r="M3145" t="s">
        <v>616</v>
      </c>
    </row>
    <row r="3146" spans="1:14" x14ac:dyDescent="0.2">
      <c r="A3146" t="s">
        <v>106</v>
      </c>
      <c r="B3146" t="s">
        <v>612</v>
      </c>
      <c r="C3146" t="s">
        <v>16</v>
      </c>
      <c r="E3146" t="s">
        <v>20</v>
      </c>
      <c r="I3146">
        <v>2</v>
      </c>
      <c r="J3146">
        <v>55.7</v>
      </c>
      <c r="K3146">
        <v>111.4</v>
      </c>
    </row>
    <row r="3147" spans="1:14" x14ac:dyDescent="0.2">
      <c r="A3147" t="s">
        <v>106</v>
      </c>
      <c r="B3147" t="s">
        <v>612</v>
      </c>
      <c r="C3147" t="s">
        <v>16</v>
      </c>
      <c r="D3147" t="s">
        <v>40</v>
      </c>
      <c r="E3147" t="s">
        <v>645</v>
      </c>
      <c r="F3147" t="s">
        <v>625</v>
      </c>
      <c r="G3147" t="s">
        <v>31</v>
      </c>
      <c r="H3147" t="s">
        <v>23</v>
      </c>
      <c r="I3147">
        <v>4</v>
      </c>
      <c r="J3147">
        <v>55.7</v>
      </c>
      <c r="K3147">
        <v>222.8</v>
      </c>
      <c r="L3147" t="s">
        <v>24</v>
      </c>
    </row>
    <row r="3148" spans="1:14" x14ac:dyDescent="0.2">
      <c r="A3148" t="s">
        <v>107</v>
      </c>
      <c r="B3148" t="s">
        <v>612</v>
      </c>
      <c r="C3148" t="s">
        <v>16</v>
      </c>
      <c r="E3148" t="s">
        <v>116</v>
      </c>
      <c r="I3148">
        <v>20</v>
      </c>
      <c r="J3148">
        <v>55.7</v>
      </c>
      <c r="K3148">
        <v>1114</v>
      </c>
      <c r="N3148" t="s">
        <v>642</v>
      </c>
    </row>
    <row r="3149" spans="1:14" x14ac:dyDescent="0.2">
      <c r="A3149" t="s">
        <v>107</v>
      </c>
      <c r="B3149" t="s">
        <v>612</v>
      </c>
      <c r="C3149" t="s">
        <v>16</v>
      </c>
      <c r="E3149" t="s">
        <v>643</v>
      </c>
      <c r="F3149" t="s">
        <v>615</v>
      </c>
      <c r="G3149" t="s">
        <v>134</v>
      </c>
      <c r="H3149" t="s">
        <v>180</v>
      </c>
      <c r="I3149">
        <v>25</v>
      </c>
      <c r="J3149">
        <v>55.7</v>
      </c>
      <c r="K3149">
        <v>1392.5</v>
      </c>
      <c r="L3149" t="s">
        <v>24</v>
      </c>
      <c r="M3149" t="s">
        <v>616</v>
      </c>
    </row>
    <row r="3150" spans="1:14" x14ac:dyDescent="0.2">
      <c r="A3150" t="s">
        <v>107</v>
      </c>
      <c r="B3150" t="s">
        <v>612</v>
      </c>
      <c r="C3150" t="s">
        <v>16</v>
      </c>
      <c r="E3150" t="s">
        <v>644</v>
      </c>
      <c r="F3150" t="s">
        <v>615</v>
      </c>
      <c r="G3150" t="s">
        <v>134</v>
      </c>
      <c r="H3150" t="s">
        <v>180</v>
      </c>
      <c r="I3150">
        <v>4</v>
      </c>
      <c r="J3150">
        <v>55.7</v>
      </c>
      <c r="K3150">
        <v>222.8</v>
      </c>
      <c r="L3150" t="s">
        <v>24</v>
      </c>
      <c r="M3150" t="s">
        <v>616</v>
      </c>
    </row>
    <row r="3151" spans="1:14" x14ac:dyDescent="0.2">
      <c r="A3151" t="s">
        <v>107</v>
      </c>
      <c r="B3151" t="s">
        <v>612</v>
      </c>
      <c r="C3151" t="s">
        <v>16</v>
      </c>
      <c r="E3151" t="s">
        <v>20</v>
      </c>
      <c r="I3151">
        <v>1</v>
      </c>
      <c r="J3151">
        <v>55.7</v>
      </c>
      <c r="K3151">
        <v>55.7</v>
      </c>
    </row>
    <row r="3152" spans="1:14" x14ac:dyDescent="0.2">
      <c r="A3152" t="s">
        <v>108</v>
      </c>
      <c r="B3152" t="s">
        <v>612</v>
      </c>
      <c r="C3152" t="s">
        <v>16</v>
      </c>
      <c r="E3152" t="s">
        <v>116</v>
      </c>
      <c r="I3152">
        <v>20</v>
      </c>
      <c r="J3152">
        <v>55.7</v>
      </c>
      <c r="K3152">
        <v>1114</v>
      </c>
      <c r="N3152" t="s">
        <v>642</v>
      </c>
    </row>
    <row r="3153" spans="1:14" x14ac:dyDescent="0.2">
      <c r="A3153" t="s">
        <v>108</v>
      </c>
      <c r="B3153" t="s">
        <v>612</v>
      </c>
      <c r="C3153" t="s">
        <v>16</v>
      </c>
      <c r="E3153" t="s">
        <v>314</v>
      </c>
      <c r="F3153" t="s">
        <v>315</v>
      </c>
      <c r="G3153" t="s">
        <v>134</v>
      </c>
      <c r="H3153" t="s">
        <v>145</v>
      </c>
      <c r="I3153">
        <v>20</v>
      </c>
      <c r="J3153">
        <v>55.7</v>
      </c>
      <c r="K3153">
        <v>1114</v>
      </c>
      <c r="L3153" t="s">
        <v>24</v>
      </c>
      <c r="N3153" t="s">
        <v>646</v>
      </c>
    </row>
    <row r="3154" spans="1:14" x14ac:dyDescent="0.2">
      <c r="A3154" t="s">
        <v>108</v>
      </c>
      <c r="B3154" t="s">
        <v>612</v>
      </c>
      <c r="C3154" t="s">
        <v>16</v>
      </c>
      <c r="E3154" t="s">
        <v>644</v>
      </c>
      <c r="F3154" t="s">
        <v>615</v>
      </c>
      <c r="G3154" t="s">
        <v>134</v>
      </c>
      <c r="H3154" t="s">
        <v>180</v>
      </c>
      <c r="I3154">
        <v>4</v>
      </c>
      <c r="J3154">
        <v>55.7</v>
      </c>
      <c r="K3154">
        <v>222.8</v>
      </c>
      <c r="L3154" t="s">
        <v>24</v>
      </c>
      <c r="M3154" t="s">
        <v>616</v>
      </c>
    </row>
    <row r="3155" spans="1:14" x14ac:dyDescent="0.2">
      <c r="A3155" t="s">
        <v>108</v>
      </c>
      <c r="B3155" t="s">
        <v>612</v>
      </c>
      <c r="C3155" t="s">
        <v>16</v>
      </c>
      <c r="E3155" t="s">
        <v>20</v>
      </c>
      <c r="I3155">
        <v>2</v>
      </c>
      <c r="J3155">
        <v>55.7</v>
      </c>
      <c r="K3155">
        <v>111.4</v>
      </c>
    </row>
    <row r="3156" spans="1:14" x14ac:dyDescent="0.2">
      <c r="A3156" t="s">
        <v>108</v>
      </c>
      <c r="B3156" t="s">
        <v>612</v>
      </c>
      <c r="C3156" t="s">
        <v>16</v>
      </c>
      <c r="D3156" t="s">
        <v>40</v>
      </c>
      <c r="E3156" t="s">
        <v>645</v>
      </c>
      <c r="F3156" t="s">
        <v>625</v>
      </c>
      <c r="G3156" t="s">
        <v>31</v>
      </c>
      <c r="H3156" t="s">
        <v>23</v>
      </c>
      <c r="I3156">
        <v>2</v>
      </c>
      <c r="J3156">
        <v>55.7</v>
      </c>
      <c r="K3156">
        <v>111.4</v>
      </c>
      <c r="L3156" t="s">
        <v>24</v>
      </c>
    </row>
    <row r="3157" spans="1:14" x14ac:dyDescent="0.2">
      <c r="A3157" t="s">
        <v>109</v>
      </c>
      <c r="B3157" t="s">
        <v>612</v>
      </c>
      <c r="C3157" t="s">
        <v>16</v>
      </c>
      <c r="E3157" t="s">
        <v>116</v>
      </c>
      <c r="I3157">
        <v>39</v>
      </c>
      <c r="J3157">
        <v>55.7</v>
      </c>
      <c r="K3157">
        <v>2172.3000000000002</v>
      </c>
      <c r="N3157" t="s">
        <v>647</v>
      </c>
    </row>
    <row r="3158" spans="1:14" x14ac:dyDescent="0.2">
      <c r="A3158" t="s">
        <v>14</v>
      </c>
      <c r="B3158" t="s">
        <v>648</v>
      </c>
      <c r="C3158" t="s">
        <v>16</v>
      </c>
      <c r="E3158" t="s">
        <v>79</v>
      </c>
      <c r="I3158">
        <v>2</v>
      </c>
      <c r="J3158">
        <v>30.94</v>
      </c>
      <c r="K3158">
        <v>61.88</v>
      </c>
    </row>
    <row r="3159" spans="1:14" x14ac:dyDescent="0.2">
      <c r="A3159" t="s">
        <v>14</v>
      </c>
      <c r="B3159" t="s">
        <v>648</v>
      </c>
      <c r="C3159" t="s">
        <v>16</v>
      </c>
      <c r="E3159" t="s">
        <v>20</v>
      </c>
      <c r="I3159">
        <v>2</v>
      </c>
      <c r="J3159">
        <v>30.94</v>
      </c>
      <c r="K3159">
        <v>61.88</v>
      </c>
      <c r="N3159" t="s">
        <v>649</v>
      </c>
    </row>
    <row r="3160" spans="1:14" x14ac:dyDescent="0.2">
      <c r="A3160" t="s">
        <v>14</v>
      </c>
      <c r="B3160" t="s">
        <v>648</v>
      </c>
      <c r="C3160" t="s">
        <v>16</v>
      </c>
      <c r="E3160" t="s">
        <v>18</v>
      </c>
      <c r="I3160">
        <v>4</v>
      </c>
      <c r="J3160">
        <v>30.94</v>
      </c>
      <c r="K3160">
        <v>123.76</v>
      </c>
      <c r="N3160" t="s">
        <v>650</v>
      </c>
    </row>
    <row r="3161" spans="1:14" x14ac:dyDescent="0.2">
      <c r="A3161" t="s">
        <v>14</v>
      </c>
      <c r="B3161" t="s">
        <v>648</v>
      </c>
      <c r="C3161" t="s">
        <v>16</v>
      </c>
      <c r="E3161" t="s">
        <v>414</v>
      </c>
      <c r="F3161" t="s">
        <v>415</v>
      </c>
      <c r="G3161" t="s">
        <v>54</v>
      </c>
      <c r="H3161" t="s">
        <v>145</v>
      </c>
      <c r="I3161">
        <v>8</v>
      </c>
      <c r="J3161">
        <v>30.94</v>
      </c>
      <c r="K3161">
        <v>247.52</v>
      </c>
    </row>
    <row r="3162" spans="1:14" x14ac:dyDescent="0.2">
      <c r="A3162" t="s">
        <v>14</v>
      </c>
      <c r="B3162" t="s">
        <v>648</v>
      </c>
      <c r="C3162" t="s">
        <v>16</v>
      </c>
      <c r="E3162" t="s">
        <v>651</v>
      </c>
      <c r="F3162" t="s">
        <v>419</v>
      </c>
      <c r="G3162" t="s">
        <v>54</v>
      </c>
      <c r="H3162" t="s">
        <v>32</v>
      </c>
      <c r="I3162">
        <v>16</v>
      </c>
      <c r="J3162">
        <v>30.94</v>
      </c>
      <c r="K3162">
        <v>495.04</v>
      </c>
    </row>
    <row r="3163" spans="1:14" x14ac:dyDescent="0.2">
      <c r="A3163" t="s">
        <v>14</v>
      </c>
      <c r="B3163" t="s">
        <v>648</v>
      </c>
      <c r="C3163" t="s">
        <v>16</v>
      </c>
      <c r="E3163" t="s">
        <v>652</v>
      </c>
      <c r="F3163" t="s">
        <v>653</v>
      </c>
      <c r="G3163" t="s">
        <v>54</v>
      </c>
      <c r="H3163" t="s">
        <v>145</v>
      </c>
      <c r="I3163">
        <v>6.75</v>
      </c>
      <c r="J3163">
        <v>30.94</v>
      </c>
      <c r="K3163">
        <v>208.845</v>
      </c>
      <c r="L3163" t="s">
        <v>24</v>
      </c>
    </row>
    <row r="3164" spans="1:14" x14ac:dyDescent="0.2">
      <c r="A3164" t="s">
        <v>36</v>
      </c>
      <c r="B3164" t="s">
        <v>648</v>
      </c>
      <c r="C3164" t="s">
        <v>16</v>
      </c>
      <c r="E3164" t="s">
        <v>46</v>
      </c>
      <c r="I3164">
        <v>4.5</v>
      </c>
      <c r="J3164">
        <v>30.94</v>
      </c>
      <c r="K3164">
        <v>139.22999999999999</v>
      </c>
      <c r="N3164" t="s">
        <v>654</v>
      </c>
    </row>
    <row r="3165" spans="1:14" x14ac:dyDescent="0.2">
      <c r="A3165" t="s">
        <v>36</v>
      </c>
      <c r="B3165" t="s">
        <v>648</v>
      </c>
      <c r="C3165" t="s">
        <v>16</v>
      </c>
      <c r="D3165" t="s">
        <v>361</v>
      </c>
      <c r="E3165" t="s">
        <v>383</v>
      </c>
      <c r="F3165" t="s">
        <v>384</v>
      </c>
      <c r="G3165" t="s">
        <v>54</v>
      </c>
      <c r="H3165" t="s">
        <v>145</v>
      </c>
      <c r="I3165">
        <v>7.75</v>
      </c>
      <c r="J3165">
        <v>30.94</v>
      </c>
      <c r="K3165">
        <v>239.785</v>
      </c>
      <c r="N3165" t="s">
        <v>655</v>
      </c>
    </row>
    <row r="3166" spans="1:14" x14ac:dyDescent="0.2">
      <c r="A3166" t="s">
        <v>36</v>
      </c>
      <c r="B3166" t="s">
        <v>648</v>
      </c>
      <c r="C3166" t="s">
        <v>16</v>
      </c>
      <c r="E3166" t="s">
        <v>414</v>
      </c>
      <c r="F3166" t="s">
        <v>415</v>
      </c>
      <c r="G3166" t="s">
        <v>54</v>
      </c>
      <c r="H3166" t="s">
        <v>145</v>
      </c>
      <c r="I3166">
        <v>20</v>
      </c>
      <c r="J3166">
        <v>30.94</v>
      </c>
      <c r="K3166">
        <v>618.79999999999995</v>
      </c>
    </row>
    <row r="3167" spans="1:14" x14ac:dyDescent="0.2">
      <c r="A3167" t="s">
        <v>36</v>
      </c>
      <c r="B3167" t="s">
        <v>648</v>
      </c>
      <c r="C3167" t="s">
        <v>16</v>
      </c>
      <c r="E3167" t="s">
        <v>20</v>
      </c>
      <c r="I3167">
        <v>3</v>
      </c>
      <c r="J3167">
        <v>30.94</v>
      </c>
      <c r="K3167">
        <v>92.82</v>
      </c>
      <c r="N3167" t="s">
        <v>656</v>
      </c>
    </row>
    <row r="3168" spans="1:14" x14ac:dyDescent="0.2">
      <c r="A3168" t="s">
        <v>36</v>
      </c>
      <c r="B3168" t="s">
        <v>648</v>
      </c>
      <c r="C3168" t="s">
        <v>16</v>
      </c>
      <c r="E3168" t="s">
        <v>652</v>
      </c>
      <c r="F3168" t="s">
        <v>653</v>
      </c>
      <c r="G3168" t="s">
        <v>54</v>
      </c>
      <c r="H3168" t="s">
        <v>145</v>
      </c>
      <c r="I3168">
        <v>3.5</v>
      </c>
      <c r="J3168">
        <v>30.94</v>
      </c>
      <c r="K3168">
        <v>108.29</v>
      </c>
      <c r="L3168" t="s">
        <v>24</v>
      </c>
      <c r="N3168" t="s">
        <v>656</v>
      </c>
    </row>
    <row r="3169" spans="1:14" x14ac:dyDescent="0.2">
      <c r="A3169" t="s">
        <v>37</v>
      </c>
      <c r="B3169" t="s">
        <v>648</v>
      </c>
      <c r="C3169" t="s">
        <v>16</v>
      </c>
      <c r="E3169" t="s">
        <v>46</v>
      </c>
      <c r="I3169">
        <v>4</v>
      </c>
      <c r="J3169">
        <v>30.94</v>
      </c>
      <c r="K3169">
        <v>123.76</v>
      </c>
      <c r="N3169" t="s">
        <v>657</v>
      </c>
    </row>
    <row r="3170" spans="1:14" x14ac:dyDescent="0.2">
      <c r="A3170" t="s">
        <v>37</v>
      </c>
      <c r="B3170" t="s">
        <v>648</v>
      </c>
      <c r="C3170" t="s">
        <v>16</v>
      </c>
      <c r="E3170" t="s">
        <v>20</v>
      </c>
      <c r="I3170">
        <v>1.5</v>
      </c>
      <c r="J3170">
        <v>30.94</v>
      </c>
      <c r="K3170">
        <v>46.41</v>
      </c>
      <c r="N3170" t="s">
        <v>658</v>
      </c>
    </row>
    <row r="3171" spans="1:14" x14ac:dyDescent="0.2">
      <c r="A3171" t="s">
        <v>37</v>
      </c>
      <c r="B3171" t="s">
        <v>648</v>
      </c>
      <c r="C3171" t="s">
        <v>16</v>
      </c>
      <c r="E3171" t="s">
        <v>17</v>
      </c>
      <c r="I3171">
        <v>7.75</v>
      </c>
      <c r="J3171">
        <v>30.94</v>
      </c>
      <c r="K3171">
        <v>239.785</v>
      </c>
      <c r="N3171" t="s">
        <v>659</v>
      </c>
    </row>
    <row r="3172" spans="1:14" x14ac:dyDescent="0.2">
      <c r="A3172" t="s">
        <v>37</v>
      </c>
      <c r="B3172" t="s">
        <v>648</v>
      </c>
      <c r="C3172" t="s">
        <v>16</v>
      </c>
      <c r="E3172" t="s">
        <v>414</v>
      </c>
      <c r="F3172" t="s">
        <v>415</v>
      </c>
      <c r="G3172" t="s">
        <v>54</v>
      </c>
      <c r="H3172" t="s">
        <v>145</v>
      </c>
      <c r="I3172">
        <v>15.5</v>
      </c>
      <c r="J3172">
        <v>30.94</v>
      </c>
      <c r="K3172">
        <v>479.57</v>
      </c>
    </row>
    <row r="3173" spans="1:14" x14ac:dyDescent="0.2">
      <c r="A3173" t="s">
        <v>37</v>
      </c>
      <c r="B3173" t="s">
        <v>648</v>
      </c>
      <c r="C3173" t="s">
        <v>16</v>
      </c>
      <c r="D3173" t="s">
        <v>660</v>
      </c>
      <c r="E3173" t="s">
        <v>661</v>
      </c>
      <c r="F3173" t="s">
        <v>662</v>
      </c>
      <c r="G3173" t="s">
        <v>63</v>
      </c>
      <c r="H3173" t="s">
        <v>32</v>
      </c>
      <c r="I3173">
        <v>10</v>
      </c>
      <c r="J3173">
        <v>30.94</v>
      </c>
      <c r="K3173">
        <v>309.39999999999998</v>
      </c>
      <c r="L3173" t="s">
        <v>24</v>
      </c>
    </row>
    <row r="3174" spans="1:14" x14ac:dyDescent="0.2">
      <c r="A3174" t="s">
        <v>39</v>
      </c>
      <c r="B3174" t="s">
        <v>648</v>
      </c>
      <c r="C3174" t="s">
        <v>16</v>
      </c>
      <c r="E3174" t="s">
        <v>46</v>
      </c>
      <c r="I3174">
        <v>5</v>
      </c>
      <c r="J3174">
        <v>30.94</v>
      </c>
      <c r="K3174">
        <v>154.69999999999999</v>
      </c>
      <c r="N3174" t="s">
        <v>663</v>
      </c>
    </row>
    <row r="3175" spans="1:14" x14ac:dyDescent="0.2">
      <c r="A3175" t="s">
        <v>39</v>
      </c>
      <c r="B3175" t="s">
        <v>648</v>
      </c>
      <c r="C3175" t="s">
        <v>16</v>
      </c>
      <c r="E3175" t="s">
        <v>79</v>
      </c>
      <c r="I3175">
        <v>3</v>
      </c>
      <c r="J3175">
        <v>30.94</v>
      </c>
      <c r="K3175">
        <v>92.82</v>
      </c>
      <c r="N3175" t="s">
        <v>664</v>
      </c>
    </row>
    <row r="3176" spans="1:14" x14ac:dyDescent="0.2">
      <c r="A3176" t="s">
        <v>39</v>
      </c>
      <c r="B3176" t="s">
        <v>648</v>
      </c>
      <c r="C3176" t="s">
        <v>16</v>
      </c>
      <c r="E3176" t="s">
        <v>651</v>
      </c>
      <c r="F3176" t="s">
        <v>419</v>
      </c>
      <c r="G3176" t="s">
        <v>54</v>
      </c>
      <c r="H3176" t="s">
        <v>32</v>
      </c>
      <c r="I3176">
        <v>2</v>
      </c>
      <c r="J3176">
        <v>30.94</v>
      </c>
      <c r="K3176">
        <v>61.88</v>
      </c>
      <c r="N3176" t="s">
        <v>665</v>
      </c>
    </row>
    <row r="3177" spans="1:14" x14ac:dyDescent="0.2">
      <c r="A3177" t="s">
        <v>39</v>
      </c>
      <c r="B3177" t="s">
        <v>648</v>
      </c>
      <c r="C3177" t="s">
        <v>16</v>
      </c>
      <c r="D3177" t="s">
        <v>361</v>
      </c>
      <c r="E3177" t="s">
        <v>383</v>
      </c>
      <c r="F3177" t="s">
        <v>384</v>
      </c>
      <c r="G3177" t="s">
        <v>54</v>
      </c>
      <c r="H3177" t="s">
        <v>145</v>
      </c>
      <c r="I3177">
        <v>7.75</v>
      </c>
      <c r="J3177">
        <v>30.94</v>
      </c>
      <c r="K3177">
        <v>239.785</v>
      </c>
      <c r="N3177" t="s">
        <v>664</v>
      </c>
    </row>
    <row r="3178" spans="1:14" x14ac:dyDescent="0.2">
      <c r="A3178" t="s">
        <v>39</v>
      </c>
      <c r="B3178" t="s">
        <v>648</v>
      </c>
      <c r="C3178" t="s">
        <v>16</v>
      </c>
      <c r="E3178" t="s">
        <v>414</v>
      </c>
      <c r="F3178" t="s">
        <v>415</v>
      </c>
      <c r="G3178" t="s">
        <v>54</v>
      </c>
      <c r="H3178" t="s">
        <v>145</v>
      </c>
      <c r="I3178">
        <v>17</v>
      </c>
      <c r="J3178">
        <v>30.94</v>
      </c>
      <c r="K3178">
        <v>525.98</v>
      </c>
      <c r="N3178" t="s">
        <v>664</v>
      </c>
    </row>
    <row r="3179" spans="1:14" x14ac:dyDescent="0.2">
      <c r="A3179" t="s">
        <v>39</v>
      </c>
      <c r="B3179" t="s">
        <v>648</v>
      </c>
      <c r="C3179" t="s">
        <v>16</v>
      </c>
      <c r="E3179" t="s">
        <v>652</v>
      </c>
      <c r="F3179" t="s">
        <v>653</v>
      </c>
      <c r="G3179" t="s">
        <v>54</v>
      </c>
      <c r="H3179" t="s">
        <v>145</v>
      </c>
      <c r="I3179">
        <v>4</v>
      </c>
      <c r="J3179">
        <v>30.94</v>
      </c>
      <c r="K3179">
        <v>123.76</v>
      </c>
      <c r="L3179" t="s">
        <v>24</v>
      </c>
      <c r="N3179" t="s">
        <v>664</v>
      </c>
    </row>
    <row r="3180" spans="1:14" x14ac:dyDescent="0.2">
      <c r="A3180" t="s">
        <v>44</v>
      </c>
      <c r="B3180" t="s">
        <v>648</v>
      </c>
      <c r="C3180" t="s">
        <v>16</v>
      </c>
      <c r="E3180" t="s">
        <v>20</v>
      </c>
      <c r="I3180">
        <v>5</v>
      </c>
      <c r="J3180">
        <v>30.94</v>
      </c>
      <c r="K3180">
        <v>154.69999999999999</v>
      </c>
      <c r="N3180" t="s">
        <v>666</v>
      </c>
    </row>
    <row r="3181" spans="1:14" x14ac:dyDescent="0.2">
      <c r="A3181" t="s">
        <v>44</v>
      </c>
      <c r="B3181" t="s">
        <v>648</v>
      </c>
      <c r="C3181" t="s">
        <v>16</v>
      </c>
      <c r="E3181" t="s">
        <v>50</v>
      </c>
      <c r="F3181" t="s">
        <v>22</v>
      </c>
      <c r="H3181" t="s">
        <v>23</v>
      </c>
      <c r="I3181">
        <v>10</v>
      </c>
      <c r="J3181">
        <v>30.94</v>
      </c>
      <c r="K3181">
        <v>309.39999999999998</v>
      </c>
      <c r="L3181" t="s">
        <v>24</v>
      </c>
      <c r="N3181" t="s">
        <v>667</v>
      </c>
    </row>
    <row r="3182" spans="1:14" x14ac:dyDescent="0.2">
      <c r="A3182" t="s">
        <v>44</v>
      </c>
      <c r="B3182" t="s">
        <v>648</v>
      </c>
      <c r="C3182" t="s">
        <v>16</v>
      </c>
      <c r="E3182" t="s">
        <v>25</v>
      </c>
      <c r="F3182" t="s">
        <v>22</v>
      </c>
      <c r="H3182" t="s">
        <v>23</v>
      </c>
      <c r="I3182">
        <v>10</v>
      </c>
      <c r="J3182">
        <v>30.94</v>
      </c>
      <c r="K3182">
        <v>309.39999999999998</v>
      </c>
      <c r="L3182" t="s">
        <v>24</v>
      </c>
      <c r="N3182" t="s">
        <v>668</v>
      </c>
    </row>
    <row r="3183" spans="1:14" x14ac:dyDescent="0.2">
      <c r="A3183" t="s">
        <v>44</v>
      </c>
      <c r="B3183" t="s">
        <v>648</v>
      </c>
      <c r="C3183" t="s">
        <v>16</v>
      </c>
      <c r="E3183" t="s">
        <v>25</v>
      </c>
      <c r="F3183" t="s">
        <v>22</v>
      </c>
      <c r="H3183" t="s">
        <v>23</v>
      </c>
      <c r="I3183">
        <v>10</v>
      </c>
      <c r="J3183">
        <v>30.94</v>
      </c>
      <c r="K3183">
        <v>309.39999999999998</v>
      </c>
      <c r="L3183" t="s">
        <v>24</v>
      </c>
      <c r="N3183" t="s">
        <v>669</v>
      </c>
    </row>
    <row r="3184" spans="1:14" x14ac:dyDescent="0.2">
      <c r="A3184" t="s">
        <v>44</v>
      </c>
      <c r="B3184" t="s">
        <v>648</v>
      </c>
      <c r="C3184" t="s">
        <v>16</v>
      </c>
      <c r="E3184" t="s">
        <v>21</v>
      </c>
      <c r="F3184" t="s">
        <v>22</v>
      </c>
      <c r="H3184" t="s">
        <v>23</v>
      </c>
      <c r="I3184">
        <v>3.75</v>
      </c>
      <c r="J3184">
        <v>30.94</v>
      </c>
      <c r="K3184">
        <v>116.02500000000001</v>
      </c>
      <c r="L3184" t="s">
        <v>24</v>
      </c>
      <c r="N3184" t="s">
        <v>670</v>
      </c>
    </row>
    <row r="3185" spans="1:14" x14ac:dyDescent="0.2">
      <c r="A3185" t="s">
        <v>47</v>
      </c>
      <c r="B3185" t="s">
        <v>648</v>
      </c>
      <c r="C3185" t="s">
        <v>16</v>
      </c>
      <c r="E3185" t="s">
        <v>17</v>
      </c>
      <c r="I3185">
        <v>38.75</v>
      </c>
      <c r="J3185">
        <v>30.94</v>
      </c>
      <c r="K3185">
        <v>1198.925</v>
      </c>
      <c r="N3185" t="s">
        <v>671</v>
      </c>
    </row>
    <row r="3186" spans="1:14" x14ac:dyDescent="0.2">
      <c r="A3186" t="s">
        <v>48</v>
      </c>
      <c r="B3186" t="s">
        <v>648</v>
      </c>
      <c r="C3186" t="s">
        <v>16</v>
      </c>
      <c r="E3186" t="s">
        <v>17</v>
      </c>
      <c r="I3186">
        <v>16</v>
      </c>
      <c r="J3186">
        <v>30.94</v>
      </c>
      <c r="K3186">
        <v>495.04</v>
      </c>
      <c r="N3186" t="s">
        <v>672</v>
      </c>
    </row>
    <row r="3187" spans="1:14" x14ac:dyDescent="0.2">
      <c r="A3187" t="s">
        <v>48</v>
      </c>
      <c r="B3187" t="s">
        <v>648</v>
      </c>
      <c r="C3187" t="s">
        <v>16</v>
      </c>
      <c r="E3187" t="s">
        <v>20</v>
      </c>
      <c r="I3187">
        <v>12</v>
      </c>
      <c r="J3187">
        <v>30.94</v>
      </c>
      <c r="K3187">
        <v>371.28</v>
      </c>
      <c r="N3187" t="s">
        <v>673</v>
      </c>
    </row>
    <row r="3188" spans="1:14" x14ac:dyDescent="0.2">
      <c r="A3188" t="s">
        <v>48</v>
      </c>
      <c r="B3188" t="s">
        <v>648</v>
      </c>
      <c r="C3188" t="s">
        <v>16</v>
      </c>
      <c r="E3188" t="s">
        <v>50</v>
      </c>
      <c r="F3188" t="s">
        <v>22</v>
      </c>
      <c r="H3188" t="s">
        <v>23</v>
      </c>
      <c r="I3188">
        <v>6</v>
      </c>
      <c r="J3188">
        <v>30.94</v>
      </c>
      <c r="K3188">
        <v>185.64</v>
      </c>
      <c r="L3188" t="s">
        <v>24</v>
      </c>
      <c r="N3188" t="s">
        <v>674</v>
      </c>
    </row>
    <row r="3189" spans="1:14" x14ac:dyDescent="0.2">
      <c r="A3189" t="s">
        <v>48</v>
      </c>
      <c r="B3189" t="s">
        <v>648</v>
      </c>
      <c r="C3189" t="s">
        <v>16</v>
      </c>
      <c r="E3189" t="s">
        <v>576</v>
      </c>
      <c r="F3189" t="s">
        <v>577</v>
      </c>
      <c r="G3189" t="s">
        <v>396</v>
      </c>
      <c r="I3189">
        <v>4.75</v>
      </c>
      <c r="J3189">
        <v>30.94</v>
      </c>
      <c r="K3189">
        <v>146.965</v>
      </c>
      <c r="L3189" t="s">
        <v>24</v>
      </c>
      <c r="N3189" t="s">
        <v>675</v>
      </c>
    </row>
    <row r="3190" spans="1:14" x14ac:dyDescent="0.2">
      <c r="A3190" t="s">
        <v>49</v>
      </c>
      <c r="B3190" t="s">
        <v>648</v>
      </c>
      <c r="C3190" t="s">
        <v>16</v>
      </c>
      <c r="E3190" t="s">
        <v>20</v>
      </c>
      <c r="I3190">
        <v>6.75</v>
      </c>
      <c r="J3190">
        <v>30.94</v>
      </c>
      <c r="K3190">
        <v>208.845</v>
      </c>
      <c r="N3190" t="s">
        <v>676</v>
      </c>
    </row>
    <row r="3191" spans="1:14" x14ac:dyDescent="0.2">
      <c r="A3191" t="s">
        <v>49</v>
      </c>
      <c r="B3191" t="s">
        <v>648</v>
      </c>
      <c r="C3191" t="s">
        <v>16</v>
      </c>
      <c r="E3191" t="s">
        <v>414</v>
      </c>
      <c r="F3191" t="s">
        <v>415</v>
      </c>
      <c r="G3191" t="s">
        <v>54</v>
      </c>
      <c r="H3191" t="s">
        <v>145</v>
      </c>
      <c r="I3191">
        <v>10</v>
      </c>
      <c r="J3191">
        <v>30.94</v>
      </c>
      <c r="K3191">
        <v>309.39999999999998</v>
      </c>
      <c r="N3191" t="s">
        <v>677</v>
      </c>
    </row>
    <row r="3192" spans="1:14" x14ac:dyDescent="0.2">
      <c r="A3192" t="s">
        <v>49</v>
      </c>
      <c r="B3192" t="s">
        <v>648</v>
      </c>
      <c r="C3192" t="s">
        <v>16</v>
      </c>
      <c r="E3192" t="s">
        <v>652</v>
      </c>
      <c r="F3192" t="s">
        <v>653</v>
      </c>
      <c r="G3192" t="s">
        <v>54</v>
      </c>
      <c r="H3192" t="s">
        <v>145</v>
      </c>
      <c r="I3192">
        <v>6</v>
      </c>
      <c r="J3192">
        <v>30.94</v>
      </c>
      <c r="K3192">
        <v>185.64</v>
      </c>
      <c r="L3192" t="s">
        <v>24</v>
      </c>
      <c r="N3192" t="s">
        <v>678</v>
      </c>
    </row>
    <row r="3193" spans="1:14" x14ac:dyDescent="0.2">
      <c r="A3193" t="s">
        <v>49</v>
      </c>
      <c r="B3193" t="s">
        <v>648</v>
      </c>
      <c r="C3193" t="s">
        <v>16</v>
      </c>
      <c r="D3193" t="s">
        <v>41</v>
      </c>
      <c r="E3193" t="s">
        <v>679</v>
      </c>
      <c r="F3193" t="s">
        <v>42</v>
      </c>
      <c r="G3193" t="s">
        <v>31</v>
      </c>
      <c r="H3193" t="s">
        <v>23</v>
      </c>
      <c r="I3193">
        <v>5</v>
      </c>
      <c r="J3193">
        <v>30.94</v>
      </c>
      <c r="K3193">
        <v>154.69999999999999</v>
      </c>
      <c r="N3193" t="s">
        <v>680</v>
      </c>
    </row>
    <row r="3194" spans="1:14" x14ac:dyDescent="0.2">
      <c r="A3194" t="s">
        <v>49</v>
      </c>
      <c r="B3194" t="s">
        <v>648</v>
      </c>
      <c r="C3194" t="s">
        <v>16</v>
      </c>
      <c r="E3194" t="s">
        <v>57</v>
      </c>
      <c r="F3194" t="s">
        <v>22</v>
      </c>
      <c r="H3194" t="s">
        <v>23</v>
      </c>
      <c r="I3194">
        <v>7</v>
      </c>
      <c r="J3194">
        <v>30.94</v>
      </c>
      <c r="K3194">
        <v>216.58</v>
      </c>
      <c r="L3194" t="s">
        <v>24</v>
      </c>
      <c r="N3194" t="s">
        <v>681</v>
      </c>
    </row>
    <row r="3195" spans="1:14" x14ac:dyDescent="0.2">
      <c r="A3195" t="s">
        <v>49</v>
      </c>
      <c r="B3195" t="s">
        <v>648</v>
      </c>
      <c r="C3195" t="s">
        <v>16</v>
      </c>
      <c r="E3195" t="s">
        <v>17</v>
      </c>
      <c r="I3195">
        <v>4</v>
      </c>
      <c r="J3195">
        <v>30.94</v>
      </c>
      <c r="K3195">
        <v>123.76</v>
      </c>
      <c r="N3195" t="s">
        <v>682</v>
      </c>
    </row>
    <row r="3196" spans="1:14" x14ac:dyDescent="0.2">
      <c r="A3196" t="s">
        <v>51</v>
      </c>
      <c r="B3196" t="s">
        <v>648</v>
      </c>
      <c r="C3196" t="s">
        <v>16</v>
      </c>
      <c r="E3196" t="s">
        <v>17</v>
      </c>
      <c r="I3196">
        <v>16</v>
      </c>
      <c r="J3196">
        <v>30.94</v>
      </c>
      <c r="K3196">
        <v>495.04</v>
      </c>
      <c r="N3196" t="s">
        <v>682</v>
      </c>
    </row>
    <row r="3197" spans="1:14" x14ac:dyDescent="0.2">
      <c r="A3197" t="s">
        <v>51</v>
      </c>
      <c r="B3197" t="s">
        <v>648</v>
      </c>
      <c r="C3197" t="s">
        <v>16</v>
      </c>
      <c r="E3197" t="s">
        <v>116</v>
      </c>
      <c r="I3197">
        <v>8</v>
      </c>
      <c r="J3197">
        <v>30.94</v>
      </c>
      <c r="K3197">
        <v>247.52</v>
      </c>
      <c r="N3197" t="s">
        <v>683</v>
      </c>
    </row>
    <row r="3198" spans="1:14" x14ac:dyDescent="0.2">
      <c r="A3198" t="s">
        <v>51</v>
      </c>
      <c r="B3198" t="s">
        <v>648</v>
      </c>
      <c r="C3198" t="s">
        <v>16</v>
      </c>
      <c r="E3198" t="s">
        <v>25</v>
      </c>
      <c r="F3198" t="s">
        <v>22</v>
      </c>
      <c r="H3198" t="s">
        <v>23</v>
      </c>
      <c r="I3198">
        <v>8</v>
      </c>
      <c r="J3198">
        <v>30.94</v>
      </c>
      <c r="K3198">
        <v>247.52</v>
      </c>
      <c r="L3198" t="s">
        <v>24</v>
      </c>
      <c r="N3198" t="s">
        <v>684</v>
      </c>
    </row>
    <row r="3199" spans="1:14" x14ac:dyDescent="0.2">
      <c r="A3199" t="s">
        <v>51</v>
      </c>
      <c r="B3199" t="s">
        <v>648</v>
      </c>
      <c r="C3199" t="s">
        <v>16</v>
      </c>
      <c r="E3199" t="s">
        <v>57</v>
      </c>
      <c r="F3199" t="s">
        <v>22</v>
      </c>
      <c r="H3199" t="s">
        <v>23</v>
      </c>
      <c r="I3199">
        <v>6.75</v>
      </c>
      <c r="J3199">
        <v>30.94</v>
      </c>
      <c r="K3199">
        <v>208.845</v>
      </c>
      <c r="L3199" t="s">
        <v>24</v>
      </c>
      <c r="N3199" t="s">
        <v>685</v>
      </c>
    </row>
    <row r="3200" spans="1:14" x14ac:dyDescent="0.2">
      <c r="A3200" t="s">
        <v>55</v>
      </c>
      <c r="B3200" t="s">
        <v>648</v>
      </c>
      <c r="C3200" t="s">
        <v>16</v>
      </c>
      <c r="E3200" t="s">
        <v>17</v>
      </c>
      <c r="I3200">
        <v>16</v>
      </c>
      <c r="J3200">
        <v>30.94</v>
      </c>
      <c r="K3200">
        <v>495.04</v>
      </c>
      <c r="N3200" t="s">
        <v>682</v>
      </c>
    </row>
    <row r="3201" spans="1:14" x14ac:dyDescent="0.2">
      <c r="A3201" t="s">
        <v>55</v>
      </c>
      <c r="B3201" t="s">
        <v>648</v>
      </c>
      <c r="C3201" t="s">
        <v>16</v>
      </c>
      <c r="E3201" t="s">
        <v>116</v>
      </c>
      <c r="I3201">
        <v>8</v>
      </c>
      <c r="J3201">
        <v>30.94</v>
      </c>
      <c r="K3201">
        <v>247.52</v>
      </c>
      <c r="N3201" t="s">
        <v>686</v>
      </c>
    </row>
    <row r="3202" spans="1:14" x14ac:dyDescent="0.2">
      <c r="A3202" t="s">
        <v>55</v>
      </c>
      <c r="B3202" t="s">
        <v>648</v>
      </c>
      <c r="C3202" t="s">
        <v>16</v>
      </c>
      <c r="E3202" t="s">
        <v>79</v>
      </c>
      <c r="I3202">
        <v>6.75</v>
      </c>
      <c r="J3202">
        <v>30.94</v>
      </c>
      <c r="K3202">
        <v>208.845</v>
      </c>
      <c r="N3202" t="s">
        <v>687</v>
      </c>
    </row>
    <row r="3203" spans="1:14" x14ac:dyDescent="0.2">
      <c r="A3203" t="s">
        <v>55</v>
      </c>
      <c r="B3203" t="s">
        <v>648</v>
      </c>
      <c r="C3203" t="s">
        <v>16</v>
      </c>
      <c r="E3203" t="s">
        <v>25</v>
      </c>
      <c r="F3203" t="s">
        <v>22</v>
      </c>
      <c r="H3203" t="s">
        <v>23</v>
      </c>
      <c r="I3203">
        <v>8</v>
      </c>
      <c r="J3203">
        <v>30.94</v>
      </c>
      <c r="K3203">
        <v>247.52</v>
      </c>
      <c r="L3203" t="s">
        <v>24</v>
      </c>
      <c r="N3203" t="s">
        <v>688</v>
      </c>
    </row>
    <row r="3204" spans="1:14" x14ac:dyDescent="0.2">
      <c r="A3204" t="s">
        <v>56</v>
      </c>
      <c r="B3204" t="s">
        <v>648</v>
      </c>
      <c r="C3204" t="s">
        <v>16</v>
      </c>
      <c r="E3204" t="s">
        <v>116</v>
      </c>
      <c r="I3204">
        <v>24</v>
      </c>
      <c r="J3204">
        <v>30.94</v>
      </c>
      <c r="K3204">
        <v>742.56</v>
      </c>
      <c r="N3204" t="s">
        <v>689</v>
      </c>
    </row>
    <row r="3205" spans="1:14" x14ac:dyDescent="0.2">
      <c r="A3205" t="s">
        <v>56</v>
      </c>
      <c r="B3205" t="s">
        <v>648</v>
      </c>
      <c r="C3205" t="s">
        <v>16</v>
      </c>
      <c r="E3205" t="s">
        <v>17</v>
      </c>
      <c r="I3205">
        <v>14.75</v>
      </c>
      <c r="J3205">
        <v>30.94</v>
      </c>
      <c r="K3205">
        <v>456.36500000000001</v>
      </c>
      <c r="N3205" t="s">
        <v>659</v>
      </c>
    </row>
    <row r="3206" spans="1:14" x14ac:dyDescent="0.2">
      <c r="A3206" t="s">
        <v>60</v>
      </c>
      <c r="B3206" t="s">
        <v>648</v>
      </c>
      <c r="C3206" t="s">
        <v>16</v>
      </c>
      <c r="E3206" t="s">
        <v>17</v>
      </c>
      <c r="I3206">
        <v>16</v>
      </c>
      <c r="J3206">
        <v>30.94</v>
      </c>
      <c r="K3206">
        <v>495.04</v>
      </c>
      <c r="N3206" t="s">
        <v>659</v>
      </c>
    </row>
    <row r="3207" spans="1:14" x14ac:dyDescent="0.2">
      <c r="A3207" t="s">
        <v>60</v>
      </c>
      <c r="B3207" t="s">
        <v>648</v>
      </c>
      <c r="C3207" t="s">
        <v>16</v>
      </c>
      <c r="D3207" t="s">
        <v>556</v>
      </c>
      <c r="E3207" t="s">
        <v>557</v>
      </c>
      <c r="I3207">
        <v>5</v>
      </c>
      <c r="J3207">
        <v>30.94</v>
      </c>
      <c r="K3207">
        <v>154.69999999999999</v>
      </c>
      <c r="N3207" t="s">
        <v>690</v>
      </c>
    </row>
    <row r="3208" spans="1:14" x14ac:dyDescent="0.2">
      <c r="A3208" t="s">
        <v>60</v>
      </c>
      <c r="B3208" t="s">
        <v>648</v>
      </c>
      <c r="C3208" t="s">
        <v>16</v>
      </c>
      <c r="E3208" t="s">
        <v>20</v>
      </c>
      <c r="I3208">
        <v>2.5</v>
      </c>
      <c r="J3208">
        <v>30.94</v>
      </c>
      <c r="K3208">
        <v>77.349999999999994</v>
      </c>
      <c r="N3208" t="s">
        <v>691</v>
      </c>
    </row>
    <row r="3209" spans="1:14" x14ac:dyDescent="0.2">
      <c r="A3209" t="s">
        <v>60</v>
      </c>
      <c r="B3209" t="s">
        <v>648</v>
      </c>
      <c r="C3209" t="s">
        <v>16</v>
      </c>
      <c r="D3209" t="s">
        <v>41</v>
      </c>
      <c r="E3209" t="s">
        <v>692</v>
      </c>
      <c r="F3209" t="s">
        <v>693</v>
      </c>
      <c r="G3209" t="s">
        <v>54</v>
      </c>
      <c r="H3209" t="s">
        <v>23</v>
      </c>
      <c r="I3209">
        <v>8</v>
      </c>
      <c r="J3209">
        <v>30.94</v>
      </c>
      <c r="K3209">
        <v>247.52</v>
      </c>
      <c r="L3209" t="s">
        <v>24</v>
      </c>
      <c r="N3209" t="s">
        <v>694</v>
      </c>
    </row>
    <row r="3210" spans="1:14" x14ac:dyDescent="0.2">
      <c r="A3210" t="s">
        <v>60</v>
      </c>
      <c r="B3210" t="s">
        <v>648</v>
      </c>
      <c r="C3210" t="s">
        <v>16</v>
      </c>
      <c r="D3210" t="s">
        <v>660</v>
      </c>
      <c r="E3210" t="s">
        <v>661</v>
      </c>
      <c r="F3210" t="s">
        <v>662</v>
      </c>
      <c r="G3210" t="s">
        <v>63</v>
      </c>
      <c r="H3210" t="s">
        <v>32</v>
      </c>
      <c r="I3210">
        <v>7.25</v>
      </c>
      <c r="J3210">
        <v>30.94</v>
      </c>
      <c r="K3210">
        <v>224.315</v>
      </c>
      <c r="L3210" t="s">
        <v>24</v>
      </c>
      <c r="N3210" t="s">
        <v>695</v>
      </c>
    </row>
    <row r="3211" spans="1:14" x14ac:dyDescent="0.2">
      <c r="A3211" t="s">
        <v>67</v>
      </c>
      <c r="B3211" t="s">
        <v>648</v>
      </c>
      <c r="C3211" t="s">
        <v>16</v>
      </c>
      <c r="E3211" t="s">
        <v>17</v>
      </c>
      <c r="I3211">
        <v>8</v>
      </c>
      <c r="J3211">
        <v>30.94</v>
      </c>
      <c r="K3211">
        <v>247.52</v>
      </c>
      <c r="N3211" t="s">
        <v>682</v>
      </c>
    </row>
    <row r="3212" spans="1:14" x14ac:dyDescent="0.2">
      <c r="A3212" t="s">
        <v>67</v>
      </c>
      <c r="B3212" t="s">
        <v>648</v>
      </c>
      <c r="C3212" t="s">
        <v>16</v>
      </c>
      <c r="E3212" t="s">
        <v>20</v>
      </c>
      <c r="I3212">
        <v>2.5</v>
      </c>
      <c r="J3212">
        <v>30.94</v>
      </c>
      <c r="K3212">
        <v>77.349999999999994</v>
      </c>
      <c r="N3212" t="s">
        <v>696</v>
      </c>
    </row>
    <row r="3213" spans="1:14" x14ac:dyDescent="0.2">
      <c r="A3213" t="s">
        <v>67</v>
      </c>
      <c r="B3213" t="s">
        <v>648</v>
      </c>
      <c r="C3213" t="s">
        <v>16</v>
      </c>
      <c r="E3213" t="s">
        <v>79</v>
      </c>
      <c r="I3213">
        <v>4</v>
      </c>
      <c r="J3213">
        <v>30.94</v>
      </c>
      <c r="K3213">
        <v>123.76</v>
      </c>
      <c r="N3213" t="s">
        <v>697</v>
      </c>
    </row>
    <row r="3214" spans="1:14" x14ac:dyDescent="0.2">
      <c r="A3214" t="s">
        <v>67</v>
      </c>
      <c r="B3214" t="s">
        <v>648</v>
      </c>
      <c r="C3214" t="s">
        <v>16</v>
      </c>
      <c r="E3214" t="s">
        <v>57</v>
      </c>
      <c r="F3214" t="s">
        <v>22</v>
      </c>
      <c r="H3214" t="s">
        <v>23</v>
      </c>
      <c r="I3214">
        <v>8</v>
      </c>
      <c r="J3214">
        <v>30.94</v>
      </c>
      <c r="K3214">
        <v>247.52</v>
      </c>
      <c r="L3214" t="s">
        <v>24</v>
      </c>
      <c r="N3214" t="s">
        <v>698</v>
      </c>
    </row>
    <row r="3215" spans="1:14" x14ac:dyDescent="0.2">
      <c r="A3215" t="s">
        <v>67</v>
      </c>
      <c r="B3215" t="s">
        <v>648</v>
      </c>
      <c r="C3215" t="s">
        <v>16</v>
      </c>
      <c r="E3215" t="s">
        <v>25</v>
      </c>
      <c r="F3215" t="s">
        <v>22</v>
      </c>
      <c r="H3215" t="s">
        <v>23</v>
      </c>
      <c r="I3215">
        <v>8</v>
      </c>
      <c r="J3215">
        <v>30.94</v>
      </c>
      <c r="K3215">
        <v>247.52</v>
      </c>
      <c r="L3215" t="s">
        <v>24</v>
      </c>
    </row>
    <row r="3216" spans="1:14" x14ac:dyDescent="0.2">
      <c r="A3216" t="s">
        <v>67</v>
      </c>
      <c r="B3216" t="s">
        <v>648</v>
      </c>
      <c r="C3216" t="s">
        <v>16</v>
      </c>
      <c r="E3216" t="s">
        <v>50</v>
      </c>
      <c r="F3216" t="s">
        <v>22</v>
      </c>
      <c r="H3216" t="s">
        <v>23</v>
      </c>
      <c r="I3216">
        <v>8.25</v>
      </c>
      <c r="J3216">
        <v>30.94</v>
      </c>
      <c r="K3216">
        <v>255.255</v>
      </c>
      <c r="L3216" t="s">
        <v>24</v>
      </c>
    </row>
    <row r="3217" spans="1:14" x14ac:dyDescent="0.2">
      <c r="A3217" t="s">
        <v>68</v>
      </c>
      <c r="B3217" t="s">
        <v>648</v>
      </c>
      <c r="C3217" t="s">
        <v>16</v>
      </c>
      <c r="E3217" t="s">
        <v>20</v>
      </c>
      <c r="I3217">
        <v>8</v>
      </c>
      <c r="J3217">
        <v>30.94</v>
      </c>
      <c r="K3217">
        <v>247.52</v>
      </c>
      <c r="N3217" t="s">
        <v>699</v>
      </c>
    </row>
    <row r="3218" spans="1:14" x14ac:dyDescent="0.2">
      <c r="A3218" t="s">
        <v>68</v>
      </c>
      <c r="B3218" t="s">
        <v>648</v>
      </c>
      <c r="C3218" t="s">
        <v>16</v>
      </c>
      <c r="E3218" t="s">
        <v>25</v>
      </c>
      <c r="F3218" t="s">
        <v>22</v>
      </c>
      <c r="H3218" t="s">
        <v>23</v>
      </c>
      <c r="I3218">
        <v>14</v>
      </c>
      <c r="J3218">
        <v>30.94</v>
      </c>
      <c r="K3218">
        <v>433.16</v>
      </c>
      <c r="L3218" t="s">
        <v>24</v>
      </c>
      <c r="N3218" t="s">
        <v>700</v>
      </c>
    </row>
    <row r="3219" spans="1:14" x14ac:dyDescent="0.2">
      <c r="A3219" t="s">
        <v>68</v>
      </c>
      <c r="B3219" t="s">
        <v>648</v>
      </c>
      <c r="C3219" t="s">
        <v>16</v>
      </c>
      <c r="E3219" t="s">
        <v>414</v>
      </c>
      <c r="F3219" t="s">
        <v>415</v>
      </c>
      <c r="G3219" t="s">
        <v>54</v>
      </c>
      <c r="H3219" t="s">
        <v>145</v>
      </c>
      <c r="I3219">
        <v>8</v>
      </c>
      <c r="J3219">
        <v>30.94</v>
      </c>
      <c r="K3219">
        <v>247.52</v>
      </c>
    </row>
    <row r="3220" spans="1:14" x14ac:dyDescent="0.2">
      <c r="A3220" t="s">
        <v>68</v>
      </c>
      <c r="B3220" t="s">
        <v>648</v>
      </c>
      <c r="C3220" t="s">
        <v>16</v>
      </c>
      <c r="D3220" t="s">
        <v>660</v>
      </c>
      <c r="E3220" t="s">
        <v>661</v>
      </c>
      <c r="F3220" t="s">
        <v>662</v>
      </c>
      <c r="G3220" t="s">
        <v>63</v>
      </c>
      <c r="H3220" t="s">
        <v>32</v>
      </c>
      <c r="I3220">
        <v>4</v>
      </c>
      <c r="J3220">
        <v>30.94</v>
      </c>
      <c r="K3220">
        <v>123.76</v>
      </c>
      <c r="L3220" t="s">
        <v>24</v>
      </c>
    </row>
    <row r="3221" spans="1:14" x14ac:dyDescent="0.2">
      <c r="A3221" t="s">
        <v>68</v>
      </c>
      <c r="B3221" t="s">
        <v>648</v>
      </c>
      <c r="C3221" t="s">
        <v>16</v>
      </c>
      <c r="E3221" t="s">
        <v>50</v>
      </c>
      <c r="F3221" t="s">
        <v>22</v>
      </c>
      <c r="H3221" t="s">
        <v>23</v>
      </c>
      <c r="I3221">
        <v>4.75</v>
      </c>
      <c r="J3221">
        <v>30.94</v>
      </c>
      <c r="K3221">
        <v>146.965</v>
      </c>
      <c r="L3221" t="s">
        <v>24</v>
      </c>
      <c r="N3221" t="s">
        <v>701</v>
      </c>
    </row>
    <row r="3222" spans="1:14" x14ac:dyDescent="0.2">
      <c r="A3222" t="s">
        <v>69</v>
      </c>
      <c r="B3222" t="s">
        <v>648</v>
      </c>
      <c r="C3222" t="s">
        <v>16</v>
      </c>
      <c r="E3222" t="s">
        <v>20</v>
      </c>
      <c r="I3222">
        <v>1</v>
      </c>
      <c r="J3222">
        <v>30.94</v>
      </c>
      <c r="K3222">
        <v>30.94</v>
      </c>
      <c r="N3222" t="s">
        <v>702</v>
      </c>
    </row>
    <row r="3223" spans="1:14" x14ac:dyDescent="0.2">
      <c r="A3223" t="s">
        <v>69</v>
      </c>
      <c r="B3223" t="s">
        <v>648</v>
      </c>
      <c r="C3223" t="s">
        <v>16</v>
      </c>
      <c r="E3223" t="s">
        <v>50</v>
      </c>
      <c r="F3223" t="s">
        <v>22</v>
      </c>
      <c r="H3223" t="s">
        <v>23</v>
      </c>
      <c r="I3223">
        <v>16</v>
      </c>
      <c r="J3223">
        <v>30.94</v>
      </c>
      <c r="K3223">
        <v>495.04</v>
      </c>
      <c r="L3223" t="s">
        <v>24</v>
      </c>
      <c r="N3223" t="s">
        <v>703</v>
      </c>
    </row>
    <row r="3224" spans="1:14" x14ac:dyDescent="0.2">
      <c r="A3224" t="s">
        <v>69</v>
      </c>
      <c r="B3224" t="s">
        <v>648</v>
      </c>
      <c r="C3224" t="s">
        <v>16</v>
      </c>
      <c r="E3224" t="s">
        <v>25</v>
      </c>
      <c r="F3224" t="s">
        <v>22</v>
      </c>
      <c r="H3224" t="s">
        <v>23</v>
      </c>
      <c r="I3224">
        <v>9</v>
      </c>
      <c r="J3224">
        <v>30.94</v>
      </c>
      <c r="K3224">
        <v>278.45999999999998</v>
      </c>
      <c r="L3224" t="s">
        <v>24</v>
      </c>
      <c r="N3224" t="s">
        <v>703</v>
      </c>
    </row>
    <row r="3225" spans="1:14" x14ac:dyDescent="0.2">
      <c r="A3225" t="s">
        <v>69</v>
      </c>
      <c r="B3225" t="s">
        <v>648</v>
      </c>
      <c r="C3225" t="s">
        <v>16</v>
      </c>
      <c r="E3225" t="s">
        <v>704</v>
      </c>
      <c r="F3225" t="s">
        <v>419</v>
      </c>
      <c r="G3225" t="s">
        <v>54</v>
      </c>
      <c r="H3225" t="s">
        <v>32</v>
      </c>
      <c r="I3225">
        <v>5</v>
      </c>
      <c r="J3225">
        <v>30.94</v>
      </c>
      <c r="K3225">
        <v>154.69999999999999</v>
      </c>
      <c r="N3225" t="s">
        <v>703</v>
      </c>
    </row>
    <row r="3226" spans="1:14" x14ac:dyDescent="0.2">
      <c r="A3226" t="s">
        <v>70</v>
      </c>
      <c r="B3226" t="s">
        <v>648</v>
      </c>
      <c r="C3226" t="s">
        <v>16</v>
      </c>
      <c r="E3226" t="s">
        <v>651</v>
      </c>
      <c r="F3226" t="s">
        <v>419</v>
      </c>
      <c r="G3226" t="s">
        <v>54</v>
      </c>
      <c r="H3226" t="s">
        <v>32</v>
      </c>
      <c r="I3226">
        <v>7.75</v>
      </c>
      <c r="J3226">
        <v>30.94</v>
      </c>
      <c r="K3226">
        <v>239.785</v>
      </c>
      <c r="N3226" t="s">
        <v>705</v>
      </c>
    </row>
    <row r="3227" spans="1:14" x14ac:dyDescent="0.2">
      <c r="A3227" t="s">
        <v>70</v>
      </c>
      <c r="B3227" t="s">
        <v>648</v>
      </c>
      <c r="C3227" t="s">
        <v>16</v>
      </c>
      <c r="E3227" t="s">
        <v>116</v>
      </c>
      <c r="I3227">
        <v>31</v>
      </c>
      <c r="J3227">
        <v>30.94</v>
      </c>
      <c r="K3227">
        <v>959.14</v>
      </c>
      <c r="N3227" t="s">
        <v>706</v>
      </c>
    </row>
    <row r="3228" spans="1:14" x14ac:dyDescent="0.2">
      <c r="A3228" t="s">
        <v>71</v>
      </c>
      <c r="B3228" t="s">
        <v>648</v>
      </c>
      <c r="C3228" t="s">
        <v>16</v>
      </c>
      <c r="E3228" t="s">
        <v>17</v>
      </c>
      <c r="I3228">
        <v>38.75</v>
      </c>
      <c r="J3228">
        <v>30.94</v>
      </c>
      <c r="K3228">
        <v>1198.925</v>
      </c>
      <c r="N3228" t="s">
        <v>682</v>
      </c>
    </row>
    <row r="3229" spans="1:14" x14ac:dyDescent="0.2">
      <c r="A3229" t="s">
        <v>72</v>
      </c>
      <c r="B3229" t="s">
        <v>648</v>
      </c>
      <c r="C3229" t="s">
        <v>16</v>
      </c>
      <c r="E3229" t="s">
        <v>17</v>
      </c>
      <c r="I3229">
        <v>31</v>
      </c>
      <c r="J3229">
        <v>30.94</v>
      </c>
      <c r="K3229">
        <v>959.14</v>
      </c>
      <c r="N3229" t="s">
        <v>682</v>
      </c>
    </row>
    <row r="3230" spans="1:14" x14ac:dyDescent="0.2">
      <c r="A3230" t="s">
        <v>74</v>
      </c>
      <c r="B3230" t="s">
        <v>648</v>
      </c>
      <c r="C3230" t="s">
        <v>16</v>
      </c>
      <c r="E3230" t="s">
        <v>20</v>
      </c>
      <c r="I3230">
        <v>3</v>
      </c>
      <c r="J3230">
        <v>30.94</v>
      </c>
      <c r="K3230">
        <v>92.82</v>
      </c>
      <c r="N3230" t="s">
        <v>707</v>
      </c>
    </row>
    <row r="3231" spans="1:14" x14ac:dyDescent="0.2">
      <c r="A3231" t="s">
        <v>74</v>
      </c>
      <c r="B3231" t="s">
        <v>648</v>
      </c>
      <c r="C3231" t="s">
        <v>16</v>
      </c>
      <c r="E3231" t="s">
        <v>79</v>
      </c>
      <c r="I3231">
        <v>1.5</v>
      </c>
      <c r="J3231">
        <v>30.94</v>
      </c>
      <c r="K3231">
        <v>46.41</v>
      </c>
      <c r="N3231" t="s">
        <v>708</v>
      </c>
    </row>
    <row r="3232" spans="1:14" x14ac:dyDescent="0.2">
      <c r="A3232" t="s">
        <v>74</v>
      </c>
      <c r="B3232" t="s">
        <v>648</v>
      </c>
      <c r="C3232" t="s">
        <v>16</v>
      </c>
      <c r="E3232" t="s">
        <v>25</v>
      </c>
      <c r="F3232" t="s">
        <v>22</v>
      </c>
      <c r="H3232" t="s">
        <v>23</v>
      </c>
      <c r="I3232">
        <v>16</v>
      </c>
      <c r="J3232">
        <v>30.94</v>
      </c>
      <c r="K3232">
        <v>495.04</v>
      </c>
      <c r="L3232" t="s">
        <v>24</v>
      </c>
      <c r="N3232" t="s">
        <v>709</v>
      </c>
    </row>
    <row r="3233" spans="1:14" x14ac:dyDescent="0.2">
      <c r="A3233" t="s">
        <v>74</v>
      </c>
      <c r="B3233" t="s">
        <v>648</v>
      </c>
      <c r="C3233" t="s">
        <v>16</v>
      </c>
      <c r="D3233" t="s">
        <v>73</v>
      </c>
      <c r="E3233" t="s">
        <v>710</v>
      </c>
      <c r="F3233" t="s">
        <v>711</v>
      </c>
      <c r="G3233" t="s">
        <v>63</v>
      </c>
      <c r="H3233" t="s">
        <v>712</v>
      </c>
      <c r="I3233">
        <v>10.5</v>
      </c>
      <c r="J3233">
        <v>30.94</v>
      </c>
      <c r="K3233">
        <v>324.87</v>
      </c>
      <c r="N3233" t="s">
        <v>713</v>
      </c>
    </row>
    <row r="3234" spans="1:14" x14ac:dyDescent="0.2">
      <c r="A3234" t="s">
        <v>75</v>
      </c>
      <c r="B3234" t="s">
        <v>648</v>
      </c>
      <c r="C3234" t="s">
        <v>16</v>
      </c>
      <c r="E3234" t="s">
        <v>651</v>
      </c>
      <c r="F3234" t="s">
        <v>419</v>
      </c>
      <c r="G3234" t="s">
        <v>54</v>
      </c>
      <c r="H3234" t="s">
        <v>32</v>
      </c>
      <c r="I3234">
        <v>3.5</v>
      </c>
      <c r="J3234">
        <v>30.94</v>
      </c>
      <c r="K3234">
        <v>108.29</v>
      </c>
      <c r="N3234" t="s">
        <v>714</v>
      </c>
    </row>
    <row r="3235" spans="1:14" x14ac:dyDescent="0.2">
      <c r="A3235" t="s">
        <v>75</v>
      </c>
      <c r="B3235" t="s">
        <v>648</v>
      </c>
      <c r="C3235" t="s">
        <v>16</v>
      </c>
      <c r="E3235" t="s">
        <v>20</v>
      </c>
      <c r="I3235">
        <v>3.5</v>
      </c>
      <c r="J3235">
        <v>30.94</v>
      </c>
      <c r="K3235">
        <v>108.29</v>
      </c>
      <c r="N3235" t="s">
        <v>715</v>
      </c>
    </row>
    <row r="3236" spans="1:14" x14ac:dyDescent="0.2">
      <c r="A3236" t="s">
        <v>75</v>
      </c>
      <c r="B3236" t="s">
        <v>648</v>
      </c>
      <c r="C3236" t="s">
        <v>16</v>
      </c>
      <c r="E3236" t="s">
        <v>17</v>
      </c>
      <c r="I3236">
        <v>4</v>
      </c>
      <c r="J3236">
        <v>30.94</v>
      </c>
      <c r="K3236">
        <v>123.76</v>
      </c>
      <c r="N3236" t="s">
        <v>682</v>
      </c>
    </row>
    <row r="3237" spans="1:14" x14ac:dyDescent="0.2">
      <c r="A3237" t="s">
        <v>75</v>
      </c>
      <c r="B3237" t="s">
        <v>648</v>
      </c>
      <c r="C3237" t="s">
        <v>16</v>
      </c>
      <c r="E3237" t="s">
        <v>652</v>
      </c>
      <c r="F3237" t="s">
        <v>653</v>
      </c>
      <c r="G3237" t="s">
        <v>54</v>
      </c>
      <c r="H3237" t="s">
        <v>145</v>
      </c>
      <c r="I3237">
        <v>8</v>
      </c>
      <c r="J3237">
        <v>30.94</v>
      </c>
      <c r="K3237">
        <v>247.52</v>
      </c>
      <c r="L3237" t="s">
        <v>24</v>
      </c>
    </row>
    <row r="3238" spans="1:14" x14ac:dyDescent="0.2">
      <c r="A3238" t="s">
        <v>75</v>
      </c>
      <c r="B3238" t="s">
        <v>648</v>
      </c>
      <c r="C3238" t="s">
        <v>16</v>
      </c>
      <c r="E3238" t="s">
        <v>50</v>
      </c>
      <c r="F3238" t="s">
        <v>22</v>
      </c>
      <c r="H3238" t="s">
        <v>23</v>
      </c>
      <c r="I3238">
        <v>12</v>
      </c>
      <c r="J3238">
        <v>30.94</v>
      </c>
      <c r="K3238">
        <v>371.28</v>
      </c>
      <c r="L3238" t="s">
        <v>24</v>
      </c>
      <c r="N3238" t="s">
        <v>716</v>
      </c>
    </row>
    <row r="3239" spans="1:14" x14ac:dyDescent="0.2">
      <c r="A3239" t="s">
        <v>76</v>
      </c>
      <c r="B3239" t="s">
        <v>648</v>
      </c>
      <c r="C3239" t="s">
        <v>16</v>
      </c>
      <c r="E3239" t="s">
        <v>20</v>
      </c>
      <c r="I3239">
        <v>2.5</v>
      </c>
      <c r="J3239">
        <v>30.94</v>
      </c>
      <c r="K3239">
        <v>77.349999999999994</v>
      </c>
      <c r="N3239" t="s">
        <v>717</v>
      </c>
    </row>
    <row r="3240" spans="1:14" x14ac:dyDescent="0.2">
      <c r="A3240" t="s">
        <v>76</v>
      </c>
      <c r="B3240" t="s">
        <v>648</v>
      </c>
      <c r="C3240" t="s">
        <v>16</v>
      </c>
      <c r="D3240" t="s">
        <v>41</v>
      </c>
      <c r="E3240" t="s">
        <v>679</v>
      </c>
      <c r="F3240" t="s">
        <v>42</v>
      </c>
      <c r="G3240" t="s">
        <v>31</v>
      </c>
      <c r="H3240" t="s">
        <v>23</v>
      </c>
      <c r="I3240">
        <v>8</v>
      </c>
      <c r="J3240">
        <v>30.94</v>
      </c>
      <c r="K3240">
        <v>247.52</v>
      </c>
      <c r="N3240" t="s">
        <v>718</v>
      </c>
    </row>
    <row r="3241" spans="1:14" x14ac:dyDescent="0.2">
      <c r="A3241" t="s">
        <v>76</v>
      </c>
      <c r="B3241" t="s">
        <v>648</v>
      </c>
      <c r="C3241" t="s">
        <v>16</v>
      </c>
      <c r="E3241" t="s">
        <v>25</v>
      </c>
      <c r="F3241" t="s">
        <v>22</v>
      </c>
      <c r="H3241" t="s">
        <v>23</v>
      </c>
      <c r="I3241">
        <v>16</v>
      </c>
      <c r="J3241">
        <v>30.94</v>
      </c>
      <c r="K3241">
        <v>495.04</v>
      </c>
      <c r="L3241" t="s">
        <v>24</v>
      </c>
      <c r="N3241" t="s">
        <v>719</v>
      </c>
    </row>
    <row r="3242" spans="1:14" x14ac:dyDescent="0.2">
      <c r="A3242" t="s">
        <v>76</v>
      </c>
      <c r="B3242" t="s">
        <v>648</v>
      </c>
      <c r="C3242" t="s">
        <v>16</v>
      </c>
      <c r="E3242" t="s">
        <v>652</v>
      </c>
      <c r="F3242" t="s">
        <v>653</v>
      </c>
      <c r="G3242" t="s">
        <v>54</v>
      </c>
      <c r="H3242" t="s">
        <v>145</v>
      </c>
      <c r="I3242">
        <v>4</v>
      </c>
      <c r="J3242">
        <v>30.94</v>
      </c>
      <c r="K3242">
        <v>123.76</v>
      </c>
      <c r="L3242" t="s">
        <v>24</v>
      </c>
      <c r="N3242" t="s">
        <v>720</v>
      </c>
    </row>
    <row r="3243" spans="1:14" x14ac:dyDescent="0.2">
      <c r="A3243" t="s">
        <v>76</v>
      </c>
      <c r="B3243" t="s">
        <v>648</v>
      </c>
      <c r="C3243" t="s">
        <v>16</v>
      </c>
      <c r="E3243" t="s">
        <v>704</v>
      </c>
      <c r="F3243" t="s">
        <v>419</v>
      </c>
      <c r="G3243" t="s">
        <v>54</v>
      </c>
      <c r="H3243" t="s">
        <v>32</v>
      </c>
      <c r="I3243">
        <v>8.25</v>
      </c>
      <c r="J3243">
        <v>30.94</v>
      </c>
      <c r="K3243">
        <v>255.255</v>
      </c>
      <c r="N3243" t="s">
        <v>721</v>
      </c>
    </row>
    <row r="3244" spans="1:14" x14ac:dyDescent="0.2">
      <c r="A3244" t="s">
        <v>77</v>
      </c>
      <c r="B3244" t="s">
        <v>648</v>
      </c>
      <c r="C3244" t="s">
        <v>16</v>
      </c>
      <c r="E3244" t="s">
        <v>20</v>
      </c>
      <c r="I3244">
        <v>6</v>
      </c>
      <c r="J3244">
        <v>30.94</v>
      </c>
      <c r="K3244">
        <v>185.64</v>
      </c>
      <c r="N3244" t="s">
        <v>722</v>
      </c>
    </row>
    <row r="3245" spans="1:14" x14ac:dyDescent="0.2">
      <c r="A3245" t="s">
        <v>77</v>
      </c>
      <c r="B3245" t="s">
        <v>648</v>
      </c>
      <c r="C3245" t="s">
        <v>16</v>
      </c>
      <c r="E3245" t="s">
        <v>46</v>
      </c>
      <c r="I3245">
        <v>2</v>
      </c>
      <c r="J3245">
        <v>30.94</v>
      </c>
      <c r="K3245">
        <v>61.88</v>
      </c>
      <c r="N3245" t="s">
        <v>723</v>
      </c>
    </row>
    <row r="3246" spans="1:14" x14ac:dyDescent="0.2">
      <c r="A3246" t="s">
        <v>77</v>
      </c>
      <c r="B3246" t="s">
        <v>648</v>
      </c>
      <c r="C3246" t="s">
        <v>16</v>
      </c>
      <c r="E3246" t="s">
        <v>25</v>
      </c>
      <c r="F3246" t="s">
        <v>22</v>
      </c>
      <c r="H3246" t="s">
        <v>23</v>
      </c>
      <c r="I3246">
        <v>20</v>
      </c>
      <c r="J3246">
        <v>30.94</v>
      </c>
      <c r="K3246">
        <v>618.79999999999995</v>
      </c>
      <c r="L3246" t="s">
        <v>24</v>
      </c>
      <c r="N3246" t="s">
        <v>724</v>
      </c>
    </row>
    <row r="3247" spans="1:14" x14ac:dyDescent="0.2">
      <c r="A3247" t="s">
        <v>77</v>
      </c>
      <c r="B3247" t="s">
        <v>648</v>
      </c>
      <c r="C3247" t="s">
        <v>16</v>
      </c>
      <c r="E3247" t="s">
        <v>50</v>
      </c>
      <c r="F3247" t="s">
        <v>22</v>
      </c>
      <c r="H3247" t="s">
        <v>23</v>
      </c>
      <c r="I3247">
        <v>3</v>
      </c>
      <c r="J3247">
        <v>30.94</v>
      </c>
      <c r="K3247">
        <v>92.82</v>
      </c>
      <c r="L3247" t="s">
        <v>24</v>
      </c>
      <c r="N3247" t="s">
        <v>725</v>
      </c>
    </row>
    <row r="3248" spans="1:14" x14ac:dyDescent="0.2">
      <c r="A3248" t="s">
        <v>78</v>
      </c>
      <c r="B3248" t="s">
        <v>648</v>
      </c>
      <c r="C3248" t="s">
        <v>16</v>
      </c>
      <c r="E3248" t="s">
        <v>20</v>
      </c>
      <c r="I3248">
        <v>2</v>
      </c>
      <c r="J3248">
        <v>30.94</v>
      </c>
      <c r="K3248">
        <v>61.88</v>
      </c>
      <c r="N3248" t="s">
        <v>726</v>
      </c>
    </row>
    <row r="3249" spans="1:14" x14ac:dyDescent="0.2">
      <c r="A3249" t="s">
        <v>78</v>
      </c>
      <c r="B3249" t="s">
        <v>648</v>
      </c>
      <c r="C3249" t="s">
        <v>16</v>
      </c>
      <c r="E3249" t="s">
        <v>17</v>
      </c>
      <c r="I3249">
        <v>4</v>
      </c>
      <c r="J3249">
        <v>30.94</v>
      </c>
      <c r="K3249">
        <v>123.76</v>
      </c>
      <c r="N3249" t="s">
        <v>659</v>
      </c>
    </row>
    <row r="3250" spans="1:14" x14ac:dyDescent="0.2">
      <c r="A3250" t="s">
        <v>78</v>
      </c>
      <c r="B3250" t="s">
        <v>648</v>
      </c>
      <c r="C3250" t="s">
        <v>16</v>
      </c>
      <c r="E3250" t="s">
        <v>21</v>
      </c>
      <c r="F3250" t="s">
        <v>22</v>
      </c>
      <c r="H3250" t="s">
        <v>23</v>
      </c>
      <c r="I3250">
        <v>8</v>
      </c>
      <c r="J3250">
        <v>30.94</v>
      </c>
      <c r="K3250">
        <v>247.52</v>
      </c>
      <c r="L3250" t="s">
        <v>24</v>
      </c>
      <c r="N3250" t="s">
        <v>727</v>
      </c>
    </row>
    <row r="3251" spans="1:14" x14ac:dyDescent="0.2">
      <c r="A3251" t="s">
        <v>78</v>
      </c>
      <c r="B3251" t="s">
        <v>648</v>
      </c>
      <c r="C3251" t="s">
        <v>16</v>
      </c>
      <c r="E3251" t="s">
        <v>652</v>
      </c>
      <c r="F3251" t="s">
        <v>653</v>
      </c>
      <c r="G3251" t="s">
        <v>54</v>
      </c>
      <c r="H3251" t="s">
        <v>145</v>
      </c>
      <c r="I3251">
        <v>4.75</v>
      </c>
      <c r="J3251">
        <v>30.94</v>
      </c>
      <c r="K3251">
        <v>146.965</v>
      </c>
      <c r="L3251" t="s">
        <v>24</v>
      </c>
      <c r="N3251" t="s">
        <v>728</v>
      </c>
    </row>
    <row r="3252" spans="1:14" x14ac:dyDescent="0.2">
      <c r="A3252" t="s">
        <v>78</v>
      </c>
      <c r="B3252" t="s">
        <v>648</v>
      </c>
      <c r="C3252" t="s">
        <v>16</v>
      </c>
      <c r="E3252" t="s">
        <v>25</v>
      </c>
      <c r="F3252" t="s">
        <v>22</v>
      </c>
      <c r="H3252" t="s">
        <v>23</v>
      </c>
      <c r="I3252">
        <v>8</v>
      </c>
      <c r="J3252">
        <v>30.94</v>
      </c>
      <c r="K3252">
        <v>247.52</v>
      </c>
      <c r="L3252" t="s">
        <v>24</v>
      </c>
    </row>
    <row r="3253" spans="1:14" x14ac:dyDescent="0.2">
      <c r="A3253" t="s">
        <v>78</v>
      </c>
      <c r="B3253" t="s">
        <v>648</v>
      </c>
      <c r="C3253" t="s">
        <v>16</v>
      </c>
      <c r="E3253" t="s">
        <v>38</v>
      </c>
      <c r="F3253" t="s">
        <v>22</v>
      </c>
      <c r="H3253" t="s">
        <v>23</v>
      </c>
      <c r="I3253">
        <v>4</v>
      </c>
      <c r="J3253">
        <v>30.94</v>
      </c>
      <c r="K3253">
        <v>123.76</v>
      </c>
      <c r="L3253" t="s">
        <v>24</v>
      </c>
      <c r="N3253" t="s">
        <v>729</v>
      </c>
    </row>
    <row r="3254" spans="1:14" x14ac:dyDescent="0.2">
      <c r="A3254" t="s">
        <v>78</v>
      </c>
      <c r="B3254" t="s">
        <v>648</v>
      </c>
      <c r="C3254" t="s">
        <v>16</v>
      </c>
      <c r="E3254" t="s">
        <v>43</v>
      </c>
      <c r="F3254" t="s">
        <v>22</v>
      </c>
      <c r="H3254" t="s">
        <v>23</v>
      </c>
      <c r="I3254">
        <v>4</v>
      </c>
      <c r="J3254">
        <v>30.94</v>
      </c>
      <c r="K3254">
        <v>123.76</v>
      </c>
      <c r="L3254" t="s">
        <v>24</v>
      </c>
      <c r="N3254" t="s">
        <v>730</v>
      </c>
    </row>
    <row r="3255" spans="1:14" x14ac:dyDescent="0.2">
      <c r="A3255" t="s">
        <v>78</v>
      </c>
      <c r="B3255" t="s">
        <v>648</v>
      </c>
      <c r="C3255" t="s">
        <v>16</v>
      </c>
      <c r="E3255" t="s">
        <v>25</v>
      </c>
      <c r="F3255" t="s">
        <v>22</v>
      </c>
      <c r="H3255" t="s">
        <v>23</v>
      </c>
      <c r="I3255">
        <v>4</v>
      </c>
      <c r="J3255">
        <v>30.94</v>
      </c>
      <c r="K3255">
        <v>123.76</v>
      </c>
      <c r="L3255" t="s">
        <v>24</v>
      </c>
      <c r="N3255" t="s">
        <v>731</v>
      </c>
    </row>
    <row r="3256" spans="1:14" x14ac:dyDescent="0.2">
      <c r="A3256" t="s">
        <v>80</v>
      </c>
      <c r="B3256" t="s">
        <v>648</v>
      </c>
      <c r="C3256" t="s">
        <v>16</v>
      </c>
      <c r="E3256" t="s">
        <v>25</v>
      </c>
      <c r="F3256" t="s">
        <v>22</v>
      </c>
      <c r="H3256" t="s">
        <v>23</v>
      </c>
      <c r="I3256">
        <v>8</v>
      </c>
      <c r="J3256">
        <v>30.94</v>
      </c>
      <c r="K3256">
        <v>247.52</v>
      </c>
      <c r="L3256" t="s">
        <v>24</v>
      </c>
      <c r="N3256" t="s">
        <v>731</v>
      </c>
    </row>
    <row r="3257" spans="1:14" x14ac:dyDescent="0.2">
      <c r="A3257" t="s">
        <v>80</v>
      </c>
      <c r="B3257" t="s">
        <v>648</v>
      </c>
      <c r="C3257" t="s">
        <v>16</v>
      </c>
      <c r="E3257" t="s">
        <v>25</v>
      </c>
      <c r="F3257" t="s">
        <v>22</v>
      </c>
      <c r="H3257" t="s">
        <v>23</v>
      </c>
      <c r="I3257">
        <v>8</v>
      </c>
      <c r="J3257">
        <v>30.94</v>
      </c>
      <c r="K3257">
        <v>247.52</v>
      </c>
      <c r="L3257" t="s">
        <v>24</v>
      </c>
      <c r="N3257" t="s">
        <v>732</v>
      </c>
    </row>
    <row r="3258" spans="1:14" x14ac:dyDescent="0.2">
      <c r="A3258" t="s">
        <v>80</v>
      </c>
      <c r="B3258" t="s">
        <v>648</v>
      </c>
      <c r="C3258" t="s">
        <v>16</v>
      </c>
      <c r="E3258" t="s">
        <v>25</v>
      </c>
      <c r="F3258" t="s">
        <v>22</v>
      </c>
      <c r="H3258" t="s">
        <v>23</v>
      </c>
      <c r="I3258">
        <v>11</v>
      </c>
      <c r="J3258">
        <v>30.94</v>
      </c>
      <c r="K3258">
        <v>340.34</v>
      </c>
      <c r="L3258" t="s">
        <v>24</v>
      </c>
      <c r="N3258" t="s">
        <v>733</v>
      </c>
    </row>
    <row r="3259" spans="1:14" x14ac:dyDescent="0.2">
      <c r="A3259" t="s">
        <v>80</v>
      </c>
      <c r="B3259" t="s">
        <v>648</v>
      </c>
      <c r="C3259" t="s">
        <v>16</v>
      </c>
      <c r="E3259" t="s">
        <v>46</v>
      </c>
      <c r="I3259">
        <v>7.75</v>
      </c>
      <c r="J3259">
        <v>30.94</v>
      </c>
      <c r="K3259">
        <v>239.785</v>
      </c>
      <c r="N3259" t="s">
        <v>734</v>
      </c>
    </row>
    <row r="3260" spans="1:14" x14ac:dyDescent="0.2">
      <c r="A3260" t="s">
        <v>80</v>
      </c>
      <c r="B3260" t="s">
        <v>648</v>
      </c>
      <c r="C3260" t="s">
        <v>16</v>
      </c>
      <c r="E3260" t="s">
        <v>46</v>
      </c>
      <c r="I3260">
        <v>4</v>
      </c>
      <c r="J3260">
        <v>30.94</v>
      </c>
      <c r="K3260">
        <v>123.76</v>
      </c>
      <c r="N3260" t="s">
        <v>735</v>
      </c>
    </row>
    <row r="3261" spans="1:14" x14ac:dyDescent="0.2">
      <c r="A3261" t="s">
        <v>81</v>
      </c>
      <c r="B3261" t="s">
        <v>648</v>
      </c>
      <c r="C3261" t="s">
        <v>16</v>
      </c>
      <c r="D3261" t="s">
        <v>660</v>
      </c>
      <c r="E3261" t="s">
        <v>661</v>
      </c>
      <c r="F3261" t="s">
        <v>662</v>
      </c>
      <c r="G3261" t="s">
        <v>63</v>
      </c>
      <c r="H3261" t="s">
        <v>32</v>
      </c>
      <c r="I3261">
        <v>5</v>
      </c>
      <c r="J3261">
        <v>30.94</v>
      </c>
      <c r="K3261">
        <v>154.69999999999999</v>
      </c>
      <c r="L3261" t="s">
        <v>24</v>
      </c>
    </row>
    <row r="3262" spans="1:14" x14ac:dyDescent="0.2">
      <c r="A3262" t="s">
        <v>81</v>
      </c>
      <c r="B3262" t="s">
        <v>648</v>
      </c>
      <c r="C3262" t="s">
        <v>16</v>
      </c>
      <c r="E3262" t="s">
        <v>50</v>
      </c>
      <c r="F3262" t="s">
        <v>22</v>
      </c>
      <c r="H3262" t="s">
        <v>23</v>
      </c>
      <c r="I3262">
        <v>8</v>
      </c>
      <c r="J3262">
        <v>30.94</v>
      </c>
      <c r="K3262">
        <v>247.52</v>
      </c>
      <c r="L3262" t="s">
        <v>24</v>
      </c>
    </row>
    <row r="3263" spans="1:14" x14ac:dyDescent="0.2">
      <c r="A3263" t="s">
        <v>81</v>
      </c>
      <c r="B3263" t="s">
        <v>648</v>
      </c>
      <c r="C3263" t="s">
        <v>16</v>
      </c>
      <c r="E3263" t="s">
        <v>21</v>
      </c>
      <c r="F3263" t="s">
        <v>22</v>
      </c>
      <c r="H3263" t="s">
        <v>23</v>
      </c>
      <c r="I3263">
        <v>8</v>
      </c>
      <c r="J3263">
        <v>30.94</v>
      </c>
      <c r="K3263">
        <v>247.52</v>
      </c>
      <c r="L3263" t="s">
        <v>24</v>
      </c>
      <c r="N3263" t="s">
        <v>736</v>
      </c>
    </row>
    <row r="3264" spans="1:14" x14ac:dyDescent="0.2">
      <c r="A3264" t="s">
        <v>81</v>
      </c>
      <c r="B3264" t="s">
        <v>648</v>
      </c>
      <c r="C3264" t="s">
        <v>16</v>
      </c>
      <c r="E3264" t="s">
        <v>25</v>
      </c>
      <c r="F3264" t="s">
        <v>22</v>
      </c>
      <c r="H3264" t="s">
        <v>23</v>
      </c>
      <c r="I3264">
        <v>16</v>
      </c>
      <c r="J3264">
        <v>30.94</v>
      </c>
      <c r="K3264">
        <v>495.04</v>
      </c>
      <c r="L3264" t="s">
        <v>24</v>
      </c>
      <c r="N3264" t="s">
        <v>737</v>
      </c>
    </row>
    <row r="3265" spans="1:14" x14ac:dyDescent="0.2">
      <c r="A3265" t="s">
        <v>81</v>
      </c>
      <c r="B3265" t="s">
        <v>648</v>
      </c>
      <c r="C3265" t="s">
        <v>16</v>
      </c>
      <c r="E3265" t="s">
        <v>652</v>
      </c>
      <c r="F3265" t="s">
        <v>653</v>
      </c>
      <c r="G3265" t="s">
        <v>54</v>
      </c>
      <c r="H3265" t="s">
        <v>145</v>
      </c>
      <c r="I3265">
        <v>1.75</v>
      </c>
      <c r="J3265">
        <v>30.94</v>
      </c>
      <c r="K3265">
        <v>54.145000000000003</v>
      </c>
      <c r="L3265" t="s">
        <v>24</v>
      </c>
    </row>
    <row r="3266" spans="1:14" x14ac:dyDescent="0.2">
      <c r="A3266" t="s">
        <v>82</v>
      </c>
      <c r="B3266" t="s">
        <v>648</v>
      </c>
      <c r="C3266" t="s">
        <v>16</v>
      </c>
      <c r="E3266" t="s">
        <v>79</v>
      </c>
      <c r="I3266">
        <v>7.75</v>
      </c>
      <c r="J3266">
        <v>30.94</v>
      </c>
      <c r="K3266">
        <v>239.785</v>
      </c>
      <c r="N3266" t="s">
        <v>738</v>
      </c>
    </row>
    <row r="3267" spans="1:14" x14ac:dyDescent="0.2">
      <c r="A3267" t="s">
        <v>82</v>
      </c>
      <c r="B3267" t="s">
        <v>648</v>
      </c>
      <c r="C3267" t="s">
        <v>16</v>
      </c>
      <c r="E3267" t="s">
        <v>20</v>
      </c>
      <c r="I3267">
        <v>2</v>
      </c>
      <c r="J3267">
        <v>30.94</v>
      </c>
      <c r="K3267">
        <v>61.88</v>
      </c>
      <c r="N3267" t="s">
        <v>739</v>
      </c>
    </row>
    <row r="3268" spans="1:14" x14ac:dyDescent="0.2">
      <c r="A3268" t="s">
        <v>82</v>
      </c>
      <c r="B3268" t="s">
        <v>648</v>
      </c>
      <c r="C3268" t="s">
        <v>16</v>
      </c>
      <c r="D3268" t="s">
        <v>660</v>
      </c>
      <c r="E3268" t="s">
        <v>661</v>
      </c>
      <c r="F3268" t="s">
        <v>662</v>
      </c>
      <c r="G3268" t="s">
        <v>63</v>
      </c>
      <c r="H3268" t="s">
        <v>32</v>
      </c>
      <c r="I3268">
        <v>8</v>
      </c>
      <c r="J3268">
        <v>30.94</v>
      </c>
      <c r="K3268">
        <v>247.52</v>
      </c>
      <c r="L3268" t="s">
        <v>24</v>
      </c>
      <c r="N3268" t="s">
        <v>740</v>
      </c>
    </row>
    <row r="3269" spans="1:14" x14ac:dyDescent="0.2">
      <c r="A3269" t="s">
        <v>82</v>
      </c>
      <c r="B3269" t="s">
        <v>648</v>
      </c>
      <c r="C3269" t="s">
        <v>16</v>
      </c>
      <c r="E3269" t="s">
        <v>25</v>
      </c>
      <c r="F3269" t="s">
        <v>22</v>
      </c>
      <c r="H3269" t="s">
        <v>23</v>
      </c>
      <c r="I3269">
        <v>8</v>
      </c>
      <c r="J3269">
        <v>30.94</v>
      </c>
      <c r="K3269">
        <v>247.52</v>
      </c>
      <c r="L3269" t="s">
        <v>24</v>
      </c>
      <c r="N3269" t="s">
        <v>741</v>
      </c>
    </row>
    <row r="3270" spans="1:14" x14ac:dyDescent="0.2">
      <c r="A3270" t="s">
        <v>82</v>
      </c>
      <c r="B3270" t="s">
        <v>648</v>
      </c>
      <c r="C3270" t="s">
        <v>16</v>
      </c>
      <c r="E3270" t="s">
        <v>652</v>
      </c>
      <c r="F3270" t="s">
        <v>653</v>
      </c>
      <c r="G3270" t="s">
        <v>54</v>
      </c>
      <c r="H3270" t="s">
        <v>145</v>
      </c>
      <c r="I3270">
        <v>5</v>
      </c>
      <c r="J3270">
        <v>30.94</v>
      </c>
      <c r="K3270">
        <v>154.69999999999999</v>
      </c>
      <c r="L3270" t="s">
        <v>24</v>
      </c>
      <c r="N3270" t="s">
        <v>742</v>
      </c>
    </row>
    <row r="3271" spans="1:14" x14ac:dyDescent="0.2">
      <c r="A3271" t="s">
        <v>82</v>
      </c>
      <c r="B3271" t="s">
        <v>648</v>
      </c>
      <c r="C3271" t="s">
        <v>16</v>
      </c>
      <c r="E3271" t="s">
        <v>50</v>
      </c>
      <c r="F3271" t="s">
        <v>22</v>
      </c>
      <c r="H3271" t="s">
        <v>23</v>
      </c>
      <c r="I3271">
        <v>8</v>
      </c>
      <c r="J3271">
        <v>30.94</v>
      </c>
      <c r="K3271">
        <v>247.52</v>
      </c>
      <c r="L3271" t="s">
        <v>24</v>
      </c>
      <c r="N3271" t="s">
        <v>743</v>
      </c>
    </row>
    <row r="3272" spans="1:14" x14ac:dyDescent="0.2">
      <c r="A3272" t="s">
        <v>83</v>
      </c>
      <c r="B3272" t="s">
        <v>648</v>
      </c>
      <c r="C3272" t="s">
        <v>16</v>
      </c>
      <c r="E3272" t="s">
        <v>46</v>
      </c>
      <c r="I3272">
        <v>16</v>
      </c>
      <c r="J3272">
        <v>30.94</v>
      </c>
      <c r="K3272">
        <v>495.04</v>
      </c>
      <c r="N3272" t="s">
        <v>744</v>
      </c>
    </row>
    <row r="3273" spans="1:14" x14ac:dyDescent="0.2">
      <c r="A3273" t="s">
        <v>83</v>
      </c>
      <c r="B3273" t="s">
        <v>648</v>
      </c>
      <c r="C3273" t="s">
        <v>16</v>
      </c>
      <c r="D3273" t="s">
        <v>660</v>
      </c>
      <c r="E3273" t="s">
        <v>661</v>
      </c>
      <c r="F3273" t="s">
        <v>662</v>
      </c>
      <c r="G3273" t="s">
        <v>63</v>
      </c>
      <c r="H3273" t="s">
        <v>32</v>
      </c>
      <c r="I3273">
        <v>6</v>
      </c>
      <c r="J3273">
        <v>30.94</v>
      </c>
      <c r="K3273">
        <v>185.64</v>
      </c>
      <c r="L3273" t="s">
        <v>24</v>
      </c>
      <c r="N3273" t="s">
        <v>745</v>
      </c>
    </row>
    <row r="3274" spans="1:14" x14ac:dyDescent="0.2">
      <c r="A3274" t="s">
        <v>83</v>
      </c>
      <c r="B3274" t="s">
        <v>648</v>
      </c>
      <c r="C3274" t="s">
        <v>16</v>
      </c>
      <c r="E3274" t="s">
        <v>25</v>
      </c>
      <c r="F3274" t="s">
        <v>22</v>
      </c>
      <c r="H3274" t="s">
        <v>23</v>
      </c>
      <c r="I3274">
        <v>6</v>
      </c>
      <c r="J3274">
        <v>30.94</v>
      </c>
      <c r="K3274">
        <v>185.64</v>
      </c>
      <c r="L3274" t="s">
        <v>24</v>
      </c>
      <c r="N3274" t="s">
        <v>741</v>
      </c>
    </row>
    <row r="3275" spans="1:14" x14ac:dyDescent="0.2">
      <c r="A3275" t="s">
        <v>83</v>
      </c>
      <c r="B3275" t="s">
        <v>648</v>
      </c>
      <c r="C3275" t="s">
        <v>16</v>
      </c>
      <c r="E3275" t="s">
        <v>25</v>
      </c>
      <c r="F3275" t="s">
        <v>22</v>
      </c>
      <c r="H3275" t="s">
        <v>23</v>
      </c>
      <c r="I3275">
        <v>6.75</v>
      </c>
      <c r="J3275">
        <v>30.94</v>
      </c>
      <c r="K3275">
        <v>208.845</v>
      </c>
      <c r="L3275" t="s">
        <v>24</v>
      </c>
      <c r="N3275" t="s">
        <v>746</v>
      </c>
    </row>
    <row r="3276" spans="1:14" x14ac:dyDescent="0.2">
      <c r="A3276" t="s">
        <v>83</v>
      </c>
      <c r="B3276" t="s">
        <v>648</v>
      </c>
      <c r="C3276" t="s">
        <v>16</v>
      </c>
      <c r="E3276" t="s">
        <v>79</v>
      </c>
      <c r="I3276">
        <v>4</v>
      </c>
      <c r="J3276">
        <v>30.94</v>
      </c>
      <c r="K3276">
        <v>123.76</v>
      </c>
      <c r="N3276" t="s">
        <v>747</v>
      </c>
    </row>
    <row r="3277" spans="1:14" x14ac:dyDescent="0.2">
      <c r="A3277" t="s">
        <v>84</v>
      </c>
      <c r="B3277" t="s">
        <v>648</v>
      </c>
      <c r="C3277" t="s">
        <v>16</v>
      </c>
      <c r="E3277" t="s">
        <v>17</v>
      </c>
      <c r="I3277">
        <v>31</v>
      </c>
      <c r="J3277">
        <v>30.94</v>
      </c>
      <c r="K3277">
        <v>959.14</v>
      </c>
      <c r="N3277" t="s">
        <v>659</v>
      </c>
    </row>
    <row r="3278" spans="1:14" x14ac:dyDescent="0.2">
      <c r="A3278" t="s">
        <v>85</v>
      </c>
      <c r="B3278" t="s">
        <v>648</v>
      </c>
      <c r="C3278" t="s">
        <v>16</v>
      </c>
      <c r="E3278" t="s">
        <v>17</v>
      </c>
      <c r="I3278">
        <v>38.75</v>
      </c>
      <c r="J3278">
        <v>30.94</v>
      </c>
      <c r="K3278">
        <v>1198.925</v>
      </c>
      <c r="N3278" t="s">
        <v>659</v>
      </c>
    </row>
    <row r="3279" spans="1:14" x14ac:dyDescent="0.2">
      <c r="A3279" t="s">
        <v>86</v>
      </c>
      <c r="B3279" t="s">
        <v>648</v>
      </c>
      <c r="C3279" t="s">
        <v>16</v>
      </c>
      <c r="E3279" t="s">
        <v>17</v>
      </c>
      <c r="I3279">
        <v>7.75</v>
      </c>
      <c r="J3279">
        <v>30.94</v>
      </c>
      <c r="K3279">
        <v>239.785</v>
      </c>
      <c r="N3279" t="s">
        <v>748</v>
      </c>
    </row>
    <row r="3280" spans="1:14" x14ac:dyDescent="0.2">
      <c r="A3280" t="s">
        <v>86</v>
      </c>
      <c r="B3280" t="s">
        <v>648</v>
      </c>
      <c r="C3280" t="s">
        <v>16</v>
      </c>
      <c r="E3280" t="s">
        <v>20</v>
      </c>
      <c r="I3280">
        <v>2</v>
      </c>
      <c r="J3280">
        <v>30.94</v>
      </c>
      <c r="K3280">
        <v>61.88</v>
      </c>
      <c r="N3280" t="s">
        <v>739</v>
      </c>
    </row>
    <row r="3281" spans="1:14" x14ac:dyDescent="0.2">
      <c r="A3281" t="s">
        <v>86</v>
      </c>
      <c r="B3281" t="s">
        <v>648</v>
      </c>
      <c r="C3281" t="s">
        <v>16</v>
      </c>
      <c r="E3281" t="s">
        <v>20</v>
      </c>
      <c r="I3281">
        <v>2</v>
      </c>
      <c r="J3281">
        <v>30.94</v>
      </c>
      <c r="K3281">
        <v>61.88</v>
      </c>
      <c r="N3281" t="s">
        <v>739</v>
      </c>
    </row>
    <row r="3282" spans="1:14" x14ac:dyDescent="0.2">
      <c r="A3282" t="s">
        <v>86</v>
      </c>
      <c r="B3282" t="s">
        <v>648</v>
      </c>
      <c r="C3282" t="s">
        <v>16</v>
      </c>
      <c r="D3282" t="s">
        <v>660</v>
      </c>
      <c r="E3282" t="s">
        <v>661</v>
      </c>
      <c r="F3282" t="s">
        <v>662</v>
      </c>
      <c r="G3282" t="s">
        <v>63</v>
      </c>
      <c r="H3282" t="s">
        <v>32</v>
      </c>
      <c r="I3282">
        <v>16</v>
      </c>
      <c r="J3282">
        <v>30.94</v>
      </c>
      <c r="K3282">
        <v>495.04</v>
      </c>
      <c r="L3282" t="s">
        <v>24</v>
      </c>
      <c r="N3282" t="s">
        <v>749</v>
      </c>
    </row>
    <row r="3283" spans="1:14" x14ac:dyDescent="0.2">
      <c r="A3283" t="s">
        <v>86</v>
      </c>
      <c r="B3283" t="s">
        <v>648</v>
      </c>
      <c r="C3283" t="s">
        <v>16</v>
      </c>
      <c r="E3283" t="s">
        <v>652</v>
      </c>
      <c r="F3283" t="s">
        <v>653</v>
      </c>
      <c r="G3283" t="s">
        <v>54</v>
      </c>
      <c r="H3283" t="s">
        <v>145</v>
      </c>
      <c r="I3283">
        <v>4</v>
      </c>
      <c r="J3283">
        <v>30.94</v>
      </c>
      <c r="K3283">
        <v>123.76</v>
      </c>
      <c r="L3283" t="s">
        <v>24</v>
      </c>
    </row>
    <row r="3284" spans="1:14" x14ac:dyDescent="0.2">
      <c r="A3284" t="s">
        <v>86</v>
      </c>
      <c r="B3284" t="s">
        <v>648</v>
      </c>
      <c r="C3284" t="s">
        <v>16</v>
      </c>
      <c r="E3284" t="s">
        <v>25</v>
      </c>
      <c r="F3284" t="s">
        <v>22</v>
      </c>
      <c r="H3284" t="s">
        <v>23</v>
      </c>
      <c r="I3284">
        <v>7</v>
      </c>
      <c r="J3284">
        <v>30.94</v>
      </c>
      <c r="K3284">
        <v>216.58</v>
      </c>
      <c r="L3284" t="s">
        <v>24</v>
      </c>
    </row>
    <row r="3285" spans="1:14" x14ac:dyDescent="0.2">
      <c r="A3285" t="s">
        <v>87</v>
      </c>
      <c r="B3285" t="s">
        <v>648</v>
      </c>
      <c r="C3285" t="s">
        <v>16</v>
      </c>
      <c r="E3285" t="s">
        <v>17</v>
      </c>
      <c r="I3285">
        <v>4</v>
      </c>
      <c r="J3285">
        <v>30.94</v>
      </c>
      <c r="K3285">
        <v>123.76</v>
      </c>
      <c r="N3285" t="s">
        <v>659</v>
      </c>
    </row>
    <row r="3286" spans="1:14" x14ac:dyDescent="0.2">
      <c r="A3286" t="s">
        <v>87</v>
      </c>
      <c r="B3286" t="s">
        <v>648</v>
      </c>
      <c r="C3286" t="s">
        <v>16</v>
      </c>
      <c r="E3286" t="s">
        <v>25</v>
      </c>
      <c r="F3286" t="s">
        <v>22</v>
      </c>
      <c r="H3286" t="s">
        <v>23</v>
      </c>
      <c r="I3286">
        <v>16</v>
      </c>
      <c r="J3286">
        <v>30.94</v>
      </c>
      <c r="K3286">
        <v>495.04</v>
      </c>
      <c r="L3286" t="s">
        <v>24</v>
      </c>
      <c r="N3286" t="s">
        <v>741</v>
      </c>
    </row>
    <row r="3287" spans="1:14" x14ac:dyDescent="0.2">
      <c r="A3287" t="s">
        <v>87</v>
      </c>
      <c r="B3287" t="s">
        <v>648</v>
      </c>
      <c r="C3287" t="s">
        <v>16</v>
      </c>
      <c r="E3287" t="s">
        <v>50</v>
      </c>
      <c r="F3287" t="s">
        <v>22</v>
      </c>
      <c r="H3287" t="s">
        <v>23</v>
      </c>
      <c r="I3287">
        <v>8</v>
      </c>
      <c r="J3287">
        <v>30.94</v>
      </c>
      <c r="K3287">
        <v>247.52</v>
      </c>
      <c r="L3287" t="s">
        <v>24</v>
      </c>
      <c r="N3287" t="s">
        <v>741</v>
      </c>
    </row>
    <row r="3288" spans="1:14" x14ac:dyDescent="0.2">
      <c r="A3288" t="s">
        <v>87</v>
      </c>
      <c r="B3288" t="s">
        <v>648</v>
      </c>
      <c r="C3288" t="s">
        <v>16</v>
      </c>
      <c r="E3288" t="s">
        <v>25</v>
      </c>
      <c r="F3288" t="s">
        <v>22</v>
      </c>
      <c r="H3288" t="s">
        <v>23</v>
      </c>
      <c r="I3288">
        <v>10.75</v>
      </c>
      <c r="J3288">
        <v>30.94</v>
      </c>
      <c r="K3288">
        <v>332.60500000000002</v>
      </c>
      <c r="L3288" t="s">
        <v>24</v>
      </c>
      <c r="N3288" t="s">
        <v>750</v>
      </c>
    </row>
    <row r="3289" spans="1:14" x14ac:dyDescent="0.2">
      <c r="A3289" t="s">
        <v>88</v>
      </c>
      <c r="B3289" t="s">
        <v>648</v>
      </c>
      <c r="C3289" t="s">
        <v>16</v>
      </c>
      <c r="E3289" t="s">
        <v>20</v>
      </c>
      <c r="I3289">
        <v>1</v>
      </c>
      <c r="J3289">
        <v>30.94</v>
      </c>
      <c r="K3289">
        <v>30.94</v>
      </c>
      <c r="N3289" t="s">
        <v>751</v>
      </c>
    </row>
    <row r="3290" spans="1:14" x14ac:dyDescent="0.2">
      <c r="A3290" t="s">
        <v>88</v>
      </c>
      <c r="B3290" t="s">
        <v>648</v>
      </c>
      <c r="C3290" t="s">
        <v>16</v>
      </c>
      <c r="E3290" t="s">
        <v>20</v>
      </c>
      <c r="I3290">
        <v>1</v>
      </c>
      <c r="J3290">
        <v>30.94</v>
      </c>
      <c r="K3290">
        <v>30.94</v>
      </c>
      <c r="N3290" t="s">
        <v>752</v>
      </c>
    </row>
    <row r="3291" spans="1:14" x14ac:dyDescent="0.2">
      <c r="A3291" t="s">
        <v>88</v>
      </c>
      <c r="B3291" t="s">
        <v>648</v>
      </c>
      <c r="C3291" t="s">
        <v>16</v>
      </c>
      <c r="E3291" t="s">
        <v>25</v>
      </c>
      <c r="F3291" t="s">
        <v>22</v>
      </c>
      <c r="H3291" t="s">
        <v>23</v>
      </c>
      <c r="I3291">
        <v>20</v>
      </c>
      <c r="J3291">
        <v>30.94</v>
      </c>
      <c r="K3291">
        <v>618.79999999999995</v>
      </c>
      <c r="L3291" t="s">
        <v>24</v>
      </c>
      <c r="N3291" t="s">
        <v>741</v>
      </c>
    </row>
    <row r="3292" spans="1:14" x14ac:dyDescent="0.2">
      <c r="A3292" t="s">
        <v>88</v>
      </c>
      <c r="B3292" t="s">
        <v>648</v>
      </c>
      <c r="C3292" t="s">
        <v>16</v>
      </c>
      <c r="E3292" t="s">
        <v>50</v>
      </c>
      <c r="F3292" t="s">
        <v>22</v>
      </c>
      <c r="H3292" t="s">
        <v>23</v>
      </c>
      <c r="I3292">
        <v>16.75</v>
      </c>
      <c r="J3292">
        <v>30.94</v>
      </c>
      <c r="K3292">
        <v>518.245</v>
      </c>
      <c r="L3292" t="s">
        <v>24</v>
      </c>
      <c r="N3292" t="s">
        <v>741</v>
      </c>
    </row>
    <row r="3293" spans="1:14" x14ac:dyDescent="0.2">
      <c r="A3293" t="s">
        <v>89</v>
      </c>
      <c r="B3293" t="s">
        <v>648</v>
      </c>
      <c r="C3293" t="s">
        <v>16</v>
      </c>
      <c r="E3293" t="s">
        <v>17</v>
      </c>
      <c r="I3293">
        <v>8</v>
      </c>
      <c r="J3293">
        <v>30.94</v>
      </c>
      <c r="K3293">
        <v>247.52</v>
      </c>
      <c r="N3293" t="s">
        <v>748</v>
      </c>
    </row>
    <row r="3294" spans="1:14" x14ac:dyDescent="0.2">
      <c r="A3294" t="s">
        <v>89</v>
      </c>
      <c r="B3294" t="s">
        <v>648</v>
      </c>
      <c r="C3294" t="s">
        <v>16</v>
      </c>
      <c r="E3294" t="s">
        <v>20</v>
      </c>
      <c r="I3294">
        <v>1</v>
      </c>
      <c r="J3294">
        <v>30.94</v>
      </c>
      <c r="K3294">
        <v>30.94</v>
      </c>
      <c r="N3294" t="s">
        <v>753</v>
      </c>
    </row>
    <row r="3295" spans="1:14" x14ac:dyDescent="0.2">
      <c r="A3295" t="s">
        <v>89</v>
      </c>
      <c r="B3295" t="s">
        <v>648</v>
      </c>
      <c r="C3295" t="s">
        <v>16</v>
      </c>
      <c r="D3295" t="s">
        <v>660</v>
      </c>
      <c r="E3295" t="s">
        <v>661</v>
      </c>
      <c r="F3295" t="s">
        <v>662</v>
      </c>
      <c r="G3295" t="s">
        <v>63</v>
      </c>
      <c r="H3295" t="s">
        <v>32</v>
      </c>
      <c r="I3295">
        <v>4</v>
      </c>
      <c r="J3295">
        <v>30.94</v>
      </c>
      <c r="K3295">
        <v>123.76</v>
      </c>
      <c r="L3295" t="s">
        <v>24</v>
      </c>
      <c r="N3295" t="s">
        <v>749</v>
      </c>
    </row>
    <row r="3296" spans="1:14" x14ac:dyDescent="0.2">
      <c r="A3296" t="s">
        <v>89</v>
      </c>
      <c r="B3296" t="s">
        <v>648</v>
      </c>
      <c r="C3296" t="s">
        <v>16</v>
      </c>
      <c r="E3296" t="s">
        <v>25</v>
      </c>
      <c r="F3296" t="s">
        <v>22</v>
      </c>
      <c r="H3296" t="s">
        <v>23</v>
      </c>
      <c r="I3296">
        <v>18</v>
      </c>
      <c r="J3296">
        <v>30.94</v>
      </c>
      <c r="K3296">
        <v>556.91999999999996</v>
      </c>
      <c r="L3296" t="s">
        <v>24</v>
      </c>
      <c r="N3296" t="s">
        <v>741</v>
      </c>
    </row>
    <row r="3297" spans="1:14" x14ac:dyDescent="0.2">
      <c r="A3297" t="s">
        <v>90</v>
      </c>
      <c r="B3297" t="s">
        <v>648</v>
      </c>
      <c r="C3297" t="s">
        <v>16</v>
      </c>
      <c r="E3297" t="s">
        <v>17</v>
      </c>
      <c r="I3297">
        <v>24</v>
      </c>
      <c r="J3297">
        <v>30.94</v>
      </c>
      <c r="K3297">
        <v>742.56</v>
      </c>
      <c r="N3297" t="s">
        <v>682</v>
      </c>
    </row>
    <row r="3298" spans="1:14" x14ac:dyDescent="0.2">
      <c r="A3298" t="s">
        <v>90</v>
      </c>
      <c r="B3298" t="s">
        <v>648</v>
      </c>
      <c r="C3298" t="s">
        <v>16</v>
      </c>
      <c r="E3298" t="s">
        <v>25</v>
      </c>
      <c r="F3298" t="s">
        <v>22</v>
      </c>
      <c r="H3298" t="s">
        <v>23</v>
      </c>
      <c r="I3298">
        <v>14.75</v>
      </c>
      <c r="J3298">
        <v>30.94</v>
      </c>
      <c r="K3298">
        <v>456.36500000000001</v>
      </c>
      <c r="L3298" t="s">
        <v>24</v>
      </c>
      <c r="N3298" t="s">
        <v>750</v>
      </c>
    </row>
    <row r="3299" spans="1:14" x14ac:dyDescent="0.2">
      <c r="A3299" t="s">
        <v>91</v>
      </c>
      <c r="B3299" t="s">
        <v>648</v>
      </c>
      <c r="C3299" t="s">
        <v>16</v>
      </c>
      <c r="E3299" t="s">
        <v>20</v>
      </c>
      <c r="I3299">
        <v>3</v>
      </c>
      <c r="J3299">
        <v>30.94</v>
      </c>
      <c r="K3299">
        <v>92.82</v>
      </c>
      <c r="N3299" t="s">
        <v>754</v>
      </c>
    </row>
    <row r="3300" spans="1:14" x14ac:dyDescent="0.2">
      <c r="A3300" t="s">
        <v>91</v>
      </c>
      <c r="B3300" t="s">
        <v>648</v>
      </c>
      <c r="C3300" t="s">
        <v>16</v>
      </c>
      <c r="D3300" t="s">
        <v>660</v>
      </c>
      <c r="E3300" t="s">
        <v>661</v>
      </c>
      <c r="F3300" t="s">
        <v>662</v>
      </c>
      <c r="G3300" t="s">
        <v>63</v>
      </c>
      <c r="H3300" t="s">
        <v>32</v>
      </c>
      <c r="I3300">
        <v>8</v>
      </c>
      <c r="J3300">
        <v>30.94</v>
      </c>
      <c r="K3300">
        <v>247.52</v>
      </c>
      <c r="L3300" t="s">
        <v>24</v>
      </c>
      <c r="N3300" t="s">
        <v>749</v>
      </c>
    </row>
    <row r="3301" spans="1:14" x14ac:dyDescent="0.2">
      <c r="A3301" t="s">
        <v>91</v>
      </c>
      <c r="B3301" t="s">
        <v>648</v>
      </c>
      <c r="C3301" t="s">
        <v>16</v>
      </c>
      <c r="E3301" t="s">
        <v>25</v>
      </c>
      <c r="F3301" t="s">
        <v>22</v>
      </c>
      <c r="H3301" t="s">
        <v>23</v>
      </c>
      <c r="I3301">
        <v>16</v>
      </c>
      <c r="J3301">
        <v>30.94</v>
      </c>
      <c r="K3301">
        <v>495.04</v>
      </c>
      <c r="L3301" t="s">
        <v>24</v>
      </c>
      <c r="N3301" t="s">
        <v>755</v>
      </c>
    </row>
    <row r="3302" spans="1:14" x14ac:dyDescent="0.2">
      <c r="A3302" t="s">
        <v>91</v>
      </c>
      <c r="B3302" t="s">
        <v>648</v>
      </c>
      <c r="C3302" t="s">
        <v>16</v>
      </c>
      <c r="E3302" t="s">
        <v>50</v>
      </c>
      <c r="F3302" t="s">
        <v>22</v>
      </c>
      <c r="H3302" t="s">
        <v>23</v>
      </c>
      <c r="I3302">
        <v>8</v>
      </c>
      <c r="J3302">
        <v>30.94</v>
      </c>
      <c r="K3302">
        <v>247.52</v>
      </c>
      <c r="L3302" t="s">
        <v>24</v>
      </c>
      <c r="N3302" t="s">
        <v>756</v>
      </c>
    </row>
    <row r="3303" spans="1:14" x14ac:dyDescent="0.2">
      <c r="A3303" t="s">
        <v>91</v>
      </c>
      <c r="B3303" t="s">
        <v>648</v>
      </c>
      <c r="C3303" t="s">
        <v>16</v>
      </c>
      <c r="E3303" t="s">
        <v>652</v>
      </c>
      <c r="F3303" t="s">
        <v>653</v>
      </c>
      <c r="G3303" t="s">
        <v>54</v>
      </c>
      <c r="H3303" t="s">
        <v>145</v>
      </c>
      <c r="I3303">
        <v>3.75</v>
      </c>
      <c r="J3303">
        <v>30.94</v>
      </c>
      <c r="K3303">
        <v>116.02500000000001</v>
      </c>
      <c r="L3303" t="s">
        <v>24</v>
      </c>
      <c r="N3303" t="s">
        <v>757</v>
      </c>
    </row>
    <row r="3304" spans="1:14" x14ac:dyDescent="0.2">
      <c r="A3304" t="s">
        <v>93</v>
      </c>
      <c r="B3304" t="s">
        <v>648</v>
      </c>
      <c r="C3304" t="s">
        <v>16</v>
      </c>
      <c r="E3304" t="s">
        <v>414</v>
      </c>
      <c r="F3304" t="s">
        <v>415</v>
      </c>
      <c r="G3304" t="s">
        <v>54</v>
      </c>
      <c r="H3304" t="s">
        <v>145</v>
      </c>
      <c r="I3304">
        <v>8</v>
      </c>
      <c r="J3304">
        <v>30.94</v>
      </c>
      <c r="K3304">
        <v>247.52</v>
      </c>
      <c r="N3304" t="s">
        <v>758</v>
      </c>
    </row>
    <row r="3305" spans="1:14" x14ac:dyDescent="0.2">
      <c r="A3305" t="s">
        <v>93</v>
      </c>
      <c r="B3305" t="s">
        <v>648</v>
      </c>
      <c r="C3305" t="s">
        <v>16</v>
      </c>
      <c r="E3305" t="s">
        <v>704</v>
      </c>
      <c r="F3305" t="s">
        <v>419</v>
      </c>
      <c r="G3305" t="s">
        <v>54</v>
      </c>
      <c r="H3305" t="s">
        <v>32</v>
      </c>
      <c r="I3305">
        <v>8</v>
      </c>
      <c r="J3305">
        <v>30.94</v>
      </c>
      <c r="K3305">
        <v>247.52</v>
      </c>
      <c r="N3305" t="s">
        <v>759</v>
      </c>
    </row>
    <row r="3306" spans="1:14" x14ac:dyDescent="0.2">
      <c r="A3306" t="s">
        <v>93</v>
      </c>
      <c r="B3306" t="s">
        <v>648</v>
      </c>
      <c r="C3306" t="s">
        <v>16</v>
      </c>
      <c r="D3306" t="s">
        <v>660</v>
      </c>
      <c r="E3306" t="s">
        <v>661</v>
      </c>
      <c r="F3306" t="s">
        <v>662</v>
      </c>
      <c r="G3306" t="s">
        <v>63</v>
      </c>
      <c r="H3306" t="s">
        <v>32</v>
      </c>
      <c r="I3306">
        <v>8</v>
      </c>
      <c r="J3306">
        <v>30.94</v>
      </c>
      <c r="K3306">
        <v>247.52</v>
      </c>
      <c r="L3306" t="s">
        <v>24</v>
      </c>
      <c r="N3306" t="s">
        <v>760</v>
      </c>
    </row>
    <row r="3307" spans="1:14" x14ac:dyDescent="0.2">
      <c r="A3307" t="s">
        <v>93</v>
      </c>
      <c r="B3307" t="s">
        <v>648</v>
      </c>
      <c r="C3307" t="s">
        <v>16</v>
      </c>
      <c r="E3307" t="s">
        <v>25</v>
      </c>
      <c r="F3307" t="s">
        <v>22</v>
      </c>
      <c r="H3307" t="s">
        <v>23</v>
      </c>
      <c r="I3307">
        <v>14.75</v>
      </c>
      <c r="J3307">
        <v>30.94</v>
      </c>
      <c r="K3307">
        <v>456.36500000000001</v>
      </c>
      <c r="L3307" t="s">
        <v>24</v>
      </c>
      <c r="N3307" t="s">
        <v>761</v>
      </c>
    </row>
    <row r="3308" spans="1:14" x14ac:dyDescent="0.2">
      <c r="A3308" t="s">
        <v>94</v>
      </c>
      <c r="B3308" t="s">
        <v>648</v>
      </c>
      <c r="C3308" t="s">
        <v>16</v>
      </c>
      <c r="E3308" t="s">
        <v>20</v>
      </c>
      <c r="I3308">
        <v>5</v>
      </c>
      <c r="J3308">
        <v>30.94</v>
      </c>
      <c r="K3308">
        <v>154.69999999999999</v>
      </c>
      <c r="N3308" t="s">
        <v>762</v>
      </c>
    </row>
    <row r="3309" spans="1:14" x14ac:dyDescent="0.2">
      <c r="A3309" t="s">
        <v>94</v>
      </c>
      <c r="B3309" t="s">
        <v>648</v>
      </c>
      <c r="C3309" t="s">
        <v>16</v>
      </c>
      <c r="E3309" t="s">
        <v>50</v>
      </c>
      <c r="F3309" t="s">
        <v>22</v>
      </c>
      <c r="H3309" t="s">
        <v>23</v>
      </c>
      <c r="I3309">
        <v>8</v>
      </c>
      <c r="J3309">
        <v>30.94</v>
      </c>
      <c r="K3309">
        <v>247.52</v>
      </c>
      <c r="L3309" t="s">
        <v>24</v>
      </c>
      <c r="N3309" t="s">
        <v>763</v>
      </c>
    </row>
    <row r="3310" spans="1:14" x14ac:dyDescent="0.2">
      <c r="A3310" t="s">
        <v>94</v>
      </c>
      <c r="B3310" t="s">
        <v>648</v>
      </c>
      <c r="C3310" t="s">
        <v>16</v>
      </c>
      <c r="E3310" t="s">
        <v>25</v>
      </c>
      <c r="F3310" t="s">
        <v>22</v>
      </c>
      <c r="H3310" t="s">
        <v>23</v>
      </c>
      <c r="I3310">
        <v>16</v>
      </c>
      <c r="J3310">
        <v>30.94</v>
      </c>
      <c r="K3310">
        <v>495.04</v>
      </c>
      <c r="L3310" t="s">
        <v>24</v>
      </c>
      <c r="N3310" t="s">
        <v>764</v>
      </c>
    </row>
    <row r="3311" spans="1:14" x14ac:dyDescent="0.2">
      <c r="A3311" t="s">
        <v>94</v>
      </c>
      <c r="B3311" t="s">
        <v>648</v>
      </c>
      <c r="C3311" t="s">
        <v>16</v>
      </c>
      <c r="D3311" t="s">
        <v>660</v>
      </c>
      <c r="E3311" t="s">
        <v>661</v>
      </c>
      <c r="F3311" t="s">
        <v>662</v>
      </c>
      <c r="G3311" t="s">
        <v>63</v>
      </c>
      <c r="H3311" t="s">
        <v>32</v>
      </c>
      <c r="I3311">
        <v>6</v>
      </c>
      <c r="J3311">
        <v>30.94</v>
      </c>
      <c r="K3311">
        <v>185.64</v>
      </c>
      <c r="L3311" t="s">
        <v>24</v>
      </c>
      <c r="N3311" t="s">
        <v>765</v>
      </c>
    </row>
    <row r="3312" spans="1:14" x14ac:dyDescent="0.2">
      <c r="A3312" t="s">
        <v>94</v>
      </c>
      <c r="B3312" t="s">
        <v>648</v>
      </c>
      <c r="C3312" t="s">
        <v>16</v>
      </c>
      <c r="E3312" t="s">
        <v>418</v>
      </c>
      <c r="F3312" t="s">
        <v>419</v>
      </c>
      <c r="G3312" t="s">
        <v>54</v>
      </c>
      <c r="H3312" t="s">
        <v>32</v>
      </c>
      <c r="I3312">
        <v>3.75</v>
      </c>
      <c r="J3312">
        <v>30.94</v>
      </c>
      <c r="K3312">
        <v>116.02500000000001</v>
      </c>
    </row>
    <row r="3313" spans="1:14" x14ac:dyDescent="0.2">
      <c r="A3313" t="s">
        <v>95</v>
      </c>
      <c r="B3313" t="s">
        <v>648</v>
      </c>
      <c r="C3313" t="s">
        <v>16</v>
      </c>
      <c r="E3313" t="s">
        <v>20</v>
      </c>
      <c r="I3313">
        <v>7</v>
      </c>
      <c r="J3313">
        <v>30.94</v>
      </c>
      <c r="K3313">
        <v>216.58</v>
      </c>
      <c r="N3313" t="s">
        <v>766</v>
      </c>
    </row>
    <row r="3314" spans="1:14" x14ac:dyDescent="0.2">
      <c r="A3314" t="s">
        <v>95</v>
      </c>
      <c r="B3314" t="s">
        <v>648</v>
      </c>
      <c r="C3314" t="s">
        <v>16</v>
      </c>
      <c r="E3314" t="s">
        <v>25</v>
      </c>
      <c r="F3314" t="s">
        <v>22</v>
      </c>
      <c r="H3314" t="s">
        <v>23</v>
      </c>
      <c r="I3314">
        <v>16</v>
      </c>
      <c r="J3314">
        <v>30.94</v>
      </c>
      <c r="K3314">
        <v>495.04</v>
      </c>
      <c r="L3314" t="s">
        <v>24</v>
      </c>
      <c r="N3314" t="s">
        <v>767</v>
      </c>
    </row>
    <row r="3315" spans="1:14" x14ac:dyDescent="0.2">
      <c r="A3315" t="s">
        <v>95</v>
      </c>
      <c r="B3315" t="s">
        <v>648</v>
      </c>
      <c r="C3315" t="s">
        <v>16</v>
      </c>
      <c r="D3315" t="s">
        <v>660</v>
      </c>
      <c r="E3315" t="s">
        <v>661</v>
      </c>
      <c r="F3315" t="s">
        <v>662</v>
      </c>
      <c r="G3315" t="s">
        <v>63</v>
      </c>
      <c r="H3315" t="s">
        <v>32</v>
      </c>
      <c r="I3315">
        <v>6</v>
      </c>
      <c r="J3315">
        <v>30.94</v>
      </c>
      <c r="K3315">
        <v>185.64</v>
      </c>
      <c r="L3315" t="s">
        <v>24</v>
      </c>
      <c r="N3315" t="s">
        <v>765</v>
      </c>
    </row>
    <row r="3316" spans="1:14" x14ac:dyDescent="0.2">
      <c r="A3316" t="s">
        <v>95</v>
      </c>
      <c r="B3316" t="s">
        <v>648</v>
      </c>
      <c r="C3316" t="s">
        <v>16</v>
      </c>
      <c r="E3316" t="s">
        <v>50</v>
      </c>
      <c r="F3316" t="s">
        <v>22</v>
      </c>
      <c r="H3316" t="s">
        <v>23</v>
      </c>
      <c r="I3316">
        <v>9.75</v>
      </c>
      <c r="J3316">
        <v>30.94</v>
      </c>
      <c r="K3316">
        <v>301.66500000000002</v>
      </c>
      <c r="L3316" t="s">
        <v>24</v>
      </c>
      <c r="N3316" t="s">
        <v>768</v>
      </c>
    </row>
    <row r="3317" spans="1:14" x14ac:dyDescent="0.2">
      <c r="A3317" t="s">
        <v>97</v>
      </c>
      <c r="B3317" t="s">
        <v>648</v>
      </c>
      <c r="C3317" t="s">
        <v>16</v>
      </c>
      <c r="E3317" t="s">
        <v>25</v>
      </c>
      <c r="F3317" t="s">
        <v>22</v>
      </c>
      <c r="H3317" t="s">
        <v>23</v>
      </c>
      <c r="I3317">
        <v>18</v>
      </c>
      <c r="J3317">
        <v>30.94</v>
      </c>
      <c r="K3317">
        <v>556.91999999999996</v>
      </c>
      <c r="L3317" t="s">
        <v>24</v>
      </c>
      <c r="N3317" t="s">
        <v>769</v>
      </c>
    </row>
    <row r="3318" spans="1:14" x14ac:dyDescent="0.2">
      <c r="A3318" t="s">
        <v>97</v>
      </c>
      <c r="B3318" t="s">
        <v>648</v>
      </c>
      <c r="C3318" t="s">
        <v>16</v>
      </c>
      <c r="E3318" t="s">
        <v>20</v>
      </c>
      <c r="I3318">
        <v>2.75</v>
      </c>
      <c r="J3318">
        <v>30.94</v>
      </c>
      <c r="K3318">
        <v>85.084999999999994</v>
      </c>
      <c r="N3318" t="s">
        <v>739</v>
      </c>
    </row>
    <row r="3319" spans="1:14" x14ac:dyDescent="0.2">
      <c r="A3319" t="s">
        <v>97</v>
      </c>
      <c r="B3319" t="s">
        <v>648</v>
      </c>
      <c r="C3319" t="s">
        <v>16</v>
      </c>
      <c r="D3319" t="s">
        <v>660</v>
      </c>
      <c r="E3319" t="s">
        <v>661</v>
      </c>
      <c r="F3319" t="s">
        <v>662</v>
      </c>
      <c r="G3319" t="s">
        <v>63</v>
      </c>
      <c r="H3319" t="s">
        <v>32</v>
      </c>
      <c r="I3319">
        <v>3</v>
      </c>
      <c r="J3319">
        <v>30.94</v>
      </c>
      <c r="K3319">
        <v>92.82</v>
      </c>
      <c r="L3319" t="s">
        <v>24</v>
      </c>
      <c r="N3319" t="s">
        <v>765</v>
      </c>
    </row>
    <row r="3320" spans="1:14" x14ac:dyDescent="0.2">
      <c r="A3320" t="s">
        <v>97</v>
      </c>
      <c r="B3320" t="s">
        <v>648</v>
      </c>
      <c r="C3320" t="s">
        <v>16</v>
      </c>
      <c r="E3320" t="s">
        <v>651</v>
      </c>
      <c r="F3320" t="s">
        <v>419</v>
      </c>
      <c r="G3320" t="s">
        <v>54</v>
      </c>
      <c r="H3320" t="s">
        <v>32</v>
      </c>
      <c r="I3320">
        <v>3</v>
      </c>
      <c r="J3320">
        <v>30.94</v>
      </c>
      <c r="K3320">
        <v>92.82</v>
      </c>
      <c r="N3320" t="s">
        <v>770</v>
      </c>
    </row>
    <row r="3321" spans="1:14" x14ac:dyDescent="0.2">
      <c r="A3321" t="s">
        <v>97</v>
      </c>
      <c r="B3321" t="s">
        <v>648</v>
      </c>
      <c r="C3321" t="s">
        <v>16</v>
      </c>
      <c r="E3321" t="s">
        <v>50</v>
      </c>
      <c r="F3321" t="s">
        <v>22</v>
      </c>
      <c r="H3321" t="s">
        <v>23</v>
      </c>
      <c r="I3321">
        <v>12</v>
      </c>
      <c r="J3321">
        <v>30.94</v>
      </c>
      <c r="K3321">
        <v>371.28</v>
      </c>
      <c r="L3321" t="s">
        <v>24</v>
      </c>
      <c r="N3321" t="s">
        <v>769</v>
      </c>
    </row>
    <row r="3322" spans="1:14" x14ac:dyDescent="0.2">
      <c r="A3322" t="s">
        <v>98</v>
      </c>
      <c r="B3322" t="s">
        <v>648</v>
      </c>
      <c r="C3322" t="s">
        <v>16</v>
      </c>
      <c r="E3322" t="s">
        <v>17</v>
      </c>
      <c r="I3322">
        <v>16</v>
      </c>
      <c r="J3322">
        <v>30.94</v>
      </c>
      <c r="K3322">
        <v>495.04</v>
      </c>
      <c r="N3322" t="s">
        <v>659</v>
      </c>
    </row>
    <row r="3323" spans="1:14" x14ac:dyDescent="0.2">
      <c r="A3323" t="s">
        <v>98</v>
      </c>
      <c r="B3323" t="s">
        <v>648</v>
      </c>
      <c r="C3323" t="s">
        <v>16</v>
      </c>
      <c r="E3323" t="s">
        <v>46</v>
      </c>
      <c r="I3323">
        <v>8</v>
      </c>
      <c r="J3323">
        <v>30.94</v>
      </c>
      <c r="K3323">
        <v>247.52</v>
      </c>
      <c r="N3323" t="s">
        <v>771</v>
      </c>
    </row>
    <row r="3324" spans="1:14" x14ac:dyDescent="0.2">
      <c r="A3324" t="s">
        <v>98</v>
      </c>
      <c r="B3324" t="s">
        <v>648</v>
      </c>
      <c r="C3324" t="s">
        <v>16</v>
      </c>
      <c r="D3324" t="s">
        <v>660</v>
      </c>
      <c r="E3324" t="s">
        <v>661</v>
      </c>
      <c r="F3324" t="s">
        <v>662</v>
      </c>
      <c r="G3324" t="s">
        <v>63</v>
      </c>
      <c r="H3324" t="s">
        <v>32</v>
      </c>
      <c r="I3324">
        <v>3</v>
      </c>
      <c r="J3324">
        <v>30.94</v>
      </c>
      <c r="K3324">
        <v>92.82</v>
      </c>
      <c r="L3324" t="s">
        <v>24</v>
      </c>
      <c r="N3324" t="s">
        <v>772</v>
      </c>
    </row>
    <row r="3325" spans="1:14" x14ac:dyDescent="0.2">
      <c r="A3325" t="s">
        <v>98</v>
      </c>
      <c r="B3325" t="s">
        <v>648</v>
      </c>
      <c r="C3325" t="s">
        <v>16</v>
      </c>
      <c r="E3325" t="s">
        <v>20</v>
      </c>
      <c r="I3325">
        <v>1</v>
      </c>
      <c r="J3325">
        <v>30.94</v>
      </c>
      <c r="K3325">
        <v>30.94</v>
      </c>
      <c r="N3325" t="s">
        <v>773</v>
      </c>
    </row>
    <row r="3326" spans="1:14" x14ac:dyDescent="0.2">
      <c r="A3326" t="s">
        <v>98</v>
      </c>
      <c r="B3326" t="s">
        <v>648</v>
      </c>
      <c r="C3326" t="s">
        <v>16</v>
      </c>
      <c r="E3326" t="s">
        <v>25</v>
      </c>
      <c r="F3326" t="s">
        <v>22</v>
      </c>
      <c r="H3326" t="s">
        <v>23</v>
      </c>
      <c r="I3326">
        <v>10.75</v>
      </c>
      <c r="J3326">
        <v>30.94</v>
      </c>
      <c r="K3326">
        <v>332.60500000000002</v>
      </c>
      <c r="L3326" t="s">
        <v>24</v>
      </c>
      <c r="N3326" t="s">
        <v>774</v>
      </c>
    </row>
    <row r="3327" spans="1:14" x14ac:dyDescent="0.2">
      <c r="A3327" t="s">
        <v>96</v>
      </c>
      <c r="B3327" t="s">
        <v>648</v>
      </c>
      <c r="C3327" t="s">
        <v>16</v>
      </c>
      <c r="E3327" t="s">
        <v>20</v>
      </c>
      <c r="I3327">
        <v>5</v>
      </c>
      <c r="J3327">
        <v>30.94</v>
      </c>
      <c r="K3327">
        <v>154.69999999999999</v>
      </c>
      <c r="N3327" t="s">
        <v>775</v>
      </c>
    </row>
    <row r="3328" spans="1:14" x14ac:dyDescent="0.2">
      <c r="A3328" t="s">
        <v>96</v>
      </c>
      <c r="B3328" t="s">
        <v>648</v>
      </c>
      <c r="C3328" t="s">
        <v>16</v>
      </c>
      <c r="E3328" t="s">
        <v>46</v>
      </c>
      <c r="I3328">
        <v>23.25</v>
      </c>
      <c r="J3328">
        <v>30.94</v>
      </c>
      <c r="K3328">
        <v>719.35500000000002</v>
      </c>
      <c r="N3328" t="s">
        <v>776</v>
      </c>
    </row>
    <row r="3329" spans="1:14" x14ac:dyDescent="0.2">
      <c r="A3329" t="s">
        <v>96</v>
      </c>
      <c r="B3329" t="s">
        <v>648</v>
      </c>
      <c r="C3329" t="s">
        <v>16</v>
      </c>
      <c r="D3329" t="s">
        <v>660</v>
      </c>
      <c r="E3329" t="s">
        <v>661</v>
      </c>
      <c r="F3329" t="s">
        <v>662</v>
      </c>
      <c r="G3329" t="s">
        <v>63</v>
      </c>
      <c r="H3329" t="s">
        <v>32</v>
      </c>
      <c r="I3329">
        <v>4</v>
      </c>
      <c r="J3329">
        <v>30.94</v>
      </c>
      <c r="K3329">
        <v>123.76</v>
      </c>
      <c r="L3329" t="s">
        <v>24</v>
      </c>
      <c r="N3329" t="s">
        <v>749</v>
      </c>
    </row>
    <row r="3330" spans="1:14" x14ac:dyDescent="0.2">
      <c r="A3330" t="s">
        <v>96</v>
      </c>
      <c r="B3330" t="s">
        <v>648</v>
      </c>
      <c r="C3330" t="s">
        <v>16</v>
      </c>
      <c r="E3330" t="s">
        <v>25</v>
      </c>
      <c r="F3330" t="s">
        <v>22</v>
      </c>
      <c r="H3330" t="s">
        <v>23</v>
      </c>
      <c r="I3330">
        <v>6.5</v>
      </c>
      <c r="J3330">
        <v>30.94</v>
      </c>
      <c r="K3330">
        <v>201.11</v>
      </c>
      <c r="L3330" t="s">
        <v>24</v>
      </c>
      <c r="N3330" t="s">
        <v>777</v>
      </c>
    </row>
    <row r="3331" spans="1:14" x14ac:dyDescent="0.2">
      <c r="A3331" t="s">
        <v>99</v>
      </c>
      <c r="B3331" t="s">
        <v>648</v>
      </c>
      <c r="C3331" t="s">
        <v>16</v>
      </c>
      <c r="E3331" t="s">
        <v>25</v>
      </c>
      <c r="F3331" t="s">
        <v>22</v>
      </c>
      <c r="H3331" t="s">
        <v>23</v>
      </c>
      <c r="I3331">
        <v>10</v>
      </c>
      <c r="J3331">
        <v>30.94</v>
      </c>
      <c r="K3331">
        <v>309.39999999999998</v>
      </c>
      <c r="L3331" t="s">
        <v>24</v>
      </c>
      <c r="N3331" t="s">
        <v>777</v>
      </c>
    </row>
    <row r="3332" spans="1:14" x14ac:dyDescent="0.2">
      <c r="A3332" t="s">
        <v>99</v>
      </c>
      <c r="B3332" t="s">
        <v>648</v>
      </c>
      <c r="C3332" t="s">
        <v>16</v>
      </c>
      <c r="E3332" t="s">
        <v>20</v>
      </c>
      <c r="I3332">
        <v>4.5</v>
      </c>
      <c r="J3332">
        <v>30.94</v>
      </c>
      <c r="K3332">
        <v>139.22999999999999</v>
      </c>
      <c r="N3332" t="s">
        <v>778</v>
      </c>
    </row>
    <row r="3333" spans="1:14" x14ac:dyDescent="0.2">
      <c r="A3333" t="s">
        <v>99</v>
      </c>
      <c r="B3333" t="s">
        <v>648</v>
      </c>
      <c r="C3333" t="s">
        <v>16</v>
      </c>
      <c r="E3333" t="s">
        <v>46</v>
      </c>
      <c r="I3333">
        <v>16</v>
      </c>
      <c r="J3333">
        <v>30.94</v>
      </c>
      <c r="K3333">
        <v>495.04</v>
      </c>
      <c r="N3333" t="s">
        <v>779</v>
      </c>
    </row>
    <row r="3334" spans="1:14" x14ac:dyDescent="0.2">
      <c r="A3334" t="s">
        <v>99</v>
      </c>
      <c r="B3334" t="s">
        <v>648</v>
      </c>
      <c r="C3334" t="s">
        <v>16</v>
      </c>
      <c r="E3334" t="s">
        <v>50</v>
      </c>
      <c r="F3334" t="s">
        <v>22</v>
      </c>
      <c r="H3334" t="s">
        <v>23</v>
      </c>
      <c r="I3334">
        <v>8.25</v>
      </c>
      <c r="J3334">
        <v>30.94</v>
      </c>
      <c r="K3334">
        <v>255.255</v>
      </c>
      <c r="L3334" t="s">
        <v>24</v>
      </c>
      <c r="N3334" t="s">
        <v>780</v>
      </c>
    </row>
    <row r="3335" spans="1:14" x14ac:dyDescent="0.2">
      <c r="A3335" t="s">
        <v>100</v>
      </c>
      <c r="B3335" t="s">
        <v>648</v>
      </c>
      <c r="C3335" t="s">
        <v>16</v>
      </c>
      <c r="E3335" t="s">
        <v>20</v>
      </c>
      <c r="I3335">
        <v>8.5</v>
      </c>
      <c r="J3335">
        <v>30.94</v>
      </c>
      <c r="K3335">
        <v>262.99</v>
      </c>
      <c r="N3335" t="s">
        <v>781</v>
      </c>
    </row>
    <row r="3336" spans="1:14" x14ac:dyDescent="0.2">
      <c r="A3336" t="s">
        <v>100</v>
      </c>
      <c r="B3336" t="s">
        <v>648</v>
      </c>
      <c r="C3336" t="s">
        <v>16</v>
      </c>
      <c r="E3336" t="s">
        <v>46</v>
      </c>
      <c r="I3336">
        <v>2.5</v>
      </c>
      <c r="J3336">
        <v>30.94</v>
      </c>
      <c r="K3336">
        <v>77.349999999999994</v>
      </c>
      <c r="N3336" t="s">
        <v>782</v>
      </c>
    </row>
    <row r="3337" spans="1:14" x14ac:dyDescent="0.2">
      <c r="A3337" t="s">
        <v>100</v>
      </c>
      <c r="B3337" t="s">
        <v>648</v>
      </c>
      <c r="C3337" t="s">
        <v>16</v>
      </c>
      <c r="D3337" t="s">
        <v>660</v>
      </c>
      <c r="E3337" t="s">
        <v>661</v>
      </c>
      <c r="F3337" t="s">
        <v>662</v>
      </c>
      <c r="G3337" t="s">
        <v>63</v>
      </c>
      <c r="H3337" t="s">
        <v>32</v>
      </c>
      <c r="I3337">
        <v>6</v>
      </c>
      <c r="J3337">
        <v>30.94</v>
      </c>
      <c r="K3337">
        <v>185.64</v>
      </c>
      <c r="L3337" t="s">
        <v>24</v>
      </c>
      <c r="N3337" t="s">
        <v>783</v>
      </c>
    </row>
    <row r="3338" spans="1:14" x14ac:dyDescent="0.2">
      <c r="A3338" t="s">
        <v>100</v>
      </c>
      <c r="B3338" t="s">
        <v>648</v>
      </c>
      <c r="C3338" t="s">
        <v>16</v>
      </c>
      <c r="E3338" t="s">
        <v>25</v>
      </c>
      <c r="F3338" t="s">
        <v>22</v>
      </c>
      <c r="H3338" t="s">
        <v>23</v>
      </c>
      <c r="I3338">
        <v>18</v>
      </c>
      <c r="J3338">
        <v>30.94</v>
      </c>
      <c r="K3338">
        <v>556.91999999999996</v>
      </c>
      <c r="L3338" t="s">
        <v>24</v>
      </c>
      <c r="N3338" t="s">
        <v>777</v>
      </c>
    </row>
    <row r="3339" spans="1:14" x14ac:dyDescent="0.2">
      <c r="A3339" t="s">
        <v>100</v>
      </c>
      <c r="B3339" t="s">
        <v>648</v>
      </c>
      <c r="C3339" t="s">
        <v>16</v>
      </c>
      <c r="E3339" t="s">
        <v>50</v>
      </c>
      <c r="F3339" t="s">
        <v>22</v>
      </c>
      <c r="H3339" t="s">
        <v>23</v>
      </c>
      <c r="I3339">
        <v>3.75</v>
      </c>
      <c r="J3339">
        <v>30.94</v>
      </c>
      <c r="K3339">
        <v>116.02500000000001</v>
      </c>
      <c r="L3339" t="s">
        <v>24</v>
      </c>
      <c r="N3339" t="s">
        <v>777</v>
      </c>
    </row>
    <row r="3340" spans="1:14" x14ac:dyDescent="0.2">
      <c r="A3340" t="s">
        <v>101</v>
      </c>
      <c r="B3340" t="s">
        <v>648</v>
      </c>
      <c r="C3340" t="s">
        <v>16</v>
      </c>
      <c r="E3340" t="s">
        <v>17</v>
      </c>
      <c r="I3340">
        <v>7.75</v>
      </c>
      <c r="J3340">
        <v>30.94</v>
      </c>
      <c r="K3340">
        <v>239.785</v>
      </c>
      <c r="N3340" t="s">
        <v>659</v>
      </c>
    </row>
    <row r="3341" spans="1:14" x14ac:dyDescent="0.2">
      <c r="A3341" t="s">
        <v>101</v>
      </c>
      <c r="B3341" t="s">
        <v>648</v>
      </c>
      <c r="C3341" t="s">
        <v>16</v>
      </c>
      <c r="E3341" t="s">
        <v>50</v>
      </c>
      <c r="F3341" t="s">
        <v>22</v>
      </c>
      <c r="H3341" t="s">
        <v>23</v>
      </c>
      <c r="I3341">
        <v>12</v>
      </c>
      <c r="J3341">
        <v>30.94</v>
      </c>
      <c r="K3341">
        <v>371.28</v>
      </c>
      <c r="L3341" t="s">
        <v>24</v>
      </c>
      <c r="N3341" t="s">
        <v>777</v>
      </c>
    </row>
    <row r="3342" spans="1:14" x14ac:dyDescent="0.2">
      <c r="A3342" t="s">
        <v>101</v>
      </c>
      <c r="B3342" t="s">
        <v>648</v>
      </c>
      <c r="C3342" t="s">
        <v>16</v>
      </c>
      <c r="E3342" t="s">
        <v>25</v>
      </c>
      <c r="F3342" t="s">
        <v>22</v>
      </c>
      <c r="H3342" t="s">
        <v>23</v>
      </c>
      <c r="I3342">
        <v>11.25</v>
      </c>
      <c r="J3342">
        <v>30.94</v>
      </c>
      <c r="K3342">
        <v>348.07499999999999</v>
      </c>
      <c r="L3342" t="s">
        <v>24</v>
      </c>
      <c r="N3342" t="s">
        <v>777</v>
      </c>
    </row>
    <row r="3343" spans="1:14" x14ac:dyDescent="0.2">
      <c r="A3343" t="s">
        <v>102</v>
      </c>
      <c r="B3343" t="s">
        <v>648</v>
      </c>
      <c r="C3343" t="s">
        <v>16</v>
      </c>
      <c r="E3343" t="s">
        <v>17</v>
      </c>
      <c r="I3343">
        <v>7.75</v>
      </c>
      <c r="J3343">
        <v>30.94</v>
      </c>
      <c r="K3343">
        <v>239.785</v>
      </c>
      <c r="N3343" t="s">
        <v>659</v>
      </c>
    </row>
    <row r="3344" spans="1:14" x14ac:dyDescent="0.2">
      <c r="A3344" t="s">
        <v>102</v>
      </c>
      <c r="B3344" t="s">
        <v>648</v>
      </c>
      <c r="C3344" t="s">
        <v>16</v>
      </c>
      <c r="E3344" t="s">
        <v>46</v>
      </c>
      <c r="I3344">
        <v>15.5</v>
      </c>
      <c r="J3344">
        <v>30.94</v>
      </c>
      <c r="K3344">
        <v>479.57</v>
      </c>
      <c r="N3344" t="s">
        <v>784</v>
      </c>
    </row>
    <row r="3345" spans="1:14" x14ac:dyDescent="0.2">
      <c r="A3345" t="s">
        <v>102</v>
      </c>
      <c r="B3345" t="s">
        <v>648</v>
      </c>
      <c r="C3345" t="s">
        <v>16</v>
      </c>
      <c r="E3345" t="s">
        <v>25</v>
      </c>
      <c r="F3345" t="s">
        <v>22</v>
      </c>
      <c r="H3345" t="s">
        <v>23</v>
      </c>
      <c r="I3345">
        <v>12</v>
      </c>
      <c r="J3345">
        <v>30.94</v>
      </c>
      <c r="K3345">
        <v>371.28</v>
      </c>
      <c r="L3345" t="s">
        <v>24</v>
      </c>
      <c r="N3345" t="s">
        <v>777</v>
      </c>
    </row>
    <row r="3346" spans="1:14" x14ac:dyDescent="0.2">
      <c r="A3346" t="s">
        <v>102</v>
      </c>
      <c r="B3346" t="s">
        <v>648</v>
      </c>
      <c r="C3346" t="s">
        <v>16</v>
      </c>
      <c r="E3346" t="s">
        <v>50</v>
      </c>
      <c r="F3346" t="s">
        <v>22</v>
      </c>
      <c r="H3346" t="s">
        <v>23</v>
      </c>
      <c r="I3346">
        <v>3.5</v>
      </c>
      <c r="J3346">
        <v>30.94</v>
      </c>
      <c r="K3346">
        <v>108.29</v>
      </c>
      <c r="L3346" t="s">
        <v>24</v>
      </c>
      <c r="N3346" t="s">
        <v>777</v>
      </c>
    </row>
    <row r="3347" spans="1:14" x14ac:dyDescent="0.2">
      <c r="A3347" t="s">
        <v>103</v>
      </c>
      <c r="B3347" t="s">
        <v>648</v>
      </c>
      <c r="C3347" t="s">
        <v>16</v>
      </c>
      <c r="E3347" t="s">
        <v>20</v>
      </c>
      <c r="I3347">
        <v>2</v>
      </c>
      <c r="J3347">
        <v>30.94</v>
      </c>
      <c r="K3347">
        <v>61.88</v>
      </c>
      <c r="N3347" t="s">
        <v>785</v>
      </c>
    </row>
    <row r="3348" spans="1:14" x14ac:dyDescent="0.2">
      <c r="A3348" t="s">
        <v>103</v>
      </c>
      <c r="B3348" t="s">
        <v>648</v>
      </c>
      <c r="C3348" t="s">
        <v>16</v>
      </c>
      <c r="E3348" t="s">
        <v>79</v>
      </c>
      <c r="I3348">
        <v>1</v>
      </c>
      <c r="J3348">
        <v>30.94</v>
      </c>
      <c r="K3348">
        <v>30.94</v>
      </c>
      <c r="N3348" t="s">
        <v>786</v>
      </c>
    </row>
    <row r="3349" spans="1:14" x14ac:dyDescent="0.2">
      <c r="A3349" t="s">
        <v>103</v>
      </c>
      <c r="B3349" t="s">
        <v>648</v>
      </c>
      <c r="C3349" t="s">
        <v>16</v>
      </c>
      <c r="D3349" t="s">
        <v>660</v>
      </c>
      <c r="E3349" t="s">
        <v>661</v>
      </c>
      <c r="F3349" t="s">
        <v>662</v>
      </c>
      <c r="G3349" t="s">
        <v>63</v>
      </c>
      <c r="H3349" t="s">
        <v>32</v>
      </c>
      <c r="I3349">
        <v>4</v>
      </c>
      <c r="J3349">
        <v>30.94</v>
      </c>
      <c r="K3349">
        <v>123.76</v>
      </c>
      <c r="L3349" t="s">
        <v>24</v>
      </c>
      <c r="N3349" t="s">
        <v>749</v>
      </c>
    </row>
    <row r="3350" spans="1:14" x14ac:dyDescent="0.2">
      <c r="A3350" t="s">
        <v>103</v>
      </c>
      <c r="B3350" t="s">
        <v>648</v>
      </c>
      <c r="C3350" t="s">
        <v>16</v>
      </c>
      <c r="E3350" t="s">
        <v>25</v>
      </c>
      <c r="F3350" t="s">
        <v>22</v>
      </c>
      <c r="H3350" t="s">
        <v>23</v>
      </c>
      <c r="I3350">
        <v>16.75</v>
      </c>
      <c r="J3350">
        <v>30.94</v>
      </c>
      <c r="K3350">
        <v>518.245</v>
      </c>
      <c r="L3350" t="s">
        <v>24</v>
      </c>
      <c r="N3350" t="s">
        <v>787</v>
      </c>
    </row>
    <row r="3351" spans="1:14" x14ac:dyDescent="0.2">
      <c r="A3351" t="s">
        <v>103</v>
      </c>
      <c r="B3351" t="s">
        <v>648</v>
      </c>
      <c r="C3351" t="s">
        <v>16</v>
      </c>
      <c r="E3351" t="s">
        <v>50</v>
      </c>
      <c r="F3351" t="s">
        <v>22</v>
      </c>
      <c r="H3351" t="s">
        <v>23</v>
      </c>
      <c r="I3351">
        <v>15</v>
      </c>
      <c r="J3351">
        <v>30.94</v>
      </c>
      <c r="K3351">
        <v>464.1</v>
      </c>
      <c r="L3351" t="s">
        <v>24</v>
      </c>
      <c r="N3351" t="s">
        <v>787</v>
      </c>
    </row>
    <row r="3352" spans="1:14" x14ac:dyDescent="0.2">
      <c r="A3352" t="s">
        <v>104</v>
      </c>
      <c r="B3352" t="s">
        <v>648</v>
      </c>
      <c r="C3352" t="s">
        <v>16</v>
      </c>
      <c r="E3352" t="s">
        <v>46</v>
      </c>
      <c r="I3352">
        <v>15.5</v>
      </c>
      <c r="J3352">
        <v>30.94</v>
      </c>
      <c r="K3352">
        <v>479.57</v>
      </c>
      <c r="N3352" t="s">
        <v>788</v>
      </c>
    </row>
    <row r="3353" spans="1:14" x14ac:dyDescent="0.2">
      <c r="A3353" t="s">
        <v>104</v>
      </c>
      <c r="B3353" t="s">
        <v>648</v>
      </c>
      <c r="C3353" t="s">
        <v>16</v>
      </c>
      <c r="E3353" t="s">
        <v>116</v>
      </c>
      <c r="I3353">
        <v>7.75</v>
      </c>
      <c r="J3353">
        <v>30.94</v>
      </c>
      <c r="K3353">
        <v>239.785</v>
      </c>
      <c r="N3353" t="s">
        <v>789</v>
      </c>
    </row>
    <row r="3354" spans="1:14" x14ac:dyDescent="0.2">
      <c r="A3354" t="s">
        <v>104</v>
      </c>
      <c r="B3354" t="s">
        <v>648</v>
      </c>
      <c r="C3354" t="s">
        <v>16</v>
      </c>
      <c r="E3354" t="s">
        <v>46</v>
      </c>
      <c r="I3354">
        <v>4.5</v>
      </c>
      <c r="J3354">
        <v>30.94</v>
      </c>
      <c r="K3354">
        <v>139.22999999999999</v>
      </c>
      <c r="N3354" t="s">
        <v>790</v>
      </c>
    </row>
    <row r="3355" spans="1:14" x14ac:dyDescent="0.2">
      <c r="A3355" t="s">
        <v>104</v>
      </c>
      <c r="B3355" t="s">
        <v>648</v>
      </c>
      <c r="C3355" t="s">
        <v>16</v>
      </c>
      <c r="E3355" t="s">
        <v>25</v>
      </c>
      <c r="F3355" t="s">
        <v>22</v>
      </c>
      <c r="H3355" t="s">
        <v>23</v>
      </c>
      <c r="I3355">
        <v>5</v>
      </c>
      <c r="J3355">
        <v>30.94</v>
      </c>
      <c r="K3355">
        <v>154.69999999999999</v>
      </c>
      <c r="L3355" t="s">
        <v>24</v>
      </c>
      <c r="N3355" t="s">
        <v>791</v>
      </c>
    </row>
    <row r="3356" spans="1:14" x14ac:dyDescent="0.2">
      <c r="A3356" t="s">
        <v>104</v>
      </c>
      <c r="B3356" t="s">
        <v>648</v>
      </c>
      <c r="C3356" t="s">
        <v>16</v>
      </c>
      <c r="E3356" t="s">
        <v>40</v>
      </c>
      <c r="I3356">
        <v>6</v>
      </c>
      <c r="J3356">
        <v>30.94</v>
      </c>
      <c r="K3356">
        <v>185.64</v>
      </c>
      <c r="N3356" t="s">
        <v>792</v>
      </c>
    </row>
    <row r="3357" spans="1:14" x14ac:dyDescent="0.2">
      <c r="A3357" t="s">
        <v>105</v>
      </c>
      <c r="B3357" t="s">
        <v>648</v>
      </c>
      <c r="C3357" t="s">
        <v>16</v>
      </c>
      <c r="E3357" t="s">
        <v>40</v>
      </c>
      <c r="I3357">
        <v>6</v>
      </c>
      <c r="J3357">
        <v>30.94</v>
      </c>
      <c r="K3357">
        <v>185.64</v>
      </c>
      <c r="N3357" t="s">
        <v>792</v>
      </c>
    </row>
    <row r="3358" spans="1:14" x14ac:dyDescent="0.2">
      <c r="A3358" t="s">
        <v>105</v>
      </c>
      <c r="B3358" t="s">
        <v>648</v>
      </c>
      <c r="C3358" t="s">
        <v>16</v>
      </c>
      <c r="E3358" t="s">
        <v>20</v>
      </c>
      <c r="I3358">
        <v>3</v>
      </c>
      <c r="J3358">
        <v>30.94</v>
      </c>
      <c r="K3358">
        <v>92.82</v>
      </c>
      <c r="N3358" t="s">
        <v>793</v>
      </c>
    </row>
    <row r="3359" spans="1:14" x14ac:dyDescent="0.2">
      <c r="A3359" t="s">
        <v>105</v>
      </c>
      <c r="B3359" t="s">
        <v>648</v>
      </c>
      <c r="C3359" t="s">
        <v>16</v>
      </c>
      <c r="E3359" t="s">
        <v>25</v>
      </c>
      <c r="F3359" t="s">
        <v>22</v>
      </c>
      <c r="H3359" t="s">
        <v>23</v>
      </c>
      <c r="I3359">
        <v>15</v>
      </c>
      <c r="J3359">
        <v>30.94</v>
      </c>
      <c r="K3359">
        <v>464.1</v>
      </c>
      <c r="L3359" t="s">
        <v>24</v>
      </c>
      <c r="N3359" t="s">
        <v>777</v>
      </c>
    </row>
    <row r="3360" spans="1:14" x14ac:dyDescent="0.2">
      <c r="A3360" t="s">
        <v>105</v>
      </c>
      <c r="B3360" t="s">
        <v>648</v>
      </c>
      <c r="C3360" t="s">
        <v>16</v>
      </c>
      <c r="E3360" t="s">
        <v>50</v>
      </c>
      <c r="F3360" t="s">
        <v>22</v>
      </c>
      <c r="H3360" t="s">
        <v>23</v>
      </c>
      <c r="I3360">
        <v>14.75</v>
      </c>
      <c r="J3360">
        <v>30.94</v>
      </c>
      <c r="K3360">
        <v>456.36500000000001</v>
      </c>
      <c r="L3360" t="s">
        <v>24</v>
      </c>
      <c r="N3360" t="s">
        <v>777</v>
      </c>
    </row>
    <row r="3361" spans="1:14" x14ac:dyDescent="0.2">
      <c r="A3361" t="s">
        <v>106</v>
      </c>
      <c r="B3361" t="s">
        <v>648</v>
      </c>
      <c r="C3361" t="s">
        <v>16</v>
      </c>
      <c r="E3361" t="s">
        <v>20</v>
      </c>
      <c r="I3361">
        <v>4.5</v>
      </c>
      <c r="J3361">
        <v>30.94</v>
      </c>
      <c r="K3361">
        <v>139.22999999999999</v>
      </c>
      <c r="N3361" t="s">
        <v>794</v>
      </c>
    </row>
    <row r="3362" spans="1:14" x14ac:dyDescent="0.2">
      <c r="A3362" t="s">
        <v>106</v>
      </c>
      <c r="B3362" t="s">
        <v>648</v>
      </c>
      <c r="C3362" t="s">
        <v>16</v>
      </c>
      <c r="E3362" t="s">
        <v>17</v>
      </c>
      <c r="I3362">
        <v>3.75</v>
      </c>
      <c r="J3362">
        <v>30.94</v>
      </c>
      <c r="K3362">
        <v>116.02500000000001</v>
      </c>
      <c r="N3362" t="s">
        <v>659</v>
      </c>
    </row>
    <row r="3363" spans="1:14" x14ac:dyDescent="0.2">
      <c r="A3363" t="s">
        <v>106</v>
      </c>
      <c r="B3363" t="s">
        <v>648</v>
      </c>
      <c r="C3363" t="s">
        <v>16</v>
      </c>
      <c r="D3363" t="s">
        <v>660</v>
      </c>
      <c r="E3363" t="s">
        <v>661</v>
      </c>
      <c r="F3363" t="s">
        <v>662</v>
      </c>
      <c r="G3363" t="s">
        <v>63</v>
      </c>
      <c r="H3363" t="s">
        <v>32</v>
      </c>
      <c r="I3363">
        <v>3</v>
      </c>
      <c r="J3363">
        <v>30.94</v>
      </c>
      <c r="K3363">
        <v>92.82</v>
      </c>
      <c r="L3363" t="s">
        <v>24</v>
      </c>
      <c r="N3363" t="s">
        <v>749</v>
      </c>
    </row>
    <row r="3364" spans="1:14" x14ac:dyDescent="0.2">
      <c r="A3364" t="s">
        <v>106</v>
      </c>
      <c r="B3364" t="s">
        <v>648</v>
      </c>
      <c r="C3364" t="s">
        <v>16</v>
      </c>
      <c r="E3364" t="s">
        <v>38</v>
      </c>
      <c r="F3364" t="s">
        <v>22</v>
      </c>
      <c r="H3364" t="s">
        <v>23</v>
      </c>
      <c r="I3364">
        <v>2</v>
      </c>
      <c r="J3364">
        <v>30.94</v>
      </c>
      <c r="K3364">
        <v>61.88</v>
      </c>
      <c r="L3364" t="s">
        <v>24</v>
      </c>
      <c r="N3364" t="s">
        <v>795</v>
      </c>
    </row>
    <row r="3365" spans="1:14" x14ac:dyDescent="0.2">
      <c r="A3365" t="s">
        <v>106</v>
      </c>
      <c r="B3365" t="s">
        <v>648</v>
      </c>
      <c r="C3365" t="s">
        <v>16</v>
      </c>
      <c r="E3365" t="s">
        <v>25</v>
      </c>
      <c r="F3365" t="s">
        <v>22</v>
      </c>
      <c r="H3365" t="s">
        <v>23</v>
      </c>
      <c r="I3365">
        <v>20</v>
      </c>
      <c r="J3365">
        <v>30.94</v>
      </c>
      <c r="K3365">
        <v>618.79999999999995</v>
      </c>
      <c r="L3365" t="s">
        <v>24</v>
      </c>
      <c r="N3365" t="s">
        <v>796</v>
      </c>
    </row>
    <row r="3366" spans="1:14" x14ac:dyDescent="0.2">
      <c r="A3366" t="s">
        <v>106</v>
      </c>
      <c r="B3366" t="s">
        <v>648</v>
      </c>
      <c r="C3366" t="s">
        <v>16</v>
      </c>
      <c r="E3366" t="s">
        <v>50</v>
      </c>
      <c r="F3366" t="s">
        <v>22</v>
      </c>
      <c r="H3366" t="s">
        <v>23</v>
      </c>
      <c r="I3366">
        <v>5.5</v>
      </c>
      <c r="J3366">
        <v>30.94</v>
      </c>
      <c r="K3366">
        <v>170.17</v>
      </c>
      <c r="L3366" t="s">
        <v>24</v>
      </c>
      <c r="N3366" t="s">
        <v>796</v>
      </c>
    </row>
    <row r="3367" spans="1:14" x14ac:dyDescent="0.2">
      <c r="A3367" t="s">
        <v>107</v>
      </c>
      <c r="B3367" t="s">
        <v>648</v>
      </c>
      <c r="C3367" t="s">
        <v>16</v>
      </c>
      <c r="E3367" t="s">
        <v>20</v>
      </c>
      <c r="I3367">
        <v>7</v>
      </c>
      <c r="J3367">
        <v>30.94</v>
      </c>
      <c r="K3367">
        <v>216.58</v>
      </c>
      <c r="N3367" t="s">
        <v>797</v>
      </c>
    </row>
    <row r="3368" spans="1:14" x14ac:dyDescent="0.2">
      <c r="A3368" t="s">
        <v>107</v>
      </c>
      <c r="B3368" t="s">
        <v>648</v>
      </c>
      <c r="C3368" t="s">
        <v>16</v>
      </c>
      <c r="E3368" t="s">
        <v>40</v>
      </c>
      <c r="I3368">
        <v>4</v>
      </c>
      <c r="J3368">
        <v>30.94</v>
      </c>
      <c r="K3368">
        <v>123.76</v>
      </c>
      <c r="N3368" t="s">
        <v>798</v>
      </c>
    </row>
    <row r="3369" spans="1:14" x14ac:dyDescent="0.2">
      <c r="A3369" t="s">
        <v>107</v>
      </c>
      <c r="B3369" t="s">
        <v>648</v>
      </c>
      <c r="C3369" t="s">
        <v>16</v>
      </c>
      <c r="D3369" t="s">
        <v>660</v>
      </c>
      <c r="E3369" t="s">
        <v>661</v>
      </c>
      <c r="F3369" t="s">
        <v>662</v>
      </c>
      <c r="G3369" t="s">
        <v>63</v>
      </c>
      <c r="H3369" t="s">
        <v>32</v>
      </c>
      <c r="I3369">
        <v>2</v>
      </c>
      <c r="J3369">
        <v>30.94</v>
      </c>
      <c r="K3369">
        <v>61.88</v>
      </c>
      <c r="L3369" t="s">
        <v>24</v>
      </c>
      <c r="N3369" t="s">
        <v>783</v>
      </c>
    </row>
    <row r="3370" spans="1:14" x14ac:dyDescent="0.2">
      <c r="A3370" t="s">
        <v>107</v>
      </c>
      <c r="B3370" t="s">
        <v>648</v>
      </c>
      <c r="C3370" t="s">
        <v>16</v>
      </c>
      <c r="E3370" t="s">
        <v>25</v>
      </c>
      <c r="F3370" t="s">
        <v>22</v>
      </c>
      <c r="H3370" t="s">
        <v>23</v>
      </c>
      <c r="I3370">
        <v>15.75</v>
      </c>
      <c r="J3370">
        <v>30.94</v>
      </c>
      <c r="K3370">
        <v>487.30500000000001</v>
      </c>
      <c r="L3370" t="s">
        <v>24</v>
      </c>
      <c r="N3370" t="s">
        <v>796</v>
      </c>
    </row>
    <row r="3371" spans="1:14" x14ac:dyDescent="0.2">
      <c r="A3371" t="s">
        <v>107</v>
      </c>
      <c r="B3371" t="s">
        <v>648</v>
      </c>
      <c r="C3371" t="s">
        <v>16</v>
      </c>
      <c r="E3371" t="s">
        <v>50</v>
      </c>
      <c r="F3371" t="s">
        <v>22</v>
      </c>
      <c r="H3371" t="s">
        <v>23</v>
      </c>
      <c r="I3371">
        <v>10</v>
      </c>
      <c r="J3371">
        <v>30.94</v>
      </c>
      <c r="K3371">
        <v>309.39999999999998</v>
      </c>
      <c r="L3371" t="s">
        <v>24</v>
      </c>
      <c r="N3371" t="s">
        <v>796</v>
      </c>
    </row>
    <row r="3372" spans="1:14" x14ac:dyDescent="0.2">
      <c r="A3372" t="s">
        <v>108</v>
      </c>
      <c r="B3372" t="s">
        <v>648</v>
      </c>
      <c r="C3372" t="s">
        <v>16</v>
      </c>
      <c r="E3372" t="s">
        <v>20</v>
      </c>
      <c r="I3372">
        <v>7</v>
      </c>
      <c r="J3372">
        <v>30.94</v>
      </c>
      <c r="K3372">
        <v>216.58</v>
      </c>
      <c r="N3372" t="s">
        <v>799</v>
      </c>
    </row>
    <row r="3373" spans="1:14" x14ac:dyDescent="0.2">
      <c r="A3373" t="s">
        <v>108</v>
      </c>
      <c r="B3373" t="s">
        <v>648</v>
      </c>
      <c r="C3373" t="s">
        <v>16</v>
      </c>
      <c r="E3373" t="s">
        <v>40</v>
      </c>
      <c r="I3373">
        <v>7</v>
      </c>
      <c r="J3373">
        <v>30.94</v>
      </c>
      <c r="K3373">
        <v>216.58</v>
      </c>
      <c r="N3373" t="s">
        <v>800</v>
      </c>
    </row>
    <row r="3374" spans="1:14" x14ac:dyDescent="0.2">
      <c r="A3374" t="s">
        <v>108</v>
      </c>
      <c r="B3374" t="s">
        <v>648</v>
      </c>
      <c r="C3374" t="s">
        <v>16</v>
      </c>
      <c r="E3374" t="s">
        <v>25</v>
      </c>
      <c r="F3374" t="s">
        <v>22</v>
      </c>
      <c r="H3374" t="s">
        <v>23</v>
      </c>
      <c r="I3374">
        <v>15</v>
      </c>
      <c r="J3374">
        <v>30.94</v>
      </c>
      <c r="K3374">
        <v>464.1</v>
      </c>
      <c r="L3374" t="s">
        <v>24</v>
      </c>
      <c r="N3374" t="s">
        <v>801</v>
      </c>
    </row>
    <row r="3375" spans="1:14" x14ac:dyDescent="0.2">
      <c r="A3375" t="s">
        <v>108</v>
      </c>
      <c r="B3375" t="s">
        <v>648</v>
      </c>
      <c r="C3375" t="s">
        <v>16</v>
      </c>
      <c r="E3375" t="s">
        <v>50</v>
      </c>
      <c r="F3375" t="s">
        <v>22</v>
      </c>
      <c r="H3375" t="s">
        <v>23</v>
      </c>
      <c r="I3375">
        <v>9.75</v>
      </c>
      <c r="J3375">
        <v>30.94</v>
      </c>
      <c r="K3375">
        <v>301.66500000000002</v>
      </c>
      <c r="L3375" t="s">
        <v>24</v>
      </c>
      <c r="N3375" t="s">
        <v>801</v>
      </c>
    </row>
    <row r="3376" spans="1:14" x14ac:dyDescent="0.2">
      <c r="A3376" t="s">
        <v>109</v>
      </c>
      <c r="B3376" t="s">
        <v>648</v>
      </c>
      <c r="C3376" t="s">
        <v>16</v>
      </c>
      <c r="E3376" t="s">
        <v>17</v>
      </c>
      <c r="I3376">
        <v>7.75</v>
      </c>
      <c r="J3376">
        <v>30.94</v>
      </c>
      <c r="K3376">
        <v>239.785</v>
      </c>
      <c r="N3376" t="s">
        <v>659</v>
      </c>
    </row>
    <row r="3377" spans="1:14" x14ac:dyDescent="0.2">
      <c r="A3377" t="s">
        <v>109</v>
      </c>
      <c r="B3377" t="s">
        <v>648</v>
      </c>
      <c r="C3377" t="s">
        <v>16</v>
      </c>
      <c r="E3377" t="s">
        <v>46</v>
      </c>
      <c r="I3377">
        <v>2</v>
      </c>
      <c r="J3377">
        <v>30.94</v>
      </c>
      <c r="K3377">
        <v>61.88</v>
      </c>
      <c r="N3377" t="s">
        <v>802</v>
      </c>
    </row>
    <row r="3378" spans="1:14" x14ac:dyDescent="0.2">
      <c r="A3378" t="s">
        <v>109</v>
      </c>
      <c r="B3378" t="s">
        <v>648</v>
      </c>
      <c r="C3378" t="s">
        <v>16</v>
      </c>
      <c r="E3378" t="s">
        <v>20</v>
      </c>
      <c r="I3378">
        <v>3</v>
      </c>
      <c r="J3378">
        <v>30.94</v>
      </c>
      <c r="K3378">
        <v>92.82</v>
      </c>
      <c r="N3378" t="s">
        <v>803</v>
      </c>
    </row>
    <row r="3379" spans="1:14" x14ac:dyDescent="0.2">
      <c r="A3379" t="s">
        <v>109</v>
      </c>
      <c r="B3379" t="s">
        <v>648</v>
      </c>
      <c r="C3379" t="s">
        <v>16</v>
      </c>
      <c r="E3379" t="s">
        <v>40</v>
      </c>
      <c r="I3379">
        <v>6</v>
      </c>
      <c r="J3379">
        <v>30.94</v>
      </c>
      <c r="K3379">
        <v>185.64</v>
      </c>
      <c r="N3379" t="s">
        <v>800</v>
      </c>
    </row>
    <row r="3380" spans="1:14" x14ac:dyDescent="0.2">
      <c r="A3380" t="s">
        <v>109</v>
      </c>
      <c r="B3380" t="s">
        <v>648</v>
      </c>
      <c r="C3380" t="s">
        <v>16</v>
      </c>
      <c r="E3380" t="s">
        <v>25</v>
      </c>
      <c r="F3380" t="s">
        <v>22</v>
      </c>
      <c r="H3380" t="s">
        <v>23</v>
      </c>
      <c r="I3380">
        <v>12.25</v>
      </c>
      <c r="J3380">
        <v>30.94</v>
      </c>
      <c r="K3380">
        <v>379.01499999999999</v>
      </c>
      <c r="L3380" t="s">
        <v>24</v>
      </c>
      <c r="N3380" t="s">
        <v>796</v>
      </c>
    </row>
    <row r="3381" spans="1:14" x14ac:dyDescent="0.2">
      <c r="A3381" t="s">
        <v>14</v>
      </c>
      <c r="B3381" t="s">
        <v>804</v>
      </c>
      <c r="C3381" t="s">
        <v>16</v>
      </c>
      <c r="E3381" t="s">
        <v>46</v>
      </c>
      <c r="I3381">
        <v>7.75</v>
      </c>
      <c r="J3381">
        <v>30.94</v>
      </c>
      <c r="K3381">
        <v>239.785</v>
      </c>
    </row>
    <row r="3382" spans="1:14" x14ac:dyDescent="0.2">
      <c r="A3382" t="s">
        <v>14</v>
      </c>
      <c r="B3382" t="s">
        <v>804</v>
      </c>
      <c r="C3382" t="s">
        <v>16</v>
      </c>
      <c r="D3382" t="s">
        <v>556</v>
      </c>
      <c r="E3382" t="s">
        <v>557</v>
      </c>
      <c r="I3382">
        <v>1</v>
      </c>
      <c r="J3382">
        <v>30.94</v>
      </c>
      <c r="K3382">
        <v>30.94</v>
      </c>
    </row>
    <row r="3383" spans="1:14" x14ac:dyDescent="0.2">
      <c r="A3383" t="s">
        <v>14</v>
      </c>
      <c r="B3383" t="s">
        <v>804</v>
      </c>
      <c r="C3383" t="s">
        <v>16</v>
      </c>
      <c r="E3383" t="s">
        <v>118</v>
      </c>
      <c r="F3383" t="s">
        <v>119</v>
      </c>
      <c r="H3383" t="s">
        <v>23</v>
      </c>
      <c r="I3383">
        <v>12.5</v>
      </c>
      <c r="J3383">
        <v>30.94</v>
      </c>
      <c r="K3383">
        <v>386.75</v>
      </c>
      <c r="L3383" t="s">
        <v>120</v>
      </c>
    </row>
    <row r="3384" spans="1:14" x14ac:dyDescent="0.2">
      <c r="A3384" t="s">
        <v>14</v>
      </c>
      <c r="B3384" t="s">
        <v>804</v>
      </c>
      <c r="C3384" t="s">
        <v>16</v>
      </c>
      <c r="E3384" t="s">
        <v>17</v>
      </c>
      <c r="I3384">
        <v>7.75</v>
      </c>
      <c r="J3384">
        <v>30.94</v>
      </c>
      <c r="K3384">
        <v>239.785</v>
      </c>
    </row>
    <row r="3385" spans="1:14" x14ac:dyDescent="0.2">
      <c r="A3385" t="s">
        <v>14</v>
      </c>
      <c r="B3385" t="s">
        <v>804</v>
      </c>
      <c r="C3385" t="s">
        <v>16</v>
      </c>
      <c r="E3385" t="s">
        <v>112</v>
      </c>
      <c r="F3385" t="s">
        <v>113</v>
      </c>
      <c r="H3385" t="s">
        <v>23</v>
      </c>
      <c r="I3385">
        <v>5.75</v>
      </c>
      <c r="J3385">
        <v>30.94</v>
      </c>
      <c r="K3385">
        <v>177.905</v>
      </c>
      <c r="L3385" t="s">
        <v>114</v>
      </c>
    </row>
    <row r="3386" spans="1:14" x14ac:dyDescent="0.2">
      <c r="A3386" t="s">
        <v>14</v>
      </c>
      <c r="B3386" t="s">
        <v>804</v>
      </c>
      <c r="C3386" t="s">
        <v>16</v>
      </c>
      <c r="E3386" t="s">
        <v>20</v>
      </c>
      <c r="I3386">
        <v>3</v>
      </c>
      <c r="J3386">
        <v>30.94</v>
      </c>
      <c r="K3386">
        <v>92.82</v>
      </c>
    </row>
    <row r="3387" spans="1:14" x14ac:dyDescent="0.2">
      <c r="A3387" t="s">
        <v>14</v>
      </c>
      <c r="B3387" t="s">
        <v>804</v>
      </c>
      <c r="C3387" t="s">
        <v>16</v>
      </c>
      <c r="E3387" t="s">
        <v>329</v>
      </c>
      <c r="F3387" t="s">
        <v>119</v>
      </c>
      <c r="H3387" t="s">
        <v>23</v>
      </c>
      <c r="I3387">
        <v>1</v>
      </c>
      <c r="J3387">
        <v>30.94</v>
      </c>
      <c r="K3387">
        <v>30.94</v>
      </c>
      <c r="L3387" t="s">
        <v>120</v>
      </c>
    </row>
    <row r="3388" spans="1:14" x14ac:dyDescent="0.2">
      <c r="A3388" t="s">
        <v>36</v>
      </c>
      <c r="B3388" t="s">
        <v>804</v>
      </c>
      <c r="C3388" t="s">
        <v>16</v>
      </c>
      <c r="E3388" t="s">
        <v>46</v>
      </c>
      <c r="I3388">
        <v>3.75</v>
      </c>
      <c r="J3388">
        <v>30.94</v>
      </c>
      <c r="K3388">
        <v>116.02500000000001</v>
      </c>
      <c r="N3388" t="s">
        <v>375</v>
      </c>
    </row>
    <row r="3389" spans="1:14" x14ac:dyDescent="0.2">
      <c r="A3389" t="s">
        <v>36</v>
      </c>
      <c r="B3389" t="s">
        <v>804</v>
      </c>
      <c r="C3389" t="s">
        <v>16</v>
      </c>
      <c r="E3389" t="s">
        <v>46</v>
      </c>
      <c r="I3389">
        <v>3</v>
      </c>
      <c r="J3389">
        <v>30.94</v>
      </c>
      <c r="K3389">
        <v>92.82</v>
      </c>
      <c r="N3389" t="s">
        <v>805</v>
      </c>
    </row>
    <row r="3390" spans="1:14" x14ac:dyDescent="0.2">
      <c r="A3390" t="s">
        <v>36</v>
      </c>
      <c r="B3390" t="s">
        <v>804</v>
      </c>
      <c r="C3390" t="s">
        <v>16</v>
      </c>
      <c r="E3390" t="s">
        <v>118</v>
      </c>
      <c r="F3390" t="s">
        <v>119</v>
      </c>
      <c r="H3390" t="s">
        <v>23</v>
      </c>
      <c r="I3390">
        <v>20.5</v>
      </c>
      <c r="J3390">
        <v>30.94</v>
      </c>
      <c r="K3390">
        <v>634.27</v>
      </c>
      <c r="L3390" t="s">
        <v>120</v>
      </c>
    </row>
    <row r="3391" spans="1:14" x14ac:dyDescent="0.2">
      <c r="A3391" t="s">
        <v>36</v>
      </c>
      <c r="B3391" t="s">
        <v>804</v>
      </c>
      <c r="C3391" t="s">
        <v>16</v>
      </c>
      <c r="E3391" t="s">
        <v>112</v>
      </c>
      <c r="F3391" t="s">
        <v>113</v>
      </c>
      <c r="H3391" t="s">
        <v>23</v>
      </c>
      <c r="I3391">
        <v>5</v>
      </c>
      <c r="J3391">
        <v>30.94</v>
      </c>
      <c r="K3391">
        <v>154.69999999999999</v>
      </c>
      <c r="L3391" t="s">
        <v>114</v>
      </c>
    </row>
    <row r="3392" spans="1:14" x14ac:dyDescent="0.2">
      <c r="A3392" t="s">
        <v>36</v>
      </c>
      <c r="B3392" t="s">
        <v>804</v>
      </c>
      <c r="C3392" t="s">
        <v>16</v>
      </c>
      <c r="E3392" t="s">
        <v>20</v>
      </c>
      <c r="I3392">
        <v>5</v>
      </c>
      <c r="J3392">
        <v>30.94</v>
      </c>
      <c r="K3392">
        <v>154.69999999999999</v>
      </c>
    </row>
    <row r="3393" spans="1:12" x14ac:dyDescent="0.2">
      <c r="A3393" t="s">
        <v>36</v>
      </c>
      <c r="B3393" t="s">
        <v>804</v>
      </c>
      <c r="C3393" t="s">
        <v>16</v>
      </c>
      <c r="E3393" t="s">
        <v>254</v>
      </c>
      <c r="F3393" t="s">
        <v>255</v>
      </c>
      <c r="G3393" t="s">
        <v>31</v>
      </c>
      <c r="H3393" t="s">
        <v>145</v>
      </c>
      <c r="I3393">
        <v>1</v>
      </c>
      <c r="J3393">
        <v>30.94</v>
      </c>
      <c r="K3393">
        <v>30.94</v>
      </c>
      <c r="L3393" t="s">
        <v>24</v>
      </c>
    </row>
    <row r="3394" spans="1:12" x14ac:dyDescent="0.2">
      <c r="A3394" t="s">
        <v>36</v>
      </c>
      <c r="B3394" t="s">
        <v>804</v>
      </c>
      <c r="C3394" t="s">
        <v>16</v>
      </c>
      <c r="D3394" t="s">
        <v>215</v>
      </c>
      <c r="E3394" t="s">
        <v>215</v>
      </c>
      <c r="F3394" t="s">
        <v>216</v>
      </c>
      <c r="G3394" t="s">
        <v>134</v>
      </c>
      <c r="H3394" t="s">
        <v>32</v>
      </c>
      <c r="I3394">
        <v>1.5</v>
      </c>
      <c r="J3394">
        <v>30.94</v>
      </c>
      <c r="K3394">
        <v>46.41</v>
      </c>
      <c r="L3394" t="s">
        <v>217</v>
      </c>
    </row>
    <row r="3395" spans="1:12" x14ac:dyDescent="0.2">
      <c r="A3395" t="s">
        <v>36</v>
      </c>
      <c r="B3395" t="s">
        <v>804</v>
      </c>
      <c r="C3395" t="s">
        <v>16</v>
      </c>
      <c r="D3395" t="s">
        <v>556</v>
      </c>
      <c r="E3395" t="s">
        <v>557</v>
      </c>
      <c r="I3395">
        <v>0.5</v>
      </c>
      <c r="J3395">
        <v>30.94</v>
      </c>
      <c r="K3395">
        <v>15.47</v>
      </c>
    </row>
    <row r="3396" spans="1:12" x14ac:dyDescent="0.2">
      <c r="A3396" t="s">
        <v>37</v>
      </c>
      <c r="B3396" t="s">
        <v>804</v>
      </c>
      <c r="C3396" t="s">
        <v>16</v>
      </c>
      <c r="E3396" t="s">
        <v>46</v>
      </c>
      <c r="I3396">
        <v>4</v>
      </c>
      <c r="J3396">
        <v>30.94</v>
      </c>
      <c r="K3396">
        <v>123.76</v>
      </c>
    </row>
    <row r="3397" spans="1:12" x14ac:dyDescent="0.2">
      <c r="A3397" t="s">
        <v>37</v>
      </c>
      <c r="B3397" t="s">
        <v>804</v>
      </c>
      <c r="C3397" t="s">
        <v>16</v>
      </c>
      <c r="E3397" t="s">
        <v>329</v>
      </c>
      <c r="F3397" t="s">
        <v>119</v>
      </c>
      <c r="H3397" t="s">
        <v>23</v>
      </c>
      <c r="I3397">
        <v>1.75</v>
      </c>
      <c r="J3397">
        <v>30.94</v>
      </c>
      <c r="K3397">
        <v>54.145000000000003</v>
      </c>
      <c r="L3397" t="s">
        <v>120</v>
      </c>
    </row>
    <row r="3398" spans="1:12" x14ac:dyDescent="0.2">
      <c r="A3398" t="s">
        <v>37</v>
      </c>
      <c r="B3398" t="s">
        <v>804</v>
      </c>
      <c r="C3398" t="s">
        <v>16</v>
      </c>
      <c r="E3398" t="s">
        <v>118</v>
      </c>
      <c r="F3398" t="s">
        <v>119</v>
      </c>
      <c r="H3398" t="s">
        <v>23</v>
      </c>
      <c r="I3398">
        <v>28.5</v>
      </c>
      <c r="J3398">
        <v>30.94</v>
      </c>
      <c r="K3398">
        <v>881.79</v>
      </c>
      <c r="L3398" t="s">
        <v>120</v>
      </c>
    </row>
    <row r="3399" spans="1:12" x14ac:dyDescent="0.2">
      <c r="A3399" t="s">
        <v>37</v>
      </c>
      <c r="B3399" t="s">
        <v>804</v>
      </c>
      <c r="C3399" t="s">
        <v>16</v>
      </c>
      <c r="E3399" t="s">
        <v>112</v>
      </c>
      <c r="F3399" t="s">
        <v>113</v>
      </c>
      <c r="H3399" t="s">
        <v>23</v>
      </c>
      <c r="I3399">
        <v>1</v>
      </c>
      <c r="J3399">
        <v>30.94</v>
      </c>
      <c r="K3399">
        <v>30.94</v>
      </c>
      <c r="L3399" t="s">
        <v>114</v>
      </c>
    </row>
    <row r="3400" spans="1:12" x14ac:dyDescent="0.2">
      <c r="A3400" t="s">
        <v>37</v>
      </c>
      <c r="B3400" t="s">
        <v>804</v>
      </c>
      <c r="C3400" t="s">
        <v>16</v>
      </c>
      <c r="E3400" t="s">
        <v>20</v>
      </c>
      <c r="I3400">
        <v>2.25</v>
      </c>
      <c r="J3400">
        <v>30.94</v>
      </c>
      <c r="K3400">
        <v>69.614999999999995</v>
      </c>
    </row>
    <row r="3401" spans="1:12" x14ac:dyDescent="0.2">
      <c r="A3401" t="s">
        <v>37</v>
      </c>
      <c r="B3401" t="s">
        <v>804</v>
      </c>
      <c r="C3401" t="s">
        <v>16</v>
      </c>
      <c r="E3401" t="s">
        <v>254</v>
      </c>
      <c r="F3401" t="s">
        <v>255</v>
      </c>
      <c r="G3401" t="s">
        <v>31</v>
      </c>
      <c r="H3401" t="s">
        <v>145</v>
      </c>
      <c r="I3401">
        <v>1.5</v>
      </c>
      <c r="J3401">
        <v>30.94</v>
      </c>
      <c r="K3401">
        <v>46.41</v>
      </c>
      <c r="L3401" t="s">
        <v>24</v>
      </c>
    </row>
    <row r="3402" spans="1:12" x14ac:dyDescent="0.2">
      <c r="A3402" t="s">
        <v>37</v>
      </c>
      <c r="B3402" t="s">
        <v>804</v>
      </c>
      <c r="C3402" t="s">
        <v>16</v>
      </c>
      <c r="D3402" t="s">
        <v>556</v>
      </c>
      <c r="E3402" t="s">
        <v>557</v>
      </c>
      <c r="I3402">
        <v>0.5</v>
      </c>
      <c r="J3402">
        <v>30.94</v>
      </c>
      <c r="K3402">
        <v>15.47</v>
      </c>
    </row>
    <row r="3403" spans="1:12" x14ac:dyDescent="0.2">
      <c r="A3403" t="s">
        <v>39</v>
      </c>
      <c r="B3403" t="s">
        <v>804</v>
      </c>
      <c r="C3403" t="s">
        <v>16</v>
      </c>
      <c r="E3403" t="s">
        <v>46</v>
      </c>
      <c r="I3403">
        <v>7.75</v>
      </c>
      <c r="J3403">
        <v>30.94</v>
      </c>
      <c r="K3403">
        <v>239.785</v>
      </c>
    </row>
    <row r="3404" spans="1:12" x14ac:dyDescent="0.2">
      <c r="A3404" t="s">
        <v>39</v>
      </c>
      <c r="B3404" t="s">
        <v>804</v>
      </c>
      <c r="C3404" t="s">
        <v>16</v>
      </c>
      <c r="E3404" t="s">
        <v>17</v>
      </c>
      <c r="I3404">
        <v>11.5</v>
      </c>
      <c r="J3404">
        <v>30.94</v>
      </c>
      <c r="K3404">
        <v>355.81</v>
      </c>
    </row>
    <row r="3405" spans="1:12" x14ac:dyDescent="0.2">
      <c r="A3405" t="s">
        <v>39</v>
      </c>
      <c r="B3405" t="s">
        <v>804</v>
      </c>
      <c r="C3405" t="s">
        <v>16</v>
      </c>
      <c r="E3405" t="s">
        <v>118</v>
      </c>
      <c r="F3405" t="s">
        <v>119</v>
      </c>
      <c r="H3405" t="s">
        <v>23</v>
      </c>
      <c r="I3405">
        <v>14.5</v>
      </c>
      <c r="J3405">
        <v>30.94</v>
      </c>
      <c r="K3405">
        <v>448.63</v>
      </c>
      <c r="L3405" t="s">
        <v>120</v>
      </c>
    </row>
    <row r="3406" spans="1:12" x14ac:dyDescent="0.2">
      <c r="A3406" t="s">
        <v>39</v>
      </c>
      <c r="B3406" t="s">
        <v>804</v>
      </c>
      <c r="C3406" t="s">
        <v>16</v>
      </c>
      <c r="E3406" t="s">
        <v>20</v>
      </c>
      <c r="I3406">
        <v>3</v>
      </c>
      <c r="J3406">
        <v>30.94</v>
      </c>
      <c r="K3406">
        <v>92.82</v>
      </c>
    </row>
    <row r="3407" spans="1:12" x14ac:dyDescent="0.2">
      <c r="A3407" t="s">
        <v>39</v>
      </c>
      <c r="B3407" t="s">
        <v>804</v>
      </c>
      <c r="C3407" t="s">
        <v>16</v>
      </c>
      <c r="E3407" t="s">
        <v>112</v>
      </c>
      <c r="F3407" t="s">
        <v>113</v>
      </c>
      <c r="H3407" t="s">
        <v>23</v>
      </c>
      <c r="I3407">
        <v>2</v>
      </c>
      <c r="J3407">
        <v>30.94</v>
      </c>
      <c r="K3407">
        <v>61.88</v>
      </c>
      <c r="L3407" t="s">
        <v>114</v>
      </c>
    </row>
    <row r="3408" spans="1:12" x14ac:dyDescent="0.2">
      <c r="A3408" t="s">
        <v>39</v>
      </c>
      <c r="B3408" t="s">
        <v>804</v>
      </c>
      <c r="C3408" t="s">
        <v>16</v>
      </c>
      <c r="D3408" t="s">
        <v>556</v>
      </c>
      <c r="E3408" t="s">
        <v>557</v>
      </c>
      <c r="I3408">
        <v>0.5</v>
      </c>
      <c r="J3408">
        <v>30.94</v>
      </c>
      <c r="K3408">
        <v>15.47</v>
      </c>
    </row>
    <row r="3409" spans="1:12" x14ac:dyDescent="0.2">
      <c r="A3409" t="s">
        <v>44</v>
      </c>
      <c r="B3409" t="s">
        <v>804</v>
      </c>
      <c r="C3409" t="s">
        <v>16</v>
      </c>
      <c r="E3409" t="s">
        <v>46</v>
      </c>
      <c r="I3409">
        <v>4.75</v>
      </c>
      <c r="J3409">
        <v>30.94</v>
      </c>
      <c r="K3409">
        <v>146.965</v>
      </c>
    </row>
    <row r="3410" spans="1:12" x14ac:dyDescent="0.2">
      <c r="A3410" t="s">
        <v>44</v>
      </c>
      <c r="B3410" t="s">
        <v>804</v>
      </c>
      <c r="C3410" t="s">
        <v>16</v>
      </c>
      <c r="E3410" t="s">
        <v>17</v>
      </c>
      <c r="I3410">
        <v>3.75</v>
      </c>
      <c r="J3410">
        <v>30.94</v>
      </c>
      <c r="K3410">
        <v>116.02500000000001</v>
      </c>
    </row>
    <row r="3411" spans="1:12" x14ac:dyDescent="0.2">
      <c r="A3411" t="s">
        <v>44</v>
      </c>
      <c r="B3411" t="s">
        <v>804</v>
      </c>
      <c r="C3411" t="s">
        <v>16</v>
      </c>
      <c r="E3411" t="s">
        <v>118</v>
      </c>
      <c r="F3411" t="s">
        <v>119</v>
      </c>
      <c r="H3411" t="s">
        <v>23</v>
      </c>
      <c r="I3411">
        <v>24.75</v>
      </c>
      <c r="J3411">
        <v>30.94</v>
      </c>
      <c r="K3411">
        <v>765.76499999999999</v>
      </c>
      <c r="L3411" t="s">
        <v>120</v>
      </c>
    </row>
    <row r="3412" spans="1:12" x14ac:dyDescent="0.2">
      <c r="A3412" t="s">
        <v>44</v>
      </c>
      <c r="B3412" t="s">
        <v>804</v>
      </c>
      <c r="C3412" t="s">
        <v>16</v>
      </c>
      <c r="E3412" t="s">
        <v>20</v>
      </c>
      <c r="I3412">
        <v>4</v>
      </c>
      <c r="J3412">
        <v>30.94</v>
      </c>
      <c r="K3412">
        <v>123.76</v>
      </c>
    </row>
    <row r="3413" spans="1:12" x14ac:dyDescent="0.2">
      <c r="A3413" t="s">
        <v>44</v>
      </c>
      <c r="B3413" t="s">
        <v>804</v>
      </c>
      <c r="C3413" t="s">
        <v>16</v>
      </c>
      <c r="E3413" t="s">
        <v>329</v>
      </c>
      <c r="F3413" t="s">
        <v>119</v>
      </c>
      <c r="H3413" t="s">
        <v>23</v>
      </c>
      <c r="I3413">
        <v>2.5</v>
      </c>
      <c r="J3413">
        <v>30.94</v>
      </c>
      <c r="K3413">
        <v>77.349999999999994</v>
      </c>
      <c r="L3413" t="s">
        <v>120</v>
      </c>
    </row>
    <row r="3414" spans="1:12" x14ac:dyDescent="0.2">
      <c r="A3414" t="s">
        <v>44</v>
      </c>
      <c r="B3414" t="s">
        <v>804</v>
      </c>
      <c r="C3414" t="s">
        <v>16</v>
      </c>
      <c r="D3414" t="s">
        <v>556</v>
      </c>
      <c r="E3414" t="s">
        <v>557</v>
      </c>
      <c r="I3414">
        <v>0.5</v>
      </c>
      <c r="J3414">
        <v>30.94</v>
      </c>
      <c r="K3414">
        <v>15.47</v>
      </c>
    </row>
    <row r="3415" spans="1:12" x14ac:dyDescent="0.2">
      <c r="A3415" t="s">
        <v>44</v>
      </c>
      <c r="B3415" t="s">
        <v>804</v>
      </c>
      <c r="C3415" t="s">
        <v>16</v>
      </c>
      <c r="E3415" t="s">
        <v>112</v>
      </c>
      <c r="F3415" t="s">
        <v>113</v>
      </c>
      <c r="H3415" t="s">
        <v>23</v>
      </c>
      <c r="I3415">
        <v>0.5</v>
      </c>
      <c r="J3415">
        <v>30.94</v>
      </c>
      <c r="K3415">
        <v>15.47</v>
      </c>
      <c r="L3415" t="s">
        <v>114</v>
      </c>
    </row>
    <row r="3416" spans="1:12" x14ac:dyDescent="0.2">
      <c r="A3416" t="s">
        <v>47</v>
      </c>
      <c r="B3416" t="s">
        <v>804</v>
      </c>
      <c r="C3416" t="s">
        <v>16</v>
      </c>
      <c r="D3416" t="s">
        <v>556</v>
      </c>
      <c r="E3416" t="s">
        <v>557</v>
      </c>
      <c r="I3416">
        <v>1</v>
      </c>
      <c r="J3416">
        <v>30.94</v>
      </c>
      <c r="K3416">
        <v>30.94</v>
      </c>
    </row>
    <row r="3417" spans="1:12" x14ac:dyDescent="0.2">
      <c r="A3417" t="s">
        <v>47</v>
      </c>
      <c r="B3417" t="s">
        <v>804</v>
      </c>
      <c r="C3417" t="s">
        <v>16</v>
      </c>
      <c r="E3417" t="s">
        <v>38</v>
      </c>
      <c r="F3417" t="s">
        <v>22</v>
      </c>
      <c r="H3417" t="s">
        <v>23</v>
      </c>
      <c r="I3417">
        <v>1.25</v>
      </c>
      <c r="J3417">
        <v>30.94</v>
      </c>
      <c r="K3417">
        <v>38.674999999999997</v>
      </c>
      <c r="L3417" t="s">
        <v>24</v>
      </c>
    </row>
    <row r="3418" spans="1:12" x14ac:dyDescent="0.2">
      <c r="A3418" t="s">
        <v>47</v>
      </c>
      <c r="B3418" t="s">
        <v>804</v>
      </c>
      <c r="C3418" t="s">
        <v>16</v>
      </c>
      <c r="E3418" t="s">
        <v>118</v>
      </c>
      <c r="F3418" t="s">
        <v>119</v>
      </c>
      <c r="H3418" t="s">
        <v>23</v>
      </c>
      <c r="I3418">
        <v>24.75</v>
      </c>
      <c r="J3418">
        <v>30.94</v>
      </c>
      <c r="K3418">
        <v>765.76499999999999</v>
      </c>
      <c r="L3418" t="s">
        <v>120</v>
      </c>
    </row>
    <row r="3419" spans="1:12" x14ac:dyDescent="0.2">
      <c r="A3419" t="s">
        <v>47</v>
      </c>
      <c r="B3419" t="s">
        <v>804</v>
      </c>
      <c r="C3419" t="s">
        <v>16</v>
      </c>
      <c r="E3419" t="s">
        <v>112</v>
      </c>
      <c r="F3419" t="s">
        <v>113</v>
      </c>
      <c r="H3419" t="s">
        <v>23</v>
      </c>
      <c r="I3419">
        <v>7.5</v>
      </c>
      <c r="J3419">
        <v>30.94</v>
      </c>
      <c r="K3419">
        <v>232.05</v>
      </c>
      <c r="L3419" t="s">
        <v>114</v>
      </c>
    </row>
    <row r="3420" spans="1:12" x14ac:dyDescent="0.2">
      <c r="A3420" t="s">
        <v>47</v>
      </c>
      <c r="B3420" t="s">
        <v>804</v>
      </c>
      <c r="C3420" t="s">
        <v>16</v>
      </c>
      <c r="E3420" t="s">
        <v>329</v>
      </c>
      <c r="F3420" t="s">
        <v>119</v>
      </c>
      <c r="H3420" t="s">
        <v>23</v>
      </c>
      <c r="I3420">
        <v>4.5</v>
      </c>
      <c r="J3420">
        <v>30.94</v>
      </c>
      <c r="K3420">
        <v>139.22999999999999</v>
      </c>
      <c r="L3420" t="s">
        <v>120</v>
      </c>
    </row>
    <row r="3421" spans="1:12" x14ac:dyDescent="0.2">
      <c r="A3421" t="s">
        <v>47</v>
      </c>
      <c r="B3421" t="s">
        <v>804</v>
      </c>
      <c r="C3421" t="s">
        <v>16</v>
      </c>
      <c r="E3421" t="s">
        <v>20</v>
      </c>
      <c r="I3421">
        <v>0.75</v>
      </c>
      <c r="J3421">
        <v>30.94</v>
      </c>
      <c r="K3421">
        <v>23.204999999999998</v>
      </c>
    </row>
    <row r="3422" spans="1:12" x14ac:dyDescent="0.2">
      <c r="A3422" t="s">
        <v>48</v>
      </c>
      <c r="B3422" t="s">
        <v>804</v>
      </c>
      <c r="C3422" t="s">
        <v>16</v>
      </c>
      <c r="E3422" t="s">
        <v>118</v>
      </c>
      <c r="F3422" t="s">
        <v>119</v>
      </c>
      <c r="H3422" t="s">
        <v>23</v>
      </c>
      <c r="I3422">
        <v>29</v>
      </c>
      <c r="J3422">
        <v>30.94</v>
      </c>
      <c r="K3422">
        <v>897.26</v>
      </c>
      <c r="L3422" t="s">
        <v>120</v>
      </c>
    </row>
    <row r="3423" spans="1:12" x14ac:dyDescent="0.2">
      <c r="A3423" t="s">
        <v>48</v>
      </c>
      <c r="B3423" t="s">
        <v>804</v>
      </c>
      <c r="C3423" t="s">
        <v>16</v>
      </c>
      <c r="E3423" t="s">
        <v>329</v>
      </c>
      <c r="F3423" t="s">
        <v>119</v>
      </c>
      <c r="H3423" t="s">
        <v>23</v>
      </c>
      <c r="I3423">
        <v>2.25</v>
      </c>
      <c r="J3423">
        <v>30.94</v>
      </c>
      <c r="K3423">
        <v>69.614999999999995</v>
      </c>
      <c r="L3423" t="s">
        <v>120</v>
      </c>
    </row>
    <row r="3424" spans="1:12" x14ac:dyDescent="0.2">
      <c r="A3424" t="s">
        <v>48</v>
      </c>
      <c r="B3424" t="s">
        <v>804</v>
      </c>
      <c r="C3424" t="s">
        <v>16</v>
      </c>
      <c r="E3424" t="s">
        <v>65</v>
      </c>
      <c r="F3424" t="s">
        <v>66</v>
      </c>
      <c r="H3424" t="s">
        <v>23</v>
      </c>
      <c r="I3424">
        <v>1</v>
      </c>
      <c r="J3424">
        <v>30.94</v>
      </c>
      <c r="K3424">
        <v>30.94</v>
      </c>
      <c r="L3424" t="s">
        <v>24</v>
      </c>
    </row>
    <row r="3425" spans="1:14" x14ac:dyDescent="0.2">
      <c r="A3425" t="s">
        <v>48</v>
      </c>
      <c r="B3425" t="s">
        <v>804</v>
      </c>
      <c r="C3425" t="s">
        <v>16</v>
      </c>
      <c r="E3425" t="s">
        <v>112</v>
      </c>
      <c r="F3425" t="s">
        <v>113</v>
      </c>
      <c r="H3425" t="s">
        <v>23</v>
      </c>
      <c r="I3425">
        <v>7.5</v>
      </c>
      <c r="J3425">
        <v>30.94</v>
      </c>
      <c r="K3425">
        <v>232.05</v>
      </c>
      <c r="L3425" t="s">
        <v>114</v>
      </c>
    </row>
    <row r="3426" spans="1:14" x14ac:dyDescent="0.2">
      <c r="A3426" t="s">
        <v>49</v>
      </c>
      <c r="B3426" t="s">
        <v>804</v>
      </c>
      <c r="C3426" t="s">
        <v>16</v>
      </c>
      <c r="E3426" t="s">
        <v>118</v>
      </c>
      <c r="F3426" t="s">
        <v>119</v>
      </c>
      <c r="H3426" t="s">
        <v>23</v>
      </c>
      <c r="I3426">
        <v>22</v>
      </c>
      <c r="J3426">
        <v>30.94</v>
      </c>
      <c r="K3426">
        <v>680.68</v>
      </c>
      <c r="L3426" t="s">
        <v>120</v>
      </c>
    </row>
    <row r="3427" spans="1:14" x14ac:dyDescent="0.2">
      <c r="A3427" t="s">
        <v>49</v>
      </c>
      <c r="B3427" t="s">
        <v>804</v>
      </c>
      <c r="C3427" t="s">
        <v>16</v>
      </c>
      <c r="E3427" t="s">
        <v>20</v>
      </c>
      <c r="I3427">
        <v>5.5</v>
      </c>
      <c r="J3427">
        <v>30.94</v>
      </c>
      <c r="K3427">
        <v>170.17</v>
      </c>
    </row>
    <row r="3428" spans="1:14" x14ac:dyDescent="0.2">
      <c r="A3428" t="s">
        <v>49</v>
      </c>
      <c r="B3428" t="s">
        <v>804</v>
      </c>
      <c r="C3428" t="s">
        <v>16</v>
      </c>
      <c r="E3428" t="s">
        <v>329</v>
      </c>
      <c r="F3428" t="s">
        <v>119</v>
      </c>
      <c r="H3428" t="s">
        <v>23</v>
      </c>
      <c r="I3428">
        <v>1</v>
      </c>
      <c r="J3428">
        <v>30.94</v>
      </c>
      <c r="K3428">
        <v>30.94</v>
      </c>
      <c r="L3428" t="s">
        <v>120</v>
      </c>
    </row>
    <row r="3429" spans="1:14" x14ac:dyDescent="0.2">
      <c r="A3429" t="s">
        <v>49</v>
      </c>
      <c r="B3429" t="s">
        <v>804</v>
      </c>
      <c r="C3429" t="s">
        <v>16</v>
      </c>
      <c r="E3429" t="s">
        <v>46</v>
      </c>
      <c r="I3429">
        <v>3.75</v>
      </c>
      <c r="J3429">
        <v>30.94</v>
      </c>
      <c r="K3429">
        <v>116.02500000000001</v>
      </c>
    </row>
    <row r="3430" spans="1:14" x14ac:dyDescent="0.2">
      <c r="A3430" t="s">
        <v>49</v>
      </c>
      <c r="B3430" t="s">
        <v>804</v>
      </c>
      <c r="C3430" t="s">
        <v>16</v>
      </c>
      <c r="E3430" t="s">
        <v>112</v>
      </c>
      <c r="F3430" t="s">
        <v>113</v>
      </c>
      <c r="H3430" t="s">
        <v>23</v>
      </c>
      <c r="I3430">
        <v>6.5</v>
      </c>
      <c r="J3430">
        <v>30.94</v>
      </c>
      <c r="K3430">
        <v>201.11</v>
      </c>
      <c r="L3430" t="s">
        <v>114</v>
      </c>
    </row>
    <row r="3431" spans="1:14" x14ac:dyDescent="0.2">
      <c r="A3431" t="s">
        <v>49</v>
      </c>
      <c r="B3431" t="s">
        <v>804</v>
      </c>
      <c r="C3431" t="s">
        <v>16</v>
      </c>
      <c r="D3431" t="s">
        <v>556</v>
      </c>
      <c r="E3431" t="s">
        <v>557</v>
      </c>
      <c r="I3431">
        <v>0.75</v>
      </c>
      <c r="J3431">
        <v>30.94</v>
      </c>
      <c r="K3431">
        <v>23.204999999999998</v>
      </c>
    </row>
    <row r="3432" spans="1:14" x14ac:dyDescent="0.2">
      <c r="A3432" t="s">
        <v>51</v>
      </c>
      <c r="B3432" t="s">
        <v>804</v>
      </c>
      <c r="C3432" t="s">
        <v>16</v>
      </c>
      <c r="E3432" t="s">
        <v>118</v>
      </c>
      <c r="F3432" t="s">
        <v>119</v>
      </c>
      <c r="H3432" t="s">
        <v>23</v>
      </c>
      <c r="I3432">
        <v>17.25</v>
      </c>
      <c r="J3432">
        <v>30.94</v>
      </c>
      <c r="K3432">
        <v>533.71500000000003</v>
      </c>
      <c r="L3432" t="s">
        <v>120</v>
      </c>
    </row>
    <row r="3433" spans="1:14" x14ac:dyDescent="0.2">
      <c r="A3433" t="s">
        <v>51</v>
      </c>
      <c r="B3433" t="s">
        <v>804</v>
      </c>
      <c r="C3433" t="s">
        <v>16</v>
      </c>
      <c r="E3433" t="s">
        <v>20</v>
      </c>
      <c r="I3433">
        <v>3</v>
      </c>
      <c r="J3433">
        <v>30.94</v>
      </c>
      <c r="K3433">
        <v>92.82</v>
      </c>
    </row>
    <row r="3434" spans="1:14" x14ac:dyDescent="0.2">
      <c r="A3434" t="s">
        <v>51</v>
      </c>
      <c r="B3434" t="s">
        <v>804</v>
      </c>
      <c r="C3434" t="s">
        <v>16</v>
      </c>
      <c r="E3434" t="s">
        <v>329</v>
      </c>
      <c r="F3434" t="s">
        <v>119</v>
      </c>
      <c r="H3434" t="s">
        <v>23</v>
      </c>
      <c r="I3434">
        <v>4.5</v>
      </c>
      <c r="J3434">
        <v>30.94</v>
      </c>
      <c r="K3434">
        <v>139.22999999999999</v>
      </c>
      <c r="L3434" t="s">
        <v>120</v>
      </c>
    </row>
    <row r="3435" spans="1:14" x14ac:dyDescent="0.2">
      <c r="A3435" t="s">
        <v>51</v>
      </c>
      <c r="B3435" t="s">
        <v>804</v>
      </c>
      <c r="C3435" t="s">
        <v>16</v>
      </c>
      <c r="E3435" t="s">
        <v>46</v>
      </c>
      <c r="I3435">
        <v>9</v>
      </c>
      <c r="J3435">
        <v>30.94</v>
      </c>
      <c r="K3435">
        <v>278.45999999999998</v>
      </c>
      <c r="N3435" t="s">
        <v>806</v>
      </c>
    </row>
    <row r="3436" spans="1:14" x14ac:dyDescent="0.2">
      <c r="A3436" t="s">
        <v>51</v>
      </c>
      <c r="B3436" t="s">
        <v>804</v>
      </c>
      <c r="C3436" t="s">
        <v>16</v>
      </c>
      <c r="E3436" t="s">
        <v>112</v>
      </c>
      <c r="F3436" t="s">
        <v>113</v>
      </c>
      <c r="H3436" t="s">
        <v>23</v>
      </c>
      <c r="I3436">
        <v>5</v>
      </c>
      <c r="J3436">
        <v>30.94</v>
      </c>
      <c r="K3436">
        <v>154.69999999999999</v>
      </c>
      <c r="L3436" t="s">
        <v>114</v>
      </c>
    </row>
    <row r="3437" spans="1:14" x14ac:dyDescent="0.2">
      <c r="A3437" t="s">
        <v>51</v>
      </c>
      <c r="B3437" t="s">
        <v>804</v>
      </c>
      <c r="C3437" t="s">
        <v>16</v>
      </c>
      <c r="D3437" t="s">
        <v>556</v>
      </c>
      <c r="E3437" t="s">
        <v>557</v>
      </c>
      <c r="I3437">
        <v>0.75</v>
      </c>
      <c r="J3437">
        <v>30.94</v>
      </c>
      <c r="K3437">
        <v>23.204999999999998</v>
      </c>
    </row>
    <row r="3438" spans="1:14" x14ac:dyDescent="0.2">
      <c r="A3438" t="s">
        <v>55</v>
      </c>
      <c r="B3438" t="s">
        <v>804</v>
      </c>
      <c r="C3438" t="s">
        <v>16</v>
      </c>
      <c r="E3438" t="s">
        <v>118</v>
      </c>
      <c r="F3438" t="s">
        <v>119</v>
      </c>
      <c r="H3438" t="s">
        <v>23</v>
      </c>
      <c r="I3438">
        <v>24</v>
      </c>
      <c r="J3438">
        <v>30.94</v>
      </c>
      <c r="K3438">
        <v>742.56</v>
      </c>
      <c r="L3438" t="s">
        <v>120</v>
      </c>
    </row>
    <row r="3439" spans="1:14" x14ac:dyDescent="0.2">
      <c r="A3439" t="s">
        <v>55</v>
      </c>
      <c r="B3439" t="s">
        <v>804</v>
      </c>
      <c r="C3439" t="s">
        <v>16</v>
      </c>
      <c r="E3439" t="s">
        <v>20</v>
      </c>
      <c r="I3439">
        <v>2.5</v>
      </c>
      <c r="J3439">
        <v>30.94</v>
      </c>
      <c r="K3439">
        <v>77.349999999999994</v>
      </c>
    </row>
    <row r="3440" spans="1:14" x14ac:dyDescent="0.2">
      <c r="A3440" t="s">
        <v>55</v>
      </c>
      <c r="B3440" t="s">
        <v>804</v>
      </c>
      <c r="C3440" t="s">
        <v>16</v>
      </c>
      <c r="E3440" t="s">
        <v>329</v>
      </c>
      <c r="F3440" t="s">
        <v>119</v>
      </c>
      <c r="H3440" t="s">
        <v>23</v>
      </c>
      <c r="I3440">
        <v>4</v>
      </c>
      <c r="J3440">
        <v>30.94</v>
      </c>
      <c r="K3440">
        <v>123.76</v>
      </c>
      <c r="L3440" t="s">
        <v>120</v>
      </c>
    </row>
    <row r="3441" spans="1:14" x14ac:dyDescent="0.2">
      <c r="A3441" t="s">
        <v>55</v>
      </c>
      <c r="B3441" t="s">
        <v>804</v>
      </c>
      <c r="C3441" t="s">
        <v>16</v>
      </c>
      <c r="E3441" t="s">
        <v>112</v>
      </c>
      <c r="F3441" t="s">
        <v>113</v>
      </c>
      <c r="H3441" t="s">
        <v>23</v>
      </c>
      <c r="I3441">
        <v>11.25</v>
      </c>
      <c r="J3441">
        <v>30.94</v>
      </c>
      <c r="K3441">
        <v>348.07499999999999</v>
      </c>
      <c r="L3441" t="s">
        <v>114</v>
      </c>
    </row>
    <row r="3442" spans="1:14" x14ac:dyDescent="0.2">
      <c r="A3442" t="s">
        <v>55</v>
      </c>
      <c r="B3442" t="s">
        <v>804</v>
      </c>
      <c r="C3442" t="s">
        <v>16</v>
      </c>
      <c r="E3442" t="s">
        <v>159</v>
      </c>
      <c r="F3442" t="s">
        <v>119</v>
      </c>
      <c r="H3442" t="s">
        <v>23</v>
      </c>
      <c r="I3442">
        <v>1</v>
      </c>
      <c r="J3442">
        <v>30.94</v>
      </c>
      <c r="K3442">
        <v>30.94</v>
      </c>
      <c r="L3442" t="s">
        <v>120</v>
      </c>
    </row>
    <row r="3443" spans="1:14" x14ac:dyDescent="0.2">
      <c r="A3443" t="s">
        <v>56</v>
      </c>
      <c r="B3443" t="s">
        <v>804</v>
      </c>
      <c r="C3443" t="s">
        <v>16</v>
      </c>
      <c r="E3443" t="s">
        <v>118</v>
      </c>
      <c r="F3443" t="s">
        <v>119</v>
      </c>
      <c r="H3443" t="s">
        <v>23</v>
      </c>
      <c r="I3443">
        <v>14.5</v>
      </c>
      <c r="J3443">
        <v>30.94</v>
      </c>
      <c r="K3443">
        <v>448.63</v>
      </c>
      <c r="L3443" t="s">
        <v>120</v>
      </c>
    </row>
    <row r="3444" spans="1:14" x14ac:dyDescent="0.2">
      <c r="A3444" t="s">
        <v>56</v>
      </c>
      <c r="B3444" t="s">
        <v>804</v>
      </c>
      <c r="C3444" t="s">
        <v>16</v>
      </c>
      <c r="E3444" t="s">
        <v>20</v>
      </c>
      <c r="I3444">
        <v>3</v>
      </c>
      <c r="J3444">
        <v>30.94</v>
      </c>
      <c r="K3444">
        <v>92.82</v>
      </c>
    </row>
    <row r="3445" spans="1:14" x14ac:dyDescent="0.2">
      <c r="A3445" t="s">
        <v>56</v>
      </c>
      <c r="B3445" t="s">
        <v>804</v>
      </c>
      <c r="C3445" t="s">
        <v>16</v>
      </c>
      <c r="E3445" t="s">
        <v>329</v>
      </c>
      <c r="F3445" t="s">
        <v>119</v>
      </c>
      <c r="H3445" t="s">
        <v>23</v>
      </c>
      <c r="I3445">
        <v>4.5</v>
      </c>
      <c r="J3445">
        <v>30.94</v>
      </c>
      <c r="K3445">
        <v>139.22999999999999</v>
      </c>
      <c r="L3445" t="s">
        <v>120</v>
      </c>
    </row>
    <row r="3446" spans="1:14" x14ac:dyDescent="0.2">
      <c r="A3446" t="s">
        <v>56</v>
      </c>
      <c r="B3446" t="s">
        <v>804</v>
      </c>
      <c r="C3446" t="s">
        <v>16</v>
      </c>
      <c r="E3446" t="s">
        <v>46</v>
      </c>
      <c r="I3446">
        <v>10.75</v>
      </c>
      <c r="J3446">
        <v>30.94</v>
      </c>
      <c r="K3446">
        <v>332.60500000000002</v>
      </c>
      <c r="N3446" t="s">
        <v>806</v>
      </c>
    </row>
    <row r="3447" spans="1:14" x14ac:dyDescent="0.2">
      <c r="A3447" t="s">
        <v>56</v>
      </c>
      <c r="B3447" t="s">
        <v>804</v>
      </c>
      <c r="C3447" t="s">
        <v>16</v>
      </c>
      <c r="E3447" t="s">
        <v>112</v>
      </c>
      <c r="F3447" t="s">
        <v>113</v>
      </c>
      <c r="H3447" t="s">
        <v>23</v>
      </c>
      <c r="I3447">
        <v>6</v>
      </c>
      <c r="J3447">
        <v>30.94</v>
      </c>
      <c r="K3447">
        <v>185.64</v>
      </c>
      <c r="L3447" t="s">
        <v>114</v>
      </c>
    </row>
    <row r="3448" spans="1:14" x14ac:dyDescent="0.2">
      <c r="A3448" t="s">
        <v>56</v>
      </c>
      <c r="B3448" t="s">
        <v>804</v>
      </c>
      <c r="C3448" t="s">
        <v>16</v>
      </c>
      <c r="D3448" t="s">
        <v>556</v>
      </c>
      <c r="E3448" t="s">
        <v>557</v>
      </c>
      <c r="I3448">
        <v>0.75</v>
      </c>
      <c r="J3448">
        <v>30.94</v>
      </c>
      <c r="K3448">
        <v>23.204999999999998</v>
      </c>
    </row>
    <row r="3449" spans="1:14" x14ac:dyDescent="0.2">
      <c r="A3449" t="s">
        <v>60</v>
      </c>
      <c r="B3449" t="s">
        <v>804</v>
      </c>
      <c r="C3449" t="s">
        <v>16</v>
      </c>
      <c r="E3449" t="s">
        <v>118</v>
      </c>
      <c r="F3449" t="s">
        <v>119</v>
      </c>
      <c r="H3449" t="s">
        <v>23</v>
      </c>
      <c r="I3449">
        <v>18.25</v>
      </c>
      <c r="J3449">
        <v>30.94</v>
      </c>
      <c r="K3449">
        <v>564.65499999999997</v>
      </c>
      <c r="L3449" t="s">
        <v>120</v>
      </c>
    </row>
    <row r="3450" spans="1:14" x14ac:dyDescent="0.2">
      <c r="A3450" t="s">
        <v>60</v>
      </c>
      <c r="B3450" t="s">
        <v>804</v>
      </c>
      <c r="C3450" t="s">
        <v>16</v>
      </c>
      <c r="E3450" t="s">
        <v>17</v>
      </c>
      <c r="I3450">
        <v>7.75</v>
      </c>
      <c r="J3450">
        <v>30.94</v>
      </c>
      <c r="K3450">
        <v>239.785</v>
      </c>
    </row>
    <row r="3451" spans="1:14" x14ac:dyDescent="0.2">
      <c r="A3451" t="s">
        <v>60</v>
      </c>
      <c r="B3451" t="s">
        <v>804</v>
      </c>
      <c r="C3451" t="s">
        <v>16</v>
      </c>
      <c r="E3451" t="s">
        <v>329</v>
      </c>
      <c r="F3451" t="s">
        <v>119</v>
      </c>
      <c r="H3451" t="s">
        <v>23</v>
      </c>
      <c r="I3451">
        <v>0.5</v>
      </c>
      <c r="J3451">
        <v>30.94</v>
      </c>
      <c r="K3451">
        <v>15.47</v>
      </c>
      <c r="L3451" t="s">
        <v>120</v>
      </c>
    </row>
    <row r="3452" spans="1:14" x14ac:dyDescent="0.2">
      <c r="A3452" t="s">
        <v>60</v>
      </c>
      <c r="B3452" t="s">
        <v>804</v>
      </c>
      <c r="C3452" t="s">
        <v>16</v>
      </c>
      <c r="E3452" t="s">
        <v>46</v>
      </c>
      <c r="I3452">
        <v>3.5</v>
      </c>
      <c r="J3452">
        <v>30.94</v>
      </c>
      <c r="K3452">
        <v>108.29</v>
      </c>
      <c r="N3452" t="s">
        <v>806</v>
      </c>
    </row>
    <row r="3453" spans="1:14" x14ac:dyDescent="0.2">
      <c r="A3453" t="s">
        <v>60</v>
      </c>
      <c r="B3453" t="s">
        <v>804</v>
      </c>
      <c r="C3453" t="s">
        <v>16</v>
      </c>
      <c r="E3453" t="s">
        <v>112</v>
      </c>
      <c r="F3453" t="s">
        <v>113</v>
      </c>
      <c r="H3453" t="s">
        <v>23</v>
      </c>
      <c r="I3453">
        <v>5</v>
      </c>
      <c r="J3453">
        <v>30.94</v>
      </c>
      <c r="K3453">
        <v>154.69999999999999</v>
      </c>
      <c r="L3453" t="s">
        <v>114</v>
      </c>
    </row>
    <row r="3454" spans="1:14" x14ac:dyDescent="0.2">
      <c r="A3454" t="s">
        <v>60</v>
      </c>
      <c r="B3454" t="s">
        <v>804</v>
      </c>
      <c r="C3454" t="s">
        <v>16</v>
      </c>
      <c r="D3454" t="s">
        <v>556</v>
      </c>
      <c r="E3454" t="s">
        <v>557</v>
      </c>
      <c r="I3454">
        <v>0.5</v>
      </c>
      <c r="J3454">
        <v>30.94</v>
      </c>
      <c r="K3454">
        <v>15.47</v>
      </c>
    </row>
    <row r="3455" spans="1:14" x14ac:dyDescent="0.2">
      <c r="A3455" t="s">
        <v>60</v>
      </c>
      <c r="B3455" t="s">
        <v>804</v>
      </c>
      <c r="C3455" t="s">
        <v>16</v>
      </c>
      <c r="E3455" t="s">
        <v>254</v>
      </c>
      <c r="F3455" t="s">
        <v>255</v>
      </c>
      <c r="G3455" t="s">
        <v>31</v>
      </c>
      <c r="H3455" t="s">
        <v>145</v>
      </c>
      <c r="I3455">
        <v>3.5</v>
      </c>
      <c r="J3455">
        <v>30.94</v>
      </c>
      <c r="K3455">
        <v>108.29</v>
      </c>
      <c r="L3455" t="s">
        <v>24</v>
      </c>
    </row>
    <row r="3456" spans="1:14" x14ac:dyDescent="0.2">
      <c r="A3456" t="s">
        <v>60</v>
      </c>
      <c r="B3456" t="s">
        <v>804</v>
      </c>
      <c r="C3456" t="s">
        <v>16</v>
      </c>
      <c r="E3456" t="s">
        <v>65</v>
      </c>
      <c r="F3456" t="s">
        <v>66</v>
      </c>
      <c r="H3456" t="s">
        <v>23</v>
      </c>
      <c r="I3456">
        <v>1</v>
      </c>
      <c r="J3456">
        <v>30.94</v>
      </c>
      <c r="K3456">
        <v>30.94</v>
      </c>
      <c r="L3456" t="s">
        <v>24</v>
      </c>
    </row>
    <row r="3457" spans="1:14" x14ac:dyDescent="0.2">
      <c r="A3457" t="s">
        <v>67</v>
      </c>
      <c r="B3457" t="s">
        <v>804</v>
      </c>
      <c r="C3457" t="s">
        <v>16</v>
      </c>
      <c r="E3457" t="s">
        <v>118</v>
      </c>
      <c r="F3457" t="s">
        <v>119</v>
      </c>
      <c r="H3457" t="s">
        <v>23</v>
      </c>
      <c r="I3457">
        <v>22</v>
      </c>
      <c r="J3457">
        <v>30.94</v>
      </c>
      <c r="K3457">
        <v>680.68</v>
      </c>
      <c r="L3457" t="s">
        <v>120</v>
      </c>
    </row>
    <row r="3458" spans="1:14" x14ac:dyDescent="0.2">
      <c r="A3458" t="s">
        <v>67</v>
      </c>
      <c r="B3458" t="s">
        <v>804</v>
      </c>
      <c r="C3458" t="s">
        <v>16</v>
      </c>
      <c r="E3458" t="s">
        <v>20</v>
      </c>
      <c r="I3458">
        <v>4.5</v>
      </c>
      <c r="J3458">
        <v>30.94</v>
      </c>
      <c r="K3458">
        <v>139.22999999999999</v>
      </c>
    </row>
    <row r="3459" spans="1:14" x14ac:dyDescent="0.2">
      <c r="A3459" t="s">
        <v>67</v>
      </c>
      <c r="B3459" t="s">
        <v>804</v>
      </c>
      <c r="C3459" t="s">
        <v>16</v>
      </c>
      <c r="E3459" t="s">
        <v>329</v>
      </c>
      <c r="F3459" t="s">
        <v>119</v>
      </c>
      <c r="H3459" t="s">
        <v>23</v>
      </c>
      <c r="I3459">
        <v>0.5</v>
      </c>
      <c r="J3459">
        <v>30.94</v>
      </c>
      <c r="K3459">
        <v>15.47</v>
      </c>
      <c r="L3459" t="s">
        <v>120</v>
      </c>
    </row>
    <row r="3460" spans="1:14" x14ac:dyDescent="0.2">
      <c r="A3460" t="s">
        <v>67</v>
      </c>
      <c r="B3460" t="s">
        <v>804</v>
      </c>
      <c r="C3460" t="s">
        <v>16</v>
      </c>
      <c r="E3460" t="s">
        <v>46</v>
      </c>
      <c r="I3460">
        <v>7.75</v>
      </c>
      <c r="J3460">
        <v>30.94</v>
      </c>
      <c r="K3460">
        <v>239.785</v>
      </c>
      <c r="N3460" t="s">
        <v>806</v>
      </c>
    </row>
    <row r="3461" spans="1:14" x14ac:dyDescent="0.2">
      <c r="A3461" t="s">
        <v>67</v>
      </c>
      <c r="B3461" t="s">
        <v>804</v>
      </c>
      <c r="C3461" t="s">
        <v>16</v>
      </c>
      <c r="E3461" t="s">
        <v>112</v>
      </c>
      <c r="F3461" t="s">
        <v>113</v>
      </c>
      <c r="H3461" t="s">
        <v>23</v>
      </c>
      <c r="I3461">
        <v>4.25</v>
      </c>
      <c r="J3461">
        <v>30.94</v>
      </c>
      <c r="K3461">
        <v>131.495</v>
      </c>
      <c r="L3461" t="s">
        <v>114</v>
      </c>
    </row>
    <row r="3462" spans="1:14" x14ac:dyDescent="0.2">
      <c r="A3462" t="s">
        <v>68</v>
      </c>
      <c r="B3462" t="s">
        <v>804</v>
      </c>
      <c r="C3462" t="s">
        <v>16</v>
      </c>
      <c r="E3462" t="s">
        <v>118</v>
      </c>
      <c r="F3462" t="s">
        <v>119</v>
      </c>
      <c r="H3462" t="s">
        <v>23</v>
      </c>
      <c r="I3462">
        <v>22.5</v>
      </c>
      <c r="J3462">
        <v>30.94</v>
      </c>
      <c r="K3462">
        <v>696.15</v>
      </c>
      <c r="L3462" t="s">
        <v>120</v>
      </c>
    </row>
    <row r="3463" spans="1:14" x14ac:dyDescent="0.2">
      <c r="A3463" t="s">
        <v>68</v>
      </c>
      <c r="B3463" t="s">
        <v>804</v>
      </c>
      <c r="C3463" t="s">
        <v>16</v>
      </c>
      <c r="E3463" t="s">
        <v>20</v>
      </c>
      <c r="I3463">
        <v>2</v>
      </c>
      <c r="J3463">
        <v>30.94</v>
      </c>
      <c r="K3463">
        <v>61.88</v>
      </c>
    </row>
    <row r="3464" spans="1:14" x14ac:dyDescent="0.2">
      <c r="A3464" t="s">
        <v>68</v>
      </c>
      <c r="B3464" t="s">
        <v>804</v>
      </c>
      <c r="C3464" t="s">
        <v>16</v>
      </c>
      <c r="E3464" t="s">
        <v>329</v>
      </c>
      <c r="F3464" t="s">
        <v>119</v>
      </c>
      <c r="H3464" t="s">
        <v>23</v>
      </c>
      <c r="I3464">
        <v>0.5</v>
      </c>
      <c r="J3464">
        <v>30.94</v>
      </c>
      <c r="K3464">
        <v>15.47</v>
      </c>
      <c r="L3464" t="s">
        <v>120</v>
      </c>
    </row>
    <row r="3465" spans="1:14" x14ac:dyDescent="0.2">
      <c r="A3465" t="s">
        <v>68</v>
      </c>
      <c r="B3465" t="s">
        <v>804</v>
      </c>
      <c r="C3465" t="s">
        <v>16</v>
      </c>
      <c r="E3465" t="s">
        <v>46</v>
      </c>
      <c r="I3465">
        <v>7</v>
      </c>
      <c r="J3465">
        <v>30.94</v>
      </c>
      <c r="K3465">
        <v>216.58</v>
      </c>
      <c r="N3465" t="s">
        <v>806</v>
      </c>
    </row>
    <row r="3466" spans="1:14" x14ac:dyDescent="0.2">
      <c r="A3466" t="s">
        <v>68</v>
      </c>
      <c r="B3466" t="s">
        <v>804</v>
      </c>
      <c r="C3466" t="s">
        <v>16</v>
      </c>
      <c r="E3466" t="s">
        <v>112</v>
      </c>
      <c r="F3466" t="s">
        <v>113</v>
      </c>
      <c r="H3466" t="s">
        <v>23</v>
      </c>
      <c r="I3466">
        <v>7.5</v>
      </c>
      <c r="J3466">
        <v>30.94</v>
      </c>
      <c r="K3466">
        <v>232.05</v>
      </c>
      <c r="L3466" t="s">
        <v>114</v>
      </c>
    </row>
    <row r="3467" spans="1:14" x14ac:dyDescent="0.2">
      <c r="A3467" t="s">
        <v>68</v>
      </c>
      <c r="B3467" t="s">
        <v>804</v>
      </c>
      <c r="C3467" t="s">
        <v>16</v>
      </c>
      <c r="D3467" t="s">
        <v>556</v>
      </c>
      <c r="E3467" t="s">
        <v>557</v>
      </c>
      <c r="I3467">
        <v>0.75</v>
      </c>
      <c r="J3467">
        <v>30.94</v>
      </c>
      <c r="K3467">
        <v>23.204999999999998</v>
      </c>
    </row>
    <row r="3468" spans="1:14" x14ac:dyDescent="0.2">
      <c r="A3468" t="s">
        <v>69</v>
      </c>
      <c r="B3468" t="s">
        <v>804</v>
      </c>
      <c r="C3468" t="s">
        <v>16</v>
      </c>
      <c r="E3468" t="s">
        <v>118</v>
      </c>
      <c r="F3468" t="s">
        <v>119</v>
      </c>
      <c r="H3468" t="s">
        <v>23</v>
      </c>
      <c r="I3468">
        <v>18.75</v>
      </c>
      <c r="J3468">
        <v>30.94</v>
      </c>
      <c r="K3468">
        <v>580.125</v>
      </c>
      <c r="L3468" t="s">
        <v>120</v>
      </c>
    </row>
    <row r="3469" spans="1:14" x14ac:dyDescent="0.2">
      <c r="A3469" t="s">
        <v>69</v>
      </c>
      <c r="B3469" t="s">
        <v>804</v>
      </c>
      <c r="C3469" t="s">
        <v>16</v>
      </c>
      <c r="D3469" t="s">
        <v>556</v>
      </c>
      <c r="E3469" t="s">
        <v>557</v>
      </c>
      <c r="I3469">
        <v>2</v>
      </c>
      <c r="J3469">
        <v>30.94</v>
      </c>
      <c r="K3469">
        <v>61.88</v>
      </c>
      <c r="N3469" t="s">
        <v>807</v>
      </c>
    </row>
    <row r="3470" spans="1:14" x14ac:dyDescent="0.2">
      <c r="A3470" t="s">
        <v>69</v>
      </c>
      <c r="B3470" t="s">
        <v>804</v>
      </c>
      <c r="C3470" t="s">
        <v>16</v>
      </c>
      <c r="E3470" t="s">
        <v>46</v>
      </c>
      <c r="I3470">
        <v>7.75</v>
      </c>
      <c r="J3470">
        <v>30.94</v>
      </c>
      <c r="K3470">
        <v>239.785</v>
      </c>
      <c r="N3470" t="s">
        <v>806</v>
      </c>
    </row>
    <row r="3471" spans="1:14" x14ac:dyDescent="0.2">
      <c r="A3471" t="s">
        <v>69</v>
      </c>
      <c r="B3471" t="s">
        <v>804</v>
      </c>
      <c r="C3471" t="s">
        <v>16</v>
      </c>
      <c r="E3471" t="s">
        <v>112</v>
      </c>
      <c r="F3471" t="s">
        <v>113</v>
      </c>
      <c r="H3471" t="s">
        <v>23</v>
      </c>
      <c r="I3471">
        <v>4.5</v>
      </c>
      <c r="J3471">
        <v>30.94</v>
      </c>
      <c r="K3471">
        <v>139.22999999999999</v>
      </c>
      <c r="L3471" t="s">
        <v>114</v>
      </c>
    </row>
    <row r="3472" spans="1:14" x14ac:dyDescent="0.2">
      <c r="A3472" t="s">
        <v>69</v>
      </c>
      <c r="B3472" t="s">
        <v>804</v>
      </c>
      <c r="C3472" t="s">
        <v>16</v>
      </c>
      <c r="E3472" t="s">
        <v>17</v>
      </c>
      <c r="I3472">
        <v>7.75</v>
      </c>
      <c r="J3472">
        <v>30.94</v>
      </c>
      <c r="K3472">
        <v>239.785</v>
      </c>
      <c r="N3472" t="s">
        <v>808</v>
      </c>
    </row>
    <row r="3473" spans="1:14" x14ac:dyDescent="0.2">
      <c r="A3473" t="s">
        <v>70</v>
      </c>
      <c r="B3473" t="s">
        <v>804</v>
      </c>
      <c r="C3473" t="s">
        <v>16</v>
      </c>
      <c r="E3473" t="s">
        <v>17</v>
      </c>
      <c r="I3473">
        <v>38.75</v>
      </c>
      <c r="J3473">
        <v>30.94</v>
      </c>
      <c r="K3473">
        <v>1198.925</v>
      </c>
    </row>
    <row r="3474" spans="1:14" x14ac:dyDescent="0.2">
      <c r="A3474" t="s">
        <v>71</v>
      </c>
      <c r="B3474" t="s">
        <v>804</v>
      </c>
      <c r="C3474" t="s">
        <v>16</v>
      </c>
      <c r="E3474" t="s">
        <v>118</v>
      </c>
      <c r="F3474" t="s">
        <v>119</v>
      </c>
      <c r="H3474" t="s">
        <v>23</v>
      </c>
      <c r="I3474">
        <v>23.25</v>
      </c>
      <c r="J3474">
        <v>30.94</v>
      </c>
      <c r="K3474">
        <v>719.35500000000002</v>
      </c>
      <c r="L3474" t="s">
        <v>120</v>
      </c>
    </row>
    <row r="3475" spans="1:14" x14ac:dyDescent="0.2">
      <c r="A3475" t="s">
        <v>71</v>
      </c>
      <c r="B3475" t="s">
        <v>804</v>
      </c>
      <c r="C3475" t="s">
        <v>16</v>
      </c>
      <c r="E3475" t="s">
        <v>20</v>
      </c>
      <c r="I3475">
        <v>3.5</v>
      </c>
      <c r="J3475">
        <v>30.94</v>
      </c>
      <c r="K3475">
        <v>108.29</v>
      </c>
    </row>
    <row r="3476" spans="1:14" x14ac:dyDescent="0.2">
      <c r="A3476" t="s">
        <v>71</v>
      </c>
      <c r="B3476" t="s">
        <v>804</v>
      </c>
      <c r="C3476" t="s">
        <v>16</v>
      </c>
      <c r="E3476" t="s">
        <v>329</v>
      </c>
      <c r="F3476" t="s">
        <v>119</v>
      </c>
      <c r="H3476" t="s">
        <v>23</v>
      </c>
      <c r="I3476">
        <v>7</v>
      </c>
      <c r="J3476">
        <v>30.94</v>
      </c>
      <c r="K3476">
        <v>216.58</v>
      </c>
      <c r="L3476" t="s">
        <v>120</v>
      </c>
    </row>
    <row r="3477" spans="1:14" x14ac:dyDescent="0.2">
      <c r="A3477" t="s">
        <v>71</v>
      </c>
      <c r="B3477" t="s">
        <v>804</v>
      </c>
      <c r="C3477" t="s">
        <v>16</v>
      </c>
      <c r="E3477" t="s">
        <v>112</v>
      </c>
      <c r="F3477" t="s">
        <v>113</v>
      </c>
      <c r="H3477" t="s">
        <v>23</v>
      </c>
      <c r="I3477">
        <v>6</v>
      </c>
      <c r="J3477">
        <v>30.94</v>
      </c>
      <c r="K3477">
        <v>185.64</v>
      </c>
      <c r="L3477" t="s">
        <v>114</v>
      </c>
    </row>
    <row r="3478" spans="1:14" x14ac:dyDescent="0.2">
      <c r="A3478" t="s">
        <v>71</v>
      </c>
      <c r="B3478" t="s">
        <v>804</v>
      </c>
      <c r="C3478" t="s">
        <v>16</v>
      </c>
      <c r="D3478" t="s">
        <v>556</v>
      </c>
      <c r="E3478" t="s">
        <v>557</v>
      </c>
      <c r="I3478">
        <v>1</v>
      </c>
      <c r="J3478">
        <v>30.94</v>
      </c>
      <c r="K3478">
        <v>30.94</v>
      </c>
    </row>
    <row r="3479" spans="1:14" x14ac:dyDescent="0.2">
      <c r="A3479" t="s">
        <v>72</v>
      </c>
      <c r="B3479" t="s">
        <v>804</v>
      </c>
      <c r="C3479" t="s">
        <v>16</v>
      </c>
      <c r="E3479" t="s">
        <v>118</v>
      </c>
      <c r="F3479" t="s">
        <v>119</v>
      </c>
      <c r="H3479" t="s">
        <v>23</v>
      </c>
      <c r="I3479">
        <v>21</v>
      </c>
      <c r="J3479">
        <v>30.94</v>
      </c>
      <c r="K3479">
        <v>649.74</v>
      </c>
      <c r="L3479" t="s">
        <v>120</v>
      </c>
    </row>
    <row r="3480" spans="1:14" x14ac:dyDescent="0.2">
      <c r="A3480" t="s">
        <v>72</v>
      </c>
      <c r="B3480" t="s">
        <v>804</v>
      </c>
      <c r="C3480" t="s">
        <v>16</v>
      </c>
      <c r="E3480" t="s">
        <v>329</v>
      </c>
      <c r="F3480" t="s">
        <v>119</v>
      </c>
      <c r="H3480" t="s">
        <v>23</v>
      </c>
      <c r="I3480">
        <v>3</v>
      </c>
      <c r="J3480">
        <v>30.94</v>
      </c>
      <c r="K3480">
        <v>92.82</v>
      </c>
      <c r="L3480" t="s">
        <v>120</v>
      </c>
    </row>
    <row r="3481" spans="1:14" x14ac:dyDescent="0.2">
      <c r="A3481" t="s">
        <v>72</v>
      </c>
      <c r="B3481" t="s">
        <v>804</v>
      </c>
      <c r="C3481" t="s">
        <v>16</v>
      </c>
      <c r="E3481" t="s">
        <v>112</v>
      </c>
      <c r="F3481" t="s">
        <v>113</v>
      </c>
      <c r="H3481" t="s">
        <v>23</v>
      </c>
      <c r="I3481">
        <v>8</v>
      </c>
      <c r="J3481">
        <v>30.94</v>
      </c>
      <c r="K3481">
        <v>247.52</v>
      </c>
      <c r="L3481" t="s">
        <v>114</v>
      </c>
    </row>
    <row r="3482" spans="1:14" x14ac:dyDescent="0.2">
      <c r="A3482" t="s">
        <v>72</v>
      </c>
      <c r="B3482" t="s">
        <v>804</v>
      </c>
      <c r="C3482" t="s">
        <v>16</v>
      </c>
      <c r="E3482" t="s">
        <v>17</v>
      </c>
      <c r="I3482">
        <v>7.75</v>
      </c>
      <c r="J3482">
        <v>30.94</v>
      </c>
      <c r="K3482">
        <v>239.785</v>
      </c>
      <c r="N3482" t="s">
        <v>808</v>
      </c>
    </row>
    <row r="3483" spans="1:14" x14ac:dyDescent="0.2">
      <c r="A3483" t="s">
        <v>74</v>
      </c>
      <c r="B3483" t="s">
        <v>804</v>
      </c>
      <c r="C3483" t="s">
        <v>16</v>
      </c>
      <c r="E3483" t="s">
        <v>118</v>
      </c>
      <c r="F3483" t="s">
        <v>119</v>
      </c>
      <c r="H3483" t="s">
        <v>23</v>
      </c>
      <c r="I3483">
        <v>21.5</v>
      </c>
      <c r="J3483">
        <v>30.94</v>
      </c>
      <c r="K3483">
        <v>665.21</v>
      </c>
      <c r="L3483" t="s">
        <v>120</v>
      </c>
    </row>
    <row r="3484" spans="1:14" x14ac:dyDescent="0.2">
      <c r="A3484" t="s">
        <v>74</v>
      </c>
      <c r="B3484" t="s">
        <v>804</v>
      </c>
      <c r="C3484" t="s">
        <v>16</v>
      </c>
      <c r="E3484" t="s">
        <v>329</v>
      </c>
      <c r="F3484" t="s">
        <v>119</v>
      </c>
      <c r="H3484" t="s">
        <v>23</v>
      </c>
      <c r="I3484">
        <v>3</v>
      </c>
      <c r="J3484">
        <v>30.94</v>
      </c>
      <c r="K3484">
        <v>92.82</v>
      </c>
      <c r="L3484" t="s">
        <v>120</v>
      </c>
    </row>
    <row r="3485" spans="1:14" x14ac:dyDescent="0.2">
      <c r="A3485" t="s">
        <v>74</v>
      </c>
      <c r="B3485" t="s">
        <v>804</v>
      </c>
      <c r="C3485" t="s">
        <v>16</v>
      </c>
      <c r="E3485" t="s">
        <v>112</v>
      </c>
      <c r="F3485" t="s">
        <v>113</v>
      </c>
      <c r="H3485" t="s">
        <v>23</v>
      </c>
      <c r="I3485">
        <v>3.5</v>
      </c>
      <c r="J3485">
        <v>30.94</v>
      </c>
      <c r="K3485">
        <v>108.29</v>
      </c>
      <c r="L3485" t="s">
        <v>114</v>
      </c>
    </row>
    <row r="3486" spans="1:14" x14ac:dyDescent="0.2">
      <c r="A3486" t="s">
        <v>74</v>
      </c>
      <c r="B3486" t="s">
        <v>804</v>
      </c>
      <c r="C3486" t="s">
        <v>16</v>
      </c>
      <c r="E3486" t="s">
        <v>17</v>
      </c>
      <c r="I3486">
        <v>7.75</v>
      </c>
      <c r="J3486">
        <v>30.94</v>
      </c>
      <c r="K3486">
        <v>239.785</v>
      </c>
      <c r="N3486" t="s">
        <v>808</v>
      </c>
    </row>
    <row r="3487" spans="1:14" x14ac:dyDescent="0.2">
      <c r="A3487" t="s">
        <v>74</v>
      </c>
      <c r="B3487" t="s">
        <v>804</v>
      </c>
      <c r="C3487" t="s">
        <v>16</v>
      </c>
      <c r="E3487" t="s">
        <v>46</v>
      </c>
      <c r="I3487">
        <v>3</v>
      </c>
      <c r="J3487">
        <v>30.94</v>
      </c>
      <c r="K3487">
        <v>92.82</v>
      </c>
    </row>
    <row r="3488" spans="1:14" x14ac:dyDescent="0.2">
      <c r="A3488" t="s">
        <v>74</v>
      </c>
      <c r="B3488" t="s">
        <v>804</v>
      </c>
      <c r="C3488" t="s">
        <v>16</v>
      </c>
      <c r="E3488" t="s">
        <v>20</v>
      </c>
      <c r="I3488">
        <v>1.5</v>
      </c>
      <c r="J3488">
        <v>30.94</v>
      </c>
      <c r="K3488">
        <v>46.41</v>
      </c>
    </row>
    <row r="3489" spans="1:14" x14ac:dyDescent="0.2">
      <c r="A3489" t="s">
        <v>75</v>
      </c>
      <c r="B3489" t="s">
        <v>804</v>
      </c>
      <c r="C3489" t="s">
        <v>16</v>
      </c>
      <c r="E3489" t="s">
        <v>118</v>
      </c>
      <c r="F3489" t="s">
        <v>119</v>
      </c>
      <c r="H3489" t="s">
        <v>23</v>
      </c>
      <c r="I3489">
        <v>6.25</v>
      </c>
      <c r="J3489">
        <v>30.94</v>
      </c>
      <c r="K3489">
        <v>193.375</v>
      </c>
      <c r="L3489" t="s">
        <v>120</v>
      </c>
    </row>
    <row r="3490" spans="1:14" x14ac:dyDescent="0.2">
      <c r="A3490" t="s">
        <v>75</v>
      </c>
      <c r="B3490" t="s">
        <v>804</v>
      </c>
      <c r="C3490" t="s">
        <v>16</v>
      </c>
      <c r="E3490" t="s">
        <v>329</v>
      </c>
      <c r="F3490" t="s">
        <v>119</v>
      </c>
      <c r="H3490" t="s">
        <v>23</v>
      </c>
      <c r="I3490">
        <v>3.5</v>
      </c>
      <c r="J3490">
        <v>30.94</v>
      </c>
      <c r="K3490">
        <v>108.29</v>
      </c>
      <c r="L3490" t="s">
        <v>120</v>
      </c>
    </row>
    <row r="3491" spans="1:14" x14ac:dyDescent="0.2">
      <c r="A3491" t="s">
        <v>75</v>
      </c>
      <c r="B3491" t="s">
        <v>804</v>
      </c>
      <c r="C3491" t="s">
        <v>16</v>
      </c>
      <c r="E3491" t="s">
        <v>112</v>
      </c>
      <c r="F3491" t="s">
        <v>113</v>
      </c>
      <c r="H3491" t="s">
        <v>23</v>
      </c>
      <c r="I3491">
        <v>1.25</v>
      </c>
      <c r="J3491">
        <v>30.94</v>
      </c>
      <c r="K3491">
        <v>38.674999999999997</v>
      </c>
      <c r="L3491" t="s">
        <v>114</v>
      </c>
    </row>
    <row r="3492" spans="1:14" x14ac:dyDescent="0.2">
      <c r="A3492" t="s">
        <v>75</v>
      </c>
      <c r="B3492" t="s">
        <v>804</v>
      </c>
      <c r="C3492" t="s">
        <v>16</v>
      </c>
      <c r="E3492" t="s">
        <v>17</v>
      </c>
      <c r="I3492">
        <v>7.75</v>
      </c>
      <c r="J3492">
        <v>30.94</v>
      </c>
      <c r="K3492">
        <v>239.785</v>
      </c>
      <c r="N3492" t="s">
        <v>808</v>
      </c>
    </row>
    <row r="3493" spans="1:14" x14ac:dyDescent="0.2">
      <c r="A3493" t="s">
        <v>75</v>
      </c>
      <c r="B3493" t="s">
        <v>804</v>
      </c>
      <c r="C3493" t="s">
        <v>16</v>
      </c>
      <c r="E3493" t="s">
        <v>46</v>
      </c>
      <c r="I3493">
        <v>14</v>
      </c>
      <c r="J3493">
        <v>30.94</v>
      </c>
      <c r="K3493">
        <v>433.16</v>
      </c>
    </row>
    <row r="3494" spans="1:14" x14ac:dyDescent="0.2">
      <c r="A3494" t="s">
        <v>75</v>
      </c>
      <c r="B3494" t="s">
        <v>804</v>
      </c>
      <c r="C3494" t="s">
        <v>16</v>
      </c>
      <c r="E3494" t="s">
        <v>17</v>
      </c>
      <c r="I3494">
        <v>7.75</v>
      </c>
      <c r="J3494">
        <v>30.94</v>
      </c>
      <c r="K3494">
        <v>239.785</v>
      </c>
    </row>
    <row r="3495" spans="1:14" x14ac:dyDescent="0.2">
      <c r="A3495" t="s">
        <v>76</v>
      </c>
      <c r="B3495" t="s">
        <v>804</v>
      </c>
      <c r="C3495" t="s">
        <v>16</v>
      </c>
      <c r="E3495" t="s">
        <v>118</v>
      </c>
      <c r="F3495" t="s">
        <v>119</v>
      </c>
      <c r="H3495" t="s">
        <v>23</v>
      </c>
      <c r="I3495">
        <v>20.25</v>
      </c>
      <c r="J3495">
        <v>30.94</v>
      </c>
      <c r="K3495">
        <v>626.53499999999997</v>
      </c>
      <c r="L3495" t="s">
        <v>120</v>
      </c>
    </row>
    <row r="3496" spans="1:14" x14ac:dyDescent="0.2">
      <c r="A3496" t="s">
        <v>76</v>
      </c>
      <c r="B3496" t="s">
        <v>804</v>
      </c>
      <c r="C3496" t="s">
        <v>16</v>
      </c>
      <c r="E3496" t="s">
        <v>329</v>
      </c>
      <c r="F3496" t="s">
        <v>119</v>
      </c>
      <c r="H3496" t="s">
        <v>23</v>
      </c>
      <c r="I3496">
        <v>4.5</v>
      </c>
      <c r="J3496">
        <v>30.94</v>
      </c>
      <c r="K3496">
        <v>139.22999999999999</v>
      </c>
      <c r="L3496" t="s">
        <v>120</v>
      </c>
    </row>
    <row r="3497" spans="1:14" x14ac:dyDescent="0.2">
      <c r="A3497" t="s">
        <v>76</v>
      </c>
      <c r="B3497" t="s">
        <v>804</v>
      </c>
      <c r="C3497" t="s">
        <v>16</v>
      </c>
      <c r="E3497" t="s">
        <v>112</v>
      </c>
      <c r="F3497" t="s">
        <v>113</v>
      </c>
      <c r="H3497" t="s">
        <v>23</v>
      </c>
      <c r="I3497">
        <v>10.75</v>
      </c>
      <c r="J3497">
        <v>30.94</v>
      </c>
      <c r="K3497">
        <v>332.60500000000002</v>
      </c>
      <c r="L3497" t="s">
        <v>114</v>
      </c>
    </row>
    <row r="3498" spans="1:14" x14ac:dyDescent="0.2">
      <c r="A3498" t="s">
        <v>76</v>
      </c>
      <c r="B3498" t="s">
        <v>804</v>
      </c>
      <c r="C3498" t="s">
        <v>16</v>
      </c>
      <c r="D3498" t="s">
        <v>556</v>
      </c>
      <c r="E3498" t="s">
        <v>557</v>
      </c>
      <c r="I3498">
        <v>0.75</v>
      </c>
      <c r="J3498">
        <v>30.94</v>
      </c>
      <c r="K3498">
        <v>23.204999999999998</v>
      </c>
    </row>
    <row r="3499" spans="1:14" x14ac:dyDescent="0.2">
      <c r="A3499" t="s">
        <v>76</v>
      </c>
      <c r="B3499" t="s">
        <v>804</v>
      </c>
      <c r="C3499" t="s">
        <v>16</v>
      </c>
      <c r="E3499" t="s">
        <v>17</v>
      </c>
      <c r="I3499">
        <v>3.75</v>
      </c>
      <c r="J3499">
        <v>30.94</v>
      </c>
      <c r="K3499">
        <v>116.02500000000001</v>
      </c>
    </row>
    <row r="3500" spans="1:14" x14ac:dyDescent="0.2">
      <c r="A3500" t="s">
        <v>77</v>
      </c>
      <c r="B3500" t="s">
        <v>804</v>
      </c>
      <c r="C3500" t="s">
        <v>16</v>
      </c>
      <c r="E3500" t="s">
        <v>118</v>
      </c>
      <c r="F3500" t="s">
        <v>119</v>
      </c>
      <c r="H3500" t="s">
        <v>23</v>
      </c>
      <c r="I3500">
        <v>19.25</v>
      </c>
      <c r="J3500">
        <v>30.94</v>
      </c>
      <c r="K3500">
        <v>595.59500000000003</v>
      </c>
      <c r="L3500" t="s">
        <v>120</v>
      </c>
    </row>
    <row r="3501" spans="1:14" x14ac:dyDescent="0.2">
      <c r="A3501" t="s">
        <v>77</v>
      </c>
      <c r="B3501" t="s">
        <v>804</v>
      </c>
      <c r="C3501" t="s">
        <v>16</v>
      </c>
      <c r="E3501" t="s">
        <v>329</v>
      </c>
      <c r="F3501" t="s">
        <v>119</v>
      </c>
      <c r="H3501" t="s">
        <v>23</v>
      </c>
      <c r="I3501">
        <v>2.5</v>
      </c>
      <c r="J3501">
        <v>30.94</v>
      </c>
      <c r="K3501">
        <v>77.349999999999994</v>
      </c>
      <c r="L3501" t="s">
        <v>120</v>
      </c>
    </row>
    <row r="3502" spans="1:14" x14ac:dyDescent="0.2">
      <c r="A3502" t="s">
        <v>77</v>
      </c>
      <c r="B3502" t="s">
        <v>804</v>
      </c>
      <c r="C3502" t="s">
        <v>16</v>
      </c>
      <c r="E3502" t="s">
        <v>112</v>
      </c>
      <c r="F3502" t="s">
        <v>113</v>
      </c>
      <c r="H3502" t="s">
        <v>23</v>
      </c>
      <c r="I3502">
        <v>6.5</v>
      </c>
      <c r="J3502">
        <v>30.94</v>
      </c>
      <c r="K3502">
        <v>201.11</v>
      </c>
      <c r="L3502" t="s">
        <v>114</v>
      </c>
    </row>
    <row r="3503" spans="1:14" x14ac:dyDescent="0.2">
      <c r="A3503" t="s">
        <v>77</v>
      </c>
      <c r="B3503" t="s">
        <v>804</v>
      </c>
      <c r="C3503" t="s">
        <v>16</v>
      </c>
      <c r="D3503" t="s">
        <v>556</v>
      </c>
      <c r="E3503" t="s">
        <v>557</v>
      </c>
      <c r="I3503">
        <v>1</v>
      </c>
      <c r="J3503">
        <v>30.94</v>
      </c>
      <c r="K3503">
        <v>30.94</v>
      </c>
    </row>
    <row r="3504" spans="1:14" x14ac:dyDescent="0.2">
      <c r="A3504" t="s">
        <v>77</v>
      </c>
      <c r="B3504" t="s">
        <v>804</v>
      </c>
      <c r="C3504" t="s">
        <v>16</v>
      </c>
      <c r="E3504" t="s">
        <v>17</v>
      </c>
      <c r="I3504">
        <v>7.75</v>
      </c>
      <c r="J3504">
        <v>30.94</v>
      </c>
      <c r="K3504">
        <v>239.785</v>
      </c>
      <c r="N3504" t="s">
        <v>808</v>
      </c>
    </row>
    <row r="3505" spans="1:12" x14ac:dyDescent="0.2">
      <c r="A3505" t="s">
        <v>77</v>
      </c>
      <c r="B3505" t="s">
        <v>804</v>
      </c>
      <c r="C3505" t="s">
        <v>16</v>
      </c>
      <c r="E3505" t="s">
        <v>20</v>
      </c>
      <c r="I3505">
        <v>1</v>
      </c>
      <c r="J3505">
        <v>30.94</v>
      </c>
      <c r="K3505">
        <v>30.94</v>
      </c>
    </row>
    <row r="3506" spans="1:12" x14ac:dyDescent="0.2">
      <c r="A3506" t="s">
        <v>77</v>
      </c>
      <c r="B3506" t="s">
        <v>804</v>
      </c>
      <c r="C3506" t="s">
        <v>16</v>
      </c>
      <c r="E3506" t="s">
        <v>111</v>
      </c>
      <c r="F3506" t="s">
        <v>59</v>
      </c>
      <c r="H3506" t="s">
        <v>23</v>
      </c>
      <c r="I3506">
        <v>1.25</v>
      </c>
      <c r="J3506">
        <v>30.94</v>
      </c>
      <c r="K3506">
        <v>38.674999999999997</v>
      </c>
      <c r="L3506" t="s">
        <v>24</v>
      </c>
    </row>
    <row r="3507" spans="1:12" x14ac:dyDescent="0.2">
      <c r="A3507" t="s">
        <v>78</v>
      </c>
      <c r="B3507" t="s">
        <v>804</v>
      </c>
      <c r="C3507" t="s">
        <v>16</v>
      </c>
      <c r="E3507" t="s">
        <v>118</v>
      </c>
      <c r="F3507" t="s">
        <v>119</v>
      </c>
      <c r="H3507" t="s">
        <v>23</v>
      </c>
      <c r="I3507">
        <v>19.25</v>
      </c>
      <c r="J3507">
        <v>30.94</v>
      </c>
      <c r="K3507">
        <v>595.59500000000003</v>
      </c>
      <c r="L3507" t="s">
        <v>120</v>
      </c>
    </row>
    <row r="3508" spans="1:12" x14ac:dyDescent="0.2">
      <c r="A3508" t="s">
        <v>78</v>
      </c>
      <c r="B3508" t="s">
        <v>804</v>
      </c>
      <c r="C3508" t="s">
        <v>16</v>
      </c>
      <c r="E3508" t="s">
        <v>329</v>
      </c>
      <c r="F3508" t="s">
        <v>119</v>
      </c>
      <c r="H3508" t="s">
        <v>23</v>
      </c>
      <c r="I3508">
        <v>8.5</v>
      </c>
      <c r="J3508">
        <v>30.94</v>
      </c>
      <c r="K3508">
        <v>262.99</v>
      </c>
      <c r="L3508" t="s">
        <v>120</v>
      </c>
    </row>
    <row r="3509" spans="1:12" x14ac:dyDescent="0.2">
      <c r="A3509" t="s">
        <v>78</v>
      </c>
      <c r="B3509" t="s">
        <v>804</v>
      </c>
      <c r="C3509" t="s">
        <v>16</v>
      </c>
      <c r="E3509" t="s">
        <v>112</v>
      </c>
      <c r="F3509" t="s">
        <v>113</v>
      </c>
      <c r="H3509" t="s">
        <v>23</v>
      </c>
      <c r="I3509">
        <v>4</v>
      </c>
      <c r="J3509">
        <v>30.94</v>
      </c>
      <c r="K3509">
        <v>123.76</v>
      </c>
      <c r="L3509" t="s">
        <v>114</v>
      </c>
    </row>
    <row r="3510" spans="1:12" x14ac:dyDescent="0.2">
      <c r="A3510" t="s">
        <v>78</v>
      </c>
      <c r="B3510" t="s">
        <v>804</v>
      </c>
      <c r="C3510" t="s">
        <v>16</v>
      </c>
      <c r="E3510" t="s">
        <v>18</v>
      </c>
      <c r="I3510">
        <v>1</v>
      </c>
      <c r="J3510">
        <v>30.94</v>
      </c>
      <c r="K3510">
        <v>30.94</v>
      </c>
    </row>
    <row r="3511" spans="1:12" x14ac:dyDescent="0.2">
      <c r="A3511" t="s">
        <v>78</v>
      </c>
      <c r="B3511" t="s">
        <v>804</v>
      </c>
      <c r="C3511" t="s">
        <v>16</v>
      </c>
      <c r="E3511" t="s">
        <v>254</v>
      </c>
      <c r="F3511" t="s">
        <v>255</v>
      </c>
      <c r="G3511" t="s">
        <v>31</v>
      </c>
      <c r="H3511" t="s">
        <v>145</v>
      </c>
      <c r="I3511">
        <v>4</v>
      </c>
      <c r="J3511">
        <v>30.94</v>
      </c>
      <c r="K3511">
        <v>123.76</v>
      </c>
      <c r="L3511" t="s">
        <v>24</v>
      </c>
    </row>
    <row r="3512" spans="1:12" x14ac:dyDescent="0.2">
      <c r="A3512" t="s">
        <v>78</v>
      </c>
      <c r="B3512" t="s">
        <v>804</v>
      </c>
      <c r="C3512" t="s">
        <v>16</v>
      </c>
      <c r="E3512" t="s">
        <v>57</v>
      </c>
      <c r="F3512" t="s">
        <v>22</v>
      </c>
      <c r="H3512" t="s">
        <v>23</v>
      </c>
      <c r="I3512">
        <v>1.75</v>
      </c>
      <c r="J3512">
        <v>30.94</v>
      </c>
      <c r="K3512">
        <v>54.145000000000003</v>
      </c>
      <c r="L3512" t="s">
        <v>24</v>
      </c>
    </row>
    <row r="3513" spans="1:12" x14ac:dyDescent="0.2">
      <c r="A3513" t="s">
        <v>78</v>
      </c>
      <c r="B3513" t="s">
        <v>804</v>
      </c>
      <c r="C3513" t="s">
        <v>16</v>
      </c>
      <c r="E3513" t="s">
        <v>19</v>
      </c>
      <c r="I3513">
        <v>1.5</v>
      </c>
      <c r="J3513">
        <v>30.94</v>
      </c>
      <c r="K3513">
        <v>46.41</v>
      </c>
    </row>
    <row r="3514" spans="1:12" x14ac:dyDescent="0.2">
      <c r="A3514" t="s">
        <v>80</v>
      </c>
      <c r="B3514" t="s">
        <v>804</v>
      </c>
      <c r="C3514" t="s">
        <v>16</v>
      </c>
      <c r="E3514" t="s">
        <v>118</v>
      </c>
      <c r="F3514" t="s">
        <v>119</v>
      </c>
      <c r="H3514" t="s">
        <v>23</v>
      </c>
      <c r="I3514">
        <v>22.25</v>
      </c>
      <c r="J3514">
        <v>30.94</v>
      </c>
      <c r="K3514">
        <v>688.41499999999996</v>
      </c>
      <c r="L3514" t="s">
        <v>120</v>
      </c>
    </row>
    <row r="3515" spans="1:12" x14ac:dyDescent="0.2">
      <c r="A3515" t="s">
        <v>80</v>
      </c>
      <c r="B3515" t="s">
        <v>804</v>
      </c>
      <c r="C3515" t="s">
        <v>16</v>
      </c>
      <c r="E3515" t="s">
        <v>329</v>
      </c>
      <c r="F3515" t="s">
        <v>119</v>
      </c>
      <c r="H3515" t="s">
        <v>23</v>
      </c>
      <c r="I3515">
        <v>1.5</v>
      </c>
      <c r="J3515">
        <v>30.94</v>
      </c>
      <c r="K3515">
        <v>46.41</v>
      </c>
      <c r="L3515" t="s">
        <v>120</v>
      </c>
    </row>
    <row r="3516" spans="1:12" x14ac:dyDescent="0.2">
      <c r="A3516" t="s">
        <v>80</v>
      </c>
      <c r="B3516" t="s">
        <v>804</v>
      </c>
      <c r="C3516" t="s">
        <v>16</v>
      </c>
      <c r="E3516" t="s">
        <v>50</v>
      </c>
      <c r="F3516" t="s">
        <v>22</v>
      </c>
      <c r="H3516" t="s">
        <v>23</v>
      </c>
      <c r="I3516">
        <v>2</v>
      </c>
      <c r="J3516">
        <v>30.94</v>
      </c>
      <c r="K3516">
        <v>61.88</v>
      </c>
      <c r="L3516" t="s">
        <v>24</v>
      </c>
    </row>
    <row r="3517" spans="1:12" x14ac:dyDescent="0.2">
      <c r="A3517" t="s">
        <v>80</v>
      </c>
      <c r="B3517" t="s">
        <v>804</v>
      </c>
      <c r="C3517" t="s">
        <v>16</v>
      </c>
      <c r="E3517" t="s">
        <v>46</v>
      </c>
      <c r="I3517">
        <v>3</v>
      </c>
      <c r="J3517">
        <v>30.94</v>
      </c>
      <c r="K3517">
        <v>92.82</v>
      </c>
    </row>
    <row r="3518" spans="1:12" x14ac:dyDescent="0.2">
      <c r="A3518" t="s">
        <v>80</v>
      </c>
      <c r="B3518" t="s">
        <v>804</v>
      </c>
      <c r="C3518" t="s">
        <v>16</v>
      </c>
      <c r="E3518" t="s">
        <v>112</v>
      </c>
      <c r="F3518" t="s">
        <v>113</v>
      </c>
      <c r="H3518" t="s">
        <v>23</v>
      </c>
      <c r="I3518">
        <v>7.75</v>
      </c>
      <c r="J3518">
        <v>30.94</v>
      </c>
      <c r="K3518">
        <v>239.785</v>
      </c>
      <c r="L3518" t="s">
        <v>114</v>
      </c>
    </row>
    <row r="3519" spans="1:12" x14ac:dyDescent="0.2">
      <c r="A3519" t="s">
        <v>80</v>
      </c>
      <c r="B3519" t="s">
        <v>804</v>
      </c>
      <c r="C3519" t="s">
        <v>16</v>
      </c>
      <c r="E3519" t="s">
        <v>57</v>
      </c>
      <c r="F3519" t="s">
        <v>22</v>
      </c>
      <c r="H3519" t="s">
        <v>23</v>
      </c>
      <c r="I3519">
        <v>0.5</v>
      </c>
      <c r="J3519">
        <v>30.94</v>
      </c>
      <c r="K3519">
        <v>15.47</v>
      </c>
      <c r="L3519" t="s">
        <v>24</v>
      </c>
    </row>
    <row r="3520" spans="1:12" x14ac:dyDescent="0.2">
      <c r="A3520" t="s">
        <v>80</v>
      </c>
      <c r="B3520" t="s">
        <v>804</v>
      </c>
      <c r="C3520" t="s">
        <v>16</v>
      </c>
      <c r="D3520" t="s">
        <v>556</v>
      </c>
      <c r="E3520" t="s">
        <v>557</v>
      </c>
      <c r="I3520">
        <v>0.75</v>
      </c>
      <c r="J3520">
        <v>30.94</v>
      </c>
      <c r="K3520">
        <v>23.204999999999998</v>
      </c>
    </row>
    <row r="3521" spans="1:14" x14ac:dyDescent="0.2">
      <c r="A3521" t="s">
        <v>80</v>
      </c>
      <c r="B3521" t="s">
        <v>804</v>
      </c>
      <c r="C3521" t="s">
        <v>16</v>
      </c>
      <c r="E3521" t="s">
        <v>19</v>
      </c>
      <c r="I3521">
        <v>2</v>
      </c>
      <c r="J3521">
        <v>30.94</v>
      </c>
      <c r="K3521">
        <v>61.88</v>
      </c>
      <c r="N3521" t="s">
        <v>809</v>
      </c>
    </row>
    <row r="3522" spans="1:14" x14ac:dyDescent="0.2">
      <c r="A3522" t="s">
        <v>81</v>
      </c>
      <c r="B3522" t="s">
        <v>804</v>
      </c>
      <c r="C3522" t="s">
        <v>16</v>
      </c>
      <c r="E3522" t="s">
        <v>118</v>
      </c>
      <c r="F3522" t="s">
        <v>119</v>
      </c>
      <c r="H3522" t="s">
        <v>23</v>
      </c>
      <c r="I3522">
        <v>19.75</v>
      </c>
      <c r="J3522">
        <v>30.94</v>
      </c>
      <c r="K3522">
        <v>611.06500000000005</v>
      </c>
      <c r="L3522" t="s">
        <v>120</v>
      </c>
    </row>
    <row r="3523" spans="1:14" x14ac:dyDescent="0.2">
      <c r="A3523" t="s">
        <v>81</v>
      </c>
      <c r="B3523" t="s">
        <v>804</v>
      </c>
      <c r="C3523" t="s">
        <v>16</v>
      </c>
      <c r="E3523" t="s">
        <v>329</v>
      </c>
      <c r="F3523" t="s">
        <v>119</v>
      </c>
      <c r="H3523" t="s">
        <v>23</v>
      </c>
      <c r="I3523">
        <v>2.75</v>
      </c>
      <c r="J3523">
        <v>30.94</v>
      </c>
      <c r="K3523">
        <v>85.084999999999994</v>
      </c>
      <c r="L3523" t="s">
        <v>120</v>
      </c>
    </row>
    <row r="3524" spans="1:14" x14ac:dyDescent="0.2">
      <c r="A3524" t="s">
        <v>81</v>
      </c>
      <c r="B3524" t="s">
        <v>804</v>
      </c>
      <c r="C3524" t="s">
        <v>16</v>
      </c>
      <c r="E3524" t="s">
        <v>50</v>
      </c>
      <c r="F3524" t="s">
        <v>22</v>
      </c>
      <c r="H3524" t="s">
        <v>23</v>
      </c>
      <c r="I3524">
        <v>4</v>
      </c>
      <c r="J3524">
        <v>30.94</v>
      </c>
      <c r="K3524">
        <v>123.76</v>
      </c>
      <c r="L3524" t="s">
        <v>24</v>
      </c>
    </row>
    <row r="3525" spans="1:14" x14ac:dyDescent="0.2">
      <c r="A3525" t="s">
        <v>81</v>
      </c>
      <c r="B3525" t="s">
        <v>804</v>
      </c>
      <c r="C3525" t="s">
        <v>16</v>
      </c>
      <c r="E3525" t="s">
        <v>112</v>
      </c>
      <c r="F3525" t="s">
        <v>113</v>
      </c>
      <c r="H3525" t="s">
        <v>23</v>
      </c>
      <c r="I3525">
        <v>11</v>
      </c>
      <c r="J3525">
        <v>30.94</v>
      </c>
      <c r="K3525">
        <v>340.34</v>
      </c>
      <c r="L3525" t="s">
        <v>114</v>
      </c>
    </row>
    <row r="3526" spans="1:14" x14ac:dyDescent="0.2">
      <c r="A3526" t="s">
        <v>81</v>
      </c>
      <c r="B3526" t="s">
        <v>804</v>
      </c>
      <c r="C3526" t="s">
        <v>16</v>
      </c>
      <c r="D3526" t="s">
        <v>556</v>
      </c>
      <c r="E3526" t="s">
        <v>557</v>
      </c>
      <c r="I3526">
        <v>0.5</v>
      </c>
      <c r="J3526">
        <v>30.94</v>
      </c>
      <c r="K3526">
        <v>15.47</v>
      </c>
    </row>
    <row r="3527" spans="1:14" x14ac:dyDescent="0.2">
      <c r="A3527" t="s">
        <v>81</v>
      </c>
      <c r="B3527" t="s">
        <v>804</v>
      </c>
      <c r="C3527" t="s">
        <v>16</v>
      </c>
      <c r="E3527" t="s">
        <v>254</v>
      </c>
      <c r="F3527" t="s">
        <v>255</v>
      </c>
      <c r="G3527" t="s">
        <v>31</v>
      </c>
      <c r="H3527" t="s">
        <v>145</v>
      </c>
      <c r="I3527">
        <v>1</v>
      </c>
      <c r="J3527">
        <v>30.94</v>
      </c>
      <c r="K3527">
        <v>30.94</v>
      </c>
      <c r="L3527" t="s">
        <v>24</v>
      </c>
    </row>
    <row r="3528" spans="1:14" x14ac:dyDescent="0.2">
      <c r="A3528" t="s">
        <v>82</v>
      </c>
      <c r="B3528" t="s">
        <v>804</v>
      </c>
      <c r="C3528" t="s">
        <v>16</v>
      </c>
      <c r="E3528" t="s">
        <v>118</v>
      </c>
      <c r="F3528" t="s">
        <v>119</v>
      </c>
      <c r="H3528" t="s">
        <v>23</v>
      </c>
      <c r="I3528">
        <v>19.5</v>
      </c>
      <c r="J3528">
        <v>30.94</v>
      </c>
      <c r="K3528">
        <v>603.33000000000004</v>
      </c>
      <c r="L3528" t="s">
        <v>120</v>
      </c>
    </row>
    <row r="3529" spans="1:14" x14ac:dyDescent="0.2">
      <c r="A3529" t="s">
        <v>82</v>
      </c>
      <c r="B3529" t="s">
        <v>804</v>
      </c>
      <c r="C3529" t="s">
        <v>16</v>
      </c>
      <c r="E3529" t="s">
        <v>329</v>
      </c>
      <c r="F3529" t="s">
        <v>119</v>
      </c>
      <c r="H3529" t="s">
        <v>23</v>
      </c>
      <c r="I3529">
        <v>2</v>
      </c>
      <c r="J3529">
        <v>30.94</v>
      </c>
      <c r="K3529">
        <v>61.88</v>
      </c>
      <c r="L3529" t="s">
        <v>120</v>
      </c>
    </row>
    <row r="3530" spans="1:14" x14ac:dyDescent="0.2">
      <c r="A3530" t="s">
        <v>82</v>
      </c>
      <c r="B3530" t="s">
        <v>804</v>
      </c>
      <c r="C3530" t="s">
        <v>16</v>
      </c>
      <c r="E3530" t="s">
        <v>50</v>
      </c>
      <c r="F3530" t="s">
        <v>22</v>
      </c>
      <c r="H3530" t="s">
        <v>23</v>
      </c>
      <c r="I3530">
        <v>1.5</v>
      </c>
      <c r="J3530">
        <v>30.94</v>
      </c>
      <c r="K3530">
        <v>46.41</v>
      </c>
      <c r="L3530" t="s">
        <v>24</v>
      </c>
    </row>
    <row r="3531" spans="1:14" x14ac:dyDescent="0.2">
      <c r="A3531" t="s">
        <v>82</v>
      </c>
      <c r="B3531" t="s">
        <v>804</v>
      </c>
      <c r="C3531" t="s">
        <v>16</v>
      </c>
      <c r="E3531" t="s">
        <v>112</v>
      </c>
      <c r="F3531" t="s">
        <v>113</v>
      </c>
      <c r="H3531" t="s">
        <v>23</v>
      </c>
      <c r="I3531">
        <v>1</v>
      </c>
      <c r="J3531">
        <v>30.94</v>
      </c>
      <c r="K3531">
        <v>30.94</v>
      </c>
      <c r="L3531" t="s">
        <v>114</v>
      </c>
    </row>
    <row r="3532" spans="1:14" x14ac:dyDescent="0.2">
      <c r="A3532" t="s">
        <v>82</v>
      </c>
      <c r="B3532" t="s">
        <v>804</v>
      </c>
      <c r="C3532" t="s">
        <v>16</v>
      </c>
      <c r="D3532" t="s">
        <v>556</v>
      </c>
      <c r="E3532" t="s">
        <v>557</v>
      </c>
      <c r="I3532">
        <v>0.5</v>
      </c>
      <c r="J3532">
        <v>30.94</v>
      </c>
      <c r="K3532">
        <v>15.47</v>
      </c>
    </row>
    <row r="3533" spans="1:14" x14ac:dyDescent="0.2">
      <c r="A3533" t="s">
        <v>82</v>
      </c>
      <c r="B3533" t="s">
        <v>804</v>
      </c>
      <c r="C3533" t="s">
        <v>16</v>
      </c>
      <c r="E3533" t="s">
        <v>46</v>
      </c>
      <c r="I3533">
        <v>7</v>
      </c>
      <c r="J3533">
        <v>30.94</v>
      </c>
      <c r="K3533">
        <v>216.58</v>
      </c>
      <c r="N3533" t="s">
        <v>375</v>
      </c>
    </row>
    <row r="3534" spans="1:14" x14ac:dyDescent="0.2">
      <c r="A3534" t="s">
        <v>82</v>
      </c>
      <c r="B3534" t="s">
        <v>804</v>
      </c>
      <c r="C3534" t="s">
        <v>16</v>
      </c>
      <c r="E3534" t="s">
        <v>17</v>
      </c>
      <c r="I3534">
        <v>3.75</v>
      </c>
      <c r="J3534">
        <v>30.94</v>
      </c>
      <c r="K3534">
        <v>116.02500000000001</v>
      </c>
      <c r="N3534" t="s">
        <v>659</v>
      </c>
    </row>
    <row r="3535" spans="1:14" x14ac:dyDescent="0.2">
      <c r="A3535" t="s">
        <v>82</v>
      </c>
      <c r="B3535" t="s">
        <v>804</v>
      </c>
      <c r="C3535" t="s">
        <v>16</v>
      </c>
      <c r="E3535" t="s">
        <v>79</v>
      </c>
      <c r="I3535">
        <v>4</v>
      </c>
      <c r="J3535">
        <v>30.94</v>
      </c>
      <c r="K3535">
        <v>123.76</v>
      </c>
      <c r="N3535" t="s">
        <v>810</v>
      </c>
    </row>
    <row r="3536" spans="1:14" x14ac:dyDescent="0.2">
      <c r="A3536" t="s">
        <v>82</v>
      </c>
      <c r="B3536" t="s">
        <v>804</v>
      </c>
      <c r="C3536" t="s">
        <v>16</v>
      </c>
      <c r="E3536" t="s">
        <v>20</v>
      </c>
      <c r="I3536">
        <v>1</v>
      </c>
      <c r="J3536">
        <v>30.94</v>
      </c>
      <c r="K3536">
        <v>30.94</v>
      </c>
    </row>
    <row r="3537" spans="1:14" x14ac:dyDescent="0.2">
      <c r="A3537" t="s">
        <v>83</v>
      </c>
      <c r="B3537" t="s">
        <v>804</v>
      </c>
      <c r="C3537" t="s">
        <v>16</v>
      </c>
      <c r="E3537" t="s">
        <v>118</v>
      </c>
      <c r="F3537" t="s">
        <v>119</v>
      </c>
      <c r="H3537" t="s">
        <v>23</v>
      </c>
      <c r="I3537">
        <v>16.75</v>
      </c>
      <c r="J3537">
        <v>30.94</v>
      </c>
      <c r="K3537">
        <v>518.245</v>
      </c>
      <c r="L3537" t="s">
        <v>120</v>
      </c>
    </row>
    <row r="3538" spans="1:14" x14ac:dyDescent="0.2">
      <c r="A3538" t="s">
        <v>83</v>
      </c>
      <c r="B3538" t="s">
        <v>804</v>
      </c>
      <c r="C3538" t="s">
        <v>16</v>
      </c>
      <c r="E3538" t="s">
        <v>329</v>
      </c>
      <c r="F3538" t="s">
        <v>119</v>
      </c>
      <c r="H3538" t="s">
        <v>23</v>
      </c>
      <c r="I3538">
        <v>5.5</v>
      </c>
      <c r="J3538">
        <v>30.94</v>
      </c>
      <c r="K3538">
        <v>170.17</v>
      </c>
      <c r="L3538" t="s">
        <v>120</v>
      </c>
    </row>
    <row r="3539" spans="1:14" x14ac:dyDescent="0.2">
      <c r="A3539" t="s">
        <v>83</v>
      </c>
      <c r="B3539" t="s">
        <v>804</v>
      </c>
      <c r="C3539" t="s">
        <v>16</v>
      </c>
      <c r="E3539" t="s">
        <v>112</v>
      </c>
      <c r="F3539" t="s">
        <v>113</v>
      </c>
      <c r="H3539" t="s">
        <v>23</v>
      </c>
      <c r="I3539">
        <v>7.5</v>
      </c>
      <c r="J3539">
        <v>30.94</v>
      </c>
      <c r="K3539">
        <v>232.05</v>
      </c>
      <c r="L3539" t="s">
        <v>114</v>
      </c>
    </row>
    <row r="3540" spans="1:14" x14ac:dyDescent="0.2">
      <c r="A3540" t="s">
        <v>83</v>
      </c>
      <c r="B3540" t="s">
        <v>804</v>
      </c>
      <c r="C3540" t="s">
        <v>16</v>
      </c>
      <c r="D3540" t="s">
        <v>556</v>
      </c>
      <c r="E3540" t="s">
        <v>557</v>
      </c>
      <c r="I3540">
        <v>1</v>
      </c>
      <c r="J3540">
        <v>30.94</v>
      </c>
      <c r="K3540">
        <v>30.94</v>
      </c>
    </row>
    <row r="3541" spans="1:14" x14ac:dyDescent="0.2">
      <c r="A3541" t="s">
        <v>83</v>
      </c>
      <c r="B3541" t="s">
        <v>804</v>
      </c>
      <c r="C3541" t="s">
        <v>16</v>
      </c>
      <c r="E3541" t="s">
        <v>17</v>
      </c>
      <c r="I3541">
        <v>7.75</v>
      </c>
      <c r="J3541">
        <v>30.94</v>
      </c>
      <c r="K3541">
        <v>239.785</v>
      </c>
      <c r="N3541" t="s">
        <v>659</v>
      </c>
    </row>
    <row r="3542" spans="1:14" x14ac:dyDescent="0.2">
      <c r="A3542" t="s">
        <v>83</v>
      </c>
      <c r="B3542" t="s">
        <v>804</v>
      </c>
      <c r="C3542" t="s">
        <v>16</v>
      </c>
      <c r="E3542" t="s">
        <v>19</v>
      </c>
      <c r="I3542">
        <v>1.5</v>
      </c>
      <c r="J3542">
        <v>30.94</v>
      </c>
      <c r="K3542">
        <v>46.41</v>
      </c>
    </row>
    <row r="3543" spans="1:14" x14ac:dyDescent="0.2">
      <c r="A3543" t="s">
        <v>84</v>
      </c>
      <c r="B3543" t="s">
        <v>804</v>
      </c>
      <c r="C3543" t="s">
        <v>16</v>
      </c>
      <c r="E3543" t="s">
        <v>17</v>
      </c>
      <c r="I3543">
        <v>38.75</v>
      </c>
      <c r="J3543">
        <v>30.94</v>
      </c>
      <c r="K3543">
        <v>1198.925</v>
      </c>
    </row>
    <row r="3544" spans="1:14" x14ac:dyDescent="0.2">
      <c r="A3544" t="s">
        <v>85</v>
      </c>
      <c r="B3544" t="s">
        <v>804</v>
      </c>
      <c r="C3544" t="s">
        <v>16</v>
      </c>
      <c r="E3544" t="s">
        <v>17</v>
      </c>
      <c r="I3544">
        <v>38.75</v>
      </c>
      <c r="J3544">
        <v>30.94</v>
      </c>
      <c r="K3544">
        <v>1198.925</v>
      </c>
    </row>
    <row r="3545" spans="1:14" x14ac:dyDescent="0.2">
      <c r="A3545" t="s">
        <v>86</v>
      </c>
      <c r="B3545" t="s">
        <v>804</v>
      </c>
      <c r="C3545" t="s">
        <v>16</v>
      </c>
      <c r="E3545" t="s">
        <v>17</v>
      </c>
      <c r="I3545">
        <v>38.75</v>
      </c>
      <c r="J3545">
        <v>30.94</v>
      </c>
      <c r="K3545">
        <v>1198.925</v>
      </c>
    </row>
    <row r="3546" spans="1:14" x14ac:dyDescent="0.2">
      <c r="A3546" t="s">
        <v>87</v>
      </c>
      <c r="B3546" t="s">
        <v>804</v>
      </c>
      <c r="C3546" t="s">
        <v>16</v>
      </c>
      <c r="E3546" t="s">
        <v>118</v>
      </c>
      <c r="F3546" t="s">
        <v>119</v>
      </c>
      <c r="H3546" t="s">
        <v>23</v>
      </c>
      <c r="I3546">
        <v>20.25</v>
      </c>
      <c r="J3546">
        <v>30.94</v>
      </c>
      <c r="K3546">
        <v>626.53499999999997</v>
      </c>
      <c r="L3546" t="s">
        <v>120</v>
      </c>
    </row>
    <row r="3547" spans="1:14" x14ac:dyDescent="0.2">
      <c r="A3547" t="s">
        <v>87</v>
      </c>
      <c r="B3547" t="s">
        <v>804</v>
      </c>
      <c r="C3547" t="s">
        <v>16</v>
      </c>
      <c r="E3547" t="s">
        <v>329</v>
      </c>
      <c r="F3547" t="s">
        <v>119</v>
      </c>
      <c r="H3547" t="s">
        <v>23</v>
      </c>
      <c r="I3547">
        <v>4.25</v>
      </c>
      <c r="J3547">
        <v>30.94</v>
      </c>
      <c r="K3547">
        <v>131.495</v>
      </c>
      <c r="L3547" t="s">
        <v>120</v>
      </c>
    </row>
    <row r="3548" spans="1:14" x14ac:dyDescent="0.2">
      <c r="A3548" t="s">
        <v>87</v>
      </c>
      <c r="B3548" t="s">
        <v>804</v>
      </c>
      <c r="C3548" t="s">
        <v>16</v>
      </c>
      <c r="E3548" t="s">
        <v>112</v>
      </c>
      <c r="F3548" t="s">
        <v>113</v>
      </c>
      <c r="H3548" t="s">
        <v>23</v>
      </c>
      <c r="I3548">
        <v>12.75</v>
      </c>
      <c r="J3548">
        <v>30.94</v>
      </c>
      <c r="K3548">
        <v>394.48500000000001</v>
      </c>
      <c r="L3548" t="s">
        <v>114</v>
      </c>
    </row>
    <row r="3549" spans="1:14" x14ac:dyDescent="0.2">
      <c r="A3549" t="s">
        <v>87</v>
      </c>
      <c r="B3549" t="s">
        <v>804</v>
      </c>
      <c r="C3549" t="s">
        <v>16</v>
      </c>
      <c r="E3549" t="s">
        <v>57</v>
      </c>
      <c r="F3549" t="s">
        <v>22</v>
      </c>
      <c r="H3549" t="s">
        <v>23</v>
      </c>
      <c r="I3549">
        <v>0.5</v>
      </c>
      <c r="J3549">
        <v>30.94</v>
      </c>
      <c r="K3549">
        <v>15.47</v>
      </c>
      <c r="L3549" t="s">
        <v>24</v>
      </c>
    </row>
    <row r="3550" spans="1:14" x14ac:dyDescent="0.2">
      <c r="A3550" t="s">
        <v>87</v>
      </c>
      <c r="B3550" t="s">
        <v>804</v>
      </c>
      <c r="C3550" t="s">
        <v>16</v>
      </c>
      <c r="D3550" t="s">
        <v>556</v>
      </c>
      <c r="E3550" t="s">
        <v>557</v>
      </c>
      <c r="I3550">
        <v>1.5</v>
      </c>
      <c r="J3550">
        <v>30.94</v>
      </c>
      <c r="K3550">
        <v>46.41</v>
      </c>
    </row>
    <row r="3551" spans="1:14" x14ac:dyDescent="0.2">
      <c r="A3551" t="s">
        <v>88</v>
      </c>
      <c r="B3551" t="s">
        <v>804</v>
      </c>
      <c r="C3551" t="s">
        <v>16</v>
      </c>
      <c r="E3551" t="s">
        <v>118</v>
      </c>
      <c r="F3551" t="s">
        <v>119</v>
      </c>
      <c r="H3551" t="s">
        <v>23</v>
      </c>
      <c r="I3551">
        <v>12.25</v>
      </c>
      <c r="J3551">
        <v>30.94</v>
      </c>
      <c r="K3551">
        <v>379.01499999999999</v>
      </c>
      <c r="L3551" t="s">
        <v>120</v>
      </c>
    </row>
    <row r="3552" spans="1:14" x14ac:dyDescent="0.2">
      <c r="A3552" t="s">
        <v>88</v>
      </c>
      <c r="B3552" t="s">
        <v>804</v>
      </c>
      <c r="C3552" t="s">
        <v>16</v>
      </c>
      <c r="E3552" t="s">
        <v>329</v>
      </c>
      <c r="F3552" t="s">
        <v>119</v>
      </c>
      <c r="H3552" t="s">
        <v>23</v>
      </c>
      <c r="I3552">
        <v>5.5</v>
      </c>
      <c r="J3552">
        <v>30.94</v>
      </c>
      <c r="K3552">
        <v>170.17</v>
      </c>
      <c r="L3552" t="s">
        <v>120</v>
      </c>
    </row>
    <row r="3553" spans="1:14" x14ac:dyDescent="0.2">
      <c r="A3553" t="s">
        <v>88</v>
      </c>
      <c r="B3553" t="s">
        <v>804</v>
      </c>
      <c r="C3553" t="s">
        <v>16</v>
      </c>
      <c r="E3553" t="s">
        <v>112</v>
      </c>
      <c r="F3553" t="s">
        <v>113</v>
      </c>
      <c r="H3553" t="s">
        <v>23</v>
      </c>
      <c r="I3553">
        <v>17</v>
      </c>
      <c r="J3553">
        <v>30.94</v>
      </c>
      <c r="K3553">
        <v>525.98</v>
      </c>
      <c r="L3553" t="s">
        <v>114</v>
      </c>
    </row>
    <row r="3554" spans="1:14" x14ac:dyDescent="0.2">
      <c r="A3554" t="s">
        <v>88</v>
      </c>
      <c r="B3554" t="s">
        <v>804</v>
      </c>
      <c r="C3554" t="s">
        <v>16</v>
      </c>
      <c r="E3554" t="s">
        <v>50</v>
      </c>
      <c r="F3554" t="s">
        <v>22</v>
      </c>
      <c r="H3554" t="s">
        <v>23</v>
      </c>
      <c r="I3554">
        <v>4</v>
      </c>
      <c r="J3554">
        <v>30.94</v>
      </c>
      <c r="K3554">
        <v>123.76</v>
      </c>
      <c r="L3554" t="s">
        <v>24</v>
      </c>
    </row>
    <row r="3555" spans="1:14" x14ac:dyDescent="0.2">
      <c r="A3555" t="s">
        <v>88</v>
      </c>
      <c r="B3555" t="s">
        <v>804</v>
      </c>
      <c r="C3555" t="s">
        <v>16</v>
      </c>
      <c r="D3555" t="s">
        <v>556</v>
      </c>
      <c r="E3555" t="s">
        <v>557</v>
      </c>
      <c r="I3555">
        <v>0.5</v>
      </c>
      <c r="J3555">
        <v>30.94</v>
      </c>
      <c r="K3555">
        <v>15.47</v>
      </c>
    </row>
    <row r="3556" spans="1:14" x14ac:dyDescent="0.2">
      <c r="A3556" t="s">
        <v>88</v>
      </c>
      <c r="B3556" t="s">
        <v>804</v>
      </c>
      <c r="C3556" t="s">
        <v>16</v>
      </c>
      <c r="E3556" t="s">
        <v>38</v>
      </c>
      <c r="F3556" t="s">
        <v>22</v>
      </c>
      <c r="H3556" t="s">
        <v>23</v>
      </c>
      <c r="I3556">
        <v>1.25</v>
      </c>
      <c r="J3556">
        <v>30.94</v>
      </c>
      <c r="K3556">
        <v>38.674999999999997</v>
      </c>
      <c r="L3556" t="s">
        <v>24</v>
      </c>
    </row>
    <row r="3557" spans="1:14" x14ac:dyDescent="0.2">
      <c r="A3557" t="s">
        <v>89</v>
      </c>
      <c r="B3557" t="s">
        <v>804</v>
      </c>
      <c r="C3557" t="s">
        <v>16</v>
      </c>
      <c r="E3557" t="s">
        <v>118</v>
      </c>
      <c r="F3557" t="s">
        <v>119</v>
      </c>
      <c r="H3557" t="s">
        <v>23</v>
      </c>
      <c r="I3557">
        <v>4.5</v>
      </c>
      <c r="J3557">
        <v>30.94</v>
      </c>
      <c r="K3557">
        <v>139.22999999999999</v>
      </c>
      <c r="L3557" t="s">
        <v>120</v>
      </c>
    </row>
    <row r="3558" spans="1:14" x14ac:dyDescent="0.2">
      <c r="A3558" t="s">
        <v>89</v>
      </c>
      <c r="B3558" t="s">
        <v>804</v>
      </c>
      <c r="C3558" t="s">
        <v>16</v>
      </c>
      <c r="E3558" t="s">
        <v>329</v>
      </c>
      <c r="F3558" t="s">
        <v>119</v>
      </c>
      <c r="H3558" t="s">
        <v>23</v>
      </c>
      <c r="I3558">
        <v>0.5</v>
      </c>
      <c r="J3558">
        <v>30.94</v>
      </c>
      <c r="K3558">
        <v>15.47</v>
      </c>
      <c r="L3558" t="s">
        <v>120</v>
      </c>
    </row>
    <row r="3559" spans="1:14" x14ac:dyDescent="0.2">
      <c r="A3559" t="s">
        <v>89</v>
      </c>
      <c r="B3559" t="s">
        <v>804</v>
      </c>
      <c r="C3559" t="s">
        <v>16</v>
      </c>
      <c r="E3559" t="s">
        <v>112</v>
      </c>
      <c r="F3559" t="s">
        <v>113</v>
      </c>
      <c r="H3559" t="s">
        <v>23</v>
      </c>
      <c r="I3559">
        <v>18.5</v>
      </c>
      <c r="J3559">
        <v>30.94</v>
      </c>
      <c r="K3559">
        <v>572.39</v>
      </c>
      <c r="L3559" t="s">
        <v>114</v>
      </c>
    </row>
    <row r="3560" spans="1:14" x14ac:dyDescent="0.2">
      <c r="A3560" t="s">
        <v>89</v>
      </c>
      <c r="B3560" t="s">
        <v>804</v>
      </c>
      <c r="C3560" t="s">
        <v>16</v>
      </c>
      <c r="E3560" t="s">
        <v>17</v>
      </c>
      <c r="I3560">
        <v>7.75</v>
      </c>
      <c r="J3560">
        <v>30.94</v>
      </c>
      <c r="K3560">
        <v>239.785</v>
      </c>
    </row>
    <row r="3561" spans="1:14" x14ac:dyDescent="0.2">
      <c r="A3561" t="s">
        <v>89</v>
      </c>
      <c r="B3561" t="s">
        <v>804</v>
      </c>
      <c r="C3561" t="s">
        <v>16</v>
      </c>
      <c r="D3561" t="s">
        <v>556</v>
      </c>
      <c r="E3561" t="s">
        <v>557</v>
      </c>
      <c r="I3561">
        <v>0.5</v>
      </c>
      <c r="J3561">
        <v>30.94</v>
      </c>
      <c r="K3561">
        <v>15.47</v>
      </c>
    </row>
    <row r="3562" spans="1:14" x14ac:dyDescent="0.2">
      <c r="A3562" t="s">
        <v>89</v>
      </c>
      <c r="B3562" t="s">
        <v>804</v>
      </c>
      <c r="C3562" t="s">
        <v>16</v>
      </c>
      <c r="E3562" t="s">
        <v>38</v>
      </c>
      <c r="F3562" t="s">
        <v>22</v>
      </c>
      <c r="H3562" t="s">
        <v>23</v>
      </c>
      <c r="I3562">
        <v>0.5</v>
      </c>
      <c r="J3562">
        <v>30.94</v>
      </c>
      <c r="K3562">
        <v>15.47</v>
      </c>
      <c r="L3562" t="s">
        <v>24</v>
      </c>
    </row>
    <row r="3563" spans="1:14" x14ac:dyDescent="0.2">
      <c r="A3563" t="s">
        <v>89</v>
      </c>
      <c r="B3563" t="s">
        <v>804</v>
      </c>
      <c r="C3563" t="s">
        <v>16</v>
      </c>
      <c r="E3563" t="s">
        <v>17</v>
      </c>
      <c r="I3563">
        <v>7.75</v>
      </c>
      <c r="J3563">
        <v>30.94</v>
      </c>
      <c r="K3563">
        <v>239.785</v>
      </c>
      <c r="N3563" t="s">
        <v>808</v>
      </c>
    </row>
    <row r="3564" spans="1:14" x14ac:dyDescent="0.2">
      <c r="A3564" t="s">
        <v>90</v>
      </c>
      <c r="B3564" t="s">
        <v>804</v>
      </c>
      <c r="C3564" t="s">
        <v>16</v>
      </c>
      <c r="E3564" t="s">
        <v>118</v>
      </c>
      <c r="F3564" t="s">
        <v>119</v>
      </c>
      <c r="H3564" t="s">
        <v>23</v>
      </c>
      <c r="I3564">
        <v>12.5</v>
      </c>
      <c r="J3564">
        <v>30.94</v>
      </c>
      <c r="K3564">
        <v>386.75</v>
      </c>
      <c r="L3564" t="s">
        <v>120</v>
      </c>
    </row>
    <row r="3565" spans="1:14" x14ac:dyDescent="0.2">
      <c r="A3565" t="s">
        <v>90</v>
      </c>
      <c r="B3565" t="s">
        <v>804</v>
      </c>
      <c r="C3565" t="s">
        <v>16</v>
      </c>
      <c r="E3565" t="s">
        <v>112</v>
      </c>
      <c r="F3565" t="s">
        <v>113</v>
      </c>
      <c r="H3565" t="s">
        <v>23</v>
      </c>
      <c r="I3565">
        <v>17.5</v>
      </c>
      <c r="J3565">
        <v>30.94</v>
      </c>
      <c r="K3565">
        <v>541.45000000000005</v>
      </c>
      <c r="L3565" t="s">
        <v>114</v>
      </c>
    </row>
    <row r="3566" spans="1:14" x14ac:dyDescent="0.2">
      <c r="A3566" t="s">
        <v>90</v>
      </c>
      <c r="B3566" t="s">
        <v>804</v>
      </c>
      <c r="C3566" t="s">
        <v>16</v>
      </c>
      <c r="E3566" t="s">
        <v>46</v>
      </c>
      <c r="I3566">
        <v>7.75</v>
      </c>
      <c r="J3566">
        <v>30.94</v>
      </c>
      <c r="K3566">
        <v>239.785</v>
      </c>
      <c r="N3566" t="s">
        <v>811</v>
      </c>
    </row>
    <row r="3567" spans="1:14" x14ac:dyDescent="0.2">
      <c r="A3567" t="s">
        <v>90</v>
      </c>
      <c r="B3567" t="s">
        <v>804</v>
      </c>
      <c r="C3567" t="s">
        <v>16</v>
      </c>
      <c r="D3567" t="s">
        <v>556</v>
      </c>
      <c r="E3567" t="s">
        <v>557</v>
      </c>
      <c r="I3567">
        <v>0.5</v>
      </c>
      <c r="J3567">
        <v>30.94</v>
      </c>
      <c r="K3567">
        <v>15.47</v>
      </c>
    </row>
    <row r="3568" spans="1:14" x14ac:dyDescent="0.2">
      <c r="A3568" t="s">
        <v>90</v>
      </c>
      <c r="B3568" t="s">
        <v>804</v>
      </c>
      <c r="C3568" t="s">
        <v>16</v>
      </c>
      <c r="E3568" t="s">
        <v>20</v>
      </c>
      <c r="I3568">
        <v>1.5</v>
      </c>
      <c r="J3568">
        <v>30.94</v>
      </c>
      <c r="K3568">
        <v>46.41</v>
      </c>
    </row>
    <row r="3569" spans="1:14" x14ac:dyDescent="0.2">
      <c r="A3569" t="s">
        <v>91</v>
      </c>
      <c r="B3569" t="s">
        <v>804</v>
      </c>
      <c r="C3569" t="s">
        <v>16</v>
      </c>
      <c r="E3569" t="s">
        <v>118</v>
      </c>
      <c r="F3569" t="s">
        <v>119</v>
      </c>
      <c r="H3569" t="s">
        <v>23</v>
      </c>
      <c r="I3569">
        <v>15</v>
      </c>
      <c r="J3569">
        <v>30.94</v>
      </c>
      <c r="K3569">
        <v>464.1</v>
      </c>
      <c r="L3569" t="s">
        <v>120</v>
      </c>
    </row>
    <row r="3570" spans="1:14" x14ac:dyDescent="0.2">
      <c r="A3570" t="s">
        <v>91</v>
      </c>
      <c r="B3570" t="s">
        <v>804</v>
      </c>
      <c r="C3570" t="s">
        <v>16</v>
      </c>
      <c r="E3570" t="s">
        <v>112</v>
      </c>
      <c r="F3570" t="s">
        <v>113</v>
      </c>
      <c r="H3570" t="s">
        <v>23</v>
      </c>
      <c r="I3570">
        <v>14.5</v>
      </c>
      <c r="J3570">
        <v>30.94</v>
      </c>
      <c r="K3570">
        <v>448.63</v>
      </c>
      <c r="L3570" t="s">
        <v>114</v>
      </c>
    </row>
    <row r="3571" spans="1:14" x14ac:dyDescent="0.2">
      <c r="A3571" t="s">
        <v>91</v>
      </c>
      <c r="B3571" t="s">
        <v>804</v>
      </c>
      <c r="C3571" t="s">
        <v>16</v>
      </c>
      <c r="E3571" t="s">
        <v>46</v>
      </c>
      <c r="I3571">
        <v>7</v>
      </c>
      <c r="J3571">
        <v>30.94</v>
      </c>
      <c r="K3571">
        <v>216.58</v>
      </c>
      <c r="N3571" t="s">
        <v>811</v>
      </c>
    </row>
    <row r="3572" spans="1:14" x14ac:dyDescent="0.2">
      <c r="A3572" t="s">
        <v>91</v>
      </c>
      <c r="B3572" t="s">
        <v>804</v>
      </c>
      <c r="C3572" t="s">
        <v>16</v>
      </c>
      <c r="D3572" t="s">
        <v>556</v>
      </c>
      <c r="E3572" t="s">
        <v>557</v>
      </c>
      <c r="I3572">
        <v>0.5</v>
      </c>
      <c r="J3572">
        <v>30.94</v>
      </c>
      <c r="K3572">
        <v>15.47</v>
      </c>
    </row>
    <row r="3573" spans="1:14" x14ac:dyDescent="0.2">
      <c r="A3573" t="s">
        <v>91</v>
      </c>
      <c r="B3573" t="s">
        <v>804</v>
      </c>
      <c r="C3573" t="s">
        <v>16</v>
      </c>
      <c r="E3573" t="s">
        <v>20</v>
      </c>
      <c r="I3573">
        <v>2</v>
      </c>
      <c r="J3573">
        <v>30.94</v>
      </c>
      <c r="K3573">
        <v>61.88</v>
      </c>
    </row>
    <row r="3574" spans="1:14" x14ac:dyDescent="0.2">
      <c r="A3574" t="s">
        <v>91</v>
      </c>
      <c r="B3574" t="s">
        <v>804</v>
      </c>
      <c r="C3574" t="s">
        <v>16</v>
      </c>
      <c r="E3574" t="s">
        <v>329</v>
      </c>
      <c r="F3574" t="s">
        <v>119</v>
      </c>
      <c r="H3574" t="s">
        <v>23</v>
      </c>
      <c r="I3574">
        <v>2</v>
      </c>
      <c r="J3574">
        <v>30.94</v>
      </c>
      <c r="K3574">
        <v>61.88</v>
      </c>
      <c r="L3574" t="s">
        <v>120</v>
      </c>
    </row>
    <row r="3575" spans="1:14" x14ac:dyDescent="0.2">
      <c r="A3575" t="s">
        <v>93</v>
      </c>
      <c r="B3575" t="s">
        <v>804</v>
      </c>
      <c r="C3575" t="s">
        <v>16</v>
      </c>
      <c r="E3575" t="s">
        <v>118</v>
      </c>
      <c r="F3575" t="s">
        <v>119</v>
      </c>
      <c r="H3575" t="s">
        <v>23</v>
      </c>
      <c r="I3575">
        <v>10.5</v>
      </c>
      <c r="J3575">
        <v>30.94</v>
      </c>
      <c r="K3575">
        <v>324.87</v>
      </c>
      <c r="L3575" t="s">
        <v>120</v>
      </c>
    </row>
    <row r="3576" spans="1:14" x14ac:dyDescent="0.2">
      <c r="A3576" t="s">
        <v>93</v>
      </c>
      <c r="B3576" t="s">
        <v>804</v>
      </c>
      <c r="C3576" t="s">
        <v>16</v>
      </c>
      <c r="E3576" t="s">
        <v>112</v>
      </c>
      <c r="F3576" t="s">
        <v>113</v>
      </c>
      <c r="H3576" t="s">
        <v>23</v>
      </c>
      <c r="I3576">
        <v>20.5</v>
      </c>
      <c r="J3576">
        <v>30.94</v>
      </c>
      <c r="K3576">
        <v>634.27</v>
      </c>
      <c r="L3576" t="s">
        <v>114</v>
      </c>
    </row>
    <row r="3577" spans="1:14" x14ac:dyDescent="0.2">
      <c r="A3577" t="s">
        <v>93</v>
      </c>
      <c r="B3577" t="s">
        <v>804</v>
      </c>
      <c r="C3577" t="s">
        <v>16</v>
      </c>
      <c r="E3577" t="s">
        <v>117</v>
      </c>
      <c r="F3577" t="s">
        <v>27</v>
      </c>
      <c r="H3577" t="s">
        <v>23</v>
      </c>
      <c r="I3577">
        <v>2.5</v>
      </c>
      <c r="J3577">
        <v>30.94</v>
      </c>
      <c r="K3577">
        <v>77.349999999999994</v>
      </c>
      <c r="L3577" t="s">
        <v>24</v>
      </c>
    </row>
    <row r="3578" spans="1:14" x14ac:dyDescent="0.2">
      <c r="A3578" t="s">
        <v>93</v>
      </c>
      <c r="B3578" t="s">
        <v>804</v>
      </c>
      <c r="C3578" t="s">
        <v>16</v>
      </c>
      <c r="D3578" t="s">
        <v>556</v>
      </c>
      <c r="E3578" t="s">
        <v>557</v>
      </c>
      <c r="I3578">
        <v>1</v>
      </c>
      <c r="J3578">
        <v>30.94</v>
      </c>
      <c r="K3578">
        <v>30.94</v>
      </c>
    </row>
    <row r="3579" spans="1:14" x14ac:dyDescent="0.2">
      <c r="A3579" t="s">
        <v>93</v>
      </c>
      <c r="B3579" t="s">
        <v>804</v>
      </c>
      <c r="C3579" t="s">
        <v>16</v>
      </c>
      <c r="E3579" t="s">
        <v>20</v>
      </c>
      <c r="I3579">
        <v>2</v>
      </c>
      <c r="J3579">
        <v>30.94</v>
      </c>
      <c r="K3579">
        <v>61.88</v>
      </c>
    </row>
    <row r="3580" spans="1:14" x14ac:dyDescent="0.2">
      <c r="A3580" t="s">
        <v>93</v>
      </c>
      <c r="B3580" t="s">
        <v>804</v>
      </c>
      <c r="C3580" t="s">
        <v>16</v>
      </c>
      <c r="E3580" t="s">
        <v>329</v>
      </c>
      <c r="F3580" t="s">
        <v>119</v>
      </c>
      <c r="H3580" t="s">
        <v>23</v>
      </c>
      <c r="I3580">
        <v>3.5</v>
      </c>
      <c r="J3580">
        <v>30.94</v>
      </c>
      <c r="K3580">
        <v>108.29</v>
      </c>
      <c r="L3580" t="s">
        <v>120</v>
      </c>
    </row>
    <row r="3581" spans="1:14" x14ac:dyDescent="0.2">
      <c r="A3581" t="s">
        <v>93</v>
      </c>
      <c r="B3581" t="s">
        <v>804</v>
      </c>
      <c r="C3581" t="s">
        <v>16</v>
      </c>
      <c r="E3581" t="s">
        <v>50</v>
      </c>
      <c r="F3581" t="s">
        <v>22</v>
      </c>
      <c r="H3581" t="s">
        <v>23</v>
      </c>
      <c r="I3581">
        <v>0.5</v>
      </c>
      <c r="J3581">
        <v>30.94</v>
      </c>
      <c r="K3581">
        <v>15.47</v>
      </c>
      <c r="L3581" t="s">
        <v>24</v>
      </c>
    </row>
    <row r="3582" spans="1:14" x14ac:dyDescent="0.2">
      <c r="A3582" t="s">
        <v>94</v>
      </c>
      <c r="B3582" t="s">
        <v>804</v>
      </c>
      <c r="C3582" t="s">
        <v>16</v>
      </c>
      <c r="E3582" t="s">
        <v>118</v>
      </c>
      <c r="F3582" t="s">
        <v>119</v>
      </c>
      <c r="H3582" t="s">
        <v>23</v>
      </c>
      <c r="I3582">
        <v>15</v>
      </c>
      <c r="J3582">
        <v>30.94</v>
      </c>
      <c r="K3582">
        <v>464.1</v>
      </c>
      <c r="L3582" t="s">
        <v>120</v>
      </c>
    </row>
    <row r="3583" spans="1:14" x14ac:dyDescent="0.2">
      <c r="A3583" t="s">
        <v>94</v>
      </c>
      <c r="B3583" t="s">
        <v>804</v>
      </c>
      <c r="C3583" t="s">
        <v>16</v>
      </c>
      <c r="E3583" t="s">
        <v>112</v>
      </c>
      <c r="F3583" t="s">
        <v>113</v>
      </c>
      <c r="H3583" t="s">
        <v>23</v>
      </c>
      <c r="I3583">
        <v>10.5</v>
      </c>
      <c r="J3583">
        <v>30.94</v>
      </c>
      <c r="K3583">
        <v>324.87</v>
      </c>
      <c r="L3583" t="s">
        <v>114</v>
      </c>
    </row>
    <row r="3584" spans="1:14" x14ac:dyDescent="0.2">
      <c r="A3584" t="s">
        <v>94</v>
      </c>
      <c r="B3584" t="s">
        <v>804</v>
      </c>
      <c r="C3584" t="s">
        <v>16</v>
      </c>
      <c r="E3584" t="s">
        <v>19</v>
      </c>
      <c r="I3584">
        <v>2</v>
      </c>
      <c r="J3584">
        <v>30.94</v>
      </c>
      <c r="K3584">
        <v>61.88</v>
      </c>
    </row>
    <row r="3585" spans="1:14" x14ac:dyDescent="0.2">
      <c r="A3585" t="s">
        <v>94</v>
      </c>
      <c r="B3585" t="s">
        <v>804</v>
      </c>
      <c r="C3585" t="s">
        <v>16</v>
      </c>
      <c r="E3585" t="s">
        <v>20</v>
      </c>
      <c r="I3585">
        <v>2</v>
      </c>
      <c r="J3585">
        <v>30.94</v>
      </c>
      <c r="K3585">
        <v>61.88</v>
      </c>
    </row>
    <row r="3586" spans="1:14" x14ac:dyDescent="0.2">
      <c r="A3586" t="s">
        <v>94</v>
      </c>
      <c r="B3586" t="s">
        <v>804</v>
      </c>
      <c r="C3586" t="s">
        <v>16</v>
      </c>
      <c r="E3586" t="s">
        <v>329</v>
      </c>
      <c r="F3586" t="s">
        <v>119</v>
      </c>
      <c r="H3586" t="s">
        <v>23</v>
      </c>
      <c r="I3586">
        <v>0.5</v>
      </c>
      <c r="J3586">
        <v>30.94</v>
      </c>
      <c r="K3586">
        <v>15.47</v>
      </c>
      <c r="L3586" t="s">
        <v>120</v>
      </c>
    </row>
    <row r="3587" spans="1:14" x14ac:dyDescent="0.2">
      <c r="A3587" t="s">
        <v>94</v>
      </c>
      <c r="B3587" t="s">
        <v>804</v>
      </c>
      <c r="C3587" t="s">
        <v>16</v>
      </c>
      <c r="E3587" t="s">
        <v>116</v>
      </c>
      <c r="I3587">
        <v>4</v>
      </c>
      <c r="J3587">
        <v>30.94</v>
      </c>
      <c r="K3587">
        <v>123.76</v>
      </c>
      <c r="N3587" t="s">
        <v>812</v>
      </c>
    </row>
    <row r="3588" spans="1:14" x14ac:dyDescent="0.2">
      <c r="A3588" t="s">
        <v>94</v>
      </c>
      <c r="B3588" t="s">
        <v>804</v>
      </c>
      <c r="C3588" t="s">
        <v>16</v>
      </c>
      <c r="E3588" t="s">
        <v>17</v>
      </c>
      <c r="I3588">
        <v>7.75</v>
      </c>
      <c r="J3588">
        <v>30.94</v>
      </c>
      <c r="K3588">
        <v>239.785</v>
      </c>
    </row>
    <row r="3589" spans="1:14" x14ac:dyDescent="0.2">
      <c r="A3589" t="s">
        <v>95</v>
      </c>
      <c r="B3589" t="s">
        <v>804</v>
      </c>
      <c r="C3589" t="s">
        <v>16</v>
      </c>
      <c r="E3589" t="s">
        <v>118</v>
      </c>
      <c r="F3589" t="s">
        <v>119</v>
      </c>
      <c r="H3589" t="s">
        <v>23</v>
      </c>
      <c r="I3589">
        <v>18</v>
      </c>
      <c r="J3589">
        <v>30.94</v>
      </c>
      <c r="K3589">
        <v>556.91999999999996</v>
      </c>
      <c r="L3589" t="s">
        <v>120</v>
      </c>
    </row>
    <row r="3590" spans="1:14" x14ac:dyDescent="0.2">
      <c r="A3590" t="s">
        <v>95</v>
      </c>
      <c r="B3590" t="s">
        <v>804</v>
      </c>
      <c r="C3590" t="s">
        <v>16</v>
      </c>
      <c r="E3590" t="s">
        <v>112</v>
      </c>
      <c r="F3590" t="s">
        <v>113</v>
      </c>
      <c r="H3590" t="s">
        <v>23</v>
      </c>
      <c r="I3590">
        <v>16.5</v>
      </c>
      <c r="J3590">
        <v>30.94</v>
      </c>
      <c r="K3590">
        <v>510.51</v>
      </c>
      <c r="L3590" t="s">
        <v>114</v>
      </c>
    </row>
    <row r="3591" spans="1:14" x14ac:dyDescent="0.2">
      <c r="A3591" t="s">
        <v>95</v>
      </c>
      <c r="B3591" t="s">
        <v>804</v>
      </c>
      <c r="C3591" t="s">
        <v>16</v>
      </c>
      <c r="D3591" t="s">
        <v>556</v>
      </c>
      <c r="E3591" t="s">
        <v>557</v>
      </c>
      <c r="I3591">
        <v>0.5</v>
      </c>
      <c r="J3591">
        <v>30.94</v>
      </c>
      <c r="K3591">
        <v>15.47</v>
      </c>
    </row>
    <row r="3592" spans="1:14" x14ac:dyDescent="0.2">
      <c r="A3592" t="s">
        <v>95</v>
      </c>
      <c r="B3592" t="s">
        <v>804</v>
      </c>
      <c r="C3592" t="s">
        <v>16</v>
      </c>
      <c r="E3592" t="s">
        <v>329</v>
      </c>
      <c r="F3592" t="s">
        <v>119</v>
      </c>
      <c r="H3592" t="s">
        <v>23</v>
      </c>
      <c r="I3592">
        <v>6</v>
      </c>
      <c r="J3592">
        <v>30.94</v>
      </c>
      <c r="K3592">
        <v>185.64</v>
      </c>
      <c r="L3592" t="s">
        <v>120</v>
      </c>
    </row>
    <row r="3593" spans="1:14" x14ac:dyDescent="0.2">
      <c r="A3593" t="s">
        <v>95</v>
      </c>
      <c r="B3593" t="s">
        <v>804</v>
      </c>
      <c r="C3593" t="s">
        <v>16</v>
      </c>
      <c r="E3593" t="s">
        <v>208</v>
      </c>
      <c r="F3593" t="s">
        <v>27</v>
      </c>
      <c r="H3593" t="s">
        <v>23</v>
      </c>
      <c r="I3593">
        <v>0.5</v>
      </c>
      <c r="J3593">
        <v>30.94</v>
      </c>
      <c r="K3593">
        <v>15.47</v>
      </c>
      <c r="L3593" t="s">
        <v>24</v>
      </c>
    </row>
    <row r="3594" spans="1:14" x14ac:dyDescent="0.2">
      <c r="A3594" t="s">
        <v>96</v>
      </c>
      <c r="B3594" t="s">
        <v>804</v>
      </c>
      <c r="C3594" t="s">
        <v>16</v>
      </c>
      <c r="E3594" t="s">
        <v>118</v>
      </c>
      <c r="F3594" t="s">
        <v>119</v>
      </c>
      <c r="H3594" t="s">
        <v>23</v>
      </c>
      <c r="I3594">
        <v>18</v>
      </c>
      <c r="J3594">
        <v>30.94</v>
      </c>
      <c r="K3594">
        <v>556.91999999999996</v>
      </c>
      <c r="L3594" t="s">
        <v>120</v>
      </c>
    </row>
    <row r="3595" spans="1:14" x14ac:dyDescent="0.2">
      <c r="A3595" t="s">
        <v>96</v>
      </c>
      <c r="B3595" t="s">
        <v>804</v>
      </c>
      <c r="C3595" t="s">
        <v>16</v>
      </c>
      <c r="E3595" t="s">
        <v>112</v>
      </c>
      <c r="F3595" t="s">
        <v>113</v>
      </c>
      <c r="H3595" t="s">
        <v>23</v>
      </c>
      <c r="I3595">
        <v>8.5</v>
      </c>
      <c r="J3595">
        <v>30.94</v>
      </c>
      <c r="K3595">
        <v>262.99</v>
      </c>
      <c r="L3595" t="s">
        <v>114</v>
      </c>
    </row>
    <row r="3596" spans="1:14" x14ac:dyDescent="0.2">
      <c r="A3596" t="s">
        <v>96</v>
      </c>
      <c r="B3596" t="s">
        <v>804</v>
      </c>
      <c r="C3596" t="s">
        <v>16</v>
      </c>
      <c r="D3596" t="s">
        <v>556</v>
      </c>
      <c r="E3596" t="s">
        <v>557</v>
      </c>
      <c r="I3596">
        <v>0.5</v>
      </c>
      <c r="J3596">
        <v>30.94</v>
      </c>
      <c r="K3596">
        <v>15.47</v>
      </c>
    </row>
    <row r="3597" spans="1:14" x14ac:dyDescent="0.2">
      <c r="A3597" t="s">
        <v>96</v>
      </c>
      <c r="B3597" t="s">
        <v>804</v>
      </c>
      <c r="C3597" t="s">
        <v>16</v>
      </c>
      <c r="E3597" t="s">
        <v>329</v>
      </c>
      <c r="F3597" t="s">
        <v>119</v>
      </c>
      <c r="H3597" t="s">
        <v>23</v>
      </c>
      <c r="I3597">
        <v>1</v>
      </c>
      <c r="J3597">
        <v>30.94</v>
      </c>
      <c r="K3597">
        <v>30.94</v>
      </c>
      <c r="L3597" t="s">
        <v>120</v>
      </c>
    </row>
    <row r="3598" spans="1:14" x14ac:dyDescent="0.2">
      <c r="A3598" t="s">
        <v>96</v>
      </c>
      <c r="B3598" t="s">
        <v>804</v>
      </c>
      <c r="C3598" t="s">
        <v>16</v>
      </c>
      <c r="E3598" t="s">
        <v>38</v>
      </c>
      <c r="F3598" t="s">
        <v>22</v>
      </c>
      <c r="H3598" t="s">
        <v>23</v>
      </c>
      <c r="I3598">
        <v>2</v>
      </c>
      <c r="J3598">
        <v>30.94</v>
      </c>
      <c r="K3598">
        <v>61.88</v>
      </c>
      <c r="L3598" t="s">
        <v>24</v>
      </c>
    </row>
    <row r="3599" spans="1:14" x14ac:dyDescent="0.2">
      <c r="A3599" t="s">
        <v>96</v>
      </c>
      <c r="B3599" t="s">
        <v>804</v>
      </c>
      <c r="C3599" t="s">
        <v>16</v>
      </c>
      <c r="E3599" t="s">
        <v>79</v>
      </c>
      <c r="I3599">
        <v>4</v>
      </c>
      <c r="J3599">
        <v>30.94</v>
      </c>
      <c r="K3599">
        <v>123.76</v>
      </c>
      <c r="N3599" t="s">
        <v>813</v>
      </c>
    </row>
    <row r="3600" spans="1:14" x14ac:dyDescent="0.2">
      <c r="A3600" t="s">
        <v>96</v>
      </c>
      <c r="B3600" t="s">
        <v>804</v>
      </c>
      <c r="C3600" t="s">
        <v>16</v>
      </c>
      <c r="E3600" t="s">
        <v>208</v>
      </c>
      <c r="F3600" t="s">
        <v>27</v>
      </c>
      <c r="H3600" t="s">
        <v>23</v>
      </c>
      <c r="I3600">
        <v>1.5</v>
      </c>
      <c r="J3600">
        <v>30.94</v>
      </c>
      <c r="K3600">
        <v>46.41</v>
      </c>
      <c r="L3600" t="s">
        <v>24</v>
      </c>
    </row>
    <row r="3601" spans="1:14" x14ac:dyDescent="0.2">
      <c r="A3601" t="s">
        <v>96</v>
      </c>
      <c r="B3601" t="s">
        <v>804</v>
      </c>
      <c r="C3601" t="s">
        <v>16</v>
      </c>
      <c r="E3601" t="s">
        <v>92</v>
      </c>
      <c r="I3601">
        <v>2</v>
      </c>
      <c r="J3601">
        <v>30.94</v>
      </c>
      <c r="K3601">
        <v>61.88</v>
      </c>
    </row>
    <row r="3602" spans="1:14" x14ac:dyDescent="0.2">
      <c r="A3602" t="s">
        <v>96</v>
      </c>
      <c r="B3602" t="s">
        <v>804</v>
      </c>
      <c r="C3602" t="s">
        <v>16</v>
      </c>
      <c r="E3602" t="s">
        <v>111</v>
      </c>
      <c r="F3602" t="s">
        <v>59</v>
      </c>
      <c r="H3602" t="s">
        <v>23</v>
      </c>
      <c r="I3602">
        <v>2.5</v>
      </c>
      <c r="J3602">
        <v>30.94</v>
      </c>
      <c r="K3602">
        <v>77.349999999999994</v>
      </c>
      <c r="L3602" t="s">
        <v>24</v>
      </c>
    </row>
    <row r="3603" spans="1:14" x14ac:dyDescent="0.2">
      <c r="A3603" t="s">
        <v>97</v>
      </c>
      <c r="B3603" t="s">
        <v>804</v>
      </c>
      <c r="C3603" t="s">
        <v>16</v>
      </c>
      <c r="E3603" t="s">
        <v>118</v>
      </c>
      <c r="F3603" t="s">
        <v>119</v>
      </c>
      <c r="H3603" t="s">
        <v>23</v>
      </c>
      <c r="I3603">
        <v>9.25</v>
      </c>
      <c r="J3603">
        <v>30.94</v>
      </c>
      <c r="K3603">
        <v>286.19499999999999</v>
      </c>
      <c r="L3603" t="s">
        <v>120</v>
      </c>
    </row>
    <row r="3604" spans="1:14" x14ac:dyDescent="0.2">
      <c r="A3604" t="s">
        <v>97</v>
      </c>
      <c r="B3604" t="s">
        <v>804</v>
      </c>
      <c r="C3604" t="s">
        <v>16</v>
      </c>
      <c r="E3604" t="s">
        <v>112</v>
      </c>
      <c r="F3604" t="s">
        <v>113</v>
      </c>
      <c r="H3604" t="s">
        <v>23</v>
      </c>
      <c r="I3604">
        <v>10.5</v>
      </c>
      <c r="J3604">
        <v>30.94</v>
      </c>
      <c r="K3604">
        <v>324.87</v>
      </c>
      <c r="L3604" t="s">
        <v>114</v>
      </c>
    </row>
    <row r="3605" spans="1:14" x14ac:dyDescent="0.2">
      <c r="A3605" t="s">
        <v>97</v>
      </c>
      <c r="B3605" t="s">
        <v>804</v>
      </c>
      <c r="C3605" t="s">
        <v>16</v>
      </c>
      <c r="D3605" t="s">
        <v>556</v>
      </c>
      <c r="E3605" t="s">
        <v>557</v>
      </c>
      <c r="I3605">
        <v>1</v>
      </c>
      <c r="J3605">
        <v>30.94</v>
      </c>
      <c r="K3605">
        <v>30.94</v>
      </c>
    </row>
    <row r="3606" spans="1:14" x14ac:dyDescent="0.2">
      <c r="A3606" t="s">
        <v>97</v>
      </c>
      <c r="B3606" t="s">
        <v>804</v>
      </c>
      <c r="C3606" t="s">
        <v>16</v>
      </c>
      <c r="E3606" t="s">
        <v>17</v>
      </c>
      <c r="I3606">
        <v>3.75</v>
      </c>
      <c r="J3606">
        <v>30.94</v>
      </c>
      <c r="K3606">
        <v>116.02500000000001</v>
      </c>
    </row>
    <row r="3607" spans="1:14" x14ac:dyDescent="0.2">
      <c r="A3607" t="s">
        <v>97</v>
      </c>
      <c r="B3607" t="s">
        <v>804</v>
      </c>
      <c r="C3607" t="s">
        <v>16</v>
      </c>
      <c r="E3607" t="s">
        <v>46</v>
      </c>
      <c r="I3607">
        <v>15.5</v>
      </c>
      <c r="J3607">
        <v>30.94</v>
      </c>
      <c r="K3607">
        <v>479.57</v>
      </c>
      <c r="N3607" t="s">
        <v>375</v>
      </c>
    </row>
    <row r="3608" spans="1:14" x14ac:dyDescent="0.2">
      <c r="A3608" t="s">
        <v>98</v>
      </c>
      <c r="B3608" t="s">
        <v>804</v>
      </c>
      <c r="C3608" t="s">
        <v>16</v>
      </c>
      <c r="E3608" t="s">
        <v>118</v>
      </c>
      <c r="F3608" t="s">
        <v>119</v>
      </c>
      <c r="H3608" t="s">
        <v>23</v>
      </c>
      <c r="I3608">
        <v>20.5</v>
      </c>
      <c r="J3608">
        <v>30.94</v>
      </c>
      <c r="K3608">
        <v>634.27</v>
      </c>
      <c r="L3608" t="s">
        <v>120</v>
      </c>
    </row>
    <row r="3609" spans="1:14" x14ac:dyDescent="0.2">
      <c r="A3609" t="s">
        <v>98</v>
      </c>
      <c r="B3609" t="s">
        <v>804</v>
      </c>
      <c r="C3609" t="s">
        <v>16</v>
      </c>
      <c r="E3609" t="s">
        <v>112</v>
      </c>
      <c r="F3609" t="s">
        <v>113</v>
      </c>
      <c r="H3609" t="s">
        <v>23</v>
      </c>
      <c r="I3609">
        <v>5.75</v>
      </c>
      <c r="J3609">
        <v>30.94</v>
      </c>
      <c r="K3609">
        <v>177.905</v>
      </c>
      <c r="L3609" t="s">
        <v>114</v>
      </c>
    </row>
    <row r="3610" spans="1:14" x14ac:dyDescent="0.2">
      <c r="A3610" t="s">
        <v>98</v>
      </c>
      <c r="B3610" t="s">
        <v>804</v>
      </c>
      <c r="C3610" t="s">
        <v>16</v>
      </c>
      <c r="D3610" t="s">
        <v>556</v>
      </c>
      <c r="E3610" t="s">
        <v>557</v>
      </c>
      <c r="I3610">
        <v>0.5</v>
      </c>
      <c r="J3610">
        <v>30.94</v>
      </c>
      <c r="K3610">
        <v>15.47</v>
      </c>
    </row>
    <row r="3611" spans="1:14" x14ac:dyDescent="0.2">
      <c r="A3611" t="s">
        <v>98</v>
      </c>
      <c r="B3611" t="s">
        <v>804</v>
      </c>
      <c r="C3611" t="s">
        <v>16</v>
      </c>
      <c r="E3611" t="s">
        <v>46</v>
      </c>
      <c r="I3611">
        <v>7</v>
      </c>
      <c r="J3611">
        <v>30.94</v>
      </c>
      <c r="K3611">
        <v>216.58</v>
      </c>
      <c r="N3611" t="s">
        <v>375</v>
      </c>
    </row>
    <row r="3612" spans="1:14" x14ac:dyDescent="0.2">
      <c r="A3612" t="s">
        <v>98</v>
      </c>
      <c r="B3612" t="s">
        <v>804</v>
      </c>
      <c r="C3612" t="s">
        <v>16</v>
      </c>
      <c r="E3612" t="s">
        <v>329</v>
      </c>
      <c r="F3612" t="s">
        <v>119</v>
      </c>
      <c r="H3612" t="s">
        <v>23</v>
      </c>
      <c r="I3612">
        <v>1.5</v>
      </c>
      <c r="J3612">
        <v>30.94</v>
      </c>
      <c r="K3612">
        <v>46.41</v>
      </c>
      <c r="L3612" t="s">
        <v>120</v>
      </c>
    </row>
    <row r="3613" spans="1:14" x14ac:dyDescent="0.2">
      <c r="A3613" t="s">
        <v>98</v>
      </c>
      <c r="B3613" t="s">
        <v>804</v>
      </c>
      <c r="C3613" t="s">
        <v>16</v>
      </c>
      <c r="E3613" t="s">
        <v>50</v>
      </c>
      <c r="F3613" t="s">
        <v>22</v>
      </c>
      <c r="H3613" t="s">
        <v>23</v>
      </c>
      <c r="I3613">
        <v>0.5</v>
      </c>
      <c r="J3613">
        <v>30.94</v>
      </c>
      <c r="K3613">
        <v>15.47</v>
      </c>
      <c r="L3613" t="s">
        <v>24</v>
      </c>
    </row>
    <row r="3614" spans="1:14" x14ac:dyDescent="0.2">
      <c r="A3614" t="s">
        <v>98</v>
      </c>
      <c r="B3614" t="s">
        <v>804</v>
      </c>
      <c r="C3614" t="s">
        <v>16</v>
      </c>
      <c r="E3614" t="s">
        <v>20</v>
      </c>
      <c r="I3614">
        <v>1.5</v>
      </c>
      <c r="J3614">
        <v>30.94</v>
      </c>
      <c r="K3614">
        <v>46.41</v>
      </c>
    </row>
    <row r="3615" spans="1:14" x14ac:dyDescent="0.2">
      <c r="A3615" t="s">
        <v>98</v>
      </c>
      <c r="B3615" t="s">
        <v>804</v>
      </c>
      <c r="C3615" t="s">
        <v>16</v>
      </c>
      <c r="E3615" t="s">
        <v>117</v>
      </c>
      <c r="F3615" t="s">
        <v>27</v>
      </c>
      <c r="H3615" t="s">
        <v>23</v>
      </c>
      <c r="I3615">
        <v>2.5</v>
      </c>
      <c r="J3615">
        <v>30.94</v>
      </c>
      <c r="K3615">
        <v>77.349999999999994</v>
      </c>
      <c r="L3615" t="s">
        <v>24</v>
      </c>
    </row>
    <row r="3616" spans="1:14" x14ac:dyDescent="0.2">
      <c r="A3616" t="s">
        <v>99</v>
      </c>
      <c r="B3616" t="s">
        <v>804</v>
      </c>
      <c r="C3616" t="s">
        <v>16</v>
      </c>
      <c r="E3616" t="s">
        <v>118</v>
      </c>
      <c r="F3616" t="s">
        <v>119</v>
      </c>
      <c r="H3616" t="s">
        <v>23</v>
      </c>
      <c r="I3616">
        <v>23</v>
      </c>
      <c r="J3616">
        <v>30.94</v>
      </c>
      <c r="K3616">
        <v>711.62</v>
      </c>
      <c r="L3616" t="s">
        <v>120</v>
      </c>
    </row>
    <row r="3617" spans="1:14" x14ac:dyDescent="0.2">
      <c r="A3617" t="s">
        <v>99</v>
      </c>
      <c r="B3617" t="s">
        <v>804</v>
      </c>
      <c r="C3617" t="s">
        <v>16</v>
      </c>
      <c r="E3617" t="s">
        <v>112</v>
      </c>
      <c r="F3617" t="s">
        <v>113</v>
      </c>
      <c r="H3617" t="s">
        <v>23</v>
      </c>
      <c r="I3617">
        <v>2.5</v>
      </c>
      <c r="J3617">
        <v>30.94</v>
      </c>
      <c r="K3617">
        <v>77.349999999999994</v>
      </c>
      <c r="L3617" t="s">
        <v>114</v>
      </c>
    </row>
    <row r="3618" spans="1:14" x14ac:dyDescent="0.2">
      <c r="A3618" t="s">
        <v>99</v>
      </c>
      <c r="B3618" t="s">
        <v>804</v>
      </c>
      <c r="C3618" t="s">
        <v>16</v>
      </c>
      <c r="D3618" t="s">
        <v>556</v>
      </c>
      <c r="E3618" t="s">
        <v>557</v>
      </c>
      <c r="I3618">
        <v>0.5</v>
      </c>
      <c r="J3618">
        <v>30.94</v>
      </c>
      <c r="K3618">
        <v>15.47</v>
      </c>
    </row>
    <row r="3619" spans="1:14" x14ac:dyDescent="0.2">
      <c r="A3619" t="s">
        <v>99</v>
      </c>
      <c r="B3619" t="s">
        <v>804</v>
      </c>
      <c r="C3619" t="s">
        <v>16</v>
      </c>
      <c r="E3619" t="s">
        <v>19</v>
      </c>
      <c r="I3619">
        <v>2</v>
      </c>
      <c r="J3619">
        <v>30.94</v>
      </c>
      <c r="K3619">
        <v>61.88</v>
      </c>
      <c r="N3619" t="s">
        <v>814</v>
      </c>
    </row>
    <row r="3620" spans="1:14" x14ac:dyDescent="0.2">
      <c r="A3620" t="s">
        <v>99</v>
      </c>
      <c r="B3620" t="s">
        <v>804</v>
      </c>
      <c r="C3620" t="s">
        <v>16</v>
      </c>
      <c r="E3620" t="s">
        <v>329</v>
      </c>
      <c r="F3620" t="s">
        <v>119</v>
      </c>
      <c r="H3620" t="s">
        <v>23</v>
      </c>
      <c r="I3620">
        <v>1</v>
      </c>
      <c r="J3620">
        <v>30.94</v>
      </c>
      <c r="K3620">
        <v>30.94</v>
      </c>
      <c r="L3620" t="s">
        <v>120</v>
      </c>
    </row>
    <row r="3621" spans="1:14" x14ac:dyDescent="0.2">
      <c r="A3621" t="s">
        <v>99</v>
      </c>
      <c r="B3621" t="s">
        <v>804</v>
      </c>
      <c r="C3621" t="s">
        <v>16</v>
      </c>
      <c r="E3621" t="s">
        <v>111</v>
      </c>
      <c r="F3621" t="s">
        <v>59</v>
      </c>
      <c r="H3621" t="s">
        <v>23</v>
      </c>
      <c r="I3621">
        <v>2.5</v>
      </c>
      <c r="J3621">
        <v>30.94</v>
      </c>
      <c r="K3621">
        <v>77.349999999999994</v>
      </c>
      <c r="L3621" t="s">
        <v>24</v>
      </c>
    </row>
    <row r="3622" spans="1:14" x14ac:dyDescent="0.2">
      <c r="A3622" t="s">
        <v>99</v>
      </c>
      <c r="B3622" t="s">
        <v>804</v>
      </c>
      <c r="C3622" t="s">
        <v>16</v>
      </c>
      <c r="E3622" t="s">
        <v>17</v>
      </c>
      <c r="I3622">
        <v>7.75</v>
      </c>
      <c r="J3622">
        <v>30.94</v>
      </c>
      <c r="K3622">
        <v>239.785</v>
      </c>
      <c r="N3622" t="s">
        <v>659</v>
      </c>
    </row>
    <row r="3623" spans="1:14" x14ac:dyDescent="0.2">
      <c r="A3623" t="s">
        <v>99</v>
      </c>
      <c r="B3623" t="s">
        <v>804</v>
      </c>
      <c r="C3623" t="s">
        <v>16</v>
      </c>
      <c r="E3623" t="s">
        <v>65</v>
      </c>
      <c r="F3623" t="s">
        <v>66</v>
      </c>
      <c r="H3623" t="s">
        <v>23</v>
      </c>
      <c r="I3623">
        <v>1.5</v>
      </c>
      <c r="J3623">
        <v>30.94</v>
      </c>
      <c r="K3623">
        <v>46.41</v>
      </c>
      <c r="L3623" t="s">
        <v>24</v>
      </c>
    </row>
    <row r="3624" spans="1:14" x14ac:dyDescent="0.2">
      <c r="A3624" t="s">
        <v>100</v>
      </c>
      <c r="B3624" t="s">
        <v>804</v>
      </c>
      <c r="C3624" t="s">
        <v>16</v>
      </c>
      <c r="E3624" t="s">
        <v>118</v>
      </c>
      <c r="F3624" t="s">
        <v>119</v>
      </c>
      <c r="H3624" t="s">
        <v>23</v>
      </c>
      <c r="I3624">
        <v>20.25</v>
      </c>
      <c r="J3624">
        <v>30.94</v>
      </c>
      <c r="K3624">
        <v>626.53499999999997</v>
      </c>
      <c r="L3624" t="s">
        <v>120</v>
      </c>
    </row>
    <row r="3625" spans="1:14" x14ac:dyDescent="0.2">
      <c r="A3625" t="s">
        <v>100</v>
      </c>
      <c r="B3625" t="s">
        <v>804</v>
      </c>
      <c r="C3625" t="s">
        <v>16</v>
      </c>
      <c r="E3625" t="s">
        <v>112</v>
      </c>
      <c r="F3625" t="s">
        <v>113</v>
      </c>
      <c r="H3625" t="s">
        <v>23</v>
      </c>
      <c r="I3625">
        <v>9.5</v>
      </c>
      <c r="J3625">
        <v>30.94</v>
      </c>
      <c r="K3625">
        <v>293.93</v>
      </c>
      <c r="L3625" t="s">
        <v>114</v>
      </c>
    </row>
    <row r="3626" spans="1:14" x14ac:dyDescent="0.2">
      <c r="A3626" t="s">
        <v>100</v>
      </c>
      <c r="B3626" t="s">
        <v>804</v>
      </c>
      <c r="C3626" t="s">
        <v>16</v>
      </c>
      <c r="D3626" t="s">
        <v>556</v>
      </c>
      <c r="E3626" t="s">
        <v>557</v>
      </c>
      <c r="I3626">
        <v>1.5</v>
      </c>
      <c r="J3626">
        <v>30.94</v>
      </c>
      <c r="K3626">
        <v>46.41</v>
      </c>
    </row>
    <row r="3627" spans="1:14" x14ac:dyDescent="0.2">
      <c r="A3627" t="s">
        <v>100</v>
      </c>
      <c r="B3627" t="s">
        <v>804</v>
      </c>
      <c r="C3627" t="s">
        <v>16</v>
      </c>
      <c r="E3627" t="s">
        <v>254</v>
      </c>
      <c r="F3627" t="s">
        <v>255</v>
      </c>
      <c r="G3627" t="s">
        <v>31</v>
      </c>
      <c r="H3627" t="s">
        <v>145</v>
      </c>
      <c r="I3627">
        <v>2</v>
      </c>
      <c r="J3627">
        <v>30.94</v>
      </c>
      <c r="K3627">
        <v>61.88</v>
      </c>
      <c r="L3627" t="s">
        <v>24</v>
      </c>
    </row>
    <row r="3628" spans="1:14" x14ac:dyDescent="0.2">
      <c r="A3628" t="s">
        <v>100</v>
      </c>
      <c r="B3628" t="s">
        <v>804</v>
      </c>
      <c r="C3628" t="s">
        <v>16</v>
      </c>
      <c r="E3628" t="s">
        <v>329</v>
      </c>
      <c r="F3628" t="s">
        <v>119</v>
      </c>
      <c r="H3628" t="s">
        <v>23</v>
      </c>
      <c r="I3628">
        <v>2.5</v>
      </c>
      <c r="J3628">
        <v>30.94</v>
      </c>
      <c r="K3628">
        <v>77.349999999999994</v>
      </c>
      <c r="L3628" t="s">
        <v>120</v>
      </c>
    </row>
    <row r="3629" spans="1:14" x14ac:dyDescent="0.2">
      <c r="A3629" t="s">
        <v>100</v>
      </c>
      <c r="B3629" t="s">
        <v>804</v>
      </c>
      <c r="C3629" t="s">
        <v>16</v>
      </c>
      <c r="E3629" t="s">
        <v>65</v>
      </c>
      <c r="F3629" t="s">
        <v>66</v>
      </c>
      <c r="H3629" t="s">
        <v>23</v>
      </c>
      <c r="I3629">
        <v>5</v>
      </c>
      <c r="J3629">
        <v>30.94</v>
      </c>
      <c r="K3629">
        <v>154.69999999999999</v>
      </c>
      <c r="L3629" t="s">
        <v>24</v>
      </c>
    </row>
    <row r="3630" spans="1:14" x14ac:dyDescent="0.2">
      <c r="A3630" t="s">
        <v>101</v>
      </c>
      <c r="B3630" t="s">
        <v>804</v>
      </c>
      <c r="C3630" t="s">
        <v>16</v>
      </c>
      <c r="E3630" t="s">
        <v>118</v>
      </c>
      <c r="F3630" t="s">
        <v>119</v>
      </c>
      <c r="H3630" t="s">
        <v>23</v>
      </c>
      <c r="I3630">
        <v>6</v>
      </c>
      <c r="J3630">
        <v>30.94</v>
      </c>
      <c r="K3630">
        <v>185.64</v>
      </c>
      <c r="L3630" t="s">
        <v>120</v>
      </c>
    </row>
    <row r="3631" spans="1:14" x14ac:dyDescent="0.2">
      <c r="A3631" t="s">
        <v>101</v>
      </c>
      <c r="B3631" t="s">
        <v>804</v>
      </c>
      <c r="C3631" t="s">
        <v>16</v>
      </c>
      <c r="E3631" t="s">
        <v>112</v>
      </c>
      <c r="F3631" t="s">
        <v>113</v>
      </c>
      <c r="H3631" t="s">
        <v>23</v>
      </c>
      <c r="I3631">
        <v>6</v>
      </c>
      <c r="J3631">
        <v>30.94</v>
      </c>
      <c r="K3631">
        <v>185.64</v>
      </c>
      <c r="L3631" t="s">
        <v>114</v>
      </c>
    </row>
    <row r="3632" spans="1:14" x14ac:dyDescent="0.2">
      <c r="A3632" t="s">
        <v>101</v>
      </c>
      <c r="B3632" t="s">
        <v>804</v>
      </c>
      <c r="C3632" t="s">
        <v>16</v>
      </c>
      <c r="D3632" t="s">
        <v>556</v>
      </c>
      <c r="E3632" t="s">
        <v>557</v>
      </c>
      <c r="I3632">
        <v>0.5</v>
      </c>
      <c r="J3632">
        <v>30.94</v>
      </c>
      <c r="K3632">
        <v>15.47</v>
      </c>
    </row>
    <row r="3633" spans="1:14" x14ac:dyDescent="0.2">
      <c r="A3633" t="s">
        <v>101</v>
      </c>
      <c r="B3633" t="s">
        <v>804</v>
      </c>
      <c r="C3633" t="s">
        <v>16</v>
      </c>
      <c r="E3633" t="s">
        <v>17</v>
      </c>
      <c r="I3633">
        <v>19.25</v>
      </c>
      <c r="J3633">
        <v>30.94</v>
      </c>
      <c r="K3633">
        <v>595.59500000000003</v>
      </c>
      <c r="N3633" t="s">
        <v>659</v>
      </c>
    </row>
    <row r="3634" spans="1:14" x14ac:dyDescent="0.2">
      <c r="A3634" t="s">
        <v>101</v>
      </c>
      <c r="B3634" t="s">
        <v>804</v>
      </c>
      <c r="C3634" t="s">
        <v>16</v>
      </c>
      <c r="E3634" t="s">
        <v>329</v>
      </c>
      <c r="F3634" t="s">
        <v>119</v>
      </c>
      <c r="H3634" t="s">
        <v>23</v>
      </c>
      <c r="I3634">
        <v>0.5</v>
      </c>
      <c r="J3634">
        <v>30.94</v>
      </c>
      <c r="K3634">
        <v>15.47</v>
      </c>
      <c r="L3634" t="s">
        <v>120</v>
      </c>
    </row>
    <row r="3635" spans="1:14" x14ac:dyDescent="0.2">
      <c r="A3635" t="s">
        <v>101</v>
      </c>
      <c r="B3635" t="s">
        <v>804</v>
      </c>
      <c r="C3635" t="s">
        <v>16</v>
      </c>
      <c r="E3635" t="s">
        <v>17</v>
      </c>
      <c r="I3635">
        <v>7.75</v>
      </c>
      <c r="J3635">
        <v>30.94</v>
      </c>
      <c r="K3635">
        <v>239.785</v>
      </c>
      <c r="N3635" t="s">
        <v>808</v>
      </c>
    </row>
    <row r="3636" spans="1:14" x14ac:dyDescent="0.2">
      <c r="A3636" t="s">
        <v>102</v>
      </c>
      <c r="B3636" t="s">
        <v>804</v>
      </c>
      <c r="C3636" t="s">
        <v>16</v>
      </c>
      <c r="E3636" t="s">
        <v>118</v>
      </c>
      <c r="F3636" t="s">
        <v>119</v>
      </c>
      <c r="H3636" t="s">
        <v>23</v>
      </c>
      <c r="I3636">
        <v>30</v>
      </c>
      <c r="J3636">
        <v>30.94</v>
      </c>
      <c r="K3636">
        <v>928.2</v>
      </c>
      <c r="L3636" t="s">
        <v>120</v>
      </c>
    </row>
    <row r="3637" spans="1:14" x14ac:dyDescent="0.2">
      <c r="A3637" t="s">
        <v>102</v>
      </c>
      <c r="B3637" t="s">
        <v>804</v>
      </c>
      <c r="C3637" t="s">
        <v>16</v>
      </c>
      <c r="E3637" t="s">
        <v>112</v>
      </c>
      <c r="F3637" t="s">
        <v>113</v>
      </c>
      <c r="H3637" t="s">
        <v>23</v>
      </c>
      <c r="I3637">
        <v>6</v>
      </c>
      <c r="J3637">
        <v>30.94</v>
      </c>
      <c r="K3637">
        <v>185.64</v>
      </c>
      <c r="L3637" t="s">
        <v>114</v>
      </c>
    </row>
    <row r="3638" spans="1:14" x14ac:dyDescent="0.2">
      <c r="A3638" t="s">
        <v>102</v>
      </c>
      <c r="B3638" t="s">
        <v>804</v>
      </c>
      <c r="C3638" t="s">
        <v>16</v>
      </c>
      <c r="D3638" t="s">
        <v>556</v>
      </c>
      <c r="E3638" t="s">
        <v>557</v>
      </c>
      <c r="I3638">
        <v>0.5</v>
      </c>
      <c r="J3638">
        <v>30.94</v>
      </c>
      <c r="K3638">
        <v>15.47</v>
      </c>
    </row>
    <row r="3639" spans="1:14" x14ac:dyDescent="0.2">
      <c r="A3639" t="s">
        <v>102</v>
      </c>
      <c r="B3639" t="s">
        <v>804</v>
      </c>
      <c r="C3639" t="s">
        <v>16</v>
      </c>
      <c r="E3639" t="s">
        <v>19</v>
      </c>
      <c r="I3639">
        <v>3</v>
      </c>
      <c r="J3639">
        <v>30.94</v>
      </c>
      <c r="K3639">
        <v>92.82</v>
      </c>
      <c r="N3639" t="s">
        <v>815</v>
      </c>
    </row>
    <row r="3640" spans="1:14" x14ac:dyDescent="0.2">
      <c r="A3640" t="s">
        <v>102</v>
      </c>
      <c r="B3640" t="s">
        <v>804</v>
      </c>
      <c r="C3640" t="s">
        <v>16</v>
      </c>
      <c r="E3640" t="s">
        <v>329</v>
      </c>
      <c r="F3640" t="s">
        <v>119</v>
      </c>
      <c r="H3640" t="s">
        <v>23</v>
      </c>
      <c r="I3640">
        <v>0.5</v>
      </c>
      <c r="J3640">
        <v>30.94</v>
      </c>
      <c r="K3640">
        <v>15.47</v>
      </c>
      <c r="L3640" t="s">
        <v>120</v>
      </c>
    </row>
    <row r="3641" spans="1:14" x14ac:dyDescent="0.2">
      <c r="A3641" t="s">
        <v>102</v>
      </c>
      <c r="B3641" t="s">
        <v>804</v>
      </c>
      <c r="C3641" t="s">
        <v>16</v>
      </c>
      <c r="E3641" t="s">
        <v>18</v>
      </c>
      <c r="I3641">
        <v>0.5</v>
      </c>
      <c r="J3641">
        <v>30.94</v>
      </c>
      <c r="K3641">
        <v>15.47</v>
      </c>
      <c r="N3641" t="s">
        <v>816</v>
      </c>
    </row>
    <row r="3642" spans="1:14" x14ac:dyDescent="0.2">
      <c r="A3642" t="s">
        <v>103</v>
      </c>
      <c r="B3642" t="s">
        <v>804</v>
      </c>
      <c r="C3642" t="s">
        <v>16</v>
      </c>
      <c r="E3642" t="s">
        <v>118</v>
      </c>
      <c r="F3642" t="s">
        <v>119</v>
      </c>
      <c r="H3642" t="s">
        <v>23</v>
      </c>
      <c r="I3642">
        <v>22.25</v>
      </c>
      <c r="J3642">
        <v>30.94</v>
      </c>
      <c r="K3642">
        <v>688.41499999999996</v>
      </c>
      <c r="L3642" t="s">
        <v>120</v>
      </c>
    </row>
    <row r="3643" spans="1:14" x14ac:dyDescent="0.2">
      <c r="A3643" t="s">
        <v>103</v>
      </c>
      <c r="B3643" t="s">
        <v>804</v>
      </c>
      <c r="C3643" t="s">
        <v>16</v>
      </c>
      <c r="E3643" t="s">
        <v>112</v>
      </c>
      <c r="F3643" t="s">
        <v>113</v>
      </c>
      <c r="H3643" t="s">
        <v>23</v>
      </c>
      <c r="I3643">
        <v>10.5</v>
      </c>
      <c r="J3643">
        <v>30.94</v>
      </c>
      <c r="K3643">
        <v>324.87</v>
      </c>
      <c r="L3643" t="s">
        <v>114</v>
      </c>
    </row>
    <row r="3644" spans="1:14" x14ac:dyDescent="0.2">
      <c r="A3644" t="s">
        <v>103</v>
      </c>
      <c r="B3644" t="s">
        <v>804</v>
      </c>
      <c r="C3644" t="s">
        <v>16</v>
      </c>
      <c r="D3644" t="s">
        <v>556</v>
      </c>
      <c r="E3644" t="s">
        <v>557</v>
      </c>
      <c r="I3644">
        <v>0.5</v>
      </c>
      <c r="J3644">
        <v>30.94</v>
      </c>
      <c r="K3644">
        <v>15.47</v>
      </c>
    </row>
    <row r="3645" spans="1:14" x14ac:dyDescent="0.2">
      <c r="A3645" t="s">
        <v>103</v>
      </c>
      <c r="B3645" t="s">
        <v>804</v>
      </c>
      <c r="C3645" t="s">
        <v>16</v>
      </c>
      <c r="E3645" t="s">
        <v>141</v>
      </c>
      <c r="F3645" t="s">
        <v>119</v>
      </c>
      <c r="H3645" t="s">
        <v>23</v>
      </c>
      <c r="I3645">
        <v>3.5</v>
      </c>
      <c r="J3645">
        <v>30.94</v>
      </c>
      <c r="K3645">
        <v>108.29</v>
      </c>
      <c r="L3645" t="s">
        <v>120</v>
      </c>
    </row>
    <row r="3646" spans="1:14" x14ac:dyDescent="0.2">
      <c r="A3646" t="s">
        <v>103</v>
      </c>
      <c r="B3646" t="s">
        <v>804</v>
      </c>
      <c r="C3646" t="s">
        <v>16</v>
      </c>
      <c r="E3646" t="s">
        <v>329</v>
      </c>
      <c r="F3646" t="s">
        <v>119</v>
      </c>
      <c r="H3646" t="s">
        <v>23</v>
      </c>
      <c r="I3646">
        <v>1.5</v>
      </c>
      <c r="J3646">
        <v>30.94</v>
      </c>
      <c r="K3646">
        <v>46.41</v>
      </c>
      <c r="L3646" t="s">
        <v>120</v>
      </c>
    </row>
    <row r="3647" spans="1:14" x14ac:dyDescent="0.2">
      <c r="A3647" t="s">
        <v>103</v>
      </c>
      <c r="B3647" t="s">
        <v>804</v>
      </c>
      <c r="C3647" t="s">
        <v>16</v>
      </c>
      <c r="E3647" t="s">
        <v>46</v>
      </c>
      <c r="I3647">
        <v>3.5</v>
      </c>
      <c r="J3647">
        <v>30.94</v>
      </c>
      <c r="K3647">
        <v>108.29</v>
      </c>
    </row>
    <row r="3648" spans="1:14" x14ac:dyDescent="0.2">
      <c r="A3648" t="s">
        <v>104</v>
      </c>
      <c r="B3648" t="s">
        <v>804</v>
      </c>
      <c r="C3648" t="s">
        <v>16</v>
      </c>
      <c r="E3648" t="s">
        <v>118</v>
      </c>
      <c r="F3648" t="s">
        <v>119</v>
      </c>
      <c r="H3648" t="s">
        <v>23</v>
      </c>
      <c r="I3648">
        <v>15</v>
      </c>
      <c r="J3648">
        <v>30.94</v>
      </c>
      <c r="K3648">
        <v>464.1</v>
      </c>
      <c r="L3648" t="s">
        <v>120</v>
      </c>
    </row>
    <row r="3649" spans="1:14" x14ac:dyDescent="0.2">
      <c r="A3649" t="s">
        <v>104</v>
      </c>
      <c r="B3649" t="s">
        <v>804</v>
      </c>
      <c r="C3649" t="s">
        <v>16</v>
      </c>
      <c r="E3649" t="s">
        <v>112</v>
      </c>
      <c r="F3649" t="s">
        <v>113</v>
      </c>
      <c r="H3649" t="s">
        <v>23</v>
      </c>
      <c r="I3649">
        <v>3.25</v>
      </c>
      <c r="J3649">
        <v>30.94</v>
      </c>
      <c r="K3649">
        <v>100.55500000000001</v>
      </c>
      <c r="L3649" t="s">
        <v>114</v>
      </c>
    </row>
    <row r="3650" spans="1:14" x14ac:dyDescent="0.2">
      <c r="A3650" t="s">
        <v>104</v>
      </c>
      <c r="B3650" t="s">
        <v>804</v>
      </c>
      <c r="C3650" t="s">
        <v>16</v>
      </c>
      <c r="D3650" t="s">
        <v>556</v>
      </c>
      <c r="E3650" t="s">
        <v>557</v>
      </c>
      <c r="I3650">
        <v>0.5</v>
      </c>
      <c r="J3650">
        <v>30.94</v>
      </c>
      <c r="K3650">
        <v>15.47</v>
      </c>
    </row>
    <row r="3651" spans="1:14" x14ac:dyDescent="0.2">
      <c r="A3651" t="s">
        <v>104</v>
      </c>
      <c r="B3651" t="s">
        <v>804</v>
      </c>
      <c r="C3651" t="s">
        <v>16</v>
      </c>
      <c r="E3651" t="s">
        <v>141</v>
      </c>
      <c r="F3651" t="s">
        <v>119</v>
      </c>
      <c r="H3651" t="s">
        <v>23</v>
      </c>
      <c r="I3651">
        <v>2</v>
      </c>
      <c r="J3651">
        <v>30.94</v>
      </c>
      <c r="K3651">
        <v>61.88</v>
      </c>
      <c r="L3651" t="s">
        <v>120</v>
      </c>
    </row>
    <row r="3652" spans="1:14" x14ac:dyDescent="0.2">
      <c r="A3652" t="s">
        <v>104</v>
      </c>
      <c r="B3652" t="s">
        <v>804</v>
      </c>
      <c r="C3652" t="s">
        <v>16</v>
      </c>
      <c r="E3652" t="s">
        <v>329</v>
      </c>
      <c r="F3652" t="s">
        <v>119</v>
      </c>
      <c r="H3652" t="s">
        <v>23</v>
      </c>
      <c r="I3652">
        <v>1</v>
      </c>
      <c r="J3652">
        <v>30.94</v>
      </c>
      <c r="K3652">
        <v>30.94</v>
      </c>
      <c r="L3652" t="s">
        <v>120</v>
      </c>
    </row>
    <row r="3653" spans="1:14" x14ac:dyDescent="0.2">
      <c r="A3653" t="s">
        <v>104</v>
      </c>
      <c r="B3653" t="s">
        <v>804</v>
      </c>
      <c r="C3653" t="s">
        <v>16</v>
      </c>
      <c r="E3653" t="s">
        <v>17</v>
      </c>
      <c r="I3653">
        <v>7.75</v>
      </c>
      <c r="J3653">
        <v>30.94</v>
      </c>
      <c r="K3653">
        <v>239.785</v>
      </c>
    </row>
    <row r="3654" spans="1:14" x14ac:dyDescent="0.2">
      <c r="A3654" t="s">
        <v>104</v>
      </c>
      <c r="B3654" t="s">
        <v>804</v>
      </c>
      <c r="C3654" t="s">
        <v>16</v>
      </c>
      <c r="E3654" t="s">
        <v>117</v>
      </c>
      <c r="F3654" t="s">
        <v>27</v>
      </c>
      <c r="H3654" t="s">
        <v>23</v>
      </c>
      <c r="I3654">
        <v>3.5</v>
      </c>
      <c r="J3654">
        <v>30.94</v>
      </c>
      <c r="K3654">
        <v>108.29</v>
      </c>
      <c r="L3654" t="s">
        <v>24</v>
      </c>
    </row>
    <row r="3655" spans="1:14" x14ac:dyDescent="0.2">
      <c r="A3655" t="s">
        <v>104</v>
      </c>
      <c r="B3655" t="s">
        <v>804</v>
      </c>
      <c r="C3655" t="s">
        <v>16</v>
      </c>
      <c r="E3655" t="s">
        <v>20</v>
      </c>
      <c r="I3655">
        <v>2.25</v>
      </c>
      <c r="J3655">
        <v>30.94</v>
      </c>
      <c r="K3655">
        <v>69.614999999999995</v>
      </c>
    </row>
    <row r="3656" spans="1:14" x14ac:dyDescent="0.2">
      <c r="A3656" t="s">
        <v>104</v>
      </c>
      <c r="B3656" t="s">
        <v>804</v>
      </c>
      <c r="C3656" t="s">
        <v>16</v>
      </c>
      <c r="E3656" t="s">
        <v>79</v>
      </c>
      <c r="I3656">
        <v>3.5</v>
      </c>
      <c r="J3656">
        <v>30.94</v>
      </c>
      <c r="K3656">
        <v>108.29</v>
      </c>
      <c r="N3656" t="s">
        <v>817</v>
      </c>
    </row>
    <row r="3657" spans="1:14" x14ac:dyDescent="0.2">
      <c r="A3657" t="s">
        <v>104</v>
      </c>
      <c r="B3657" t="s">
        <v>804</v>
      </c>
      <c r="C3657" t="s">
        <v>16</v>
      </c>
      <c r="E3657" t="s">
        <v>254</v>
      </c>
      <c r="F3657" t="s">
        <v>255</v>
      </c>
      <c r="G3657" t="s">
        <v>31</v>
      </c>
      <c r="H3657" t="s">
        <v>145</v>
      </c>
      <c r="I3657">
        <v>2.5</v>
      </c>
      <c r="J3657">
        <v>30.94</v>
      </c>
      <c r="K3657">
        <v>77.349999999999994</v>
      </c>
      <c r="L3657" t="s">
        <v>24</v>
      </c>
    </row>
    <row r="3658" spans="1:14" x14ac:dyDescent="0.2">
      <c r="A3658" t="s">
        <v>105</v>
      </c>
      <c r="B3658" t="s">
        <v>804</v>
      </c>
      <c r="C3658" t="s">
        <v>16</v>
      </c>
      <c r="E3658" t="s">
        <v>118</v>
      </c>
      <c r="F3658" t="s">
        <v>119</v>
      </c>
      <c r="H3658" t="s">
        <v>23</v>
      </c>
      <c r="I3658">
        <v>23</v>
      </c>
      <c r="J3658">
        <v>30.94</v>
      </c>
      <c r="K3658">
        <v>711.62</v>
      </c>
      <c r="L3658" t="s">
        <v>120</v>
      </c>
    </row>
    <row r="3659" spans="1:14" x14ac:dyDescent="0.2">
      <c r="A3659" t="s">
        <v>105</v>
      </c>
      <c r="B3659" t="s">
        <v>804</v>
      </c>
      <c r="C3659" t="s">
        <v>16</v>
      </c>
      <c r="E3659" t="s">
        <v>112</v>
      </c>
      <c r="F3659" t="s">
        <v>113</v>
      </c>
      <c r="H3659" t="s">
        <v>23</v>
      </c>
      <c r="I3659">
        <v>6.5</v>
      </c>
      <c r="J3659">
        <v>30.94</v>
      </c>
      <c r="K3659">
        <v>201.11</v>
      </c>
      <c r="L3659" t="s">
        <v>114</v>
      </c>
    </row>
    <row r="3660" spans="1:14" x14ac:dyDescent="0.2">
      <c r="A3660" t="s">
        <v>105</v>
      </c>
      <c r="B3660" t="s">
        <v>804</v>
      </c>
      <c r="C3660" t="s">
        <v>16</v>
      </c>
      <c r="D3660" t="s">
        <v>556</v>
      </c>
      <c r="E3660" t="s">
        <v>557</v>
      </c>
      <c r="I3660">
        <v>1</v>
      </c>
      <c r="J3660">
        <v>30.94</v>
      </c>
      <c r="K3660">
        <v>30.94</v>
      </c>
    </row>
    <row r="3661" spans="1:14" x14ac:dyDescent="0.2">
      <c r="A3661" t="s">
        <v>105</v>
      </c>
      <c r="B3661" t="s">
        <v>804</v>
      </c>
      <c r="C3661" t="s">
        <v>16</v>
      </c>
      <c r="E3661" t="s">
        <v>141</v>
      </c>
      <c r="F3661" t="s">
        <v>119</v>
      </c>
      <c r="H3661" t="s">
        <v>23</v>
      </c>
      <c r="I3661">
        <v>4</v>
      </c>
      <c r="J3661">
        <v>30.94</v>
      </c>
      <c r="K3661">
        <v>123.76</v>
      </c>
      <c r="L3661" t="s">
        <v>120</v>
      </c>
    </row>
    <row r="3662" spans="1:14" x14ac:dyDescent="0.2">
      <c r="A3662" t="s">
        <v>105</v>
      </c>
      <c r="B3662" t="s">
        <v>804</v>
      </c>
      <c r="C3662" t="s">
        <v>16</v>
      </c>
      <c r="E3662" t="s">
        <v>329</v>
      </c>
      <c r="F3662" t="s">
        <v>119</v>
      </c>
      <c r="H3662" t="s">
        <v>23</v>
      </c>
      <c r="I3662">
        <v>0.5</v>
      </c>
      <c r="J3662">
        <v>30.94</v>
      </c>
      <c r="K3662">
        <v>15.47</v>
      </c>
      <c r="L3662" t="s">
        <v>120</v>
      </c>
    </row>
    <row r="3663" spans="1:14" x14ac:dyDescent="0.2">
      <c r="A3663" t="s">
        <v>105</v>
      </c>
      <c r="B3663" t="s">
        <v>804</v>
      </c>
      <c r="C3663" t="s">
        <v>16</v>
      </c>
      <c r="E3663" t="s">
        <v>46</v>
      </c>
      <c r="I3663">
        <v>2</v>
      </c>
      <c r="J3663">
        <v>30.94</v>
      </c>
      <c r="K3663">
        <v>61.88</v>
      </c>
    </row>
    <row r="3664" spans="1:14" x14ac:dyDescent="0.2">
      <c r="A3664" t="s">
        <v>105</v>
      </c>
      <c r="B3664" t="s">
        <v>804</v>
      </c>
      <c r="C3664" t="s">
        <v>16</v>
      </c>
      <c r="E3664" t="s">
        <v>38</v>
      </c>
      <c r="F3664" t="s">
        <v>22</v>
      </c>
      <c r="H3664" t="s">
        <v>23</v>
      </c>
      <c r="I3664">
        <v>0.5</v>
      </c>
      <c r="J3664">
        <v>30.94</v>
      </c>
      <c r="K3664">
        <v>15.47</v>
      </c>
      <c r="L3664" t="s">
        <v>24</v>
      </c>
    </row>
    <row r="3665" spans="1:14" x14ac:dyDescent="0.2">
      <c r="A3665" t="s">
        <v>105</v>
      </c>
      <c r="B3665" t="s">
        <v>804</v>
      </c>
      <c r="C3665" t="s">
        <v>16</v>
      </c>
      <c r="E3665" t="s">
        <v>19</v>
      </c>
      <c r="I3665">
        <v>1.5</v>
      </c>
      <c r="J3665">
        <v>30.94</v>
      </c>
      <c r="K3665">
        <v>46.41</v>
      </c>
      <c r="N3665" t="s">
        <v>818</v>
      </c>
    </row>
    <row r="3666" spans="1:14" x14ac:dyDescent="0.2">
      <c r="A3666" t="s">
        <v>105</v>
      </c>
      <c r="B3666" t="s">
        <v>804</v>
      </c>
      <c r="C3666" t="s">
        <v>16</v>
      </c>
      <c r="E3666" t="s">
        <v>111</v>
      </c>
      <c r="F3666" t="s">
        <v>59</v>
      </c>
      <c r="H3666" t="s">
        <v>23</v>
      </c>
      <c r="I3666">
        <v>2.5</v>
      </c>
      <c r="J3666">
        <v>30.94</v>
      </c>
      <c r="K3666">
        <v>77.349999999999994</v>
      </c>
      <c r="L3666" t="s">
        <v>24</v>
      </c>
    </row>
    <row r="3667" spans="1:14" x14ac:dyDescent="0.2">
      <c r="A3667" t="s">
        <v>106</v>
      </c>
      <c r="B3667" t="s">
        <v>804</v>
      </c>
      <c r="C3667" t="s">
        <v>16</v>
      </c>
      <c r="E3667" t="s">
        <v>118</v>
      </c>
      <c r="F3667" t="s">
        <v>119</v>
      </c>
      <c r="H3667" t="s">
        <v>23</v>
      </c>
      <c r="I3667">
        <v>18.5</v>
      </c>
      <c r="J3667">
        <v>30.94</v>
      </c>
      <c r="K3667">
        <v>572.39</v>
      </c>
      <c r="L3667" t="s">
        <v>120</v>
      </c>
    </row>
    <row r="3668" spans="1:14" x14ac:dyDescent="0.2">
      <c r="A3668" t="s">
        <v>106</v>
      </c>
      <c r="B3668" t="s">
        <v>804</v>
      </c>
      <c r="C3668" t="s">
        <v>16</v>
      </c>
      <c r="E3668" t="s">
        <v>112</v>
      </c>
      <c r="F3668" t="s">
        <v>113</v>
      </c>
      <c r="H3668" t="s">
        <v>23</v>
      </c>
      <c r="I3668">
        <v>8</v>
      </c>
      <c r="J3668">
        <v>30.94</v>
      </c>
      <c r="K3668">
        <v>247.52</v>
      </c>
      <c r="L3668" t="s">
        <v>114</v>
      </c>
    </row>
    <row r="3669" spans="1:14" x14ac:dyDescent="0.2">
      <c r="A3669" t="s">
        <v>106</v>
      </c>
      <c r="B3669" t="s">
        <v>804</v>
      </c>
      <c r="C3669" t="s">
        <v>16</v>
      </c>
      <c r="D3669" t="s">
        <v>556</v>
      </c>
      <c r="E3669" t="s">
        <v>557</v>
      </c>
      <c r="I3669">
        <v>0.5</v>
      </c>
      <c r="J3669">
        <v>30.94</v>
      </c>
      <c r="K3669">
        <v>15.47</v>
      </c>
    </row>
    <row r="3670" spans="1:14" x14ac:dyDescent="0.2">
      <c r="A3670" t="s">
        <v>106</v>
      </c>
      <c r="B3670" t="s">
        <v>804</v>
      </c>
      <c r="C3670" t="s">
        <v>16</v>
      </c>
      <c r="E3670" t="s">
        <v>122</v>
      </c>
      <c r="F3670" t="s">
        <v>27</v>
      </c>
      <c r="H3670" t="s">
        <v>23</v>
      </c>
      <c r="I3670">
        <v>2</v>
      </c>
      <c r="J3670">
        <v>30.94</v>
      </c>
      <c r="K3670">
        <v>61.88</v>
      </c>
      <c r="L3670" t="s">
        <v>24</v>
      </c>
    </row>
    <row r="3671" spans="1:14" x14ac:dyDescent="0.2">
      <c r="A3671" t="s">
        <v>106</v>
      </c>
      <c r="B3671" t="s">
        <v>804</v>
      </c>
      <c r="C3671" t="s">
        <v>16</v>
      </c>
      <c r="E3671" t="s">
        <v>329</v>
      </c>
      <c r="F3671" t="s">
        <v>119</v>
      </c>
      <c r="H3671" t="s">
        <v>23</v>
      </c>
      <c r="I3671">
        <v>3.5</v>
      </c>
      <c r="J3671">
        <v>30.94</v>
      </c>
      <c r="K3671">
        <v>108.29</v>
      </c>
      <c r="L3671" t="s">
        <v>120</v>
      </c>
    </row>
    <row r="3672" spans="1:14" x14ac:dyDescent="0.2">
      <c r="A3672" t="s">
        <v>106</v>
      </c>
      <c r="B3672" t="s">
        <v>804</v>
      </c>
      <c r="C3672" t="s">
        <v>16</v>
      </c>
      <c r="E3672" t="s">
        <v>19</v>
      </c>
      <c r="I3672">
        <v>2</v>
      </c>
      <c r="J3672">
        <v>30.94</v>
      </c>
      <c r="K3672">
        <v>61.88</v>
      </c>
    </row>
    <row r="3673" spans="1:14" x14ac:dyDescent="0.2">
      <c r="A3673" t="s">
        <v>106</v>
      </c>
      <c r="B3673" t="s">
        <v>804</v>
      </c>
      <c r="C3673" t="s">
        <v>16</v>
      </c>
      <c r="D3673" t="s">
        <v>556</v>
      </c>
      <c r="E3673" t="s">
        <v>557</v>
      </c>
      <c r="I3673">
        <v>1</v>
      </c>
      <c r="J3673">
        <v>30.94</v>
      </c>
      <c r="K3673">
        <v>30.94</v>
      </c>
      <c r="N3673" t="s">
        <v>819</v>
      </c>
    </row>
    <row r="3674" spans="1:14" x14ac:dyDescent="0.2">
      <c r="A3674" t="s">
        <v>106</v>
      </c>
      <c r="B3674" t="s">
        <v>804</v>
      </c>
      <c r="C3674" t="s">
        <v>16</v>
      </c>
      <c r="E3674" t="s">
        <v>213</v>
      </c>
      <c r="F3674" t="s">
        <v>59</v>
      </c>
      <c r="H3674" t="s">
        <v>23</v>
      </c>
      <c r="I3674">
        <v>1.5</v>
      </c>
      <c r="J3674">
        <v>30.94</v>
      </c>
      <c r="K3674">
        <v>46.41</v>
      </c>
      <c r="L3674" t="s">
        <v>24</v>
      </c>
    </row>
    <row r="3675" spans="1:14" x14ac:dyDescent="0.2">
      <c r="A3675" t="s">
        <v>106</v>
      </c>
      <c r="B3675" t="s">
        <v>804</v>
      </c>
      <c r="C3675" t="s">
        <v>16</v>
      </c>
      <c r="E3675" t="s">
        <v>208</v>
      </c>
      <c r="F3675" t="s">
        <v>27</v>
      </c>
      <c r="H3675" t="s">
        <v>23</v>
      </c>
      <c r="I3675">
        <v>4</v>
      </c>
      <c r="J3675">
        <v>30.94</v>
      </c>
      <c r="K3675">
        <v>123.76</v>
      </c>
      <c r="L3675" t="s">
        <v>24</v>
      </c>
    </row>
    <row r="3676" spans="1:14" x14ac:dyDescent="0.2">
      <c r="A3676" t="s">
        <v>107</v>
      </c>
      <c r="B3676" t="s">
        <v>804</v>
      </c>
      <c r="C3676" t="s">
        <v>16</v>
      </c>
      <c r="E3676" t="s">
        <v>118</v>
      </c>
      <c r="F3676" t="s">
        <v>119</v>
      </c>
      <c r="H3676" t="s">
        <v>23</v>
      </c>
      <c r="I3676">
        <v>13.5</v>
      </c>
      <c r="J3676">
        <v>30.94</v>
      </c>
      <c r="K3676">
        <v>417.69</v>
      </c>
      <c r="L3676" t="s">
        <v>120</v>
      </c>
    </row>
    <row r="3677" spans="1:14" x14ac:dyDescent="0.2">
      <c r="A3677" t="s">
        <v>107</v>
      </c>
      <c r="B3677" t="s">
        <v>804</v>
      </c>
      <c r="C3677" t="s">
        <v>16</v>
      </c>
      <c r="E3677" t="s">
        <v>112</v>
      </c>
      <c r="F3677" t="s">
        <v>113</v>
      </c>
      <c r="H3677" t="s">
        <v>23</v>
      </c>
      <c r="I3677">
        <v>5.5</v>
      </c>
      <c r="J3677">
        <v>30.94</v>
      </c>
      <c r="K3677">
        <v>170.17</v>
      </c>
      <c r="L3677" t="s">
        <v>114</v>
      </c>
    </row>
    <row r="3678" spans="1:14" x14ac:dyDescent="0.2">
      <c r="A3678" t="s">
        <v>107</v>
      </c>
      <c r="B3678" t="s">
        <v>804</v>
      </c>
      <c r="C3678" t="s">
        <v>16</v>
      </c>
      <c r="D3678" t="s">
        <v>556</v>
      </c>
      <c r="E3678" t="s">
        <v>557</v>
      </c>
      <c r="I3678">
        <v>1</v>
      </c>
      <c r="J3678">
        <v>30.94</v>
      </c>
      <c r="K3678">
        <v>30.94</v>
      </c>
    </row>
    <row r="3679" spans="1:14" x14ac:dyDescent="0.2">
      <c r="A3679" t="s">
        <v>107</v>
      </c>
      <c r="B3679" t="s">
        <v>804</v>
      </c>
      <c r="C3679" t="s">
        <v>16</v>
      </c>
      <c r="E3679" t="s">
        <v>20</v>
      </c>
      <c r="I3679">
        <v>1</v>
      </c>
      <c r="J3679">
        <v>30.94</v>
      </c>
      <c r="K3679">
        <v>30.94</v>
      </c>
    </row>
    <row r="3680" spans="1:14" x14ac:dyDescent="0.2">
      <c r="A3680" t="s">
        <v>107</v>
      </c>
      <c r="B3680" t="s">
        <v>804</v>
      </c>
      <c r="C3680" t="s">
        <v>16</v>
      </c>
      <c r="E3680" t="s">
        <v>329</v>
      </c>
      <c r="F3680" t="s">
        <v>119</v>
      </c>
      <c r="H3680" t="s">
        <v>23</v>
      </c>
      <c r="I3680">
        <v>1.5</v>
      </c>
      <c r="J3680">
        <v>30.94</v>
      </c>
      <c r="K3680">
        <v>46.41</v>
      </c>
      <c r="L3680" t="s">
        <v>120</v>
      </c>
    </row>
    <row r="3681" spans="1:14" x14ac:dyDescent="0.2">
      <c r="A3681" t="s">
        <v>107</v>
      </c>
      <c r="B3681" t="s">
        <v>804</v>
      </c>
      <c r="C3681" t="s">
        <v>16</v>
      </c>
      <c r="E3681" t="s">
        <v>141</v>
      </c>
      <c r="F3681" t="s">
        <v>119</v>
      </c>
      <c r="H3681" t="s">
        <v>23</v>
      </c>
      <c r="I3681">
        <v>3.5</v>
      </c>
      <c r="J3681">
        <v>30.94</v>
      </c>
      <c r="K3681">
        <v>108.29</v>
      </c>
      <c r="L3681" t="s">
        <v>120</v>
      </c>
    </row>
    <row r="3682" spans="1:14" x14ac:dyDescent="0.2">
      <c r="A3682" t="s">
        <v>107</v>
      </c>
      <c r="B3682" t="s">
        <v>804</v>
      </c>
      <c r="C3682" t="s">
        <v>16</v>
      </c>
      <c r="E3682" t="s">
        <v>46</v>
      </c>
      <c r="I3682">
        <v>15.5</v>
      </c>
      <c r="J3682">
        <v>30.94</v>
      </c>
      <c r="K3682">
        <v>479.57</v>
      </c>
    </row>
    <row r="3683" spans="1:14" x14ac:dyDescent="0.2">
      <c r="A3683" t="s">
        <v>108</v>
      </c>
      <c r="B3683" t="s">
        <v>804</v>
      </c>
      <c r="C3683" t="s">
        <v>16</v>
      </c>
      <c r="E3683" t="s">
        <v>118</v>
      </c>
      <c r="F3683" t="s">
        <v>119</v>
      </c>
      <c r="H3683" t="s">
        <v>23</v>
      </c>
      <c r="I3683">
        <v>17</v>
      </c>
      <c r="J3683">
        <v>30.94</v>
      </c>
      <c r="K3683">
        <v>525.98</v>
      </c>
      <c r="L3683" t="s">
        <v>120</v>
      </c>
    </row>
    <row r="3684" spans="1:14" x14ac:dyDescent="0.2">
      <c r="A3684" t="s">
        <v>108</v>
      </c>
      <c r="B3684" t="s">
        <v>804</v>
      </c>
      <c r="C3684" t="s">
        <v>16</v>
      </c>
      <c r="E3684" t="s">
        <v>112</v>
      </c>
      <c r="F3684" t="s">
        <v>113</v>
      </c>
      <c r="H3684" t="s">
        <v>23</v>
      </c>
      <c r="I3684">
        <v>7</v>
      </c>
      <c r="J3684">
        <v>30.94</v>
      </c>
      <c r="K3684">
        <v>216.58</v>
      </c>
      <c r="L3684" t="s">
        <v>114</v>
      </c>
    </row>
    <row r="3685" spans="1:14" x14ac:dyDescent="0.2">
      <c r="A3685" t="s">
        <v>108</v>
      </c>
      <c r="B3685" t="s">
        <v>804</v>
      </c>
      <c r="C3685" t="s">
        <v>16</v>
      </c>
      <c r="E3685" t="s">
        <v>111</v>
      </c>
      <c r="F3685" t="s">
        <v>59</v>
      </c>
      <c r="H3685" t="s">
        <v>23</v>
      </c>
      <c r="I3685">
        <v>2.5</v>
      </c>
      <c r="J3685">
        <v>30.94</v>
      </c>
      <c r="K3685">
        <v>77.349999999999994</v>
      </c>
      <c r="L3685" t="s">
        <v>24</v>
      </c>
    </row>
    <row r="3686" spans="1:14" x14ac:dyDescent="0.2">
      <c r="A3686" t="s">
        <v>108</v>
      </c>
      <c r="B3686" t="s">
        <v>804</v>
      </c>
      <c r="C3686" t="s">
        <v>16</v>
      </c>
      <c r="E3686" t="s">
        <v>17</v>
      </c>
      <c r="I3686">
        <v>7.75</v>
      </c>
      <c r="J3686">
        <v>30.94</v>
      </c>
      <c r="K3686">
        <v>239.785</v>
      </c>
    </row>
    <row r="3687" spans="1:14" x14ac:dyDescent="0.2">
      <c r="A3687" t="s">
        <v>108</v>
      </c>
      <c r="B3687" t="s">
        <v>804</v>
      </c>
      <c r="C3687" t="s">
        <v>16</v>
      </c>
      <c r="E3687" t="s">
        <v>329</v>
      </c>
      <c r="F3687" t="s">
        <v>119</v>
      </c>
      <c r="H3687" t="s">
        <v>23</v>
      </c>
      <c r="I3687">
        <v>0.5</v>
      </c>
      <c r="J3687">
        <v>30.94</v>
      </c>
      <c r="K3687">
        <v>15.47</v>
      </c>
      <c r="L3687" t="s">
        <v>120</v>
      </c>
    </row>
    <row r="3688" spans="1:14" x14ac:dyDescent="0.2">
      <c r="A3688" t="s">
        <v>108</v>
      </c>
      <c r="B3688" t="s">
        <v>804</v>
      </c>
      <c r="C3688" t="s">
        <v>16</v>
      </c>
      <c r="E3688" t="s">
        <v>213</v>
      </c>
      <c r="F3688" t="s">
        <v>59</v>
      </c>
      <c r="H3688" t="s">
        <v>23</v>
      </c>
      <c r="I3688">
        <v>4</v>
      </c>
      <c r="J3688">
        <v>30.94</v>
      </c>
      <c r="K3688">
        <v>123.76</v>
      </c>
      <c r="L3688" t="s">
        <v>24</v>
      </c>
    </row>
    <row r="3689" spans="1:14" x14ac:dyDescent="0.2">
      <c r="A3689" t="s">
        <v>108</v>
      </c>
      <c r="B3689" t="s">
        <v>804</v>
      </c>
      <c r="C3689" t="s">
        <v>16</v>
      </c>
      <c r="E3689" t="s">
        <v>20</v>
      </c>
      <c r="I3689">
        <v>1</v>
      </c>
      <c r="J3689">
        <v>30.94</v>
      </c>
      <c r="K3689">
        <v>30.94</v>
      </c>
    </row>
    <row r="3690" spans="1:14" x14ac:dyDescent="0.2">
      <c r="A3690" t="s">
        <v>108</v>
      </c>
      <c r="B3690" t="s">
        <v>804</v>
      </c>
      <c r="C3690" t="s">
        <v>16</v>
      </c>
      <c r="E3690" t="s">
        <v>141</v>
      </c>
      <c r="F3690" t="s">
        <v>119</v>
      </c>
      <c r="H3690" t="s">
        <v>23</v>
      </c>
      <c r="I3690">
        <v>1</v>
      </c>
      <c r="J3690">
        <v>30.94</v>
      </c>
      <c r="K3690">
        <v>30.94</v>
      </c>
      <c r="L3690" t="s">
        <v>120</v>
      </c>
    </row>
    <row r="3691" spans="1:14" x14ac:dyDescent="0.2">
      <c r="A3691" t="s">
        <v>109</v>
      </c>
      <c r="B3691" t="s">
        <v>804</v>
      </c>
      <c r="C3691" t="s">
        <v>16</v>
      </c>
      <c r="E3691" t="s">
        <v>118</v>
      </c>
      <c r="F3691" t="s">
        <v>119</v>
      </c>
      <c r="H3691" t="s">
        <v>23</v>
      </c>
      <c r="I3691">
        <v>1</v>
      </c>
      <c r="J3691">
        <v>30.94</v>
      </c>
      <c r="K3691">
        <v>30.94</v>
      </c>
      <c r="L3691" t="s">
        <v>120</v>
      </c>
    </row>
    <row r="3692" spans="1:14" x14ac:dyDescent="0.2">
      <c r="A3692" t="s">
        <v>109</v>
      </c>
      <c r="B3692" t="s">
        <v>804</v>
      </c>
      <c r="C3692" t="s">
        <v>16</v>
      </c>
      <c r="E3692" t="s">
        <v>112</v>
      </c>
      <c r="F3692" t="s">
        <v>113</v>
      </c>
      <c r="H3692" t="s">
        <v>23</v>
      </c>
      <c r="I3692">
        <v>7</v>
      </c>
      <c r="J3692">
        <v>30.94</v>
      </c>
      <c r="K3692">
        <v>216.58</v>
      </c>
      <c r="L3692" t="s">
        <v>114</v>
      </c>
    </row>
    <row r="3693" spans="1:14" x14ac:dyDescent="0.2">
      <c r="A3693" t="s">
        <v>109</v>
      </c>
      <c r="B3693" t="s">
        <v>804</v>
      </c>
      <c r="C3693" t="s">
        <v>16</v>
      </c>
      <c r="E3693" t="s">
        <v>111</v>
      </c>
      <c r="F3693" t="s">
        <v>59</v>
      </c>
      <c r="H3693" t="s">
        <v>23</v>
      </c>
      <c r="I3693">
        <v>10</v>
      </c>
      <c r="J3693">
        <v>30.94</v>
      </c>
      <c r="K3693">
        <v>309.39999999999998</v>
      </c>
      <c r="L3693" t="s">
        <v>24</v>
      </c>
    </row>
    <row r="3694" spans="1:14" x14ac:dyDescent="0.2">
      <c r="A3694" t="s">
        <v>109</v>
      </c>
      <c r="B3694" t="s">
        <v>804</v>
      </c>
      <c r="C3694" t="s">
        <v>16</v>
      </c>
      <c r="E3694" t="s">
        <v>17</v>
      </c>
      <c r="I3694">
        <v>15.5</v>
      </c>
      <c r="J3694">
        <v>30.94</v>
      </c>
      <c r="K3694">
        <v>479.57</v>
      </c>
      <c r="N3694" t="s">
        <v>820</v>
      </c>
    </row>
    <row r="3695" spans="1:14" x14ac:dyDescent="0.2">
      <c r="A3695" t="s">
        <v>109</v>
      </c>
      <c r="B3695" t="s">
        <v>804</v>
      </c>
      <c r="C3695" t="s">
        <v>16</v>
      </c>
      <c r="E3695" t="s">
        <v>25</v>
      </c>
      <c r="F3695" t="s">
        <v>22</v>
      </c>
      <c r="H3695" t="s">
        <v>23</v>
      </c>
      <c r="I3695">
        <v>2.75</v>
      </c>
      <c r="J3695">
        <v>30.94</v>
      </c>
      <c r="K3695">
        <v>85.084999999999994</v>
      </c>
      <c r="L3695" t="s">
        <v>24</v>
      </c>
    </row>
    <row r="3696" spans="1:14" x14ac:dyDescent="0.2">
      <c r="A3696" t="s">
        <v>109</v>
      </c>
      <c r="B3696" t="s">
        <v>804</v>
      </c>
      <c r="C3696" t="s">
        <v>16</v>
      </c>
      <c r="E3696" t="s">
        <v>38</v>
      </c>
      <c r="F3696" t="s">
        <v>22</v>
      </c>
      <c r="H3696" t="s">
        <v>23</v>
      </c>
      <c r="I3696">
        <v>3</v>
      </c>
      <c r="J3696">
        <v>30.94</v>
      </c>
      <c r="K3696">
        <v>92.82</v>
      </c>
      <c r="L3696" t="s">
        <v>24</v>
      </c>
    </row>
    <row r="3697" spans="1:12" x14ac:dyDescent="0.2">
      <c r="A3697" t="s">
        <v>109</v>
      </c>
      <c r="B3697" t="s">
        <v>804</v>
      </c>
      <c r="C3697" t="s">
        <v>16</v>
      </c>
      <c r="D3697" t="s">
        <v>556</v>
      </c>
      <c r="E3697" t="s">
        <v>557</v>
      </c>
      <c r="I3697">
        <v>0.75</v>
      </c>
      <c r="J3697">
        <v>30.94</v>
      </c>
      <c r="K3697">
        <v>23.204999999999998</v>
      </c>
    </row>
    <row r="3698" spans="1:12" x14ac:dyDescent="0.2">
      <c r="A3698" t="s">
        <v>14</v>
      </c>
      <c r="B3698" t="s">
        <v>821</v>
      </c>
      <c r="C3698" t="s">
        <v>16</v>
      </c>
      <c r="E3698" t="s">
        <v>18</v>
      </c>
      <c r="I3698">
        <v>4</v>
      </c>
      <c r="J3698">
        <v>42.83</v>
      </c>
      <c r="K3698">
        <v>171.32</v>
      </c>
    </row>
    <row r="3699" spans="1:12" x14ac:dyDescent="0.2">
      <c r="A3699" t="s">
        <v>14</v>
      </c>
      <c r="B3699" t="s">
        <v>821</v>
      </c>
      <c r="C3699" t="s">
        <v>16</v>
      </c>
      <c r="E3699" t="s">
        <v>40</v>
      </c>
      <c r="I3699">
        <v>4</v>
      </c>
      <c r="J3699">
        <v>42.83</v>
      </c>
      <c r="K3699">
        <v>171.32</v>
      </c>
    </row>
    <row r="3700" spans="1:12" x14ac:dyDescent="0.2">
      <c r="A3700" t="s">
        <v>14</v>
      </c>
      <c r="B3700" t="s">
        <v>821</v>
      </c>
      <c r="C3700" t="s">
        <v>16</v>
      </c>
      <c r="D3700" t="s">
        <v>121</v>
      </c>
      <c r="E3700" t="s">
        <v>822</v>
      </c>
      <c r="F3700" t="s">
        <v>823</v>
      </c>
      <c r="G3700" t="s">
        <v>134</v>
      </c>
      <c r="H3700" t="s">
        <v>145</v>
      </c>
      <c r="I3700">
        <v>5</v>
      </c>
      <c r="J3700">
        <v>42.83</v>
      </c>
      <c r="K3700">
        <v>214.15</v>
      </c>
      <c r="L3700" t="s">
        <v>24</v>
      </c>
    </row>
    <row r="3701" spans="1:12" x14ac:dyDescent="0.2">
      <c r="A3701" t="s">
        <v>14</v>
      </c>
      <c r="B3701" t="s">
        <v>821</v>
      </c>
      <c r="C3701" t="s">
        <v>16</v>
      </c>
      <c r="D3701" t="s">
        <v>121</v>
      </c>
      <c r="E3701" t="s">
        <v>824</v>
      </c>
      <c r="F3701" t="s">
        <v>823</v>
      </c>
      <c r="G3701" t="s">
        <v>134</v>
      </c>
      <c r="H3701" t="s">
        <v>145</v>
      </c>
      <c r="I3701">
        <v>9</v>
      </c>
      <c r="J3701">
        <v>42.83</v>
      </c>
      <c r="K3701">
        <v>385.47</v>
      </c>
      <c r="L3701" t="s">
        <v>24</v>
      </c>
    </row>
    <row r="3702" spans="1:12" x14ac:dyDescent="0.2">
      <c r="A3702" t="s">
        <v>14</v>
      </c>
      <c r="B3702" t="s">
        <v>821</v>
      </c>
      <c r="C3702" t="s">
        <v>16</v>
      </c>
      <c r="D3702" t="s">
        <v>33</v>
      </c>
      <c r="E3702" t="s">
        <v>190</v>
      </c>
      <c r="F3702" t="s">
        <v>191</v>
      </c>
      <c r="G3702" t="s">
        <v>63</v>
      </c>
      <c r="H3702" t="s">
        <v>192</v>
      </c>
      <c r="I3702">
        <v>5</v>
      </c>
      <c r="J3702">
        <v>42.83</v>
      </c>
      <c r="K3702">
        <v>214.15</v>
      </c>
      <c r="L3702" t="s">
        <v>193</v>
      </c>
    </row>
    <row r="3703" spans="1:12" x14ac:dyDescent="0.2">
      <c r="A3703" t="s">
        <v>14</v>
      </c>
      <c r="B3703" t="s">
        <v>821</v>
      </c>
      <c r="C3703" t="s">
        <v>16</v>
      </c>
      <c r="E3703" t="s">
        <v>576</v>
      </c>
      <c r="F3703" t="s">
        <v>577</v>
      </c>
      <c r="G3703" t="s">
        <v>396</v>
      </c>
      <c r="I3703">
        <v>6</v>
      </c>
      <c r="J3703">
        <v>42.83</v>
      </c>
      <c r="K3703">
        <v>256.98</v>
      </c>
      <c r="L3703" t="s">
        <v>24</v>
      </c>
    </row>
    <row r="3704" spans="1:12" x14ac:dyDescent="0.2">
      <c r="A3704" t="s">
        <v>14</v>
      </c>
      <c r="B3704" t="s">
        <v>821</v>
      </c>
      <c r="C3704" t="s">
        <v>16</v>
      </c>
      <c r="D3704" t="s">
        <v>380</v>
      </c>
      <c r="E3704" t="s">
        <v>386</v>
      </c>
      <c r="F3704" t="s">
        <v>382</v>
      </c>
      <c r="I3704">
        <v>5.75</v>
      </c>
      <c r="J3704">
        <v>42.83</v>
      </c>
      <c r="K3704">
        <v>246.27250000000001</v>
      </c>
    </row>
    <row r="3705" spans="1:12" x14ac:dyDescent="0.2">
      <c r="A3705" t="s">
        <v>36</v>
      </c>
      <c r="B3705" t="s">
        <v>821</v>
      </c>
      <c r="C3705" t="s">
        <v>16</v>
      </c>
      <c r="E3705" t="s">
        <v>18</v>
      </c>
      <c r="I3705">
        <v>4</v>
      </c>
      <c r="J3705">
        <v>42.83</v>
      </c>
      <c r="K3705">
        <v>171.32</v>
      </c>
    </row>
    <row r="3706" spans="1:12" x14ac:dyDescent="0.2">
      <c r="A3706" t="s">
        <v>36</v>
      </c>
      <c r="B3706" t="s">
        <v>821</v>
      </c>
      <c r="C3706" t="s">
        <v>16</v>
      </c>
      <c r="E3706" t="s">
        <v>40</v>
      </c>
      <c r="I3706">
        <v>4</v>
      </c>
      <c r="J3706">
        <v>42.83</v>
      </c>
      <c r="K3706">
        <v>171.32</v>
      </c>
    </row>
    <row r="3707" spans="1:12" x14ac:dyDescent="0.2">
      <c r="A3707" t="s">
        <v>36</v>
      </c>
      <c r="B3707" t="s">
        <v>821</v>
      </c>
      <c r="C3707" t="s">
        <v>16</v>
      </c>
      <c r="D3707" t="s">
        <v>121</v>
      </c>
      <c r="E3707" t="s">
        <v>822</v>
      </c>
      <c r="F3707" t="s">
        <v>823</v>
      </c>
      <c r="G3707" t="s">
        <v>134</v>
      </c>
      <c r="H3707" t="s">
        <v>145</v>
      </c>
      <c r="I3707">
        <v>5</v>
      </c>
      <c r="J3707">
        <v>42.83</v>
      </c>
      <c r="K3707">
        <v>214.15</v>
      </c>
      <c r="L3707" t="s">
        <v>24</v>
      </c>
    </row>
    <row r="3708" spans="1:12" x14ac:dyDescent="0.2">
      <c r="A3708" t="s">
        <v>36</v>
      </c>
      <c r="B3708" t="s">
        <v>821</v>
      </c>
      <c r="C3708" t="s">
        <v>16</v>
      </c>
      <c r="D3708" t="s">
        <v>121</v>
      </c>
      <c r="E3708" t="s">
        <v>824</v>
      </c>
      <c r="F3708" t="s">
        <v>823</v>
      </c>
      <c r="G3708" t="s">
        <v>134</v>
      </c>
      <c r="H3708" t="s">
        <v>145</v>
      </c>
      <c r="I3708">
        <v>8</v>
      </c>
      <c r="J3708">
        <v>42.83</v>
      </c>
      <c r="K3708">
        <v>342.64</v>
      </c>
      <c r="L3708" t="s">
        <v>24</v>
      </c>
    </row>
    <row r="3709" spans="1:12" x14ac:dyDescent="0.2">
      <c r="A3709" t="s">
        <v>36</v>
      </c>
      <c r="B3709" t="s">
        <v>821</v>
      </c>
      <c r="C3709" t="s">
        <v>16</v>
      </c>
      <c r="D3709" t="s">
        <v>33</v>
      </c>
      <c r="E3709" t="s">
        <v>190</v>
      </c>
      <c r="F3709" t="s">
        <v>191</v>
      </c>
      <c r="G3709" t="s">
        <v>63</v>
      </c>
      <c r="H3709" t="s">
        <v>192</v>
      </c>
      <c r="I3709">
        <v>5</v>
      </c>
      <c r="J3709">
        <v>42.83</v>
      </c>
      <c r="K3709">
        <v>214.15</v>
      </c>
      <c r="L3709" t="s">
        <v>193</v>
      </c>
    </row>
    <row r="3710" spans="1:12" x14ac:dyDescent="0.2">
      <c r="A3710" t="s">
        <v>36</v>
      </c>
      <c r="B3710" t="s">
        <v>821</v>
      </c>
      <c r="C3710" t="s">
        <v>16</v>
      </c>
      <c r="E3710" t="s">
        <v>576</v>
      </c>
      <c r="F3710" t="s">
        <v>577</v>
      </c>
      <c r="G3710" t="s">
        <v>396</v>
      </c>
      <c r="I3710">
        <v>4</v>
      </c>
      <c r="J3710">
        <v>42.83</v>
      </c>
      <c r="K3710">
        <v>171.32</v>
      </c>
      <c r="L3710" t="s">
        <v>24</v>
      </c>
    </row>
    <row r="3711" spans="1:12" x14ac:dyDescent="0.2">
      <c r="A3711" t="s">
        <v>36</v>
      </c>
      <c r="B3711" t="s">
        <v>821</v>
      </c>
      <c r="C3711" t="s">
        <v>16</v>
      </c>
      <c r="D3711" t="s">
        <v>380</v>
      </c>
      <c r="E3711" t="s">
        <v>386</v>
      </c>
      <c r="F3711" t="s">
        <v>382</v>
      </c>
      <c r="I3711">
        <v>5</v>
      </c>
      <c r="J3711">
        <v>42.83</v>
      </c>
      <c r="K3711">
        <v>214.15</v>
      </c>
    </row>
    <row r="3712" spans="1:12" x14ac:dyDescent="0.2">
      <c r="A3712" t="s">
        <v>36</v>
      </c>
      <c r="B3712" t="s">
        <v>821</v>
      </c>
      <c r="C3712" t="s">
        <v>16</v>
      </c>
      <c r="E3712" t="s">
        <v>46</v>
      </c>
      <c r="I3712">
        <v>4</v>
      </c>
      <c r="J3712">
        <v>42.83</v>
      </c>
      <c r="K3712">
        <v>171.32</v>
      </c>
    </row>
    <row r="3713" spans="1:12" x14ac:dyDescent="0.2">
      <c r="A3713" t="s">
        <v>37</v>
      </c>
      <c r="B3713" t="s">
        <v>821</v>
      </c>
      <c r="C3713" t="s">
        <v>16</v>
      </c>
      <c r="E3713" t="s">
        <v>18</v>
      </c>
      <c r="I3713">
        <v>4</v>
      </c>
      <c r="J3713">
        <v>42.83</v>
      </c>
      <c r="K3713">
        <v>171.32</v>
      </c>
    </row>
    <row r="3714" spans="1:12" x14ac:dyDescent="0.2">
      <c r="A3714" t="s">
        <v>37</v>
      </c>
      <c r="B3714" t="s">
        <v>821</v>
      </c>
      <c r="C3714" t="s">
        <v>16</v>
      </c>
      <c r="E3714" t="s">
        <v>40</v>
      </c>
      <c r="I3714">
        <v>4</v>
      </c>
      <c r="J3714">
        <v>42.83</v>
      </c>
      <c r="K3714">
        <v>171.32</v>
      </c>
    </row>
    <row r="3715" spans="1:12" x14ac:dyDescent="0.2">
      <c r="A3715" t="s">
        <v>37</v>
      </c>
      <c r="B3715" t="s">
        <v>821</v>
      </c>
      <c r="C3715" t="s">
        <v>16</v>
      </c>
      <c r="D3715" t="s">
        <v>121</v>
      </c>
      <c r="E3715" t="s">
        <v>822</v>
      </c>
      <c r="F3715" t="s">
        <v>823</v>
      </c>
      <c r="G3715" t="s">
        <v>134</v>
      </c>
      <c r="H3715" t="s">
        <v>145</v>
      </c>
      <c r="I3715">
        <v>4</v>
      </c>
      <c r="J3715">
        <v>42.83</v>
      </c>
      <c r="K3715">
        <v>171.32</v>
      </c>
      <c r="L3715" t="s">
        <v>24</v>
      </c>
    </row>
    <row r="3716" spans="1:12" x14ac:dyDescent="0.2">
      <c r="A3716" t="s">
        <v>37</v>
      </c>
      <c r="B3716" t="s">
        <v>821</v>
      </c>
      <c r="C3716" t="s">
        <v>16</v>
      </c>
      <c r="D3716" t="s">
        <v>121</v>
      </c>
      <c r="E3716" t="s">
        <v>824</v>
      </c>
      <c r="F3716" t="s">
        <v>823</v>
      </c>
      <c r="G3716" t="s">
        <v>134</v>
      </c>
      <c r="H3716" t="s">
        <v>145</v>
      </c>
      <c r="I3716">
        <v>12</v>
      </c>
      <c r="J3716">
        <v>42.83</v>
      </c>
      <c r="K3716">
        <v>513.96</v>
      </c>
      <c r="L3716" t="s">
        <v>24</v>
      </c>
    </row>
    <row r="3717" spans="1:12" x14ac:dyDescent="0.2">
      <c r="A3717" t="s">
        <v>37</v>
      </c>
      <c r="B3717" t="s">
        <v>821</v>
      </c>
      <c r="C3717" t="s">
        <v>16</v>
      </c>
      <c r="D3717" t="s">
        <v>33</v>
      </c>
      <c r="E3717" t="s">
        <v>190</v>
      </c>
      <c r="F3717" t="s">
        <v>191</v>
      </c>
      <c r="G3717" t="s">
        <v>63</v>
      </c>
      <c r="H3717" t="s">
        <v>192</v>
      </c>
      <c r="I3717">
        <v>4</v>
      </c>
      <c r="J3717">
        <v>42.83</v>
      </c>
      <c r="K3717">
        <v>171.32</v>
      </c>
      <c r="L3717" t="s">
        <v>193</v>
      </c>
    </row>
    <row r="3718" spans="1:12" x14ac:dyDescent="0.2">
      <c r="A3718" t="s">
        <v>37</v>
      </c>
      <c r="B3718" t="s">
        <v>821</v>
      </c>
      <c r="C3718" t="s">
        <v>16</v>
      </c>
      <c r="E3718" t="s">
        <v>576</v>
      </c>
      <c r="F3718" t="s">
        <v>577</v>
      </c>
      <c r="G3718" t="s">
        <v>396</v>
      </c>
      <c r="I3718">
        <v>2.5</v>
      </c>
      <c r="J3718">
        <v>42.83</v>
      </c>
      <c r="K3718">
        <v>107.075</v>
      </c>
      <c r="L3718" t="s">
        <v>24</v>
      </c>
    </row>
    <row r="3719" spans="1:12" x14ac:dyDescent="0.2">
      <c r="A3719" t="s">
        <v>37</v>
      </c>
      <c r="B3719" t="s">
        <v>821</v>
      </c>
      <c r="C3719" t="s">
        <v>16</v>
      </c>
      <c r="D3719" t="s">
        <v>380</v>
      </c>
      <c r="E3719" t="s">
        <v>386</v>
      </c>
      <c r="F3719" t="s">
        <v>382</v>
      </c>
      <c r="I3719">
        <v>4</v>
      </c>
      <c r="J3719">
        <v>42.83</v>
      </c>
      <c r="K3719">
        <v>171.32</v>
      </c>
    </row>
    <row r="3720" spans="1:12" x14ac:dyDescent="0.2">
      <c r="A3720" t="s">
        <v>37</v>
      </c>
      <c r="B3720" t="s">
        <v>821</v>
      </c>
      <c r="C3720" t="s">
        <v>16</v>
      </c>
      <c r="E3720" t="s">
        <v>46</v>
      </c>
      <c r="I3720">
        <v>0</v>
      </c>
      <c r="J3720">
        <v>42.83</v>
      </c>
      <c r="K3720">
        <v>0</v>
      </c>
    </row>
    <row r="3721" spans="1:12" x14ac:dyDescent="0.2">
      <c r="A3721" t="s">
        <v>37</v>
      </c>
      <c r="B3721" t="s">
        <v>821</v>
      </c>
      <c r="C3721" t="s">
        <v>16</v>
      </c>
      <c r="E3721" t="s">
        <v>17</v>
      </c>
      <c r="I3721">
        <v>4</v>
      </c>
      <c r="J3721">
        <v>42.83</v>
      </c>
      <c r="K3721">
        <v>171.32</v>
      </c>
    </row>
    <row r="3722" spans="1:12" x14ac:dyDescent="0.2">
      <c r="A3722" t="s">
        <v>39</v>
      </c>
      <c r="B3722" t="s">
        <v>821</v>
      </c>
      <c r="C3722" t="s">
        <v>16</v>
      </c>
      <c r="E3722" t="s">
        <v>18</v>
      </c>
      <c r="I3722">
        <v>4</v>
      </c>
      <c r="J3722">
        <v>42.83</v>
      </c>
      <c r="K3722">
        <v>171.32</v>
      </c>
    </row>
    <row r="3723" spans="1:12" x14ac:dyDescent="0.2">
      <c r="A3723" t="s">
        <v>39</v>
      </c>
      <c r="B3723" t="s">
        <v>821</v>
      </c>
      <c r="C3723" t="s">
        <v>16</v>
      </c>
      <c r="E3723" t="s">
        <v>20</v>
      </c>
      <c r="I3723">
        <v>4</v>
      </c>
      <c r="J3723">
        <v>42.83</v>
      </c>
      <c r="K3723">
        <v>171.32</v>
      </c>
    </row>
    <row r="3724" spans="1:12" x14ac:dyDescent="0.2">
      <c r="A3724" t="s">
        <v>39</v>
      </c>
      <c r="B3724" t="s">
        <v>821</v>
      </c>
      <c r="C3724" t="s">
        <v>16</v>
      </c>
      <c r="D3724" t="s">
        <v>121</v>
      </c>
      <c r="E3724" t="s">
        <v>822</v>
      </c>
      <c r="F3724" t="s">
        <v>823</v>
      </c>
      <c r="G3724" t="s">
        <v>134</v>
      </c>
      <c r="H3724" t="s">
        <v>145</v>
      </c>
      <c r="I3724">
        <v>4</v>
      </c>
      <c r="J3724">
        <v>42.83</v>
      </c>
      <c r="K3724">
        <v>171.32</v>
      </c>
      <c r="L3724" t="s">
        <v>24</v>
      </c>
    </row>
    <row r="3725" spans="1:12" x14ac:dyDescent="0.2">
      <c r="A3725" t="s">
        <v>39</v>
      </c>
      <c r="B3725" t="s">
        <v>821</v>
      </c>
      <c r="C3725" t="s">
        <v>16</v>
      </c>
      <c r="D3725" t="s">
        <v>121</v>
      </c>
      <c r="E3725" t="s">
        <v>824</v>
      </c>
      <c r="F3725" t="s">
        <v>823</v>
      </c>
      <c r="G3725" t="s">
        <v>134</v>
      </c>
      <c r="H3725" t="s">
        <v>145</v>
      </c>
      <c r="I3725">
        <v>16</v>
      </c>
      <c r="J3725">
        <v>42.83</v>
      </c>
      <c r="K3725">
        <v>685.28</v>
      </c>
      <c r="L3725" t="s">
        <v>24</v>
      </c>
    </row>
    <row r="3726" spans="1:12" x14ac:dyDescent="0.2">
      <c r="A3726" t="s">
        <v>39</v>
      </c>
      <c r="B3726" t="s">
        <v>821</v>
      </c>
      <c r="C3726" t="s">
        <v>16</v>
      </c>
      <c r="D3726" t="s">
        <v>33</v>
      </c>
      <c r="E3726" t="s">
        <v>190</v>
      </c>
      <c r="F3726" t="s">
        <v>191</v>
      </c>
      <c r="G3726" t="s">
        <v>63</v>
      </c>
      <c r="H3726" t="s">
        <v>192</v>
      </c>
      <c r="I3726">
        <v>4</v>
      </c>
      <c r="J3726">
        <v>42.83</v>
      </c>
      <c r="K3726">
        <v>171.32</v>
      </c>
      <c r="L3726" t="s">
        <v>193</v>
      </c>
    </row>
    <row r="3727" spans="1:12" x14ac:dyDescent="0.2">
      <c r="A3727" t="s">
        <v>39</v>
      </c>
      <c r="B3727" t="s">
        <v>821</v>
      </c>
      <c r="C3727" t="s">
        <v>16</v>
      </c>
      <c r="E3727" t="s">
        <v>576</v>
      </c>
      <c r="F3727" t="s">
        <v>577</v>
      </c>
      <c r="G3727" t="s">
        <v>396</v>
      </c>
      <c r="I3727">
        <v>2</v>
      </c>
      <c r="J3727">
        <v>42.83</v>
      </c>
      <c r="K3727">
        <v>85.66</v>
      </c>
      <c r="L3727" t="s">
        <v>24</v>
      </c>
    </row>
    <row r="3728" spans="1:12" x14ac:dyDescent="0.2">
      <c r="A3728" t="s">
        <v>39</v>
      </c>
      <c r="B3728" t="s">
        <v>821</v>
      </c>
      <c r="C3728" t="s">
        <v>16</v>
      </c>
      <c r="D3728" t="s">
        <v>380</v>
      </c>
      <c r="E3728" t="s">
        <v>386</v>
      </c>
      <c r="F3728" t="s">
        <v>382</v>
      </c>
      <c r="I3728">
        <v>4</v>
      </c>
      <c r="J3728">
        <v>42.83</v>
      </c>
      <c r="K3728">
        <v>171.32</v>
      </c>
    </row>
    <row r="3729" spans="1:14" x14ac:dyDescent="0.2">
      <c r="A3729" t="s">
        <v>39</v>
      </c>
      <c r="B3729" t="s">
        <v>821</v>
      </c>
      <c r="C3729" t="s">
        <v>16</v>
      </c>
      <c r="E3729" t="s">
        <v>46</v>
      </c>
      <c r="I3729">
        <v>0</v>
      </c>
      <c r="J3729">
        <v>42.83</v>
      </c>
      <c r="K3729">
        <v>0</v>
      </c>
    </row>
    <row r="3730" spans="1:14" x14ac:dyDescent="0.2">
      <c r="A3730" t="s">
        <v>39</v>
      </c>
      <c r="B3730" t="s">
        <v>821</v>
      </c>
      <c r="C3730" t="s">
        <v>16</v>
      </c>
      <c r="E3730" t="s">
        <v>17</v>
      </c>
      <c r="I3730">
        <v>4</v>
      </c>
      <c r="J3730">
        <v>42.83</v>
      </c>
      <c r="K3730">
        <v>171.32</v>
      </c>
    </row>
    <row r="3731" spans="1:14" x14ac:dyDescent="0.2">
      <c r="A3731" t="s">
        <v>44</v>
      </c>
      <c r="B3731" t="s">
        <v>821</v>
      </c>
      <c r="C3731" t="s">
        <v>16</v>
      </c>
      <c r="E3731" t="s">
        <v>18</v>
      </c>
      <c r="I3731">
        <v>5</v>
      </c>
      <c r="J3731">
        <v>42.83</v>
      </c>
      <c r="K3731">
        <v>214.15</v>
      </c>
    </row>
    <row r="3732" spans="1:14" x14ac:dyDescent="0.2">
      <c r="A3732" t="s">
        <v>44</v>
      </c>
      <c r="B3732" t="s">
        <v>821</v>
      </c>
      <c r="C3732" t="s">
        <v>16</v>
      </c>
      <c r="E3732" t="s">
        <v>121</v>
      </c>
      <c r="F3732" t="s">
        <v>113</v>
      </c>
      <c r="H3732" t="s">
        <v>23</v>
      </c>
      <c r="I3732">
        <v>9</v>
      </c>
      <c r="J3732">
        <v>42.83</v>
      </c>
      <c r="K3732">
        <v>385.47</v>
      </c>
      <c r="L3732" t="s">
        <v>114</v>
      </c>
      <c r="N3732" t="s">
        <v>825</v>
      </c>
    </row>
    <row r="3733" spans="1:14" x14ac:dyDescent="0.2">
      <c r="A3733" t="s">
        <v>44</v>
      </c>
      <c r="B3733" t="s">
        <v>821</v>
      </c>
      <c r="C3733" t="s">
        <v>16</v>
      </c>
      <c r="E3733" t="s">
        <v>213</v>
      </c>
      <c r="F3733" t="s">
        <v>59</v>
      </c>
      <c r="H3733" t="s">
        <v>23</v>
      </c>
      <c r="I3733">
        <v>2</v>
      </c>
      <c r="J3733">
        <v>42.83</v>
      </c>
      <c r="K3733">
        <v>85.66</v>
      </c>
      <c r="L3733" t="s">
        <v>24</v>
      </c>
      <c r="N3733" t="s">
        <v>826</v>
      </c>
    </row>
    <row r="3734" spans="1:14" x14ac:dyDescent="0.2">
      <c r="A3734" t="s">
        <v>44</v>
      </c>
      <c r="B3734" t="s">
        <v>821</v>
      </c>
      <c r="C3734" t="s">
        <v>16</v>
      </c>
      <c r="E3734" t="s">
        <v>65</v>
      </c>
      <c r="F3734" t="s">
        <v>66</v>
      </c>
      <c r="H3734" t="s">
        <v>23</v>
      </c>
      <c r="I3734">
        <v>6</v>
      </c>
      <c r="J3734">
        <v>42.83</v>
      </c>
      <c r="K3734">
        <v>256.98</v>
      </c>
      <c r="L3734" t="s">
        <v>24</v>
      </c>
      <c r="N3734" t="s">
        <v>827</v>
      </c>
    </row>
    <row r="3735" spans="1:14" x14ac:dyDescent="0.2">
      <c r="A3735" t="s">
        <v>44</v>
      </c>
      <c r="B3735" t="s">
        <v>821</v>
      </c>
      <c r="C3735" t="s">
        <v>16</v>
      </c>
      <c r="E3735" t="s">
        <v>20</v>
      </c>
      <c r="I3735">
        <v>2</v>
      </c>
      <c r="J3735">
        <v>42.83</v>
      </c>
      <c r="K3735">
        <v>85.66</v>
      </c>
      <c r="N3735" t="s">
        <v>828</v>
      </c>
    </row>
    <row r="3736" spans="1:14" x14ac:dyDescent="0.2">
      <c r="A3736" t="s">
        <v>44</v>
      </c>
      <c r="B3736" t="s">
        <v>821</v>
      </c>
      <c r="C3736" t="s">
        <v>16</v>
      </c>
      <c r="E3736" t="s">
        <v>79</v>
      </c>
      <c r="I3736">
        <v>2</v>
      </c>
      <c r="J3736">
        <v>42.83</v>
      </c>
      <c r="K3736">
        <v>85.66</v>
      </c>
      <c r="N3736" t="s">
        <v>829</v>
      </c>
    </row>
    <row r="3737" spans="1:14" x14ac:dyDescent="0.2">
      <c r="A3737" t="s">
        <v>44</v>
      </c>
      <c r="B3737" t="s">
        <v>821</v>
      </c>
      <c r="C3737" t="s">
        <v>16</v>
      </c>
      <c r="E3737" t="s">
        <v>112</v>
      </c>
      <c r="F3737" t="s">
        <v>113</v>
      </c>
      <c r="H3737" t="s">
        <v>23</v>
      </c>
      <c r="I3737">
        <v>8</v>
      </c>
      <c r="J3737">
        <v>42.83</v>
      </c>
      <c r="K3737">
        <v>342.64</v>
      </c>
      <c r="L3737" t="s">
        <v>114</v>
      </c>
      <c r="N3737" t="s">
        <v>830</v>
      </c>
    </row>
    <row r="3738" spans="1:14" x14ac:dyDescent="0.2">
      <c r="A3738" t="s">
        <v>44</v>
      </c>
      <c r="B3738" t="s">
        <v>821</v>
      </c>
      <c r="C3738" t="s">
        <v>16</v>
      </c>
      <c r="E3738" t="s">
        <v>40</v>
      </c>
      <c r="I3738">
        <v>5</v>
      </c>
      <c r="J3738">
        <v>42.83</v>
      </c>
      <c r="K3738">
        <v>214.15</v>
      </c>
      <c r="N3738" t="s">
        <v>831</v>
      </c>
    </row>
    <row r="3739" spans="1:14" x14ac:dyDescent="0.2">
      <c r="A3739" t="s">
        <v>44</v>
      </c>
      <c r="B3739" t="s">
        <v>821</v>
      </c>
      <c r="C3739" t="s">
        <v>16</v>
      </c>
      <c r="E3739" t="s">
        <v>17</v>
      </c>
      <c r="I3739">
        <v>0</v>
      </c>
      <c r="J3739">
        <v>42.83</v>
      </c>
      <c r="K3739">
        <v>0</v>
      </c>
    </row>
    <row r="3740" spans="1:14" x14ac:dyDescent="0.2">
      <c r="A3740" t="s">
        <v>48</v>
      </c>
      <c r="B3740" t="s">
        <v>821</v>
      </c>
      <c r="C3740" t="s">
        <v>16</v>
      </c>
      <c r="E3740" t="s">
        <v>18</v>
      </c>
      <c r="I3740">
        <v>5</v>
      </c>
      <c r="J3740">
        <v>42.83</v>
      </c>
      <c r="K3740">
        <v>214.15</v>
      </c>
    </row>
    <row r="3741" spans="1:14" x14ac:dyDescent="0.2">
      <c r="A3741" t="s">
        <v>48</v>
      </c>
      <c r="B3741" t="s">
        <v>821</v>
      </c>
      <c r="C3741" t="s">
        <v>16</v>
      </c>
      <c r="E3741" t="s">
        <v>112</v>
      </c>
      <c r="F3741" t="s">
        <v>113</v>
      </c>
      <c r="H3741" t="s">
        <v>23</v>
      </c>
      <c r="I3741">
        <v>10</v>
      </c>
      <c r="J3741">
        <v>42.83</v>
      </c>
      <c r="K3741">
        <v>428.3</v>
      </c>
      <c r="L3741" t="s">
        <v>114</v>
      </c>
      <c r="N3741" t="s">
        <v>832</v>
      </c>
    </row>
    <row r="3742" spans="1:14" x14ac:dyDescent="0.2">
      <c r="A3742" t="s">
        <v>48</v>
      </c>
      <c r="B3742" t="s">
        <v>821</v>
      </c>
      <c r="C3742" t="s">
        <v>16</v>
      </c>
      <c r="E3742" t="s">
        <v>79</v>
      </c>
      <c r="I3742">
        <v>3</v>
      </c>
      <c r="J3742">
        <v>42.83</v>
      </c>
      <c r="K3742">
        <v>128.49</v>
      </c>
      <c r="N3742" t="s">
        <v>833</v>
      </c>
    </row>
    <row r="3743" spans="1:14" x14ac:dyDescent="0.2">
      <c r="A3743" t="s">
        <v>48</v>
      </c>
      <c r="B3743" t="s">
        <v>821</v>
      </c>
      <c r="C3743" t="s">
        <v>16</v>
      </c>
      <c r="E3743" t="s">
        <v>20</v>
      </c>
      <c r="I3743">
        <v>3</v>
      </c>
      <c r="J3743">
        <v>42.83</v>
      </c>
      <c r="K3743">
        <v>128.49</v>
      </c>
    </row>
    <row r="3744" spans="1:14" x14ac:dyDescent="0.2">
      <c r="A3744" t="s">
        <v>48</v>
      </c>
      <c r="B3744" t="s">
        <v>821</v>
      </c>
      <c r="C3744" t="s">
        <v>16</v>
      </c>
      <c r="E3744" t="s">
        <v>25</v>
      </c>
      <c r="F3744" t="s">
        <v>22</v>
      </c>
      <c r="H3744" t="s">
        <v>23</v>
      </c>
      <c r="I3744">
        <v>2</v>
      </c>
      <c r="J3744">
        <v>42.83</v>
      </c>
      <c r="K3744">
        <v>85.66</v>
      </c>
      <c r="L3744" t="s">
        <v>24</v>
      </c>
      <c r="N3744" t="s">
        <v>834</v>
      </c>
    </row>
    <row r="3745" spans="1:14" x14ac:dyDescent="0.2">
      <c r="A3745" t="s">
        <v>48</v>
      </c>
      <c r="B3745" t="s">
        <v>821</v>
      </c>
      <c r="C3745" t="s">
        <v>16</v>
      </c>
      <c r="E3745" t="s">
        <v>79</v>
      </c>
      <c r="I3745">
        <v>2</v>
      </c>
      <c r="J3745">
        <v>42.83</v>
      </c>
      <c r="K3745">
        <v>85.66</v>
      </c>
    </row>
    <row r="3746" spans="1:14" x14ac:dyDescent="0.2">
      <c r="A3746" t="s">
        <v>48</v>
      </c>
      <c r="B3746" t="s">
        <v>821</v>
      </c>
      <c r="C3746" t="s">
        <v>16</v>
      </c>
      <c r="E3746" t="s">
        <v>112</v>
      </c>
      <c r="F3746" t="s">
        <v>113</v>
      </c>
      <c r="H3746" t="s">
        <v>23</v>
      </c>
      <c r="I3746">
        <v>3</v>
      </c>
      <c r="J3746">
        <v>42.83</v>
      </c>
      <c r="K3746">
        <v>128.49</v>
      </c>
      <c r="L3746" t="s">
        <v>114</v>
      </c>
    </row>
    <row r="3747" spans="1:14" x14ac:dyDescent="0.2">
      <c r="A3747" t="s">
        <v>48</v>
      </c>
      <c r="B3747" t="s">
        <v>821</v>
      </c>
      <c r="C3747" t="s">
        <v>16</v>
      </c>
      <c r="E3747" t="s">
        <v>40</v>
      </c>
      <c r="I3747">
        <v>2.5</v>
      </c>
      <c r="J3747">
        <v>42.83</v>
      </c>
      <c r="K3747">
        <v>107.075</v>
      </c>
    </row>
    <row r="3748" spans="1:14" x14ac:dyDescent="0.2">
      <c r="A3748" t="s">
        <v>48</v>
      </c>
      <c r="B3748" t="s">
        <v>821</v>
      </c>
      <c r="C3748" t="s">
        <v>16</v>
      </c>
      <c r="E3748" t="s">
        <v>17</v>
      </c>
      <c r="I3748">
        <v>8</v>
      </c>
      <c r="J3748">
        <v>42.83</v>
      </c>
      <c r="K3748">
        <v>342.64</v>
      </c>
    </row>
    <row r="3749" spans="1:14" x14ac:dyDescent="0.2">
      <c r="A3749" t="s">
        <v>49</v>
      </c>
      <c r="B3749" t="s">
        <v>821</v>
      </c>
      <c r="C3749" t="s">
        <v>16</v>
      </c>
      <c r="E3749" t="s">
        <v>18</v>
      </c>
      <c r="I3749">
        <v>4</v>
      </c>
      <c r="J3749">
        <v>42.83</v>
      </c>
      <c r="K3749">
        <v>171.32</v>
      </c>
    </row>
    <row r="3750" spans="1:14" x14ac:dyDescent="0.2">
      <c r="A3750" t="s">
        <v>49</v>
      </c>
      <c r="B3750" t="s">
        <v>821</v>
      </c>
      <c r="C3750" t="s">
        <v>16</v>
      </c>
      <c r="E3750" t="s">
        <v>112</v>
      </c>
      <c r="F3750" t="s">
        <v>113</v>
      </c>
      <c r="H3750" t="s">
        <v>23</v>
      </c>
      <c r="I3750">
        <v>6</v>
      </c>
      <c r="J3750">
        <v>42.83</v>
      </c>
      <c r="K3750">
        <v>256.98</v>
      </c>
      <c r="L3750" t="s">
        <v>114</v>
      </c>
      <c r="N3750" t="s">
        <v>835</v>
      </c>
    </row>
    <row r="3751" spans="1:14" x14ac:dyDescent="0.2">
      <c r="A3751" t="s">
        <v>49</v>
      </c>
      <c r="B3751" t="s">
        <v>821</v>
      </c>
      <c r="C3751" t="s">
        <v>16</v>
      </c>
      <c r="E3751" t="s">
        <v>79</v>
      </c>
      <c r="I3751">
        <v>2</v>
      </c>
      <c r="J3751">
        <v>42.83</v>
      </c>
      <c r="K3751">
        <v>85.66</v>
      </c>
      <c r="N3751" t="s">
        <v>833</v>
      </c>
    </row>
    <row r="3752" spans="1:14" x14ac:dyDescent="0.2">
      <c r="A3752" t="s">
        <v>49</v>
      </c>
      <c r="B3752" t="s">
        <v>821</v>
      </c>
      <c r="C3752" t="s">
        <v>16</v>
      </c>
      <c r="E3752" t="s">
        <v>20</v>
      </c>
      <c r="I3752">
        <v>4</v>
      </c>
      <c r="J3752">
        <v>42.83</v>
      </c>
      <c r="K3752">
        <v>171.32</v>
      </c>
      <c r="N3752" t="s">
        <v>836</v>
      </c>
    </row>
    <row r="3753" spans="1:14" x14ac:dyDescent="0.2">
      <c r="A3753" t="s">
        <v>49</v>
      </c>
      <c r="B3753" t="s">
        <v>821</v>
      </c>
      <c r="C3753" t="s">
        <v>16</v>
      </c>
      <c r="E3753" t="s">
        <v>25</v>
      </c>
      <c r="F3753" t="s">
        <v>22</v>
      </c>
      <c r="H3753" t="s">
        <v>23</v>
      </c>
      <c r="I3753">
        <v>2</v>
      </c>
      <c r="J3753">
        <v>42.83</v>
      </c>
      <c r="K3753">
        <v>85.66</v>
      </c>
      <c r="L3753" t="s">
        <v>24</v>
      </c>
      <c r="N3753" t="s">
        <v>837</v>
      </c>
    </row>
    <row r="3754" spans="1:14" x14ac:dyDescent="0.2">
      <c r="A3754" t="s">
        <v>49</v>
      </c>
      <c r="B3754" t="s">
        <v>821</v>
      </c>
      <c r="C3754" t="s">
        <v>16</v>
      </c>
      <c r="E3754" t="s">
        <v>159</v>
      </c>
      <c r="F3754" t="s">
        <v>119</v>
      </c>
      <c r="H3754" t="s">
        <v>23</v>
      </c>
      <c r="I3754">
        <v>1</v>
      </c>
      <c r="J3754">
        <v>42.83</v>
      </c>
      <c r="K3754">
        <v>42.83</v>
      </c>
      <c r="L3754" t="s">
        <v>120</v>
      </c>
      <c r="N3754" t="s">
        <v>838</v>
      </c>
    </row>
    <row r="3755" spans="1:14" x14ac:dyDescent="0.2">
      <c r="A3755" t="s">
        <v>49</v>
      </c>
      <c r="B3755" t="s">
        <v>821</v>
      </c>
      <c r="C3755" t="s">
        <v>16</v>
      </c>
      <c r="E3755" t="s">
        <v>265</v>
      </c>
      <c r="F3755" t="s">
        <v>119</v>
      </c>
      <c r="H3755" t="s">
        <v>23</v>
      </c>
      <c r="I3755">
        <v>2</v>
      </c>
      <c r="J3755">
        <v>42.83</v>
      </c>
      <c r="K3755">
        <v>85.66</v>
      </c>
      <c r="L3755" t="s">
        <v>120</v>
      </c>
      <c r="N3755" t="s">
        <v>839</v>
      </c>
    </row>
    <row r="3756" spans="1:14" x14ac:dyDescent="0.2">
      <c r="A3756" t="s">
        <v>49</v>
      </c>
      <c r="B3756" t="s">
        <v>821</v>
      </c>
      <c r="C3756" t="s">
        <v>16</v>
      </c>
      <c r="E3756" t="s">
        <v>121</v>
      </c>
      <c r="F3756" t="s">
        <v>113</v>
      </c>
      <c r="H3756" t="s">
        <v>23</v>
      </c>
      <c r="I3756">
        <v>4</v>
      </c>
      <c r="J3756">
        <v>42.83</v>
      </c>
      <c r="K3756">
        <v>171.32</v>
      </c>
      <c r="L3756" t="s">
        <v>114</v>
      </c>
      <c r="N3756" t="s">
        <v>840</v>
      </c>
    </row>
    <row r="3757" spans="1:14" x14ac:dyDescent="0.2">
      <c r="A3757" t="s">
        <v>49</v>
      </c>
      <c r="B3757" t="s">
        <v>821</v>
      </c>
      <c r="C3757" t="s">
        <v>16</v>
      </c>
      <c r="E3757" t="s">
        <v>17</v>
      </c>
      <c r="I3757">
        <v>12</v>
      </c>
      <c r="J3757">
        <v>42.83</v>
      </c>
      <c r="K3757">
        <v>513.96</v>
      </c>
    </row>
    <row r="3758" spans="1:14" x14ac:dyDescent="0.2">
      <c r="A3758" t="s">
        <v>51</v>
      </c>
      <c r="B3758" t="s">
        <v>821</v>
      </c>
      <c r="C3758" t="s">
        <v>16</v>
      </c>
      <c r="E3758" t="s">
        <v>18</v>
      </c>
      <c r="I3758">
        <v>6</v>
      </c>
      <c r="J3758">
        <v>42.83</v>
      </c>
      <c r="K3758">
        <v>256.98</v>
      </c>
      <c r="N3758" t="s">
        <v>841</v>
      </c>
    </row>
    <row r="3759" spans="1:14" x14ac:dyDescent="0.2">
      <c r="A3759" t="s">
        <v>51</v>
      </c>
      <c r="B3759" t="s">
        <v>821</v>
      </c>
      <c r="C3759" t="s">
        <v>16</v>
      </c>
      <c r="E3759" t="s">
        <v>112</v>
      </c>
      <c r="F3759" t="s">
        <v>113</v>
      </c>
      <c r="H3759" t="s">
        <v>23</v>
      </c>
      <c r="I3759">
        <v>14</v>
      </c>
      <c r="J3759">
        <v>42.83</v>
      </c>
      <c r="K3759">
        <v>599.62</v>
      </c>
      <c r="L3759" t="s">
        <v>114</v>
      </c>
      <c r="N3759" t="s">
        <v>842</v>
      </c>
    </row>
    <row r="3760" spans="1:14" x14ac:dyDescent="0.2">
      <c r="A3760" t="s">
        <v>51</v>
      </c>
      <c r="B3760" t="s">
        <v>821</v>
      </c>
      <c r="C3760" t="s">
        <v>16</v>
      </c>
      <c r="E3760" t="s">
        <v>79</v>
      </c>
      <c r="I3760">
        <v>0</v>
      </c>
      <c r="J3760">
        <v>42.83</v>
      </c>
      <c r="K3760">
        <v>0</v>
      </c>
    </row>
    <row r="3761" spans="1:14" x14ac:dyDescent="0.2">
      <c r="A3761" t="s">
        <v>51</v>
      </c>
      <c r="B3761" t="s">
        <v>821</v>
      </c>
      <c r="C3761" t="s">
        <v>16</v>
      </c>
      <c r="E3761" t="s">
        <v>20</v>
      </c>
      <c r="I3761">
        <v>3</v>
      </c>
      <c r="J3761">
        <v>42.83</v>
      </c>
      <c r="K3761">
        <v>128.49</v>
      </c>
      <c r="N3761" t="s">
        <v>843</v>
      </c>
    </row>
    <row r="3762" spans="1:14" x14ac:dyDescent="0.2">
      <c r="A3762" t="s">
        <v>51</v>
      </c>
      <c r="B3762" t="s">
        <v>821</v>
      </c>
      <c r="C3762" t="s">
        <v>16</v>
      </c>
      <c r="E3762" t="s">
        <v>25</v>
      </c>
      <c r="F3762" t="s">
        <v>22</v>
      </c>
      <c r="H3762" t="s">
        <v>23</v>
      </c>
      <c r="I3762">
        <v>1</v>
      </c>
      <c r="J3762">
        <v>42.83</v>
      </c>
      <c r="K3762">
        <v>42.83</v>
      </c>
      <c r="L3762" t="s">
        <v>24</v>
      </c>
    </row>
    <row r="3763" spans="1:14" x14ac:dyDescent="0.2">
      <c r="A3763" t="s">
        <v>51</v>
      </c>
      <c r="B3763" t="s">
        <v>821</v>
      </c>
      <c r="C3763" t="s">
        <v>16</v>
      </c>
      <c r="E3763" t="s">
        <v>159</v>
      </c>
      <c r="F3763" t="s">
        <v>119</v>
      </c>
      <c r="H3763" t="s">
        <v>23</v>
      </c>
      <c r="I3763">
        <v>0</v>
      </c>
      <c r="J3763">
        <v>42.83</v>
      </c>
      <c r="K3763">
        <v>0</v>
      </c>
      <c r="L3763" t="s">
        <v>120</v>
      </c>
    </row>
    <row r="3764" spans="1:14" x14ac:dyDescent="0.2">
      <c r="A3764" t="s">
        <v>51</v>
      </c>
      <c r="B3764" t="s">
        <v>821</v>
      </c>
      <c r="C3764" t="s">
        <v>16</v>
      </c>
      <c r="E3764" t="s">
        <v>265</v>
      </c>
      <c r="F3764" t="s">
        <v>119</v>
      </c>
      <c r="H3764" t="s">
        <v>23</v>
      </c>
      <c r="I3764">
        <v>1</v>
      </c>
      <c r="J3764">
        <v>42.83</v>
      </c>
      <c r="K3764">
        <v>42.83</v>
      </c>
      <c r="L3764" t="s">
        <v>120</v>
      </c>
    </row>
    <row r="3765" spans="1:14" x14ac:dyDescent="0.2">
      <c r="A3765" t="s">
        <v>51</v>
      </c>
      <c r="B3765" t="s">
        <v>821</v>
      </c>
      <c r="C3765" t="s">
        <v>16</v>
      </c>
      <c r="E3765" t="s">
        <v>121</v>
      </c>
      <c r="F3765" t="s">
        <v>113</v>
      </c>
      <c r="H3765" t="s">
        <v>23</v>
      </c>
      <c r="I3765">
        <v>1</v>
      </c>
      <c r="J3765">
        <v>42.83</v>
      </c>
      <c r="K3765">
        <v>42.83</v>
      </c>
      <c r="L3765" t="s">
        <v>114</v>
      </c>
    </row>
    <row r="3766" spans="1:14" x14ac:dyDescent="0.2">
      <c r="A3766" t="s">
        <v>51</v>
      </c>
      <c r="B3766" t="s">
        <v>821</v>
      </c>
      <c r="C3766" t="s">
        <v>16</v>
      </c>
      <c r="E3766" t="s">
        <v>17</v>
      </c>
      <c r="I3766">
        <v>0</v>
      </c>
      <c r="J3766">
        <v>42.83</v>
      </c>
      <c r="K3766">
        <v>0</v>
      </c>
    </row>
    <row r="3767" spans="1:14" x14ac:dyDescent="0.2">
      <c r="A3767" t="s">
        <v>51</v>
      </c>
      <c r="B3767" t="s">
        <v>821</v>
      </c>
      <c r="C3767" t="s">
        <v>16</v>
      </c>
      <c r="E3767" t="s">
        <v>46</v>
      </c>
      <c r="I3767">
        <v>8</v>
      </c>
      <c r="J3767">
        <v>42.83</v>
      </c>
      <c r="K3767">
        <v>342.64</v>
      </c>
      <c r="N3767" t="s">
        <v>844</v>
      </c>
    </row>
    <row r="3768" spans="1:14" x14ac:dyDescent="0.2">
      <c r="A3768" t="s">
        <v>51</v>
      </c>
      <c r="B3768" t="s">
        <v>821</v>
      </c>
      <c r="C3768" t="s">
        <v>16</v>
      </c>
      <c r="E3768" t="s">
        <v>279</v>
      </c>
      <c r="F3768" t="s">
        <v>45</v>
      </c>
      <c r="H3768" t="s">
        <v>23</v>
      </c>
      <c r="I3768">
        <v>3</v>
      </c>
      <c r="J3768">
        <v>42.83</v>
      </c>
      <c r="K3768">
        <v>128.49</v>
      </c>
      <c r="L3768" t="s">
        <v>24</v>
      </c>
      <c r="N3768" t="s">
        <v>845</v>
      </c>
    </row>
    <row r="3769" spans="1:14" x14ac:dyDescent="0.2">
      <c r="A3769" t="s">
        <v>55</v>
      </c>
      <c r="B3769" t="s">
        <v>821</v>
      </c>
      <c r="C3769" t="s">
        <v>16</v>
      </c>
      <c r="E3769" t="s">
        <v>18</v>
      </c>
      <c r="I3769">
        <v>4</v>
      </c>
      <c r="J3769">
        <v>42.83</v>
      </c>
      <c r="K3769">
        <v>171.32</v>
      </c>
      <c r="N3769" t="s">
        <v>846</v>
      </c>
    </row>
    <row r="3770" spans="1:14" x14ac:dyDescent="0.2">
      <c r="A3770" t="s">
        <v>55</v>
      </c>
      <c r="B3770" t="s">
        <v>821</v>
      </c>
      <c r="C3770" t="s">
        <v>16</v>
      </c>
      <c r="E3770" t="s">
        <v>112</v>
      </c>
      <c r="F3770" t="s">
        <v>113</v>
      </c>
      <c r="H3770" t="s">
        <v>23</v>
      </c>
      <c r="I3770">
        <v>9.5</v>
      </c>
      <c r="J3770">
        <v>42.83</v>
      </c>
      <c r="K3770">
        <v>406.88499999999999</v>
      </c>
      <c r="L3770" t="s">
        <v>114</v>
      </c>
      <c r="N3770" t="s">
        <v>487</v>
      </c>
    </row>
    <row r="3771" spans="1:14" x14ac:dyDescent="0.2">
      <c r="A3771" t="s">
        <v>55</v>
      </c>
      <c r="B3771" t="s">
        <v>821</v>
      </c>
      <c r="C3771" t="s">
        <v>16</v>
      </c>
      <c r="E3771" t="s">
        <v>79</v>
      </c>
      <c r="I3771">
        <v>1</v>
      </c>
      <c r="J3771">
        <v>42.83</v>
      </c>
      <c r="K3771">
        <v>42.83</v>
      </c>
      <c r="N3771" t="s">
        <v>847</v>
      </c>
    </row>
    <row r="3772" spans="1:14" x14ac:dyDescent="0.2">
      <c r="A3772" t="s">
        <v>55</v>
      </c>
      <c r="B3772" t="s">
        <v>821</v>
      </c>
      <c r="C3772" t="s">
        <v>16</v>
      </c>
      <c r="E3772" t="s">
        <v>20</v>
      </c>
      <c r="I3772">
        <v>0</v>
      </c>
      <c r="J3772">
        <v>42.83</v>
      </c>
      <c r="K3772">
        <v>0</v>
      </c>
    </row>
    <row r="3773" spans="1:14" x14ac:dyDescent="0.2">
      <c r="A3773" t="s">
        <v>55</v>
      </c>
      <c r="B3773" t="s">
        <v>821</v>
      </c>
      <c r="C3773" t="s">
        <v>16</v>
      </c>
      <c r="E3773" t="s">
        <v>25</v>
      </c>
      <c r="F3773" t="s">
        <v>22</v>
      </c>
      <c r="H3773" t="s">
        <v>23</v>
      </c>
      <c r="I3773">
        <v>0</v>
      </c>
      <c r="J3773">
        <v>42.83</v>
      </c>
      <c r="K3773">
        <v>0</v>
      </c>
      <c r="L3773" t="s">
        <v>24</v>
      </c>
    </row>
    <row r="3774" spans="1:14" x14ac:dyDescent="0.2">
      <c r="A3774" t="s">
        <v>55</v>
      </c>
      <c r="B3774" t="s">
        <v>821</v>
      </c>
      <c r="C3774" t="s">
        <v>16</v>
      </c>
      <c r="E3774" t="s">
        <v>159</v>
      </c>
      <c r="F3774" t="s">
        <v>119</v>
      </c>
      <c r="H3774" t="s">
        <v>23</v>
      </c>
      <c r="I3774">
        <v>0</v>
      </c>
      <c r="J3774">
        <v>42.83</v>
      </c>
      <c r="K3774">
        <v>0</v>
      </c>
      <c r="L3774" t="s">
        <v>120</v>
      </c>
    </row>
    <row r="3775" spans="1:14" x14ac:dyDescent="0.2">
      <c r="A3775" t="s">
        <v>55</v>
      </c>
      <c r="B3775" t="s">
        <v>821</v>
      </c>
      <c r="C3775" t="s">
        <v>16</v>
      </c>
      <c r="E3775" t="s">
        <v>265</v>
      </c>
      <c r="F3775" t="s">
        <v>119</v>
      </c>
      <c r="H3775" t="s">
        <v>23</v>
      </c>
      <c r="I3775">
        <v>0</v>
      </c>
      <c r="J3775">
        <v>42.83</v>
      </c>
      <c r="K3775">
        <v>0</v>
      </c>
      <c r="L3775" t="s">
        <v>120</v>
      </c>
    </row>
    <row r="3776" spans="1:14" x14ac:dyDescent="0.2">
      <c r="A3776" t="s">
        <v>55</v>
      </c>
      <c r="B3776" t="s">
        <v>821</v>
      </c>
      <c r="C3776" t="s">
        <v>16</v>
      </c>
      <c r="E3776" t="s">
        <v>121</v>
      </c>
      <c r="F3776" t="s">
        <v>113</v>
      </c>
      <c r="H3776" t="s">
        <v>23</v>
      </c>
      <c r="I3776">
        <v>0</v>
      </c>
      <c r="J3776">
        <v>42.83</v>
      </c>
      <c r="K3776">
        <v>0</v>
      </c>
      <c r="L3776" t="s">
        <v>114</v>
      </c>
    </row>
    <row r="3777" spans="1:14" x14ac:dyDescent="0.2">
      <c r="A3777" t="s">
        <v>55</v>
      </c>
      <c r="B3777" t="s">
        <v>821</v>
      </c>
      <c r="C3777" t="s">
        <v>16</v>
      </c>
      <c r="E3777" t="s">
        <v>17</v>
      </c>
      <c r="I3777">
        <v>20</v>
      </c>
      <c r="J3777">
        <v>42.83</v>
      </c>
      <c r="K3777">
        <v>856.6</v>
      </c>
      <c r="N3777" t="s">
        <v>848</v>
      </c>
    </row>
    <row r="3778" spans="1:14" x14ac:dyDescent="0.2">
      <c r="A3778" t="s">
        <v>55</v>
      </c>
      <c r="B3778" t="s">
        <v>821</v>
      </c>
      <c r="C3778" t="s">
        <v>16</v>
      </c>
      <c r="E3778" t="s">
        <v>46</v>
      </c>
      <c r="I3778">
        <v>0</v>
      </c>
      <c r="J3778">
        <v>42.83</v>
      </c>
      <c r="K3778">
        <v>0</v>
      </c>
    </row>
    <row r="3779" spans="1:14" x14ac:dyDescent="0.2">
      <c r="A3779" t="s">
        <v>55</v>
      </c>
      <c r="B3779" t="s">
        <v>821</v>
      </c>
      <c r="C3779" t="s">
        <v>16</v>
      </c>
      <c r="E3779" t="s">
        <v>279</v>
      </c>
      <c r="F3779" t="s">
        <v>45</v>
      </c>
      <c r="H3779" t="s">
        <v>23</v>
      </c>
      <c r="I3779">
        <v>0</v>
      </c>
      <c r="J3779">
        <v>42.83</v>
      </c>
      <c r="K3779">
        <v>0</v>
      </c>
      <c r="L3779" t="s">
        <v>24</v>
      </c>
    </row>
    <row r="3780" spans="1:14" x14ac:dyDescent="0.2">
      <c r="A3780" t="s">
        <v>55</v>
      </c>
      <c r="B3780" t="s">
        <v>821</v>
      </c>
      <c r="C3780" t="s">
        <v>16</v>
      </c>
      <c r="E3780" t="s">
        <v>111</v>
      </c>
      <c r="F3780" t="s">
        <v>59</v>
      </c>
      <c r="H3780" t="s">
        <v>23</v>
      </c>
      <c r="I3780">
        <v>4</v>
      </c>
      <c r="J3780">
        <v>42.83</v>
      </c>
      <c r="K3780">
        <v>171.32</v>
      </c>
      <c r="L3780" t="s">
        <v>24</v>
      </c>
      <c r="N3780" t="s">
        <v>849</v>
      </c>
    </row>
    <row r="3781" spans="1:14" x14ac:dyDescent="0.2">
      <c r="A3781" t="s">
        <v>56</v>
      </c>
      <c r="B3781" t="s">
        <v>821</v>
      </c>
      <c r="C3781" t="s">
        <v>16</v>
      </c>
      <c r="E3781" t="s">
        <v>18</v>
      </c>
      <c r="I3781">
        <v>6</v>
      </c>
      <c r="J3781">
        <v>42.83</v>
      </c>
      <c r="K3781">
        <v>256.98</v>
      </c>
      <c r="N3781" t="s">
        <v>841</v>
      </c>
    </row>
    <row r="3782" spans="1:14" x14ac:dyDescent="0.2">
      <c r="A3782" t="s">
        <v>56</v>
      </c>
      <c r="B3782" t="s">
        <v>821</v>
      </c>
      <c r="C3782" t="s">
        <v>16</v>
      </c>
      <c r="E3782" t="s">
        <v>112</v>
      </c>
      <c r="F3782" t="s">
        <v>113</v>
      </c>
      <c r="H3782" t="s">
        <v>23</v>
      </c>
      <c r="I3782">
        <v>14</v>
      </c>
      <c r="J3782">
        <v>42.83</v>
      </c>
      <c r="K3782">
        <v>599.62</v>
      </c>
      <c r="L3782" t="s">
        <v>114</v>
      </c>
      <c r="N3782" t="s">
        <v>850</v>
      </c>
    </row>
    <row r="3783" spans="1:14" x14ac:dyDescent="0.2">
      <c r="A3783" t="s">
        <v>56</v>
      </c>
      <c r="B3783" t="s">
        <v>821</v>
      </c>
      <c r="C3783" t="s">
        <v>16</v>
      </c>
      <c r="E3783" t="s">
        <v>79</v>
      </c>
      <c r="I3783">
        <v>5.5</v>
      </c>
      <c r="J3783">
        <v>42.83</v>
      </c>
      <c r="K3783">
        <v>235.565</v>
      </c>
      <c r="N3783" t="s">
        <v>851</v>
      </c>
    </row>
    <row r="3784" spans="1:14" x14ac:dyDescent="0.2">
      <c r="A3784" t="s">
        <v>56</v>
      </c>
      <c r="B3784" t="s">
        <v>821</v>
      </c>
      <c r="C3784" t="s">
        <v>16</v>
      </c>
      <c r="E3784" t="s">
        <v>20</v>
      </c>
      <c r="I3784">
        <v>2</v>
      </c>
      <c r="J3784">
        <v>42.83</v>
      </c>
      <c r="K3784">
        <v>85.66</v>
      </c>
      <c r="N3784" t="s">
        <v>852</v>
      </c>
    </row>
    <row r="3785" spans="1:14" x14ac:dyDescent="0.2">
      <c r="A3785" t="s">
        <v>56</v>
      </c>
      <c r="B3785" t="s">
        <v>821</v>
      </c>
      <c r="C3785" t="s">
        <v>16</v>
      </c>
      <c r="E3785" t="s">
        <v>25</v>
      </c>
      <c r="F3785" t="s">
        <v>22</v>
      </c>
      <c r="H3785" t="s">
        <v>23</v>
      </c>
      <c r="I3785">
        <v>0</v>
      </c>
      <c r="J3785">
        <v>42.83</v>
      </c>
      <c r="K3785">
        <v>0</v>
      </c>
      <c r="L3785" t="s">
        <v>24</v>
      </c>
    </row>
    <row r="3786" spans="1:14" x14ac:dyDescent="0.2">
      <c r="A3786" t="s">
        <v>56</v>
      </c>
      <c r="B3786" t="s">
        <v>821</v>
      </c>
      <c r="C3786" t="s">
        <v>16</v>
      </c>
      <c r="E3786" t="s">
        <v>159</v>
      </c>
      <c r="F3786" t="s">
        <v>119</v>
      </c>
      <c r="H3786" t="s">
        <v>23</v>
      </c>
      <c r="I3786">
        <v>0</v>
      </c>
      <c r="J3786">
        <v>42.83</v>
      </c>
      <c r="K3786">
        <v>0</v>
      </c>
      <c r="L3786" t="s">
        <v>120</v>
      </c>
    </row>
    <row r="3787" spans="1:14" x14ac:dyDescent="0.2">
      <c r="A3787" t="s">
        <v>56</v>
      </c>
      <c r="B3787" t="s">
        <v>821</v>
      </c>
      <c r="C3787" t="s">
        <v>16</v>
      </c>
      <c r="E3787" t="s">
        <v>265</v>
      </c>
      <c r="F3787" t="s">
        <v>119</v>
      </c>
      <c r="H3787" t="s">
        <v>23</v>
      </c>
      <c r="I3787">
        <v>0</v>
      </c>
      <c r="J3787">
        <v>42.83</v>
      </c>
      <c r="K3787">
        <v>0</v>
      </c>
      <c r="L3787" t="s">
        <v>120</v>
      </c>
    </row>
    <row r="3788" spans="1:14" x14ac:dyDescent="0.2">
      <c r="A3788" t="s">
        <v>56</v>
      </c>
      <c r="B3788" t="s">
        <v>821</v>
      </c>
      <c r="C3788" t="s">
        <v>16</v>
      </c>
      <c r="E3788" t="s">
        <v>121</v>
      </c>
      <c r="F3788" t="s">
        <v>113</v>
      </c>
      <c r="H3788" t="s">
        <v>23</v>
      </c>
      <c r="I3788">
        <v>6</v>
      </c>
      <c r="J3788">
        <v>42.83</v>
      </c>
      <c r="K3788">
        <v>256.98</v>
      </c>
      <c r="L3788" t="s">
        <v>114</v>
      </c>
      <c r="N3788" t="s">
        <v>853</v>
      </c>
    </row>
    <row r="3789" spans="1:14" x14ac:dyDescent="0.2">
      <c r="A3789" t="s">
        <v>56</v>
      </c>
      <c r="B3789" t="s">
        <v>821</v>
      </c>
      <c r="C3789" t="s">
        <v>16</v>
      </c>
      <c r="E3789" t="s">
        <v>17</v>
      </c>
      <c r="I3789">
        <v>0</v>
      </c>
      <c r="J3789">
        <v>42.83</v>
      </c>
      <c r="K3789">
        <v>0</v>
      </c>
    </row>
    <row r="3790" spans="1:14" x14ac:dyDescent="0.2">
      <c r="A3790" t="s">
        <v>56</v>
      </c>
      <c r="B3790" t="s">
        <v>821</v>
      </c>
      <c r="C3790" t="s">
        <v>16</v>
      </c>
      <c r="E3790" t="s">
        <v>46</v>
      </c>
      <c r="I3790">
        <v>0</v>
      </c>
      <c r="J3790">
        <v>42.83</v>
      </c>
      <c r="K3790">
        <v>0</v>
      </c>
    </row>
    <row r="3791" spans="1:14" x14ac:dyDescent="0.2">
      <c r="A3791" t="s">
        <v>56</v>
      </c>
      <c r="B3791" t="s">
        <v>821</v>
      </c>
      <c r="C3791" t="s">
        <v>16</v>
      </c>
      <c r="E3791" t="s">
        <v>279</v>
      </c>
      <c r="F3791" t="s">
        <v>45</v>
      </c>
      <c r="H3791" t="s">
        <v>23</v>
      </c>
      <c r="I3791">
        <v>0</v>
      </c>
      <c r="J3791">
        <v>42.83</v>
      </c>
      <c r="K3791">
        <v>0</v>
      </c>
      <c r="L3791" t="s">
        <v>24</v>
      </c>
    </row>
    <row r="3792" spans="1:14" x14ac:dyDescent="0.2">
      <c r="A3792" t="s">
        <v>56</v>
      </c>
      <c r="B3792" t="s">
        <v>821</v>
      </c>
      <c r="C3792" t="s">
        <v>16</v>
      </c>
      <c r="E3792" t="s">
        <v>111</v>
      </c>
      <c r="F3792" t="s">
        <v>59</v>
      </c>
      <c r="H3792" t="s">
        <v>23</v>
      </c>
      <c r="I3792">
        <v>1</v>
      </c>
      <c r="J3792">
        <v>42.83</v>
      </c>
      <c r="K3792">
        <v>42.83</v>
      </c>
      <c r="L3792" t="s">
        <v>24</v>
      </c>
    </row>
    <row r="3793" spans="1:14" x14ac:dyDescent="0.2">
      <c r="A3793" t="s">
        <v>56</v>
      </c>
      <c r="B3793" t="s">
        <v>821</v>
      </c>
      <c r="C3793" t="s">
        <v>16</v>
      </c>
      <c r="E3793" t="s">
        <v>40</v>
      </c>
      <c r="I3793">
        <v>3</v>
      </c>
      <c r="J3793">
        <v>42.83</v>
      </c>
      <c r="K3793">
        <v>128.49</v>
      </c>
      <c r="N3793" t="s">
        <v>854</v>
      </c>
    </row>
    <row r="3794" spans="1:14" x14ac:dyDescent="0.2">
      <c r="A3794" t="s">
        <v>60</v>
      </c>
      <c r="B3794" t="s">
        <v>821</v>
      </c>
      <c r="C3794" t="s">
        <v>16</v>
      </c>
      <c r="E3794" t="s">
        <v>18</v>
      </c>
      <c r="I3794">
        <v>6</v>
      </c>
      <c r="J3794">
        <v>42.83</v>
      </c>
      <c r="K3794">
        <v>256.98</v>
      </c>
      <c r="N3794" t="s">
        <v>841</v>
      </c>
    </row>
    <row r="3795" spans="1:14" x14ac:dyDescent="0.2">
      <c r="A3795" t="s">
        <v>60</v>
      </c>
      <c r="B3795" t="s">
        <v>821</v>
      </c>
      <c r="C3795" t="s">
        <v>16</v>
      </c>
      <c r="E3795" t="s">
        <v>112</v>
      </c>
      <c r="F3795" t="s">
        <v>113</v>
      </c>
      <c r="H3795" t="s">
        <v>23</v>
      </c>
      <c r="I3795">
        <v>24</v>
      </c>
      <c r="J3795">
        <v>42.83</v>
      </c>
      <c r="K3795">
        <v>1027.92</v>
      </c>
      <c r="L3795" t="s">
        <v>114</v>
      </c>
      <c r="N3795" t="s">
        <v>487</v>
      </c>
    </row>
    <row r="3796" spans="1:14" x14ac:dyDescent="0.2">
      <c r="A3796" t="s">
        <v>60</v>
      </c>
      <c r="B3796" t="s">
        <v>821</v>
      </c>
      <c r="C3796" t="s">
        <v>16</v>
      </c>
      <c r="E3796" t="s">
        <v>79</v>
      </c>
      <c r="I3796">
        <v>0</v>
      </c>
      <c r="J3796">
        <v>42.83</v>
      </c>
      <c r="K3796">
        <v>0</v>
      </c>
    </row>
    <row r="3797" spans="1:14" x14ac:dyDescent="0.2">
      <c r="A3797" t="s">
        <v>60</v>
      </c>
      <c r="B3797" t="s">
        <v>821</v>
      </c>
      <c r="C3797" t="s">
        <v>16</v>
      </c>
      <c r="E3797" t="s">
        <v>20</v>
      </c>
      <c r="I3797">
        <v>3</v>
      </c>
      <c r="J3797">
        <v>42.83</v>
      </c>
      <c r="K3797">
        <v>128.49</v>
      </c>
      <c r="N3797" t="s">
        <v>855</v>
      </c>
    </row>
    <row r="3798" spans="1:14" x14ac:dyDescent="0.2">
      <c r="A3798" t="s">
        <v>60</v>
      </c>
      <c r="B3798" t="s">
        <v>821</v>
      </c>
      <c r="C3798" t="s">
        <v>16</v>
      </c>
      <c r="E3798" t="s">
        <v>25</v>
      </c>
      <c r="F3798" t="s">
        <v>22</v>
      </c>
      <c r="H3798" t="s">
        <v>23</v>
      </c>
      <c r="I3798">
        <v>0</v>
      </c>
      <c r="J3798">
        <v>42.83</v>
      </c>
      <c r="K3798">
        <v>0</v>
      </c>
      <c r="L3798" t="s">
        <v>24</v>
      </c>
    </row>
    <row r="3799" spans="1:14" x14ac:dyDescent="0.2">
      <c r="A3799" t="s">
        <v>60</v>
      </c>
      <c r="B3799" t="s">
        <v>821</v>
      </c>
      <c r="C3799" t="s">
        <v>16</v>
      </c>
      <c r="E3799" t="s">
        <v>159</v>
      </c>
      <c r="F3799" t="s">
        <v>119</v>
      </c>
      <c r="H3799" t="s">
        <v>23</v>
      </c>
      <c r="I3799">
        <v>0</v>
      </c>
      <c r="J3799">
        <v>42.83</v>
      </c>
      <c r="K3799">
        <v>0</v>
      </c>
      <c r="L3799" t="s">
        <v>120</v>
      </c>
    </row>
    <row r="3800" spans="1:14" x14ac:dyDescent="0.2">
      <c r="A3800" t="s">
        <v>60</v>
      </c>
      <c r="B3800" t="s">
        <v>821</v>
      </c>
      <c r="C3800" t="s">
        <v>16</v>
      </c>
      <c r="E3800" t="s">
        <v>265</v>
      </c>
      <c r="F3800" t="s">
        <v>119</v>
      </c>
      <c r="H3800" t="s">
        <v>23</v>
      </c>
      <c r="I3800">
        <v>0</v>
      </c>
      <c r="J3800">
        <v>42.83</v>
      </c>
      <c r="K3800">
        <v>0</v>
      </c>
      <c r="L3800" t="s">
        <v>120</v>
      </c>
    </row>
    <row r="3801" spans="1:14" x14ac:dyDescent="0.2">
      <c r="A3801" t="s">
        <v>60</v>
      </c>
      <c r="B3801" t="s">
        <v>821</v>
      </c>
      <c r="C3801" t="s">
        <v>16</v>
      </c>
      <c r="E3801" t="s">
        <v>121</v>
      </c>
      <c r="F3801" t="s">
        <v>113</v>
      </c>
      <c r="H3801" t="s">
        <v>23</v>
      </c>
      <c r="I3801">
        <v>0</v>
      </c>
      <c r="J3801">
        <v>42.83</v>
      </c>
      <c r="K3801">
        <v>0</v>
      </c>
      <c r="L3801" t="s">
        <v>114</v>
      </c>
    </row>
    <row r="3802" spans="1:14" x14ac:dyDescent="0.2">
      <c r="A3802" t="s">
        <v>60</v>
      </c>
      <c r="B3802" t="s">
        <v>821</v>
      </c>
      <c r="C3802" t="s">
        <v>16</v>
      </c>
      <c r="E3802" t="s">
        <v>17</v>
      </c>
      <c r="I3802">
        <v>0</v>
      </c>
      <c r="J3802">
        <v>42.83</v>
      </c>
      <c r="K3802">
        <v>0</v>
      </c>
    </row>
    <row r="3803" spans="1:14" x14ac:dyDescent="0.2">
      <c r="A3803" t="s">
        <v>60</v>
      </c>
      <c r="B3803" t="s">
        <v>821</v>
      </c>
      <c r="C3803" t="s">
        <v>16</v>
      </c>
      <c r="E3803" t="s">
        <v>46</v>
      </c>
      <c r="I3803">
        <v>3</v>
      </c>
      <c r="J3803">
        <v>42.83</v>
      </c>
      <c r="K3803">
        <v>128.49</v>
      </c>
      <c r="N3803" t="s">
        <v>856</v>
      </c>
    </row>
    <row r="3804" spans="1:14" x14ac:dyDescent="0.2">
      <c r="A3804" t="s">
        <v>60</v>
      </c>
      <c r="B3804" t="s">
        <v>821</v>
      </c>
      <c r="C3804" t="s">
        <v>16</v>
      </c>
      <c r="E3804" t="s">
        <v>279</v>
      </c>
      <c r="F3804" t="s">
        <v>45</v>
      </c>
      <c r="H3804" t="s">
        <v>23</v>
      </c>
      <c r="I3804">
        <v>0</v>
      </c>
      <c r="J3804">
        <v>42.83</v>
      </c>
      <c r="K3804">
        <v>0</v>
      </c>
      <c r="L3804" t="s">
        <v>24</v>
      </c>
    </row>
    <row r="3805" spans="1:14" x14ac:dyDescent="0.2">
      <c r="A3805" t="s">
        <v>60</v>
      </c>
      <c r="B3805" t="s">
        <v>821</v>
      </c>
      <c r="C3805" t="s">
        <v>16</v>
      </c>
      <c r="E3805" t="s">
        <v>111</v>
      </c>
      <c r="F3805" t="s">
        <v>59</v>
      </c>
      <c r="H3805" t="s">
        <v>23</v>
      </c>
      <c r="I3805">
        <v>0</v>
      </c>
      <c r="J3805">
        <v>42.83</v>
      </c>
      <c r="K3805">
        <v>0</v>
      </c>
      <c r="L3805" t="s">
        <v>24</v>
      </c>
    </row>
    <row r="3806" spans="1:14" x14ac:dyDescent="0.2">
      <c r="A3806" t="s">
        <v>60</v>
      </c>
      <c r="B3806" t="s">
        <v>821</v>
      </c>
      <c r="C3806" t="s">
        <v>16</v>
      </c>
      <c r="E3806" t="s">
        <v>40</v>
      </c>
      <c r="I3806">
        <v>2</v>
      </c>
      <c r="J3806">
        <v>42.83</v>
      </c>
      <c r="K3806">
        <v>85.66</v>
      </c>
    </row>
    <row r="3807" spans="1:14" x14ac:dyDescent="0.2">
      <c r="A3807" t="s">
        <v>67</v>
      </c>
      <c r="B3807" t="s">
        <v>821</v>
      </c>
      <c r="C3807" t="s">
        <v>16</v>
      </c>
      <c r="E3807" t="s">
        <v>18</v>
      </c>
      <c r="I3807">
        <v>6</v>
      </c>
      <c r="J3807">
        <v>42.83</v>
      </c>
      <c r="K3807">
        <v>256.98</v>
      </c>
      <c r="N3807" t="s">
        <v>841</v>
      </c>
    </row>
    <row r="3808" spans="1:14" x14ac:dyDescent="0.2">
      <c r="A3808" t="s">
        <v>67</v>
      </c>
      <c r="B3808" t="s">
        <v>821</v>
      </c>
      <c r="C3808" t="s">
        <v>16</v>
      </c>
      <c r="E3808" t="s">
        <v>112</v>
      </c>
      <c r="F3808" t="s">
        <v>113</v>
      </c>
      <c r="H3808" t="s">
        <v>23</v>
      </c>
      <c r="I3808">
        <v>18</v>
      </c>
      <c r="J3808">
        <v>42.83</v>
      </c>
      <c r="K3808">
        <v>770.94</v>
      </c>
      <c r="L3808" t="s">
        <v>114</v>
      </c>
      <c r="N3808" t="s">
        <v>857</v>
      </c>
    </row>
    <row r="3809" spans="1:14" x14ac:dyDescent="0.2">
      <c r="A3809" t="s">
        <v>67</v>
      </c>
      <c r="B3809" t="s">
        <v>821</v>
      </c>
      <c r="C3809" t="s">
        <v>16</v>
      </c>
      <c r="E3809" t="s">
        <v>79</v>
      </c>
      <c r="I3809">
        <v>0</v>
      </c>
      <c r="J3809">
        <v>42.83</v>
      </c>
      <c r="K3809">
        <v>0</v>
      </c>
    </row>
    <row r="3810" spans="1:14" x14ac:dyDescent="0.2">
      <c r="A3810" t="s">
        <v>67</v>
      </c>
      <c r="B3810" t="s">
        <v>821</v>
      </c>
      <c r="C3810" t="s">
        <v>16</v>
      </c>
      <c r="E3810" t="s">
        <v>20</v>
      </c>
      <c r="I3810">
        <v>1</v>
      </c>
      <c r="J3810">
        <v>42.83</v>
      </c>
      <c r="K3810">
        <v>42.83</v>
      </c>
    </row>
    <row r="3811" spans="1:14" x14ac:dyDescent="0.2">
      <c r="A3811" t="s">
        <v>67</v>
      </c>
      <c r="B3811" t="s">
        <v>821</v>
      </c>
      <c r="C3811" t="s">
        <v>16</v>
      </c>
      <c r="E3811" t="s">
        <v>25</v>
      </c>
      <c r="F3811" t="s">
        <v>22</v>
      </c>
      <c r="H3811" t="s">
        <v>23</v>
      </c>
      <c r="I3811">
        <v>1</v>
      </c>
      <c r="J3811">
        <v>42.83</v>
      </c>
      <c r="K3811">
        <v>42.83</v>
      </c>
      <c r="L3811" t="s">
        <v>24</v>
      </c>
    </row>
    <row r="3812" spans="1:14" x14ac:dyDescent="0.2">
      <c r="A3812" t="s">
        <v>67</v>
      </c>
      <c r="B3812" t="s">
        <v>821</v>
      </c>
      <c r="C3812" t="s">
        <v>16</v>
      </c>
      <c r="E3812" t="s">
        <v>159</v>
      </c>
      <c r="F3812" t="s">
        <v>119</v>
      </c>
      <c r="H3812" t="s">
        <v>23</v>
      </c>
      <c r="I3812">
        <v>0</v>
      </c>
      <c r="J3812">
        <v>42.83</v>
      </c>
      <c r="K3812">
        <v>0</v>
      </c>
      <c r="L3812" t="s">
        <v>120</v>
      </c>
    </row>
    <row r="3813" spans="1:14" x14ac:dyDescent="0.2">
      <c r="A3813" t="s">
        <v>67</v>
      </c>
      <c r="B3813" t="s">
        <v>821</v>
      </c>
      <c r="C3813" t="s">
        <v>16</v>
      </c>
      <c r="E3813" t="s">
        <v>265</v>
      </c>
      <c r="F3813" t="s">
        <v>119</v>
      </c>
      <c r="H3813" t="s">
        <v>23</v>
      </c>
      <c r="I3813">
        <v>0</v>
      </c>
      <c r="J3813">
        <v>42.83</v>
      </c>
      <c r="K3813">
        <v>0</v>
      </c>
      <c r="L3813" t="s">
        <v>120</v>
      </c>
    </row>
    <row r="3814" spans="1:14" x14ac:dyDescent="0.2">
      <c r="A3814" t="s">
        <v>67</v>
      </c>
      <c r="B3814" t="s">
        <v>821</v>
      </c>
      <c r="C3814" t="s">
        <v>16</v>
      </c>
      <c r="E3814" t="s">
        <v>121</v>
      </c>
      <c r="F3814" t="s">
        <v>113</v>
      </c>
      <c r="H3814" t="s">
        <v>23</v>
      </c>
      <c r="I3814">
        <v>6</v>
      </c>
      <c r="J3814">
        <v>42.83</v>
      </c>
      <c r="K3814">
        <v>256.98</v>
      </c>
      <c r="L3814" t="s">
        <v>114</v>
      </c>
      <c r="N3814" t="s">
        <v>858</v>
      </c>
    </row>
    <row r="3815" spans="1:14" x14ac:dyDescent="0.2">
      <c r="A3815" t="s">
        <v>67</v>
      </c>
      <c r="B3815" t="s">
        <v>821</v>
      </c>
      <c r="C3815" t="s">
        <v>16</v>
      </c>
      <c r="E3815" t="s">
        <v>17</v>
      </c>
      <c r="I3815">
        <v>0</v>
      </c>
      <c r="J3815">
        <v>42.83</v>
      </c>
      <c r="K3815">
        <v>0</v>
      </c>
    </row>
    <row r="3816" spans="1:14" x14ac:dyDescent="0.2">
      <c r="A3816" t="s">
        <v>67</v>
      </c>
      <c r="B3816" t="s">
        <v>821</v>
      </c>
      <c r="C3816" t="s">
        <v>16</v>
      </c>
      <c r="E3816" t="s">
        <v>46</v>
      </c>
      <c r="I3816">
        <v>0</v>
      </c>
      <c r="J3816">
        <v>42.83</v>
      </c>
      <c r="K3816">
        <v>0</v>
      </c>
    </row>
    <row r="3817" spans="1:14" x14ac:dyDescent="0.2">
      <c r="A3817" t="s">
        <v>67</v>
      </c>
      <c r="B3817" t="s">
        <v>821</v>
      </c>
      <c r="C3817" t="s">
        <v>16</v>
      </c>
      <c r="E3817" t="s">
        <v>279</v>
      </c>
      <c r="F3817" t="s">
        <v>45</v>
      </c>
      <c r="H3817" t="s">
        <v>23</v>
      </c>
      <c r="I3817">
        <v>0</v>
      </c>
      <c r="J3817">
        <v>42.83</v>
      </c>
      <c r="K3817">
        <v>0</v>
      </c>
      <c r="L3817" t="s">
        <v>24</v>
      </c>
    </row>
    <row r="3818" spans="1:14" x14ac:dyDescent="0.2">
      <c r="A3818" t="s">
        <v>67</v>
      </c>
      <c r="B3818" t="s">
        <v>821</v>
      </c>
      <c r="C3818" t="s">
        <v>16</v>
      </c>
      <c r="E3818" t="s">
        <v>111</v>
      </c>
      <c r="F3818" t="s">
        <v>59</v>
      </c>
      <c r="H3818" t="s">
        <v>23</v>
      </c>
      <c r="I3818">
        <v>0</v>
      </c>
      <c r="J3818">
        <v>42.83</v>
      </c>
      <c r="K3818">
        <v>0</v>
      </c>
      <c r="L3818" t="s">
        <v>24</v>
      </c>
    </row>
    <row r="3819" spans="1:14" x14ac:dyDescent="0.2">
      <c r="A3819" t="s">
        <v>67</v>
      </c>
      <c r="B3819" t="s">
        <v>821</v>
      </c>
      <c r="C3819" t="s">
        <v>16</v>
      </c>
      <c r="E3819" t="s">
        <v>40</v>
      </c>
      <c r="I3819">
        <v>4</v>
      </c>
      <c r="J3819">
        <v>42.83</v>
      </c>
      <c r="K3819">
        <v>171.32</v>
      </c>
    </row>
    <row r="3820" spans="1:14" x14ac:dyDescent="0.2">
      <c r="A3820" t="s">
        <v>68</v>
      </c>
      <c r="B3820" t="s">
        <v>821</v>
      </c>
      <c r="C3820" t="s">
        <v>16</v>
      </c>
      <c r="E3820" t="s">
        <v>18</v>
      </c>
      <c r="I3820">
        <v>4</v>
      </c>
      <c r="J3820">
        <v>42.83</v>
      </c>
      <c r="K3820">
        <v>171.32</v>
      </c>
      <c r="N3820" t="s">
        <v>841</v>
      </c>
    </row>
    <row r="3821" spans="1:14" x14ac:dyDescent="0.2">
      <c r="A3821" t="s">
        <v>68</v>
      </c>
      <c r="B3821" t="s">
        <v>821</v>
      </c>
      <c r="C3821" t="s">
        <v>16</v>
      </c>
      <c r="E3821" t="s">
        <v>112</v>
      </c>
      <c r="F3821" t="s">
        <v>113</v>
      </c>
      <c r="H3821" t="s">
        <v>23</v>
      </c>
      <c r="I3821">
        <v>6</v>
      </c>
      <c r="J3821">
        <v>42.83</v>
      </c>
      <c r="K3821">
        <v>256.98</v>
      </c>
      <c r="L3821" t="s">
        <v>114</v>
      </c>
      <c r="N3821" t="s">
        <v>487</v>
      </c>
    </row>
    <row r="3822" spans="1:14" x14ac:dyDescent="0.2">
      <c r="A3822" t="s">
        <v>68</v>
      </c>
      <c r="B3822" t="s">
        <v>821</v>
      </c>
      <c r="C3822" t="s">
        <v>16</v>
      </c>
      <c r="E3822" t="s">
        <v>79</v>
      </c>
      <c r="I3822">
        <v>9.5</v>
      </c>
      <c r="J3822">
        <v>42.83</v>
      </c>
      <c r="K3822">
        <v>406.88499999999999</v>
      </c>
      <c r="N3822" t="s">
        <v>859</v>
      </c>
    </row>
    <row r="3823" spans="1:14" x14ac:dyDescent="0.2">
      <c r="A3823" t="s">
        <v>68</v>
      </c>
      <c r="B3823" t="s">
        <v>821</v>
      </c>
      <c r="C3823" t="s">
        <v>16</v>
      </c>
      <c r="E3823" t="s">
        <v>20</v>
      </c>
      <c r="I3823">
        <v>1</v>
      </c>
      <c r="J3823">
        <v>42.83</v>
      </c>
      <c r="K3823">
        <v>42.83</v>
      </c>
      <c r="N3823" t="s">
        <v>860</v>
      </c>
    </row>
    <row r="3824" spans="1:14" x14ac:dyDescent="0.2">
      <c r="A3824" t="s">
        <v>68</v>
      </c>
      <c r="B3824" t="s">
        <v>821</v>
      </c>
      <c r="C3824" t="s">
        <v>16</v>
      </c>
      <c r="E3824" t="s">
        <v>25</v>
      </c>
      <c r="F3824" t="s">
        <v>22</v>
      </c>
      <c r="H3824" t="s">
        <v>23</v>
      </c>
      <c r="I3824">
        <v>0</v>
      </c>
      <c r="J3824">
        <v>42.83</v>
      </c>
      <c r="K3824">
        <v>0</v>
      </c>
      <c r="L3824" t="s">
        <v>24</v>
      </c>
    </row>
    <row r="3825" spans="1:14" x14ac:dyDescent="0.2">
      <c r="A3825" t="s">
        <v>68</v>
      </c>
      <c r="B3825" t="s">
        <v>821</v>
      </c>
      <c r="C3825" t="s">
        <v>16</v>
      </c>
      <c r="E3825" t="s">
        <v>159</v>
      </c>
      <c r="F3825" t="s">
        <v>119</v>
      </c>
      <c r="H3825" t="s">
        <v>23</v>
      </c>
      <c r="I3825">
        <v>0</v>
      </c>
      <c r="J3825">
        <v>42.83</v>
      </c>
      <c r="K3825">
        <v>0</v>
      </c>
      <c r="L3825" t="s">
        <v>120</v>
      </c>
    </row>
    <row r="3826" spans="1:14" x14ac:dyDescent="0.2">
      <c r="A3826" t="s">
        <v>68</v>
      </c>
      <c r="B3826" t="s">
        <v>821</v>
      </c>
      <c r="C3826" t="s">
        <v>16</v>
      </c>
      <c r="E3826" t="s">
        <v>265</v>
      </c>
      <c r="F3826" t="s">
        <v>119</v>
      </c>
      <c r="H3826" t="s">
        <v>23</v>
      </c>
      <c r="I3826">
        <v>0</v>
      </c>
      <c r="J3826">
        <v>42.83</v>
      </c>
      <c r="K3826">
        <v>0</v>
      </c>
      <c r="L3826" t="s">
        <v>120</v>
      </c>
    </row>
    <row r="3827" spans="1:14" x14ac:dyDescent="0.2">
      <c r="A3827" t="s">
        <v>68</v>
      </c>
      <c r="B3827" t="s">
        <v>821</v>
      </c>
      <c r="C3827" t="s">
        <v>16</v>
      </c>
      <c r="E3827" t="s">
        <v>121</v>
      </c>
      <c r="F3827" t="s">
        <v>113</v>
      </c>
      <c r="H3827" t="s">
        <v>23</v>
      </c>
      <c r="I3827">
        <v>4.5</v>
      </c>
      <c r="J3827">
        <v>42.83</v>
      </c>
      <c r="K3827">
        <v>192.73500000000001</v>
      </c>
      <c r="L3827" t="s">
        <v>114</v>
      </c>
      <c r="N3827" t="s">
        <v>861</v>
      </c>
    </row>
    <row r="3828" spans="1:14" x14ac:dyDescent="0.2">
      <c r="A3828" t="s">
        <v>68</v>
      </c>
      <c r="B3828" t="s">
        <v>821</v>
      </c>
      <c r="C3828" t="s">
        <v>16</v>
      </c>
      <c r="E3828" t="s">
        <v>17</v>
      </c>
      <c r="I3828">
        <v>0</v>
      </c>
      <c r="J3828">
        <v>42.83</v>
      </c>
      <c r="K3828">
        <v>0</v>
      </c>
    </row>
    <row r="3829" spans="1:14" x14ac:dyDescent="0.2">
      <c r="A3829" t="s">
        <v>68</v>
      </c>
      <c r="B3829" t="s">
        <v>821</v>
      </c>
      <c r="C3829" t="s">
        <v>16</v>
      </c>
      <c r="E3829" t="s">
        <v>46</v>
      </c>
      <c r="I3829">
        <v>0</v>
      </c>
      <c r="J3829">
        <v>42.83</v>
      </c>
      <c r="K3829">
        <v>0</v>
      </c>
    </row>
    <row r="3830" spans="1:14" x14ac:dyDescent="0.2">
      <c r="A3830" t="s">
        <v>68</v>
      </c>
      <c r="B3830" t="s">
        <v>821</v>
      </c>
      <c r="C3830" t="s">
        <v>16</v>
      </c>
      <c r="E3830" t="s">
        <v>279</v>
      </c>
      <c r="F3830" t="s">
        <v>45</v>
      </c>
      <c r="H3830" t="s">
        <v>23</v>
      </c>
      <c r="I3830">
        <v>8.5</v>
      </c>
      <c r="J3830">
        <v>42.83</v>
      </c>
      <c r="K3830">
        <v>364.05500000000001</v>
      </c>
      <c r="L3830" t="s">
        <v>24</v>
      </c>
      <c r="N3830" t="s">
        <v>862</v>
      </c>
    </row>
    <row r="3831" spans="1:14" x14ac:dyDescent="0.2">
      <c r="A3831" t="s">
        <v>68</v>
      </c>
      <c r="B3831" t="s">
        <v>821</v>
      </c>
      <c r="C3831" t="s">
        <v>16</v>
      </c>
      <c r="E3831" t="s">
        <v>111</v>
      </c>
      <c r="F3831" t="s">
        <v>59</v>
      </c>
      <c r="H3831" t="s">
        <v>23</v>
      </c>
      <c r="I3831">
        <v>0</v>
      </c>
      <c r="J3831">
        <v>42.83</v>
      </c>
      <c r="K3831">
        <v>0</v>
      </c>
      <c r="L3831" t="s">
        <v>24</v>
      </c>
    </row>
    <row r="3832" spans="1:14" x14ac:dyDescent="0.2">
      <c r="A3832" t="s">
        <v>68</v>
      </c>
      <c r="B3832" t="s">
        <v>821</v>
      </c>
      <c r="C3832" t="s">
        <v>16</v>
      </c>
      <c r="E3832" t="s">
        <v>40</v>
      </c>
      <c r="I3832">
        <v>3</v>
      </c>
      <c r="J3832">
        <v>42.83</v>
      </c>
      <c r="K3832">
        <v>128.49</v>
      </c>
      <c r="N3832" t="s">
        <v>833</v>
      </c>
    </row>
    <row r="3833" spans="1:14" x14ac:dyDescent="0.2">
      <c r="A3833" t="s">
        <v>69</v>
      </c>
      <c r="B3833" t="s">
        <v>821</v>
      </c>
      <c r="C3833" t="s">
        <v>16</v>
      </c>
      <c r="E3833" t="s">
        <v>18</v>
      </c>
      <c r="I3833">
        <v>0</v>
      </c>
      <c r="J3833">
        <v>42.83</v>
      </c>
      <c r="K3833">
        <v>0</v>
      </c>
    </row>
    <row r="3834" spans="1:14" x14ac:dyDescent="0.2">
      <c r="A3834" t="s">
        <v>69</v>
      </c>
      <c r="B3834" t="s">
        <v>821</v>
      </c>
      <c r="C3834" t="s">
        <v>16</v>
      </c>
      <c r="E3834" t="s">
        <v>112</v>
      </c>
      <c r="F3834" t="s">
        <v>113</v>
      </c>
      <c r="H3834" t="s">
        <v>23</v>
      </c>
      <c r="I3834">
        <v>0</v>
      </c>
      <c r="J3834">
        <v>42.83</v>
      </c>
      <c r="K3834">
        <v>0</v>
      </c>
      <c r="L3834" t="s">
        <v>114</v>
      </c>
    </row>
    <row r="3835" spans="1:14" x14ac:dyDescent="0.2">
      <c r="A3835" t="s">
        <v>69</v>
      </c>
      <c r="B3835" t="s">
        <v>821</v>
      </c>
      <c r="C3835" t="s">
        <v>16</v>
      </c>
      <c r="E3835" t="s">
        <v>79</v>
      </c>
      <c r="I3835">
        <v>0</v>
      </c>
      <c r="J3835">
        <v>42.83</v>
      </c>
      <c r="K3835">
        <v>0</v>
      </c>
    </row>
    <row r="3836" spans="1:14" x14ac:dyDescent="0.2">
      <c r="A3836" t="s">
        <v>69</v>
      </c>
      <c r="B3836" t="s">
        <v>821</v>
      </c>
      <c r="C3836" t="s">
        <v>16</v>
      </c>
      <c r="E3836" t="s">
        <v>20</v>
      </c>
      <c r="I3836">
        <v>0</v>
      </c>
      <c r="J3836">
        <v>42.83</v>
      </c>
      <c r="K3836">
        <v>0</v>
      </c>
    </row>
    <row r="3837" spans="1:14" x14ac:dyDescent="0.2">
      <c r="A3837" t="s">
        <v>69</v>
      </c>
      <c r="B3837" t="s">
        <v>821</v>
      </c>
      <c r="C3837" t="s">
        <v>16</v>
      </c>
      <c r="E3837" t="s">
        <v>25</v>
      </c>
      <c r="F3837" t="s">
        <v>22</v>
      </c>
      <c r="H3837" t="s">
        <v>23</v>
      </c>
      <c r="I3837">
        <v>0</v>
      </c>
      <c r="J3837">
        <v>42.83</v>
      </c>
      <c r="K3837">
        <v>0</v>
      </c>
      <c r="L3837" t="s">
        <v>24</v>
      </c>
    </row>
    <row r="3838" spans="1:14" x14ac:dyDescent="0.2">
      <c r="A3838" t="s">
        <v>69</v>
      </c>
      <c r="B3838" t="s">
        <v>821</v>
      </c>
      <c r="C3838" t="s">
        <v>16</v>
      </c>
      <c r="E3838" t="s">
        <v>159</v>
      </c>
      <c r="F3838" t="s">
        <v>119</v>
      </c>
      <c r="H3838" t="s">
        <v>23</v>
      </c>
      <c r="I3838">
        <v>0</v>
      </c>
      <c r="J3838">
        <v>42.83</v>
      </c>
      <c r="K3838">
        <v>0</v>
      </c>
      <c r="L3838" t="s">
        <v>120</v>
      </c>
    </row>
    <row r="3839" spans="1:14" x14ac:dyDescent="0.2">
      <c r="A3839" t="s">
        <v>69</v>
      </c>
      <c r="B3839" t="s">
        <v>821</v>
      </c>
      <c r="C3839" t="s">
        <v>16</v>
      </c>
      <c r="E3839" t="s">
        <v>265</v>
      </c>
      <c r="F3839" t="s">
        <v>119</v>
      </c>
      <c r="H3839" t="s">
        <v>23</v>
      </c>
      <c r="I3839">
        <v>0</v>
      </c>
      <c r="J3839">
        <v>42.83</v>
      </c>
      <c r="K3839">
        <v>0</v>
      </c>
      <c r="L3839" t="s">
        <v>120</v>
      </c>
    </row>
    <row r="3840" spans="1:14" x14ac:dyDescent="0.2">
      <c r="A3840" t="s">
        <v>69</v>
      </c>
      <c r="B3840" t="s">
        <v>821</v>
      </c>
      <c r="C3840" t="s">
        <v>16</v>
      </c>
      <c r="E3840" t="s">
        <v>121</v>
      </c>
      <c r="F3840" t="s">
        <v>113</v>
      </c>
      <c r="H3840" t="s">
        <v>23</v>
      </c>
      <c r="I3840">
        <v>0</v>
      </c>
      <c r="J3840">
        <v>42.83</v>
      </c>
      <c r="K3840">
        <v>0</v>
      </c>
      <c r="L3840" t="s">
        <v>114</v>
      </c>
    </row>
    <row r="3841" spans="1:14" x14ac:dyDescent="0.2">
      <c r="A3841" t="s">
        <v>69</v>
      </c>
      <c r="B3841" t="s">
        <v>821</v>
      </c>
      <c r="C3841" t="s">
        <v>16</v>
      </c>
      <c r="E3841" t="s">
        <v>17</v>
      </c>
      <c r="I3841">
        <v>39</v>
      </c>
      <c r="J3841">
        <v>42.83</v>
      </c>
      <c r="K3841">
        <v>1670.37</v>
      </c>
    </row>
    <row r="3842" spans="1:14" x14ac:dyDescent="0.2">
      <c r="A3842" t="s">
        <v>69</v>
      </c>
      <c r="B3842" t="s">
        <v>821</v>
      </c>
      <c r="C3842" t="s">
        <v>16</v>
      </c>
      <c r="E3842" t="s">
        <v>46</v>
      </c>
      <c r="I3842">
        <v>0</v>
      </c>
      <c r="J3842">
        <v>42.83</v>
      </c>
      <c r="K3842">
        <v>0</v>
      </c>
    </row>
    <row r="3843" spans="1:14" x14ac:dyDescent="0.2">
      <c r="A3843" t="s">
        <v>69</v>
      </c>
      <c r="B3843" t="s">
        <v>821</v>
      </c>
      <c r="C3843" t="s">
        <v>16</v>
      </c>
      <c r="E3843" t="s">
        <v>279</v>
      </c>
      <c r="F3843" t="s">
        <v>45</v>
      </c>
      <c r="H3843" t="s">
        <v>23</v>
      </c>
      <c r="I3843">
        <v>0</v>
      </c>
      <c r="J3843">
        <v>42.83</v>
      </c>
      <c r="K3843">
        <v>0</v>
      </c>
      <c r="L3843" t="s">
        <v>24</v>
      </c>
    </row>
    <row r="3844" spans="1:14" x14ac:dyDescent="0.2">
      <c r="A3844" t="s">
        <v>69</v>
      </c>
      <c r="B3844" t="s">
        <v>821</v>
      </c>
      <c r="C3844" t="s">
        <v>16</v>
      </c>
      <c r="E3844" t="s">
        <v>111</v>
      </c>
      <c r="F3844" t="s">
        <v>59</v>
      </c>
      <c r="H3844" t="s">
        <v>23</v>
      </c>
      <c r="I3844">
        <v>0</v>
      </c>
      <c r="J3844">
        <v>42.83</v>
      </c>
      <c r="K3844">
        <v>0</v>
      </c>
      <c r="L3844" t="s">
        <v>24</v>
      </c>
    </row>
    <row r="3845" spans="1:14" x14ac:dyDescent="0.2">
      <c r="A3845" t="s">
        <v>69</v>
      </c>
      <c r="B3845" t="s">
        <v>821</v>
      </c>
      <c r="C3845" t="s">
        <v>16</v>
      </c>
      <c r="E3845" t="s">
        <v>40</v>
      </c>
      <c r="I3845">
        <v>0</v>
      </c>
      <c r="J3845">
        <v>42.83</v>
      </c>
      <c r="K3845">
        <v>0</v>
      </c>
    </row>
    <row r="3846" spans="1:14" x14ac:dyDescent="0.2">
      <c r="A3846" t="s">
        <v>70</v>
      </c>
      <c r="B3846" t="s">
        <v>821</v>
      </c>
      <c r="C3846" t="s">
        <v>16</v>
      </c>
      <c r="E3846" t="s">
        <v>18</v>
      </c>
      <c r="I3846">
        <v>5</v>
      </c>
      <c r="J3846">
        <v>42.83</v>
      </c>
      <c r="K3846">
        <v>214.15</v>
      </c>
    </row>
    <row r="3847" spans="1:14" x14ac:dyDescent="0.2">
      <c r="A3847" t="s">
        <v>70</v>
      </c>
      <c r="B3847" t="s">
        <v>821</v>
      </c>
      <c r="C3847" t="s">
        <v>16</v>
      </c>
      <c r="E3847" t="s">
        <v>112</v>
      </c>
      <c r="F3847" t="s">
        <v>113</v>
      </c>
      <c r="H3847" t="s">
        <v>23</v>
      </c>
      <c r="I3847">
        <v>14</v>
      </c>
      <c r="J3847">
        <v>42.83</v>
      </c>
      <c r="K3847">
        <v>599.62</v>
      </c>
      <c r="L3847" t="s">
        <v>114</v>
      </c>
      <c r="N3847" t="s">
        <v>863</v>
      </c>
    </row>
    <row r="3848" spans="1:14" x14ac:dyDescent="0.2">
      <c r="A3848" t="s">
        <v>70</v>
      </c>
      <c r="B3848" t="s">
        <v>821</v>
      </c>
      <c r="C3848" t="s">
        <v>16</v>
      </c>
      <c r="E3848" t="s">
        <v>79</v>
      </c>
      <c r="I3848">
        <v>0</v>
      </c>
      <c r="J3848">
        <v>42.83</v>
      </c>
      <c r="K3848">
        <v>0</v>
      </c>
    </row>
    <row r="3849" spans="1:14" x14ac:dyDescent="0.2">
      <c r="A3849" t="s">
        <v>70</v>
      </c>
      <c r="B3849" t="s">
        <v>821</v>
      </c>
      <c r="C3849" t="s">
        <v>16</v>
      </c>
      <c r="E3849" t="s">
        <v>20</v>
      </c>
      <c r="I3849">
        <v>0</v>
      </c>
      <c r="J3849">
        <v>42.83</v>
      </c>
      <c r="K3849">
        <v>0</v>
      </c>
    </row>
    <row r="3850" spans="1:14" x14ac:dyDescent="0.2">
      <c r="A3850" t="s">
        <v>70</v>
      </c>
      <c r="B3850" t="s">
        <v>821</v>
      </c>
      <c r="C3850" t="s">
        <v>16</v>
      </c>
      <c r="E3850" t="s">
        <v>25</v>
      </c>
      <c r="F3850" t="s">
        <v>22</v>
      </c>
      <c r="H3850" t="s">
        <v>23</v>
      </c>
      <c r="I3850">
        <v>2</v>
      </c>
      <c r="J3850">
        <v>42.83</v>
      </c>
      <c r="K3850">
        <v>85.66</v>
      </c>
      <c r="L3850" t="s">
        <v>24</v>
      </c>
    </row>
    <row r="3851" spans="1:14" x14ac:dyDescent="0.2">
      <c r="A3851" t="s">
        <v>70</v>
      </c>
      <c r="B3851" t="s">
        <v>821</v>
      </c>
      <c r="C3851" t="s">
        <v>16</v>
      </c>
      <c r="E3851" t="s">
        <v>159</v>
      </c>
      <c r="F3851" t="s">
        <v>119</v>
      </c>
      <c r="H3851" t="s">
        <v>23</v>
      </c>
      <c r="I3851">
        <v>0</v>
      </c>
      <c r="J3851">
        <v>42.83</v>
      </c>
      <c r="K3851">
        <v>0</v>
      </c>
      <c r="L3851" t="s">
        <v>120</v>
      </c>
    </row>
    <row r="3852" spans="1:14" x14ac:dyDescent="0.2">
      <c r="A3852" t="s">
        <v>70</v>
      </c>
      <c r="B3852" t="s">
        <v>821</v>
      </c>
      <c r="C3852" t="s">
        <v>16</v>
      </c>
      <c r="E3852" t="s">
        <v>265</v>
      </c>
      <c r="F3852" t="s">
        <v>119</v>
      </c>
      <c r="H3852" t="s">
        <v>23</v>
      </c>
      <c r="I3852">
        <v>0</v>
      </c>
      <c r="J3852">
        <v>42.83</v>
      </c>
      <c r="K3852">
        <v>0</v>
      </c>
      <c r="L3852" t="s">
        <v>120</v>
      </c>
    </row>
    <row r="3853" spans="1:14" x14ac:dyDescent="0.2">
      <c r="A3853" t="s">
        <v>70</v>
      </c>
      <c r="B3853" t="s">
        <v>821</v>
      </c>
      <c r="C3853" t="s">
        <v>16</v>
      </c>
      <c r="E3853" t="s">
        <v>121</v>
      </c>
      <c r="F3853" t="s">
        <v>113</v>
      </c>
      <c r="H3853" t="s">
        <v>23</v>
      </c>
      <c r="I3853">
        <v>0</v>
      </c>
      <c r="J3853">
        <v>42.83</v>
      </c>
      <c r="K3853">
        <v>0</v>
      </c>
      <c r="L3853" t="s">
        <v>114</v>
      </c>
    </row>
    <row r="3854" spans="1:14" x14ac:dyDescent="0.2">
      <c r="A3854" t="s">
        <v>70</v>
      </c>
      <c r="B3854" t="s">
        <v>821</v>
      </c>
      <c r="C3854" t="s">
        <v>16</v>
      </c>
      <c r="E3854" t="s">
        <v>17</v>
      </c>
      <c r="I3854">
        <v>0</v>
      </c>
      <c r="J3854">
        <v>42.83</v>
      </c>
      <c r="K3854">
        <v>0</v>
      </c>
    </row>
    <row r="3855" spans="1:14" x14ac:dyDescent="0.2">
      <c r="A3855" t="s">
        <v>70</v>
      </c>
      <c r="B3855" t="s">
        <v>821</v>
      </c>
      <c r="C3855" t="s">
        <v>16</v>
      </c>
      <c r="E3855" t="s">
        <v>46</v>
      </c>
      <c r="I3855">
        <v>0</v>
      </c>
      <c r="J3855">
        <v>42.83</v>
      </c>
      <c r="K3855">
        <v>0</v>
      </c>
    </row>
    <row r="3856" spans="1:14" x14ac:dyDescent="0.2">
      <c r="A3856" t="s">
        <v>70</v>
      </c>
      <c r="B3856" t="s">
        <v>821</v>
      </c>
      <c r="C3856" t="s">
        <v>16</v>
      </c>
      <c r="E3856" t="s">
        <v>279</v>
      </c>
      <c r="F3856" t="s">
        <v>45</v>
      </c>
      <c r="H3856" t="s">
        <v>23</v>
      </c>
      <c r="I3856">
        <v>0</v>
      </c>
      <c r="J3856">
        <v>42.83</v>
      </c>
      <c r="K3856">
        <v>0</v>
      </c>
      <c r="L3856" t="s">
        <v>24</v>
      </c>
    </row>
    <row r="3857" spans="1:14" x14ac:dyDescent="0.2">
      <c r="A3857" t="s">
        <v>70</v>
      </c>
      <c r="B3857" t="s">
        <v>821</v>
      </c>
      <c r="C3857" t="s">
        <v>16</v>
      </c>
      <c r="E3857" t="s">
        <v>111</v>
      </c>
      <c r="F3857" t="s">
        <v>59</v>
      </c>
      <c r="H3857" t="s">
        <v>23</v>
      </c>
      <c r="I3857">
        <v>0</v>
      </c>
      <c r="J3857">
        <v>42.83</v>
      </c>
      <c r="K3857">
        <v>0</v>
      </c>
      <c r="L3857" t="s">
        <v>24</v>
      </c>
    </row>
    <row r="3858" spans="1:14" x14ac:dyDescent="0.2">
      <c r="A3858" t="s">
        <v>70</v>
      </c>
      <c r="B3858" t="s">
        <v>821</v>
      </c>
      <c r="C3858" t="s">
        <v>16</v>
      </c>
      <c r="E3858" t="s">
        <v>40</v>
      </c>
      <c r="I3858">
        <v>0</v>
      </c>
      <c r="J3858">
        <v>42.83</v>
      </c>
      <c r="K3858">
        <v>0</v>
      </c>
    </row>
    <row r="3859" spans="1:14" x14ac:dyDescent="0.2">
      <c r="A3859" t="s">
        <v>70</v>
      </c>
      <c r="B3859" t="s">
        <v>821</v>
      </c>
      <c r="C3859" t="s">
        <v>16</v>
      </c>
      <c r="E3859" t="s">
        <v>43</v>
      </c>
      <c r="F3859" t="s">
        <v>22</v>
      </c>
      <c r="H3859" t="s">
        <v>23</v>
      </c>
      <c r="I3859">
        <v>3</v>
      </c>
      <c r="J3859">
        <v>42.83</v>
      </c>
      <c r="K3859">
        <v>128.49</v>
      </c>
      <c r="L3859" t="s">
        <v>24</v>
      </c>
      <c r="N3859" t="s">
        <v>864</v>
      </c>
    </row>
    <row r="3860" spans="1:14" x14ac:dyDescent="0.2">
      <c r="A3860" t="s">
        <v>70</v>
      </c>
      <c r="B3860" t="s">
        <v>821</v>
      </c>
      <c r="C3860" t="s">
        <v>16</v>
      </c>
      <c r="E3860" t="s">
        <v>57</v>
      </c>
      <c r="F3860" t="s">
        <v>22</v>
      </c>
      <c r="H3860" t="s">
        <v>23</v>
      </c>
      <c r="I3860">
        <v>1</v>
      </c>
      <c r="J3860">
        <v>42.83</v>
      </c>
      <c r="K3860">
        <v>42.83</v>
      </c>
      <c r="L3860" t="s">
        <v>24</v>
      </c>
    </row>
    <row r="3861" spans="1:14" x14ac:dyDescent="0.2">
      <c r="A3861" t="s">
        <v>70</v>
      </c>
      <c r="B3861" t="s">
        <v>821</v>
      </c>
      <c r="C3861" t="s">
        <v>16</v>
      </c>
      <c r="E3861" t="s">
        <v>111</v>
      </c>
      <c r="F3861" t="s">
        <v>59</v>
      </c>
      <c r="H3861" t="s">
        <v>23</v>
      </c>
      <c r="I3861">
        <v>1</v>
      </c>
      <c r="J3861">
        <v>42.83</v>
      </c>
      <c r="K3861">
        <v>42.83</v>
      </c>
      <c r="L3861" t="s">
        <v>24</v>
      </c>
    </row>
    <row r="3862" spans="1:14" x14ac:dyDescent="0.2">
      <c r="A3862" t="s">
        <v>70</v>
      </c>
      <c r="B3862" t="s">
        <v>821</v>
      </c>
      <c r="C3862" t="s">
        <v>16</v>
      </c>
      <c r="E3862" t="s">
        <v>213</v>
      </c>
      <c r="F3862" t="s">
        <v>59</v>
      </c>
      <c r="H3862" t="s">
        <v>23</v>
      </c>
      <c r="I3862">
        <v>2</v>
      </c>
      <c r="J3862">
        <v>42.83</v>
      </c>
      <c r="K3862">
        <v>85.66</v>
      </c>
      <c r="L3862" t="s">
        <v>24</v>
      </c>
    </row>
    <row r="3863" spans="1:14" x14ac:dyDescent="0.2">
      <c r="A3863" t="s">
        <v>70</v>
      </c>
      <c r="B3863" t="s">
        <v>821</v>
      </c>
      <c r="C3863" t="s">
        <v>16</v>
      </c>
      <c r="E3863" t="s">
        <v>368</v>
      </c>
      <c r="F3863" t="s">
        <v>113</v>
      </c>
      <c r="H3863" t="s">
        <v>23</v>
      </c>
      <c r="I3863">
        <v>2</v>
      </c>
      <c r="J3863">
        <v>42.83</v>
      </c>
      <c r="K3863">
        <v>85.66</v>
      </c>
      <c r="L3863" t="s">
        <v>114</v>
      </c>
    </row>
    <row r="3864" spans="1:14" x14ac:dyDescent="0.2">
      <c r="A3864" t="s">
        <v>70</v>
      </c>
      <c r="B3864" t="s">
        <v>821</v>
      </c>
      <c r="C3864" t="s">
        <v>16</v>
      </c>
      <c r="E3864" t="s">
        <v>65</v>
      </c>
      <c r="F3864" t="s">
        <v>66</v>
      </c>
      <c r="H3864" t="s">
        <v>23</v>
      </c>
      <c r="I3864">
        <v>8</v>
      </c>
      <c r="J3864">
        <v>42.83</v>
      </c>
      <c r="K3864">
        <v>342.64</v>
      </c>
      <c r="L3864" t="s">
        <v>24</v>
      </c>
      <c r="N3864" t="s">
        <v>865</v>
      </c>
    </row>
    <row r="3865" spans="1:14" x14ac:dyDescent="0.2">
      <c r="A3865" t="s">
        <v>71</v>
      </c>
      <c r="B3865" t="s">
        <v>821</v>
      </c>
      <c r="C3865" t="s">
        <v>16</v>
      </c>
      <c r="E3865" t="s">
        <v>18</v>
      </c>
      <c r="I3865">
        <v>4</v>
      </c>
      <c r="J3865">
        <v>42.83</v>
      </c>
      <c r="K3865">
        <v>171.32</v>
      </c>
    </row>
    <row r="3866" spans="1:14" x14ac:dyDescent="0.2">
      <c r="A3866" t="s">
        <v>71</v>
      </c>
      <c r="B3866" t="s">
        <v>821</v>
      </c>
      <c r="C3866" t="s">
        <v>16</v>
      </c>
      <c r="E3866" t="s">
        <v>112</v>
      </c>
      <c r="F3866" t="s">
        <v>113</v>
      </c>
      <c r="H3866" t="s">
        <v>23</v>
      </c>
      <c r="I3866">
        <v>8</v>
      </c>
      <c r="J3866">
        <v>42.83</v>
      </c>
      <c r="K3866">
        <v>342.64</v>
      </c>
      <c r="L3866" t="s">
        <v>114</v>
      </c>
      <c r="N3866" t="s">
        <v>487</v>
      </c>
    </row>
    <row r="3867" spans="1:14" x14ac:dyDescent="0.2">
      <c r="A3867" t="s">
        <v>71</v>
      </c>
      <c r="B3867" t="s">
        <v>821</v>
      </c>
      <c r="C3867" t="s">
        <v>16</v>
      </c>
      <c r="E3867" t="s">
        <v>79</v>
      </c>
      <c r="I3867">
        <v>2</v>
      </c>
      <c r="J3867">
        <v>42.83</v>
      </c>
      <c r="K3867">
        <v>85.66</v>
      </c>
      <c r="N3867" t="s">
        <v>866</v>
      </c>
    </row>
    <row r="3868" spans="1:14" x14ac:dyDescent="0.2">
      <c r="A3868" t="s">
        <v>71</v>
      </c>
      <c r="B3868" t="s">
        <v>821</v>
      </c>
      <c r="C3868" t="s">
        <v>16</v>
      </c>
      <c r="E3868" t="s">
        <v>20</v>
      </c>
      <c r="I3868">
        <v>3.5</v>
      </c>
      <c r="J3868">
        <v>42.83</v>
      </c>
      <c r="K3868">
        <v>149.905</v>
      </c>
      <c r="N3868" t="s">
        <v>867</v>
      </c>
    </row>
    <row r="3869" spans="1:14" x14ac:dyDescent="0.2">
      <c r="A3869" t="s">
        <v>71</v>
      </c>
      <c r="B3869" t="s">
        <v>821</v>
      </c>
      <c r="C3869" t="s">
        <v>16</v>
      </c>
      <c r="E3869" t="s">
        <v>25</v>
      </c>
      <c r="F3869" t="s">
        <v>22</v>
      </c>
      <c r="H3869" t="s">
        <v>23</v>
      </c>
      <c r="I3869">
        <v>0</v>
      </c>
      <c r="J3869">
        <v>42.83</v>
      </c>
      <c r="K3869">
        <v>0</v>
      </c>
      <c r="L3869" t="s">
        <v>24</v>
      </c>
    </row>
    <row r="3870" spans="1:14" x14ac:dyDescent="0.2">
      <c r="A3870" t="s">
        <v>71</v>
      </c>
      <c r="B3870" t="s">
        <v>821</v>
      </c>
      <c r="C3870" t="s">
        <v>16</v>
      </c>
      <c r="E3870" t="s">
        <v>159</v>
      </c>
      <c r="F3870" t="s">
        <v>119</v>
      </c>
      <c r="H3870" t="s">
        <v>23</v>
      </c>
      <c r="I3870">
        <v>0</v>
      </c>
      <c r="J3870">
        <v>42.83</v>
      </c>
      <c r="K3870">
        <v>0</v>
      </c>
      <c r="L3870" t="s">
        <v>120</v>
      </c>
    </row>
    <row r="3871" spans="1:14" x14ac:dyDescent="0.2">
      <c r="A3871" t="s">
        <v>71</v>
      </c>
      <c r="B3871" t="s">
        <v>821</v>
      </c>
      <c r="C3871" t="s">
        <v>16</v>
      </c>
      <c r="E3871" t="s">
        <v>265</v>
      </c>
      <c r="F3871" t="s">
        <v>119</v>
      </c>
      <c r="H3871" t="s">
        <v>23</v>
      </c>
      <c r="I3871">
        <v>0</v>
      </c>
      <c r="J3871">
        <v>42.83</v>
      </c>
      <c r="K3871">
        <v>0</v>
      </c>
      <c r="L3871" t="s">
        <v>120</v>
      </c>
    </row>
    <row r="3872" spans="1:14" x14ac:dyDescent="0.2">
      <c r="A3872" t="s">
        <v>71</v>
      </c>
      <c r="B3872" t="s">
        <v>821</v>
      </c>
      <c r="C3872" t="s">
        <v>16</v>
      </c>
      <c r="E3872" t="s">
        <v>121</v>
      </c>
      <c r="F3872" t="s">
        <v>113</v>
      </c>
      <c r="H3872" t="s">
        <v>23</v>
      </c>
      <c r="I3872">
        <v>0</v>
      </c>
      <c r="J3872">
        <v>42.83</v>
      </c>
      <c r="K3872">
        <v>0</v>
      </c>
      <c r="L3872" t="s">
        <v>114</v>
      </c>
    </row>
    <row r="3873" spans="1:14" x14ac:dyDescent="0.2">
      <c r="A3873" t="s">
        <v>71</v>
      </c>
      <c r="B3873" t="s">
        <v>821</v>
      </c>
      <c r="C3873" t="s">
        <v>16</v>
      </c>
      <c r="E3873" t="s">
        <v>17</v>
      </c>
      <c r="I3873">
        <v>8</v>
      </c>
      <c r="J3873">
        <v>42.83</v>
      </c>
      <c r="K3873">
        <v>342.64</v>
      </c>
      <c r="N3873" t="s">
        <v>659</v>
      </c>
    </row>
    <row r="3874" spans="1:14" x14ac:dyDescent="0.2">
      <c r="A3874" t="s">
        <v>71</v>
      </c>
      <c r="B3874" t="s">
        <v>821</v>
      </c>
      <c r="C3874" t="s">
        <v>16</v>
      </c>
      <c r="E3874" t="s">
        <v>46</v>
      </c>
      <c r="I3874">
        <v>4</v>
      </c>
      <c r="J3874">
        <v>42.83</v>
      </c>
      <c r="K3874">
        <v>171.32</v>
      </c>
      <c r="N3874" t="s">
        <v>868</v>
      </c>
    </row>
    <row r="3875" spans="1:14" x14ac:dyDescent="0.2">
      <c r="A3875" t="s">
        <v>71</v>
      </c>
      <c r="B3875" t="s">
        <v>821</v>
      </c>
      <c r="C3875" t="s">
        <v>16</v>
      </c>
      <c r="E3875" t="s">
        <v>279</v>
      </c>
      <c r="F3875" t="s">
        <v>45</v>
      </c>
      <c r="H3875" t="s">
        <v>23</v>
      </c>
      <c r="I3875">
        <v>0</v>
      </c>
      <c r="J3875">
        <v>42.83</v>
      </c>
      <c r="K3875">
        <v>0</v>
      </c>
      <c r="L3875" t="s">
        <v>24</v>
      </c>
    </row>
    <row r="3876" spans="1:14" x14ac:dyDescent="0.2">
      <c r="A3876" t="s">
        <v>71</v>
      </c>
      <c r="B3876" t="s">
        <v>821</v>
      </c>
      <c r="C3876" t="s">
        <v>16</v>
      </c>
      <c r="E3876" t="s">
        <v>111</v>
      </c>
      <c r="F3876" t="s">
        <v>59</v>
      </c>
      <c r="H3876" t="s">
        <v>23</v>
      </c>
      <c r="I3876">
        <v>0</v>
      </c>
      <c r="J3876">
        <v>42.83</v>
      </c>
      <c r="K3876">
        <v>0</v>
      </c>
      <c r="L3876" t="s">
        <v>24</v>
      </c>
    </row>
    <row r="3877" spans="1:14" x14ac:dyDescent="0.2">
      <c r="A3877" t="s">
        <v>71</v>
      </c>
      <c r="B3877" t="s">
        <v>821</v>
      </c>
      <c r="C3877" t="s">
        <v>16</v>
      </c>
      <c r="E3877" t="s">
        <v>40</v>
      </c>
      <c r="I3877">
        <v>0</v>
      </c>
      <c r="J3877">
        <v>42.83</v>
      </c>
      <c r="K3877">
        <v>0</v>
      </c>
    </row>
    <row r="3878" spans="1:14" x14ac:dyDescent="0.2">
      <c r="A3878" t="s">
        <v>71</v>
      </c>
      <c r="B3878" t="s">
        <v>821</v>
      </c>
      <c r="C3878" t="s">
        <v>16</v>
      </c>
      <c r="E3878" t="s">
        <v>43</v>
      </c>
      <c r="F3878" t="s">
        <v>22</v>
      </c>
      <c r="H3878" t="s">
        <v>23</v>
      </c>
      <c r="I3878">
        <v>0</v>
      </c>
      <c r="J3878">
        <v>42.83</v>
      </c>
      <c r="K3878">
        <v>0</v>
      </c>
      <c r="L3878" t="s">
        <v>24</v>
      </c>
    </row>
    <row r="3879" spans="1:14" x14ac:dyDescent="0.2">
      <c r="A3879" t="s">
        <v>71</v>
      </c>
      <c r="B3879" t="s">
        <v>821</v>
      </c>
      <c r="C3879" t="s">
        <v>16</v>
      </c>
      <c r="E3879" t="s">
        <v>57</v>
      </c>
      <c r="F3879" t="s">
        <v>22</v>
      </c>
      <c r="H3879" t="s">
        <v>23</v>
      </c>
      <c r="I3879">
        <v>0</v>
      </c>
      <c r="J3879">
        <v>42.83</v>
      </c>
      <c r="K3879">
        <v>0</v>
      </c>
      <c r="L3879" t="s">
        <v>24</v>
      </c>
    </row>
    <row r="3880" spans="1:14" x14ac:dyDescent="0.2">
      <c r="A3880" t="s">
        <v>71</v>
      </c>
      <c r="B3880" t="s">
        <v>821</v>
      </c>
      <c r="C3880" t="s">
        <v>16</v>
      </c>
      <c r="E3880" t="s">
        <v>111</v>
      </c>
      <c r="F3880" t="s">
        <v>59</v>
      </c>
      <c r="H3880" t="s">
        <v>23</v>
      </c>
      <c r="I3880">
        <v>0</v>
      </c>
      <c r="J3880">
        <v>42.83</v>
      </c>
      <c r="K3880">
        <v>0</v>
      </c>
      <c r="L3880" t="s">
        <v>24</v>
      </c>
    </row>
    <row r="3881" spans="1:14" x14ac:dyDescent="0.2">
      <c r="A3881" t="s">
        <v>71</v>
      </c>
      <c r="B3881" t="s">
        <v>821</v>
      </c>
      <c r="C3881" t="s">
        <v>16</v>
      </c>
      <c r="E3881" t="s">
        <v>213</v>
      </c>
      <c r="F3881" t="s">
        <v>59</v>
      </c>
      <c r="H3881" t="s">
        <v>23</v>
      </c>
      <c r="I3881">
        <v>0</v>
      </c>
      <c r="J3881">
        <v>42.83</v>
      </c>
      <c r="K3881">
        <v>0</v>
      </c>
      <c r="L3881" t="s">
        <v>24</v>
      </c>
    </row>
    <row r="3882" spans="1:14" x14ac:dyDescent="0.2">
      <c r="A3882" t="s">
        <v>71</v>
      </c>
      <c r="B3882" t="s">
        <v>821</v>
      </c>
      <c r="C3882" t="s">
        <v>16</v>
      </c>
      <c r="E3882" t="s">
        <v>368</v>
      </c>
      <c r="F3882" t="s">
        <v>113</v>
      </c>
      <c r="H3882" t="s">
        <v>23</v>
      </c>
      <c r="I3882">
        <v>2</v>
      </c>
      <c r="J3882">
        <v>42.83</v>
      </c>
      <c r="K3882">
        <v>85.66</v>
      </c>
      <c r="L3882" t="s">
        <v>114</v>
      </c>
      <c r="N3882" t="s">
        <v>833</v>
      </c>
    </row>
    <row r="3883" spans="1:14" x14ac:dyDescent="0.2">
      <c r="A3883" t="s">
        <v>71</v>
      </c>
      <c r="B3883" t="s">
        <v>821</v>
      </c>
      <c r="C3883" t="s">
        <v>16</v>
      </c>
      <c r="E3883" t="s">
        <v>65</v>
      </c>
      <c r="F3883" t="s">
        <v>66</v>
      </c>
      <c r="H3883" t="s">
        <v>23</v>
      </c>
      <c r="I3883">
        <v>0</v>
      </c>
      <c r="J3883">
        <v>42.83</v>
      </c>
      <c r="K3883">
        <v>0</v>
      </c>
      <c r="L3883" t="s">
        <v>24</v>
      </c>
    </row>
    <row r="3884" spans="1:14" x14ac:dyDescent="0.2">
      <c r="A3884" t="s">
        <v>71</v>
      </c>
      <c r="B3884" t="s">
        <v>821</v>
      </c>
      <c r="C3884" t="s">
        <v>16</v>
      </c>
      <c r="E3884" t="s">
        <v>19</v>
      </c>
      <c r="I3884">
        <v>4</v>
      </c>
      <c r="J3884">
        <v>42.83</v>
      </c>
      <c r="K3884">
        <v>171.32</v>
      </c>
      <c r="N3884" t="s">
        <v>869</v>
      </c>
    </row>
    <row r="3885" spans="1:14" x14ac:dyDescent="0.2">
      <c r="A3885" t="s">
        <v>71</v>
      </c>
      <c r="B3885" t="s">
        <v>821</v>
      </c>
      <c r="C3885" t="s">
        <v>16</v>
      </c>
      <c r="E3885" t="s">
        <v>21</v>
      </c>
      <c r="F3885" t="s">
        <v>22</v>
      </c>
      <c r="H3885" t="s">
        <v>23</v>
      </c>
      <c r="I3885">
        <v>3</v>
      </c>
      <c r="J3885">
        <v>42.83</v>
      </c>
      <c r="K3885">
        <v>128.49</v>
      </c>
      <c r="L3885" t="s">
        <v>24</v>
      </c>
      <c r="N3885" t="s">
        <v>870</v>
      </c>
    </row>
    <row r="3886" spans="1:14" x14ac:dyDescent="0.2">
      <c r="A3886" t="s">
        <v>72</v>
      </c>
      <c r="B3886" t="s">
        <v>821</v>
      </c>
      <c r="C3886" t="s">
        <v>16</v>
      </c>
      <c r="E3886" t="s">
        <v>18</v>
      </c>
      <c r="I3886">
        <v>6</v>
      </c>
      <c r="J3886">
        <v>42.83</v>
      </c>
      <c r="K3886">
        <v>256.98</v>
      </c>
    </row>
    <row r="3887" spans="1:14" x14ac:dyDescent="0.2">
      <c r="A3887" t="s">
        <v>72</v>
      </c>
      <c r="B3887" t="s">
        <v>821</v>
      </c>
      <c r="C3887" t="s">
        <v>16</v>
      </c>
      <c r="E3887" t="s">
        <v>112</v>
      </c>
      <c r="F3887" t="s">
        <v>113</v>
      </c>
      <c r="H3887" t="s">
        <v>23</v>
      </c>
      <c r="I3887">
        <v>12</v>
      </c>
      <c r="J3887">
        <v>42.83</v>
      </c>
      <c r="K3887">
        <v>513.96</v>
      </c>
      <c r="L3887" t="s">
        <v>114</v>
      </c>
      <c r="N3887" t="s">
        <v>871</v>
      </c>
    </row>
    <row r="3888" spans="1:14" x14ac:dyDescent="0.2">
      <c r="A3888" t="s">
        <v>72</v>
      </c>
      <c r="B3888" t="s">
        <v>821</v>
      </c>
      <c r="C3888" t="s">
        <v>16</v>
      </c>
      <c r="E3888" t="s">
        <v>79</v>
      </c>
      <c r="I3888">
        <v>0</v>
      </c>
      <c r="J3888">
        <v>42.83</v>
      </c>
      <c r="K3888">
        <v>0</v>
      </c>
    </row>
    <row r="3889" spans="1:14" x14ac:dyDescent="0.2">
      <c r="A3889" t="s">
        <v>72</v>
      </c>
      <c r="B3889" t="s">
        <v>821</v>
      </c>
      <c r="C3889" t="s">
        <v>16</v>
      </c>
      <c r="E3889" t="s">
        <v>20</v>
      </c>
      <c r="I3889">
        <v>4.5</v>
      </c>
      <c r="J3889">
        <v>42.83</v>
      </c>
      <c r="K3889">
        <v>192.73500000000001</v>
      </c>
      <c r="N3889" t="s">
        <v>872</v>
      </c>
    </row>
    <row r="3890" spans="1:14" x14ac:dyDescent="0.2">
      <c r="A3890" t="s">
        <v>72</v>
      </c>
      <c r="B3890" t="s">
        <v>821</v>
      </c>
      <c r="C3890" t="s">
        <v>16</v>
      </c>
      <c r="E3890" t="s">
        <v>25</v>
      </c>
      <c r="F3890" t="s">
        <v>22</v>
      </c>
      <c r="H3890" t="s">
        <v>23</v>
      </c>
      <c r="I3890">
        <v>1</v>
      </c>
      <c r="J3890">
        <v>42.83</v>
      </c>
      <c r="K3890">
        <v>42.83</v>
      </c>
      <c r="L3890" t="s">
        <v>24</v>
      </c>
    </row>
    <row r="3891" spans="1:14" x14ac:dyDescent="0.2">
      <c r="A3891" t="s">
        <v>72</v>
      </c>
      <c r="B3891" t="s">
        <v>821</v>
      </c>
      <c r="C3891" t="s">
        <v>16</v>
      </c>
      <c r="E3891" t="s">
        <v>159</v>
      </c>
      <c r="F3891" t="s">
        <v>119</v>
      </c>
      <c r="H3891" t="s">
        <v>23</v>
      </c>
      <c r="I3891">
        <v>0</v>
      </c>
      <c r="J3891">
        <v>42.83</v>
      </c>
      <c r="K3891">
        <v>0</v>
      </c>
      <c r="L3891" t="s">
        <v>120</v>
      </c>
    </row>
    <row r="3892" spans="1:14" x14ac:dyDescent="0.2">
      <c r="A3892" t="s">
        <v>72</v>
      </c>
      <c r="B3892" t="s">
        <v>821</v>
      </c>
      <c r="C3892" t="s">
        <v>16</v>
      </c>
      <c r="E3892" t="s">
        <v>265</v>
      </c>
      <c r="F3892" t="s">
        <v>119</v>
      </c>
      <c r="H3892" t="s">
        <v>23</v>
      </c>
      <c r="I3892">
        <v>0</v>
      </c>
      <c r="J3892">
        <v>42.83</v>
      </c>
      <c r="K3892">
        <v>0</v>
      </c>
      <c r="L3892" t="s">
        <v>120</v>
      </c>
    </row>
    <row r="3893" spans="1:14" x14ac:dyDescent="0.2">
      <c r="A3893" t="s">
        <v>72</v>
      </c>
      <c r="B3893" t="s">
        <v>821</v>
      </c>
      <c r="C3893" t="s">
        <v>16</v>
      </c>
      <c r="E3893" t="s">
        <v>121</v>
      </c>
      <c r="F3893" t="s">
        <v>113</v>
      </c>
      <c r="H3893" t="s">
        <v>23</v>
      </c>
      <c r="I3893">
        <v>0</v>
      </c>
      <c r="J3893">
        <v>42.83</v>
      </c>
      <c r="K3893">
        <v>0</v>
      </c>
      <c r="L3893" t="s">
        <v>114</v>
      </c>
    </row>
    <row r="3894" spans="1:14" x14ac:dyDescent="0.2">
      <c r="A3894" t="s">
        <v>72</v>
      </c>
      <c r="B3894" t="s">
        <v>821</v>
      </c>
      <c r="C3894" t="s">
        <v>16</v>
      </c>
      <c r="E3894" t="s">
        <v>17</v>
      </c>
      <c r="I3894">
        <v>8</v>
      </c>
      <c r="J3894">
        <v>42.83</v>
      </c>
      <c r="K3894">
        <v>342.64</v>
      </c>
      <c r="N3894" t="s">
        <v>873</v>
      </c>
    </row>
    <row r="3895" spans="1:14" x14ac:dyDescent="0.2">
      <c r="A3895" t="s">
        <v>72</v>
      </c>
      <c r="B3895" t="s">
        <v>821</v>
      </c>
      <c r="C3895" t="s">
        <v>16</v>
      </c>
      <c r="E3895" t="s">
        <v>46</v>
      </c>
      <c r="I3895">
        <v>0</v>
      </c>
      <c r="J3895">
        <v>42.83</v>
      </c>
      <c r="K3895">
        <v>0</v>
      </c>
    </row>
    <row r="3896" spans="1:14" x14ac:dyDescent="0.2">
      <c r="A3896" t="s">
        <v>72</v>
      </c>
      <c r="B3896" t="s">
        <v>821</v>
      </c>
      <c r="C3896" t="s">
        <v>16</v>
      </c>
      <c r="E3896" t="s">
        <v>279</v>
      </c>
      <c r="F3896" t="s">
        <v>45</v>
      </c>
      <c r="H3896" t="s">
        <v>23</v>
      </c>
      <c r="I3896">
        <v>0</v>
      </c>
      <c r="J3896">
        <v>42.83</v>
      </c>
      <c r="K3896">
        <v>0</v>
      </c>
      <c r="L3896" t="s">
        <v>24</v>
      </c>
    </row>
    <row r="3897" spans="1:14" x14ac:dyDescent="0.2">
      <c r="A3897" t="s">
        <v>72</v>
      </c>
      <c r="B3897" t="s">
        <v>821</v>
      </c>
      <c r="C3897" t="s">
        <v>16</v>
      </c>
      <c r="E3897" t="s">
        <v>111</v>
      </c>
      <c r="F3897" t="s">
        <v>59</v>
      </c>
      <c r="H3897" t="s">
        <v>23</v>
      </c>
      <c r="I3897">
        <v>0</v>
      </c>
      <c r="J3897">
        <v>42.83</v>
      </c>
      <c r="K3897">
        <v>0</v>
      </c>
      <c r="L3897" t="s">
        <v>24</v>
      </c>
    </row>
    <row r="3898" spans="1:14" x14ac:dyDescent="0.2">
      <c r="A3898" t="s">
        <v>72</v>
      </c>
      <c r="B3898" t="s">
        <v>821</v>
      </c>
      <c r="C3898" t="s">
        <v>16</v>
      </c>
      <c r="E3898" t="s">
        <v>40</v>
      </c>
      <c r="I3898">
        <v>0</v>
      </c>
      <c r="J3898">
        <v>42.83</v>
      </c>
      <c r="K3898">
        <v>0</v>
      </c>
    </row>
    <row r="3899" spans="1:14" x14ac:dyDescent="0.2">
      <c r="A3899" t="s">
        <v>72</v>
      </c>
      <c r="B3899" t="s">
        <v>821</v>
      </c>
      <c r="C3899" t="s">
        <v>16</v>
      </c>
      <c r="E3899" t="s">
        <v>43</v>
      </c>
      <c r="F3899" t="s">
        <v>22</v>
      </c>
      <c r="H3899" t="s">
        <v>23</v>
      </c>
      <c r="I3899">
        <v>0</v>
      </c>
      <c r="J3899">
        <v>42.83</v>
      </c>
      <c r="K3899">
        <v>0</v>
      </c>
      <c r="L3899" t="s">
        <v>24</v>
      </c>
    </row>
    <row r="3900" spans="1:14" x14ac:dyDescent="0.2">
      <c r="A3900" t="s">
        <v>72</v>
      </c>
      <c r="B3900" t="s">
        <v>821</v>
      </c>
      <c r="C3900" t="s">
        <v>16</v>
      </c>
      <c r="E3900" t="s">
        <v>57</v>
      </c>
      <c r="F3900" t="s">
        <v>22</v>
      </c>
      <c r="H3900" t="s">
        <v>23</v>
      </c>
      <c r="I3900">
        <v>0</v>
      </c>
      <c r="J3900">
        <v>42.83</v>
      </c>
      <c r="K3900">
        <v>0</v>
      </c>
      <c r="L3900" t="s">
        <v>24</v>
      </c>
    </row>
    <row r="3901" spans="1:14" x14ac:dyDescent="0.2">
      <c r="A3901" t="s">
        <v>72</v>
      </c>
      <c r="B3901" t="s">
        <v>821</v>
      </c>
      <c r="C3901" t="s">
        <v>16</v>
      </c>
      <c r="E3901" t="s">
        <v>111</v>
      </c>
      <c r="F3901" t="s">
        <v>59</v>
      </c>
      <c r="H3901" t="s">
        <v>23</v>
      </c>
      <c r="I3901">
        <v>0</v>
      </c>
      <c r="J3901">
        <v>42.83</v>
      </c>
      <c r="K3901">
        <v>0</v>
      </c>
      <c r="L3901" t="s">
        <v>24</v>
      </c>
    </row>
    <row r="3902" spans="1:14" x14ac:dyDescent="0.2">
      <c r="A3902" t="s">
        <v>72</v>
      </c>
      <c r="B3902" t="s">
        <v>821</v>
      </c>
      <c r="C3902" t="s">
        <v>16</v>
      </c>
      <c r="E3902" t="s">
        <v>213</v>
      </c>
      <c r="F3902" t="s">
        <v>59</v>
      </c>
      <c r="H3902" t="s">
        <v>23</v>
      </c>
      <c r="I3902">
        <v>0</v>
      </c>
      <c r="J3902">
        <v>42.83</v>
      </c>
      <c r="K3902">
        <v>0</v>
      </c>
      <c r="L3902" t="s">
        <v>24</v>
      </c>
    </row>
    <row r="3903" spans="1:14" x14ac:dyDescent="0.2">
      <c r="A3903" t="s">
        <v>72</v>
      </c>
      <c r="B3903" t="s">
        <v>821</v>
      </c>
      <c r="C3903" t="s">
        <v>16</v>
      </c>
      <c r="E3903" t="s">
        <v>368</v>
      </c>
      <c r="F3903" t="s">
        <v>113</v>
      </c>
      <c r="H3903" t="s">
        <v>23</v>
      </c>
      <c r="I3903">
        <v>0</v>
      </c>
      <c r="J3903">
        <v>42.83</v>
      </c>
      <c r="K3903">
        <v>0</v>
      </c>
      <c r="L3903" t="s">
        <v>114</v>
      </c>
      <c r="N3903" t="s">
        <v>833</v>
      </c>
    </row>
    <row r="3904" spans="1:14" x14ac:dyDescent="0.2">
      <c r="A3904" t="s">
        <v>72</v>
      </c>
      <c r="B3904" t="s">
        <v>821</v>
      </c>
      <c r="C3904" t="s">
        <v>16</v>
      </c>
      <c r="E3904" t="s">
        <v>65</v>
      </c>
      <c r="F3904" t="s">
        <v>66</v>
      </c>
      <c r="H3904" t="s">
        <v>23</v>
      </c>
      <c r="I3904">
        <v>0</v>
      </c>
      <c r="J3904">
        <v>42.83</v>
      </c>
      <c r="K3904">
        <v>0</v>
      </c>
      <c r="L3904" t="s">
        <v>24</v>
      </c>
    </row>
    <row r="3905" spans="1:14" x14ac:dyDescent="0.2">
      <c r="A3905" t="s">
        <v>72</v>
      </c>
      <c r="B3905" t="s">
        <v>821</v>
      </c>
      <c r="C3905" t="s">
        <v>16</v>
      </c>
      <c r="E3905" t="s">
        <v>19</v>
      </c>
      <c r="I3905">
        <v>5</v>
      </c>
      <c r="J3905">
        <v>42.83</v>
      </c>
      <c r="K3905">
        <v>214.15</v>
      </c>
      <c r="N3905" t="s">
        <v>869</v>
      </c>
    </row>
    <row r="3906" spans="1:14" x14ac:dyDescent="0.2">
      <c r="A3906" t="s">
        <v>72</v>
      </c>
      <c r="B3906" t="s">
        <v>821</v>
      </c>
      <c r="C3906" t="s">
        <v>16</v>
      </c>
      <c r="E3906" t="s">
        <v>21</v>
      </c>
      <c r="F3906" t="s">
        <v>22</v>
      </c>
      <c r="H3906" t="s">
        <v>23</v>
      </c>
      <c r="I3906">
        <v>2</v>
      </c>
      <c r="J3906">
        <v>42.83</v>
      </c>
      <c r="K3906">
        <v>85.66</v>
      </c>
      <c r="L3906" t="s">
        <v>24</v>
      </c>
      <c r="N3906" t="s">
        <v>874</v>
      </c>
    </row>
    <row r="3907" spans="1:14" x14ac:dyDescent="0.2">
      <c r="A3907" t="s">
        <v>74</v>
      </c>
      <c r="B3907" t="s">
        <v>821</v>
      </c>
      <c r="C3907" t="s">
        <v>16</v>
      </c>
      <c r="E3907" t="s">
        <v>18</v>
      </c>
      <c r="I3907">
        <v>6</v>
      </c>
      <c r="J3907">
        <v>42.83</v>
      </c>
      <c r="K3907">
        <v>256.98</v>
      </c>
    </row>
    <row r="3908" spans="1:14" x14ac:dyDescent="0.2">
      <c r="A3908" t="s">
        <v>74</v>
      </c>
      <c r="B3908" t="s">
        <v>821</v>
      </c>
      <c r="C3908" t="s">
        <v>16</v>
      </c>
      <c r="E3908" t="s">
        <v>112</v>
      </c>
      <c r="F3908" t="s">
        <v>113</v>
      </c>
      <c r="H3908" t="s">
        <v>23</v>
      </c>
      <c r="I3908">
        <v>9</v>
      </c>
      <c r="J3908">
        <v>42.83</v>
      </c>
      <c r="K3908">
        <v>385.47</v>
      </c>
      <c r="L3908" t="s">
        <v>114</v>
      </c>
    </row>
    <row r="3909" spans="1:14" x14ac:dyDescent="0.2">
      <c r="A3909" t="s">
        <v>74</v>
      </c>
      <c r="B3909" t="s">
        <v>821</v>
      </c>
      <c r="C3909" t="s">
        <v>16</v>
      </c>
      <c r="E3909" t="s">
        <v>79</v>
      </c>
      <c r="I3909">
        <v>3</v>
      </c>
      <c r="J3909">
        <v>42.83</v>
      </c>
      <c r="K3909">
        <v>128.49</v>
      </c>
      <c r="N3909" t="s">
        <v>875</v>
      </c>
    </row>
    <row r="3910" spans="1:14" x14ac:dyDescent="0.2">
      <c r="A3910" t="s">
        <v>74</v>
      </c>
      <c r="B3910" t="s">
        <v>821</v>
      </c>
      <c r="C3910" t="s">
        <v>16</v>
      </c>
      <c r="E3910" t="s">
        <v>20</v>
      </c>
      <c r="I3910">
        <v>0</v>
      </c>
      <c r="J3910">
        <v>42.83</v>
      </c>
      <c r="K3910">
        <v>0</v>
      </c>
      <c r="N3910" t="s">
        <v>872</v>
      </c>
    </row>
    <row r="3911" spans="1:14" x14ac:dyDescent="0.2">
      <c r="A3911" t="s">
        <v>74</v>
      </c>
      <c r="B3911" t="s">
        <v>821</v>
      </c>
      <c r="C3911" t="s">
        <v>16</v>
      </c>
      <c r="E3911" t="s">
        <v>25</v>
      </c>
      <c r="F3911" t="s">
        <v>22</v>
      </c>
      <c r="H3911" t="s">
        <v>23</v>
      </c>
      <c r="I3911">
        <v>0</v>
      </c>
      <c r="J3911">
        <v>42.83</v>
      </c>
      <c r="K3911">
        <v>0</v>
      </c>
      <c r="L3911" t="s">
        <v>24</v>
      </c>
    </row>
    <row r="3912" spans="1:14" x14ac:dyDescent="0.2">
      <c r="A3912" t="s">
        <v>74</v>
      </c>
      <c r="B3912" t="s">
        <v>821</v>
      </c>
      <c r="C3912" t="s">
        <v>16</v>
      </c>
      <c r="E3912" t="s">
        <v>159</v>
      </c>
      <c r="F3912" t="s">
        <v>119</v>
      </c>
      <c r="H3912" t="s">
        <v>23</v>
      </c>
      <c r="I3912">
        <v>0</v>
      </c>
      <c r="J3912">
        <v>42.83</v>
      </c>
      <c r="K3912">
        <v>0</v>
      </c>
      <c r="L3912" t="s">
        <v>120</v>
      </c>
    </row>
    <row r="3913" spans="1:14" x14ac:dyDescent="0.2">
      <c r="A3913" t="s">
        <v>74</v>
      </c>
      <c r="B3913" t="s">
        <v>821</v>
      </c>
      <c r="C3913" t="s">
        <v>16</v>
      </c>
      <c r="E3913" t="s">
        <v>265</v>
      </c>
      <c r="F3913" t="s">
        <v>119</v>
      </c>
      <c r="H3913" t="s">
        <v>23</v>
      </c>
      <c r="I3913">
        <v>1</v>
      </c>
      <c r="J3913">
        <v>42.83</v>
      </c>
      <c r="K3913">
        <v>42.83</v>
      </c>
      <c r="L3913" t="s">
        <v>120</v>
      </c>
      <c r="N3913" t="s">
        <v>876</v>
      </c>
    </row>
    <row r="3914" spans="1:14" x14ac:dyDescent="0.2">
      <c r="A3914" t="s">
        <v>74</v>
      </c>
      <c r="B3914" t="s">
        <v>821</v>
      </c>
      <c r="C3914" t="s">
        <v>16</v>
      </c>
      <c r="E3914" t="s">
        <v>121</v>
      </c>
      <c r="F3914" t="s">
        <v>113</v>
      </c>
      <c r="H3914" t="s">
        <v>23</v>
      </c>
      <c r="I3914">
        <v>2</v>
      </c>
      <c r="J3914">
        <v>42.83</v>
      </c>
      <c r="K3914">
        <v>85.66</v>
      </c>
      <c r="L3914" t="s">
        <v>114</v>
      </c>
      <c r="N3914" t="s">
        <v>877</v>
      </c>
    </row>
    <row r="3915" spans="1:14" x14ac:dyDescent="0.2">
      <c r="A3915" t="s">
        <v>74</v>
      </c>
      <c r="B3915" t="s">
        <v>821</v>
      </c>
      <c r="C3915" t="s">
        <v>16</v>
      </c>
      <c r="E3915" t="s">
        <v>17</v>
      </c>
      <c r="I3915">
        <v>8</v>
      </c>
      <c r="J3915">
        <v>42.83</v>
      </c>
      <c r="K3915">
        <v>342.64</v>
      </c>
      <c r="N3915" t="s">
        <v>878</v>
      </c>
    </row>
    <row r="3916" spans="1:14" x14ac:dyDescent="0.2">
      <c r="A3916" t="s">
        <v>74</v>
      </c>
      <c r="B3916" t="s">
        <v>821</v>
      </c>
      <c r="C3916" t="s">
        <v>16</v>
      </c>
      <c r="E3916" t="s">
        <v>46</v>
      </c>
      <c r="I3916">
        <v>0</v>
      </c>
      <c r="J3916">
        <v>42.83</v>
      </c>
      <c r="K3916">
        <v>0</v>
      </c>
    </row>
    <row r="3917" spans="1:14" x14ac:dyDescent="0.2">
      <c r="A3917" t="s">
        <v>74</v>
      </c>
      <c r="B3917" t="s">
        <v>821</v>
      </c>
      <c r="C3917" t="s">
        <v>16</v>
      </c>
      <c r="E3917" t="s">
        <v>279</v>
      </c>
      <c r="F3917" t="s">
        <v>45</v>
      </c>
      <c r="H3917" t="s">
        <v>23</v>
      </c>
      <c r="I3917">
        <v>0</v>
      </c>
      <c r="J3917">
        <v>42.83</v>
      </c>
      <c r="K3917">
        <v>0</v>
      </c>
      <c r="L3917" t="s">
        <v>24</v>
      </c>
    </row>
    <row r="3918" spans="1:14" x14ac:dyDescent="0.2">
      <c r="A3918" t="s">
        <v>74</v>
      </c>
      <c r="B3918" t="s">
        <v>821</v>
      </c>
      <c r="C3918" t="s">
        <v>16</v>
      </c>
      <c r="E3918" t="s">
        <v>111</v>
      </c>
      <c r="F3918" t="s">
        <v>59</v>
      </c>
      <c r="H3918" t="s">
        <v>23</v>
      </c>
      <c r="I3918">
        <v>0</v>
      </c>
      <c r="J3918">
        <v>42.83</v>
      </c>
      <c r="K3918">
        <v>0</v>
      </c>
      <c r="L3918" t="s">
        <v>24</v>
      </c>
    </row>
    <row r="3919" spans="1:14" x14ac:dyDescent="0.2">
      <c r="A3919" t="s">
        <v>74</v>
      </c>
      <c r="B3919" t="s">
        <v>821</v>
      </c>
      <c r="C3919" t="s">
        <v>16</v>
      </c>
      <c r="E3919" t="s">
        <v>40</v>
      </c>
      <c r="I3919">
        <v>0</v>
      </c>
      <c r="J3919">
        <v>42.83</v>
      </c>
      <c r="K3919">
        <v>0</v>
      </c>
    </row>
    <row r="3920" spans="1:14" x14ac:dyDescent="0.2">
      <c r="A3920" t="s">
        <v>74</v>
      </c>
      <c r="B3920" t="s">
        <v>821</v>
      </c>
      <c r="C3920" t="s">
        <v>16</v>
      </c>
      <c r="E3920" t="s">
        <v>43</v>
      </c>
      <c r="F3920" t="s">
        <v>22</v>
      </c>
      <c r="H3920" t="s">
        <v>23</v>
      </c>
      <c r="I3920">
        <v>0</v>
      </c>
      <c r="J3920">
        <v>42.83</v>
      </c>
      <c r="K3920">
        <v>0</v>
      </c>
      <c r="L3920" t="s">
        <v>24</v>
      </c>
    </row>
    <row r="3921" spans="1:14" x14ac:dyDescent="0.2">
      <c r="A3921" t="s">
        <v>74</v>
      </c>
      <c r="B3921" t="s">
        <v>821</v>
      </c>
      <c r="C3921" t="s">
        <v>16</v>
      </c>
      <c r="E3921" t="s">
        <v>57</v>
      </c>
      <c r="F3921" t="s">
        <v>22</v>
      </c>
      <c r="H3921" t="s">
        <v>23</v>
      </c>
      <c r="I3921">
        <v>0</v>
      </c>
      <c r="J3921">
        <v>42.83</v>
      </c>
      <c r="K3921">
        <v>0</v>
      </c>
      <c r="L3921" t="s">
        <v>24</v>
      </c>
    </row>
    <row r="3922" spans="1:14" x14ac:dyDescent="0.2">
      <c r="A3922" t="s">
        <v>74</v>
      </c>
      <c r="B3922" t="s">
        <v>821</v>
      </c>
      <c r="C3922" t="s">
        <v>16</v>
      </c>
      <c r="E3922" t="s">
        <v>111</v>
      </c>
      <c r="F3922" t="s">
        <v>59</v>
      </c>
      <c r="H3922" t="s">
        <v>23</v>
      </c>
      <c r="I3922">
        <v>0</v>
      </c>
      <c r="J3922">
        <v>42.83</v>
      </c>
      <c r="K3922">
        <v>0</v>
      </c>
      <c r="L3922" t="s">
        <v>24</v>
      </c>
    </row>
    <row r="3923" spans="1:14" x14ac:dyDescent="0.2">
      <c r="A3923" t="s">
        <v>74</v>
      </c>
      <c r="B3923" t="s">
        <v>821</v>
      </c>
      <c r="C3923" t="s">
        <v>16</v>
      </c>
      <c r="E3923" t="s">
        <v>213</v>
      </c>
      <c r="F3923" t="s">
        <v>59</v>
      </c>
      <c r="H3923" t="s">
        <v>23</v>
      </c>
      <c r="I3923">
        <v>0</v>
      </c>
      <c r="J3923">
        <v>42.83</v>
      </c>
      <c r="K3923">
        <v>0</v>
      </c>
      <c r="L3923" t="s">
        <v>24</v>
      </c>
    </row>
    <row r="3924" spans="1:14" x14ac:dyDescent="0.2">
      <c r="A3924" t="s">
        <v>74</v>
      </c>
      <c r="B3924" t="s">
        <v>821</v>
      </c>
      <c r="C3924" t="s">
        <v>16</v>
      </c>
      <c r="E3924" t="s">
        <v>368</v>
      </c>
      <c r="F3924" t="s">
        <v>113</v>
      </c>
      <c r="H3924" t="s">
        <v>23</v>
      </c>
      <c r="I3924">
        <v>0</v>
      </c>
      <c r="J3924">
        <v>42.83</v>
      </c>
      <c r="K3924">
        <v>0</v>
      </c>
      <c r="L3924" t="s">
        <v>114</v>
      </c>
      <c r="N3924" t="s">
        <v>833</v>
      </c>
    </row>
    <row r="3925" spans="1:14" x14ac:dyDescent="0.2">
      <c r="A3925" t="s">
        <v>74</v>
      </c>
      <c r="B3925" t="s">
        <v>821</v>
      </c>
      <c r="C3925" t="s">
        <v>16</v>
      </c>
      <c r="E3925" t="s">
        <v>65</v>
      </c>
      <c r="F3925" t="s">
        <v>66</v>
      </c>
      <c r="H3925" t="s">
        <v>23</v>
      </c>
      <c r="I3925">
        <v>0</v>
      </c>
      <c r="J3925">
        <v>42.83</v>
      </c>
      <c r="K3925">
        <v>0</v>
      </c>
      <c r="L3925" t="s">
        <v>24</v>
      </c>
    </row>
    <row r="3926" spans="1:14" x14ac:dyDescent="0.2">
      <c r="A3926" t="s">
        <v>74</v>
      </c>
      <c r="B3926" t="s">
        <v>821</v>
      </c>
      <c r="C3926" t="s">
        <v>16</v>
      </c>
      <c r="E3926" t="s">
        <v>19</v>
      </c>
      <c r="I3926">
        <v>8</v>
      </c>
      <c r="J3926">
        <v>42.83</v>
      </c>
      <c r="K3926">
        <v>342.64</v>
      </c>
      <c r="N3926" t="s">
        <v>879</v>
      </c>
    </row>
    <row r="3927" spans="1:14" x14ac:dyDescent="0.2">
      <c r="A3927" t="s">
        <v>74</v>
      </c>
      <c r="B3927" t="s">
        <v>821</v>
      </c>
      <c r="C3927" t="s">
        <v>16</v>
      </c>
      <c r="E3927" t="s">
        <v>21</v>
      </c>
      <c r="F3927" t="s">
        <v>22</v>
      </c>
      <c r="H3927" t="s">
        <v>23</v>
      </c>
      <c r="I3927">
        <v>2</v>
      </c>
      <c r="J3927">
        <v>42.83</v>
      </c>
      <c r="K3927">
        <v>85.66</v>
      </c>
      <c r="L3927" t="s">
        <v>24</v>
      </c>
      <c r="N3927" t="s">
        <v>874</v>
      </c>
    </row>
    <row r="3928" spans="1:14" x14ac:dyDescent="0.2">
      <c r="A3928" t="s">
        <v>75</v>
      </c>
      <c r="B3928" t="s">
        <v>821</v>
      </c>
      <c r="C3928" t="s">
        <v>16</v>
      </c>
      <c r="E3928" t="s">
        <v>18</v>
      </c>
      <c r="I3928">
        <v>0</v>
      </c>
      <c r="J3928">
        <v>42.83</v>
      </c>
      <c r="K3928">
        <v>0</v>
      </c>
    </row>
    <row r="3929" spans="1:14" x14ac:dyDescent="0.2">
      <c r="A3929" t="s">
        <v>75</v>
      </c>
      <c r="B3929" t="s">
        <v>821</v>
      </c>
      <c r="C3929" t="s">
        <v>16</v>
      </c>
      <c r="E3929" t="s">
        <v>112</v>
      </c>
      <c r="F3929" t="s">
        <v>113</v>
      </c>
      <c r="H3929" t="s">
        <v>23</v>
      </c>
      <c r="I3929">
        <v>0</v>
      </c>
      <c r="J3929">
        <v>42.83</v>
      </c>
      <c r="K3929">
        <v>0</v>
      </c>
      <c r="L3929" t="s">
        <v>114</v>
      </c>
    </row>
    <row r="3930" spans="1:14" x14ac:dyDescent="0.2">
      <c r="A3930" t="s">
        <v>75</v>
      </c>
      <c r="B3930" t="s">
        <v>821</v>
      </c>
      <c r="C3930" t="s">
        <v>16</v>
      </c>
      <c r="E3930" t="s">
        <v>79</v>
      </c>
      <c r="I3930">
        <v>0</v>
      </c>
      <c r="J3930">
        <v>42.83</v>
      </c>
      <c r="K3930">
        <v>0</v>
      </c>
    </row>
    <row r="3931" spans="1:14" x14ac:dyDescent="0.2">
      <c r="A3931" t="s">
        <v>75</v>
      </c>
      <c r="B3931" t="s">
        <v>821</v>
      </c>
      <c r="C3931" t="s">
        <v>16</v>
      </c>
      <c r="E3931" t="s">
        <v>20</v>
      </c>
      <c r="I3931">
        <v>0</v>
      </c>
      <c r="J3931">
        <v>42.83</v>
      </c>
      <c r="K3931">
        <v>0</v>
      </c>
    </row>
    <row r="3932" spans="1:14" x14ac:dyDescent="0.2">
      <c r="A3932" t="s">
        <v>75</v>
      </c>
      <c r="B3932" t="s">
        <v>821</v>
      </c>
      <c r="C3932" t="s">
        <v>16</v>
      </c>
      <c r="E3932" t="s">
        <v>25</v>
      </c>
      <c r="F3932" t="s">
        <v>22</v>
      </c>
      <c r="H3932" t="s">
        <v>23</v>
      </c>
      <c r="I3932">
        <v>0</v>
      </c>
      <c r="J3932">
        <v>42.83</v>
      </c>
      <c r="K3932">
        <v>0</v>
      </c>
      <c r="L3932" t="s">
        <v>24</v>
      </c>
    </row>
    <row r="3933" spans="1:14" x14ac:dyDescent="0.2">
      <c r="A3933" t="s">
        <v>75</v>
      </c>
      <c r="B3933" t="s">
        <v>821</v>
      </c>
      <c r="C3933" t="s">
        <v>16</v>
      </c>
      <c r="E3933" t="s">
        <v>159</v>
      </c>
      <c r="F3933" t="s">
        <v>119</v>
      </c>
      <c r="H3933" t="s">
        <v>23</v>
      </c>
      <c r="I3933">
        <v>0</v>
      </c>
      <c r="J3933">
        <v>42.83</v>
      </c>
      <c r="K3933">
        <v>0</v>
      </c>
      <c r="L3933" t="s">
        <v>120</v>
      </c>
    </row>
    <row r="3934" spans="1:14" x14ac:dyDescent="0.2">
      <c r="A3934" t="s">
        <v>75</v>
      </c>
      <c r="B3934" t="s">
        <v>821</v>
      </c>
      <c r="C3934" t="s">
        <v>16</v>
      </c>
      <c r="E3934" t="s">
        <v>265</v>
      </c>
      <c r="F3934" t="s">
        <v>119</v>
      </c>
      <c r="H3934" t="s">
        <v>23</v>
      </c>
      <c r="I3934">
        <v>0</v>
      </c>
      <c r="J3934">
        <v>42.83</v>
      </c>
      <c r="K3934">
        <v>0</v>
      </c>
      <c r="L3934" t="s">
        <v>120</v>
      </c>
    </row>
    <row r="3935" spans="1:14" x14ac:dyDescent="0.2">
      <c r="A3935" t="s">
        <v>75</v>
      </c>
      <c r="B3935" t="s">
        <v>821</v>
      </c>
      <c r="C3935" t="s">
        <v>16</v>
      </c>
      <c r="E3935" t="s">
        <v>121</v>
      </c>
      <c r="F3935" t="s">
        <v>113</v>
      </c>
      <c r="H3935" t="s">
        <v>23</v>
      </c>
      <c r="I3935">
        <v>0</v>
      </c>
      <c r="J3935">
        <v>42.83</v>
      </c>
      <c r="K3935">
        <v>0</v>
      </c>
      <c r="L3935" t="s">
        <v>114</v>
      </c>
    </row>
    <row r="3936" spans="1:14" x14ac:dyDescent="0.2">
      <c r="A3936" t="s">
        <v>75</v>
      </c>
      <c r="B3936" t="s">
        <v>821</v>
      </c>
      <c r="C3936" t="s">
        <v>16</v>
      </c>
      <c r="E3936" t="s">
        <v>17</v>
      </c>
      <c r="I3936">
        <v>38.75</v>
      </c>
      <c r="J3936">
        <v>42.83</v>
      </c>
      <c r="K3936">
        <v>1659.6624999999999</v>
      </c>
      <c r="N3936" t="s">
        <v>471</v>
      </c>
    </row>
    <row r="3937" spans="1:14" x14ac:dyDescent="0.2">
      <c r="A3937" t="s">
        <v>75</v>
      </c>
      <c r="B3937" t="s">
        <v>821</v>
      </c>
      <c r="C3937" t="s">
        <v>16</v>
      </c>
      <c r="E3937" t="s">
        <v>46</v>
      </c>
      <c r="I3937">
        <v>0</v>
      </c>
      <c r="J3937">
        <v>42.83</v>
      </c>
      <c r="K3937">
        <v>0</v>
      </c>
    </row>
    <row r="3938" spans="1:14" x14ac:dyDescent="0.2">
      <c r="A3938" t="s">
        <v>75</v>
      </c>
      <c r="B3938" t="s">
        <v>821</v>
      </c>
      <c r="C3938" t="s">
        <v>16</v>
      </c>
      <c r="E3938" t="s">
        <v>279</v>
      </c>
      <c r="F3938" t="s">
        <v>45</v>
      </c>
      <c r="H3938" t="s">
        <v>23</v>
      </c>
      <c r="I3938">
        <v>0</v>
      </c>
      <c r="J3938">
        <v>42.83</v>
      </c>
      <c r="K3938">
        <v>0</v>
      </c>
      <c r="L3938" t="s">
        <v>24</v>
      </c>
    </row>
    <row r="3939" spans="1:14" x14ac:dyDescent="0.2">
      <c r="A3939" t="s">
        <v>75</v>
      </c>
      <c r="B3939" t="s">
        <v>821</v>
      </c>
      <c r="C3939" t="s">
        <v>16</v>
      </c>
      <c r="E3939" t="s">
        <v>111</v>
      </c>
      <c r="F3939" t="s">
        <v>59</v>
      </c>
      <c r="H3939" t="s">
        <v>23</v>
      </c>
      <c r="I3939">
        <v>0</v>
      </c>
      <c r="J3939">
        <v>42.83</v>
      </c>
      <c r="K3939">
        <v>0</v>
      </c>
      <c r="L3939" t="s">
        <v>24</v>
      </c>
    </row>
    <row r="3940" spans="1:14" x14ac:dyDescent="0.2">
      <c r="A3940" t="s">
        <v>75</v>
      </c>
      <c r="B3940" t="s">
        <v>821</v>
      </c>
      <c r="C3940" t="s">
        <v>16</v>
      </c>
      <c r="E3940" t="s">
        <v>40</v>
      </c>
      <c r="I3940">
        <v>0</v>
      </c>
      <c r="J3940">
        <v>42.83</v>
      </c>
      <c r="K3940">
        <v>0</v>
      </c>
    </row>
    <row r="3941" spans="1:14" x14ac:dyDescent="0.2">
      <c r="A3941" t="s">
        <v>75</v>
      </c>
      <c r="B3941" t="s">
        <v>821</v>
      </c>
      <c r="C3941" t="s">
        <v>16</v>
      </c>
      <c r="E3941" t="s">
        <v>43</v>
      </c>
      <c r="F3941" t="s">
        <v>22</v>
      </c>
      <c r="H3941" t="s">
        <v>23</v>
      </c>
      <c r="I3941">
        <v>0</v>
      </c>
      <c r="J3941">
        <v>42.83</v>
      </c>
      <c r="K3941">
        <v>0</v>
      </c>
      <c r="L3941" t="s">
        <v>24</v>
      </c>
    </row>
    <row r="3942" spans="1:14" x14ac:dyDescent="0.2">
      <c r="A3942" t="s">
        <v>75</v>
      </c>
      <c r="B3942" t="s">
        <v>821</v>
      </c>
      <c r="C3942" t="s">
        <v>16</v>
      </c>
      <c r="E3942" t="s">
        <v>57</v>
      </c>
      <c r="F3942" t="s">
        <v>22</v>
      </c>
      <c r="H3942" t="s">
        <v>23</v>
      </c>
      <c r="I3942">
        <v>0</v>
      </c>
      <c r="J3942">
        <v>42.83</v>
      </c>
      <c r="K3942">
        <v>0</v>
      </c>
      <c r="L3942" t="s">
        <v>24</v>
      </c>
    </row>
    <row r="3943" spans="1:14" x14ac:dyDescent="0.2">
      <c r="A3943" t="s">
        <v>75</v>
      </c>
      <c r="B3943" t="s">
        <v>821</v>
      </c>
      <c r="C3943" t="s">
        <v>16</v>
      </c>
      <c r="E3943" t="s">
        <v>111</v>
      </c>
      <c r="F3943" t="s">
        <v>59</v>
      </c>
      <c r="H3943" t="s">
        <v>23</v>
      </c>
      <c r="I3943">
        <v>0</v>
      </c>
      <c r="J3943">
        <v>42.83</v>
      </c>
      <c r="K3943">
        <v>0</v>
      </c>
      <c r="L3943" t="s">
        <v>24</v>
      </c>
    </row>
    <row r="3944" spans="1:14" x14ac:dyDescent="0.2">
      <c r="A3944" t="s">
        <v>75</v>
      </c>
      <c r="B3944" t="s">
        <v>821</v>
      </c>
      <c r="C3944" t="s">
        <v>16</v>
      </c>
      <c r="E3944" t="s">
        <v>213</v>
      </c>
      <c r="F3944" t="s">
        <v>59</v>
      </c>
      <c r="H3944" t="s">
        <v>23</v>
      </c>
      <c r="I3944">
        <v>0</v>
      </c>
      <c r="J3944">
        <v>42.83</v>
      </c>
      <c r="K3944">
        <v>0</v>
      </c>
      <c r="L3944" t="s">
        <v>24</v>
      </c>
    </row>
    <row r="3945" spans="1:14" x14ac:dyDescent="0.2">
      <c r="A3945" t="s">
        <v>75</v>
      </c>
      <c r="B3945" t="s">
        <v>821</v>
      </c>
      <c r="C3945" t="s">
        <v>16</v>
      </c>
      <c r="E3945" t="s">
        <v>368</v>
      </c>
      <c r="F3945" t="s">
        <v>113</v>
      </c>
      <c r="H3945" t="s">
        <v>23</v>
      </c>
      <c r="I3945">
        <v>0</v>
      </c>
      <c r="J3945">
        <v>42.83</v>
      </c>
      <c r="K3945">
        <v>0</v>
      </c>
      <c r="L3945" t="s">
        <v>114</v>
      </c>
      <c r="N3945" t="s">
        <v>833</v>
      </c>
    </row>
    <row r="3946" spans="1:14" x14ac:dyDescent="0.2">
      <c r="A3946" t="s">
        <v>75</v>
      </c>
      <c r="B3946" t="s">
        <v>821</v>
      </c>
      <c r="C3946" t="s">
        <v>16</v>
      </c>
      <c r="E3946" t="s">
        <v>65</v>
      </c>
      <c r="F3946" t="s">
        <v>66</v>
      </c>
      <c r="H3946" t="s">
        <v>23</v>
      </c>
      <c r="I3946">
        <v>0</v>
      </c>
      <c r="J3946">
        <v>42.83</v>
      </c>
      <c r="K3946">
        <v>0</v>
      </c>
      <c r="L3946" t="s">
        <v>24</v>
      </c>
    </row>
    <row r="3947" spans="1:14" x14ac:dyDescent="0.2">
      <c r="A3947" t="s">
        <v>75</v>
      </c>
      <c r="B3947" t="s">
        <v>821</v>
      </c>
      <c r="C3947" t="s">
        <v>16</v>
      </c>
      <c r="E3947" t="s">
        <v>19</v>
      </c>
      <c r="I3947">
        <v>0</v>
      </c>
      <c r="J3947">
        <v>42.83</v>
      </c>
      <c r="K3947">
        <v>0</v>
      </c>
      <c r="N3947" t="s">
        <v>879</v>
      </c>
    </row>
    <row r="3948" spans="1:14" x14ac:dyDescent="0.2">
      <c r="A3948" t="s">
        <v>75</v>
      </c>
      <c r="B3948" t="s">
        <v>821</v>
      </c>
      <c r="C3948" t="s">
        <v>16</v>
      </c>
      <c r="E3948" t="s">
        <v>21</v>
      </c>
      <c r="F3948" t="s">
        <v>22</v>
      </c>
      <c r="H3948" t="s">
        <v>23</v>
      </c>
      <c r="I3948">
        <v>0</v>
      </c>
      <c r="J3948">
        <v>42.83</v>
      </c>
      <c r="K3948">
        <v>0</v>
      </c>
      <c r="L3948" t="s">
        <v>24</v>
      </c>
      <c r="N3948" t="s">
        <v>874</v>
      </c>
    </row>
    <row r="3949" spans="1:14" x14ac:dyDescent="0.2">
      <c r="A3949" t="s">
        <v>76</v>
      </c>
      <c r="B3949" t="s">
        <v>821</v>
      </c>
      <c r="C3949" t="s">
        <v>16</v>
      </c>
      <c r="E3949" t="s">
        <v>18</v>
      </c>
      <c r="I3949">
        <v>6</v>
      </c>
      <c r="J3949">
        <v>42.83</v>
      </c>
      <c r="K3949">
        <v>256.98</v>
      </c>
    </row>
    <row r="3950" spans="1:14" x14ac:dyDescent="0.2">
      <c r="A3950" t="s">
        <v>76</v>
      </c>
      <c r="B3950" t="s">
        <v>821</v>
      </c>
      <c r="C3950" t="s">
        <v>16</v>
      </c>
      <c r="E3950" t="s">
        <v>112</v>
      </c>
      <c r="F3950" t="s">
        <v>113</v>
      </c>
      <c r="H3950" t="s">
        <v>23</v>
      </c>
      <c r="I3950">
        <v>9.5</v>
      </c>
      <c r="J3950">
        <v>42.83</v>
      </c>
      <c r="K3950">
        <v>406.88499999999999</v>
      </c>
      <c r="L3950" t="s">
        <v>114</v>
      </c>
      <c r="N3950" t="s">
        <v>498</v>
      </c>
    </row>
    <row r="3951" spans="1:14" x14ac:dyDescent="0.2">
      <c r="A3951" t="s">
        <v>76</v>
      </c>
      <c r="B3951" t="s">
        <v>821</v>
      </c>
      <c r="C3951" t="s">
        <v>16</v>
      </c>
      <c r="E3951" t="s">
        <v>79</v>
      </c>
      <c r="I3951">
        <v>2.5</v>
      </c>
      <c r="J3951">
        <v>42.83</v>
      </c>
      <c r="K3951">
        <v>107.075</v>
      </c>
      <c r="N3951" t="s">
        <v>880</v>
      </c>
    </row>
    <row r="3952" spans="1:14" x14ac:dyDescent="0.2">
      <c r="A3952" t="s">
        <v>76</v>
      </c>
      <c r="B3952" t="s">
        <v>821</v>
      </c>
      <c r="C3952" t="s">
        <v>16</v>
      </c>
      <c r="E3952" t="s">
        <v>20</v>
      </c>
      <c r="I3952">
        <v>4</v>
      </c>
      <c r="J3952">
        <v>42.83</v>
      </c>
      <c r="K3952">
        <v>171.32</v>
      </c>
      <c r="N3952" t="s">
        <v>881</v>
      </c>
    </row>
    <row r="3953" spans="1:14" x14ac:dyDescent="0.2">
      <c r="A3953" t="s">
        <v>76</v>
      </c>
      <c r="B3953" t="s">
        <v>821</v>
      </c>
      <c r="C3953" t="s">
        <v>16</v>
      </c>
      <c r="E3953" t="s">
        <v>25</v>
      </c>
      <c r="F3953" t="s">
        <v>22</v>
      </c>
      <c r="H3953" t="s">
        <v>23</v>
      </c>
      <c r="I3953">
        <v>0</v>
      </c>
      <c r="J3953">
        <v>42.83</v>
      </c>
      <c r="K3953">
        <v>0</v>
      </c>
      <c r="L3953" t="s">
        <v>24</v>
      </c>
    </row>
    <row r="3954" spans="1:14" x14ac:dyDescent="0.2">
      <c r="A3954" t="s">
        <v>76</v>
      </c>
      <c r="B3954" t="s">
        <v>821</v>
      </c>
      <c r="C3954" t="s">
        <v>16</v>
      </c>
      <c r="E3954" t="s">
        <v>159</v>
      </c>
      <c r="F3954" t="s">
        <v>119</v>
      </c>
      <c r="H3954" t="s">
        <v>23</v>
      </c>
      <c r="I3954">
        <v>0</v>
      </c>
      <c r="J3954">
        <v>42.83</v>
      </c>
      <c r="K3954">
        <v>0</v>
      </c>
      <c r="L3954" t="s">
        <v>120</v>
      </c>
    </row>
    <row r="3955" spans="1:14" x14ac:dyDescent="0.2">
      <c r="A3955" t="s">
        <v>76</v>
      </c>
      <c r="B3955" t="s">
        <v>821</v>
      </c>
      <c r="C3955" t="s">
        <v>16</v>
      </c>
      <c r="E3955" t="s">
        <v>265</v>
      </c>
      <c r="F3955" t="s">
        <v>119</v>
      </c>
      <c r="H3955" t="s">
        <v>23</v>
      </c>
      <c r="I3955">
        <v>2</v>
      </c>
      <c r="J3955">
        <v>42.83</v>
      </c>
      <c r="K3955">
        <v>85.66</v>
      </c>
      <c r="L3955" t="s">
        <v>120</v>
      </c>
      <c r="N3955" t="s">
        <v>876</v>
      </c>
    </row>
    <row r="3956" spans="1:14" x14ac:dyDescent="0.2">
      <c r="A3956" t="s">
        <v>76</v>
      </c>
      <c r="B3956" t="s">
        <v>821</v>
      </c>
      <c r="C3956" t="s">
        <v>16</v>
      </c>
      <c r="E3956" t="s">
        <v>121</v>
      </c>
      <c r="F3956" t="s">
        <v>113</v>
      </c>
      <c r="H3956" t="s">
        <v>23</v>
      </c>
      <c r="I3956">
        <v>0</v>
      </c>
      <c r="J3956">
        <v>42.83</v>
      </c>
      <c r="K3956">
        <v>0</v>
      </c>
      <c r="L3956" t="s">
        <v>114</v>
      </c>
    </row>
    <row r="3957" spans="1:14" x14ac:dyDescent="0.2">
      <c r="A3957" t="s">
        <v>76</v>
      </c>
      <c r="B3957" t="s">
        <v>821</v>
      </c>
      <c r="C3957" t="s">
        <v>16</v>
      </c>
      <c r="E3957" t="s">
        <v>17</v>
      </c>
      <c r="I3957">
        <v>0</v>
      </c>
      <c r="J3957">
        <v>42.83</v>
      </c>
      <c r="K3957">
        <v>0</v>
      </c>
    </row>
    <row r="3958" spans="1:14" x14ac:dyDescent="0.2">
      <c r="A3958" t="s">
        <v>76</v>
      </c>
      <c r="B3958" t="s">
        <v>821</v>
      </c>
      <c r="C3958" t="s">
        <v>16</v>
      </c>
      <c r="E3958" t="s">
        <v>46</v>
      </c>
      <c r="I3958">
        <v>0</v>
      </c>
      <c r="J3958">
        <v>42.83</v>
      </c>
      <c r="K3958">
        <v>0</v>
      </c>
    </row>
    <row r="3959" spans="1:14" x14ac:dyDescent="0.2">
      <c r="A3959" t="s">
        <v>76</v>
      </c>
      <c r="B3959" t="s">
        <v>821</v>
      </c>
      <c r="C3959" t="s">
        <v>16</v>
      </c>
      <c r="E3959" t="s">
        <v>279</v>
      </c>
      <c r="F3959" t="s">
        <v>45</v>
      </c>
      <c r="H3959" t="s">
        <v>23</v>
      </c>
      <c r="I3959">
        <v>0</v>
      </c>
      <c r="J3959">
        <v>42.83</v>
      </c>
      <c r="K3959">
        <v>0</v>
      </c>
      <c r="L3959" t="s">
        <v>24</v>
      </c>
    </row>
    <row r="3960" spans="1:14" x14ac:dyDescent="0.2">
      <c r="A3960" t="s">
        <v>76</v>
      </c>
      <c r="B3960" t="s">
        <v>821</v>
      </c>
      <c r="C3960" t="s">
        <v>16</v>
      </c>
      <c r="E3960" t="s">
        <v>111</v>
      </c>
      <c r="F3960" t="s">
        <v>59</v>
      </c>
      <c r="H3960" t="s">
        <v>23</v>
      </c>
      <c r="I3960">
        <v>0</v>
      </c>
      <c r="J3960">
        <v>42.83</v>
      </c>
      <c r="K3960">
        <v>0</v>
      </c>
      <c r="L3960" t="s">
        <v>24</v>
      </c>
    </row>
    <row r="3961" spans="1:14" x14ac:dyDescent="0.2">
      <c r="A3961" t="s">
        <v>76</v>
      </c>
      <c r="B3961" t="s">
        <v>821</v>
      </c>
      <c r="C3961" t="s">
        <v>16</v>
      </c>
      <c r="E3961" t="s">
        <v>40</v>
      </c>
      <c r="I3961">
        <v>0</v>
      </c>
      <c r="J3961">
        <v>42.83</v>
      </c>
      <c r="K3961">
        <v>0</v>
      </c>
    </row>
    <row r="3962" spans="1:14" x14ac:dyDescent="0.2">
      <c r="A3962" t="s">
        <v>76</v>
      </c>
      <c r="B3962" t="s">
        <v>821</v>
      </c>
      <c r="C3962" t="s">
        <v>16</v>
      </c>
      <c r="E3962" t="s">
        <v>43</v>
      </c>
      <c r="F3962" t="s">
        <v>22</v>
      </c>
      <c r="H3962" t="s">
        <v>23</v>
      </c>
      <c r="I3962">
        <v>0</v>
      </c>
      <c r="J3962">
        <v>42.83</v>
      </c>
      <c r="K3962">
        <v>0</v>
      </c>
      <c r="L3962" t="s">
        <v>24</v>
      </c>
    </row>
    <row r="3963" spans="1:14" x14ac:dyDescent="0.2">
      <c r="A3963" t="s">
        <v>76</v>
      </c>
      <c r="B3963" t="s">
        <v>821</v>
      </c>
      <c r="C3963" t="s">
        <v>16</v>
      </c>
      <c r="E3963" t="s">
        <v>57</v>
      </c>
      <c r="F3963" t="s">
        <v>22</v>
      </c>
      <c r="H3963" t="s">
        <v>23</v>
      </c>
      <c r="I3963">
        <v>0</v>
      </c>
      <c r="J3963">
        <v>42.83</v>
      </c>
      <c r="K3963">
        <v>0</v>
      </c>
      <c r="L3963" t="s">
        <v>24</v>
      </c>
    </row>
    <row r="3964" spans="1:14" x14ac:dyDescent="0.2">
      <c r="A3964" t="s">
        <v>76</v>
      </c>
      <c r="B3964" t="s">
        <v>821</v>
      </c>
      <c r="C3964" t="s">
        <v>16</v>
      </c>
      <c r="E3964" t="s">
        <v>111</v>
      </c>
      <c r="F3964" t="s">
        <v>59</v>
      </c>
      <c r="H3964" t="s">
        <v>23</v>
      </c>
      <c r="I3964">
        <v>0</v>
      </c>
      <c r="J3964">
        <v>42.83</v>
      </c>
      <c r="K3964">
        <v>0</v>
      </c>
      <c r="L3964" t="s">
        <v>24</v>
      </c>
    </row>
    <row r="3965" spans="1:14" x14ac:dyDescent="0.2">
      <c r="A3965" t="s">
        <v>76</v>
      </c>
      <c r="B3965" t="s">
        <v>821</v>
      </c>
      <c r="C3965" t="s">
        <v>16</v>
      </c>
      <c r="E3965" t="s">
        <v>213</v>
      </c>
      <c r="F3965" t="s">
        <v>59</v>
      </c>
      <c r="H3965" t="s">
        <v>23</v>
      </c>
      <c r="I3965">
        <v>0</v>
      </c>
      <c r="J3965">
        <v>42.83</v>
      </c>
      <c r="K3965">
        <v>0</v>
      </c>
      <c r="L3965" t="s">
        <v>24</v>
      </c>
    </row>
    <row r="3966" spans="1:14" x14ac:dyDescent="0.2">
      <c r="A3966" t="s">
        <v>76</v>
      </c>
      <c r="B3966" t="s">
        <v>821</v>
      </c>
      <c r="C3966" t="s">
        <v>16</v>
      </c>
      <c r="E3966" t="s">
        <v>368</v>
      </c>
      <c r="F3966" t="s">
        <v>113</v>
      </c>
      <c r="H3966" t="s">
        <v>23</v>
      </c>
      <c r="I3966">
        <v>0</v>
      </c>
      <c r="J3966">
        <v>42.83</v>
      </c>
      <c r="K3966">
        <v>0</v>
      </c>
      <c r="L3966" t="s">
        <v>114</v>
      </c>
      <c r="N3966" t="s">
        <v>833</v>
      </c>
    </row>
    <row r="3967" spans="1:14" x14ac:dyDescent="0.2">
      <c r="A3967" t="s">
        <v>76</v>
      </c>
      <c r="B3967" t="s">
        <v>821</v>
      </c>
      <c r="C3967" t="s">
        <v>16</v>
      </c>
      <c r="E3967" t="s">
        <v>65</v>
      </c>
      <c r="F3967" t="s">
        <v>66</v>
      </c>
      <c r="H3967" t="s">
        <v>23</v>
      </c>
      <c r="I3967">
        <v>12</v>
      </c>
      <c r="J3967">
        <v>42.83</v>
      </c>
      <c r="K3967">
        <v>513.96</v>
      </c>
      <c r="L3967" t="s">
        <v>24</v>
      </c>
      <c r="N3967" t="s">
        <v>882</v>
      </c>
    </row>
    <row r="3968" spans="1:14" x14ac:dyDescent="0.2">
      <c r="A3968" t="s">
        <v>76</v>
      </c>
      <c r="B3968" t="s">
        <v>821</v>
      </c>
      <c r="C3968" t="s">
        <v>16</v>
      </c>
      <c r="E3968" t="s">
        <v>19</v>
      </c>
      <c r="I3968">
        <v>3</v>
      </c>
      <c r="J3968">
        <v>42.83</v>
      </c>
      <c r="K3968">
        <v>128.49</v>
      </c>
      <c r="N3968" t="s">
        <v>879</v>
      </c>
    </row>
    <row r="3969" spans="1:14" x14ac:dyDescent="0.2">
      <c r="A3969" t="s">
        <v>76</v>
      </c>
      <c r="B3969" t="s">
        <v>821</v>
      </c>
      <c r="C3969" t="s">
        <v>16</v>
      </c>
      <c r="E3969" t="s">
        <v>21</v>
      </c>
      <c r="F3969" t="s">
        <v>22</v>
      </c>
      <c r="H3969" t="s">
        <v>23</v>
      </c>
      <c r="I3969">
        <v>0</v>
      </c>
      <c r="J3969">
        <v>42.83</v>
      </c>
      <c r="K3969">
        <v>0</v>
      </c>
      <c r="L3969" t="s">
        <v>24</v>
      </c>
      <c r="N3969" t="s">
        <v>874</v>
      </c>
    </row>
    <row r="3970" spans="1:14" x14ac:dyDescent="0.2">
      <c r="A3970" t="s">
        <v>77</v>
      </c>
      <c r="B3970" t="s">
        <v>821</v>
      </c>
      <c r="C3970" t="s">
        <v>16</v>
      </c>
      <c r="E3970" t="s">
        <v>18</v>
      </c>
      <c r="I3970">
        <v>6</v>
      </c>
      <c r="J3970">
        <v>42.83</v>
      </c>
      <c r="K3970">
        <v>256.98</v>
      </c>
      <c r="N3970" t="s">
        <v>883</v>
      </c>
    </row>
    <row r="3971" spans="1:14" x14ac:dyDescent="0.2">
      <c r="A3971" t="s">
        <v>77</v>
      </c>
      <c r="B3971" t="s">
        <v>821</v>
      </c>
      <c r="C3971" t="s">
        <v>16</v>
      </c>
      <c r="E3971" t="s">
        <v>112</v>
      </c>
      <c r="F3971" t="s">
        <v>113</v>
      </c>
      <c r="H3971" t="s">
        <v>23</v>
      </c>
      <c r="I3971">
        <v>10</v>
      </c>
      <c r="J3971">
        <v>42.83</v>
      </c>
      <c r="K3971">
        <v>428.3</v>
      </c>
      <c r="L3971" t="s">
        <v>114</v>
      </c>
      <c r="N3971" t="s">
        <v>487</v>
      </c>
    </row>
    <row r="3972" spans="1:14" x14ac:dyDescent="0.2">
      <c r="A3972" t="s">
        <v>77</v>
      </c>
      <c r="B3972" t="s">
        <v>821</v>
      </c>
      <c r="C3972" t="s">
        <v>16</v>
      </c>
      <c r="E3972" t="s">
        <v>79</v>
      </c>
      <c r="I3972">
        <v>0</v>
      </c>
      <c r="J3972">
        <v>42.83</v>
      </c>
      <c r="K3972">
        <v>0</v>
      </c>
    </row>
    <row r="3973" spans="1:14" x14ac:dyDescent="0.2">
      <c r="A3973" t="s">
        <v>77</v>
      </c>
      <c r="B3973" t="s">
        <v>821</v>
      </c>
      <c r="C3973" t="s">
        <v>16</v>
      </c>
      <c r="E3973" t="s">
        <v>20</v>
      </c>
      <c r="I3973">
        <v>1</v>
      </c>
      <c r="J3973">
        <v>42.83</v>
      </c>
      <c r="K3973">
        <v>42.83</v>
      </c>
      <c r="N3973" t="s">
        <v>884</v>
      </c>
    </row>
    <row r="3974" spans="1:14" x14ac:dyDescent="0.2">
      <c r="A3974" t="s">
        <v>77</v>
      </c>
      <c r="B3974" t="s">
        <v>821</v>
      </c>
      <c r="C3974" t="s">
        <v>16</v>
      </c>
      <c r="E3974" t="s">
        <v>25</v>
      </c>
      <c r="F3974" t="s">
        <v>22</v>
      </c>
      <c r="H3974" t="s">
        <v>23</v>
      </c>
      <c r="I3974">
        <v>1</v>
      </c>
      <c r="J3974">
        <v>42.83</v>
      </c>
      <c r="K3974">
        <v>42.83</v>
      </c>
      <c r="L3974" t="s">
        <v>24</v>
      </c>
      <c r="N3974" t="s">
        <v>885</v>
      </c>
    </row>
    <row r="3975" spans="1:14" x14ac:dyDescent="0.2">
      <c r="A3975" t="s">
        <v>77</v>
      </c>
      <c r="B3975" t="s">
        <v>821</v>
      </c>
      <c r="C3975" t="s">
        <v>16</v>
      </c>
      <c r="E3975" t="s">
        <v>159</v>
      </c>
      <c r="F3975" t="s">
        <v>119</v>
      </c>
      <c r="H3975" t="s">
        <v>23</v>
      </c>
      <c r="I3975">
        <v>0</v>
      </c>
      <c r="J3975">
        <v>42.83</v>
      </c>
      <c r="K3975">
        <v>0</v>
      </c>
      <c r="L3975" t="s">
        <v>120</v>
      </c>
    </row>
    <row r="3976" spans="1:14" x14ac:dyDescent="0.2">
      <c r="A3976" t="s">
        <v>77</v>
      </c>
      <c r="B3976" t="s">
        <v>821</v>
      </c>
      <c r="C3976" t="s">
        <v>16</v>
      </c>
      <c r="E3976" t="s">
        <v>265</v>
      </c>
      <c r="F3976" t="s">
        <v>119</v>
      </c>
      <c r="H3976" t="s">
        <v>23</v>
      </c>
      <c r="I3976">
        <v>0</v>
      </c>
      <c r="J3976">
        <v>42.83</v>
      </c>
      <c r="K3976">
        <v>0</v>
      </c>
      <c r="L3976" t="s">
        <v>120</v>
      </c>
    </row>
    <row r="3977" spans="1:14" x14ac:dyDescent="0.2">
      <c r="A3977" t="s">
        <v>77</v>
      </c>
      <c r="B3977" t="s">
        <v>821</v>
      </c>
      <c r="C3977" t="s">
        <v>16</v>
      </c>
      <c r="E3977" t="s">
        <v>121</v>
      </c>
      <c r="F3977" t="s">
        <v>113</v>
      </c>
      <c r="H3977" t="s">
        <v>23</v>
      </c>
      <c r="I3977">
        <v>0</v>
      </c>
      <c r="J3977">
        <v>42.83</v>
      </c>
      <c r="K3977">
        <v>0</v>
      </c>
      <c r="L3977" t="s">
        <v>114</v>
      </c>
    </row>
    <row r="3978" spans="1:14" x14ac:dyDescent="0.2">
      <c r="A3978" t="s">
        <v>77</v>
      </c>
      <c r="B3978" t="s">
        <v>821</v>
      </c>
      <c r="C3978" t="s">
        <v>16</v>
      </c>
      <c r="E3978" t="s">
        <v>17</v>
      </c>
      <c r="I3978">
        <v>8</v>
      </c>
      <c r="J3978">
        <v>42.83</v>
      </c>
      <c r="K3978">
        <v>342.64</v>
      </c>
      <c r="N3978" t="s">
        <v>886</v>
      </c>
    </row>
    <row r="3979" spans="1:14" x14ac:dyDescent="0.2">
      <c r="A3979" t="s">
        <v>77</v>
      </c>
      <c r="B3979" t="s">
        <v>821</v>
      </c>
      <c r="C3979" t="s">
        <v>16</v>
      </c>
      <c r="E3979" t="s">
        <v>46</v>
      </c>
      <c r="I3979">
        <v>1</v>
      </c>
      <c r="J3979">
        <v>42.83</v>
      </c>
      <c r="K3979">
        <v>42.83</v>
      </c>
      <c r="N3979" t="s">
        <v>887</v>
      </c>
    </row>
    <row r="3980" spans="1:14" x14ac:dyDescent="0.2">
      <c r="A3980" t="s">
        <v>77</v>
      </c>
      <c r="B3980" t="s">
        <v>821</v>
      </c>
      <c r="C3980" t="s">
        <v>16</v>
      </c>
      <c r="E3980" t="s">
        <v>279</v>
      </c>
      <c r="F3980" t="s">
        <v>45</v>
      </c>
      <c r="H3980" t="s">
        <v>23</v>
      </c>
      <c r="I3980">
        <v>0</v>
      </c>
      <c r="J3980">
        <v>42.83</v>
      </c>
      <c r="K3980">
        <v>0</v>
      </c>
      <c r="L3980" t="s">
        <v>24</v>
      </c>
    </row>
    <row r="3981" spans="1:14" x14ac:dyDescent="0.2">
      <c r="A3981" t="s">
        <v>77</v>
      </c>
      <c r="B3981" t="s">
        <v>821</v>
      </c>
      <c r="C3981" t="s">
        <v>16</v>
      </c>
      <c r="E3981" t="s">
        <v>111</v>
      </c>
      <c r="F3981" t="s">
        <v>59</v>
      </c>
      <c r="H3981" t="s">
        <v>23</v>
      </c>
      <c r="I3981">
        <v>0</v>
      </c>
      <c r="J3981">
        <v>42.83</v>
      </c>
      <c r="K3981">
        <v>0</v>
      </c>
      <c r="L3981" t="s">
        <v>24</v>
      </c>
    </row>
    <row r="3982" spans="1:14" x14ac:dyDescent="0.2">
      <c r="A3982" t="s">
        <v>77</v>
      </c>
      <c r="B3982" t="s">
        <v>821</v>
      </c>
      <c r="C3982" t="s">
        <v>16</v>
      </c>
      <c r="E3982" t="s">
        <v>40</v>
      </c>
      <c r="I3982">
        <v>0</v>
      </c>
      <c r="J3982">
        <v>42.83</v>
      </c>
      <c r="K3982">
        <v>0</v>
      </c>
    </row>
    <row r="3983" spans="1:14" x14ac:dyDescent="0.2">
      <c r="A3983" t="s">
        <v>77</v>
      </c>
      <c r="B3983" t="s">
        <v>821</v>
      </c>
      <c r="C3983" t="s">
        <v>16</v>
      </c>
      <c r="E3983" t="s">
        <v>43</v>
      </c>
      <c r="F3983" t="s">
        <v>22</v>
      </c>
      <c r="H3983" t="s">
        <v>23</v>
      </c>
      <c r="I3983">
        <v>0</v>
      </c>
      <c r="J3983">
        <v>42.83</v>
      </c>
      <c r="K3983">
        <v>0</v>
      </c>
      <c r="L3983" t="s">
        <v>24</v>
      </c>
    </row>
    <row r="3984" spans="1:14" x14ac:dyDescent="0.2">
      <c r="A3984" t="s">
        <v>77</v>
      </c>
      <c r="B3984" t="s">
        <v>821</v>
      </c>
      <c r="C3984" t="s">
        <v>16</v>
      </c>
      <c r="E3984" t="s">
        <v>57</v>
      </c>
      <c r="F3984" t="s">
        <v>22</v>
      </c>
      <c r="H3984" t="s">
        <v>23</v>
      </c>
      <c r="I3984">
        <v>0</v>
      </c>
      <c r="J3984">
        <v>42.83</v>
      </c>
      <c r="K3984">
        <v>0</v>
      </c>
      <c r="L3984" t="s">
        <v>24</v>
      </c>
    </row>
    <row r="3985" spans="1:14" x14ac:dyDescent="0.2">
      <c r="A3985" t="s">
        <v>77</v>
      </c>
      <c r="B3985" t="s">
        <v>821</v>
      </c>
      <c r="C3985" t="s">
        <v>16</v>
      </c>
      <c r="E3985" t="s">
        <v>111</v>
      </c>
      <c r="F3985" t="s">
        <v>59</v>
      </c>
      <c r="H3985" t="s">
        <v>23</v>
      </c>
      <c r="I3985">
        <v>0</v>
      </c>
      <c r="J3985">
        <v>42.83</v>
      </c>
      <c r="K3985">
        <v>0</v>
      </c>
      <c r="L3985" t="s">
        <v>24</v>
      </c>
    </row>
    <row r="3986" spans="1:14" x14ac:dyDescent="0.2">
      <c r="A3986" t="s">
        <v>77</v>
      </c>
      <c r="B3986" t="s">
        <v>821</v>
      </c>
      <c r="C3986" t="s">
        <v>16</v>
      </c>
      <c r="E3986" t="s">
        <v>213</v>
      </c>
      <c r="F3986" t="s">
        <v>59</v>
      </c>
      <c r="H3986" t="s">
        <v>23</v>
      </c>
      <c r="I3986">
        <v>0</v>
      </c>
      <c r="J3986">
        <v>42.83</v>
      </c>
      <c r="K3986">
        <v>0</v>
      </c>
      <c r="L3986" t="s">
        <v>24</v>
      </c>
    </row>
    <row r="3987" spans="1:14" x14ac:dyDescent="0.2">
      <c r="A3987" t="s">
        <v>77</v>
      </c>
      <c r="B3987" t="s">
        <v>821</v>
      </c>
      <c r="C3987" t="s">
        <v>16</v>
      </c>
      <c r="E3987" t="s">
        <v>368</v>
      </c>
      <c r="F3987" t="s">
        <v>113</v>
      </c>
      <c r="H3987" t="s">
        <v>23</v>
      </c>
      <c r="I3987">
        <v>0</v>
      </c>
      <c r="J3987">
        <v>42.83</v>
      </c>
      <c r="K3987">
        <v>0</v>
      </c>
      <c r="L3987" t="s">
        <v>114</v>
      </c>
      <c r="N3987" t="s">
        <v>833</v>
      </c>
    </row>
    <row r="3988" spans="1:14" x14ac:dyDescent="0.2">
      <c r="A3988" t="s">
        <v>77</v>
      </c>
      <c r="B3988" t="s">
        <v>821</v>
      </c>
      <c r="C3988" t="s">
        <v>16</v>
      </c>
      <c r="E3988" t="s">
        <v>65</v>
      </c>
      <c r="F3988" t="s">
        <v>66</v>
      </c>
      <c r="H3988" t="s">
        <v>23</v>
      </c>
      <c r="I3988">
        <v>0</v>
      </c>
      <c r="J3988">
        <v>42.83</v>
      </c>
      <c r="K3988">
        <v>0</v>
      </c>
      <c r="L3988" t="s">
        <v>24</v>
      </c>
      <c r="N3988" t="s">
        <v>882</v>
      </c>
    </row>
    <row r="3989" spans="1:14" x14ac:dyDescent="0.2">
      <c r="A3989" t="s">
        <v>77</v>
      </c>
      <c r="B3989" t="s">
        <v>821</v>
      </c>
      <c r="C3989" t="s">
        <v>16</v>
      </c>
      <c r="E3989" t="s">
        <v>19</v>
      </c>
      <c r="I3989">
        <v>11</v>
      </c>
      <c r="J3989">
        <v>42.83</v>
      </c>
      <c r="K3989">
        <v>471.13</v>
      </c>
      <c r="N3989" t="s">
        <v>888</v>
      </c>
    </row>
    <row r="3990" spans="1:14" x14ac:dyDescent="0.2">
      <c r="A3990" t="s">
        <v>77</v>
      </c>
      <c r="B3990" t="s">
        <v>821</v>
      </c>
      <c r="C3990" t="s">
        <v>16</v>
      </c>
      <c r="E3990" t="s">
        <v>21</v>
      </c>
      <c r="F3990" t="s">
        <v>22</v>
      </c>
      <c r="H3990" t="s">
        <v>23</v>
      </c>
      <c r="I3990">
        <v>0</v>
      </c>
      <c r="J3990">
        <v>42.83</v>
      </c>
      <c r="K3990">
        <v>0</v>
      </c>
      <c r="L3990" t="s">
        <v>24</v>
      </c>
      <c r="N3990" t="s">
        <v>874</v>
      </c>
    </row>
    <row r="3991" spans="1:14" x14ac:dyDescent="0.2">
      <c r="A3991" t="s">
        <v>78</v>
      </c>
      <c r="B3991" t="s">
        <v>821</v>
      </c>
      <c r="C3991" t="s">
        <v>16</v>
      </c>
      <c r="E3991" t="s">
        <v>18</v>
      </c>
      <c r="I3991">
        <v>6</v>
      </c>
      <c r="J3991">
        <v>42.83</v>
      </c>
      <c r="K3991">
        <v>256.98</v>
      </c>
      <c r="N3991" t="s">
        <v>883</v>
      </c>
    </row>
    <row r="3992" spans="1:14" x14ac:dyDescent="0.2">
      <c r="A3992" t="s">
        <v>78</v>
      </c>
      <c r="B3992" t="s">
        <v>821</v>
      </c>
      <c r="C3992" t="s">
        <v>16</v>
      </c>
      <c r="E3992" t="s">
        <v>112</v>
      </c>
      <c r="F3992" t="s">
        <v>113</v>
      </c>
      <c r="H3992" t="s">
        <v>23</v>
      </c>
      <c r="I3992">
        <v>11</v>
      </c>
      <c r="J3992">
        <v>42.83</v>
      </c>
      <c r="K3992">
        <v>471.13</v>
      </c>
      <c r="L3992" t="s">
        <v>114</v>
      </c>
      <c r="N3992" t="s">
        <v>889</v>
      </c>
    </row>
    <row r="3993" spans="1:14" x14ac:dyDescent="0.2">
      <c r="A3993" t="s">
        <v>78</v>
      </c>
      <c r="B3993" t="s">
        <v>821</v>
      </c>
      <c r="C3993" t="s">
        <v>16</v>
      </c>
      <c r="E3993" t="s">
        <v>79</v>
      </c>
      <c r="I3993">
        <v>1</v>
      </c>
      <c r="J3993">
        <v>42.83</v>
      </c>
      <c r="K3993">
        <v>42.83</v>
      </c>
      <c r="N3993" t="s">
        <v>847</v>
      </c>
    </row>
    <row r="3994" spans="1:14" x14ac:dyDescent="0.2">
      <c r="A3994" t="s">
        <v>78</v>
      </c>
      <c r="B3994" t="s">
        <v>821</v>
      </c>
      <c r="C3994" t="s">
        <v>16</v>
      </c>
      <c r="E3994" t="s">
        <v>20</v>
      </c>
      <c r="I3994">
        <v>1</v>
      </c>
      <c r="J3994">
        <v>42.83</v>
      </c>
      <c r="K3994">
        <v>42.83</v>
      </c>
      <c r="N3994" t="s">
        <v>890</v>
      </c>
    </row>
    <row r="3995" spans="1:14" x14ac:dyDescent="0.2">
      <c r="A3995" t="s">
        <v>78</v>
      </c>
      <c r="B3995" t="s">
        <v>821</v>
      </c>
      <c r="C3995" t="s">
        <v>16</v>
      </c>
      <c r="E3995" t="s">
        <v>25</v>
      </c>
      <c r="F3995" t="s">
        <v>22</v>
      </c>
      <c r="H3995" t="s">
        <v>23</v>
      </c>
      <c r="I3995">
        <v>0</v>
      </c>
      <c r="J3995">
        <v>42.83</v>
      </c>
      <c r="K3995">
        <v>0</v>
      </c>
      <c r="L3995" t="s">
        <v>24</v>
      </c>
    </row>
    <row r="3996" spans="1:14" x14ac:dyDescent="0.2">
      <c r="A3996" t="s">
        <v>78</v>
      </c>
      <c r="B3996" t="s">
        <v>821</v>
      </c>
      <c r="C3996" t="s">
        <v>16</v>
      </c>
      <c r="E3996" t="s">
        <v>159</v>
      </c>
      <c r="F3996" t="s">
        <v>119</v>
      </c>
      <c r="H3996" t="s">
        <v>23</v>
      </c>
      <c r="I3996">
        <v>0</v>
      </c>
      <c r="J3996">
        <v>42.83</v>
      </c>
      <c r="K3996">
        <v>0</v>
      </c>
      <c r="L3996" t="s">
        <v>120</v>
      </c>
    </row>
    <row r="3997" spans="1:14" x14ac:dyDescent="0.2">
      <c r="A3997" t="s">
        <v>78</v>
      </c>
      <c r="B3997" t="s">
        <v>821</v>
      </c>
      <c r="C3997" t="s">
        <v>16</v>
      </c>
      <c r="E3997" t="s">
        <v>265</v>
      </c>
      <c r="F3997" t="s">
        <v>119</v>
      </c>
      <c r="H3997" t="s">
        <v>23</v>
      </c>
      <c r="I3997">
        <v>0</v>
      </c>
      <c r="J3997">
        <v>42.83</v>
      </c>
      <c r="K3997">
        <v>0</v>
      </c>
      <c r="L3997" t="s">
        <v>120</v>
      </c>
    </row>
    <row r="3998" spans="1:14" x14ac:dyDescent="0.2">
      <c r="A3998" t="s">
        <v>78</v>
      </c>
      <c r="B3998" t="s">
        <v>821</v>
      </c>
      <c r="C3998" t="s">
        <v>16</v>
      </c>
      <c r="E3998" t="s">
        <v>121</v>
      </c>
      <c r="F3998" t="s">
        <v>113</v>
      </c>
      <c r="H3998" t="s">
        <v>23</v>
      </c>
      <c r="I3998">
        <v>0</v>
      </c>
      <c r="J3998">
        <v>42.83</v>
      </c>
      <c r="K3998">
        <v>0</v>
      </c>
      <c r="L3998" t="s">
        <v>114</v>
      </c>
    </row>
    <row r="3999" spans="1:14" x14ac:dyDescent="0.2">
      <c r="A3999" t="s">
        <v>78</v>
      </c>
      <c r="B3999" t="s">
        <v>821</v>
      </c>
      <c r="C3999" t="s">
        <v>16</v>
      </c>
      <c r="E3999" t="s">
        <v>17</v>
      </c>
      <c r="I3999">
        <v>0</v>
      </c>
      <c r="J3999">
        <v>42.83</v>
      </c>
      <c r="K3999">
        <v>0</v>
      </c>
    </row>
    <row r="4000" spans="1:14" x14ac:dyDescent="0.2">
      <c r="A4000" t="s">
        <v>78</v>
      </c>
      <c r="B4000" t="s">
        <v>821</v>
      </c>
      <c r="C4000" t="s">
        <v>16</v>
      </c>
      <c r="E4000" t="s">
        <v>46</v>
      </c>
      <c r="I4000">
        <v>16</v>
      </c>
      <c r="J4000">
        <v>42.83</v>
      </c>
      <c r="K4000">
        <v>685.28</v>
      </c>
      <c r="N4000" t="s">
        <v>891</v>
      </c>
    </row>
    <row r="4001" spans="1:14" x14ac:dyDescent="0.2">
      <c r="A4001" t="s">
        <v>78</v>
      </c>
      <c r="B4001" t="s">
        <v>821</v>
      </c>
      <c r="C4001" t="s">
        <v>16</v>
      </c>
      <c r="E4001" t="s">
        <v>279</v>
      </c>
      <c r="F4001" t="s">
        <v>45</v>
      </c>
      <c r="H4001" t="s">
        <v>23</v>
      </c>
      <c r="I4001">
        <v>0</v>
      </c>
      <c r="J4001">
        <v>42.83</v>
      </c>
      <c r="K4001">
        <v>0</v>
      </c>
      <c r="L4001" t="s">
        <v>24</v>
      </c>
    </row>
    <row r="4002" spans="1:14" x14ac:dyDescent="0.2">
      <c r="A4002" t="s">
        <v>78</v>
      </c>
      <c r="B4002" t="s">
        <v>821</v>
      </c>
      <c r="C4002" t="s">
        <v>16</v>
      </c>
      <c r="E4002" t="s">
        <v>111</v>
      </c>
      <c r="F4002" t="s">
        <v>59</v>
      </c>
      <c r="H4002" t="s">
        <v>23</v>
      </c>
      <c r="I4002">
        <v>0</v>
      </c>
      <c r="J4002">
        <v>42.83</v>
      </c>
      <c r="K4002">
        <v>0</v>
      </c>
      <c r="L4002" t="s">
        <v>24</v>
      </c>
    </row>
    <row r="4003" spans="1:14" x14ac:dyDescent="0.2">
      <c r="A4003" t="s">
        <v>78</v>
      </c>
      <c r="B4003" t="s">
        <v>821</v>
      </c>
      <c r="C4003" t="s">
        <v>16</v>
      </c>
      <c r="E4003" t="s">
        <v>40</v>
      </c>
      <c r="I4003">
        <v>0</v>
      </c>
      <c r="J4003">
        <v>42.83</v>
      </c>
      <c r="K4003">
        <v>0</v>
      </c>
    </row>
    <row r="4004" spans="1:14" x14ac:dyDescent="0.2">
      <c r="A4004" t="s">
        <v>78</v>
      </c>
      <c r="B4004" t="s">
        <v>821</v>
      </c>
      <c r="C4004" t="s">
        <v>16</v>
      </c>
      <c r="E4004" t="s">
        <v>43</v>
      </c>
      <c r="F4004" t="s">
        <v>22</v>
      </c>
      <c r="H4004" t="s">
        <v>23</v>
      </c>
      <c r="I4004">
        <v>0</v>
      </c>
      <c r="J4004">
        <v>42.83</v>
      </c>
      <c r="K4004">
        <v>0</v>
      </c>
      <c r="L4004" t="s">
        <v>24</v>
      </c>
    </row>
    <row r="4005" spans="1:14" x14ac:dyDescent="0.2">
      <c r="A4005" t="s">
        <v>78</v>
      </c>
      <c r="B4005" t="s">
        <v>821</v>
      </c>
      <c r="C4005" t="s">
        <v>16</v>
      </c>
      <c r="E4005" t="s">
        <v>57</v>
      </c>
      <c r="F4005" t="s">
        <v>22</v>
      </c>
      <c r="H4005" t="s">
        <v>23</v>
      </c>
      <c r="I4005">
        <v>0</v>
      </c>
      <c r="J4005">
        <v>42.83</v>
      </c>
      <c r="K4005">
        <v>0</v>
      </c>
      <c r="L4005" t="s">
        <v>24</v>
      </c>
    </row>
    <row r="4006" spans="1:14" x14ac:dyDescent="0.2">
      <c r="A4006" t="s">
        <v>78</v>
      </c>
      <c r="B4006" t="s">
        <v>821</v>
      </c>
      <c r="C4006" t="s">
        <v>16</v>
      </c>
      <c r="E4006" t="s">
        <v>111</v>
      </c>
      <c r="F4006" t="s">
        <v>59</v>
      </c>
      <c r="H4006" t="s">
        <v>23</v>
      </c>
      <c r="I4006">
        <v>0</v>
      </c>
      <c r="J4006">
        <v>42.83</v>
      </c>
      <c r="K4006">
        <v>0</v>
      </c>
      <c r="L4006" t="s">
        <v>24</v>
      </c>
    </row>
    <row r="4007" spans="1:14" x14ac:dyDescent="0.2">
      <c r="A4007" t="s">
        <v>78</v>
      </c>
      <c r="B4007" t="s">
        <v>821</v>
      </c>
      <c r="C4007" t="s">
        <v>16</v>
      </c>
      <c r="E4007" t="s">
        <v>213</v>
      </c>
      <c r="F4007" t="s">
        <v>59</v>
      </c>
      <c r="H4007" t="s">
        <v>23</v>
      </c>
      <c r="I4007">
        <v>0</v>
      </c>
      <c r="J4007">
        <v>42.83</v>
      </c>
      <c r="K4007">
        <v>0</v>
      </c>
      <c r="L4007" t="s">
        <v>24</v>
      </c>
    </row>
    <row r="4008" spans="1:14" x14ac:dyDescent="0.2">
      <c r="A4008" t="s">
        <v>78</v>
      </c>
      <c r="B4008" t="s">
        <v>821</v>
      </c>
      <c r="C4008" t="s">
        <v>16</v>
      </c>
      <c r="E4008" t="s">
        <v>368</v>
      </c>
      <c r="F4008" t="s">
        <v>113</v>
      </c>
      <c r="H4008" t="s">
        <v>23</v>
      </c>
      <c r="I4008">
        <v>0</v>
      </c>
      <c r="J4008">
        <v>42.83</v>
      </c>
      <c r="K4008">
        <v>0</v>
      </c>
      <c r="L4008" t="s">
        <v>114</v>
      </c>
      <c r="N4008" t="s">
        <v>833</v>
      </c>
    </row>
    <row r="4009" spans="1:14" x14ac:dyDescent="0.2">
      <c r="A4009" t="s">
        <v>78</v>
      </c>
      <c r="B4009" t="s">
        <v>821</v>
      </c>
      <c r="C4009" t="s">
        <v>16</v>
      </c>
      <c r="E4009" t="s">
        <v>65</v>
      </c>
      <c r="F4009" t="s">
        <v>66</v>
      </c>
      <c r="H4009" t="s">
        <v>23</v>
      </c>
      <c r="I4009">
        <v>0</v>
      </c>
      <c r="J4009">
        <v>42.83</v>
      </c>
      <c r="K4009">
        <v>0</v>
      </c>
      <c r="L4009" t="s">
        <v>24</v>
      </c>
      <c r="N4009" t="s">
        <v>882</v>
      </c>
    </row>
    <row r="4010" spans="1:14" x14ac:dyDescent="0.2">
      <c r="A4010" t="s">
        <v>78</v>
      </c>
      <c r="B4010" t="s">
        <v>821</v>
      </c>
      <c r="C4010" t="s">
        <v>16</v>
      </c>
      <c r="E4010" t="s">
        <v>19</v>
      </c>
      <c r="I4010">
        <v>3</v>
      </c>
      <c r="J4010">
        <v>42.83</v>
      </c>
      <c r="K4010">
        <v>128.49</v>
      </c>
      <c r="N4010" t="s">
        <v>888</v>
      </c>
    </row>
    <row r="4011" spans="1:14" x14ac:dyDescent="0.2">
      <c r="A4011" t="s">
        <v>78</v>
      </c>
      <c r="B4011" t="s">
        <v>821</v>
      </c>
      <c r="C4011" t="s">
        <v>16</v>
      </c>
      <c r="E4011" t="s">
        <v>21</v>
      </c>
      <c r="F4011" t="s">
        <v>22</v>
      </c>
      <c r="H4011" t="s">
        <v>23</v>
      </c>
      <c r="I4011">
        <v>2</v>
      </c>
      <c r="J4011">
        <v>42.83</v>
      </c>
      <c r="K4011">
        <v>85.66</v>
      </c>
      <c r="L4011" t="s">
        <v>24</v>
      </c>
      <c r="N4011" t="s">
        <v>874</v>
      </c>
    </row>
    <row r="4012" spans="1:14" x14ac:dyDescent="0.2">
      <c r="A4012" t="s">
        <v>80</v>
      </c>
      <c r="B4012" t="s">
        <v>821</v>
      </c>
      <c r="C4012" t="s">
        <v>16</v>
      </c>
      <c r="E4012" t="s">
        <v>18</v>
      </c>
      <c r="I4012">
        <v>6</v>
      </c>
      <c r="J4012">
        <v>42.83</v>
      </c>
      <c r="K4012">
        <v>256.98</v>
      </c>
      <c r="N4012" t="s">
        <v>883</v>
      </c>
    </row>
    <row r="4013" spans="1:14" x14ac:dyDescent="0.2">
      <c r="A4013" t="s">
        <v>80</v>
      </c>
      <c r="B4013" t="s">
        <v>821</v>
      </c>
      <c r="C4013" t="s">
        <v>16</v>
      </c>
      <c r="E4013" t="s">
        <v>112</v>
      </c>
      <c r="F4013" t="s">
        <v>113</v>
      </c>
      <c r="H4013" t="s">
        <v>23</v>
      </c>
      <c r="I4013">
        <v>7</v>
      </c>
      <c r="J4013">
        <v>42.83</v>
      </c>
      <c r="K4013">
        <v>299.81</v>
      </c>
      <c r="L4013" t="s">
        <v>114</v>
      </c>
      <c r="N4013" t="s">
        <v>892</v>
      </c>
    </row>
    <row r="4014" spans="1:14" x14ac:dyDescent="0.2">
      <c r="A4014" t="s">
        <v>80</v>
      </c>
      <c r="B4014" t="s">
        <v>821</v>
      </c>
      <c r="C4014" t="s">
        <v>16</v>
      </c>
      <c r="E4014" t="s">
        <v>79</v>
      </c>
      <c r="I4014">
        <v>0</v>
      </c>
      <c r="J4014">
        <v>42.83</v>
      </c>
      <c r="K4014">
        <v>0</v>
      </c>
      <c r="N4014" t="s">
        <v>847</v>
      </c>
    </row>
    <row r="4015" spans="1:14" x14ac:dyDescent="0.2">
      <c r="A4015" t="s">
        <v>80</v>
      </c>
      <c r="B4015" t="s">
        <v>821</v>
      </c>
      <c r="C4015" t="s">
        <v>16</v>
      </c>
      <c r="E4015" t="s">
        <v>20</v>
      </c>
      <c r="I4015">
        <v>0</v>
      </c>
      <c r="J4015">
        <v>42.83</v>
      </c>
      <c r="K4015">
        <v>0</v>
      </c>
      <c r="N4015" t="s">
        <v>890</v>
      </c>
    </row>
    <row r="4016" spans="1:14" x14ac:dyDescent="0.2">
      <c r="A4016" t="s">
        <v>80</v>
      </c>
      <c r="B4016" t="s">
        <v>821</v>
      </c>
      <c r="C4016" t="s">
        <v>16</v>
      </c>
      <c r="E4016" t="s">
        <v>25</v>
      </c>
      <c r="F4016" t="s">
        <v>22</v>
      </c>
      <c r="H4016" t="s">
        <v>23</v>
      </c>
      <c r="I4016">
        <v>0</v>
      </c>
      <c r="J4016">
        <v>42.83</v>
      </c>
      <c r="K4016">
        <v>0</v>
      </c>
      <c r="L4016" t="s">
        <v>24</v>
      </c>
    </row>
    <row r="4017" spans="1:14" x14ac:dyDescent="0.2">
      <c r="A4017" t="s">
        <v>80</v>
      </c>
      <c r="B4017" t="s">
        <v>821</v>
      </c>
      <c r="C4017" t="s">
        <v>16</v>
      </c>
      <c r="E4017" t="s">
        <v>159</v>
      </c>
      <c r="F4017" t="s">
        <v>119</v>
      </c>
      <c r="H4017" t="s">
        <v>23</v>
      </c>
      <c r="I4017">
        <v>0</v>
      </c>
      <c r="J4017">
        <v>42.83</v>
      </c>
      <c r="K4017">
        <v>0</v>
      </c>
      <c r="L4017" t="s">
        <v>120</v>
      </c>
    </row>
    <row r="4018" spans="1:14" x14ac:dyDescent="0.2">
      <c r="A4018" t="s">
        <v>80</v>
      </c>
      <c r="B4018" t="s">
        <v>821</v>
      </c>
      <c r="C4018" t="s">
        <v>16</v>
      </c>
      <c r="E4018" t="s">
        <v>265</v>
      </c>
      <c r="F4018" t="s">
        <v>119</v>
      </c>
      <c r="H4018" t="s">
        <v>23</v>
      </c>
      <c r="I4018">
        <v>0</v>
      </c>
      <c r="J4018">
        <v>42.83</v>
      </c>
      <c r="K4018">
        <v>0</v>
      </c>
      <c r="L4018" t="s">
        <v>120</v>
      </c>
    </row>
    <row r="4019" spans="1:14" x14ac:dyDescent="0.2">
      <c r="A4019" t="s">
        <v>80</v>
      </c>
      <c r="B4019" t="s">
        <v>821</v>
      </c>
      <c r="C4019" t="s">
        <v>16</v>
      </c>
      <c r="E4019" t="s">
        <v>121</v>
      </c>
      <c r="F4019" t="s">
        <v>113</v>
      </c>
      <c r="H4019" t="s">
        <v>23</v>
      </c>
      <c r="I4019">
        <v>0</v>
      </c>
      <c r="J4019">
        <v>42.83</v>
      </c>
      <c r="K4019">
        <v>0</v>
      </c>
      <c r="L4019" t="s">
        <v>114</v>
      </c>
    </row>
    <row r="4020" spans="1:14" x14ac:dyDescent="0.2">
      <c r="A4020" t="s">
        <v>80</v>
      </c>
      <c r="B4020" t="s">
        <v>821</v>
      </c>
      <c r="C4020" t="s">
        <v>16</v>
      </c>
      <c r="E4020" t="s">
        <v>17</v>
      </c>
      <c r="I4020">
        <v>0</v>
      </c>
      <c r="J4020">
        <v>42.83</v>
      </c>
      <c r="K4020">
        <v>0</v>
      </c>
    </row>
    <row r="4021" spans="1:14" x14ac:dyDescent="0.2">
      <c r="A4021" t="s">
        <v>80</v>
      </c>
      <c r="B4021" t="s">
        <v>821</v>
      </c>
      <c r="C4021" t="s">
        <v>16</v>
      </c>
      <c r="E4021" t="s">
        <v>46</v>
      </c>
      <c r="I4021">
        <v>7</v>
      </c>
      <c r="J4021">
        <v>42.83</v>
      </c>
      <c r="K4021">
        <v>299.81</v>
      </c>
      <c r="N4021" t="s">
        <v>893</v>
      </c>
    </row>
    <row r="4022" spans="1:14" x14ac:dyDescent="0.2">
      <c r="A4022" t="s">
        <v>80</v>
      </c>
      <c r="B4022" t="s">
        <v>821</v>
      </c>
      <c r="C4022" t="s">
        <v>16</v>
      </c>
      <c r="E4022" t="s">
        <v>279</v>
      </c>
      <c r="F4022" t="s">
        <v>45</v>
      </c>
      <c r="H4022" t="s">
        <v>23</v>
      </c>
      <c r="I4022">
        <v>0</v>
      </c>
      <c r="J4022">
        <v>42.83</v>
      </c>
      <c r="K4022">
        <v>0</v>
      </c>
      <c r="L4022" t="s">
        <v>24</v>
      </c>
    </row>
    <row r="4023" spans="1:14" x14ac:dyDescent="0.2">
      <c r="A4023" t="s">
        <v>80</v>
      </c>
      <c r="B4023" t="s">
        <v>821</v>
      </c>
      <c r="C4023" t="s">
        <v>16</v>
      </c>
      <c r="E4023" t="s">
        <v>111</v>
      </c>
      <c r="F4023" t="s">
        <v>59</v>
      </c>
      <c r="H4023" t="s">
        <v>23</v>
      </c>
      <c r="I4023">
        <v>0</v>
      </c>
      <c r="J4023">
        <v>42.83</v>
      </c>
      <c r="K4023">
        <v>0</v>
      </c>
      <c r="L4023" t="s">
        <v>24</v>
      </c>
    </row>
    <row r="4024" spans="1:14" x14ac:dyDescent="0.2">
      <c r="A4024" t="s">
        <v>80</v>
      </c>
      <c r="B4024" t="s">
        <v>821</v>
      </c>
      <c r="C4024" t="s">
        <v>16</v>
      </c>
      <c r="E4024" t="s">
        <v>40</v>
      </c>
      <c r="I4024">
        <v>0</v>
      </c>
      <c r="J4024">
        <v>42.83</v>
      </c>
      <c r="K4024">
        <v>0</v>
      </c>
    </row>
    <row r="4025" spans="1:14" x14ac:dyDescent="0.2">
      <c r="A4025" t="s">
        <v>80</v>
      </c>
      <c r="B4025" t="s">
        <v>821</v>
      </c>
      <c r="C4025" t="s">
        <v>16</v>
      </c>
      <c r="E4025" t="s">
        <v>43</v>
      </c>
      <c r="F4025" t="s">
        <v>22</v>
      </c>
      <c r="H4025" t="s">
        <v>23</v>
      </c>
      <c r="I4025">
        <v>1.5</v>
      </c>
      <c r="J4025">
        <v>42.83</v>
      </c>
      <c r="K4025">
        <v>64.245000000000005</v>
      </c>
      <c r="L4025" t="s">
        <v>24</v>
      </c>
      <c r="N4025" t="s">
        <v>894</v>
      </c>
    </row>
    <row r="4026" spans="1:14" x14ac:dyDescent="0.2">
      <c r="A4026" t="s">
        <v>80</v>
      </c>
      <c r="B4026" t="s">
        <v>821</v>
      </c>
      <c r="C4026" t="s">
        <v>16</v>
      </c>
      <c r="E4026" t="s">
        <v>57</v>
      </c>
      <c r="F4026" t="s">
        <v>22</v>
      </c>
      <c r="H4026" t="s">
        <v>23</v>
      </c>
      <c r="I4026">
        <v>0</v>
      </c>
      <c r="J4026">
        <v>42.83</v>
      </c>
      <c r="K4026">
        <v>0</v>
      </c>
      <c r="L4026" t="s">
        <v>24</v>
      </c>
    </row>
    <row r="4027" spans="1:14" x14ac:dyDescent="0.2">
      <c r="A4027" t="s">
        <v>80</v>
      </c>
      <c r="B4027" t="s">
        <v>821</v>
      </c>
      <c r="C4027" t="s">
        <v>16</v>
      </c>
      <c r="E4027" t="s">
        <v>111</v>
      </c>
      <c r="F4027" t="s">
        <v>59</v>
      </c>
      <c r="H4027" t="s">
        <v>23</v>
      </c>
      <c r="I4027">
        <v>0</v>
      </c>
      <c r="J4027">
        <v>42.83</v>
      </c>
      <c r="K4027">
        <v>0</v>
      </c>
      <c r="L4027" t="s">
        <v>24</v>
      </c>
    </row>
    <row r="4028" spans="1:14" x14ac:dyDescent="0.2">
      <c r="A4028" t="s">
        <v>80</v>
      </c>
      <c r="B4028" t="s">
        <v>821</v>
      </c>
      <c r="C4028" t="s">
        <v>16</v>
      </c>
      <c r="E4028" t="s">
        <v>213</v>
      </c>
      <c r="F4028" t="s">
        <v>59</v>
      </c>
      <c r="H4028" t="s">
        <v>23</v>
      </c>
      <c r="I4028">
        <v>0</v>
      </c>
      <c r="J4028">
        <v>42.83</v>
      </c>
      <c r="K4028">
        <v>0</v>
      </c>
      <c r="L4028" t="s">
        <v>24</v>
      </c>
    </row>
    <row r="4029" spans="1:14" x14ac:dyDescent="0.2">
      <c r="A4029" t="s">
        <v>80</v>
      </c>
      <c r="B4029" t="s">
        <v>821</v>
      </c>
      <c r="C4029" t="s">
        <v>16</v>
      </c>
      <c r="E4029" t="s">
        <v>368</v>
      </c>
      <c r="F4029" t="s">
        <v>113</v>
      </c>
      <c r="H4029" t="s">
        <v>23</v>
      </c>
      <c r="I4029">
        <v>0</v>
      </c>
      <c r="J4029">
        <v>42.83</v>
      </c>
      <c r="K4029">
        <v>0</v>
      </c>
      <c r="L4029" t="s">
        <v>114</v>
      </c>
      <c r="N4029" t="s">
        <v>833</v>
      </c>
    </row>
    <row r="4030" spans="1:14" x14ac:dyDescent="0.2">
      <c r="A4030" t="s">
        <v>80</v>
      </c>
      <c r="B4030" t="s">
        <v>821</v>
      </c>
      <c r="C4030" t="s">
        <v>16</v>
      </c>
      <c r="E4030" t="s">
        <v>65</v>
      </c>
      <c r="F4030" t="s">
        <v>66</v>
      </c>
      <c r="H4030" t="s">
        <v>23</v>
      </c>
      <c r="I4030">
        <v>8</v>
      </c>
      <c r="J4030">
        <v>42.83</v>
      </c>
      <c r="K4030">
        <v>342.64</v>
      </c>
      <c r="L4030" t="s">
        <v>24</v>
      </c>
      <c r="N4030" t="s">
        <v>882</v>
      </c>
    </row>
    <row r="4031" spans="1:14" x14ac:dyDescent="0.2">
      <c r="A4031" t="s">
        <v>80</v>
      </c>
      <c r="B4031" t="s">
        <v>821</v>
      </c>
      <c r="C4031" t="s">
        <v>16</v>
      </c>
      <c r="E4031" t="s">
        <v>19</v>
      </c>
      <c r="I4031">
        <v>5.5</v>
      </c>
      <c r="J4031">
        <v>42.83</v>
      </c>
      <c r="K4031">
        <v>235.565</v>
      </c>
      <c r="N4031" t="s">
        <v>895</v>
      </c>
    </row>
    <row r="4032" spans="1:14" x14ac:dyDescent="0.2">
      <c r="A4032" t="s">
        <v>80</v>
      </c>
      <c r="B4032" t="s">
        <v>821</v>
      </c>
      <c r="C4032" t="s">
        <v>16</v>
      </c>
      <c r="E4032" t="s">
        <v>21</v>
      </c>
      <c r="F4032" t="s">
        <v>22</v>
      </c>
      <c r="H4032" t="s">
        <v>23</v>
      </c>
      <c r="I4032">
        <v>3</v>
      </c>
      <c r="J4032">
        <v>42.83</v>
      </c>
      <c r="K4032">
        <v>128.49</v>
      </c>
      <c r="L4032" t="s">
        <v>24</v>
      </c>
      <c r="N4032" t="s">
        <v>874</v>
      </c>
    </row>
    <row r="4033" spans="1:14" x14ac:dyDescent="0.2">
      <c r="A4033" t="s">
        <v>81</v>
      </c>
      <c r="B4033" t="s">
        <v>821</v>
      </c>
      <c r="C4033" t="s">
        <v>16</v>
      </c>
      <c r="E4033" t="s">
        <v>18</v>
      </c>
      <c r="I4033">
        <v>6</v>
      </c>
      <c r="J4033">
        <v>42.83</v>
      </c>
      <c r="K4033">
        <v>256.98</v>
      </c>
      <c r="N4033" t="s">
        <v>883</v>
      </c>
    </row>
    <row r="4034" spans="1:14" x14ac:dyDescent="0.2">
      <c r="A4034" t="s">
        <v>81</v>
      </c>
      <c r="B4034" t="s">
        <v>821</v>
      </c>
      <c r="C4034" t="s">
        <v>16</v>
      </c>
      <c r="E4034" t="s">
        <v>112</v>
      </c>
      <c r="F4034" t="s">
        <v>113</v>
      </c>
      <c r="H4034" t="s">
        <v>23</v>
      </c>
      <c r="I4034">
        <v>12.5</v>
      </c>
      <c r="J4034">
        <v>42.83</v>
      </c>
      <c r="K4034">
        <v>535.375</v>
      </c>
      <c r="L4034" t="s">
        <v>114</v>
      </c>
      <c r="N4034" t="s">
        <v>896</v>
      </c>
    </row>
    <row r="4035" spans="1:14" x14ac:dyDescent="0.2">
      <c r="A4035" t="s">
        <v>81</v>
      </c>
      <c r="B4035" t="s">
        <v>821</v>
      </c>
      <c r="C4035" t="s">
        <v>16</v>
      </c>
      <c r="E4035" t="s">
        <v>79</v>
      </c>
      <c r="I4035">
        <v>0</v>
      </c>
      <c r="J4035">
        <v>42.83</v>
      </c>
      <c r="K4035">
        <v>0</v>
      </c>
    </row>
    <row r="4036" spans="1:14" x14ac:dyDescent="0.2">
      <c r="A4036" t="s">
        <v>81</v>
      </c>
      <c r="B4036" t="s">
        <v>821</v>
      </c>
      <c r="C4036" t="s">
        <v>16</v>
      </c>
      <c r="E4036" t="s">
        <v>20</v>
      </c>
      <c r="I4036">
        <v>2</v>
      </c>
      <c r="J4036">
        <v>42.83</v>
      </c>
      <c r="K4036">
        <v>85.66</v>
      </c>
      <c r="N4036" t="s">
        <v>897</v>
      </c>
    </row>
    <row r="4037" spans="1:14" x14ac:dyDescent="0.2">
      <c r="A4037" t="s">
        <v>81</v>
      </c>
      <c r="B4037" t="s">
        <v>821</v>
      </c>
      <c r="C4037" t="s">
        <v>16</v>
      </c>
      <c r="E4037" t="s">
        <v>25</v>
      </c>
      <c r="F4037" t="s">
        <v>22</v>
      </c>
      <c r="H4037" t="s">
        <v>23</v>
      </c>
      <c r="I4037">
        <v>1.75</v>
      </c>
      <c r="J4037">
        <v>42.83</v>
      </c>
      <c r="K4037">
        <v>74.952500000000001</v>
      </c>
      <c r="L4037" t="s">
        <v>24</v>
      </c>
      <c r="N4037" t="s">
        <v>898</v>
      </c>
    </row>
    <row r="4038" spans="1:14" x14ac:dyDescent="0.2">
      <c r="A4038" t="s">
        <v>81</v>
      </c>
      <c r="B4038" t="s">
        <v>821</v>
      </c>
      <c r="C4038" t="s">
        <v>16</v>
      </c>
      <c r="E4038" t="s">
        <v>159</v>
      </c>
      <c r="F4038" t="s">
        <v>119</v>
      </c>
      <c r="H4038" t="s">
        <v>23</v>
      </c>
      <c r="I4038">
        <v>0</v>
      </c>
      <c r="J4038">
        <v>42.83</v>
      </c>
      <c r="K4038">
        <v>0</v>
      </c>
      <c r="L4038" t="s">
        <v>120</v>
      </c>
    </row>
    <row r="4039" spans="1:14" x14ac:dyDescent="0.2">
      <c r="A4039" t="s">
        <v>81</v>
      </c>
      <c r="B4039" t="s">
        <v>821</v>
      </c>
      <c r="C4039" t="s">
        <v>16</v>
      </c>
      <c r="E4039" t="s">
        <v>265</v>
      </c>
      <c r="F4039" t="s">
        <v>119</v>
      </c>
      <c r="H4039" t="s">
        <v>23</v>
      </c>
      <c r="I4039">
        <v>0</v>
      </c>
      <c r="J4039">
        <v>42.83</v>
      </c>
      <c r="K4039">
        <v>0</v>
      </c>
      <c r="L4039" t="s">
        <v>120</v>
      </c>
    </row>
    <row r="4040" spans="1:14" x14ac:dyDescent="0.2">
      <c r="A4040" t="s">
        <v>81</v>
      </c>
      <c r="B4040" t="s">
        <v>821</v>
      </c>
      <c r="C4040" t="s">
        <v>16</v>
      </c>
      <c r="E4040" t="s">
        <v>121</v>
      </c>
      <c r="F4040" t="s">
        <v>113</v>
      </c>
      <c r="H4040" t="s">
        <v>23</v>
      </c>
      <c r="I4040">
        <v>0</v>
      </c>
      <c r="J4040">
        <v>42.83</v>
      </c>
      <c r="K4040">
        <v>0</v>
      </c>
      <c r="L4040" t="s">
        <v>114</v>
      </c>
    </row>
    <row r="4041" spans="1:14" x14ac:dyDescent="0.2">
      <c r="A4041" t="s">
        <v>81</v>
      </c>
      <c r="B4041" t="s">
        <v>821</v>
      </c>
      <c r="C4041" t="s">
        <v>16</v>
      </c>
      <c r="E4041" t="s">
        <v>17</v>
      </c>
      <c r="I4041">
        <v>8</v>
      </c>
      <c r="J4041">
        <v>42.83</v>
      </c>
      <c r="K4041">
        <v>342.64</v>
      </c>
      <c r="N4041" t="s">
        <v>659</v>
      </c>
    </row>
    <row r="4042" spans="1:14" x14ac:dyDescent="0.2">
      <c r="A4042" t="s">
        <v>81</v>
      </c>
      <c r="B4042" t="s">
        <v>821</v>
      </c>
      <c r="C4042" t="s">
        <v>16</v>
      </c>
      <c r="E4042" t="s">
        <v>46</v>
      </c>
      <c r="I4042">
        <v>0</v>
      </c>
      <c r="J4042">
        <v>42.83</v>
      </c>
      <c r="K4042">
        <v>0</v>
      </c>
    </row>
    <row r="4043" spans="1:14" x14ac:dyDescent="0.2">
      <c r="A4043" t="s">
        <v>81</v>
      </c>
      <c r="B4043" t="s">
        <v>821</v>
      </c>
      <c r="C4043" t="s">
        <v>16</v>
      </c>
      <c r="E4043" t="s">
        <v>279</v>
      </c>
      <c r="F4043" t="s">
        <v>45</v>
      </c>
      <c r="H4043" t="s">
        <v>23</v>
      </c>
      <c r="I4043">
        <v>1</v>
      </c>
      <c r="J4043">
        <v>42.83</v>
      </c>
      <c r="K4043">
        <v>42.83</v>
      </c>
      <c r="L4043" t="s">
        <v>24</v>
      </c>
      <c r="N4043" t="s">
        <v>899</v>
      </c>
    </row>
    <row r="4044" spans="1:14" x14ac:dyDescent="0.2">
      <c r="A4044" t="s">
        <v>81</v>
      </c>
      <c r="B4044" t="s">
        <v>821</v>
      </c>
      <c r="C4044" t="s">
        <v>16</v>
      </c>
      <c r="E4044" t="s">
        <v>111</v>
      </c>
      <c r="F4044" t="s">
        <v>59</v>
      </c>
      <c r="H4044" t="s">
        <v>23</v>
      </c>
      <c r="I4044">
        <v>0</v>
      </c>
      <c r="J4044">
        <v>42.83</v>
      </c>
      <c r="K4044">
        <v>0</v>
      </c>
      <c r="L4044" t="s">
        <v>24</v>
      </c>
    </row>
    <row r="4045" spans="1:14" x14ac:dyDescent="0.2">
      <c r="A4045" t="s">
        <v>81</v>
      </c>
      <c r="B4045" t="s">
        <v>821</v>
      </c>
      <c r="C4045" t="s">
        <v>16</v>
      </c>
      <c r="E4045" t="s">
        <v>40</v>
      </c>
      <c r="I4045">
        <v>0</v>
      </c>
      <c r="J4045">
        <v>42.83</v>
      </c>
      <c r="K4045">
        <v>0</v>
      </c>
    </row>
    <row r="4046" spans="1:14" x14ac:dyDescent="0.2">
      <c r="A4046" t="s">
        <v>81</v>
      </c>
      <c r="B4046" t="s">
        <v>821</v>
      </c>
      <c r="C4046" t="s">
        <v>16</v>
      </c>
      <c r="E4046" t="s">
        <v>43</v>
      </c>
      <c r="F4046" t="s">
        <v>22</v>
      </c>
      <c r="H4046" t="s">
        <v>23</v>
      </c>
      <c r="I4046">
        <v>0</v>
      </c>
      <c r="J4046">
        <v>42.83</v>
      </c>
      <c r="K4046">
        <v>0</v>
      </c>
      <c r="L4046" t="s">
        <v>24</v>
      </c>
    </row>
    <row r="4047" spans="1:14" x14ac:dyDescent="0.2">
      <c r="A4047" t="s">
        <v>81</v>
      </c>
      <c r="B4047" t="s">
        <v>821</v>
      </c>
      <c r="C4047" t="s">
        <v>16</v>
      </c>
      <c r="E4047" t="s">
        <v>57</v>
      </c>
      <c r="F4047" t="s">
        <v>22</v>
      </c>
      <c r="H4047" t="s">
        <v>23</v>
      </c>
      <c r="I4047">
        <v>0</v>
      </c>
      <c r="J4047">
        <v>42.83</v>
      </c>
      <c r="K4047">
        <v>0</v>
      </c>
      <c r="L4047" t="s">
        <v>24</v>
      </c>
    </row>
    <row r="4048" spans="1:14" x14ac:dyDescent="0.2">
      <c r="A4048" t="s">
        <v>81</v>
      </c>
      <c r="B4048" t="s">
        <v>821</v>
      </c>
      <c r="C4048" t="s">
        <v>16</v>
      </c>
      <c r="E4048" t="s">
        <v>111</v>
      </c>
      <c r="F4048" t="s">
        <v>59</v>
      </c>
      <c r="H4048" t="s">
        <v>23</v>
      </c>
      <c r="I4048">
        <v>0</v>
      </c>
      <c r="J4048">
        <v>42.83</v>
      </c>
      <c r="K4048">
        <v>0</v>
      </c>
      <c r="L4048" t="s">
        <v>24</v>
      </c>
    </row>
    <row r="4049" spans="1:14" x14ac:dyDescent="0.2">
      <c r="A4049" t="s">
        <v>81</v>
      </c>
      <c r="B4049" t="s">
        <v>821</v>
      </c>
      <c r="C4049" t="s">
        <v>16</v>
      </c>
      <c r="E4049" t="s">
        <v>213</v>
      </c>
      <c r="F4049" t="s">
        <v>59</v>
      </c>
      <c r="H4049" t="s">
        <v>23</v>
      </c>
      <c r="I4049">
        <v>3</v>
      </c>
      <c r="J4049">
        <v>42.83</v>
      </c>
      <c r="K4049">
        <v>128.49</v>
      </c>
      <c r="L4049" t="s">
        <v>24</v>
      </c>
      <c r="N4049" t="s">
        <v>900</v>
      </c>
    </row>
    <row r="4050" spans="1:14" x14ac:dyDescent="0.2">
      <c r="A4050" t="s">
        <v>81</v>
      </c>
      <c r="B4050" t="s">
        <v>821</v>
      </c>
      <c r="C4050" t="s">
        <v>16</v>
      </c>
      <c r="E4050" t="s">
        <v>368</v>
      </c>
      <c r="F4050" t="s">
        <v>113</v>
      </c>
      <c r="H4050" t="s">
        <v>23</v>
      </c>
      <c r="I4050">
        <v>0</v>
      </c>
      <c r="J4050">
        <v>42.83</v>
      </c>
      <c r="K4050">
        <v>0</v>
      </c>
      <c r="L4050" t="s">
        <v>114</v>
      </c>
      <c r="N4050" t="s">
        <v>833</v>
      </c>
    </row>
    <row r="4051" spans="1:14" x14ac:dyDescent="0.2">
      <c r="A4051" t="s">
        <v>81</v>
      </c>
      <c r="B4051" t="s">
        <v>821</v>
      </c>
      <c r="C4051" t="s">
        <v>16</v>
      </c>
      <c r="E4051" t="s">
        <v>65</v>
      </c>
      <c r="F4051" t="s">
        <v>66</v>
      </c>
      <c r="H4051" t="s">
        <v>23</v>
      </c>
      <c r="I4051">
        <v>0</v>
      </c>
      <c r="J4051">
        <v>42.83</v>
      </c>
      <c r="K4051">
        <v>0</v>
      </c>
      <c r="L4051" t="s">
        <v>24</v>
      </c>
      <c r="N4051" t="s">
        <v>882</v>
      </c>
    </row>
    <row r="4052" spans="1:14" x14ac:dyDescent="0.2">
      <c r="A4052" t="s">
        <v>81</v>
      </c>
      <c r="B4052" t="s">
        <v>821</v>
      </c>
      <c r="C4052" t="s">
        <v>16</v>
      </c>
      <c r="E4052" t="s">
        <v>19</v>
      </c>
      <c r="I4052">
        <v>3</v>
      </c>
      <c r="J4052">
        <v>42.83</v>
      </c>
      <c r="K4052">
        <v>128.49</v>
      </c>
      <c r="N4052" t="s">
        <v>869</v>
      </c>
    </row>
    <row r="4053" spans="1:14" x14ac:dyDescent="0.2">
      <c r="A4053" t="s">
        <v>81</v>
      </c>
      <c r="B4053" t="s">
        <v>821</v>
      </c>
      <c r="C4053" t="s">
        <v>16</v>
      </c>
      <c r="E4053" t="s">
        <v>21</v>
      </c>
      <c r="F4053" t="s">
        <v>22</v>
      </c>
      <c r="H4053" t="s">
        <v>23</v>
      </c>
      <c r="I4053">
        <v>0</v>
      </c>
      <c r="J4053">
        <v>42.83</v>
      </c>
      <c r="K4053">
        <v>0</v>
      </c>
      <c r="L4053" t="s">
        <v>24</v>
      </c>
      <c r="N4053" t="s">
        <v>874</v>
      </c>
    </row>
    <row r="4054" spans="1:14" x14ac:dyDescent="0.2">
      <c r="A4054" t="s">
        <v>81</v>
      </c>
      <c r="B4054" t="s">
        <v>821</v>
      </c>
      <c r="C4054" t="s">
        <v>16</v>
      </c>
      <c r="E4054" t="s">
        <v>208</v>
      </c>
      <c r="F4054" t="s">
        <v>27</v>
      </c>
      <c r="H4054" t="s">
        <v>23</v>
      </c>
      <c r="I4054">
        <v>1.5</v>
      </c>
      <c r="J4054">
        <v>42.83</v>
      </c>
      <c r="K4054">
        <v>64.245000000000005</v>
      </c>
      <c r="L4054" t="s">
        <v>24</v>
      </c>
      <c r="N4054" t="s">
        <v>901</v>
      </c>
    </row>
    <row r="4055" spans="1:14" x14ac:dyDescent="0.2">
      <c r="A4055" t="s">
        <v>82</v>
      </c>
      <c r="B4055" t="s">
        <v>821</v>
      </c>
      <c r="C4055" t="s">
        <v>16</v>
      </c>
      <c r="E4055" t="s">
        <v>18</v>
      </c>
      <c r="I4055">
        <v>6</v>
      </c>
      <c r="J4055">
        <v>42.83</v>
      </c>
      <c r="K4055">
        <v>256.98</v>
      </c>
      <c r="N4055" t="s">
        <v>883</v>
      </c>
    </row>
    <row r="4056" spans="1:14" x14ac:dyDescent="0.2">
      <c r="A4056" t="s">
        <v>82</v>
      </c>
      <c r="B4056" t="s">
        <v>821</v>
      </c>
      <c r="C4056" t="s">
        <v>16</v>
      </c>
      <c r="E4056" t="s">
        <v>112</v>
      </c>
      <c r="F4056" t="s">
        <v>113</v>
      </c>
      <c r="H4056" t="s">
        <v>23</v>
      </c>
      <c r="I4056">
        <v>4</v>
      </c>
      <c r="J4056">
        <v>42.83</v>
      </c>
      <c r="K4056">
        <v>171.32</v>
      </c>
      <c r="L4056" t="s">
        <v>114</v>
      </c>
      <c r="N4056" t="s">
        <v>487</v>
      </c>
    </row>
    <row r="4057" spans="1:14" x14ac:dyDescent="0.2">
      <c r="A4057" t="s">
        <v>82</v>
      </c>
      <c r="B4057" t="s">
        <v>821</v>
      </c>
      <c r="C4057" t="s">
        <v>16</v>
      </c>
      <c r="E4057" t="s">
        <v>79</v>
      </c>
      <c r="I4057">
        <v>0</v>
      </c>
      <c r="J4057">
        <v>42.83</v>
      </c>
      <c r="K4057">
        <v>0</v>
      </c>
    </row>
    <row r="4058" spans="1:14" x14ac:dyDescent="0.2">
      <c r="A4058" t="s">
        <v>82</v>
      </c>
      <c r="B4058" t="s">
        <v>821</v>
      </c>
      <c r="C4058" t="s">
        <v>16</v>
      </c>
      <c r="E4058" t="s">
        <v>20</v>
      </c>
      <c r="I4058">
        <v>2.5</v>
      </c>
      <c r="J4058">
        <v>42.83</v>
      </c>
      <c r="K4058">
        <v>107.075</v>
      </c>
      <c r="N4058" t="s">
        <v>902</v>
      </c>
    </row>
    <row r="4059" spans="1:14" x14ac:dyDescent="0.2">
      <c r="A4059" t="s">
        <v>82</v>
      </c>
      <c r="B4059" t="s">
        <v>821</v>
      </c>
      <c r="C4059" t="s">
        <v>16</v>
      </c>
      <c r="E4059" t="s">
        <v>25</v>
      </c>
      <c r="F4059" t="s">
        <v>22</v>
      </c>
      <c r="H4059" t="s">
        <v>23</v>
      </c>
      <c r="I4059">
        <v>0</v>
      </c>
      <c r="J4059">
        <v>42.83</v>
      </c>
      <c r="K4059">
        <v>0</v>
      </c>
      <c r="L4059" t="s">
        <v>24</v>
      </c>
    </row>
    <row r="4060" spans="1:14" x14ac:dyDescent="0.2">
      <c r="A4060" t="s">
        <v>82</v>
      </c>
      <c r="B4060" t="s">
        <v>821</v>
      </c>
      <c r="C4060" t="s">
        <v>16</v>
      </c>
      <c r="E4060" t="s">
        <v>159</v>
      </c>
      <c r="F4060" t="s">
        <v>119</v>
      </c>
      <c r="H4060" t="s">
        <v>23</v>
      </c>
      <c r="I4060">
        <v>0</v>
      </c>
      <c r="J4060">
        <v>42.83</v>
      </c>
      <c r="K4060">
        <v>0</v>
      </c>
      <c r="L4060" t="s">
        <v>120</v>
      </c>
    </row>
    <row r="4061" spans="1:14" x14ac:dyDescent="0.2">
      <c r="A4061" t="s">
        <v>82</v>
      </c>
      <c r="B4061" t="s">
        <v>821</v>
      </c>
      <c r="C4061" t="s">
        <v>16</v>
      </c>
      <c r="E4061" t="s">
        <v>265</v>
      </c>
      <c r="F4061" t="s">
        <v>119</v>
      </c>
      <c r="H4061" t="s">
        <v>23</v>
      </c>
      <c r="I4061">
        <v>0</v>
      </c>
      <c r="J4061">
        <v>42.83</v>
      </c>
      <c r="K4061">
        <v>0</v>
      </c>
      <c r="L4061" t="s">
        <v>120</v>
      </c>
    </row>
    <row r="4062" spans="1:14" x14ac:dyDescent="0.2">
      <c r="A4062" t="s">
        <v>82</v>
      </c>
      <c r="B4062" t="s">
        <v>821</v>
      </c>
      <c r="C4062" t="s">
        <v>16</v>
      </c>
      <c r="E4062" t="s">
        <v>121</v>
      </c>
      <c r="F4062" t="s">
        <v>113</v>
      </c>
      <c r="H4062" t="s">
        <v>23</v>
      </c>
      <c r="I4062">
        <v>0</v>
      </c>
      <c r="J4062">
        <v>42.83</v>
      </c>
      <c r="K4062">
        <v>0</v>
      </c>
      <c r="L4062" t="s">
        <v>114</v>
      </c>
    </row>
    <row r="4063" spans="1:14" x14ac:dyDescent="0.2">
      <c r="A4063" t="s">
        <v>82</v>
      </c>
      <c r="B4063" t="s">
        <v>821</v>
      </c>
      <c r="C4063" t="s">
        <v>16</v>
      </c>
      <c r="E4063" t="s">
        <v>17</v>
      </c>
      <c r="I4063">
        <v>8</v>
      </c>
      <c r="J4063">
        <v>42.83</v>
      </c>
      <c r="K4063">
        <v>342.64</v>
      </c>
      <c r="N4063" t="s">
        <v>477</v>
      </c>
    </row>
    <row r="4064" spans="1:14" x14ac:dyDescent="0.2">
      <c r="A4064" t="s">
        <v>82</v>
      </c>
      <c r="B4064" t="s">
        <v>821</v>
      </c>
      <c r="C4064" t="s">
        <v>16</v>
      </c>
      <c r="E4064" t="s">
        <v>46</v>
      </c>
      <c r="I4064">
        <v>0</v>
      </c>
      <c r="J4064">
        <v>42.83</v>
      </c>
      <c r="K4064">
        <v>0</v>
      </c>
    </row>
    <row r="4065" spans="1:14" x14ac:dyDescent="0.2">
      <c r="A4065" t="s">
        <v>82</v>
      </c>
      <c r="B4065" t="s">
        <v>821</v>
      </c>
      <c r="C4065" t="s">
        <v>16</v>
      </c>
      <c r="E4065" t="s">
        <v>279</v>
      </c>
      <c r="F4065" t="s">
        <v>45</v>
      </c>
      <c r="H4065" t="s">
        <v>23</v>
      </c>
      <c r="I4065">
        <v>1.5</v>
      </c>
      <c r="J4065">
        <v>42.83</v>
      </c>
      <c r="K4065">
        <v>64.245000000000005</v>
      </c>
      <c r="L4065" t="s">
        <v>24</v>
      </c>
      <c r="N4065" t="s">
        <v>903</v>
      </c>
    </row>
    <row r="4066" spans="1:14" x14ac:dyDescent="0.2">
      <c r="A4066" t="s">
        <v>82</v>
      </c>
      <c r="B4066" t="s">
        <v>821</v>
      </c>
      <c r="C4066" t="s">
        <v>16</v>
      </c>
      <c r="E4066" t="s">
        <v>111</v>
      </c>
      <c r="F4066" t="s">
        <v>59</v>
      </c>
      <c r="H4066" t="s">
        <v>23</v>
      </c>
      <c r="I4066">
        <v>0</v>
      </c>
      <c r="J4066">
        <v>42.83</v>
      </c>
      <c r="K4066">
        <v>0</v>
      </c>
      <c r="L4066" t="s">
        <v>24</v>
      </c>
    </row>
    <row r="4067" spans="1:14" x14ac:dyDescent="0.2">
      <c r="A4067" t="s">
        <v>82</v>
      </c>
      <c r="B4067" t="s">
        <v>821</v>
      </c>
      <c r="C4067" t="s">
        <v>16</v>
      </c>
      <c r="E4067" t="s">
        <v>40</v>
      </c>
      <c r="I4067">
        <v>0</v>
      </c>
      <c r="J4067">
        <v>42.83</v>
      </c>
      <c r="K4067">
        <v>0</v>
      </c>
    </row>
    <row r="4068" spans="1:14" x14ac:dyDescent="0.2">
      <c r="A4068" t="s">
        <v>82</v>
      </c>
      <c r="B4068" t="s">
        <v>821</v>
      </c>
      <c r="C4068" t="s">
        <v>16</v>
      </c>
      <c r="E4068" t="s">
        <v>43</v>
      </c>
      <c r="F4068" t="s">
        <v>22</v>
      </c>
      <c r="H4068" t="s">
        <v>23</v>
      </c>
      <c r="I4068">
        <v>2</v>
      </c>
      <c r="J4068">
        <v>42.83</v>
      </c>
      <c r="K4068">
        <v>85.66</v>
      </c>
      <c r="L4068" t="s">
        <v>24</v>
      </c>
      <c r="N4068" t="s">
        <v>904</v>
      </c>
    </row>
    <row r="4069" spans="1:14" x14ac:dyDescent="0.2">
      <c r="A4069" t="s">
        <v>82</v>
      </c>
      <c r="B4069" t="s">
        <v>821</v>
      </c>
      <c r="C4069" t="s">
        <v>16</v>
      </c>
      <c r="E4069" t="s">
        <v>57</v>
      </c>
      <c r="F4069" t="s">
        <v>22</v>
      </c>
      <c r="H4069" t="s">
        <v>23</v>
      </c>
      <c r="I4069">
        <v>0</v>
      </c>
      <c r="J4069">
        <v>42.83</v>
      </c>
      <c r="K4069">
        <v>0</v>
      </c>
      <c r="L4069" t="s">
        <v>24</v>
      </c>
    </row>
    <row r="4070" spans="1:14" x14ac:dyDescent="0.2">
      <c r="A4070" t="s">
        <v>82</v>
      </c>
      <c r="B4070" t="s">
        <v>821</v>
      </c>
      <c r="C4070" t="s">
        <v>16</v>
      </c>
      <c r="E4070" t="s">
        <v>111</v>
      </c>
      <c r="F4070" t="s">
        <v>59</v>
      </c>
      <c r="H4070" t="s">
        <v>23</v>
      </c>
      <c r="I4070">
        <v>0</v>
      </c>
      <c r="J4070">
        <v>42.83</v>
      </c>
      <c r="K4070">
        <v>0</v>
      </c>
      <c r="L4070" t="s">
        <v>24</v>
      </c>
    </row>
    <row r="4071" spans="1:14" x14ac:dyDescent="0.2">
      <c r="A4071" t="s">
        <v>82</v>
      </c>
      <c r="B4071" t="s">
        <v>821</v>
      </c>
      <c r="C4071" t="s">
        <v>16</v>
      </c>
      <c r="E4071" t="s">
        <v>213</v>
      </c>
      <c r="F4071" t="s">
        <v>59</v>
      </c>
      <c r="H4071" t="s">
        <v>23</v>
      </c>
      <c r="I4071">
        <v>0</v>
      </c>
      <c r="J4071">
        <v>42.83</v>
      </c>
      <c r="K4071">
        <v>0</v>
      </c>
      <c r="L4071" t="s">
        <v>24</v>
      </c>
    </row>
    <row r="4072" spans="1:14" x14ac:dyDescent="0.2">
      <c r="A4072" t="s">
        <v>82</v>
      </c>
      <c r="B4072" t="s">
        <v>821</v>
      </c>
      <c r="C4072" t="s">
        <v>16</v>
      </c>
      <c r="E4072" t="s">
        <v>368</v>
      </c>
      <c r="F4072" t="s">
        <v>113</v>
      </c>
      <c r="H4072" t="s">
        <v>23</v>
      </c>
      <c r="I4072">
        <v>0</v>
      </c>
      <c r="J4072">
        <v>42.83</v>
      </c>
      <c r="K4072">
        <v>0</v>
      </c>
      <c r="L4072" t="s">
        <v>114</v>
      </c>
      <c r="N4072" t="s">
        <v>833</v>
      </c>
    </row>
    <row r="4073" spans="1:14" x14ac:dyDescent="0.2">
      <c r="A4073" t="s">
        <v>82</v>
      </c>
      <c r="B4073" t="s">
        <v>821</v>
      </c>
      <c r="C4073" t="s">
        <v>16</v>
      </c>
      <c r="E4073" t="s">
        <v>65</v>
      </c>
      <c r="F4073" t="s">
        <v>66</v>
      </c>
      <c r="H4073" t="s">
        <v>23</v>
      </c>
      <c r="I4073">
        <v>4</v>
      </c>
      <c r="J4073">
        <v>42.83</v>
      </c>
      <c r="K4073">
        <v>171.32</v>
      </c>
      <c r="L4073" t="s">
        <v>24</v>
      </c>
      <c r="N4073" t="s">
        <v>882</v>
      </c>
    </row>
    <row r="4074" spans="1:14" x14ac:dyDescent="0.2">
      <c r="A4074" t="s">
        <v>82</v>
      </c>
      <c r="B4074" t="s">
        <v>821</v>
      </c>
      <c r="C4074" t="s">
        <v>16</v>
      </c>
      <c r="E4074" t="s">
        <v>19</v>
      </c>
      <c r="I4074">
        <v>10</v>
      </c>
      <c r="J4074">
        <v>42.83</v>
      </c>
      <c r="K4074">
        <v>428.3</v>
      </c>
      <c r="N4074" t="s">
        <v>905</v>
      </c>
    </row>
    <row r="4075" spans="1:14" x14ac:dyDescent="0.2">
      <c r="A4075" t="s">
        <v>82</v>
      </c>
      <c r="B4075" t="s">
        <v>821</v>
      </c>
      <c r="C4075" t="s">
        <v>16</v>
      </c>
      <c r="E4075" t="s">
        <v>21</v>
      </c>
      <c r="F4075" t="s">
        <v>22</v>
      </c>
      <c r="H4075" t="s">
        <v>23</v>
      </c>
      <c r="I4075">
        <v>1</v>
      </c>
      <c r="J4075">
        <v>42.83</v>
      </c>
      <c r="K4075">
        <v>42.83</v>
      </c>
      <c r="L4075" t="s">
        <v>24</v>
      </c>
      <c r="N4075" t="s">
        <v>906</v>
      </c>
    </row>
    <row r="4076" spans="1:14" x14ac:dyDescent="0.2">
      <c r="A4076" t="s">
        <v>82</v>
      </c>
      <c r="B4076" t="s">
        <v>821</v>
      </c>
      <c r="C4076" t="s">
        <v>16</v>
      </c>
      <c r="E4076" t="s">
        <v>208</v>
      </c>
      <c r="F4076" t="s">
        <v>27</v>
      </c>
      <c r="H4076" t="s">
        <v>23</v>
      </c>
      <c r="I4076">
        <v>0.25</v>
      </c>
      <c r="J4076">
        <v>42.83</v>
      </c>
      <c r="K4076">
        <v>10.7075</v>
      </c>
      <c r="L4076" t="s">
        <v>24</v>
      </c>
      <c r="N4076" t="s">
        <v>901</v>
      </c>
    </row>
    <row r="4077" spans="1:14" x14ac:dyDescent="0.2">
      <c r="A4077" t="s">
        <v>83</v>
      </c>
      <c r="B4077" t="s">
        <v>821</v>
      </c>
      <c r="C4077" t="s">
        <v>16</v>
      </c>
      <c r="E4077" t="s">
        <v>18</v>
      </c>
      <c r="I4077">
        <v>6</v>
      </c>
      <c r="J4077">
        <v>42.83</v>
      </c>
      <c r="K4077">
        <v>256.98</v>
      </c>
      <c r="N4077" t="s">
        <v>883</v>
      </c>
    </row>
    <row r="4078" spans="1:14" x14ac:dyDescent="0.2">
      <c r="A4078" t="s">
        <v>83</v>
      </c>
      <c r="B4078" t="s">
        <v>821</v>
      </c>
      <c r="C4078" t="s">
        <v>16</v>
      </c>
      <c r="E4078" t="s">
        <v>112</v>
      </c>
      <c r="F4078" t="s">
        <v>113</v>
      </c>
      <c r="H4078" t="s">
        <v>23</v>
      </c>
      <c r="I4078">
        <v>16</v>
      </c>
      <c r="J4078">
        <v>42.83</v>
      </c>
      <c r="K4078">
        <v>685.28</v>
      </c>
      <c r="L4078" t="s">
        <v>114</v>
      </c>
      <c r="N4078" t="s">
        <v>487</v>
      </c>
    </row>
    <row r="4079" spans="1:14" x14ac:dyDescent="0.2">
      <c r="A4079" t="s">
        <v>83</v>
      </c>
      <c r="B4079" t="s">
        <v>821</v>
      </c>
      <c r="C4079" t="s">
        <v>16</v>
      </c>
      <c r="E4079" t="s">
        <v>79</v>
      </c>
      <c r="I4079">
        <v>10</v>
      </c>
      <c r="J4079">
        <v>42.83</v>
      </c>
      <c r="K4079">
        <v>428.3</v>
      </c>
      <c r="N4079" t="s">
        <v>907</v>
      </c>
    </row>
    <row r="4080" spans="1:14" x14ac:dyDescent="0.2">
      <c r="A4080" t="s">
        <v>83</v>
      </c>
      <c r="B4080" t="s">
        <v>821</v>
      </c>
      <c r="C4080" t="s">
        <v>16</v>
      </c>
      <c r="E4080" t="s">
        <v>20</v>
      </c>
      <c r="I4080">
        <v>3</v>
      </c>
      <c r="J4080">
        <v>42.83</v>
      </c>
      <c r="K4080">
        <v>128.49</v>
      </c>
      <c r="N4080" t="s">
        <v>908</v>
      </c>
    </row>
    <row r="4081" spans="1:14" x14ac:dyDescent="0.2">
      <c r="A4081" t="s">
        <v>83</v>
      </c>
      <c r="B4081" t="s">
        <v>821</v>
      </c>
      <c r="C4081" t="s">
        <v>16</v>
      </c>
      <c r="E4081" t="s">
        <v>25</v>
      </c>
      <c r="F4081" t="s">
        <v>22</v>
      </c>
      <c r="H4081" t="s">
        <v>23</v>
      </c>
      <c r="I4081">
        <v>0</v>
      </c>
      <c r="J4081">
        <v>42.83</v>
      </c>
      <c r="K4081">
        <v>0</v>
      </c>
      <c r="L4081" t="s">
        <v>24</v>
      </c>
    </row>
    <row r="4082" spans="1:14" x14ac:dyDescent="0.2">
      <c r="A4082" t="s">
        <v>83</v>
      </c>
      <c r="B4082" t="s">
        <v>821</v>
      </c>
      <c r="C4082" t="s">
        <v>16</v>
      </c>
      <c r="E4082" t="s">
        <v>159</v>
      </c>
      <c r="F4082" t="s">
        <v>119</v>
      </c>
      <c r="H4082" t="s">
        <v>23</v>
      </c>
      <c r="I4082">
        <v>0</v>
      </c>
      <c r="J4082">
        <v>42.83</v>
      </c>
      <c r="K4082">
        <v>0</v>
      </c>
      <c r="L4082" t="s">
        <v>120</v>
      </c>
    </row>
    <row r="4083" spans="1:14" x14ac:dyDescent="0.2">
      <c r="A4083" t="s">
        <v>83</v>
      </c>
      <c r="B4083" t="s">
        <v>821</v>
      </c>
      <c r="C4083" t="s">
        <v>16</v>
      </c>
      <c r="E4083" t="s">
        <v>265</v>
      </c>
      <c r="F4083" t="s">
        <v>119</v>
      </c>
      <c r="H4083" t="s">
        <v>23</v>
      </c>
      <c r="I4083">
        <v>0</v>
      </c>
      <c r="J4083">
        <v>42.83</v>
      </c>
      <c r="K4083">
        <v>0</v>
      </c>
      <c r="L4083" t="s">
        <v>120</v>
      </c>
    </row>
    <row r="4084" spans="1:14" x14ac:dyDescent="0.2">
      <c r="A4084" t="s">
        <v>83</v>
      </c>
      <c r="B4084" t="s">
        <v>821</v>
      </c>
      <c r="C4084" t="s">
        <v>16</v>
      </c>
      <c r="E4084" t="s">
        <v>121</v>
      </c>
      <c r="F4084" t="s">
        <v>113</v>
      </c>
      <c r="H4084" t="s">
        <v>23</v>
      </c>
      <c r="I4084">
        <v>0</v>
      </c>
      <c r="J4084">
        <v>42.83</v>
      </c>
      <c r="K4084">
        <v>0</v>
      </c>
      <c r="L4084" t="s">
        <v>114</v>
      </c>
    </row>
    <row r="4085" spans="1:14" x14ac:dyDescent="0.2">
      <c r="A4085" t="s">
        <v>83</v>
      </c>
      <c r="B4085" t="s">
        <v>821</v>
      </c>
      <c r="C4085" t="s">
        <v>16</v>
      </c>
      <c r="E4085" t="s">
        <v>17</v>
      </c>
      <c r="I4085">
        <v>0</v>
      </c>
      <c r="J4085">
        <v>42.83</v>
      </c>
      <c r="K4085">
        <v>0</v>
      </c>
    </row>
    <row r="4086" spans="1:14" x14ac:dyDescent="0.2">
      <c r="A4086" t="s">
        <v>83</v>
      </c>
      <c r="B4086" t="s">
        <v>821</v>
      </c>
      <c r="C4086" t="s">
        <v>16</v>
      </c>
      <c r="E4086" t="s">
        <v>46</v>
      </c>
      <c r="I4086">
        <v>0</v>
      </c>
      <c r="J4086">
        <v>42.83</v>
      </c>
      <c r="K4086">
        <v>0</v>
      </c>
    </row>
    <row r="4087" spans="1:14" x14ac:dyDescent="0.2">
      <c r="A4087" t="s">
        <v>83</v>
      </c>
      <c r="B4087" t="s">
        <v>821</v>
      </c>
      <c r="C4087" t="s">
        <v>16</v>
      </c>
      <c r="E4087" t="s">
        <v>279</v>
      </c>
      <c r="F4087" t="s">
        <v>45</v>
      </c>
      <c r="H4087" t="s">
        <v>23</v>
      </c>
      <c r="I4087">
        <v>0</v>
      </c>
      <c r="J4087">
        <v>42.83</v>
      </c>
      <c r="K4087">
        <v>0</v>
      </c>
      <c r="L4087" t="s">
        <v>24</v>
      </c>
    </row>
    <row r="4088" spans="1:14" x14ac:dyDescent="0.2">
      <c r="A4088" t="s">
        <v>83</v>
      </c>
      <c r="B4088" t="s">
        <v>821</v>
      </c>
      <c r="C4088" t="s">
        <v>16</v>
      </c>
      <c r="E4088" t="s">
        <v>111</v>
      </c>
      <c r="F4088" t="s">
        <v>59</v>
      </c>
      <c r="H4088" t="s">
        <v>23</v>
      </c>
      <c r="I4088">
        <v>0</v>
      </c>
      <c r="J4088">
        <v>42.83</v>
      </c>
      <c r="K4088">
        <v>0</v>
      </c>
      <c r="L4088" t="s">
        <v>24</v>
      </c>
    </row>
    <row r="4089" spans="1:14" x14ac:dyDescent="0.2">
      <c r="A4089" t="s">
        <v>83</v>
      </c>
      <c r="B4089" t="s">
        <v>821</v>
      </c>
      <c r="C4089" t="s">
        <v>16</v>
      </c>
      <c r="E4089" t="s">
        <v>40</v>
      </c>
      <c r="I4089">
        <v>0</v>
      </c>
      <c r="J4089">
        <v>42.83</v>
      </c>
      <c r="K4089">
        <v>0</v>
      </c>
    </row>
    <row r="4090" spans="1:14" x14ac:dyDescent="0.2">
      <c r="A4090" t="s">
        <v>83</v>
      </c>
      <c r="B4090" t="s">
        <v>821</v>
      </c>
      <c r="C4090" t="s">
        <v>16</v>
      </c>
      <c r="E4090" t="s">
        <v>43</v>
      </c>
      <c r="F4090" t="s">
        <v>22</v>
      </c>
      <c r="H4090" t="s">
        <v>23</v>
      </c>
      <c r="I4090">
        <v>0</v>
      </c>
      <c r="J4090">
        <v>42.83</v>
      </c>
      <c r="K4090">
        <v>0</v>
      </c>
      <c r="L4090" t="s">
        <v>24</v>
      </c>
    </row>
    <row r="4091" spans="1:14" x14ac:dyDescent="0.2">
      <c r="A4091" t="s">
        <v>83</v>
      </c>
      <c r="B4091" t="s">
        <v>821</v>
      </c>
      <c r="C4091" t="s">
        <v>16</v>
      </c>
      <c r="E4091" t="s">
        <v>57</v>
      </c>
      <c r="F4091" t="s">
        <v>22</v>
      </c>
      <c r="H4091" t="s">
        <v>23</v>
      </c>
      <c r="I4091">
        <v>0</v>
      </c>
      <c r="J4091">
        <v>42.83</v>
      </c>
      <c r="K4091">
        <v>0</v>
      </c>
      <c r="L4091" t="s">
        <v>24</v>
      </c>
    </row>
    <row r="4092" spans="1:14" x14ac:dyDescent="0.2">
      <c r="A4092" t="s">
        <v>83</v>
      </c>
      <c r="B4092" t="s">
        <v>821</v>
      </c>
      <c r="C4092" t="s">
        <v>16</v>
      </c>
      <c r="E4092" t="s">
        <v>111</v>
      </c>
      <c r="F4092" t="s">
        <v>59</v>
      </c>
      <c r="H4092" t="s">
        <v>23</v>
      </c>
      <c r="I4092">
        <v>0</v>
      </c>
      <c r="J4092">
        <v>42.83</v>
      </c>
      <c r="K4092">
        <v>0</v>
      </c>
      <c r="L4092" t="s">
        <v>24</v>
      </c>
    </row>
    <row r="4093" spans="1:14" x14ac:dyDescent="0.2">
      <c r="A4093" t="s">
        <v>83</v>
      </c>
      <c r="B4093" t="s">
        <v>821</v>
      </c>
      <c r="C4093" t="s">
        <v>16</v>
      </c>
      <c r="E4093" t="s">
        <v>213</v>
      </c>
      <c r="F4093" t="s">
        <v>59</v>
      </c>
      <c r="H4093" t="s">
        <v>23</v>
      </c>
      <c r="I4093">
        <v>0</v>
      </c>
      <c r="J4093">
        <v>42.83</v>
      </c>
      <c r="K4093">
        <v>0</v>
      </c>
      <c r="L4093" t="s">
        <v>24</v>
      </c>
    </row>
    <row r="4094" spans="1:14" x14ac:dyDescent="0.2">
      <c r="A4094" t="s">
        <v>83</v>
      </c>
      <c r="B4094" t="s">
        <v>821</v>
      </c>
      <c r="C4094" t="s">
        <v>16</v>
      </c>
      <c r="E4094" t="s">
        <v>368</v>
      </c>
      <c r="F4094" t="s">
        <v>113</v>
      </c>
      <c r="H4094" t="s">
        <v>23</v>
      </c>
      <c r="I4094">
        <v>0</v>
      </c>
      <c r="J4094">
        <v>42.83</v>
      </c>
      <c r="K4094">
        <v>0</v>
      </c>
      <c r="L4094" t="s">
        <v>114</v>
      </c>
      <c r="N4094" t="s">
        <v>833</v>
      </c>
    </row>
    <row r="4095" spans="1:14" x14ac:dyDescent="0.2">
      <c r="A4095" t="s">
        <v>83</v>
      </c>
      <c r="B4095" t="s">
        <v>821</v>
      </c>
      <c r="C4095" t="s">
        <v>16</v>
      </c>
      <c r="E4095" t="s">
        <v>65</v>
      </c>
      <c r="F4095" t="s">
        <v>66</v>
      </c>
      <c r="H4095" t="s">
        <v>23</v>
      </c>
      <c r="I4095">
        <v>2</v>
      </c>
      <c r="J4095">
        <v>42.83</v>
      </c>
      <c r="K4095">
        <v>85.66</v>
      </c>
      <c r="L4095" t="s">
        <v>24</v>
      </c>
      <c r="N4095" t="s">
        <v>882</v>
      </c>
    </row>
    <row r="4096" spans="1:14" x14ac:dyDescent="0.2">
      <c r="A4096" t="s">
        <v>83</v>
      </c>
      <c r="B4096" t="s">
        <v>821</v>
      </c>
      <c r="C4096" t="s">
        <v>16</v>
      </c>
      <c r="E4096" t="s">
        <v>19</v>
      </c>
      <c r="I4096">
        <v>2</v>
      </c>
      <c r="J4096">
        <v>42.83</v>
      </c>
      <c r="K4096">
        <v>85.66</v>
      </c>
      <c r="N4096" t="s">
        <v>869</v>
      </c>
    </row>
    <row r="4097" spans="1:14" x14ac:dyDescent="0.2">
      <c r="A4097" t="s">
        <v>83</v>
      </c>
      <c r="B4097" t="s">
        <v>821</v>
      </c>
      <c r="C4097" t="s">
        <v>16</v>
      </c>
      <c r="E4097" t="s">
        <v>21</v>
      </c>
      <c r="F4097" t="s">
        <v>22</v>
      </c>
      <c r="H4097" t="s">
        <v>23</v>
      </c>
      <c r="I4097">
        <v>0</v>
      </c>
      <c r="J4097">
        <v>42.83</v>
      </c>
      <c r="K4097">
        <v>0</v>
      </c>
      <c r="L4097" t="s">
        <v>24</v>
      </c>
    </row>
    <row r="4098" spans="1:14" x14ac:dyDescent="0.2">
      <c r="A4098" t="s">
        <v>83</v>
      </c>
      <c r="B4098" t="s">
        <v>821</v>
      </c>
      <c r="C4098" t="s">
        <v>16</v>
      </c>
      <c r="E4098" t="s">
        <v>208</v>
      </c>
      <c r="F4098" t="s">
        <v>27</v>
      </c>
      <c r="H4098" t="s">
        <v>23</v>
      </c>
      <c r="I4098">
        <v>0.25</v>
      </c>
      <c r="J4098">
        <v>42.83</v>
      </c>
      <c r="K4098">
        <v>10.7075</v>
      </c>
      <c r="L4098" t="s">
        <v>24</v>
      </c>
      <c r="N4098" t="s">
        <v>901</v>
      </c>
    </row>
    <row r="4099" spans="1:14" x14ac:dyDescent="0.2">
      <c r="A4099" t="s">
        <v>84</v>
      </c>
      <c r="B4099" t="s">
        <v>821</v>
      </c>
      <c r="C4099" t="s">
        <v>16</v>
      </c>
      <c r="E4099" t="s">
        <v>18</v>
      </c>
      <c r="I4099">
        <v>6</v>
      </c>
      <c r="J4099">
        <v>42.83</v>
      </c>
      <c r="K4099">
        <v>256.98</v>
      </c>
      <c r="N4099" t="s">
        <v>883</v>
      </c>
    </row>
    <row r="4100" spans="1:14" x14ac:dyDescent="0.2">
      <c r="A4100" t="s">
        <v>84</v>
      </c>
      <c r="B4100" t="s">
        <v>821</v>
      </c>
      <c r="C4100" t="s">
        <v>16</v>
      </c>
      <c r="E4100" t="s">
        <v>112</v>
      </c>
      <c r="F4100" t="s">
        <v>113</v>
      </c>
      <c r="H4100" t="s">
        <v>23</v>
      </c>
      <c r="I4100">
        <v>11</v>
      </c>
      <c r="J4100">
        <v>42.83</v>
      </c>
      <c r="K4100">
        <v>471.13</v>
      </c>
      <c r="L4100" t="s">
        <v>114</v>
      </c>
      <c r="N4100" t="s">
        <v>909</v>
      </c>
    </row>
    <row r="4101" spans="1:14" x14ac:dyDescent="0.2">
      <c r="A4101" t="s">
        <v>84</v>
      </c>
      <c r="B4101" t="s">
        <v>821</v>
      </c>
      <c r="C4101" t="s">
        <v>16</v>
      </c>
      <c r="E4101" t="s">
        <v>79</v>
      </c>
      <c r="I4101">
        <v>0</v>
      </c>
      <c r="J4101">
        <v>42.83</v>
      </c>
      <c r="K4101">
        <v>0</v>
      </c>
    </row>
    <row r="4102" spans="1:14" x14ac:dyDescent="0.2">
      <c r="A4102" t="s">
        <v>84</v>
      </c>
      <c r="B4102" t="s">
        <v>821</v>
      </c>
      <c r="C4102" t="s">
        <v>16</v>
      </c>
      <c r="E4102" t="s">
        <v>20</v>
      </c>
      <c r="I4102">
        <v>2.5</v>
      </c>
      <c r="J4102">
        <v>42.83</v>
      </c>
      <c r="K4102">
        <v>107.075</v>
      </c>
      <c r="N4102" t="s">
        <v>910</v>
      </c>
    </row>
    <row r="4103" spans="1:14" x14ac:dyDescent="0.2">
      <c r="A4103" t="s">
        <v>84</v>
      </c>
      <c r="B4103" t="s">
        <v>821</v>
      </c>
      <c r="C4103" t="s">
        <v>16</v>
      </c>
      <c r="E4103" t="s">
        <v>25</v>
      </c>
      <c r="F4103" t="s">
        <v>22</v>
      </c>
      <c r="H4103" t="s">
        <v>23</v>
      </c>
      <c r="I4103">
        <v>0</v>
      </c>
      <c r="J4103">
        <v>42.83</v>
      </c>
      <c r="K4103">
        <v>0</v>
      </c>
      <c r="L4103" t="s">
        <v>24</v>
      </c>
    </row>
    <row r="4104" spans="1:14" x14ac:dyDescent="0.2">
      <c r="A4104" t="s">
        <v>84</v>
      </c>
      <c r="B4104" t="s">
        <v>821</v>
      </c>
      <c r="C4104" t="s">
        <v>16</v>
      </c>
      <c r="E4104" t="s">
        <v>159</v>
      </c>
      <c r="F4104" t="s">
        <v>119</v>
      </c>
      <c r="H4104" t="s">
        <v>23</v>
      </c>
      <c r="I4104">
        <v>0</v>
      </c>
      <c r="J4104">
        <v>42.83</v>
      </c>
      <c r="K4104">
        <v>0</v>
      </c>
      <c r="L4104" t="s">
        <v>120</v>
      </c>
    </row>
    <row r="4105" spans="1:14" x14ac:dyDescent="0.2">
      <c r="A4105" t="s">
        <v>84</v>
      </c>
      <c r="B4105" t="s">
        <v>821</v>
      </c>
      <c r="C4105" t="s">
        <v>16</v>
      </c>
      <c r="E4105" t="s">
        <v>265</v>
      </c>
      <c r="F4105" t="s">
        <v>119</v>
      </c>
      <c r="H4105" t="s">
        <v>23</v>
      </c>
      <c r="I4105">
        <v>0</v>
      </c>
      <c r="J4105">
        <v>42.83</v>
      </c>
      <c r="K4105">
        <v>0</v>
      </c>
      <c r="L4105" t="s">
        <v>120</v>
      </c>
    </row>
    <row r="4106" spans="1:14" x14ac:dyDescent="0.2">
      <c r="A4106" t="s">
        <v>84</v>
      </c>
      <c r="B4106" t="s">
        <v>821</v>
      </c>
      <c r="C4106" t="s">
        <v>16</v>
      </c>
      <c r="E4106" t="s">
        <v>121</v>
      </c>
      <c r="F4106" t="s">
        <v>113</v>
      </c>
      <c r="H4106" t="s">
        <v>23</v>
      </c>
      <c r="I4106">
        <v>6</v>
      </c>
      <c r="J4106">
        <v>42.83</v>
      </c>
      <c r="K4106">
        <v>256.98</v>
      </c>
      <c r="L4106" t="s">
        <v>114</v>
      </c>
      <c r="N4106" t="s">
        <v>911</v>
      </c>
    </row>
    <row r="4107" spans="1:14" x14ac:dyDescent="0.2">
      <c r="A4107" t="s">
        <v>84</v>
      </c>
      <c r="B4107" t="s">
        <v>821</v>
      </c>
      <c r="C4107" t="s">
        <v>16</v>
      </c>
      <c r="E4107" t="s">
        <v>17</v>
      </c>
      <c r="I4107">
        <v>8</v>
      </c>
      <c r="J4107">
        <v>42.83</v>
      </c>
      <c r="K4107">
        <v>342.64</v>
      </c>
      <c r="N4107" t="s">
        <v>912</v>
      </c>
    </row>
    <row r="4108" spans="1:14" x14ac:dyDescent="0.2">
      <c r="A4108" t="s">
        <v>84</v>
      </c>
      <c r="B4108" t="s">
        <v>821</v>
      </c>
      <c r="C4108" t="s">
        <v>16</v>
      </c>
      <c r="E4108" t="s">
        <v>46</v>
      </c>
      <c r="I4108">
        <v>0</v>
      </c>
      <c r="J4108">
        <v>42.83</v>
      </c>
      <c r="K4108">
        <v>0</v>
      </c>
    </row>
    <row r="4109" spans="1:14" x14ac:dyDescent="0.2">
      <c r="A4109" t="s">
        <v>84</v>
      </c>
      <c r="B4109" t="s">
        <v>821</v>
      </c>
      <c r="C4109" t="s">
        <v>16</v>
      </c>
      <c r="E4109" t="s">
        <v>279</v>
      </c>
      <c r="F4109" t="s">
        <v>45</v>
      </c>
      <c r="H4109" t="s">
        <v>23</v>
      </c>
      <c r="I4109">
        <v>0</v>
      </c>
      <c r="J4109">
        <v>42.83</v>
      </c>
      <c r="K4109">
        <v>0</v>
      </c>
      <c r="L4109" t="s">
        <v>24</v>
      </c>
    </row>
    <row r="4110" spans="1:14" x14ac:dyDescent="0.2">
      <c r="A4110" t="s">
        <v>84</v>
      </c>
      <c r="B4110" t="s">
        <v>821</v>
      </c>
      <c r="C4110" t="s">
        <v>16</v>
      </c>
      <c r="E4110" t="s">
        <v>111</v>
      </c>
      <c r="F4110" t="s">
        <v>59</v>
      </c>
      <c r="H4110" t="s">
        <v>23</v>
      </c>
      <c r="I4110">
        <v>0</v>
      </c>
      <c r="J4110">
        <v>42.83</v>
      </c>
      <c r="K4110">
        <v>0</v>
      </c>
      <c r="L4110" t="s">
        <v>24</v>
      </c>
    </row>
    <row r="4111" spans="1:14" x14ac:dyDescent="0.2">
      <c r="A4111" t="s">
        <v>84</v>
      </c>
      <c r="B4111" t="s">
        <v>821</v>
      </c>
      <c r="C4111" t="s">
        <v>16</v>
      </c>
      <c r="E4111" t="s">
        <v>40</v>
      </c>
      <c r="I4111">
        <v>0</v>
      </c>
      <c r="J4111">
        <v>42.83</v>
      </c>
      <c r="K4111">
        <v>0</v>
      </c>
    </row>
    <row r="4112" spans="1:14" x14ac:dyDescent="0.2">
      <c r="A4112" t="s">
        <v>84</v>
      </c>
      <c r="B4112" t="s">
        <v>821</v>
      </c>
      <c r="C4112" t="s">
        <v>16</v>
      </c>
      <c r="E4112" t="s">
        <v>43</v>
      </c>
      <c r="F4112" t="s">
        <v>22</v>
      </c>
      <c r="H4112" t="s">
        <v>23</v>
      </c>
      <c r="I4112">
        <v>0</v>
      </c>
      <c r="J4112">
        <v>42.83</v>
      </c>
      <c r="K4112">
        <v>0</v>
      </c>
      <c r="L4112" t="s">
        <v>24</v>
      </c>
    </row>
    <row r="4113" spans="1:14" x14ac:dyDescent="0.2">
      <c r="A4113" t="s">
        <v>84</v>
      </c>
      <c r="B4113" t="s">
        <v>821</v>
      </c>
      <c r="C4113" t="s">
        <v>16</v>
      </c>
      <c r="E4113" t="s">
        <v>57</v>
      </c>
      <c r="F4113" t="s">
        <v>22</v>
      </c>
      <c r="H4113" t="s">
        <v>23</v>
      </c>
      <c r="I4113">
        <v>0</v>
      </c>
      <c r="J4113">
        <v>42.83</v>
      </c>
      <c r="K4113">
        <v>0</v>
      </c>
      <c r="L4113" t="s">
        <v>24</v>
      </c>
    </row>
    <row r="4114" spans="1:14" x14ac:dyDescent="0.2">
      <c r="A4114" t="s">
        <v>84</v>
      </c>
      <c r="B4114" t="s">
        <v>821</v>
      </c>
      <c r="C4114" t="s">
        <v>16</v>
      </c>
      <c r="E4114" t="s">
        <v>111</v>
      </c>
      <c r="F4114" t="s">
        <v>59</v>
      </c>
      <c r="H4114" t="s">
        <v>23</v>
      </c>
      <c r="I4114">
        <v>0</v>
      </c>
      <c r="J4114">
        <v>42.83</v>
      </c>
      <c r="K4114">
        <v>0</v>
      </c>
      <c r="L4114" t="s">
        <v>24</v>
      </c>
    </row>
    <row r="4115" spans="1:14" x14ac:dyDescent="0.2">
      <c r="A4115" t="s">
        <v>84</v>
      </c>
      <c r="B4115" t="s">
        <v>821</v>
      </c>
      <c r="C4115" t="s">
        <v>16</v>
      </c>
      <c r="E4115" t="s">
        <v>213</v>
      </c>
      <c r="F4115" t="s">
        <v>59</v>
      </c>
      <c r="H4115" t="s">
        <v>23</v>
      </c>
      <c r="I4115">
        <v>0</v>
      </c>
      <c r="J4115">
        <v>42.83</v>
      </c>
      <c r="K4115">
        <v>0</v>
      </c>
      <c r="L4115" t="s">
        <v>24</v>
      </c>
    </row>
    <row r="4116" spans="1:14" x14ac:dyDescent="0.2">
      <c r="A4116" t="s">
        <v>84</v>
      </c>
      <c r="B4116" t="s">
        <v>821</v>
      </c>
      <c r="C4116" t="s">
        <v>16</v>
      </c>
      <c r="E4116" t="s">
        <v>368</v>
      </c>
      <c r="F4116" t="s">
        <v>113</v>
      </c>
      <c r="H4116" t="s">
        <v>23</v>
      </c>
      <c r="I4116">
        <v>0</v>
      </c>
      <c r="J4116">
        <v>42.83</v>
      </c>
      <c r="K4116">
        <v>0</v>
      </c>
      <c r="L4116" t="s">
        <v>114</v>
      </c>
      <c r="N4116" t="s">
        <v>833</v>
      </c>
    </row>
    <row r="4117" spans="1:14" x14ac:dyDescent="0.2">
      <c r="A4117" t="s">
        <v>84</v>
      </c>
      <c r="B4117" t="s">
        <v>821</v>
      </c>
      <c r="C4117" t="s">
        <v>16</v>
      </c>
      <c r="E4117" t="s">
        <v>65</v>
      </c>
      <c r="F4117" t="s">
        <v>66</v>
      </c>
      <c r="H4117" t="s">
        <v>23</v>
      </c>
      <c r="I4117">
        <v>2</v>
      </c>
      <c r="J4117">
        <v>42.83</v>
      </c>
      <c r="K4117">
        <v>85.66</v>
      </c>
      <c r="L4117" t="s">
        <v>24</v>
      </c>
      <c r="N4117" t="s">
        <v>882</v>
      </c>
    </row>
    <row r="4118" spans="1:14" x14ac:dyDescent="0.2">
      <c r="A4118" t="s">
        <v>84</v>
      </c>
      <c r="B4118" t="s">
        <v>821</v>
      </c>
      <c r="C4118" t="s">
        <v>16</v>
      </c>
      <c r="E4118" t="s">
        <v>19</v>
      </c>
      <c r="I4118">
        <v>3</v>
      </c>
      <c r="J4118">
        <v>42.83</v>
      </c>
      <c r="K4118">
        <v>128.49</v>
      </c>
      <c r="N4118" t="s">
        <v>869</v>
      </c>
    </row>
    <row r="4119" spans="1:14" x14ac:dyDescent="0.2">
      <c r="A4119" t="s">
        <v>84</v>
      </c>
      <c r="B4119" t="s">
        <v>821</v>
      </c>
      <c r="C4119" t="s">
        <v>16</v>
      </c>
      <c r="E4119" t="s">
        <v>21</v>
      </c>
      <c r="F4119" t="s">
        <v>22</v>
      </c>
      <c r="H4119" t="s">
        <v>23</v>
      </c>
      <c r="I4119">
        <v>0</v>
      </c>
      <c r="J4119">
        <v>42.83</v>
      </c>
      <c r="K4119">
        <v>0</v>
      </c>
      <c r="L4119" t="s">
        <v>24</v>
      </c>
    </row>
    <row r="4120" spans="1:14" x14ac:dyDescent="0.2">
      <c r="A4120" t="s">
        <v>84</v>
      </c>
      <c r="B4120" t="s">
        <v>821</v>
      </c>
      <c r="C4120" t="s">
        <v>16</v>
      </c>
      <c r="E4120" t="s">
        <v>208</v>
      </c>
      <c r="F4120" t="s">
        <v>27</v>
      </c>
      <c r="H4120" t="s">
        <v>23</v>
      </c>
      <c r="I4120">
        <v>0.25</v>
      </c>
      <c r="J4120">
        <v>42.83</v>
      </c>
      <c r="K4120">
        <v>10.7075</v>
      </c>
      <c r="L4120" t="s">
        <v>24</v>
      </c>
      <c r="N4120" t="s">
        <v>901</v>
      </c>
    </row>
    <row r="4121" spans="1:14" x14ac:dyDescent="0.2">
      <c r="A4121" t="s">
        <v>85</v>
      </c>
      <c r="B4121" t="s">
        <v>821</v>
      </c>
      <c r="C4121" t="s">
        <v>16</v>
      </c>
      <c r="E4121" t="s">
        <v>18</v>
      </c>
      <c r="I4121">
        <v>6</v>
      </c>
      <c r="J4121">
        <v>42.83</v>
      </c>
      <c r="K4121">
        <v>256.98</v>
      </c>
      <c r="N4121" t="s">
        <v>883</v>
      </c>
    </row>
    <row r="4122" spans="1:14" x14ac:dyDescent="0.2">
      <c r="A4122" t="s">
        <v>85</v>
      </c>
      <c r="B4122" t="s">
        <v>821</v>
      </c>
      <c r="C4122" t="s">
        <v>16</v>
      </c>
      <c r="E4122" t="s">
        <v>112</v>
      </c>
      <c r="F4122" t="s">
        <v>113</v>
      </c>
      <c r="H4122" t="s">
        <v>23</v>
      </c>
      <c r="I4122">
        <v>23</v>
      </c>
      <c r="J4122">
        <v>42.83</v>
      </c>
      <c r="K4122">
        <v>985.09</v>
      </c>
      <c r="L4122" t="s">
        <v>114</v>
      </c>
      <c r="N4122" t="s">
        <v>487</v>
      </c>
    </row>
    <row r="4123" spans="1:14" x14ac:dyDescent="0.2">
      <c r="A4123" t="s">
        <v>85</v>
      </c>
      <c r="B4123" t="s">
        <v>821</v>
      </c>
      <c r="C4123" t="s">
        <v>16</v>
      </c>
      <c r="E4123" t="s">
        <v>79</v>
      </c>
      <c r="I4123">
        <v>0</v>
      </c>
      <c r="J4123">
        <v>42.83</v>
      </c>
      <c r="K4123">
        <v>0</v>
      </c>
    </row>
    <row r="4124" spans="1:14" x14ac:dyDescent="0.2">
      <c r="A4124" t="s">
        <v>85</v>
      </c>
      <c r="B4124" t="s">
        <v>821</v>
      </c>
      <c r="C4124" t="s">
        <v>16</v>
      </c>
      <c r="E4124" t="s">
        <v>20</v>
      </c>
      <c r="I4124">
        <v>0</v>
      </c>
      <c r="J4124">
        <v>42.83</v>
      </c>
      <c r="K4124">
        <v>0</v>
      </c>
    </row>
    <row r="4125" spans="1:14" x14ac:dyDescent="0.2">
      <c r="A4125" t="s">
        <v>85</v>
      </c>
      <c r="B4125" t="s">
        <v>821</v>
      </c>
      <c r="C4125" t="s">
        <v>16</v>
      </c>
      <c r="E4125" t="s">
        <v>25</v>
      </c>
      <c r="F4125" t="s">
        <v>22</v>
      </c>
      <c r="H4125" t="s">
        <v>23</v>
      </c>
      <c r="I4125">
        <v>1.5</v>
      </c>
      <c r="J4125">
        <v>42.83</v>
      </c>
      <c r="K4125">
        <v>64.245000000000005</v>
      </c>
      <c r="L4125" t="s">
        <v>24</v>
      </c>
    </row>
    <row r="4126" spans="1:14" x14ac:dyDescent="0.2">
      <c r="A4126" t="s">
        <v>85</v>
      </c>
      <c r="B4126" t="s">
        <v>821</v>
      </c>
      <c r="C4126" t="s">
        <v>16</v>
      </c>
      <c r="E4126" t="s">
        <v>159</v>
      </c>
      <c r="F4126" t="s">
        <v>119</v>
      </c>
      <c r="H4126" t="s">
        <v>23</v>
      </c>
      <c r="I4126">
        <v>0</v>
      </c>
      <c r="J4126">
        <v>42.83</v>
      </c>
      <c r="K4126">
        <v>0</v>
      </c>
      <c r="L4126" t="s">
        <v>120</v>
      </c>
    </row>
    <row r="4127" spans="1:14" x14ac:dyDescent="0.2">
      <c r="A4127" t="s">
        <v>85</v>
      </c>
      <c r="B4127" t="s">
        <v>821</v>
      </c>
      <c r="C4127" t="s">
        <v>16</v>
      </c>
      <c r="E4127" t="s">
        <v>265</v>
      </c>
      <c r="F4127" t="s">
        <v>119</v>
      </c>
      <c r="H4127" t="s">
        <v>23</v>
      </c>
      <c r="I4127">
        <v>0</v>
      </c>
      <c r="J4127">
        <v>42.83</v>
      </c>
      <c r="K4127">
        <v>0</v>
      </c>
      <c r="L4127" t="s">
        <v>120</v>
      </c>
    </row>
    <row r="4128" spans="1:14" x14ac:dyDescent="0.2">
      <c r="A4128" t="s">
        <v>85</v>
      </c>
      <c r="B4128" t="s">
        <v>821</v>
      </c>
      <c r="C4128" t="s">
        <v>16</v>
      </c>
      <c r="E4128" t="s">
        <v>121</v>
      </c>
      <c r="F4128" t="s">
        <v>113</v>
      </c>
      <c r="H4128" t="s">
        <v>23</v>
      </c>
      <c r="I4128">
        <v>0</v>
      </c>
      <c r="J4128">
        <v>42.83</v>
      </c>
      <c r="K4128">
        <v>0</v>
      </c>
      <c r="L4128" t="s">
        <v>114</v>
      </c>
    </row>
    <row r="4129" spans="1:14" x14ac:dyDescent="0.2">
      <c r="A4129" t="s">
        <v>85</v>
      </c>
      <c r="B4129" t="s">
        <v>821</v>
      </c>
      <c r="C4129" t="s">
        <v>16</v>
      </c>
      <c r="E4129" t="s">
        <v>17</v>
      </c>
      <c r="I4129">
        <v>0</v>
      </c>
      <c r="J4129">
        <v>42.83</v>
      </c>
      <c r="K4129">
        <v>0</v>
      </c>
    </row>
    <row r="4130" spans="1:14" x14ac:dyDescent="0.2">
      <c r="A4130" t="s">
        <v>85</v>
      </c>
      <c r="B4130" t="s">
        <v>821</v>
      </c>
      <c r="C4130" t="s">
        <v>16</v>
      </c>
      <c r="E4130" t="s">
        <v>46</v>
      </c>
      <c r="I4130">
        <v>0</v>
      </c>
      <c r="J4130">
        <v>42.83</v>
      </c>
      <c r="K4130">
        <v>0</v>
      </c>
    </row>
    <row r="4131" spans="1:14" x14ac:dyDescent="0.2">
      <c r="A4131" t="s">
        <v>85</v>
      </c>
      <c r="B4131" t="s">
        <v>821</v>
      </c>
      <c r="C4131" t="s">
        <v>16</v>
      </c>
      <c r="E4131" t="s">
        <v>279</v>
      </c>
      <c r="F4131" t="s">
        <v>45</v>
      </c>
      <c r="H4131" t="s">
        <v>23</v>
      </c>
      <c r="I4131">
        <v>0</v>
      </c>
      <c r="J4131">
        <v>42.83</v>
      </c>
      <c r="K4131">
        <v>0</v>
      </c>
      <c r="L4131" t="s">
        <v>24</v>
      </c>
    </row>
    <row r="4132" spans="1:14" x14ac:dyDescent="0.2">
      <c r="A4132" t="s">
        <v>85</v>
      </c>
      <c r="B4132" t="s">
        <v>821</v>
      </c>
      <c r="C4132" t="s">
        <v>16</v>
      </c>
      <c r="E4132" t="s">
        <v>111</v>
      </c>
      <c r="F4132" t="s">
        <v>59</v>
      </c>
      <c r="H4132" t="s">
        <v>23</v>
      </c>
      <c r="I4132">
        <v>0</v>
      </c>
      <c r="J4132">
        <v>42.83</v>
      </c>
      <c r="K4132">
        <v>0</v>
      </c>
      <c r="L4132" t="s">
        <v>24</v>
      </c>
    </row>
    <row r="4133" spans="1:14" x14ac:dyDescent="0.2">
      <c r="A4133" t="s">
        <v>85</v>
      </c>
      <c r="B4133" t="s">
        <v>821</v>
      </c>
      <c r="C4133" t="s">
        <v>16</v>
      </c>
      <c r="E4133" t="s">
        <v>40</v>
      </c>
      <c r="I4133">
        <v>0</v>
      </c>
      <c r="J4133">
        <v>42.83</v>
      </c>
      <c r="K4133">
        <v>0</v>
      </c>
    </row>
    <row r="4134" spans="1:14" x14ac:dyDescent="0.2">
      <c r="A4134" t="s">
        <v>85</v>
      </c>
      <c r="B4134" t="s">
        <v>821</v>
      </c>
      <c r="C4134" t="s">
        <v>16</v>
      </c>
      <c r="E4134" t="s">
        <v>43</v>
      </c>
      <c r="F4134" t="s">
        <v>22</v>
      </c>
      <c r="H4134" t="s">
        <v>23</v>
      </c>
      <c r="I4134">
        <v>0</v>
      </c>
      <c r="J4134">
        <v>42.83</v>
      </c>
      <c r="K4134">
        <v>0</v>
      </c>
      <c r="L4134" t="s">
        <v>24</v>
      </c>
    </row>
    <row r="4135" spans="1:14" x14ac:dyDescent="0.2">
      <c r="A4135" t="s">
        <v>85</v>
      </c>
      <c r="B4135" t="s">
        <v>821</v>
      </c>
      <c r="C4135" t="s">
        <v>16</v>
      </c>
      <c r="E4135" t="s">
        <v>57</v>
      </c>
      <c r="F4135" t="s">
        <v>22</v>
      </c>
      <c r="H4135" t="s">
        <v>23</v>
      </c>
      <c r="I4135">
        <v>0</v>
      </c>
      <c r="J4135">
        <v>42.83</v>
      </c>
      <c r="K4135">
        <v>0</v>
      </c>
      <c r="L4135" t="s">
        <v>24</v>
      </c>
    </row>
    <row r="4136" spans="1:14" x14ac:dyDescent="0.2">
      <c r="A4136" t="s">
        <v>85</v>
      </c>
      <c r="B4136" t="s">
        <v>821</v>
      </c>
      <c r="C4136" t="s">
        <v>16</v>
      </c>
      <c r="E4136" t="s">
        <v>111</v>
      </c>
      <c r="F4136" t="s">
        <v>59</v>
      </c>
      <c r="H4136" t="s">
        <v>23</v>
      </c>
      <c r="I4136">
        <v>0</v>
      </c>
      <c r="J4136">
        <v>42.83</v>
      </c>
      <c r="K4136">
        <v>0</v>
      </c>
      <c r="L4136" t="s">
        <v>24</v>
      </c>
    </row>
    <row r="4137" spans="1:14" x14ac:dyDescent="0.2">
      <c r="A4137" t="s">
        <v>85</v>
      </c>
      <c r="B4137" t="s">
        <v>821</v>
      </c>
      <c r="C4137" t="s">
        <v>16</v>
      </c>
      <c r="E4137" t="s">
        <v>213</v>
      </c>
      <c r="F4137" t="s">
        <v>59</v>
      </c>
      <c r="H4137" t="s">
        <v>23</v>
      </c>
      <c r="I4137">
        <v>0</v>
      </c>
      <c r="J4137">
        <v>42.83</v>
      </c>
      <c r="K4137">
        <v>0</v>
      </c>
      <c r="L4137" t="s">
        <v>24</v>
      </c>
    </row>
    <row r="4138" spans="1:14" x14ac:dyDescent="0.2">
      <c r="A4138" t="s">
        <v>85</v>
      </c>
      <c r="B4138" t="s">
        <v>821</v>
      </c>
      <c r="C4138" t="s">
        <v>16</v>
      </c>
      <c r="E4138" t="s">
        <v>368</v>
      </c>
      <c r="F4138" t="s">
        <v>113</v>
      </c>
      <c r="H4138" t="s">
        <v>23</v>
      </c>
      <c r="I4138">
        <v>2</v>
      </c>
      <c r="J4138">
        <v>42.83</v>
      </c>
      <c r="K4138">
        <v>85.66</v>
      </c>
      <c r="L4138" t="s">
        <v>114</v>
      </c>
      <c r="N4138" t="s">
        <v>833</v>
      </c>
    </row>
    <row r="4139" spans="1:14" x14ac:dyDescent="0.2">
      <c r="A4139" t="s">
        <v>85</v>
      </c>
      <c r="B4139" t="s">
        <v>821</v>
      </c>
      <c r="C4139" t="s">
        <v>16</v>
      </c>
      <c r="E4139" t="s">
        <v>65</v>
      </c>
      <c r="F4139" t="s">
        <v>66</v>
      </c>
      <c r="H4139" t="s">
        <v>23</v>
      </c>
      <c r="I4139">
        <v>4</v>
      </c>
      <c r="J4139">
        <v>42.83</v>
      </c>
      <c r="K4139">
        <v>171.32</v>
      </c>
      <c r="L4139" t="s">
        <v>24</v>
      </c>
      <c r="N4139" t="s">
        <v>882</v>
      </c>
    </row>
    <row r="4140" spans="1:14" x14ac:dyDescent="0.2">
      <c r="A4140" t="s">
        <v>85</v>
      </c>
      <c r="B4140" t="s">
        <v>821</v>
      </c>
      <c r="C4140" t="s">
        <v>16</v>
      </c>
      <c r="E4140" t="s">
        <v>19</v>
      </c>
      <c r="I4140">
        <v>2</v>
      </c>
      <c r="J4140">
        <v>42.83</v>
      </c>
      <c r="K4140">
        <v>85.66</v>
      </c>
      <c r="N4140" t="s">
        <v>869</v>
      </c>
    </row>
    <row r="4141" spans="1:14" x14ac:dyDescent="0.2">
      <c r="A4141" t="s">
        <v>85</v>
      </c>
      <c r="B4141" t="s">
        <v>821</v>
      </c>
      <c r="C4141" t="s">
        <v>16</v>
      </c>
      <c r="E4141" t="s">
        <v>21</v>
      </c>
      <c r="F4141" t="s">
        <v>22</v>
      </c>
      <c r="H4141" t="s">
        <v>23</v>
      </c>
      <c r="I4141">
        <v>0</v>
      </c>
      <c r="J4141">
        <v>42.83</v>
      </c>
      <c r="K4141">
        <v>0</v>
      </c>
      <c r="L4141" t="s">
        <v>24</v>
      </c>
    </row>
    <row r="4142" spans="1:14" x14ac:dyDescent="0.2">
      <c r="A4142" t="s">
        <v>85</v>
      </c>
      <c r="B4142" t="s">
        <v>821</v>
      </c>
      <c r="C4142" t="s">
        <v>16</v>
      </c>
      <c r="E4142" t="s">
        <v>208</v>
      </c>
      <c r="F4142" t="s">
        <v>27</v>
      </c>
      <c r="H4142" t="s">
        <v>23</v>
      </c>
      <c r="I4142">
        <v>0.25</v>
      </c>
      <c r="J4142">
        <v>42.83</v>
      </c>
      <c r="K4142">
        <v>10.7075</v>
      </c>
      <c r="L4142" t="s">
        <v>24</v>
      </c>
      <c r="N4142" t="s">
        <v>901</v>
      </c>
    </row>
    <row r="4143" spans="1:14" x14ac:dyDescent="0.2">
      <c r="A4143" t="s">
        <v>86</v>
      </c>
      <c r="B4143" t="s">
        <v>821</v>
      </c>
      <c r="C4143" t="s">
        <v>16</v>
      </c>
      <c r="E4143" t="s">
        <v>18</v>
      </c>
      <c r="I4143">
        <v>6</v>
      </c>
      <c r="J4143">
        <v>42.83</v>
      </c>
      <c r="K4143">
        <v>256.98</v>
      </c>
      <c r="N4143" t="s">
        <v>883</v>
      </c>
    </row>
    <row r="4144" spans="1:14" x14ac:dyDescent="0.2">
      <c r="A4144" t="s">
        <v>86</v>
      </c>
      <c r="B4144" t="s">
        <v>821</v>
      </c>
      <c r="C4144" t="s">
        <v>16</v>
      </c>
      <c r="E4144" t="s">
        <v>112</v>
      </c>
      <c r="F4144" t="s">
        <v>113</v>
      </c>
      <c r="H4144" t="s">
        <v>23</v>
      </c>
      <c r="I4144">
        <v>20</v>
      </c>
      <c r="J4144">
        <v>42.83</v>
      </c>
      <c r="K4144">
        <v>856.6</v>
      </c>
      <c r="L4144" t="s">
        <v>114</v>
      </c>
      <c r="N4144" t="s">
        <v>913</v>
      </c>
    </row>
    <row r="4145" spans="1:14" x14ac:dyDescent="0.2">
      <c r="A4145" t="s">
        <v>86</v>
      </c>
      <c r="B4145" t="s">
        <v>821</v>
      </c>
      <c r="C4145" t="s">
        <v>16</v>
      </c>
      <c r="E4145" t="s">
        <v>79</v>
      </c>
      <c r="I4145">
        <v>0</v>
      </c>
      <c r="J4145">
        <v>42.83</v>
      </c>
      <c r="K4145">
        <v>0</v>
      </c>
    </row>
    <row r="4146" spans="1:14" x14ac:dyDescent="0.2">
      <c r="A4146" t="s">
        <v>86</v>
      </c>
      <c r="B4146" t="s">
        <v>821</v>
      </c>
      <c r="C4146" t="s">
        <v>16</v>
      </c>
      <c r="E4146" t="s">
        <v>20</v>
      </c>
      <c r="I4146">
        <v>3.5</v>
      </c>
      <c r="J4146">
        <v>42.83</v>
      </c>
      <c r="K4146">
        <v>149.905</v>
      </c>
      <c r="N4146" t="s">
        <v>914</v>
      </c>
    </row>
    <row r="4147" spans="1:14" x14ac:dyDescent="0.2">
      <c r="A4147" t="s">
        <v>86</v>
      </c>
      <c r="B4147" t="s">
        <v>821</v>
      </c>
      <c r="C4147" t="s">
        <v>16</v>
      </c>
      <c r="E4147" t="s">
        <v>25</v>
      </c>
      <c r="F4147" t="s">
        <v>22</v>
      </c>
      <c r="H4147" t="s">
        <v>23</v>
      </c>
      <c r="I4147">
        <v>0</v>
      </c>
      <c r="J4147">
        <v>42.83</v>
      </c>
      <c r="K4147">
        <v>0</v>
      </c>
      <c r="L4147" t="s">
        <v>24</v>
      </c>
    </row>
    <row r="4148" spans="1:14" x14ac:dyDescent="0.2">
      <c r="A4148" t="s">
        <v>86</v>
      </c>
      <c r="B4148" t="s">
        <v>821</v>
      </c>
      <c r="C4148" t="s">
        <v>16</v>
      </c>
      <c r="E4148" t="s">
        <v>159</v>
      </c>
      <c r="F4148" t="s">
        <v>119</v>
      </c>
      <c r="H4148" t="s">
        <v>23</v>
      </c>
      <c r="I4148">
        <v>0</v>
      </c>
      <c r="J4148">
        <v>42.83</v>
      </c>
      <c r="K4148">
        <v>0</v>
      </c>
      <c r="L4148" t="s">
        <v>120</v>
      </c>
    </row>
    <row r="4149" spans="1:14" x14ac:dyDescent="0.2">
      <c r="A4149" t="s">
        <v>86</v>
      </c>
      <c r="B4149" t="s">
        <v>821</v>
      </c>
      <c r="C4149" t="s">
        <v>16</v>
      </c>
      <c r="E4149" t="s">
        <v>265</v>
      </c>
      <c r="F4149" t="s">
        <v>119</v>
      </c>
      <c r="H4149" t="s">
        <v>23</v>
      </c>
      <c r="I4149">
        <v>0</v>
      </c>
      <c r="J4149">
        <v>42.83</v>
      </c>
      <c r="K4149">
        <v>0</v>
      </c>
      <c r="L4149" t="s">
        <v>120</v>
      </c>
    </row>
    <row r="4150" spans="1:14" x14ac:dyDescent="0.2">
      <c r="A4150" t="s">
        <v>86</v>
      </c>
      <c r="B4150" t="s">
        <v>821</v>
      </c>
      <c r="C4150" t="s">
        <v>16</v>
      </c>
      <c r="E4150" t="s">
        <v>121</v>
      </c>
      <c r="F4150" t="s">
        <v>113</v>
      </c>
      <c r="H4150" t="s">
        <v>23</v>
      </c>
      <c r="I4150">
        <v>0</v>
      </c>
      <c r="J4150">
        <v>42.83</v>
      </c>
      <c r="K4150">
        <v>0</v>
      </c>
      <c r="L4150" t="s">
        <v>114</v>
      </c>
    </row>
    <row r="4151" spans="1:14" x14ac:dyDescent="0.2">
      <c r="A4151" t="s">
        <v>86</v>
      </c>
      <c r="B4151" t="s">
        <v>821</v>
      </c>
      <c r="C4151" t="s">
        <v>16</v>
      </c>
      <c r="E4151" t="s">
        <v>17</v>
      </c>
      <c r="I4151">
        <v>0</v>
      </c>
      <c r="J4151">
        <v>42.83</v>
      </c>
      <c r="K4151">
        <v>0</v>
      </c>
    </row>
    <row r="4152" spans="1:14" x14ac:dyDescent="0.2">
      <c r="A4152" t="s">
        <v>86</v>
      </c>
      <c r="B4152" t="s">
        <v>821</v>
      </c>
      <c r="C4152" t="s">
        <v>16</v>
      </c>
      <c r="E4152" t="s">
        <v>46</v>
      </c>
      <c r="I4152">
        <v>0</v>
      </c>
      <c r="J4152">
        <v>42.83</v>
      </c>
      <c r="K4152">
        <v>0</v>
      </c>
    </row>
    <row r="4153" spans="1:14" x14ac:dyDescent="0.2">
      <c r="A4153" t="s">
        <v>86</v>
      </c>
      <c r="B4153" t="s">
        <v>821</v>
      </c>
      <c r="C4153" t="s">
        <v>16</v>
      </c>
      <c r="E4153" t="s">
        <v>279</v>
      </c>
      <c r="F4153" t="s">
        <v>45</v>
      </c>
      <c r="H4153" t="s">
        <v>23</v>
      </c>
      <c r="I4153">
        <v>0</v>
      </c>
      <c r="J4153">
        <v>42.83</v>
      </c>
      <c r="K4153">
        <v>0</v>
      </c>
      <c r="L4153" t="s">
        <v>24</v>
      </c>
    </row>
    <row r="4154" spans="1:14" x14ac:dyDescent="0.2">
      <c r="A4154" t="s">
        <v>86</v>
      </c>
      <c r="B4154" t="s">
        <v>821</v>
      </c>
      <c r="C4154" t="s">
        <v>16</v>
      </c>
      <c r="E4154" t="s">
        <v>111</v>
      </c>
      <c r="F4154" t="s">
        <v>59</v>
      </c>
      <c r="H4154" t="s">
        <v>23</v>
      </c>
      <c r="I4154">
        <v>0</v>
      </c>
      <c r="J4154">
        <v>42.83</v>
      </c>
      <c r="K4154">
        <v>0</v>
      </c>
      <c r="L4154" t="s">
        <v>24</v>
      </c>
    </row>
    <row r="4155" spans="1:14" x14ac:dyDescent="0.2">
      <c r="A4155" t="s">
        <v>86</v>
      </c>
      <c r="B4155" t="s">
        <v>821</v>
      </c>
      <c r="C4155" t="s">
        <v>16</v>
      </c>
      <c r="E4155" t="s">
        <v>40</v>
      </c>
      <c r="I4155">
        <v>0</v>
      </c>
      <c r="J4155">
        <v>42.83</v>
      </c>
      <c r="K4155">
        <v>0</v>
      </c>
    </row>
    <row r="4156" spans="1:14" x14ac:dyDescent="0.2">
      <c r="A4156" t="s">
        <v>86</v>
      </c>
      <c r="B4156" t="s">
        <v>821</v>
      </c>
      <c r="C4156" t="s">
        <v>16</v>
      </c>
      <c r="E4156" t="s">
        <v>43</v>
      </c>
      <c r="F4156" t="s">
        <v>22</v>
      </c>
      <c r="H4156" t="s">
        <v>23</v>
      </c>
      <c r="I4156">
        <v>0</v>
      </c>
      <c r="J4156">
        <v>42.83</v>
      </c>
      <c r="K4156">
        <v>0</v>
      </c>
      <c r="L4156" t="s">
        <v>24</v>
      </c>
    </row>
    <row r="4157" spans="1:14" x14ac:dyDescent="0.2">
      <c r="A4157" t="s">
        <v>86</v>
      </c>
      <c r="B4157" t="s">
        <v>821</v>
      </c>
      <c r="C4157" t="s">
        <v>16</v>
      </c>
      <c r="E4157" t="s">
        <v>57</v>
      </c>
      <c r="F4157" t="s">
        <v>22</v>
      </c>
      <c r="H4157" t="s">
        <v>23</v>
      </c>
      <c r="I4157">
        <v>0</v>
      </c>
      <c r="J4157">
        <v>42.83</v>
      </c>
      <c r="K4157">
        <v>0</v>
      </c>
      <c r="L4157" t="s">
        <v>24</v>
      </c>
    </row>
    <row r="4158" spans="1:14" x14ac:dyDescent="0.2">
      <c r="A4158" t="s">
        <v>86</v>
      </c>
      <c r="B4158" t="s">
        <v>821</v>
      </c>
      <c r="C4158" t="s">
        <v>16</v>
      </c>
      <c r="E4158" t="s">
        <v>111</v>
      </c>
      <c r="F4158" t="s">
        <v>59</v>
      </c>
      <c r="H4158" t="s">
        <v>23</v>
      </c>
      <c r="I4158">
        <v>0</v>
      </c>
      <c r="J4158">
        <v>42.83</v>
      </c>
      <c r="K4158">
        <v>0</v>
      </c>
      <c r="L4158" t="s">
        <v>24</v>
      </c>
    </row>
    <row r="4159" spans="1:14" x14ac:dyDescent="0.2">
      <c r="A4159" t="s">
        <v>86</v>
      </c>
      <c r="B4159" t="s">
        <v>821</v>
      </c>
      <c r="C4159" t="s">
        <v>16</v>
      </c>
      <c r="E4159" t="s">
        <v>213</v>
      </c>
      <c r="F4159" t="s">
        <v>59</v>
      </c>
      <c r="H4159" t="s">
        <v>23</v>
      </c>
      <c r="I4159">
        <v>0</v>
      </c>
      <c r="J4159">
        <v>42.83</v>
      </c>
      <c r="K4159">
        <v>0</v>
      </c>
      <c r="L4159" t="s">
        <v>24</v>
      </c>
    </row>
    <row r="4160" spans="1:14" x14ac:dyDescent="0.2">
      <c r="A4160" t="s">
        <v>86</v>
      </c>
      <c r="B4160" t="s">
        <v>821</v>
      </c>
      <c r="C4160" t="s">
        <v>16</v>
      </c>
      <c r="E4160" t="s">
        <v>368</v>
      </c>
      <c r="F4160" t="s">
        <v>113</v>
      </c>
      <c r="H4160" t="s">
        <v>23</v>
      </c>
      <c r="I4160">
        <v>0</v>
      </c>
      <c r="J4160">
        <v>42.83</v>
      </c>
      <c r="K4160">
        <v>0</v>
      </c>
      <c r="L4160" t="s">
        <v>114</v>
      </c>
      <c r="N4160" t="s">
        <v>833</v>
      </c>
    </row>
    <row r="4161" spans="1:14" x14ac:dyDescent="0.2">
      <c r="A4161" t="s">
        <v>86</v>
      </c>
      <c r="B4161" t="s">
        <v>821</v>
      </c>
      <c r="C4161" t="s">
        <v>16</v>
      </c>
      <c r="E4161" t="s">
        <v>65</v>
      </c>
      <c r="F4161" t="s">
        <v>66</v>
      </c>
      <c r="H4161" t="s">
        <v>23</v>
      </c>
      <c r="I4161">
        <v>2.5</v>
      </c>
      <c r="J4161">
        <v>42.83</v>
      </c>
      <c r="K4161">
        <v>107.075</v>
      </c>
      <c r="L4161" t="s">
        <v>24</v>
      </c>
      <c r="N4161" t="s">
        <v>882</v>
      </c>
    </row>
    <row r="4162" spans="1:14" x14ac:dyDescent="0.2">
      <c r="A4162" t="s">
        <v>86</v>
      </c>
      <c r="B4162" t="s">
        <v>821</v>
      </c>
      <c r="C4162" t="s">
        <v>16</v>
      </c>
      <c r="E4162" t="s">
        <v>19</v>
      </c>
      <c r="I4162">
        <v>4</v>
      </c>
      <c r="J4162">
        <v>42.83</v>
      </c>
      <c r="K4162">
        <v>171.32</v>
      </c>
      <c r="N4162" t="s">
        <v>869</v>
      </c>
    </row>
    <row r="4163" spans="1:14" x14ac:dyDescent="0.2">
      <c r="A4163" t="s">
        <v>86</v>
      </c>
      <c r="B4163" t="s">
        <v>821</v>
      </c>
      <c r="C4163" t="s">
        <v>16</v>
      </c>
      <c r="E4163" t="s">
        <v>21</v>
      </c>
      <c r="F4163" t="s">
        <v>22</v>
      </c>
      <c r="H4163" t="s">
        <v>23</v>
      </c>
      <c r="I4163">
        <v>2.5</v>
      </c>
      <c r="J4163">
        <v>42.83</v>
      </c>
      <c r="K4163">
        <v>107.075</v>
      </c>
      <c r="L4163" t="s">
        <v>24</v>
      </c>
    </row>
    <row r="4164" spans="1:14" x14ac:dyDescent="0.2">
      <c r="A4164" t="s">
        <v>86</v>
      </c>
      <c r="B4164" t="s">
        <v>821</v>
      </c>
      <c r="C4164" t="s">
        <v>16</v>
      </c>
      <c r="E4164" t="s">
        <v>208</v>
      </c>
      <c r="F4164" t="s">
        <v>27</v>
      </c>
      <c r="H4164" t="s">
        <v>23</v>
      </c>
      <c r="I4164">
        <v>0.25</v>
      </c>
      <c r="J4164">
        <v>42.83</v>
      </c>
      <c r="K4164">
        <v>10.7075</v>
      </c>
      <c r="L4164" t="s">
        <v>24</v>
      </c>
      <c r="N4164" t="s">
        <v>901</v>
      </c>
    </row>
    <row r="4165" spans="1:14" x14ac:dyDescent="0.2">
      <c r="A4165" t="s">
        <v>87</v>
      </c>
      <c r="B4165" t="s">
        <v>821</v>
      </c>
      <c r="C4165" t="s">
        <v>16</v>
      </c>
      <c r="E4165" t="s">
        <v>18</v>
      </c>
      <c r="I4165">
        <v>6</v>
      </c>
      <c r="J4165">
        <v>42.83</v>
      </c>
      <c r="K4165">
        <v>256.98</v>
      </c>
      <c r="N4165" t="s">
        <v>883</v>
      </c>
    </row>
    <row r="4166" spans="1:14" x14ac:dyDescent="0.2">
      <c r="A4166" t="s">
        <v>87</v>
      </c>
      <c r="B4166" t="s">
        <v>821</v>
      </c>
      <c r="C4166" t="s">
        <v>16</v>
      </c>
      <c r="E4166" t="s">
        <v>112</v>
      </c>
      <c r="F4166" t="s">
        <v>113</v>
      </c>
      <c r="H4166" t="s">
        <v>23</v>
      </c>
      <c r="I4166">
        <v>18</v>
      </c>
      <c r="J4166">
        <v>42.83</v>
      </c>
      <c r="K4166">
        <v>770.94</v>
      </c>
      <c r="L4166" t="s">
        <v>114</v>
      </c>
      <c r="N4166" t="s">
        <v>915</v>
      </c>
    </row>
    <row r="4167" spans="1:14" x14ac:dyDescent="0.2">
      <c r="A4167" t="s">
        <v>87</v>
      </c>
      <c r="B4167" t="s">
        <v>821</v>
      </c>
      <c r="C4167" t="s">
        <v>16</v>
      </c>
      <c r="E4167" t="s">
        <v>79</v>
      </c>
      <c r="I4167">
        <v>0</v>
      </c>
      <c r="J4167">
        <v>42.83</v>
      </c>
      <c r="K4167">
        <v>0</v>
      </c>
    </row>
    <row r="4168" spans="1:14" x14ac:dyDescent="0.2">
      <c r="A4168" t="s">
        <v>87</v>
      </c>
      <c r="B4168" t="s">
        <v>821</v>
      </c>
      <c r="C4168" t="s">
        <v>16</v>
      </c>
      <c r="E4168" t="s">
        <v>20</v>
      </c>
      <c r="I4168">
        <v>2</v>
      </c>
      <c r="J4168">
        <v>42.83</v>
      </c>
      <c r="K4168">
        <v>85.66</v>
      </c>
      <c r="N4168" t="s">
        <v>916</v>
      </c>
    </row>
    <row r="4169" spans="1:14" x14ac:dyDescent="0.2">
      <c r="A4169" t="s">
        <v>87</v>
      </c>
      <c r="B4169" t="s">
        <v>821</v>
      </c>
      <c r="C4169" t="s">
        <v>16</v>
      </c>
      <c r="E4169" t="s">
        <v>25</v>
      </c>
      <c r="F4169" t="s">
        <v>22</v>
      </c>
      <c r="H4169" t="s">
        <v>23</v>
      </c>
      <c r="I4169">
        <v>4</v>
      </c>
      <c r="J4169">
        <v>42.83</v>
      </c>
      <c r="K4169">
        <v>171.32</v>
      </c>
      <c r="L4169" t="s">
        <v>24</v>
      </c>
      <c r="N4169" t="s">
        <v>917</v>
      </c>
    </row>
    <row r="4170" spans="1:14" x14ac:dyDescent="0.2">
      <c r="A4170" t="s">
        <v>87</v>
      </c>
      <c r="B4170" t="s">
        <v>821</v>
      </c>
      <c r="C4170" t="s">
        <v>16</v>
      </c>
      <c r="E4170" t="s">
        <v>159</v>
      </c>
      <c r="F4170" t="s">
        <v>119</v>
      </c>
      <c r="H4170" t="s">
        <v>23</v>
      </c>
      <c r="I4170">
        <v>0</v>
      </c>
      <c r="J4170">
        <v>42.83</v>
      </c>
      <c r="K4170">
        <v>0</v>
      </c>
      <c r="L4170" t="s">
        <v>120</v>
      </c>
    </row>
    <row r="4171" spans="1:14" x14ac:dyDescent="0.2">
      <c r="A4171" t="s">
        <v>87</v>
      </c>
      <c r="B4171" t="s">
        <v>821</v>
      </c>
      <c r="C4171" t="s">
        <v>16</v>
      </c>
      <c r="E4171" t="s">
        <v>265</v>
      </c>
      <c r="F4171" t="s">
        <v>119</v>
      </c>
      <c r="H4171" t="s">
        <v>23</v>
      </c>
      <c r="I4171">
        <v>0</v>
      </c>
      <c r="J4171">
        <v>42.83</v>
      </c>
      <c r="K4171">
        <v>0</v>
      </c>
      <c r="L4171" t="s">
        <v>120</v>
      </c>
    </row>
    <row r="4172" spans="1:14" x14ac:dyDescent="0.2">
      <c r="A4172" t="s">
        <v>87</v>
      </c>
      <c r="B4172" t="s">
        <v>821</v>
      </c>
      <c r="C4172" t="s">
        <v>16</v>
      </c>
      <c r="E4172" t="s">
        <v>121</v>
      </c>
      <c r="F4172" t="s">
        <v>113</v>
      </c>
      <c r="H4172" t="s">
        <v>23</v>
      </c>
      <c r="I4172">
        <v>0</v>
      </c>
      <c r="J4172">
        <v>42.83</v>
      </c>
      <c r="K4172">
        <v>0</v>
      </c>
      <c r="L4172" t="s">
        <v>114</v>
      </c>
    </row>
    <row r="4173" spans="1:14" x14ac:dyDescent="0.2">
      <c r="A4173" t="s">
        <v>87</v>
      </c>
      <c r="B4173" t="s">
        <v>821</v>
      </c>
      <c r="C4173" t="s">
        <v>16</v>
      </c>
      <c r="E4173" t="s">
        <v>17</v>
      </c>
      <c r="I4173">
        <v>0</v>
      </c>
      <c r="J4173">
        <v>42.83</v>
      </c>
      <c r="K4173">
        <v>0</v>
      </c>
    </row>
    <row r="4174" spans="1:14" x14ac:dyDescent="0.2">
      <c r="A4174" t="s">
        <v>87</v>
      </c>
      <c r="B4174" t="s">
        <v>821</v>
      </c>
      <c r="C4174" t="s">
        <v>16</v>
      </c>
      <c r="E4174" t="s">
        <v>46</v>
      </c>
      <c r="I4174">
        <v>0</v>
      </c>
      <c r="J4174">
        <v>42.83</v>
      </c>
      <c r="K4174">
        <v>0</v>
      </c>
    </row>
    <row r="4175" spans="1:14" x14ac:dyDescent="0.2">
      <c r="A4175" t="s">
        <v>87</v>
      </c>
      <c r="B4175" t="s">
        <v>821</v>
      </c>
      <c r="C4175" t="s">
        <v>16</v>
      </c>
      <c r="E4175" t="s">
        <v>279</v>
      </c>
      <c r="F4175" t="s">
        <v>45</v>
      </c>
      <c r="H4175" t="s">
        <v>23</v>
      </c>
      <c r="I4175">
        <v>0</v>
      </c>
      <c r="J4175">
        <v>42.83</v>
      </c>
      <c r="K4175">
        <v>0</v>
      </c>
      <c r="L4175" t="s">
        <v>24</v>
      </c>
    </row>
    <row r="4176" spans="1:14" x14ac:dyDescent="0.2">
      <c r="A4176" t="s">
        <v>87</v>
      </c>
      <c r="B4176" t="s">
        <v>821</v>
      </c>
      <c r="C4176" t="s">
        <v>16</v>
      </c>
      <c r="E4176" t="s">
        <v>111</v>
      </c>
      <c r="F4176" t="s">
        <v>59</v>
      </c>
      <c r="H4176" t="s">
        <v>23</v>
      </c>
      <c r="I4176">
        <v>0</v>
      </c>
      <c r="J4176">
        <v>42.83</v>
      </c>
      <c r="K4176">
        <v>0</v>
      </c>
      <c r="L4176" t="s">
        <v>24</v>
      </c>
    </row>
    <row r="4177" spans="1:14" x14ac:dyDescent="0.2">
      <c r="A4177" t="s">
        <v>87</v>
      </c>
      <c r="B4177" t="s">
        <v>821</v>
      </c>
      <c r="C4177" t="s">
        <v>16</v>
      </c>
      <c r="E4177" t="s">
        <v>40</v>
      </c>
      <c r="I4177">
        <v>2</v>
      </c>
      <c r="J4177">
        <v>42.83</v>
      </c>
      <c r="K4177">
        <v>85.66</v>
      </c>
    </row>
    <row r="4178" spans="1:14" x14ac:dyDescent="0.2">
      <c r="A4178" t="s">
        <v>87</v>
      </c>
      <c r="B4178" t="s">
        <v>821</v>
      </c>
      <c r="C4178" t="s">
        <v>16</v>
      </c>
      <c r="E4178" t="s">
        <v>43</v>
      </c>
      <c r="F4178" t="s">
        <v>22</v>
      </c>
      <c r="H4178" t="s">
        <v>23</v>
      </c>
      <c r="I4178">
        <v>0</v>
      </c>
      <c r="J4178">
        <v>42.83</v>
      </c>
      <c r="K4178">
        <v>0</v>
      </c>
      <c r="L4178" t="s">
        <v>24</v>
      </c>
    </row>
    <row r="4179" spans="1:14" x14ac:dyDescent="0.2">
      <c r="A4179" t="s">
        <v>87</v>
      </c>
      <c r="B4179" t="s">
        <v>821</v>
      </c>
      <c r="C4179" t="s">
        <v>16</v>
      </c>
      <c r="E4179" t="s">
        <v>57</v>
      </c>
      <c r="F4179" t="s">
        <v>22</v>
      </c>
      <c r="H4179" t="s">
        <v>23</v>
      </c>
      <c r="I4179">
        <v>0</v>
      </c>
      <c r="J4179">
        <v>42.83</v>
      </c>
      <c r="K4179">
        <v>0</v>
      </c>
      <c r="L4179" t="s">
        <v>24</v>
      </c>
    </row>
    <row r="4180" spans="1:14" x14ac:dyDescent="0.2">
      <c r="A4180" t="s">
        <v>87</v>
      </c>
      <c r="B4180" t="s">
        <v>821</v>
      </c>
      <c r="C4180" t="s">
        <v>16</v>
      </c>
      <c r="E4180" t="s">
        <v>111</v>
      </c>
      <c r="F4180" t="s">
        <v>59</v>
      </c>
      <c r="H4180" t="s">
        <v>23</v>
      </c>
      <c r="I4180">
        <v>0</v>
      </c>
      <c r="J4180">
        <v>42.83</v>
      </c>
      <c r="K4180">
        <v>0</v>
      </c>
      <c r="L4180" t="s">
        <v>24</v>
      </c>
    </row>
    <row r="4181" spans="1:14" x14ac:dyDescent="0.2">
      <c r="A4181" t="s">
        <v>87</v>
      </c>
      <c r="B4181" t="s">
        <v>821</v>
      </c>
      <c r="C4181" t="s">
        <v>16</v>
      </c>
      <c r="E4181" t="s">
        <v>213</v>
      </c>
      <c r="F4181" t="s">
        <v>59</v>
      </c>
      <c r="H4181" t="s">
        <v>23</v>
      </c>
      <c r="I4181">
        <v>0</v>
      </c>
      <c r="J4181">
        <v>42.83</v>
      </c>
      <c r="K4181">
        <v>0</v>
      </c>
      <c r="L4181" t="s">
        <v>24</v>
      </c>
    </row>
    <row r="4182" spans="1:14" x14ac:dyDescent="0.2">
      <c r="A4182" t="s">
        <v>87</v>
      </c>
      <c r="B4182" t="s">
        <v>821</v>
      </c>
      <c r="C4182" t="s">
        <v>16</v>
      </c>
      <c r="E4182" t="s">
        <v>368</v>
      </c>
      <c r="F4182" t="s">
        <v>113</v>
      </c>
      <c r="H4182" t="s">
        <v>23</v>
      </c>
      <c r="I4182">
        <v>0</v>
      </c>
      <c r="J4182">
        <v>42.83</v>
      </c>
      <c r="K4182">
        <v>0</v>
      </c>
      <c r="L4182" t="s">
        <v>114</v>
      </c>
      <c r="N4182" t="s">
        <v>833</v>
      </c>
    </row>
    <row r="4183" spans="1:14" x14ac:dyDescent="0.2">
      <c r="A4183" t="s">
        <v>87</v>
      </c>
      <c r="B4183" t="s">
        <v>821</v>
      </c>
      <c r="C4183" t="s">
        <v>16</v>
      </c>
      <c r="E4183" t="s">
        <v>65</v>
      </c>
      <c r="F4183" t="s">
        <v>66</v>
      </c>
      <c r="H4183" t="s">
        <v>23</v>
      </c>
      <c r="I4183">
        <v>2</v>
      </c>
      <c r="J4183">
        <v>42.83</v>
      </c>
      <c r="K4183">
        <v>85.66</v>
      </c>
      <c r="L4183" t="s">
        <v>24</v>
      </c>
      <c r="N4183" t="s">
        <v>882</v>
      </c>
    </row>
    <row r="4184" spans="1:14" x14ac:dyDescent="0.2">
      <c r="A4184" t="s">
        <v>87</v>
      </c>
      <c r="B4184" t="s">
        <v>821</v>
      </c>
      <c r="C4184" t="s">
        <v>16</v>
      </c>
      <c r="E4184" t="s">
        <v>19</v>
      </c>
      <c r="I4184">
        <v>3</v>
      </c>
      <c r="J4184">
        <v>42.83</v>
      </c>
      <c r="K4184">
        <v>128.49</v>
      </c>
      <c r="N4184" t="s">
        <v>869</v>
      </c>
    </row>
    <row r="4185" spans="1:14" x14ac:dyDescent="0.2">
      <c r="A4185" t="s">
        <v>87</v>
      </c>
      <c r="B4185" t="s">
        <v>821</v>
      </c>
      <c r="C4185" t="s">
        <v>16</v>
      </c>
      <c r="E4185" t="s">
        <v>21</v>
      </c>
      <c r="F4185" t="s">
        <v>22</v>
      </c>
      <c r="H4185" t="s">
        <v>23</v>
      </c>
      <c r="I4185">
        <v>0</v>
      </c>
      <c r="J4185">
        <v>42.83</v>
      </c>
      <c r="K4185">
        <v>0</v>
      </c>
      <c r="L4185" t="s">
        <v>24</v>
      </c>
    </row>
    <row r="4186" spans="1:14" x14ac:dyDescent="0.2">
      <c r="A4186" t="s">
        <v>87</v>
      </c>
      <c r="B4186" t="s">
        <v>821</v>
      </c>
      <c r="C4186" t="s">
        <v>16</v>
      </c>
      <c r="E4186" t="s">
        <v>208</v>
      </c>
      <c r="F4186" t="s">
        <v>27</v>
      </c>
      <c r="H4186" t="s">
        <v>23</v>
      </c>
      <c r="I4186">
        <v>1</v>
      </c>
      <c r="J4186">
        <v>42.83</v>
      </c>
      <c r="K4186">
        <v>42.83</v>
      </c>
      <c r="L4186" t="s">
        <v>24</v>
      </c>
      <c r="N4186" t="s">
        <v>901</v>
      </c>
    </row>
    <row r="4187" spans="1:14" x14ac:dyDescent="0.2">
      <c r="A4187" t="s">
        <v>88</v>
      </c>
      <c r="B4187" t="s">
        <v>821</v>
      </c>
      <c r="C4187" t="s">
        <v>16</v>
      </c>
      <c r="E4187" t="s">
        <v>18</v>
      </c>
      <c r="I4187">
        <v>6</v>
      </c>
      <c r="J4187">
        <v>42.83</v>
      </c>
      <c r="K4187">
        <v>256.98</v>
      </c>
      <c r="N4187" t="s">
        <v>883</v>
      </c>
    </row>
    <row r="4188" spans="1:14" x14ac:dyDescent="0.2">
      <c r="A4188" t="s">
        <v>88</v>
      </c>
      <c r="B4188" t="s">
        <v>821</v>
      </c>
      <c r="C4188" t="s">
        <v>16</v>
      </c>
      <c r="E4188" t="s">
        <v>112</v>
      </c>
      <c r="F4188" t="s">
        <v>113</v>
      </c>
      <c r="H4188" t="s">
        <v>23</v>
      </c>
      <c r="I4188">
        <v>20.5</v>
      </c>
      <c r="J4188">
        <v>42.83</v>
      </c>
      <c r="K4188">
        <v>878.01499999999999</v>
      </c>
      <c r="L4188" t="s">
        <v>114</v>
      </c>
      <c r="N4188" t="s">
        <v>918</v>
      </c>
    </row>
    <row r="4189" spans="1:14" x14ac:dyDescent="0.2">
      <c r="A4189" t="s">
        <v>88</v>
      </c>
      <c r="B4189" t="s">
        <v>821</v>
      </c>
      <c r="C4189" t="s">
        <v>16</v>
      </c>
      <c r="E4189" t="s">
        <v>79</v>
      </c>
      <c r="I4189">
        <v>1.5</v>
      </c>
      <c r="J4189">
        <v>42.83</v>
      </c>
      <c r="K4189">
        <v>64.245000000000005</v>
      </c>
      <c r="N4189" t="s">
        <v>919</v>
      </c>
    </row>
    <row r="4190" spans="1:14" x14ac:dyDescent="0.2">
      <c r="A4190" t="s">
        <v>88</v>
      </c>
      <c r="B4190" t="s">
        <v>821</v>
      </c>
      <c r="C4190" t="s">
        <v>16</v>
      </c>
      <c r="E4190" t="s">
        <v>20</v>
      </c>
      <c r="I4190">
        <v>1.5</v>
      </c>
      <c r="J4190">
        <v>42.83</v>
      </c>
      <c r="K4190">
        <v>64.245000000000005</v>
      </c>
      <c r="N4190" t="s">
        <v>920</v>
      </c>
    </row>
    <row r="4191" spans="1:14" x14ac:dyDescent="0.2">
      <c r="A4191" t="s">
        <v>88</v>
      </c>
      <c r="B4191" t="s">
        <v>821</v>
      </c>
      <c r="C4191" t="s">
        <v>16</v>
      </c>
      <c r="E4191" t="s">
        <v>25</v>
      </c>
      <c r="F4191" t="s">
        <v>22</v>
      </c>
      <c r="H4191" t="s">
        <v>23</v>
      </c>
      <c r="I4191">
        <v>0</v>
      </c>
      <c r="J4191">
        <v>42.83</v>
      </c>
      <c r="K4191">
        <v>0</v>
      </c>
      <c r="L4191" t="s">
        <v>24</v>
      </c>
    </row>
    <row r="4192" spans="1:14" x14ac:dyDescent="0.2">
      <c r="A4192" t="s">
        <v>88</v>
      </c>
      <c r="B4192" t="s">
        <v>821</v>
      </c>
      <c r="C4192" t="s">
        <v>16</v>
      </c>
      <c r="E4192" t="s">
        <v>159</v>
      </c>
      <c r="F4192" t="s">
        <v>119</v>
      </c>
      <c r="H4192" t="s">
        <v>23</v>
      </c>
      <c r="I4192">
        <v>0</v>
      </c>
      <c r="J4192">
        <v>42.83</v>
      </c>
      <c r="K4192">
        <v>0</v>
      </c>
      <c r="L4192" t="s">
        <v>120</v>
      </c>
    </row>
    <row r="4193" spans="1:14" x14ac:dyDescent="0.2">
      <c r="A4193" t="s">
        <v>88</v>
      </c>
      <c r="B4193" t="s">
        <v>821</v>
      </c>
      <c r="C4193" t="s">
        <v>16</v>
      </c>
      <c r="E4193" t="s">
        <v>265</v>
      </c>
      <c r="F4193" t="s">
        <v>119</v>
      </c>
      <c r="H4193" t="s">
        <v>23</v>
      </c>
      <c r="I4193">
        <v>0</v>
      </c>
      <c r="J4193">
        <v>42.83</v>
      </c>
      <c r="K4193">
        <v>0</v>
      </c>
      <c r="L4193" t="s">
        <v>120</v>
      </c>
    </row>
    <row r="4194" spans="1:14" x14ac:dyDescent="0.2">
      <c r="A4194" t="s">
        <v>88</v>
      </c>
      <c r="B4194" t="s">
        <v>821</v>
      </c>
      <c r="C4194" t="s">
        <v>16</v>
      </c>
      <c r="E4194" t="s">
        <v>121</v>
      </c>
      <c r="F4194" t="s">
        <v>113</v>
      </c>
      <c r="H4194" t="s">
        <v>23</v>
      </c>
      <c r="I4194">
        <v>0</v>
      </c>
      <c r="J4194">
        <v>42.83</v>
      </c>
      <c r="K4194">
        <v>0</v>
      </c>
      <c r="L4194" t="s">
        <v>114</v>
      </c>
    </row>
    <row r="4195" spans="1:14" x14ac:dyDescent="0.2">
      <c r="A4195" t="s">
        <v>88</v>
      </c>
      <c r="B4195" t="s">
        <v>821</v>
      </c>
      <c r="C4195" t="s">
        <v>16</v>
      </c>
      <c r="E4195" t="s">
        <v>17</v>
      </c>
      <c r="I4195">
        <v>0</v>
      </c>
      <c r="J4195">
        <v>42.83</v>
      </c>
      <c r="K4195">
        <v>0</v>
      </c>
    </row>
    <row r="4196" spans="1:14" x14ac:dyDescent="0.2">
      <c r="A4196" t="s">
        <v>88</v>
      </c>
      <c r="B4196" t="s">
        <v>821</v>
      </c>
      <c r="C4196" t="s">
        <v>16</v>
      </c>
      <c r="E4196" t="s">
        <v>46</v>
      </c>
      <c r="I4196">
        <v>2</v>
      </c>
      <c r="J4196">
        <v>42.83</v>
      </c>
      <c r="K4196">
        <v>85.66</v>
      </c>
      <c r="N4196" t="s">
        <v>921</v>
      </c>
    </row>
    <row r="4197" spans="1:14" x14ac:dyDescent="0.2">
      <c r="A4197" t="s">
        <v>88</v>
      </c>
      <c r="B4197" t="s">
        <v>821</v>
      </c>
      <c r="C4197" t="s">
        <v>16</v>
      </c>
      <c r="E4197" t="s">
        <v>279</v>
      </c>
      <c r="F4197" t="s">
        <v>45</v>
      </c>
      <c r="H4197" t="s">
        <v>23</v>
      </c>
      <c r="I4197">
        <v>0</v>
      </c>
      <c r="J4197">
        <v>42.83</v>
      </c>
      <c r="K4197">
        <v>0</v>
      </c>
      <c r="L4197" t="s">
        <v>24</v>
      </c>
    </row>
    <row r="4198" spans="1:14" x14ac:dyDescent="0.2">
      <c r="A4198" t="s">
        <v>88</v>
      </c>
      <c r="B4198" t="s">
        <v>821</v>
      </c>
      <c r="C4198" t="s">
        <v>16</v>
      </c>
      <c r="E4198" t="s">
        <v>111</v>
      </c>
      <c r="F4198" t="s">
        <v>59</v>
      </c>
      <c r="H4198" t="s">
        <v>23</v>
      </c>
      <c r="I4198">
        <v>0</v>
      </c>
      <c r="J4198">
        <v>42.83</v>
      </c>
      <c r="K4198">
        <v>0</v>
      </c>
      <c r="L4198" t="s">
        <v>24</v>
      </c>
    </row>
    <row r="4199" spans="1:14" x14ac:dyDescent="0.2">
      <c r="A4199" t="s">
        <v>88</v>
      </c>
      <c r="B4199" t="s">
        <v>821</v>
      </c>
      <c r="C4199" t="s">
        <v>16</v>
      </c>
      <c r="E4199" t="s">
        <v>40</v>
      </c>
      <c r="I4199">
        <v>2</v>
      </c>
      <c r="J4199">
        <v>42.83</v>
      </c>
      <c r="K4199">
        <v>85.66</v>
      </c>
    </row>
    <row r="4200" spans="1:14" x14ac:dyDescent="0.2">
      <c r="A4200" t="s">
        <v>88</v>
      </c>
      <c r="B4200" t="s">
        <v>821</v>
      </c>
      <c r="C4200" t="s">
        <v>16</v>
      </c>
      <c r="E4200" t="s">
        <v>43</v>
      </c>
      <c r="F4200" t="s">
        <v>22</v>
      </c>
      <c r="H4200" t="s">
        <v>23</v>
      </c>
      <c r="I4200">
        <v>0</v>
      </c>
      <c r="J4200">
        <v>42.83</v>
      </c>
      <c r="K4200">
        <v>0</v>
      </c>
      <c r="L4200" t="s">
        <v>24</v>
      </c>
    </row>
    <row r="4201" spans="1:14" x14ac:dyDescent="0.2">
      <c r="A4201" t="s">
        <v>88</v>
      </c>
      <c r="B4201" t="s">
        <v>821</v>
      </c>
      <c r="C4201" t="s">
        <v>16</v>
      </c>
      <c r="E4201" t="s">
        <v>57</v>
      </c>
      <c r="F4201" t="s">
        <v>22</v>
      </c>
      <c r="H4201" t="s">
        <v>23</v>
      </c>
      <c r="I4201">
        <v>0</v>
      </c>
      <c r="J4201">
        <v>42.83</v>
      </c>
      <c r="K4201">
        <v>0</v>
      </c>
      <c r="L4201" t="s">
        <v>24</v>
      </c>
    </row>
    <row r="4202" spans="1:14" x14ac:dyDescent="0.2">
      <c r="A4202" t="s">
        <v>88</v>
      </c>
      <c r="B4202" t="s">
        <v>821</v>
      </c>
      <c r="C4202" t="s">
        <v>16</v>
      </c>
      <c r="E4202" t="s">
        <v>111</v>
      </c>
      <c r="F4202" t="s">
        <v>59</v>
      </c>
      <c r="H4202" t="s">
        <v>23</v>
      </c>
      <c r="I4202">
        <v>0</v>
      </c>
      <c r="J4202">
        <v>42.83</v>
      </c>
      <c r="K4202">
        <v>0</v>
      </c>
      <c r="L4202" t="s">
        <v>24</v>
      </c>
    </row>
    <row r="4203" spans="1:14" x14ac:dyDescent="0.2">
      <c r="A4203" t="s">
        <v>88</v>
      </c>
      <c r="B4203" t="s">
        <v>821</v>
      </c>
      <c r="C4203" t="s">
        <v>16</v>
      </c>
      <c r="E4203" t="s">
        <v>213</v>
      </c>
      <c r="F4203" t="s">
        <v>59</v>
      </c>
      <c r="H4203" t="s">
        <v>23</v>
      </c>
      <c r="I4203">
        <v>0</v>
      </c>
      <c r="J4203">
        <v>42.83</v>
      </c>
      <c r="K4203">
        <v>0</v>
      </c>
      <c r="L4203" t="s">
        <v>24</v>
      </c>
    </row>
    <row r="4204" spans="1:14" x14ac:dyDescent="0.2">
      <c r="A4204" t="s">
        <v>88</v>
      </c>
      <c r="B4204" t="s">
        <v>821</v>
      </c>
      <c r="C4204" t="s">
        <v>16</v>
      </c>
      <c r="E4204" t="s">
        <v>368</v>
      </c>
      <c r="F4204" t="s">
        <v>113</v>
      </c>
      <c r="H4204" t="s">
        <v>23</v>
      </c>
      <c r="I4204">
        <v>0</v>
      </c>
      <c r="J4204">
        <v>42.83</v>
      </c>
      <c r="K4204">
        <v>0</v>
      </c>
      <c r="L4204" t="s">
        <v>114</v>
      </c>
      <c r="N4204" t="s">
        <v>833</v>
      </c>
    </row>
    <row r="4205" spans="1:14" x14ac:dyDescent="0.2">
      <c r="A4205" t="s">
        <v>88</v>
      </c>
      <c r="B4205" t="s">
        <v>821</v>
      </c>
      <c r="C4205" t="s">
        <v>16</v>
      </c>
      <c r="E4205" t="s">
        <v>65</v>
      </c>
      <c r="F4205" t="s">
        <v>66</v>
      </c>
      <c r="H4205" t="s">
        <v>23</v>
      </c>
      <c r="I4205">
        <v>0</v>
      </c>
      <c r="J4205">
        <v>42.83</v>
      </c>
      <c r="K4205">
        <v>0</v>
      </c>
      <c r="L4205" t="s">
        <v>24</v>
      </c>
      <c r="N4205" t="s">
        <v>882</v>
      </c>
    </row>
    <row r="4206" spans="1:14" x14ac:dyDescent="0.2">
      <c r="A4206" t="s">
        <v>88</v>
      </c>
      <c r="B4206" t="s">
        <v>821</v>
      </c>
      <c r="C4206" t="s">
        <v>16</v>
      </c>
      <c r="E4206" t="s">
        <v>19</v>
      </c>
      <c r="I4206">
        <v>4</v>
      </c>
      <c r="J4206">
        <v>42.83</v>
      </c>
      <c r="K4206">
        <v>171.32</v>
      </c>
      <c r="N4206" t="s">
        <v>869</v>
      </c>
    </row>
    <row r="4207" spans="1:14" x14ac:dyDescent="0.2">
      <c r="A4207" t="s">
        <v>88</v>
      </c>
      <c r="B4207" t="s">
        <v>821</v>
      </c>
      <c r="C4207" t="s">
        <v>16</v>
      </c>
      <c r="E4207" t="s">
        <v>21</v>
      </c>
      <c r="F4207" t="s">
        <v>22</v>
      </c>
      <c r="H4207" t="s">
        <v>23</v>
      </c>
      <c r="I4207">
        <v>0</v>
      </c>
      <c r="J4207">
        <v>42.83</v>
      </c>
      <c r="K4207">
        <v>0</v>
      </c>
      <c r="L4207" t="s">
        <v>24</v>
      </c>
    </row>
    <row r="4208" spans="1:14" x14ac:dyDescent="0.2">
      <c r="A4208" t="s">
        <v>88</v>
      </c>
      <c r="B4208" t="s">
        <v>821</v>
      </c>
      <c r="C4208" t="s">
        <v>16</v>
      </c>
      <c r="E4208" t="s">
        <v>208</v>
      </c>
      <c r="F4208" t="s">
        <v>27</v>
      </c>
      <c r="H4208" t="s">
        <v>23</v>
      </c>
      <c r="I4208">
        <v>0.25</v>
      </c>
      <c r="J4208">
        <v>42.83</v>
      </c>
      <c r="K4208">
        <v>10.7075</v>
      </c>
      <c r="L4208" t="s">
        <v>24</v>
      </c>
      <c r="N4208" t="s">
        <v>901</v>
      </c>
    </row>
    <row r="4209" spans="1:14" x14ac:dyDescent="0.2">
      <c r="A4209" t="s">
        <v>89</v>
      </c>
      <c r="B4209" t="s">
        <v>821</v>
      </c>
      <c r="C4209" t="s">
        <v>16</v>
      </c>
      <c r="E4209" t="s">
        <v>18</v>
      </c>
      <c r="I4209">
        <v>0</v>
      </c>
      <c r="J4209">
        <v>42.83</v>
      </c>
      <c r="K4209">
        <v>0</v>
      </c>
      <c r="N4209" t="s">
        <v>883</v>
      </c>
    </row>
    <row r="4210" spans="1:14" x14ac:dyDescent="0.2">
      <c r="A4210" t="s">
        <v>89</v>
      </c>
      <c r="B4210" t="s">
        <v>821</v>
      </c>
      <c r="C4210" t="s">
        <v>16</v>
      </c>
      <c r="E4210" t="s">
        <v>112</v>
      </c>
      <c r="F4210" t="s">
        <v>113</v>
      </c>
      <c r="H4210" t="s">
        <v>23</v>
      </c>
      <c r="I4210">
        <v>0</v>
      </c>
      <c r="J4210">
        <v>42.83</v>
      </c>
      <c r="K4210">
        <v>0</v>
      </c>
      <c r="L4210" t="s">
        <v>114</v>
      </c>
      <c r="N4210" t="s">
        <v>498</v>
      </c>
    </row>
    <row r="4211" spans="1:14" x14ac:dyDescent="0.2">
      <c r="A4211" t="s">
        <v>89</v>
      </c>
      <c r="B4211" t="s">
        <v>821</v>
      </c>
      <c r="C4211" t="s">
        <v>16</v>
      </c>
      <c r="E4211" t="s">
        <v>79</v>
      </c>
      <c r="I4211">
        <v>0</v>
      </c>
      <c r="J4211">
        <v>42.83</v>
      </c>
      <c r="K4211">
        <v>0</v>
      </c>
    </row>
    <row r="4212" spans="1:14" x14ac:dyDescent="0.2">
      <c r="A4212" t="s">
        <v>89</v>
      </c>
      <c r="B4212" t="s">
        <v>821</v>
      </c>
      <c r="C4212" t="s">
        <v>16</v>
      </c>
      <c r="E4212" t="s">
        <v>20</v>
      </c>
      <c r="I4212">
        <v>0</v>
      </c>
      <c r="J4212">
        <v>42.83</v>
      </c>
      <c r="K4212">
        <v>0</v>
      </c>
    </row>
    <row r="4213" spans="1:14" x14ac:dyDescent="0.2">
      <c r="A4213" t="s">
        <v>89</v>
      </c>
      <c r="B4213" t="s">
        <v>821</v>
      </c>
      <c r="C4213" t="s">
        <v>16</v>
      </c>
      <c r="E4213" t="s">
        <v>25</v>
      </c>
      <c r="F4213" t="s">
        <v>22</v>
      </c>
      <c r="H4213" t="s">
        <v>23</v>
      </c>
      <c r="I4213">
        <v>0</v>
      </c>
      <c r="J4213">
        <v>42.83</v>
      </c>
      <c r="K4213">
        <v>0</v>
      </c>
      <c r="L4213" t="s">
        <v>24</v>
      </c>
    </row>
    <row r="4214" spans="1:14" x14ac:dyDescent="0.2">
      <c r="A4214" t="s">
        <v>89</v>
      </c>
      <c r="B4214" t="s">
        <v>821</v>
      </c>
      <c r="C4214" t="s">
        <v>16</v>
      </c>
      <c r="E4214" t="s">
        <v>159</v>
      </c>
      <c r="F4214" t="s">
        <v>119</v>
      </c>
      <c r="H4214" t="s">
        <v>23</v>
      </c>
      <c r="I4214">
        <v>0</v>
      </c>
      <c r="J4214">
        <v>42.83</v>
      </c>
      <c r="K4214">
        <v>0</v>
      </c>
      <c r="L4214" t="s">
        <v>120</v>
      </c>
    </row>
    <row r="4215" spans="1:14" x14ac:dyDescent="0.2">
      <c r="A4215" t="s">
        <v>89</v>
      </c>
      <c r="B4215" t="s">
        <v>821</v>
      </c>
      <c r="C4215" t="s">
        <v>16</v>
      </c>
      <c r="E4215" t="s">
        <v>265</v>
      </c>
      <c r="F4215" t="s">
        <v>119</v>
      </c>
      <c r="H4215" t="s">
        <v>23</v>
      </c>
      <c r="I4215">
        <v>0</v>
      </c>
      <c r="J4215">
        <v>42.83</v>
      </c>
      <c r="K4215">
        <v>0</v>
      </c>
      <c r="L4215" t="s">
        <v>120</v>
      </c>
    </row>
    <row r="4216" spans="1:14" x14ac:dyDescent="0.2">
      <c r="A4216" t="s">
        <v>89</v>
      </c>
      <c r="B4216" t="s">
        <v>821</v>
      </c>
      <c r="C4216" t="s">
        <v>16</v>
      </c>
      <c r="E4216" t="s">
        <v>121</v>
      </c>
      <c r="F4216" t="s">
        <v>113</v>
      </c>
      <c r="H4216" t="s">
        <v>23</v>
      </c>
      <c r="I4216">
        <v>0</v>
      </c>
      <c r="J4216">
        <v>42.83</v>
      </c>
      <c r="K4216">
        <v>0</v>
      </c>
      <c r="L4216" t="s">
        <v>114</v>
      </c>
    </row>
    <row r="4217" spans="1:14" x14ac:dyDescent="0.2">
      <c r="A4217" t="s">
        <v>89</v>
      </c>
      <c r="B4217" t="s">
        <v>821</v>
      </c>
      <c r="C4217" t="s">
        <v>16</v>
      </c>
      <c r="E4217" t="s">
        <v>17</v>
      </c>
      <c r="I4217">
        <v>38.75</v>
      </c>
      <c r="J4217">
        <v>42.83</v>
      </c>
      <c r="K4217">
        <v>1659.6624999999999</v>
      </c>
    </row>
    <row r="4218" spans="1:14" x14ac:dyDescent="0.2">
      <c r="A4218" t="s">
        <v>89</v>
      </c>
      <c r="B4218" t="s">
        <v>821</v>
      </c>
      <c r="C4218" t="s">
        <v>16</v>
      </c>
      <c r="E4218" t="s">
        <v>46</v>
      </c>
      <c r="I4218">
        <v>0</v>
      </c>
      <c r="J4218">
        <v>42.83</v>
      </c>
      <c r="K4218">
        <v>0</v>
      </c>
    </row>
    <row r="4219" spans="1:14" x14ac:dyDescent="0.2">
      <c r="A4219" t="s">
        <v>89</v>
      </c>
      <c r="B4219" t="s">
        <v>821</v>
      </c>
      <c r="C4219" t="s">
        <v>16</v>
      </c>
      <c r="E4219" t="s">
        <v>279</v>
      </c>
      <c r="F4219" t="s">
        <v>45</v>
      </c>
      <c r="H4219" t="s">
        <v>23</v>
      </c>
      <c r="I4219">
        <v>0</v>
      </c>
      <c r="J4219">
        <v>42.83</v>
      </c>
      <c r="K4219">
        <v>0</v>
      </c>
      <c r="L4219" t="s">
        <v>24</v>
      </c>
    </row>
    <row r="4220" spans="1:14" x14ac:dyDescent="0.2">
      <c r="A4220" t="s">
        <v>89</v>
      </c>
      <c r="B4220" t="s">
        <v>821</v>
      </c>
      <c r="C4220" t="s">
        <v>16</v>
      </c>
      <c r="E4220" t="s">
        <v>111</v>
      </c>
      <c r="F4220" t="s">
        <v>59</v>
      </c>
      <c r="H4220" t="s">
        <v>23</v>
      </c>
      <c r="I4220">
        <v>0</v>
      </c>
      <c r="J4220">
        <v>42.83</v>
      </c>
      <c r="K4220">
        <v>0</v>
      </c>
      <c r="L4220" t="s">
        <v>24</v>
      </c>
    </row>
    <row r="4221" spans="1:14" x14ac:dyDescent="0.2">
      <c r="A4221" t="s">
        <v>89</v>
      </c>
      <c r="B4221" t="s">
        <v>821</v>
      </c>
      <c r="C4221" t="s">
        <v>16</v>
      </c>
      <c r="E4221" t="s">
        <v>40</v>
      </c>
      <c r="I4221">
        <v>0</v>
      </c>
      <c r="J4221">
        <v>42.83</v>
      </c>
      <c r="K4221">
        <v>0</v>
      </c>
    </row>
    <row r="4222" spans="1:14" x14ac:dyDescent="0.2">
      <c r="A4222" t="s">
        <v>89</v>
      </c>
      <c r="B4222" t="s">
        <v>821</v>
      </c>
      <c r="C4222" t="s">
        <v>16</v>
      </c>
      <c r="E4222" t="s">
        <v>43</v>
      </c>
      <c r="F4222" t="s">
        <v>22</v>
      </c>
      <c r="H4222" t="s">
        <v>23</v>
      </c>
      <c r="I4222">
        <v>0</v>
      </c>
      <c r="J4222">
        <v>42.83</v>
      </c>
      <c r="K4222">
        <v>0</v>
      </c>
      <c r="L4222" t="s">
        <v>24</v>
      </c>
    </row>
    <row r="4223" spans="1:14" x14ac:dyDescent="0.2">
      <c r="A4223" t="s">
        <v>89</v>
      </c>
      <c r="B4223" t="s">
        <v>821</v>
      </c>
      <c r="C4223" t="s">
        <v>16</v>
      </c>
      <c r="E4223" t="s">
        <v>57</v>
      </c>
      <c r="F4223" t="s">
        <v>22</v>
      </c>
      <c r="H4223" t="s">
        <v>23</v>
      </c>
      <c r="I4223">
        <v>0</v>
      </c>
      <c r="J4223">
        <v>42.83</v>
      </c>
      <c r="K4223">
        <v>0</v>
      </c>
      <c r="L4223" t="s">
        <v>24</v>
      </c>
    </row>
    <row r="4224" spans="1:14" x14ac:dyDescent="0.2">
      <c r="A4224" t="s">
        <v>89</v>
      </c>
      <c r="B4224" t="s">
        <v>821</v>
      </c>
      <c r="C4224" t="s">
        <v>16</v>
      </c>
      <c r="E4224" t="s">
        <v>111</v>
      </c>
      <c r="F4224" t="s">
        <v>59</v>
      </c>
      <c r="H4224" t="s">
        <v>23</v>
      </c>
      <c r="I4224">
        <v>0</v>
      </c>
      <c r="J4224">
        <v>42.83</v>
      </c>
      <c r="K4224">
        <v>0</v>
      </c>
      <c r="L4224" t="s">
        <v>24</v>
      </c>
    </row>
    <row r="4225" spans="1:14" x14ac:dyDescent="0.2">
      <c r="A4225" t="s">
        <v>89</v>
      </c>
      <c r="B4225" t="s">
        <v>821</v>
      </c>
      <c r="C4225" t="s">
        <v>16</v>
      </c>
      <c r="E4225" t="s">
        <v>213</v>
      </c>
      <c r="F4225" t="s">
        <v>59</v>
      </c>
      <c r="H4225" t="s">
        <v>23</v>
      </c>
      <c r="I4225">
        <v>0</v>
      </c>
      <c r="J4225">
        <v>42.83</v>
      </c>
      <c r="K4225">
        <v>0</v>
      </c>
      <c r="L4225" t="s">
        <v>24</v>
      </c>
    </row>
    <row r="4226" spans="1:14" x14ac:dyDescent="0.2">
      <c r="A4226" t="s">
        <v>89</v>
      </c>
      <c r="B4226" t="s">
        <v>821</v>
      </c>
      <c r="C4226" t="s">
        <v>16</v>
      </c>
      <c r="E4226" t="s">
        <v>368</v>
      </c>
      <c r="F4226" t="s">
        <v>113</v>
      </c>
      <c r="H4226" t="s">
        <v>23</v>
      </c>
      <c r="I4226">
        <v>0</v>
      </c>
      <c r="J4226">
        <v>42.83</v>
      </c>
      <c r="K4226">
        <v>0</v>
      </c>
      <c r="L4226" t="s">
        <v>114</v>
      </c>
      <c r="N4226" t="s">
        <v>833</v>
      </c>
    </row>
    <row r="4227" spans="1:14" x14ac:dyDescent="0.2">
      <c r="A4227" t="s">
        <v>89</v>
      </c>
      <c r="B4227" t="s">
        <v>821</v>
      </c>
      <c r="C4227" t="s">
        <v>16</v>
      </c>
      <c r="E4227" t="s">
        <v>65</v>
      </c>
      <c r="F4227" t="s">
        <v>66</v>
      </c>
      <c r="H4227" t="s">
        <v>23</v>
      </c>
      <c r="I4227">
        <v>0</v>
      </c>
      <c r="J4227">
        <v>42.83</v>
      </c>
      <c r="K4227">
        <v>0</v>
      </c>
      <c r="L4227" t="s">
        <v>24</v>
      </c>
      <c r="N4227" t="s">
        <v>882</v>
      </c>
    </row>
    <row r="4228" spans="1:14" x14ac:dyDescent="0.2">
      <c r="A4228" t="s">
        <v>89</v>
      </c>
      <c r="B4228" t="s">
        <v>821</v>
      </c>
      <c r="C4228" t="s">
        <v>16</v>
      </c>
      <c r="E4228" t="s">
        <v>19</v>
      </c>
      <c r="I4228">
        <v>0</v>
      </c>
      <c r="J4228">
        <v>42.83</v>
      </c>
      <c r="K4228">
        <v>0</v>
      </c>
      <c r="N4228" t="s">
        <v>869</v>
      </c>
    </row>
    <row r="4229" spans="1:14" x14ac:dyDescent="0.2">
      <c r="A4229" t="s">
        <v>89</v>
      </c>
      <c r="B4229" t="s">
        <v>821</v>
      </c>
      <c r="C4229" t="s">
        <v>16</v>
      </c>
      <c r="E4229" t="s">
        <v>21</v>
      </c>
      <c r="F4229" t="s">
        <v>22</v>
      </c>
      <c r="H4229" t="s">
        <v>23</v>
      </c>
      <c r="I4229">
        <v>0</v>
      </c>
      <c r="J4229">
        <v>42.83</v>
      </c>
      <c r="K4229">
        <v>0</v>
      </c>
      <c r="L4229" t="s">
        <v>24</v>
      </c>
    </row>
    <row r="4230" spans="1:14" x14ac:dyDescent="0.2">
      <c r="A4230" t="s">
        <v>89</v>
      </c>
      <c r="B4230" t="s">
        <v>821</v>
      </c>
      <c r="C4230" t="s">
        <v>16</v>
      </c>
      <c r="E4230" t="s">
        <v>208</v>
      </c>
      <c r="F4230" t="s">
        <v>27</v>
      </c>
      <c r="H4230" t="s">
        <v>23</v>
      </c>
      <c r="I4230">
        <v>0</v>
      </c>
      <c r="J4230">
        <v>42.83</v>
      </c>
      <c r="K4230">
        <v>0</v>
      </c>
      <c r="L4230" t="s">
        <v>24</v>
      </c>
      <c r="N4230" t="s">
        <v>901</v>
      </c>
    </row>
    <row r="4231" spans="1:14" x14ac:dyDescent="0.2">
      <c r="A4231" t="s">
        <v>90</v>
      </c>
      <c r="B4231" t="s">
        <v>821</v>
      </c>
      <c r="C4231" t="s">
        <v>16</v>
      </c>
      <c r="E4231" t="s">
        <v>18</v>
      </c>
      <c r="I4231">
        <v>0</v>
      </c>
      <c r="J4231">
        <v>42.83</v>
      </c>
      <c r="K4231">
        <v>0</v>
      </c>
      <c r="N4231" t="s">
        <v>883</v>
      </c>
    </row>
    <row r="4232" spans="1:14" x14ac:dyDescent="0.2">
      <c r="A4232" t="s">
        <v>90</v>
      </c>
      <c r="B4232" t="s">
        <v>821</v>
      </c>
      <c r="C4232" t="s">
        <v>16</v>
      </c>
      <c r="E4232" t="s">
        <v>112</v>
      </c>
      <c r="F4232" t="s">
        <v>113</v>
      </c>
      <c r="H4232" t="s">
        <v>23</v>
      </c>
      <c r="I4232">
        <v>0</v>
      </c>
      <c r="J4232">
        <v>42.83</v>
      </c>
      <c r="K4232">
        <v>0</v>
      </c>
      <c r="L4232" t="s">
        <v>114</v>
      </c>
      <c r="N4232" t="s">
        <v>498</v>
      </c>
    </row>
    <row r="4233" spans="1:14" x14ac:dyDescent="0.2">
      <c r="A4233" t="s">
        <v>90</v>
      </c>
      <c r="B4233" t="s">
        <v>821</v>
      </c>
      <c r="C4233" t="s">
        <v>16</v>
      </c>
      <c r="E4233" t="s">
        <v>79</v>
      </c>
      <c r="I4233">
        <v>0</v>
      </c>
      <c r="J4233">
        <v>42.83</v>
      </c>
      <c r="K4233">
        <v>0</v>
      </c>
    </row>
    <row r="4234" spans="1:14" x14ac:dyDescent="0.2">
      <c r="A4234" t="s">
        <v>90</v>
      </c>
      <c r="B4234" t="s">
        <v>821</v>
      </c>
      <c r="C4234" t="s">
        <v>16</v>
      </c>
      <c r="E4234" t="s">
        <v>20</v>
      </c>
      <c r="I4234">
        <v>0</v>
      </c>
      <c r="J4234">
        <v>42.83</v>
      </c>
      <c r="K4234">
        <v>0</v>
      </c>
    </row>
    <row r="4235" spans="1:14" x14ac:dyDescent="0.2">
      <c r="A4235" t="s">
        <v>90</v>
      </c>
      <c r="B4235" t="s">
        <v>821</v>
      </c>
      <c r="C4235" t="s">
        <v>16</v>
      </c>
      <c r="E4235" t="s">
        <v>25</v>
      </c>
      <c r="F4235" t="s">
        <v>22</v>
      </c>
      <c r="H4235" t="s">
        <v>23</v>
      </c>
      <c r="I4235">
        <v>0</v>
      </c>
      <c r="J4235">
        <v>42.83</v>
      </c>
      <c r="K4235">
        <v>0</v>
      </c>
      <c r="L4235" t="s">
        <v>24</v>
      </c>
    </row>
    <row r="4236" spans="1:14" x14ac:dyDescent="0.2">
      <c r="A4236" t="s">
        <v>90</v>
      </c>
      <c r="B4236" t="s">
        <v>821</v>
      </c>
      <c r="C4236" t="s">
        <v>16</v>
      </c>
      <c r="E4236" t="s">
        <v>159</v>
      </c>
      <c r="F4236" t="s">
        <v>119</v>
      </c>
      <c r="H4236" t="s">
        <v>23</v>
      </c>
      <c r="I4236">
        <v>0</v>
      </c>
      <c r="J4236">
        <v>42.83</v>
      </c>
      <c r="K4236">
        <v>0</v>
      </c>
      <c r="L4236" t="s">
        <v>120</v>
      </c>
    </row>
    <row r="4237" spans="1:14" x14ac:dyDescent="0.2">
      <c r="A4237" t="s">
        <v>90</v>
      </c>
      <c r="B4237" t="s">
        <v>821</v>
      </c>
      <c r="C4237" t="s">
        <v>16</v>
      </c>
      <c r="E4237" t="s">
        <v>265</v>
      </c>
      <c r="F4237" t="s">
        <v>119</v>
      </c>
      <c r="H4237" t="s">
        <v>23</v>
      </c>
      <c r="I4237">
        <v>0</v>
      </c>
      <c r="J4237">
        <v>42.83</v>
      </c>
      <c r="K4237">
        <v>0</v>
      </c>
      <c r="L4237" t="s">
        <v>120</v>
      </c>
    </row>
    <row r="4238" spans="1:14" x14ac:dyDescent="0.2">
      <c r="A4238" t="s">
        <v>90</v>
      </c>
      <c r="B4238" t="s">
        <v>821</v>
      </c>
      <c r="C4238" t="s">
        <v>16</v>
      </c>
      <c r="E4238" t="s">
        <v>121</v>
      </c>
      <c r="F4238" t="s">
        <v>113</v>
      </c>
      <c r="H4238" t="s">
        <v>23</v>
      </c>
      <c r="I4238">
        <v>0</v>
      </c>
      <c r="J4238">
        <v>42.83</v>
      </c>
      <c r="K4238">
        <v>0</v>
      </c>
      <c r="L4238" t="s">
        <v>114</v>
      </c>
    </row>
    <row r="4239" spans="1:14" x14ac:dyDescent="0.2">
      <c r="A4239" t="s">
        <v>90</v>
      </c>
      <c r="B4239" t="s">
        <v>821</v>
      </c>
      <c r="C4239" t="s">
        <v>16</v>
      </c>
      <c r="E4239" t="s">
        <v>17</v>
      </c>
      <c r="I4239">
        <v>38.75</v>
      </c>
      <c r="J4239">
        <v>42.83</v>
      </c>
      <c r="K4239">
        <v>1659.6624999999999</v>
      </c>
    </row>
    <row r="4240" spans="1:14" x14ac:dyDescent="0.2">
      <c r="A4240" t="s">
        <v>90</v>
      </c>
      <c r="B4240" t="s">
        <v>821</v>
      </c>
      <c r="C4240" t="s">
        <v>16</v>
      </c>
      <c r="E4240" t="s">
        <v>46</v>
      </c>
      <c r="I4240">
        <v>0</v>
      </c>
      <c r="J4240">
        <v>42.83</v>
      </c>
      <c r="K4240">
        <v>0</v>
      </c>
    </row>
    <row r="4241" spans="1:14" x14ac:dyDescent="0.2">
      <c r="A4241" t="s">
        <v>90</v>
      </c>
      <c r="B4241" t="s">
        <v>821</v>
      </c>
      <c r="C4241" t="s">
        <v>16</v>
      </c>
      <c r="E4241" t="s">
        <v>279</v>
      </c>
      <c r="F4241" t="s">
        <v>45</v>
      </c>
      <c r="H4241" t="s">
        <v>23</v>
      </c>
      <c r="I4241">
        <v>0</v>
      </c>
      <c r="J4241">
        <v>42.83</v>
      </c>
      <c r="K4241">
        <v>0</v>
      </c>
      <c r="L4241" t="s">
        <v>24</v>
      </c>
    </row>
    <row r="4242" spans="1:14" x14ac:dyDescent="0.2">
      <c r="A4242" t="s">
        <v>90</v>
      </c>
      <c r="B4242" t="s">
        <v>821</v>
      </c>
      <c r="C4242" t="s">
        <v>16</v>
      </c>
      <c r="E4242" t="s">
        <v>111</v>
      </c>
      <c r="F4242" t="s">
        <v>59</v>
      </c>
      <c r="H4242" t="s">
        <v>23</v>
      </c>
      <c r="I4242">
        <v>0</v>
      </c>
      <c r="J4242">
        <v>42.83</v>
      </c>
      <c r="K4242">
        <v>0</v>
      </c>
      <c r="L4242" t="s">
        <v>24</v>
      </c>
    </row>
    <row r="4243" spans="1:14" x14ac:dyDescent="0.2">
      <c r="A4243" t="s">
        <v>90</v>
      </c>
      <c r="B4243" t="s">
        <v>821</v>
      </c>
      <c r="C4243" t="s">
        <v>16</v>
      </c>
      <c r="E4243" t="s">
        <v>40</v>
      </c>
      <c r="I4243">
        <v>0</v>
      </c>
      <c r="J4243">
        <v>42.83</v>
      </c>
      <c r="K4243">
        <v>0</v>
      </c>
    </row>
    <row r="4244" spans="1:14" x14ac:dyDescent="0.2">
      <c r="A4244" t="s">
        <v>90</v>
      </c>
      <c r="B4244" t="s">
        <v>821</v>
      </c>
      <c r="C4244" t="s">
        <v>16</v>
      </c>
      <c r="E4244" t="s">
        <v>43</v>
      </c>
      <c r="F4244" t="s">
        <v>22</v>
      </c>
      <c r="H4244" t="s">
        <v>23</v>
      </c>
      <c r="I4244">
        <v>0</v>
      </c>
      <c r="J4244">
        <v>42.83</v>
      </c>
      <c r="K4244">
        <v>0</v>
      </c>
      <c r="L4244" t="s">
        <v>24</v>
      </c>
    </row>
    <row r="4245" spans="1:14" x14ac:dyDescent="0.2">
      <c r="A4245" t="s">
        <v>90</v>
      </c>
      <c r="B4245" t="s">
        <v>821</v>
      </c>
      <c r="C4245" t="s">
        <v>16</v>
      </c>
      <c r="E4245" t="s">
        <v>57</v>
      </c>
      <c r="F4245" t="s">
        <v>22</v>
      </c>
      <c r="H4245" t="s">
        <v>23</v>
      </c>
      <c r="I4245">
        <v>0</v>
      </c>
      <c r="J4245">
        <v>42.83</v>
      </c>
      <c r="K4245">
        <v>0</v>
      </c>
      <c r="L4245" t="s">
        <v>24</v>
      </c>
    </row>
    <row r="4246" spans="1:14" x14ac:dyDescent="0.2">
      <c r="A4246" t="s">
        <v>90</v>
      </c>
      <c r="B4246" t="s">
        <v>821</v>
      </c>
      <c r="C4246" t="s">
        <v>16</v>
      </c>
      <c r="E4246" t="s">
        <v>111</v>
      </c>
      <c r="F4246" t="s">
        <v>59</v>
      </c>
      <c r="H4246" t="s">
        <v>23</v>
      </c>
      <c r="I4246">
        <v>0</v>
      </c>
      <c r="J4246">
        <v>42.83</v>
      </c>
      <c r="K4246">
        <v>0</v>
      </c>
      <c r="L4246" t="s">
        <v>24</v>
      </c>
    </row>
    <row r="4247" spans="1:14" x14ac:dyDescent="0.2">
      <c r="A4247" t="s">
        <v>90</v>
      </c>
      <c r="B4247" t="s">
        <v>821</v>
      </c>
      <c r="C4247" t="s">
        <v>16</v>
      </c>
      <c r="E4247" t="s">
        <v>213</v>
      </c>
      <c r="F4247" t="s">
        <v>59</v>
      </c>
      <c r="H4247" t="s">
        <v>23</v>
      </c>
      <c r="I4247">
        <v>0</v>
      </c>
      <c r="J4247">
        <v>42.83</v>
      </c>
      <c r="K4247">
        <v>0</v>
      </c>
      <c r="L4247" t="s">
        <v>24</v>
      </c>
    </row>
    <row r="4248" spans="1:14" x14ac:dyDescent="0.2">
      <c r="A4248" t="s">
        <v>90</v>
      </c>
      <c r="B4248" t="s">
        <v>821</v>
      </c>
      <c r="C4248" t="s">
        <v>16</v>
      </c>
      <c r="E4248" t="s">
        <v>368</v>
      </c>
      <c r="F4248" t="s">
        <v>113</v>
      </c>
      <c r="H4248" t="s">
        <v>23</v>
      </c>
      <c r="I4248">
        <v>0</v>
      </c>
      <c r="J4248">
        <v>42.83</v>
      </c>
      <c r="K4248">
        <v>0</v>
      </c>
      <c r="L4248" t="s">
        <v>114</v>
      </c>
      <c r="N4248" t="s">
        <v>833</v>
      </c>
    </row>
    <row r="4249" spans="1:14" x14ac:dyDescent="0.2">
      <c r="A4249" t="s">
        <v>90</v>
      </c>
      <c r="B4249" t="s">
        <v>821</v>
      </c>
      <c r="C4249" t="s">
        <v>16</v>
      </c>
      <c r="E4249" t="s">
        <v>65</v>
      </c>
      <c r="F4249" t="s">
        <v>66</v>
      </c>
      <c r="H4249" t="s">
        <v>23</v>
      </c>
      <c r="I4249">
        <v>0</v>
      </c>
      <c r="J4249">
        <v>42.83</v>
      </c>
      <c r="K4249">
        <v>0</v>
      </c>
      <c r="L4249" t="s">
        <v>24</v>
      </c>
      <c r="N4249" t="s">
        <v>882</v>
      </c>
    </row>
    <row r="4250" spans="1:14" x14ac:dyDescent="0.2">
      <c r="A4250" t="s">
        <v>90</v>
      </c>
      <c r="B4250" t="s">
        <v>821</v>
      </c>
      <c r="C4250" t="s">
        <v>16</v>
      </c>
      <c r="E4250" t="s">
        <v>19</v>
      </c>
      <c r="I4250">
        <v>0</v>
      </c>
      <c r="J4250">
        <v>42.83</v>
      </c>
      <c r="K4250">
        <v>0</v>
      </c>
      <c r="N4250" t="s">
        <v>869</v>
      </c>
    </row>
    <row r="4251" spans="1:14" x14ac:dyDescent="0.2">
      <c r="A4251" t="s">
        <v>90</v>
      </c>
      <c r="B4251" t="s">
        <v>821</v>
      </c>
      <c r="C4251" t="s">
        <v>16</v>
      </c>
      <c r="E4251" t="s">
        <v>21</v>
      </c>
      <c r="F4251" t="s">
        <v>22</v>
      </c>
      <c r="H4251" t="s">
        <v>23</v>
      </c>
      <c r="I4251">
        <v>0</v>
      </c>
      <c r="J4251">
        <v>42.83</v>
      </c>
      <c r="K4251">
        <v>0</v>
      </c>
      <c r="L4251" t="s">
        <v>24</v>
      </c>
    </row>
    <row r="4252" spans="1:14" x14ac:dyDescent="0.2">
      <c r="A4252" t="s">
        <v>90</v>
      </c>
      <c r="B4252" t="s">
        <v>821</v>
      </c>
      <c r="C4252" t="s">
        <v>16</v>
      </c>
      <c r="E4252" t="s">
        <v>208</v>
      </c>
      <c r="F4252" t="s">
        <v>27</v>
      </c>
      <c r="H4252" t="s">
        <v>23</v>
      </c>
      <c r="I4252">
        <v>0</v>
      </c>
      <c r="J4252">
        <v>42.83</v>
      </c>
      <c r="K4252">
        <v>0</v>
      </c>
      <c r="L4252" t="s">
        <v>24</v>
      </c>
      <c r="N4252" t="s">
        <v>901</v>
      </c>
    </row>
    <row r="4253" spans="1:14" x14ac:dyDescent="0.2">
      <c r="A4253" t="s">
        <v>91</v>
      </c>
      <c r="B4253" t="s">
        <v>821</v>
      </c>
      <c r="C4253" t="s">
        <v>16</v>
      </c>
      <c r="E4253" t="s">
        <v>18</v>
      </c>
      <c r="I4253">
        <v>0</v>
      </c>
      <c r="J4253">
        <v>42.83</v>
      </c>
      <c r="K4253">
        <v>0</v>
      </c>
      <c r="N4253" t="s">
        <v>883</v>
      </c>
    </row>
    <row r="4254" spans="1:14" x14ac:dyDescent="0.2">
      <c r="A4254" t="s">
        <v>91</v>
      </c>
      <c r="B4254" t="s">
        <v>821</v>
      </c>
      <c r="C4254" t="s">
        <v>16</v>
      </c>
      <c r="E4254" t="s">
        <v>112</v>
      </c>
      <c r="F4254" t="s">
        <v>113</v>
      </c>
      <c r="H4254" t="s">
        <v>23</v>
      </c>
      <c r="I4254">
        <v>0</v>
      </c>
      <c r="J4254">
        <v>42.83</v>
      </c>
      <c r="K4254">
        <v>0</v>
      </c>
      <c r="L4254" t="s">
        <v>114</v>
      </c>
      <c r="N4254" t="s">
        <v>498</v>
      </c>
    </row>
    <row r="4255" spans="1:14" x14ac:dyDescent="0.2">
      <c r="A4255" t="s">
        <v>91</v>
      </c>
      <c r="B4255" t="s">
        <v>821</v>
      </c>
      <c r="C4255" t="s">
        <v>16</v>
      </c>
      <c r="E4255" t="s">
        <v>79</v>
      </c>
      <c r="I4255">
        <v>0</v>
      </c>
      <c r="J4255">
        <v>42.83</v>
      </c>
      <c r="K4255">
        <v>0</v>
      </c>
    </row>
    <row r="4256" spans="1:14" x14ac:dyDescent="0.2">
      <c r="A4256" t="s">
        <v>91</v>
      </c>
      <c r="B4256" t="s">
        <v>821</v>
      </c>
      <c r="C4256" t="s">
        <v>16</v>
      </c>
      <c r="E4256" t="s">
        <v>20</v>
      </c>
      <c r="I4256">
        <v>0</v>
      </c>
      <c r="J4256">
        <v>42.83</v>
      </c>
      <c r="K4256">
        <v>0</v>
      </c>
    </row>
    <row r="4257" spans="1:14" x14ac:dyDescent="0.2">
      <c r="A4257" t="s">
        <v>91</v>
      </c>
      <c r="B4257" t="s">
        <v>821</v>
      </c>
      <c r="C4257" t="s">
        <v>16</v>
      </c>
      <c r="E4257" t="s">
        <v>25</v>
      </c>
      <c r="F4257" t="s">
        <v>22</v>
      </c>
      <c r="H4257" t="s">
        <v>23</v>
      </c>
      <c r="I4257">
        <v>0</v>
      </c>
      <c r="J4257">
        <v>42.83</v>
      </c>
      <c r="K4257">
        <v>0</v>
      </c>
      <c r="L4257" t="s">
        <v>24</v>
      </c>
    </row>
    <row r="4258" spans="1:14" x14ac:dyDescent="0.2">
      <c r="A4258" t="s">
        <v>91</v>
      </c>
      <c r="B4258" t="s">
        <v>821</v>
      </c>
      <c r="C4258" t="s">
        <v>16</v>
      </c>
      <c r="E4258" t="s">
        <v>159</v>
      </c>
      <c r="F4258" t="s">
        <v>119</v>
      </c>
      <c r="H4258" t="s">
        <v>23</v>
      </c>
      <c r="I4258">
        <v>0</v>
      </c>
      <c r="J4258">
        <v>42.83</v>
      </c>
      <c r="K4258">
        <v>0</v>
      </c>
      <c r="L4258" t="s">
        <v>120</v>
      </c>
    </row>
    <row r="4259" spans="1:14" x14ac:dyDescent="0.2">
      <c r="A4259" t="s">
        <v>91</v>
      </c>
      <c r="B4259" t="s">
        <v>821</v>
      </c>
      <c r="C4259" t="s">
        <v>16</v>
      </c>
      <c r="E4259" t="s">
        <v>265</v>
      </c>
      <c r="F4259" t="s">
        <v>119</v>
      </c>
      <c r="H4259" t="s">
        <v>23</v>
      </c>
      <c r="I4259">
        <v>0</v>
      </c>
      <c r="J4259">
        <v>42.83</v>
      </c>
      <c r="K4259">
        <v>0</v>
      </c>
      <c r="L4259" t="s">
        <v>120</v>
      </c>
    </row>
    <row r="4260" spans="1:14" x14ac:dyDescent="0.2">
      <c r="A4260" t="s">
        <v>91</v>
      </c>
      <c r="B4260" t="s">
        <v>821</v>
      </c>
      <c r="C4260" t="s">
        <v>16</v>
      </c>
      <c r="E4260" t="s">
        <v>121</v>
      </c>
      <c r="F4260" t="s">
        <v>113</v>
      </c>
      <c r="H4260" t="s">
        <v>23</v>
      </c>
      <c r="I4260">
        <v>0</v>
      </c>
      <c r="J4260">
        <v>42.83</v>
      </c>
      <c r="K4260">
        <v>0</v>
      </c>
      <c r="L4260" t="s">
        <v>114</v>
      </c>
    </row>
    <row r="4261" spans="1:14" x14ac:dyDescent="0.2">
      <c r="A4261" t="s">
        <v>91</v>
      </c>
      <c r="B4261" t="s">
        <v>821</v>
      </c>
      <c r="C4261" t="s">
        <v>16</v>
      </c>
      <c r="E4261" t="s">
        <v>17</v>
      </c>
      <c r="I4261">
        <v>38.75</v>
      </c>
      <c r="J4261">
        <v>42.83</v>
      </c>
      <c r="K4261">
        <v>1659.6624999999999</v>
      </c>
    </row>
    <row r="4262" spans="1:14" x14ac:dyDescent="0.2">
      <c r="A4262" t="s">
        <v>91</v>
      </c>
      <c r="B4262" t="s">
        <v>821</v>
      </c>
      <c r="C4262" t="s">
        <v>16</v>
      </c>
      <c r="E4262" t="s">
        <v>46</v>
      </c>
      <c r="I4262">
        <v>0</v>
      </c>
      <c r="J4262">
        <v>42.83</v>
      </c>
      <c r="K4262">
        <v>0</v>
      </c>
    </row>
    <row r="4263" spans="1:14" x14ac:dyDescent="0.2">
      <c r="A4263" t="s">
        <v>91</v>
      </c>
      <c r="B4263" t="s">
        <v>821</v>
      </c>
      <c r="C4263" t="s">
        <v>16</v>
      </c>
      <c r="E4263" t="s">
        <v>279</v>
      </c>
      <c r="F4263" t="s">
        <v>45</v>
      </c>
      <c r="H4263" t="s">
        <v>23</v>
      </c>
      <c r="I4263">
        <v>0</v>
      </c>
      <c r="J4263">
        <v>42.83</v>
      </c>
      <c r="K4263">
        <v>0</v>
      </c>
      <c r="L4263" t="s">
        <v>24</v>
      </c>
    </row>
    <row r="4264" spans="1:14" x14ac:dyDescent="0.2">
      <c r="A4264" t="s">
        <v>91</v>
      </c>
      <c r="B4264" t="s">
        <v>821</v>
      </c>
      <c r="C4264" t="s">
        <v>16</v>
      </c>
      <c r="E4264" t="s">
        <v>111</v>
      </c>
      <c r="F4264" t="s">
        <v>59</v>
      </c>
      <c r="H4264" t="s">
        <v>23</v>
      </c>
      <c r="I4264">
        <v>0</v>
      </c>
      <c r="J4264">
        <v>42.83</v>
      </c>
      <c r="K4264">
        <v>0</v>
      </c>
      <c r="L4264" t="s">
        <v>24</v>
      </c>
    </row>
    <row r="4265" spans="1:14" x14ac:dyDescent="0.2">
      <c r="A4265" t="s">
        <v>91</v>
      </c>
      <c r="B4265" t="s">
        <v>821</v>
      </c>
      <c r="C4265" t="s">
        <v>16</v>
      </c>
      <c r="E4265" t="s">
        <v>40</v>
      </c>
      <c r="I4265">
        <v>0</v>
      </c>
      <c r="J4265">
        <v>42.83</v>
      </c>
      <c r="K4265">
        <v>0</v>
      </c>
    </row>
    <row r="4266" spans="1:14" x14ac:dyDescent="0.2">
      <c r="A4266" t="s">
        <v>91</v>
      </c>
      <c r="B4266" t="s">
        <v>821</v>
      </c>
      <c r="C4266" t="s">
        <v>16</v>
      </c>
      <c r="E4266" t="s">
        <v>43</v>
      </c>
      <c r="F4266" t="s">
        <v>22</v>
      </c>
      <c r="H4266" t="s">
        <v>23</v>
      </c>
      <c r="I4266">
        <v>0</v>
      </c>
      <c r="J4266">
        <v>42.83</v>
      </c>
      <c r="K4266">
        <v>0</v>
      </c>
      <c r="L4266" t="s">
        <v>24</v>
      </c>
    </row>
    <row r="4267" spans="1:14" x14ac:dyDescent="0.2">
      <c r="A4267" t="s">
        <v>91</v>
      </c>
      <c r="B4267" t="s">
        <v>821</v>
      </c>
      <c r="C4267" t="s">
        <v>16</v>
      </c>
      <c r="E4267" t="s">
        <v>57</v>
      </c>
      <c r="F4267" t="s">
        <v>22</v>
      </c>
      <c r="H4267" t="s">
        <v>23</v>
      </c>
      <c r="I4267">
        <v>0</v>
      </c>
      <c r="J4267">
        <v>42.83</v>
      </c>
      <c r="K4267">
        <v>0</v>
      </c>
      <c r="L4267" t="s">
        <v>24</v>
      </c>
    </row>
    <row r="4268" spans="1:14" x14ac:dyDescent="0.2">
      <c r="A4268" t="s">
        <v>91</v>
      </c>
      <c r="B4268" t="s">
        <v>821</v>
      </c>
      <c r="C4268" t="s">
        <v>16</v>
      </c>
      <c r="E4268" t="s">
        <v>111</v>
      </c>
      <c r="F4268" t="s">
        <v>59</v>
      </c>
      <c r="H4268" t="s">
        <v>23</v>
      </c>
      <c r="I4268">
        <v>0</v>
      </c>
      <c r="J4268">
        <v>42.83</v>
      </c>
      <c r="K4268">
        <v>0</v>
      </c>
      <c r="L4268" t="s">
        <v>24</v>
      </c>
    </row>
    <row r="4269" spans="1:14" x14ac:dyDescent="0.2">
      <c r="A4269" t="s">
        <v>91</v>
      </c>
      <c r="B4269" t="s">
        <v>821</v>
      </c>
      <c r="C4269" t="s">
        <v>16</v>
      </c>
      <c r="E4269" t="s">
        <v>213</v>
      </c>
      <c r="F4269" t="s">
        <v>59</v>
      </c>
      <c r="H4269" t="s">
        <v>23</v>
      </c>
      <c r="I4269">
        <v>0</v>
      </c>
      <c r="J4269">
        <v>42.83</v>
      </c>
      <c r="K4269">
        <v>0</v>
      </c>
      <c r="L4269" t="s">
        <v>24</v>
      </c>
    </row>
    <row r="4270" spans="1:14" x14ac:dyDescent="0.2">
      <c r="A4270" t="s">
        <v>91</v>
      </c>
      <c r="B4270" t="s">
        <v>821</v>
      </c>
      <c r="C4270" t="s">
        <v>16</v>
      </c>
      <c r="E4270" t="s">
        <v>368</v>
      </c>
      <c r="F4270" t="s">
        <v>113</v>
      </c>
      <c r="H4270" t="s">
        <v>23</v>
      </c>
      <c r="I4270">
        <v>0</v>
      </c>
      <c r="J4270">
        <v>42.83</v>
      </c>
      <c r="K4270">
        <v>0</v>
      </c>
      <c r="L4270" t="s">
        <v>114</v>
      </c>
      <c r="N4270" t="s">
        <v>833</v>
      </c>
    </row>
    <row r="4271" spans="1:14" x14ac:dyDescent="0.2">
      <c r="A4271" t="s">
        <v>91</v>
      </c>
      <c r="B4271" t="s">
        <v>821</v>
      </c>
      <c r="C4271" t="s">
        <v>16</v>
      </c>
      <c r="E4271" t="s">
        <v>65</v>
      </c>
      <c r="F4271" t="s">
        <v>66</v>
      </c>
      <c r="H4271" t="s">
        <v>23</v>
      </c>
      <c r="I4271">
        <v>0</v>
      </c>
      <c r="J4271">
        <v>42.83</v>
      </c>
      <c r="K4271">
        <v>0</v>
      </c>
      <c r="L4271" t="s">
        <v>24</v>
      </c>
      <c r="N4271" t="s">
        <v>882</v>
      </c>
    </row>
    <row r="4272" spans="1:14" x14ac:dyDescent="0.2">
      <c r="A4272" t="s">
        <v>91</v>
      </c>
      <c r="B4272" t="s">
        <v>821</v>
      </c>
      <c r="C4272" t="s">
        <v>16</v>
      </c>
      <c r="E4272" t="s">
        <v>19</v>
      </c>
      <c r="I4272">
        <v>0</v>
      </c>
      <c r="J4272">
        <v>42.83</v>
      </c>
      <c r="K4272">
        <v>0</v>
      </c>
      <c r="N4272" t="s">
        <v>869</v>
      </c>
    </row>
    <row r="4273" spans="1:14" x14ac:dyDescent="0.2">
      <c r="A4273" t="s">
        <v>91</v>
      </c>
      <c r="B4273" t="s">
        <v>821</v>
      </c>
      <c r="C4273" t="s">
        <v>16</v>
      </c>
      <c r="E4273" t="s">
        <v>21</v>
      </c>
      <c r="F4273" t="s">
        <v>22</v>
      </c>
      <c r="H4273" t="s">
        <v>23</v>
      </c>
      <c r="I4273">
        <v>0</v>
      </c>
      <c r="J4273">
        <v>42.83</v>
      </c>
      <c r="K4273">
        <v>0</v>
      </c>
      <c r="L4273" t="s">
        <v>24</v>
      </c>
    </row>
    <row r="4274" spans="1:14" x14ac:dyDescent="0.2">
      <c r="A4274" t="s">
        <v>91</v>
      </c>
      <c r="B4274" t="s">
        <v>821</v>
      </c>
      <c r="C4274" t="s">
        <v>16</v>
      </c>
      <c r="E4274" t="s">
        <v>208</v>
      </c>
      <c r="F4274" t="s">
        <v>27</v>
      </c>
      <c r="H4274" t="s">
        <v>23</v>
      </c>
      <c r="I4274">
        <v>0</v>
      </c>
      <c r="J4274">
        <v>42.83</v>
      </c>
      <c r="K4274">
        <v>0</v>
      </c>
      <c r="L4274" t="s">
        <v>24</v>
      </c>
      <c r="N4274" t="s">
        <v>901</v>
      </c>
    </row>
    <row r="4275" spans="1:14" x14ac:dyDescent="0.2">
      <c r="A4275" t="s">
        <v>93</v>
      </c>
      <c r="B4275" t="s">
        <v>821</v>
      </c>
      <c r="C4275" t="s">
        <v>16</v>
      </c>
      <c r="E4275" t="s">
        <v>18</v>
      </c>
      <c r="I4275">
        <v>6</v>
      </c>
      <c r="J4275">
        <v>42.83</v>
      </c>
      <c r="K4275">
        <v>256.98</v>
      </c>
      <c r="N4275" t="s">
        <v>883</v>
      </c>
    </row>
    <row r="4276" spans="1:14" x14ac:dyDescent="0.2">
      <c r="A4276" t="s">
        <v>93</v>
      </c>
      <c r="B4276" t="s">
        <v>821</v>
      </c>
      <c r="C4276" t="s">
        <v>16</v>
      </c>
      <c r="E4276" t="s">
        <v>112</v>
      </c>
      <c r="F4276" t="s">
        <v>113</v>
      </c>
      <c r="H4276" t="s">
        <v>23</v>
      </c>
      <c r="I4276">
        <v>17.5</v>
      </c>
      <c r="J4276">
        <v>42.83</v>
      </c>
      <c r="K4276">
        <v>749.52499999999998</v>
      </c>
      <c r="L4276" t="s">
        <v>114</v>
      </c>
      <c r="N4276" t="s">
        <v>922</v>
      </c>
    </row>
    <row r="4277" spans="1:14" x14ac:dyDescent="0.2">
      <c r="A4277" t="s">
        <v>93</v>
      </c>
      <c r="B4277" t="s">
        <v>821</v>
      </c>
      <c r="C4277" t="s">
        <v>16</v>
      </c>
      <c r="E4277" t="s">
        <v>79</v>
      </c>
      <c r="I4277">
        <v>2</v>
      </c>
      <c r="J4277">
        <v>42.83</v>
      </c>
      <c r="K4277">
        <v>85.66</v>
      </c>
      <c r="N4277" t="s">
        <v>923</v>
      </c>
    </row>
    <row r="4278" spans="1:14" x14ac:dyDescent="0.2">
      <c r="A4278" t="s">
        <v>93</v>
      </c>
      <c r="B4278" t="s">
        <v>821</v>
      </c>
      <c r="C4278" t="s">
        <v>16</v>
      </c>
      <c r="E4278" t="s">
        <v>20</v>
      </c>
      <c r="I4278">
        <v>3</v>
      </c>
      <c r="J4278">
        <v>42.83</v>
      </c>
      <c r="K4278">
        <v>128.49</v>
      </c>
      <c r="N4278" t="s">
        <v>924</v>
      </c>
    </row>
    <row r="4279" spans="1:14" x14ac:dyDescent="0.2">
      <c r="A4279" t="s">
        <v>93</v>
      </c>
      <c r="B4279" t="s">
        <v>821</v>
      </c>
      <c r="C4279" t="s">
        <v>16</v>
      </c>
      <c r="E4279" t="s">
        <v>25</v>
      </c>
      <c r="F4279" t="s">
        <v>22</v>
      </c>
      <c r="H4279" t="s">
        <v>23</v>
      </c>
      <c r="I4279">
        <v>3</v>
      </c>
      <c r="J4279">
        <v>42.83</v>
      </c>
      <c r="K4279">
        <v>128.49</v>
      </c>
      <c r="L4279" t="s">
        <v>24</v>
      </c>
      <c r="N4279" t="s">
        <v>925</v>
      </c>
    </row>
    <row r="4280" spans="1:14" x14ac:dyDescent="0.2">
      <c r="A4280" t="s">
        <v>93</v>
      </c>
      <c r="B4280" t="s">
        <v>821</v>
      </c>
      <c r="C4280" t="s">
        <v>16</v>
      </c>
      <c r="E4280" t="s">
        <v>159</v>
      </c>
      <c r="F4280" t="s">
        <v>119</v>
      </c>
      <c r="H4280" t="s">
        <v>23</v>
      </c>
      <c r="I4280">
        <v>0</v>
      </c>
      <c r="J4280">
        <v>42.83</v>
      </c>
      <c r="K4280">
        <v>0</v>
      </c>
      <c r="L4280" t="s">
        <v>120</v>
      </c>
    </row>
    <row r="4281" spans="1:14" x14ac:dyDescent="0.2">
      <c r="A4281" t="s">
        <v>93</v>
      </c>
      <c r="B4281" t="s">
        <v>821</v>
      </c>
      <c r="C4281" t="s">
        <v>16</v>
      </c>
      <c r="E4281" t="s">
        <v>265</v>
      </c>
      <c r="F4281" t="s">
        <v>119</v>
      </c>
      <c r="H4281" t="s">
        <v>23</v>
      </c>
      <c r="I4281">
        <v>0</v>
      </c>
      <c r="J4281">
        <v>42.83</v>
      </c>
      <c r="K4281">
        <v>0</v>
      </c>
      <c r="L4281" t="s">
        <v>120</v>
      </c>
    </row>
    <row r="4282" spans="1:14" x14ac:dyDescent="0.2">
      <c r="A4282" t="s">
        <v>93</v>
      </c>
      <c r="B4282" t="s">
        <v>821</v>
      </c>
      <c r="C4282" t="s">
        <v>16</v>
      </c>
      <c r="E4282" t="s">
        <v>121</v>
      </c>
      <c r="F4282" t="s">
        <v>113</v>
      </c>
      <c r="H4282" t="s">
        <v>23</v>
      </c>
      <c r="I4282">
        <v>0</v>
      </c>
      <c r="J4282">
        <v>42.83</v>
      </c>
      <c r="K4282">
        <v>0</v>
      </c>
      <c r="L4282" t="s">
        <v>114</v>
      </c>
    </row>
    <row r="4283" spans="1:14" x14ac:dyDescent="0.2">
      <c r="A4283" t="s">
        <v>93</v>
      </c>
      <c r="B4283" t="s">
        <v>821</v>
      </c>
      <c r="C4283" t="s">
        <v>16</v>
      </c>
      <c r="E4283" t="s">
        <v>17</v>
      </c>
      <c r="I4283">
        <v>0</v>
      </c>
      <c r="J4283">
        <v>42.83</v>
      </c>
      <c r="K4283">
        <v>0</v>
      </c>
    </row>
    <row r="4284" spans="1:14" x14ac:dyDescent="0.2">
      <c r="A4284" t="s">
        <v>93</v>
      </c>
      <c r="B4284" t="s">
        <v>821</v>
      </c>
      <c r="C4284" t="s">
        <v>16</v>
      </c>
      <c r="E4284" t="s">
        <v>46</v>
      </c>
      <c r="I4284">
        <v>0</v>
      </c>
      <c r="J4284">
        <v>42.83</v>
      </c>
      <c r="K4284">
        <v>0</v>
      </c>
    </row>
    <row r="4285" spans="1:14" x14ac:dyDescent="0.2">
      <c r="A4285" t="s">
        <v>93</v>
      </c>
      <c r="B4285" t="s">
        <v>821</v>
      </c>
      <c r="C4285" t="s">
        <v>16</v>
      </c>
      <c r="E4285" t="s">
        <v>279</v>
      </c>
      <c r="F4285" t="s">
        <v>45</v>
      </c>
      <c r="H4285" t="s">
        <v>23</v>
      </c>
      <c r="I4285">
        <v>0</v>
      </c>
      <c r="J4285">
        <v>42.83</v>
      </c>
      <c r="K4285">
        <v>0</v>
      </c>
      <c r="L4285" t="s">
        <v>24</v>
      </c>
    </row>
    <row r="4286" spans="1:14" x14ac:dyDescent="0.2">
      <c r="A4286" t="s">
        <v>93</v>
      </c>
      <c r="B4286" t="s">
        <v>821</v>
      </c>
      <c r="C4286" t="s">
        <v>16</v>
      </c>
      <c r="E4286" t="s">
        <v>111</v>
      </c>
      <c r="F4286" t="s">
        <v>59</v>
      </c>
      <c r="H4286" t="s">
        <v>23</v>
      </c>
      <c r="I4286">
        <v>0</v>
      </c>
      <c r="J4286">
        <v>42.83</v>
      </c>
      <c r="K4286">
        <v>0</v>
      </c>
      <c r="L4286" t="s">
        <v>24</v>
      </c>
    </row>
    <row r="4287" spans="1:14" x14ac:dyDescent="0.2">
      <c r="A4287" t="s">
        <v>93</v>
      </c>
      <c r="B4287" t="s">
        <v>821</v>
      </c>
      <c r="C4287" t="s">
        <v>16</v>
      </c>
      <c r="E4287" t="s">
        <v>40</v>
      </c>
      <c r="I4287">
        <v>2</v>
      </c>
      <c r="J4287">
        <v>42.83</v>
      </c>
      <c r="K4287">
        <v>85.66</v>
      </c>
    </row>
    <row r="4288" spans="1:14" x14ac:dyDescent="0.2">
      <c r="A4288" t="s">
        <v>93</v>
      </c>
      <c r="B4288" t="s">
        <v>821</v>
      </c>
      <c r="C4288" t="s">
        <v>16</v>
      </c>
      <c r="E4288" t="s">
        <v>43</v>
      </c>
      <c r="F4288" t="s">
        <v>22</v>
      </c>
      <c r="H4288" t="s">
        <v>23</v>
      </c>
      <c r="I4288">
        <v>0</v>
      </c>
      <c r="J4288">
        <v>42.83</v>
      </c>
      <c r="K4288">
        <v>0</v>
      </c>
      <c r="L4288" t="s">
        <v>24</v>
      </c>
    </row>
    <row r="4289" spans="1:14" x14ac:dyDescent="0.2">
      <c r="A4289" t="s">
        <v>93</v>
      </c>
      <c r="B4289" t="s">
        <v>821</v>
      </c>
      <c r="C4289" t="s">
        <v>16</v>
      </c>
      <c r="E4289" t="s">
        <v>57</v>
      </c>
      <c r="F4289" t="s">
        <v>22</v>
      </c>
      <c r="H4289" t="s">
        <v>23</v>
      </c>
      <c r="I4289">
        <v>0</v>
      </c>
      <c r="J4289">
        <v>42.83</v>
      </c>
      <c r="K4289">
        <v>0</v>
      </c>
      <c r="L4289" t="s">
        <v>24</v>
      </c>
    </row>
    <row r="4290" spans="1:14" x14ac:dyDescent="0.2">
      <c r="A4290" t="s">
        <v>93</v>
      </c>
      <c r="B4290" t="s">
        <v>821</v>
      </c>
      <c r="C4290" t="s">
        <v>16</v>
      </c>
      <c r="E4290" t="s">
        <v>111</v>
      </c>
      <c r="F4290" t="s">
        <v>59</v>
      </c>
      <c r="H4290" t="s">
        <v>23</v>
      </c>
      <c r="I4290">
        <v>0</v>
      </c>
      <c r="J4290">
        <v>42.83</v>
      </c>
      <c r="K4290">
        <v>0</v>
      </c>
      <c r="L4290" t="s">
        <v>24</v>
      </c>
    </row>
    <row r="4291" spans="1:14" x14ac:dyDescent="0.2">
      <c r="A4291" t="s">
        <v>93</v>
      </c>
      <c r="B4291" t="s">
        <v>821</v>
      </c>
      <c r="C4291" t="s">
        <v>16</v>
      </c>
      <c r="E4291" t="s">
        <v>213</v>
      </c>
      <c r="F4291" t="s">
        <v>59</v>
      </c>
      <c r="H4291" t="s">
        <v>23</v>
      </c>
      <c r="I4291">
        <v>0</v>
      </c>
      <c r="J4291">
        <v>42.83</v>
      </c>
      <c r="K4291">
        <v>0</v>
      </c>
      <c r="L4291" t="s">
        <v>24</v>
      </c>
    </row>
    <row r="4292" spans="1:14" x14ac:dyDescent="0.2">
      <c r="A4292" t="s">
        <v>93</v>
      </c>
      <c r="B4292" t="s">
        <v>821</v>
      </c>
      <c r="C4292" t="s">
        <v>16</v>
      </c>
      <c r="E4292" t="s">
        <v>368</v>
      </c>
      <c r="F4292" t="s">
        <v>113</v>
      </c>
      <c r="H4292" t="s">
        <v>23</v>
      </c>
      <c r="I4292">
        <v>0</v>
      </c>
      <c r="J4292">
        <v>42.83</v>
      </c>
      <c r="K4292">
        <v>0</v>
      </c>
      <c r="L4292" t="s">
        <v>114</v>
      </c>
      <c r="N4292" t="s">
        <v>833</v>
      </c>
    </row>
    <row r="4293" spans="1:14" x14ac:dyDescent="0.2">
      <c r="A4293" t="s">
        <v>93</v>
      </c>
      <c r="B4293" t="s">
        <v>821</v>
      </c>
      <c r="C4293" t="s">
        <v>16</v>
      </c>
      <c r="E4293" t="s">
        <v>65</v>
      </c>
      <c r="F4293" t="s">
        <v>66</v>
      </c>
      <c r="H4293" t="s">
        <v>23</v>
      </c>
      <c r="I4293">
        <v>2</v>
      </c>
      <c r="J4293">
        <v>42.83</v>
      </c>
      <c r="K4293">
        <v>85.66</v>
      </c>
      <c r="L4293" t="s">
        <v>24</v>
      </c>
      <c r="N4293" t="s">
        <v>882</v>
      </c>
    </row>
    <row r="4294" spans="1:14" x14ac:dyDescent="0.2">
      <c r="A4294" t="s">
        <v>93</v>
      </c>
      <c r="B4294" t="s">
        <v>821</v>
      </c>
      <c r="C4294" t="s">
        <v>16</v>
      </c>
      <c r="E4294" t="s">
        <v>19</v>
      </c>
      <c r="I4294">
        <v>2</v>
      </c>
      <c r="J4294">
        <v>42.83</v>
      </c>
      <c r="K4294">
        <v>85.66</v>
      </c>
      <c r="N4294" t="s">
        <v>926</v>
      </c>
    </row>
    <row r="4295" spans="1:14" x14ac:dyDescent="0.2">
      <c r="A4295" t="s">
        <v>93</v>
      </c>
      <c r="B4295" t="s">
        <v>821</v>
      </c>
      <c r="C4295" t="s">
        <v>16</v>
      </c>
      <c r="E4295" t="s">
        <v>21</v>
      </c>
      <c r="F4295" t="s">
        <v>22</v>
      </c>
      <c r="H4295" t="s">
        <v>23</v>
      </c>
      <c r="I4295">
        <v>1</v>
      </c>
      <c r="J4295">
        <v>42.83</v>
      </c>
      <c r="K4295">
        <v>42.83</v>
      </c>
      <c r="L4295" t="s">
        <v>24</v>
      </c>
      <c r="N4295" t="s">
        <v>927</v>
      </c>
    </row>
    <row r="4296" spans="1:14" x14ac:dyDescent="0.2">
      <c r="A4296" t="s">
        <v>93</v>
      </c>
      <c r="B4296" t="s">
        <v>821</v>
      </c>
      <c r="C4296" t="s">
        <v>16</v>
      </c>
      <c r="E4296" t="s">
        <v>208</v>
      </c>
      <c r="F4296" t="s">
        <v>27</v>
      </c>
      <c r="H4296" t="s">
        <v>23</v>
      </c>
      <c r="I4296">
        <v>0.25</v>
      </c>
      <c r="J4296">
        <v>42.83</v>
      </c>
      <c r="K4296">
        <v>10.7075</v>
      </c>
      <c r="L4296" t="s">
        <v>24</v>
      </c>
      <c r="N4296" t="s">
        <v>901</v>
      </c>
    </row>
    <row r="4297" spans="1:14" x14ac:dyDescent="0.2">
      <c r="A4297" t="s">
        <v>94</v>
      </c>
      <c r="B4297" t="s">
        <v>821</v>
      </c>
      <c r="C4297" t="s">
        <v>16</v>
      </c>
      <c r="E4297" t="s">
        <v>18</v>
      </c>
      <c r="I4297">
        <v>6</v>
      </c>
      <c r="J4297">
        <v>42.83</v>
      </c>
      <c r="K4297">
        <v>256.98</v>
      </c>
      <c r="N4297" t="s">
        <v>883</v>
      </c>
    </row>
    <row r="4298" spans="1:14" x14ac:dyDescent="0.2">
      <c r="A4298" t="s">
        <v>94</v>
      </c>
      <c r="B4298" t="s">
        <v>821</v>
      </c>
      <c r="C4298" t="s">
        <v>16</v>
      </c>
      <c r="E4298" t="s">
        <v>112</v>
      </c>
      <c r="F4298" t="s">
        <v>113</v>
      </c>
      <c r="H4298" t="s">
        <v>23</v>
      </c>
      <c r="I4298">
        <v>11</v>
      </c>
      <c r="J4298">
        <v>42.83</v>
      </c>
      <c r="K4298">
        <v>471.13</v>
      </c>
      <c r="L4298" t="s">
        <v>114</v>
      </c>
      <c r="N4298" t="s">
        <v>487</v>
      </c>
    </row>
    <row r="4299" spans="1:14" x14ac:dyDescent="0.2">
      <c r="A4299" t="s">
        <v>94</v>
      </c>
      <c r="B4299" t="s">
        <v>821</v>
      </c>
      <c r="C4299" t="s">
        <v>16</v>
      </c>
      <c r="E4299" t="s">
        <v>79</v>
      </c>
      <c r="I4299">
        <v>2</v>
      </c>
      <c r="J4299">
        <v>42.83</v>
      </c>
      <c r="K4299">
        <v>85.66</v>
      </c>
      <c r="N4299" t="s">
        <v>928</v>
      </c>
    </row>
    <row r="4300" spans="1:14" x14ac:dyDescent="0.2">
      <c r="A4300" t="s">
        <v>94</v>
      </c>
      <c r="B4300" t="s">
        <v>821</v>
      </c>
      <c r="C4300" t="s">
        <v>16</v>
      </c>
      <c r="E4300" t="s">
        <v>20</v>
      </c>
      <c r="I4300">
        <v>3.3333333000000001</v>
      </c>
      <c r="J4300">
        <v>42.83</v>
      </c>
      <c r="K4300">
        <v>142.76666523899999</v>
      </c>
      <c r="N4300" t="s">
        <v>929</v>
      </c>
    </row>
    <row r="4301" spans="1:14" x14ac:dyDescent="0.2">
      <c r="A4301" t="s">
        <v>94</v>
      </c>
      <c r="B4301" t="s">
        <v>821</v>
      </c>
      <c r="C4301" t="s">
        <v>16</v>
      </c>
      <c r="E4301" t="s">
        <v>25</v>
      </c>
      <c r="F4301" t="s">
        <v>22</v>
      </c>
      <c r="H4301" t="s">
        <v>23</v>
      </c>
      <c r="I4301">
        <v>1</v>
      </c>
      <c r="J4301">
        <v>42.83</v>
      </c>
      <c r="K4301">
        <v>42.83</v>
      </c>
      <c r="L4301" t="s">
        <v>24</v>
      </c>
    </row>
    <row r="4302" spans="1:14" x14ac:dyDescent="0.2">
      <c r="A4302" t="s">
        <v>94</v>
      </c>
      <c r="B4302" t="s">
        <v>821</v>
      </c>
      <c r="C4302" t="s">
        <v>16</v>
      </c>
      <c r="E4302" t="s">
        <v>159</v>
      </c>
      <c r="F4302" t="s">
        <v>119</v>
      </c>
      <c r="H4302" t="s">
        <v>23</v>
      </c>
      <c r="I4302">
        <v>0</v>
      </c>
      <c r="J4302">
        <v>42.83</v>
      </c>
      <c r="K4302">
        <v>0</v>
      </c>
      <c r="L4302" t="s">
        <v>120</v>
      </c>
    </row>
    <row r="4303" spans="1:14" x14ac:dyDescent="0.2">
      <c r="A4303" t="s">
        <v>94</v>
      </c>
      <c r="B4303" t="s">
        <v>821</v>
      </c>
      <c r="C4303" t="s">
        <v>16</v>
      </c>
      <c r="E4303" t="s">
        <v>265</v>
      </c>
      <c r="F4303" t="s">
        <v>119</v>
      </c>
      <c r="H4303" t="s">
        <v>23</v>
      </c>
      <c r="I4303">
        <v>0</v>
      </c>
      <c r="J4303">
        <v>42.83</v>
      </c>
      <c r="K4303">
        <v>0</v>
      </c>
      <c r="L4303" t="s">
        <v>120</v>
      </c>
    </row>
    <row r="4304" spans="1:14" x14ac:dyDescent="0.2">
      <c r="A4304" t="s">
        <v>94</v>
      </c>
      <c r="B4304" t="s">
        <v>821</v>
      </c>
      <c r="C4304" t="s">
        <v>16</v>
      </c>
      <c r="E4304" t="s">
        <v>121</v>
      </c>
      <c r="F4304" t="s">
        <v>113</v>
      </c>
      <c r="H4304" t="s">
        <v>23</v>
      </c>
      <c r="I4304">
        <v>0</v>
      </c>
      <c r="J4304">
        <v>42.83</v>
      </c>
      <c r="K4304">
        <v>0</v>
      </c>
      <c r="L4304" t="s">
        <v>114</v>
      </c>
    </row>
    <row r="4305" spans="1:14" x14ac:dyDescent="0.2">
      <c r="A4305" t="s">
        <v>94</v>
      </c>
      <c r="B4305" t="s">
        <v>821</v>
      </c>
      <c r="C4305" t="s">
        <v>16</v>
      </c>
      <c r="E4305" t="s">
        <v>17</v>
      </c>
      <c r="I4305">
        <v>4</v>
      </c>
      <c r="J4305">
        <v>42.83</v>
      </c>
      <c r="K4305">
        <v>171.32</v>
      </c>
      <c r="N4305" t="s">
        <v>659</v>
      </c>
    </row>
    <row r="4306" spans="1:14" x14ac:dyDescent="0.2">
      <c r="A4306" t="s">
        <v>94</v>
      </c>
      <c r="B4306" t="s">
        <v>821</v>
      </c>
      <c r="C4306" t="s">
        <v>16</v>
      </c>
      <c r="E4306" t="s">
        <v>46</v>
      </c>
      <c r="I4306">
        <v>0</v>
      </c>
      <c r="J4306">
        <v>42.83</v>
      </c>
      <c r="K4306">
        <v>0</v>
      </c>
    </row>
    <row r="4307" spans="1:14" x14ac:dyDescent="0.2">
      <c r="A4307" t="s">
        <v>94</v>
      </c>
      <c r="B4307" t="s">
        <v>821</v>
      </c>
      <c r="C4307" t="s">
        <v>16</v>
      </c>
      <c r="E4307" t="s">
        <v>279</v>
      </c>
      <c r="F4307" t="s">
        <v>45</v>
      </c>
      <c r="H4307" t="s">
        <v>23</v>
      </c>
      <c r="I4307">
        <v>0</v>
      </c>
      <c r="J4307">
        <v>42.83</v>
      </c>
      <c r="K4307">
        <v>0</v>
      </c>
      <c r="L4307" t="s">
        <v>24</v>
      </c>
    </row>
    <row r="4308" spans="1:14" x14ac:dyDescent="0.2">
      <c r="A4308" t="s">
        <v>94</v>
      </c>
      <c r="B4308" t="s">
        <v>821</v>
      </c>
      <c r="C4308" t="s">
        <v>16</v>
      </c>
      <c r="E4308" t="s">
        <v>111</v>
      </c>
      <c r="F4308" t="s">
        <v>59</v>
      </c>
      <c r="H4308" t="s">
        <v>23</v>
      </c>
      <c r="I4308">
        <v>0</v>
      </c>
      <c r="J4308">
        <v>42.83</v>
      </c>
      <c r="K4308">
        <v>0</v>
      </c>
      <c r="L4308" t="s">
        <v>24</v>
      </c>
    </row>
    <row r="4309" spans="1:14" x14ac:dyDescent="0.2">
      <c r="A4309" t="s">
        <v>94</v>
      </c>
      <c r="B4309" t="s">
        <v>821</v>
      </c>
      <c r="C4309" t="s">
        <v>16</v>
      </c>
      <c r="E4309" t="s">
        <v>40</v>
      </c>
      <c r="I4309">
        <v>2</v>
      </c>
      <c r="J4309">
        <v>42.83</v>
      </c>
      <c r="K4309">
        <v>85.66</v>
      </c>
    </row>
    <row r="4310" spans="1:14" x14ac:dyDescent="0.2">
      <c r="A4310" t="s">
        <v>94</v>
      </c>
      <c r="B4310" t="s">
        <v>821</v>
      </c>
      <c r="C4310" t="s">
        <v>16</v>
      </c>
      <c r="E4310" t="s">
        <v>43</v>
      </c>
      <c r="F4310" t="s">
        <v>22</v>
      </c>
      <c r="H4310" t="s">
        <v>23</v>
      </c>
      <c r="I4310">
        <v>0</v>
      </c>
      <c r="J4310">
        <v>42.83</v>
      </c>
      <c r="K4310">
        <v>0</v>
      </c>
      <c r="L4310" t="s">
        <v>24</v>
      </c>
    </row>
    <row r="4311" spans="1:14" x14ac:dyDescent="0.2">
      <c r="A4311" t="s">
        <v>94</v>
      </c>
      <c r="B4311" t="s">
        <v>821</v>
      </c>
      <c r="C4311" t="s">
        <v>16</v>
      </c>
      <c r="E4311" t="s">
        <v>57</v>
      </c>
      <c r="F4311" t="s">
        <v>22</v>
      </c>
      <c r="H4311" t="s">
        <v>23</v>
      </c>
      <c r="I4311">
        <v>0</v>
      </c>
      <c r="J4311">
        <v>42.83</v>
      </c>
      <c r="K4311">
        <v>0</v>
      </c>
      <c r="L4311" t="s">
        <v>24</v>
      </c>
    </row>
    <row r="4312" spans="1:14" x14ac:dyDescent="0.2">
      <c r="A4312" t="s">
        <v>94</v>
      </c>
      <c r="B4312" t="s">
        <v>821</v>
      </c>
      <c r="C4312" t="s">
        <v>16</v>
      </c>
      <c r="E4312" t="s">
        <v>111</v>
      </c>
      <c r="F4312" t="s">
        <v>59</v>
      </c>
      <c r="H4312" t="s">
        <v>23</v>
      </c>
      <c r="I4312">
        <v>0</v>
      </c>
      <c r="J4312">
        <v>42.83</v>
      </c>
      <c r="K4312">
        <v>0</v>
      </c>
      <c r="L4312" t="s">
        <v>24</v>
      </c>
    </row>
    <row r="4313" spans="1:14" x14ac:dyDescent="0.2">
      <c r="A4313" t="s">
        <v>94</v>
      </c>
      <c r="B4313" t="s">
        <v>821</v>
      </c>
      <c r="C4313" t="s">
        <v>16</v>
      </c>
      <c r="E4313" t="s">
        <v>213</v>
      </c>
      <c r="F4313" t="s">
        <v>59</v>
      </c>
      <c r="H4313" t="s">
        <v>23</v>
      </c>
      <c r="I4313">
        <v>0</v>
      </c>
      <c r="J4313">
        <v>42.83</v>
      </c>
      <c r="K4313">
        <v>0</v>
      </c>
      <c r="L4313" t="s">
        <v>24</v>
      </c>
    </row>
    <row r="4314" spans="1:14" x14ac:dyDescent="0.2">
      <c r="A4314" t="s">
        <v>94</v>
      </c>
      <c r="B4314" t="s">
        <v>821</v>
      </c>
      <c r="C4314" t="s">
        <v>16</v>
      </c>
      <c r="E4314" t="s">
        <v>368</v>
      </c>
      <c r="F4314" t="s">
        <v>113</v>
      </c>
      <c r="H4314" t="s">
        <v>23</v>
      </c>
      <c r="I4314">
        <v>2</v>
      </c>
      <c r="J4314">
        <v>42.83</v>
      </c>
      <c r="K4314">
        <v>85.66</v>
      </c>
      <c r="L4314" t="s">
        <v>114</v>
      </c>
      <c r="N4314" t="s">
        <v>930</v>
      </c>
    </row>
    <row r="4315" spans="1:14" x14ac:dyDescent="0.2">
      <c r="A4315" t="s">
        <v>94</v>
      </c>
      <c r="B4315" t="s">
        <v>821</v>
      </c>
      <c r="C4315" t="s">
        <v>16</v>
      </c>
      <c r="E4315" t="s">
        <v>65</v>
      </c>
      <c r="F4315" t="s">
        <v>66</v>
      </c>
      <c r="H4315" t="s">
        <v>23</v>
      </c>
      <c r="I4315">
        <v>0</v>
      </c>
      <c r="J4315">
        <v>42.83</v>
      </c>
      <c r="K4315">
        <v>0</v>
      </c>
      <c r="L4315" t="s">
        <v>24</v>
      </c>
      <c r="N4315" t="s">
        <v>882</v>
      </c>
    </row>
    <row r="4316" spans="1:14" x14ac:dyDescent="0.2">
      <c r="A4316" t="s">
        <v>94</v>
      </c>
      <c r="B4316" t="s">
        <v>821</v>
      </c>
      <c r="C4316" t="s">
        <v>16</v>
      </c>
      <c r="E4316" t="s">
        <v>19</v>
      </c>
      <c r="I4316">
        <v>6</v>
      </c>
      <c r="J4316">
        <v>42.83</v>
      </c>
      <c r="K4316">
        <v>256.98</v>
      </c>
      <c r="N4316" t="s">
        <v>931</v>
      </c>
    </row>
    <row r="4317" spans="1:14" x14ac:dyDescent="0.2">
      <c r="A4317" t="s">
        <v>94</v>
      </c>
      <c r="B4317" t="s">
        <v>821</v>
      </c>
      <c r="C4317" t="s">
        <v>16</v>
      </c>
      <c r="E4317" t="s">
        <v>21</v>
      </c>
      <c r="F4317" t="s">
        <v>22</v>
      </c>
      <c r="H4317" t="s">
        <v>23</v>
      </c>
      <c r="I4317">
        <v>1</v>
      </c>
      <c r="J4317">
        <v>42.83</v>
      </c>
      <c r="K4317">
        <v>42.83</v>
      </c>
      <c r="L4317" t="s">
        <v>24</v>
      </c>
      <c r="N4317" t="s">
        <v>927</v>
      </c>
    </row>
    <row r="4318" spans="1:14" x14ac:dyDescent="0.2">
      <c r="A4318" t="s">
        <v>94</v>
      </c>
      <c r="B4318" t="s">
        <v>821</v>
      </c>
      <c r="C4318" t="s">
        <v>16</v>
      </c>
      <c r="E4318" t="s">
        <v>208</v>
      </c>
      <c r="F4318" t="s">
        <v>27</v>
      </c>
      <c r="H4318" t="s">
        <v>23</v>
      </c>
      <c r="I4318">
        <v>0.25</v>
      </c>
      <c r="J4318">
        <v>42.83</v>
      </c>
      <c r="K4318">
        <v>10.7075</v>
      </c>
      <c r="L4318" t="s">
        <v>24</v>
      </c>
      <c r="N4318" t="s">
        <v>901</v>
      </c>
    </row>
    <row r="4319" spans="1:14" x14ac:dyDescent="0.2">
      <c r="A4319" t="s">
        <v>95</v>
      </c>
      <c r="B4319" t="s">
        <v>821</v>
      </c>
      <c r="C4319" t="s">
        <v>16</v>
      </c>
      <c r="E4319" t="s">
        <v>18</v>
      </c>
      <c r="I4319">
        <v>6</v>
      </c>
      <c r="J4319">
        <v>42.83</v>
      </c>
      <c r="K4319">
        <v>256.98</v>
      </c>
      <c r="N4319" t="s">
        <v>883</v>
      </c>
    </row>
    <row r="4320" spans="1:14" x14ac:dyDescent="0.2">
      <c r="A4320" t="s">
        <v>95</v>
      </c>
      <c r="B4320" t="s">
        <v>821</v>
      </c>
      <c r="C4320" t="s">
        <v>16</v>
      </c>
      <c r="E4320" t="s">
        <v>112</v>
      </c>
      <c r="F4320" t="s">
        <v>113</v>
      </c>
      <c r="H4320" t="s">
        <v>23</v>
      </c>
      <c r="I4320">
        <v>8</v>
      </c>
      <c r="J4320">
        <v>42.83</v>
      </c>
      <c r="K4320">
        <v>342.64</v>
      </c>
      <c r="L4320" t="s">
        <v>114</v>
      </c>
      <c r="N4320" t="s">
        <v>932</v>
      </c>
    </row>
    <row r="4321" spans="1:14" x14ac:dyDescent="0.2">
      <c r="A4321" t="s">
        <v>95</v>
      </c>
      <c r="B4321" t="s">
        <v>821</v>
      </c>
      <c r="C4321" t="s">
        <v>16</v>
      </c>
      <c r="E4321" t="s">
        <v>79</v>
      </c>
      <c r="I4321">
        <v>10</v>
      </c>
      <c r="J4321">
        <v>42.83</v>
      </c>
      <c r="K4321">
        <v>428.3</v>
      </c>
      <c r="N4321" t="s">
        <v>933</v>
      </c>
    </row>
    <row r="4322" spans="1:14" x14ac:dyDescent="0.2">
      <c r="A4322" t="s">
        <v>95</v>
      </c>
      <c r="B4322" t="s">
        <v>821</v>
      </c>
      <c r="C4322" t="s">
        <v>16</v>
      </c>
      <c r="E4322" t="s">
        <v>20</v>
      </c>
      <c r="I4322">
        <v>4.5</v>
      </c>
      <c r="J4322">
        <v>42.83</v>
      </c>
      <c r="K4322">
        <v>192.73500000000001</v>
      </c>
      <c r="N4322" t="s">
        <v>934</v>
      </c>
    </row>
    <row r="4323" spans="1:14" x14ac:dyDescent="0.2">
      <c r="A4323" t="s">
        <v>95</v>
      </c>
      <c r="B4323" t="s">
        <v>821</v>
      </c>
      <c r="C4323" t="s">
        <v>16</v>
      </c>
      <c r="E4323" t="s">
        <v>25</v>
      </c>
      <c r="F4323" t="s">
        <v>22</v>
      </c>
      <c r="H4323" t="s">
        <v>23</v>
      </c>
      <c r="I4323">
        <v>1</v>
      </c>
      <c r="J4323">
        <v>42.83</v>
      </c>
      <c r="K4323">
        <v>42.83</v>
      </c>
      <c r="L4323" t="s">
        <v>24</v>
      </c>
      <c r="N4323" t="s">
        <v>935</v>
      </c>
    </row>
    <row r="4324" spans="1:14" x14ac:dyDescent="0.2">
      <c r="A4324" t="s">
        <v>95</v>
      </c>
      <c r="B4324" t="s">
        <v>821</v>
      </c>
      <c r="C4324" t="s">
        <v>16</v>
      </c>
      <c r="E4324" t="s">
        <v>159</v>
      </c>
      <c r="F4324" t="s">
        <v>119</v>
      </c>
      <c r="H4324" t="s">
        <v>23</v>
      </c>
      <c r="I4324">
        <v>0</v>
      </c>
      <c r="J4324">
        <v>42.83</v>
      </c>
      <c r="K4324">
        <v>0</v>
      </c>
      <c r="L4324" t="s">
        <v>120</v>
      </c>
    </row>
    <row r="4325" spans="1:14" x14ac:dyDescent="0.2">
      <c r="A4325" t="s">
        <v>95</v>
      </c>
      <c r="B4325" t="s">
        <v>821</v>
      </c>
      <c r="C4325" t="s">
        <v>16</v>
      </c>
      <c r="E4325" t="s">
        <v>265</v>
      </c>
      <c r="F4325" t="s">
        <v>119</v>
      </c>
      <c r="H4325" t="s">
        <v>23</v>
      </c>
      <c r="I4325">
        <v>0</v>
      </c>
      <c r="J4325">
        <v>42.83</v>
      </c>
      <c r="K4325">
        <v>0</v>
      </c>
      <c r="L4325" t="s">
        <v>120</v>
      </c>
    </row>
    <row r="4326" spans="1:14" x14ac:dyDescent="0.2">
      <c r="A4326" t="s">
        <v>95</v>
      </c>
      <c r="B4326" t="s">
        <v>821</v>
      </c>
      <c r="C4326" t="s">
        <v>16</v>
      </c>
      <c r="E4326" t="s">
        <v>121</v>
      </c>
      <c r="F4326" t="s">
        <v>113</v>
      </c>
      <c r="H4326" t="s">
        <v>23</v>
      </c>
      <c r="I4326">
        <v>2</v>
      </c>
      <c r="J4326">
        <v>42.83</v>
      </c>
      <c r="K4326">
        <v>85.66</v>
      </c>
      <c r="L4326" t="s">
        <v>114</v>
      </c>
      <c r="N4326" t="s">
        <v>936</v>
      </c>
    </row>
    <row r="4327" spans="1:14" x14ac:dyDescent="0.2">
      <c r="A4327" t="s">
        <v>95</v>
      </c>
      <c r="B4327" t="s">
        <v>821</v>
      </c>
      <c r="C4327" t="s">
        <v>16</v>
      </c>
      <c r="E4327" t="s">
        <v>17</v>
      </c>
      <c r="I4327">
        <v>4</v>
      </c>
      <c r="J4327">
        <v>42.83</v>
      </c>
      <c r="K4327">
        <v>171.32</v>
      </c>
      <c r="N4327" t="s">
        <v>659</v>
      </c>
    </row>
    <row r="4328" spans="1:14" x14ac:dyDescent="0.2">
      <c r="A4328" t="s">
        <v>95</v>
      </c>
      <c r="B4328" t="s">
        <v>821</v>
      </c>
      <c r="C4328" t="s">
        <v>16</v>
      </c>
      <c r="E4328" t="s">
        <v>46</v>
      </c>
      <c r="I4328">
        <v>0</v>
      </c>
      <c r="J4328">
        <v>42.83</v>
      </c>
      <c r="K4328">
        <v>0</v>
      </c>
    </row>
    <row r="4329" spans="1:14" x14ac:dyDescent="0.2">
      <c r="A4329" t="s">
        <v>95</v>
      </c>
      <c r="B4329" t="s">
        <v>821</v>
      </c>
      <c r="C4329" t="s">
        <v>16</v>
      </c>
      <c r="E4329" t="s">
        <v>279</v>
      </c>
      <c r="F4329" t="s">
        <v>45</v>
      </c>
      <c r="H4329" t="s">
        <v>23</v>
      </c>
      <c r="I4329">
        <v>0</v>
      </c>
      <c r="J4329">
        <v>42.83</v>
      </c>
      <c r="K4329">
        <v>0</v>
      </c>
      <c r="L4329" t="s">
        <v>24</v>
      </c>
    </row>
    <row r="4330" spans="1:14" x14ac:dyDescent="0.2">
      <c r="A4330" t="s">
        <v>95</v>
      </c>
      <c r="B4330" t="s">
        <v>821</v>
      </c>
      <c r="C4330" t="s">
        <v>16</v>
      </c>
      <c r="E4330" t="s">
        <v>111</v>
      </c>
      <c r="F4330" t="s">
        <v>59</v>
      </c>
      <c r="H4330" t="s">
        <v>23</v>
      </c>
      <c r="I4330">
        <v>0</v>
      </c>
      <c r="J4330">
        <v>42.83</v>
      </c>
      <c r="K4330">
        <v>0</v>
      </c>
      <c r="L4330" t="s">
        <v>24</v>
      </c>
    </row>
    <row r="4331" spans="1:14" x14ac:dyDescent="0.2">
      <c r="A4331" t="s">
        <v>95</v>
      </c>
      <c r="B4331" t="s">
        <v>821</v>
      </c>
      <c r="C4331" t="s">
        <v>16</v>
      </c>
      <c r="E4331" t="s">
        <v>40</v>
      </c>
      <c r="I4331">
        <v>0</v>
      </c>
      <c r="J4331">
        <v>42.83</v>
      </c>
      <c r="K4331">
        <v>0</v>
      </c>
    </row>
    <row r="4332" spans="1:14" x14ac:dyDescent="0.2">
      <c r="A4332" t="s">
        <v>95</v>
      </c>
      <c r="B4332" t="s">
        <v>821</v>
      </c>
      <c r="C4332" t="s">
        <v>16</v>
      </c>
      <c r="E4332" t="s">
        <v>43</v>
      </c>
      <c r="F4332" t="s">
        <v>22</v>
      </c>
      <c r="H4332" t="s">
        <v>23</v>
      </c>
      <c r="I4332">
        <v>0</v>
      </c>
      <c r="J4332">
        <v>42.83</v>
      </c>
      <c r="K4332">
        <v>0</v>
      </c>
      <c r="L4332" t="s">
        <v>24</v>
      </c>
    </row>
    <row r="4333" spans="1:14" x14ac:dyDescent="0.2">
      <c r="A4333" t="s">
        <v>95</v>
      </c>
      <c r="B4333" t="s">
        <v>821</v>
      </c>
      <c r="C4333" t="s">
        <v>16</v>
      </c>
      <c r="E4333" t="s">
        <v>57</v>
      </c>
      <c r="F4333" t="s">
        <v>22</v>
      </c>
      <c r="H4333" t="s">
        <v>23</v>
      </c>
      <c r="I4333">
        <v>0</v>
      </c>
      <c r="J4333">
        <v>42.83</v>
      </c>
      <c r="K4333">
        <v>0</v>
      </c>
      <c r="L4333" t="s">
        <v>24</v>
      </c>
    </row>
    <row r="4334" spans="1:14" x14ac:dyDescent="0.2">
      <c r="A4334" t="s">
        <v>95</v>
      </c>
      <c r="B4334" t="s">
        <v>821</v>
      </c>
      <c r="C4334" t="s">
        <v>16</v>
      </c>
      <c r="E4334" t="s">
        <v>111</v>
      </c>
      <c r="F4334" t="s">
        <v>59</v>
      </c>
      <c r="H4334" t="s">
        <v>23</v>
      </c>
      <c r="I4334">
        <v>0</v>
      </c>
      <c r="J4334">
        <v>42.83</v>
      </c>
      <c r="K4334">
        <v>0</v>
      </c>
      <c r="L4334" t="s">
        <v>24</v>
      </c>
    </row>
    <row r="4335" spans="1:14" x14ac:dyDescent="0.2">
      <c r="A4335" t="s">
        <v>95</v>
      </c>
      <c r="B4335" t="s">
        <v>821</v>
      </c>
      <c r="C4335" t="s">
        <v>16</v>
      </c>
      <c r="E4335" t="s">
        <v>213</v>
      </c>
      <c r="F4335" t="s">
        <v>59</v>
      </c>
      <c r="H4335" t="s">
        <v>23</v>
      </c>
      <c r="I4335">
        <v>0</v>
      </c>
      <c r="J4335">
        <v>42.83</v>
      </c>
      <c r="K4335">
        <v>0</v>
      </c>
      <c r="L4335" t="s">
        <v>24</v>
      </c>
    </row>
    <row r="4336" spans="1:14" x14ac:dyDescent="0.2">
      <c r="A4336" t="s">
        <v>95</v>
      </c>
      <c r="B4336" t="s">
        <v>821</v>
      </c>
      <c r="C4336" t="s">
        <v>16</v>
      </c>
      <c r="E4336" t="s">
        <v>368</v>
      </c>
      <c r="F4336" t="s">
        <v>113</v>
      </c>
      <c r="H4336" t="s">
        <v>23</v>
      </c>
      <c r="I4336">
        <v>0</v>
      </c>
      <c r="J4336">
        <v>42.83</v>
      </c>
      <c r="K4336">
        <v>0</v>
      </c>
      <c r="L4336" t="s">
        <v>114</v>
      </c>
    </row>
    <row r="4337" spans="1:14" x14ac:dyDescent="0.2">
      <c r="A4337" t="s">
        <v>95</v>
      </c>
      <c r="B4337" t="s">
        <v>821</v>
      </c>
      <c r="C4337" t="s">
        <v>16</v>
      </c>
      <c r="E4337" t="s">
        <v>65</v>
      </c>
      <c r="F4337" t="s">
        <v>66</v>
      </c>
      <c r="H4337" t="s">
        <v>23</v>
      </c>
      <c r="I4337">
        <v>0</v>
      </c>
      <c r="J4337">
        <v>42.83</v>
      </c>
      <c r="K4337">
        <v>0</v>
      </c>
      <c r="L4337" t="s">
        <v>24</v>
      </c>
      <c r="N4337" t="s">
        <v>882</v>
      </c>
    </row>
    <row r="4338" spans="1:14" x14ac:dyDescent="0.2">
      <c r="A4338" t="s">
        <v>95</v>
      </c>
      <c r="B4338" t="s">
        <v>821</v>
      </c>
      <c r="C4338" t="s">
        <v>16</v>
      </c>
      <c r="E4338" t="s">
        <v>19</v>
      </c>
      <c r="I4338">
        <v>3</v>
      </c>
      <c r="J4338">
        <v>42.83</v>
      </c>
      <c r="K4338">
        <v>128.49</v>
      </c>
      <c r="N4338" t="s">
        <v>931</v>
      </c>
    </row>
    <row r="4339" spans="1:14" x14ac:dyDescent="0.2">
      <c r="A4339" t="s">
        <v>95</v>
      </c>
      <c r="B4339" t="s">
        <v>821</v>
      </c>
      <c r="C4339" t="s">
        <v>16</v>
      </c>
      <c r="E4339" t="s">
        <v>21</v>
      </c>
      <c r="F4339" t="s">
        <v>22</v>
      </c>
      <c r="H4339" t="s">
        <v>23</v>
      </c>
      <c r="I4339">
        <v>0</v>
      </c>
      <c r="J4339">
        <v>42.83</v>
      </c>
      <c r="K4339">
        <v>0</v>
      </c>
      <c r="L4339" t="s">
        <v>24</v>
      </c>
    </row>
    <row r="4340" spans="1:14" x14ac:dyDescent="0.2">
      <c r="A4340" t="s">
        <v>95</v>
      </c>
      <c r="B4340" t="s">
        <v>821</v>
      </c>
      <c r="C4340" t="s">
        <v>16</v>
      </c>
      <c r="E4340" t="s">
        <v>208</v>
      </c>
      <c r="F4340" t="s">
        <v>27</v>
      </c>
      <c r="H4340" t="s">
        <v>23</v>
      </c>
      <c r="I4340">
        <v>0.25</v>
      </c>
      <c r="J4340">
        <v>42.83</v>
      </c>
      <c r="K4340">
        <v>10.7075</v>
      </c>
      <c r="L4340" t="s">
        <v>24</v>
      </c>
      <c r="N4340" t="s">
        <v>901</v>
      </c>
    </row>
    <row r="4341" spans="1:14" x14ac:dyDescent="0.2">
      <c r="A4341" t="s">
        <v>96</v>
      </c>
      <c r="B4341" t="s">
        <v>821</v>
      </c>
      <c r="C4341" t="s">
        <v>16</v>
      </c>
      <c r="E4341" t="s">
        <v>18</v>
      </c>
      <c r="I4341">
        <v>6</v>
      </c>
      <c r="J4341">
        <v>42.83</v>
      </c>
      <c r="K4341">
        <v>256.98</v>
      </c>
      <c r="N4341" t="s">
        <v>883</v>
      </c>
    </row>
    <row r="4342" spans="1:14" x14ac:dyDescent="0.2">
      <c r="A4342" t="s">
        <v>96</v>
      </c>
      <c r="B4342" t="s">
        <v>821</v>
      </c>
      <c r="C4342" t="s">
        <v>16</v>
      </c>
      <c r="E4342" t="s">
        <v>112</v>
      </c>
      <c r="F4342" t="s">
        <v>113</v>
      </c>
      <c r="H4342" t="s">
        <v>23</v>
      </c>
      <c r="I4342">
        <v>9</v>
      </c>
      <c r="J4342">
        <v>42.83</v>
      </c>
      <c r="K4342">
        <v>385.47</v>
      </c>
      <c r="L4342" t="s">
        <v>114</v>
      </c>
      <c r="N4342" t="s">
        <v>937</v>
      </c>
    </row>
    <row r="4343" spans="1:14" x14ac:dyDescent="0.2">
      <c r="A4343" t="s">
        <v>96</v>
      </c>
      <c r="B4343" t="s">
        <v>821</v>
      </c>
      <c r="C4343" t="s">
        <v>16</v>
      </c>
      <c r="E4343" t="s">
        <v>79</v>
      </c>
      <c r="I4343">
        <v>16</v>
      </c>
      <c r="J4343">
        <v>42.83</v>
      </c>
      <c r="K4343">
        <v>685.28</v>
      </c>
      <c r="N4343" t="s">
        <v>938</v>
      </c>
    </row>
    <row r="4344" spans="1:14" x14ac:dyDescent="0.2">
      <c r="A4344" t="s">
        <v>96</v>
      </c>
      <c r="B4344" t="s">
        <v>821</v>
      </c>
      <c r="C4344" t="s">
        <v>16</v>
      </c>
      <c r="E4344" t="s">
        <v>20</v>
      </c>
      <c r="I4344">
        <v>0</v>
      </c>
      <c r="J4344">
        <v>42.83</v>
      </c>
      <c r="K4344">
        <v>0</v>
      </c>
    </row>
    <row r="4345" spans="1:14" x14ac:dyDescent="0.2">
      <c r="A4345" t="s">
        <v>96</v>
      </c>
      <c r="B4345" t="s">
        <v>821</v>
      </c>
      <c r="C4345" t="s">
        <v>16</v>
      </c>
      <c r="E4345" t="s">
        <v>25</v>
      </c>
      <c r="F4345" t="s">
        <v>22</v>
      </c>
      <c r="H4345" t="s">
        <v>23</v>
      </c>
      <c r="I4345">
        <v>0</v>
      </c>
      <c r="J4345">
        <v>42.83</v>
      </c>
      <c r="K4345">
        <v>0</v>
      </c>
      <c r="L4345" t="s">
        <v>24</v>
      </c>
    </row>
    <row r="4346" spans="1:14" x14ac:dyDescent="0.2">
      <c r="A4346" t="s">
        <v>96</v>
      </c>
      <c r="B4346" t="s">
        <v>821</v>
      </c>
      <c r="C4346" t="s">
        <v>16</v>
      </c>
      <c r="E4346" t="s">
        <v>159</v>
      </c>
      <c r="F4346" t="s">
        <v>119</v>
      </c>
      <c r="H4346" t="s">
        <v>23</v>
      </c>
      <c r="I4346">
        <v>0</v>
      </c>
      <c r="J4346">
        <v>42.83</v>
      </c>
      <c r="K4346">
        <v>0</v>
      </c>
      <c r="L4346" t="s">
        <v>120</v>
      </c>
    </row>
    <row r="4347" spans="1:14" x14ac:dyDescent="0.2">
      <c r="A4347" t="s">
        <v>96</v>
      </c>
      <c r="B4347" t="s">
        <v>821</v>
      </c>
      <c r="C4347" t="s">
        <v>16</v>
      </c>
      <c r="E4347" t="s">
        <v>265</v>
      </c>
      <c r="F4347" t="s">
        <v>119</v>
      </c>
      <c r="H4347" t="s">
        <v>23</v>
      </c>
      <c r="I4347">
        <v>0</v>
      </c>
      <c r="J4347">
        <v>42.83</v>
      </c>
      <c r="K4347">
        <v>0</v>
      </c>
      <c r="L4347" t="s">
        <v>120</v>
      </c>
    </row>
    <row r="4348" spans="1:14" x14ac:dyDescent="0.2">
      <c r="A4348" t="s">
        <v>96</v>
      </c>
      <c r="B4348" t="s">
        <v>821</v>
      </c>
      <c r="C4348" t="s">
        <v>16</v>
      </c>
      <c r="E4348" t="s">
        <v>121</v>
      </c>
      <c r="F4348" t="s">
        <v>113</v>
      </c>
      <c r="H4348" t="s">
        <v>23</v>
      </c>
      <c r="I4348">
        <v>0</v>
      </c>
      <c r="J4348">
        <v>42.83</v>
      </c>
      <c r="K4348">
        <v>0</v>
      </c>
      <c r="L4348" t="s">
        <v>114</v>
      </c>
    </row>
    <row r="4349" spans="1:14" x14ac:dyDescent="0.2">
      <c r="A4349" t="s">
        <v>96</v>
      </c>
      <c r="B4349" t="s">
        <v>821</v>
      </c>
      <c r="C4349" t="s">
        <v>16</v>
      </c>
      <c r="E4349" t="s">
        <v>17</v>
      </c>
      <c r="I4349">
        <v>0</v>
      </c>
      <c r="J4349">
        <v>42.83</v>
      </c>
      <c r="K4349">
        <v>0</v>
      </c>
    </row>
    <row r="4350" spans="1:14" x14ac:dyDescent="0.2">
      <c r="A4350" t="s">
        <v>96</v>
      </c>
      <c r="B4350" t="s">
        <v>821</v>
      </c>
      <c r="C4350" t="s">
        <v>16</v>
      </c>
      <c r="E4350" t="s">
        <v>46</v>
      </c>
      <c r="I4350">
        <v>0</v>
      </c>
      <c r="J4350">
        <v>42.83</v>
      </c>
      <c r="K4350">
        <v>0</v>
      </c>
    </row>
    <row r="4351" spans="1:14" x14ac:dyDescent="0.2">
      <c r="A4351" t="s">
        <v>96</v>
      </c>
      <c r="B4351" t="s">
        <v>821</v>
      </c>
      <c r="C4351" t="s">
        <v>16</v>
      </c>
      <c r="E4351" t="s">
        <v>279</v>
      </c>
      <c r="F4351" t="s">
        <v>45</v>
      </c>
      <c r="H4351" t="s">
        <v>23</v>
      </c>
      <c r="I4351">
        <v>0</v>
      </c>
      <c r="J4351">
        <v>42.83</v>
      </c>
      <c r="K4351">
        <v>0</v>
      </c>
      <c r="L4351" t="s">
        <v>24</v>
      </c>
    </row>
    <row r="4352" spans="1:14" x14ac:dyDescent="0.2">
      <c r="A4352" t="s">
        <v>96</v>
      </c>
      <c r="B4352" t="s">
        <v>821</v>
      </c>
      <c r="C4352" t="s">
        <v>16</v>
      </c>
      <c r="E4352" t="s">
        <v>111</v>
      </c>
      <c r="F4352" t="s">
        <v>59</v>
      </c>
      <c r="H4352" t="s">
        <v>23</v>
      </c>
      <c r="I4352">
        <v>0</v>
      </c>
      <c r="J4352">
        <v>42.83</v>
      </c>
      <c r="K4352">
        <v>0</v>
      </c>
      <c r="L4352" t="s">
        <v>24</v>
      </c>
    </row>
    <row r="4353" spans="1:14" x14ac:dyDescent="0.2">
      <c r="A4353" t="s">
        <v>96</v>
      </c>
      <c r="B4353" t="s">
        <v>821</v>
      </c>
      <c r="C4353" t="s">
        <v>16</v>
      </c>
      <c r="E4353" t="s">
        <v>40</v>
      </c>
      <c r="I4353">
        <v>0</v>
      </c>
      <c r="J4353">
        <v>42.83</v>
      </c>
      <c r="K4353">
        <v>0</v>
      </c>
    </row>
    <row r="4354" spans="1:14" x14ac:dyDescent="0.2">
      <c r="A4354" t="s">
        <v>96</v>
      </c>
      <c r="B4354" t="s">
        <v>821</v>
      </c>
      <c r="C4354" t="s">
        <v>16</v>
      </c>
      <c r="E4354" t="s">
        <v>43</v>
      </c>
      <c r="F4354" t="s">
        <v>22</v>
      </c>
      <c r="H4354" t="s">
        <v>23</v>
      </c>
      <c r="I4354">
        <v>1.5</v>
      </c>
      <c r="J4354">
        <v>42.83</v>
      </c>
      <c r="K4354">
        <v>64.245000000000005</v>
      </c>
      <c r="L4354" t="s">
        <v>24</v>
      </c>
      <c r="N4354" t="s">
        <v>939</v>
      </c>
    </row>
    <row r="4355" spans="1:14" x14ac:dyDescent="0.2">
      <c r="A4355" t="s">
        <v>96</v>
      </c>
      <c r="B4355" t="s">
        <v>821</v>
      </c>
      <c r="C4355" t="s">
        <v>16</v>
      </c>
      <c r="E4355" t="s">
        <v>57</v>
      </c>
      <c r="F4355" t="s">
        <v>22</v>
      </c>
      <c r="H4355" t="s">
        <v>23</v>
      </c>
      <c r="I4355">
        <v>0</v>
      </c>
      <c r="J4355">
        <v>42.83</v>
      </c>
      <c r="K4355">
        <v>0</v>
      </c>
      <c r="L4355" t="s">
        <v>24</v>
      </c>
    </row>
    <row r="4356" spans="1:14" x14ac:dyDescent="0.2">
      <c r="A4356" t="s">
        <v>96</v>
      </c>
      <c r="B4356" t="s">
        <v>821</v>
      </c>
      <c r="C4356" t="s">
        <v>16</v>
      </c>
      <c r="E4356" t="s">
        <v>111</v>
      </c>
      <c r="F4356" t="s">
        <v>59</v>
      </c>
      <c r="H4356" t="s">
        <v>23</v>
      </c>
      <c r="I4356">
        <v>0</v>
      </c>
      <c r="J4356">
        <v>42.83</v>
      </c>
      <c r="K4356">
        <v>0</v>
      </c>
      <c r="L4356" t="s">
        <v>24</v>
      </c>
    </row>
    <row r="4357" spans="1:14" x14ac:dyDescent="0.2">
      <c r="A4357" t="s">
        <v>96</v>
      </c>
      <c r="B4357" t="s">
        <v>821</v>
      </c>
      <c r="C4357" t="s">
        <v>16</v>
      </c>
      <c r="E4357" t="s">
        <v>213</v>
      </c>
      <c r="F4357" t="s">
        <v>59</v>
      </c>
      <c r="H4357" t="s">
        <v>23</v>
      </c>
      <c r="I4357">
        <v>0</v>
      </c>
      <c r="J4357">
        <v>42.83</v>
      </c>
      <c r="K4357">
        <v>0</v>
      </c>
      <c r="L4357" t="s">
        <v>24</v>
      </c>
    </row>
    <row r="4358" spans="1:14" x14ac:dyDescent="0.2">
      <c r="A4358" t="s">
        <v>96</v>
      </c>
      <c r="B4358" t="s">
        <v>821</v>
      </c>
      <c r="C4358" t="s">
        <v>16</v>
      </c>
      <c r="E4358" t="s">
        <v>368</v>
      </c>
      <c r="F4358" t="s">
        <v>113</v>
      </c>
      <c r="H4358" t="s">
        <v>23</v>
      </c>
      <c r="I4358">
        <v>0</v>
      </c>
      <c r="J4358">
        <v>42.83</v>
      </c>
      <c r="K4358">
        <v>0</v>
      </c>
      <c r="L4358" t="s">
        <v>114</v>
      </c>
    </row>
    <row r="4359" spans="1:14" x14ac:dyDescent="0.2">
      <c r="A4359" t="s">
        <v>96</v>
      </c>
      <c r="B4359" t="s">
        <v>821</v>
      </c>
      <c r="C4359" t="s">
        <v>16</v>
      </c>
      <c r="E4359" t="s">
        <v>65</v>
      </c>
      <c r="F4359" t="s">
        <v>66</v>
      </c>
      <c r="H4359" t="s">
        <v>23</v>
      </c>
      <c r="I4359">
        <v>0</v>
      </c>
      <c r="J4359">
        <v>42.83</v>
      </c>
      <c r="K4359">
        <v>0</v>
      </c>
      <c r="L4359" t="s">
        <v>24</v>
      </c>
      <c r="N4359" t="s">
        <v>882</v>
      </c>
    </row>
    <row r="4360" spans="1:14" x14ac:dyDescent="0.2">
      <c r="A4360" t="s">
        <v>96</v>
      </c>
      <c r="B4360" t="s">
        <v>821</v>
      </c>
      <c r="C4360" t="s">
        <v>16</v>
      </c>
      <c r="E4360" t="s">
        <v>19</v>
      </c>
      <c r="I4360">
        <v>8</v>
      </c>
      <c r="J4360">
        <v>42.83</v>
      </c>
      <c r="K4360">
        <v>342.64</v>
      </c>
      <c r="N4360" t="s">
        <v>940</v>
      </c>
    </row>
    <row r="4361" spans="1:14" x14ac:dyDescent="0.2">
      <c r="A4361" t="s">
        <v>96</v>
      </c>
      <c r="B4361" t="s">
        <v>821</v>
      </c>
      <c r="C4361" t="s">
        <v>16</v>
      </c>
      <c r="E4361" t="s">
        <v>21</v>
      </c>
      <c r="F4361" t="s">
        <v>22</v>
      </c>
      <c r="H4361" t="s">
        <v>23</v>
      </c>
      <c r="I4361">
        <v>0</v>
      </c>
      <c r="J4361">
        <v>42.83</v>
      </c>
      <c r="K4361">
        <v>0</v>
      </c>
      <c r="L4361" t="s">
        <v>24</v>
      </c>
    </row>
    <row r="4362" spans="1:14" x14ac:dyDescent="0.2">
      <c r="A4362" t="s">
        <v>96</v>
      </c>
      <c r="B4362" t="s">
        <v>821</v>
      </c>
      <c r="C4362" t="s">
        <v>16</v>
      </c>
      <c r="E4362" t="s">
        <v>208</v>
      </c>
      <c r="F4362" t="s">
        <v>27</v>
      </c>
      <c r="H4362" t="s">
        <v>23</v>
      </c>
      <c r="I4362">
        <v>0.25</v>
      </c>
      <c r="J4362">
        <v>42.83</v>
      </c>
      <c r="K4362">
        <v>10.7075</v>
      </c>
      <c r="L4362" t="s">
        <v>24</v>
      </c>
      <c r="N4362" t="s">
        <v>901</v>
      </c>
    </row>
    <row r="4363" spans="1:14" x14ac:dyDescent="0.2">
      <c r="A4363" t="s">
        <v>97</v>
      </c>
      <c r="B4363" t="s">
        <v>821</v>
      </c>
      <c r="C4363" t="s">
        <v>16</v>
      </c>
      <c r="E4363" t="s">
        <v>18</v>
      </c>
      <c r="I4363">
        <v>6</v>
      </c>
      <c r="J4363">
        <v>42.83</v>
      </c>
      <c r="K4363">
        <v>256.98</v>
      </c>
      <c r="N4363" t="s">
        <v>883</v>
      </c>
    </row>
    <row r="4364" spans="1:14" x14ac:dyDescent="0.2">
      <c r="A4364" t="s">
        <v>97</v>
      </c>
      <c r="B4364" t="s">
        <v>821</v>
      </c>
      <c r="C4364" t="s">
        <v>16</v>
      </c>
      <c r="E4364" t="s">
        <v>112</v>
      </c>
      <c r="F4364" t="s">
        <v>113</v>
      </c>
      <c r="H4364" t="s">
        <v>23</v>
      </c>
      <c r="I4364">
        <v>14</v>
      </c>
      <c r="J4364">
        <v>42.83</v>
      </c>
      <c r="K4364">
        <v>599.62</v>
      </c>
      <c r="L4364" t="s">
        <v>114</v>
      </c>
      <c r="N4364" t="s">
        <v>941</v>
      </c>
    </row>
    <row r="4365" spans="1:14" x14ac:dyDescent="0.2">
      <c r="A4365" t="s">
        <v>97</v>
      </c>
      <c r="B4365" t="s">
        <v>821</v>
      </c>
      <c r="C4365" t="s">
        <v>16</v>
      </c>
      <c r="E4365" t="s">
        <v>79</v>
      </c>
      <c r="I4365">
        <v>3.5</v>
      </c>
      <c r="J4365">
        <v>42.83</v>
      </c>
      <c r="K4365">
        <v>149.905</v>
      </c>
      <c r="N4365" t="s">
        <v>942</v>
      </c>
    </row>
    <row r="4366" spans="1:14" x14ac:dyDescent="0.2">
      <c r="A4366" t="s">
        <v>97</v>
      </c>
      <c r="B4366" t="s">
        <v>821</v>
      </c>
      <c r="C4366" t="s">
        <v>16</v>
      </c>
      <c r="E4366" t="s">
        <v>20</v>
      </c>
      <c r="I4366">
        <v>1</v>
      </c>
      <c r="J4366">
        <v>42.83</v>
      </c>
      <c r="K4366">
        <v>42.83</v>
      </c>
      <c r="N4366" t="s">
        <v>943</v>
      </c>
    </row>
    <row r="4367" spans="1:14" x14ac:dyDescent="0.2">
      <c r="A4367" t="s">
        <v>97</v>
      </c>
      <c r="B4367" t="s">
        <v>821</v>
      </c>
      <c r="C4367" t="s">
        <v>16</v>
      </c>
      <c r="E4367" t="s">
        <v>25</v>
      </c>
      <c r="F4367" t="s">
        <v>22</v>
      </c>
      <c r="H4367" t="s">
        <v>23</v>
      </c>
      <c r="I4367">
        <v>4</v>
      </c>
      <c r="J4367">
        <v>42.83</v>
      </c>
      <c r="K4367">
        <v>171.32</v>
      </c>
      <c r="L4367" t="s">
        <v>24</v>
      </c>
      <c r="N4367" t="s">
        <v>944</v>
      </c>
    </row>
    <row r="4368" spans="1:14" x14ac:dyDescent="0.2">
      <c r="A4368" t="s">
        <v>97</v>
      </c>
      <c r="B4368" t="s">
        <v>821</v>
      </c>
      <c r="C4368" t="s">
        <v>16</v>
      </c>
      <c r="E4368" t="s">
        <v>159</v>
      </c>
      <c r="F4368" t="s">
        <v>119</v>
      </c>
      <c r="H4368" t="s">
        <v>23</v>
      </c>
      <c r="I4368">
        <v>0</v>
      </c>
      <c r="J4368">
        <v>42.83</v>
      </c>
      <c r="K4368">
        <v>0</v>
      </c>
      <c r="L4368" t="s">
        <v>120</v>
      </c>
    </row>
    <row r="4369" spans="1:14" x14ac:dyDescent="0.2">
      <c r="A4369" t="s">
        <v>97</v>
      </c>
      <c r="B4369" t="s">
        <v>821</v>
      </c>
      <c r="C4369" t="s">
        <v>16</v>
      </c>
      <c r="E4369" t="s">
        <v>265</v>
      </c>
      <c r="F4369" t="s">
        <v>119</v>
      </c>
      <c r="H4369" t="s">
        <v>23</v>
      </c>
      <c r="I4369">
        <v>1</v>
      </c>
      <c r="J4369">
        <v>42.83</v>
      </c>
      <c r="K4369">
        <v>42.83</v>
      </c>
      <c r="L4369" t="s">
        <v>120</v>
      </c>
    </row>
    <row r="4370" spans="1:14" x14ac:dyDescent="0.2">
      <c r="A4370" t="s">
        <v>97</v>
      </c>
      <c r="B4370" t="s">
        <v>821</v>
      </c>
      <c r="C4370" t="s">
        <v>16</v>
      </c>
      <c r="E4370" t="s">
        <v>121</v>
      </c>
      <c r="F4370" t="s">
        <v>113</v>
      </c>
      <c r="H4370" t="s">
        <v>23</v>
      </c>
      <c r="I4370">
        <v>2</v>
      </c>
      <c r="J4370">
        <v>42.83</v>
      </c>
      <c r="K4370">
        <v>85.66</v>
      </c>
      <c r="L4370" t="s">
        <v>114</v>
      </c>
    </row>
    <row r="4371" spans="1:14" x14ac:dyDescent="0.2">
      <c r="A4371" t="s">
        <v>97</v>
      </c>
      <c r="B4371" t="s">
        <v>821</v>
      </c>
      <c r="C4371" t="s">
        <v>16</v>
      </c>
      <c r="E4371" t="s">
        <v>17</v>
      </c>
      <c r="I4371">
        <v>0</v>
      </c>
      <c r="J4371">
        <v>42.83</v>
      </c>
      <c r="K4371">
        <v>0</v>
      </c>
    </row>
    <row r="4372" spans="1:14" x14ac:dyDescent="0.2">
      <c r="A4372" t="s">
        <v>97</v>
      </c>
      <c r="B4372" t="s">
        <v>821</v>
      </c>
      <c r="C4372" t="s">
        <v>16</v>
      </c>
      <c r="E4372" t="s">
        <v>46</v>
      </c>
      <c r="I4372">
        <v>0</v>
      </c>
      <c r="J4372">
        <v>42.83</v>
      </c>
      <c r="K4372">
        <v>0</v>
      </c>
    </row>
    <row r="4373" spans="1:14" x14ac:dyDescent="0.2">
      <c r="A4373" t="s">
        <v>97</v>
      </c>
      <c r="B4373" t="s">
        <v>821</v>
      </c>
      <c r="C4373" t="s">
        <v>16</v>
      </c>
      <c r="E4373" t="s">
        <v>279</v>
      </c>
      <c r="F4373" t="s">
        <v>45</v>
      </c>
      <c r="H4373" t="s">
        <v>23</v>
      </c>
      <c r="I4373">
        <v>0</v>
      </c>
      <c r="J4373">
        <v>42.83</v>
      </c>
      <c r="K4373">
        <v>0</v>
      </c>
      <c r="L4373" t="s">
        <v>24</v>
      </c>
    </row>
    <row r="4374" spans="1:14" x14ac:dyDescent="0.2">
      <c r="A4374" t="s">
        <v>97</v>
      </c>
      <c r="B4374" t="s">
        <v>821</v>
      </c>
      <c r="C4374" t="s">
        <v>16</v>
      </c>
      <c r="E4374" t="s">
        <v>111</v>
      </c>
      <c r="F4374" t="s">
        <v>59</v>
      </c>
      <c r="H4374" t="s">
        <v>23</v>
      </c>
      <c r="I4374">
        <v>0</v>
      </c>
      <c r="J4374">
        <v>42.83</v>
      </c>
      <c r="K4374">
        <v>0</v>
      </c>
      <c r="L4374" t="s">
        <v>24</v>
      </c>
    </row>
    <row r="4375" spans="1:14" x14ac:dyDescent="0.2">
      <c r="A4375" t="s">
        <v>97</v>
      </c>
      <c r="B4375" t="s">
        <v>821</v>
      </c>
      <c r="C4375" t="s">
        <v>16</v>
      </c>
      <c r="E4375" t="s">
        <v>40</v>
      </c>
      <c r="I4375">
        <v>2</v>
      </c>
      <c r="J4375">
        <v>42.83</v>
      </c>
      <c r="K4375">
        <v>85.66</v>
      </c>
      <c r="N4375" t="s">
        <v>945</v>
      </c>
    </row>
    <row r="4376" spans="1:14" x14ac:dyDescent="0.2">
      <c r="A4376" t="s">
        <v>97</v>
      </c>
      <c r="B4376" t="s">
        <v>821</v>
      </c>
      <c r="C4376" t="s">
        <v>16</v>
      </c>
      <c r="E4376" t="s">
        <v>43</v>
      </c>
      <c r="F4376" t="s">
        <v>22</v>
      </c>
      <c r="H4376" t="s">
        <v>23</v>
      </c>
      <c r="I4376">
        <v>0</v>
      </c>
      <c r="J4376">
        <v>42.83</v>
      </c>
      <c r="K4376">
        <v>0</v>
      </c>
      <c r="L4376" t="s">
        <v>24</v>
      </c>
    </row>
    <row r="4377" spans="1:14" x14ac:dyDescent="0.2">
      <c r="A4377" t="s">
        <v>97</v>
      </c>
      <c r="B4377" t="s">
        <v>821</v>
      </c>
      <c r="C4377" t="s">
        <v>16</v>
      </c>
      <c r="E4377" t="s">
        <v>57</v>
      </c>
      <c r="F4377" t="s">
        <v>22</v>
      </c>
      <c r="H4377" t="s">
        <v>23</v>
      </c>
      <c r="I4377">
        <v>0</v>
      </c>
      <c r="J4377">
        <v>42.83</v>
      </c>
      <c r="K4377">
        <v>0</v>
      </c>
      <c r="L4377" t="s">
        <v>24</v>
      </c>
    </row>
    <row r="4378" spans="1:14" x14ac:dyDescent="0.2">
      <c r="A4378" t="s">
        <v>97</v>
      </c>
      <c r="B4378" t="s">
        <v>821</v>
      </c>
      <c r="C4378" t="s">
        <v>16</v>
      </c>
      <c r="E4378" t="s">
        <v>111</v>
      </c>
      <c r="F4378" t="s">
        <v>59</v>
      </c>
      <c r="H4378" t="s">
        <v>23</v>
      </c>
      <c r="I4378">
        <v>0</v>
      </c>
      <c r="J4378">
        <v>42.83</v>
      </c>
      <c r="K4378">
        <v>0</v>
      </c>
      <c r="L4378" t="s">
        <v>24</v>
      </c>
    </row>
    <row r="4379" spans="1:14" x14ac:dyDescent="0.2">
      <c r="A4379" t="s">
        <v>97</v>
      </c>
      <c r="B4379" t="s">
        <v>821</v>
      </c>
      <c r="C4379" t="s">
        <v>16</v>
      </c>
      <c r="E4379" t="s">
        <v>213</v>
      </c>
      <c r="F4379" t="s">
        <v>59</v>
      </c>
      <c r="H4379" t="s">
        <v>23</v>
      </c>
      <c r="I4379">
        <v>0</v>
      </c>
      <c r="J4379">
        <v>42.83</v>
      </c>
      <c r="K4379">
        <v>0</v>
      </c>
      <c r="L4379" t="s">
        <v>24</v>
      </c>
    </row>
    <row r="4380" spans="1:14" x14ac:dyDescent="0.2">
      <c r="A4380" t="s">
        <v>97</v>
      </c>
      <c r="B4380" t="s">
        <v>821</v>
      </c>
      <c r="C4380" t="s">
        <v>16</v>
      </c>
      <c r="E4380" t="s">
        <v>368</v>
      </c>
      <c r="F4380" t="s">
        <v>113</v>
      </c>
      <c r="H4380" t="s">
        <v>23</v>
      </c>
      <c r="I4380">
        <v>2</v>
      </c>
      <c r="J4380">
        <v>42.83</v>
      </c>
      <c r="K4380">
        <v>85.66</v>
      </c>
      <c r="L4380" t="s">
        <v>114</v>
      </c>
      <c r="N4380" t="s">
        <v>930</v>
      </c>
    </row>
    <row r="4381" spans="1:14" x14ac:dyDescent="0.2">
      <c r="A4381" t="s">
        <v>97</v>
      </c>
      <c r="B4381" t="s">
        <v>821</v>
      </c>
      <c r="C4381" t="s">
        <v>16</v>
      </c>
      <c r="E4381" t="s">
        <v>65</v>
      </c>
      <c r="F4381" t="s">
        <v>66</v>
      </c>
      <c r="H4381" t="s">
        <v>23</v>
      </c>
      <c r="I4381">
        <v>0</v>
      </c>
      <c r="J4381">
        <v>42.83</v>
      </c>
      <c r="K4381">
        <v>0</v>
      </c>
      <c r="L4381" t="s">
        <v>24</v>
      </c>
      <c r="N4381" t="s">
        <v>882</v>
      </c>
    </row>
    <row r="4382" spans="1:14" x14ac:dyDescent="0.2">
      <c r="A4382" t="s">
        <v>97</v>
      </c>
      <c r="B4382" t="s">
        <v>821</v>
      </c>
      <c r="C4382" t="s">
        <v>16</v>
      </c>
      <c r="E4382" t="s">
        <v>19</v>
      </c>
      <c r="I4382">
        <v>3</v>
      </c>
      <c r="J4382">
        <v>42.83</v>
      </c>
      <c r="K4382">
        <v>128.49</v>
      </c>
      <c r="N4382" t="s">
        <v>940</v>
      </c>
    </row>
    <row r="4383" spans="1:14" x14ac:dyDescent="0.2">
      <c r="A4383" t="s">
        <v>97</v>
      </c>
      <c r="B4383" t="s">
        <v>821</v>
      </c>
      <c r="C4383" t="s">
        <v>16</v>
      </c>
      <c r="E4383" t="s">
        <v>21</v>
      </c>
      <c r="F4383" t="s">
        <v>22</v>
      </c>
      <c r="H4383" t="s">
        <v>23</v>
      </c>
      <c r="I4383">
        <v>0</v>
      </c>
      <c r="J4383">
        <v>42.83</v>
      </c>
      <c r="K4383">
        <v>0</v>
      </c>
      <c r="L4383" t="s">
        <v>24</v>
      </c>
    </row>
    <row r="4384" spans="1:14" x14ac:dyDescent="0.2">
      <c r="A4384" t="s">
        <v>97</v>
      </c>
      <c r="B4384" t="s">
        <v>821</v>
      </c>
      <c r="C4384" t="s">
        <v>16</v>
      </c>
      <c r="E4384" t="s">
        <v>208</v>
      </c>
      <c r="F4384" t="s">
        <v>27</v>
      </c>
      <c r="H4384" t="s">
        <v>23</v>
      </c>
      <c r="I4384">
        <v>0.25</v>
      </c>
      <c r="J4384">
        <v>42.83</v>
      </c>
      <c r="K4384">
        <v>10.7075</v>
      </c>
      <c r="L4384" t="s">
        <v>24</v>
      </c>
      <c r="N4384" t="s">
        <v>901</v>
      </c>
    </row>
    <row r="4385" spans="1:14" x14ac:dyDescent="0.2">
      <c r="A4385" t="s">
        <v>98</v>
      </c>
      <c r="B4385" t="s">
        <v>821</v>
      </c>
      <c r="C4385" t="s">
        <v>16</v>
      </c>
      <c r="E4385" t="s">
        <v>18</v>
      </c>
      <c r="I4385">
        <v>2.5</v>
      </c>
      <c r="J4385">
        <v>42.83</v>
      </c>
      <c r="K4385">
        <v>107.075</v>
      </c>
      <c r="N4385" t="s">
        <v>883</v>
      </c>
    </row>
    <row r="4386" spans="1:14" x14ac:dyDescent="0.2">
      <c r="A4386" t="s">
        <v>98</v>
      </c>
      <c r="B4386" t="s">
        <v>821</v>
      </c>
      <c r="C4386" t="s">
        <v>16</v>
      </c>
      <c r="E4386" t="s">
        <v>112</v>
      </c>
      <c r="F4386" t="s">
        <v>113</v>
      </c>
      <c r="H4386" t="s">
        <v>23</v>
      </c>
      <c r="I4386">
        <v>4</v>
      </c>
      <c r="J4386">
        <v>42.83</v>
      </c>
      <c r="K4386">
        <v>171.32</v>
      </c>
      <c r="L4386" t="s">
        <v>114</v>
      </c>
      <c r="N4386" t="s">
        <v>946</v>
      </c>
    </row>
    <row r="4387" spans="1:14" x14ac:dyDescent="0.2">
      <c r="A4387" t="s">
        <v>98</v>
      </c>
      <c r="B4387" t="s">
        <v>821</v>
      </c>
      <c r="C4387" t="s">
        <v>16</v>
      </c>
      <c r="E4387" t="s">
        <v>79</v>
      </c>
      <c r="I4387">
        <v>0</v>
      </c>
      <c r="J4387">
        <v>42.83</v>
      </c>
      <c r="K4387">
        <v>0</v>
      </c>
    </row>
    <row r="4388" spans="1:14" x14ac:dyDescent="0.2">
      <c r="A4388" t="s">
        <v>98</v>
      </c>
      <c r="B4388" t="s">
        <v>821</v>
      </c>
      <c r="C4388" t="s">
        <v>16</v>
      </c>
      <c r="E4388" t="s">
        <v>20</v>
      </c>
      <c r="I4388">
        <v>0</v>
      </c>
      <c r="J4388">
        <v>42.83</v>
      </c>
      <c r="K4388">
        <v>0</v>
      </c>
    </row>
    <row r="4389" spans="1:14" x14ac:dyDescent="0.2">
      <c r="A4389" t="s">
        <v>98</v>
      </c>
      <c r="B4389" t="s">
        <v>821</v>
      </c>
      <c r="C4389" t="s">
        <v>16</v>
      </c>
      <c r="E4389" t="s">
        <v>25</v>
      </c>
      <c r="F4389" t="s">
        <v>22</v>
      </c>
      <c r="H4389" t="s">
        <v>23</v>
      </c>
      <c r="I4389">
        <v>0</v>
      </c>
      <c r="J4389">
        <v>42.83</v>
      </c>
      <c r="K4389">
        <v>0</v>
      </c>
      <c r="L4389" t="s">
        <v>24</v>
      </c>
    </row>
    <row r="4390" spans="1:14" x14ac:dyDescent="0.2">
      <c r="A4390" t="s">
        <v>98</v>
      </c>
      <c r="B4390" t="s">
        <v>821</v>
      </c>
      <c r="C4390" t="s">
        <v>16</v>
      </c>
      <c r="E4390" t="s">
        <v>159</v>
      </c>
      <c r="F4390" t="s">
        <v>119</v>
      </c>
      <c r="H4390" t="s">
        <v>23</v>
      </c>
      <c r="I4390">
        <v>0</v>
      </c>
      <c r="J4390">
        <v>42.83</v>
      </c>
      <c r="K4390">
        <v>0</v>
      </c>
      <c r="L4390" t="s">
        <v>120</v>
      </c>
    </row>
    <row r="4391" spans="1:14" x14ac:dyDescent="0.2">
      <c r="A4391" t="s">
        <v>98</v>
      </c>
      <c r="B4391" t="s">
        <v>821</v>
      </c>
      <c r="C4391" t="s">
        <v>16</v>
      </c>
      <c r="E4391" t="s">
        <v>265</v>
      </c>
      <c r="F4391" t="s">
        <v>119</v>
      </c>
      <c r="H4391" t="s">
        <v>23</v>
      </c>
      <c r="I4391">
        <v>0</v>
      </c>
      <c r="J4391">
        <v>42.83</v>
      </c>
      <c r="K4391">
        <v>0</v>
      </c>
      <c r="L4391" t="s">
        <v>120</v>
      </c>
    </row>
    <row r="4392" spans="1:14" x14ac:dyDescent="0.2">
      <c r="A4392" t="s">
        <v>98</v>
      </c>
      <c r="B4392" t="s">
        <v>821</v>
      </c>
      <c r="C4392" t="s">
        <v>16</v>
      </c>
      <c r="E4392" t="s">
        <v>121</v>
      </c>
      <c r="F4392" t="s">
        <v>113</v>
      </c>
      <c r="H4392" t="s">
        <v>23</v>
      </c>
      <c r="I4392">
        <v>0</v>
      </c>
      <c r="J4392">
        <v>42.83</v>
      </c>
      <c r="K4392">
        <v>0</v>
      </c>
      <c r="L4392" t="s">
        <v>114</v>
      </c>
    </row>
    <row r="4393" spans="1:14" x14ac:dyDescent="0.2">
      <c r="A4393" t="s">
        <v>98</v>
      </c>
      <c r="B4393" t="s">
        <v>821</v>
      </c>
      <c r="C4393" t="s">
        <v>16</v>
      </c>
      <c r="E4393" t="s">
        <v>17</v>
      </c>
      <c r="I4393">
        <v>0</v>
      </c>
      <c r="J4393">
        <v>42.83</v>
      </c>
      <c r="K4393">
        <v>0</v>
      </c>
    </row>
    <row r="4394" spans="1:14" x14ac:dyDescent="0.2">
      <c r="A4394" t="s">
        <v>98</v>
      </c>
      <c r="B4394" t="s">
        <v>821</v>
      </c>
      <c r="C4394" t="s">
        <v>16</v>
      </c>
      <c r="E4394" t="s">
        <v>46</v>
      </c>
      <c r="I4394">
        <v>32</v>
      </c>
      <c r="J4394">
        <v>42.83</v>
      </c>
      <c r="K4394">
        <v>1370.56</v>
      </c>
      <c r="N4394" t="s">
        <v>947</v>
      </c>
    </row>
    <row r="4395" spans="1:14" x14ac:dyDescent="0.2">
      <c r="A4395" t="s">
        <v>98</v>
      </c>
      <c r="B4395" t="s">
        <v>821</v>
      </c>
      <c r="C4395" t="s">
        <v>16</v>
      </c>
      <c r="E4395" t="s">
        <v>279</v>
      </c>
      <c r="F4395" t="s">
        <v>45</v>
      </c>
      <c r="H4395" t="s">
        <v>23</v>
      </c>
      <c r="I4395">
        <v>0</v>
      </c>
      <c r="J4395">
        <v>42.83</v>
      </c>
      <c r="K4395">
        <v>0</v>
      </c>
      <c r="L4395" t="s">
        <v>24</v>
      </c>
    </row>
    <row r="4396" spans="1:14" x14ac:dyDescent="0.2">
      <c r="A4396" t="s">
        <v>98</v>
      </c>
      <c r="B4396" t="s">
        <v>821</v>
      </c>
      <c r="C4396" t="s">
        <v>16</v>
      </c>
      <c r="E4396" t="s">
        <v>111</v>
      </c>
      <c r="F4396" t="s">
        <v>59</v>
      </c>
      <c r="H4396" t="s">
        <v>23</v>
      </c>
      <c r="I4396">
        <v>0</v>
      </c>
      <c r="J4396">
        <v>42.83</v>
      </c>
      <c r="K4396">
        <v>0</v>
      </c>
      <c r="L4396" t="s">
        <v>24</v>
      </c>
    </row>
    <row r="4397" spans="1:14" x14ac:dyDescent="0.2">
      <c r="A4397" t="s">
        <v>98</v>
      </c>
      <c r="B4397" t="s">
        <v>821</v>
      </c>
      <c r="C4397" t="s">
        <v>16</v>
      </c>
      <c r="E4397" t="s">
        <v>40</v>
      </c>
      <c r="I4397">
        <v>0</v>
      </c>
      <c r="J4397">
        <v>42.83</v>
      </c>
      <c r="K4397">
        <v>0</v>
      </c>
    </row>
    <row r="4398" spans="1:14" x14ac:dyDescent="0.2">
      <c r="A4398" t="s">
        <v>98</v>
      </c>
      <c r="B4398" t="s">
        <v>821</v>
      </c>
      <c r="C4398" t="s">
        <v>16</v>
      </c>
      <c r="E4398" t="s">
        <v>43</v>
      </c>
      <c r="F4398" t="s">
        <v>22</v>
      </c>
      <c r="H4398" t="s">
        <v>23</v>
      </c>
      <c r="I4398">
        <v>0</v>
      </c>
      <c r="J4398">
        <v>42.83</v>
      </c>
      <c r="K4398">
        <v>0</v>
      </c>
      <c r="L4398" t="s">
        <v>24</v>
      </c>
    </row>
    <row r="4399" spans="1:14" x14ac:dyDescent="0.2">
      <c r="A4399" t="s">
        <v>98</v>
      </c>
      <c r="B4399" t="s">
        <v>821</v>
      </c>
      <c r="C4399" t="s">
        <v>16</v>
      </c>
      <c r="E4399" t="s">
        <v>57</v>
      </c>
      <c r="F4399" t="s">
        <v>22</v>
      </c>
      <c r="H4399" t="s">
        <v>23</v>
      </c>
      <c r="I4399">
        <v>0</v>
      </c>
      <c r="J4399">
        <v>42.83</v>
      </c>
      <c r="K4399">
        <v>0</v>
      </c>
      <c r="L4399" t="s">
        <v>24</v>
      </c>
    </row>
    <row r="4400" spans="1:14" x14ac:dyDescent="0.2">
      <c r="A4400" t="s">
        <v>98</v>
      </c>
      <c r="B4400" t="s">
        <v>821</v>
      </c>
      <c r="C4400" t="s">
        <v>16</v>
      </c>
      <c r="E4400" t="s">
        <v>111</v>
      </c>
      <c r="F4400" t="s">
        <v>59</v>
      </c>
      <c r="H4400" t="s">
        <v>23</v>
      </c>
      <c r="I4400">
        <v>0</v>
      </c>
      <c r="J4400">
        <v>42.83</v>
      </c>
      <c r="K4400">
        <v>0</v>
      </c>
      <c r="L4400" t="s">
        <v>24</v>
      </c>
    </row>
    <row r="4401" spans="1:14" x14ac:dyDescent="0.2">
      <c r="A4401" t="s">
        <v>98</v>
      </c>
      <c r="B4401" t="s">
        <v>821</v>
      </c>
      <c r="C4401" t="s">
        <v>16</v>
      </c>
      <c r="E4401" t="s">
        <v>213</v>
      </c>
      <c r="F4401" t="s">
        <v>59</v>
      </c>
      <c r="H4401" t="s">
        <v>23</v>
      </c>
      <c r="I4401">
        <v>0</v>
      </c>
      <c r="J4401">
        <v>42.83</v>
      </c>
      <c r="K4401">
        <v>0</v>
      </c>
      <c r="L4401" t="s">
        <v>24</v>
      </c>
    </row>
    <row r="4402" spans="1:14" x14ac:dyDescent="0.2">
      <c r="A4402" t="s">
        <v>98</v>
      </c>
      <c r="B4402" t="s">
        <v>821</v>
      </c>
      <c r="C4402" t="s">
        <v>16</v>
      </c>
      <c r="E4402" t="s">
        <v>368</v>
      </c>
      <c r="F4402" t="s">
        <v>113</v>
      </c>
      <c r="H4402" t="s">
        <v>23</v>
      </c>
      <c r="I4402">
        <v>0</v>
      </c>
      <c r="J4402">
        <v>42.83</v>
      </c>
      <c r="K4402">
        <v>0</v>
      </c>
      <c r="L4402" t="s">
        <v>114</v>
      </c>
    </row>
    <row r="4403" spans="1:14" x14ac:dyDescent="0.2">
      <c r="A4403" t="s">
        <v>98</v>
      </c>
      <c r="B4403" t="s">
        <v>821</v>
      </c>
      <c r="C4403" t="s">
        <v>16</v>
      </c>
      <c r="E4403" t="s">
        <v>65</v>
      </c>
      <c r="F4403" t="s">
        <v>66</v>
      </c>
      <c r="H4403" t="s">
        <v>23</v>
      </c>
      <c r="I4403">
        <v>0</v>
      </c>
      <c r="J4403">
        <v>42.83</v>
      </c>
      <c r="K4403">
        <v>0</v>
      </c>
      <c r="L4403" t="s">
        <v>24</v>
      </c>
      <c r="N4403" t="s">
        <v>882</v>
      </c>
    </row>
    <row r="4404" spans="1:14" x14ac:dyDescent="0.2">
      <c r="A4404" t="s">
        <v>98</v>
      </c>
      <c r="B4404" t="s">
        <v>821</v>
      </c>
      <c r="C4404" t="s">
        <v>16</v>
      </c>
      <c r="E4404" t="s">
        <v>19</v>
      </c>
      <c r="I4404">
        <v>0</v>
      </c>
      <c r="J4404">
        <v>42.83</v>
      </c>
      <c r="K4404">
        <v>0</v>
      </c>
      <c r="N4404" t="s">
        <v>940</v>
      </c>
    </row>
    <row r="4405" spans="1:14" x14ac:dyDescent="0.2">
      <c r="A4405" t="s">
        <v>98</v>
      </c>
      <c r="B4405" t="s">
        <v>821</v>
      </c>
      <c r="C4405" t="s">
        <v>16</v>
      </c>
      <c r="E4405" t="s">
        <v>21</v>
      </c>
      <c r="F4405" t="s">
        <v>22</v>
      </c>
      <c r="H4405" t="s">
        <v>23</v>
      </c>
      <c r="I4405">
        <v>0</v>
      </c>
      <c r="J4405">
        <v>42.83</v>
      </c>
      <c r="K4405">
        <v>0</v>
      </c>
      <c r="L4405" t="s">
        <v>24</v>
      </c>
    </row>
    <row r="4406" spans="1:14" x14ac:dyDescent="0.2">
      <c r="A4406" t="s">
        <v>98</v>
      </c>
      <c r="B4406" t="s">
        <v>821</v>
      </c>
      <c r="C4406" t="s">
        <v>16</v>
      </c>
      <c r="E4406" t="s">
        <v>208</v>
      </c>
      <c r="F4406" t="s">
        <v>27</v>
      </c>
      <c r="H4406" t="s">
        <v>23</v>
      </c>
      <c r="I4406">
        <v>0.25</v>
      </c>
      <c r="J4406">
        <v>42.83</v>
      </c>
      <c r="K4406">
        <v>10.7075</v>
      </c>
      <c r="L4406" t="s">
        <v>24</v>
      </c>
      <c r="N4406" t="s">
        <v>901</v>
      </c>
    </row>
    <row r="4407" spans="1:14" x14ac:dyDescent="0.2">
      <c r="A4407" t="s">
        <v>99</v>
      </c>
      <c r="B4407" t="s">
        <v>821</v>
      </c>
      <c r="C4407" t="s">
        <v>16</v>
      </c>
      <c r="E4407" t="s">
        <v>18</v>
      </c>
      <c r="I4407">
        <v>6</v>
      </c>
      <c r="J4407">
        <v>42.83</v>
      </c>
      <c r="K4407">
        <v>256.98</v>
      </c>
      <c r="N4407" t="s">
        <v>883</v>
      </c>
    </row>
    <row r="4408" spans="1:14" x14ac:dyDescent="0.2">
      <c r="A4408" t="s">
        <v>99</v>
      </c>
      <c r="B4408" t="s">
        <v>821</v>
      </c>
      <c r="C4408" t="s">
        <v>16</v>
      </c>
      <c r="E4408" t="s">
        <v>112</v>
      </c>
      <c r="F4408" t="s">
        <v>113</v>
      </c>
      <c r="H4408" t="s">
        <v>23</v>
      </c>
      <c r="I4408">
        <v>11</v>
      </c>
      <c r="J4408">
        <v>42.83</v>
      </c>
      <c r="K4408">
        <v>471.13</v>
      </c>
      <c r="L4408" t="s">
        <v>114</v>
      </c>
      <c r="N4408" t="s">
        <v>948</v>
      </c>
    </row>
    <row r="4409" spans="1:14" x14ac:dyDescent="0.2">
      <c r="A4409" t="s">
        <v>99</v>
      </c>
      <c r="B4409" t="s">
        <v>821</v>
      </c>
      <c r="C4409" t="s">
        <v>16</v>
      </c>
      <c r="E4409" t="s">
        <v>79</v>
      </c>
      <c r="I4409">
        <v>4</v>
      </c>
      <c r="J4409">
        <v>42.83</v>
      </c>
      <c r="K4409">
        <v>171.32</v>
      </c>
      <c r="N4409" t="s">
        <v>949</v>
      </c>
    </row>
    <row r="4410" spans="1:14" x14ac:dyDescent="0.2">
      <c r="A4410" t="s">
        <v>99</v>
      </c>
      <c r="B4410" t="s">
        <v>821</v>
      </c>
      <c r="C4410" t="s">
        <v>16</v>
      </c>
      <c r="E4410" t="s">
        <v>20</v>
      </c>
      <c r="I4410">
        <v>4</v>
      </c>
      <c r="J4410">
        <v>42.83</v>
      </c>
      <c r="K4410">
        <v>171.32</v>
      </c>
      <c r="N4410" t="s">
        <v>950</v>
      </c>
    </row>
    <row r="4411" spans="1:14" x14ac:dyDescent="0.2">
      <c r="A4411" t="s">
        <v>99</v>
      </c>
      <c r="B4411" t="s">
        <v>821</v>
      </c>
      <c r="C4411" t="s">
        <v>16</v>
      </c>
      <c r="E4411" t="s">
        <v>25</v>
      </c>
      <c r="F4411" t="s">
        <v>22</v>
      </c>
      <c r="H4411" t="s">
        <v>23</v>
      </c>
      <c r="I4411">
        <v>1</v>
      </c>
      <c r="J4411">
        <v>42.83</v>
      </c>
      <c r="K4411">
        <v>42.83</v>
      </c>
      <c r="L4411" t="s">
        <v>24</v>
      </c>
    </row>
    <row r="4412" spans="1:14" x14ac:dyDescent="0.2">
      <c r="A4412" t="s">
        <v>99</v>
      </c>
      <c r="B4412" t="s">
        <v>821</v>
      </c>
      <c r="C4412" t="s">
        <v>16</v>
      </c>
      <c r="E4412" t="s">
        <v>159</v>
      </c>
      <c r="F4412" t="s">
        <v>119</v>
      </c>
      <c r="H4412" t="s">
        <v>23</v>
      </c>
      <c r="I4412">
        <v>0</v>
      </c>
      <c r="J4412">
        <v>42.83</v>
      </c>
      <c r="K4412">
        <v>0</v>
      </c>
      <c r="L4412" t="s">
        <v>120</v>
      </c>
    </row>
    <row r="4413" spans="1:14" x14ac:dyDescent="0.2">
      <c r="A4413" t="s">
        <v>99</v>
      </c>
      <c r="B4413" t="s">
        <v>821</v>
      </c>
      <c r="C4413" t="s">
        <v>16</v>
      </c>
      <c r="E4413" t="s">
        <v>265</v>
      </c>
      <c r="F4413" t="s">
        <v>119</v>
      </c>
      <c r="H4413" t="s">
        <v>23</v>
      </c>
      <c r="I4413">
        <v>1</v>
      </c>
      <c r="J4413">
        <v>42.83</v>
      </c>
      <c r="K4413">
        <v>42.83</v>
      </c>
      <c r="L4413" t="s">
        <v>120</v>
      </c>
    </row>
    <row r="4414" spans="1:14" x14ac:dyDescent="0.2">
      <c r="A4414" t="s">
        <v>99</v>
      </c>
      <c r="B4414" t="s">
        <v>821</v>
      </c>
      <c r="C4414" t="s">
        <v>16</v>
      </c>
      <c r="E4414" t="s">
        <v>121</v>
      </c>
      <c r="F4414" t="s">
        <v>113</v>
      </c>
      <c r="H4414" t="s">
        <v>23</v>
      </c>
      <c r="I4414">
        <v>3.5</v>
      </c>
      <c r="J4414">
        <v>42.83</v>
      </c>
      <c r="K4414">
        <v>149.905</v>
      </c>
      <c r="L4414" t="s">
        <v>114</v>
      </c>
      <c r="N4414" t="s">
        <v>951</v>
      </c>
    </row>
    <row r="4415" spans="1:14" x14ac:dyDescent="0.2">
      <c r="A4415" t="s">
        <v>99</v>
      </c>
      <c r="B4415" t="s">
        <v>821</v>
      </c>
      <c r="C4415" t="s">
        <v>16</v>
      </c>
      <c r="E4415" t="s">
        <v>17</v>
      </c>
      <c r="I4415">
        <v>4</v>
      </c>
      <c r="J4415">
        <v>42.83</v>
      </c>
      <c r="K4415">
        <v>171.32</v>
      </c>
      <c r="N4415" t="s">
        <v>659</v>
      </c>
    </row>
    <row r="4416" spans="1:14" x14ac:dyDescent="0.2">
      <c r="A4416" t="s">
        <v>99</v>
      </c>
      <c r="B4416" t="s">
        <v>821</v>
      </c>
      <c r="C4416" t="s">
        <v>16</v>
      </c>
      <c r="E4416" t="s">
        <v>46</v>
      </c>
      <c r="I4416">
        <v>0</v>
      </c>
      <c r="J4416">
        <v>42.83</v>
      </c>
      <c r="K4416">
        <v>0</v>
      </c>
    </row>
    <row r="4417" spans="1:14" x14ac:dyDescent="0.2">
      <c r="A4417" t="s">
        <v>99</v>
      </c>
      <c r="B4417" t="s">
        <v>821</v>
      </c>
      <c r="C4417" t="s">
        <v>16</v>
      </c>
      <c r="E4417" t="s">
        <v>279</v>
      </c>
      <c r="F4417" t="s">
        <v>45</v>
      </c>
      <c r="H4417" t="s">
        <v>23</v>
      </c>
      <c r="I4417">
        <v>0</v>
      </c>
      <c r="J4417">
        <v>42.83</v>
      </c>
      <c r="K4417">
        <v>0</v>
      </c>
      <c r="L4417" t="s">
        <v>24</v>
      </c>
    </row>
    <row r="4418" spans="1:14" x14ac:dyDescent="0.2">
      <c r="A4418" t="s">
        <v>99</v>
      </c>
      <c r="B4418" t="s">
        <v>821</v>
      </c>
      <c r="C4418" t="s">
        <v>16</v>
      </c>
      <c r="E4418" t="s">
        <v>111</v>
      </c>
      <c r="F4418" t="s">
        <v>59</v>
      </c>
      <c r="H4418" t="s">
        <v>23</v>
      </c>
      <c r="I4418">
        <v>0</v>
      </c>
      <c r="J4418">
        <v>42.83</v>
      </c>
      <c r="K4418">
        <v>0</v>
      </c>
      <c r="L4418" t="s">
        <v>24</v>
      </c>
    </row>
    <row r="4419" spans="1:14" x14ac:dyDescent="0.2">
      <c r="A4419" t="s">
        <v>99</v>
      </c>
      <c r="B4419" t="s">
        <v>821</v>
      </c>
      <c r="C4419" t="s">
        <v>16</v>
      </c>
      <c r="E4419" t="s">
        <v>40</v>
      </c>
      <c r="I4419">
        <v>2</v>
      </c>
      <c r="J4419">
        <v>42.83</v>
      </c>
      <c r="K4419">
        <v>85.66</v>
      </c>
    </row>
    <row r="4420" spans="1:14" x14ac:dyDescent="0.2">
      <c r="A4420" t="s">
        <v>99</v>
      </c>
      <c r="B4420" t="s">
        <v>821</v>
      </c>
      <c r="C4420" t="s">
        <v>16</v>
      </c>
      <c r="E4420" t="s">
        <v>43</v>
      </c>
      <c r="F4420" t="s">
        <v>22</v>
      </c>
      <c r="H4420" t="s">
        <v>23</v>
      </c>
      <c r="I4420">
        <v>0</v>
      </c>
      <c r="J4420">
        <v>42.83</v>
      </c>
      <c r="K4420">
        <v>0</v>
      </c>
      <c r="L4420" t="s">
        <v>24</v>
      </c>
    </row>
    <row r="4421" spans="1:14" x14ac:dyDescent="0.2">
      <c r="A4421" t="s">
        <v>99</v>
      </c>
      <c r="B4421" t="s">
        <v>821</v>
      </c>
      <c r="C4421" t="s">
        <v>16</v>
      </c>
      <c r="E4421" t="s">
        <v>57</v>
      </c>
      <c r="F4421" t="s">
        <v>22</v>
      </c>
      <c r="H4421" t="s">
        <v>23</v>
      </c>
      <c r="I4421">
        <v>0</v>
      </c>
      <c r="J4421">
        <v>42.83</v>
      </c>
      <c r="K4421">
        <v>0</v>
      </c>
      <c r="L4421" t="s">
        <v>24</v>
      </c>
    </row>
    <row r="4422" spans="1:14" x14ac:dyDescent="0.2">
      <c r="A4422" t="s">
        <v>99</v>
      </c>
      <c r="B4422" t="s">
        <v>821</v>
      </c>
      <c r="C4422" t="s">
        <v>16</v>
      </c>
      <c r="E4422" t="s">
        <v>111</v>
      </c>
      <c r="F4422" t="s">
        <v>59</v>
      </c>
      <c r="H4422" t="s">
        <v>23</v>
      </c>
      <c r="I4422">
        <v>0</v>
      </c>
      <c r="J4422">
        <v>42.83</v>
      </c>
      <c r="K4422">
        <v>0</v>
      </c>
      <c r="L4422" t="s">
        <v>24</v>
      </c>
    </row>
    <row r="4423" spans="1:14" x14ac:dyDescent="0.2">
      <c r="A4423" t="s">
        <v>99</v>
      </c>
      <c r="B4423" t="s">
        <v>821</v>
      </c>
      <c r="C4423" t="s">
        <v>16</v>
      </c>
      <c r="E4423" t="s">
        <v>213</v>
      </c>
      <c r="F4423" t="s">
        <v>59</v>
      </c>
      <c r="H4423" t="s">
        <v>23</v>
      </c>
      <c r="I4423">
        <v>0</v>
      </c>
      <c r="J4423">
        <v>42.83</v>
      </c>
      <c r="K4423">
        <v>0</v>
      </c>
      <c r="L4423" t="s">
        <v>24</v>
      </c>
    </row>
    <row r="4424" spans="1:14" x14ac:dyDescent="0.2">
      <c r="A4424" t="s">
        <v>99</v>
      </c>
      <c r="B4424" t="s">
        <v>821</v>
      </c>
      <c r="C4424" t="s">
        <v>16</v>
      </c>
      <c r="E4424" t="s">
        <v>368</v>
      </c>
      <c r="F4424" t="s">
        <v>113</v>
      </c>
      <c r="H4424" t="s">
        <v>23</v>
      </c>
      <c r="I4424">
        <v>0</v>
      </c>
      <c r="J4424">
        <v>42.83</v>
      </c>
      <c r="K4424">
        <v>0</v>
      </c>
      <c r="L4424" t="s">
        <v>114</v>
      </c>
    </row>
    <row r="4425" spans="1:14" x14ac:dyDescent="0.2">
      <c r="A4425" t="s">
        <v>99</v>
      </c>
      <c r="B4425" t="s">
        <v>821</v>
      </c>
      <c r="C4425" t="s">
        <v>16</v>
      </c>
      <c r="E4425" t="s">
        <v>65</v>
      </c>
      <c r="F4425" t="s">
        <v>66</v>
      </c>
      <c r="H4425" t="s">
        <v>23</v>
      </c>
      <c r="I4425">
        <v>2</v>
      </c>
      <c r="J4425">
        <v>42.83</v>
      </c>
      <c r="K4425">
        <v>85.66</v>
      </c>
      <c r="L4425" t="s">
        <v>24</v>
      </c>
      <c r="N4425" t="s">
        <v>882</v>
      </c>
    </row>
    <row r="4426" spans="1:14" x14ac:dyDescent="0.2">
      <c r="A4426" t="s">
        <v>99</v>
      </c>
      <c r="B4426" t="s">
        <v>821</v>
      </c>
      <c r="C4426" t="s">
        <v>16</v>
      </c>
      <c r="E4426" t="s">
        <v>19</v>
      </c>
      <c r="I4426">
        <v>0</v>
      </c>
      <c r="J4426">
        <v>42.83</v>
      </c>
      <c r="K4426">
        <v>0</v>
      </c>
    </row>
    <row r="4427" spans="1:14" x14ac:dyDescent="0.2">
      <c r="A4427" t="s">
        <v>99</v>
      </c>
      <c r="B4427" t="s">
        <v>821</v>
      </c>
      <c r="C4427" t="s">
        <v>16</v>
      </c>
      <c r="E4427" t="s">
        <v>21</v>
      </c>
      <c r="F4427" t="s">
        <v>22</v>
      </c>
      <c r="H4427" t="s">
        <v>23</v>
      </c>
      <c r="I4427">
        <v>0</v>
      </c>
      <c r="J4427">
        <v>42.83</v>
      </c>
      <c r="K4427">
        <v>0</v>
      </c>
      <c r="L4427" t="s">
        <v>24</v>
      </c>
    </row>
    <row r="4428" spans="1:14" x14ac:dyDescent="0.2">
      <c r="A4428" t="s">
        <v>99</v>
      </c>
      <c r="B4428" t="s">
        <v>821</v>
      </c>
      <c r="C4428" t="s">
        <v>16</v>
      </c>
      <c r="E4428" t="s">
        <v>208</v>
      </c>
      <c r="F4428" t="s">
        <v>27</v>
      </c>
      <c r="H4428" t="s">
        <v>23</v>
      </c>
      <c r="I4428">
        <v>0.25</v>
      </c>
      <c r="J4428">
        <v>42.83</v>
      </c>
      <c r="K4428">
        <v>10.7075</v>
      </c>
      <c r="L4428" t="s">
        <v>24</v>
      </c>
      <c r="N4428" t="s">
        <v>901</v>
      </c>
    </row>
    <row r="4429" spans="1:14" x14ac:dyDescent="0.2">
      <c r="A4429" t="s">
        <v>100</v>
      </c>
      <c r="B4429" t="s">
        <v>821</v>
      </c>
      <c r="C4429" t="s">
        <v>16</v>
      </c>
      <c r="E4429" t="s">
        <v>18</v>
      </c>
      <c r="I4429">
        <v>6</v>
      </c>
      <c r="J4429">
        <v>42.83</v>
      </c>
      <c r="K4429">
        <v>256.98</v>
      </c>
      <c r="N4429" t="s">
        <v>883</v>
      </c>
    </row>
    <row r="4430" spans="1:14" x14ac:dyDescent="0.2">
      <c r="A4430" t="s">
        <v>100</v>
      </c>
      <c r="B4430" t="s">
        <v>821</v>
      </c>
      <c r="C4430" t="s">
        <v>16</v>
      </c>
      <c r="E4430" t="s">
        <v>112</v>
      </c>
      <c r="F4430" t="s">
        <v>113</v>
      </c>
      <c r="H4430" t="s">
        <v>23</v>
      </c>
      <c r="I4430">
        <v>14</v>
      </c>
      <c r="J4430">
        <v>42.83</v>
      </c>
      <c r="K4430">
        <v>599.62</v>
      </c>
      <c r="L4430" t="s">
        <v>114</v>
      </c>
      <c r="N4430" t="s">
        <v>952</v>
      </c>
    </row>
    <row r="4431" spans="1:14" x14ac:dyDescent="0.2">
      <c r="A4431" t="s">
        <v>100</v>
      </c>
      <c r="B4431" t="s">
        <v>821</v>
      </c>
      <c r="C4431" t="s">
        <v>16</v>
      </c>
      <c r="E4431" t="s">
        <v>79</v>
      </c>
      <c r="I4431">
        <v>2</v>
      </c>
      <c r="J4431">
        <v>42.83</v>
      </c>
      <c r="K4431">
        <v>85.66</v>
      </c>
      <c r="N4431" t="s">
        <v>953</v>
      </c>
    </row>
    <row r="4432" spans="1:14" x14ac:dyDescent="0.2">
      <c r="A4432" t="s">
        <v>100</v>
      </c>
      <c r="B4432" t="s">
        <v>821</v>
      </c>
      <c r="C4432" t="s">
        <v>16</v>
      </c>
      <c r="E4432" t="s">
        <v>20</v>
      </c>
      <c r="I4432">
        <v>2.5</v>
      </c>
      <c r="J4432">
        <v>42.83</v>
      </c>
      <c r="K4432">
        <v>107.075</v>
      </c>
      <c r="N4432" t="s">
        <v>954</v>
      </c>
    </row>
    <row r="4433" spans="1:14" x14ac:dyDescent="0.2">
      <c r="A4433" t="s">
        <v>100</v>
      </c>
      <c r="B4433" t="s">
        <v>821</v>
      </c>
      <c r="C4433" t="s">
        <v>16</v>
      </c>
      <c r="E4433" t="s">
        <v>25</v>
      </c>
      <c r="F4433" t="s">
        <v>22</v>
      </c>
      <c r="H4433" t="s">
        <v>23</v>
      </c>
      <c r="I4433">
        <v>0</v>
      </c>
      <c r="J4433">
        <v>42.83</v>
      </c>
      <c r="K4433">
        <v>0</v>
      </c>
      <c r="L4433" t="s">
        <v>24</v>
      </c>
    </row>
    <row r="4434" spans="1:14" x14ac:dyDescent="0.2">
      <c r="A4434" t="s">
        <v>100</v>
      </c>
      <c r="B4434" t="s">
        <v>821</v>
      </c>
      <c r="C4434" t="s">
        <v>16</v>
      </c>
      <c r="E4434" t="s">
        <v>159</v>
      </c>
      <c r="F4434" t="s">
        <v>119</v>
      </c>
      <c r="H4434" t="s">
        <v>23</v>
      </c>
      <c r="I4434">
        <v>0</v>
      </c>
      <c r="J4434">
        <v>42.83</v>
      </c>
      <c r="K4434">
        <v>0</v>
      </c>
      <c r="L4434" t="s">
        <v>120</v>
      </c>
    </row>
    <row r="4435" spans="1:14" x14ac:dyDescent="0.2">
      <c r="A4435" t="s">
        <v>100</v>
      </c>
      <c r="B4435" t="s">
        <v>821</v>
      </c>
      <c r="C4435" t="s">
        <v>16</v>
      </c>
      <c r="E4435" t="s">
        <v>265</v>
      </c>
      <c r="F4435" t="s">
        <v>119</v>
      </c>
      <c r="H4435" t="s">
        <v>23</v>
      </c>
      <c r="I4435">
        <v>1</v>
      </c>
      <c r="J4435">
        <v>42.83</v>
      </c>
      <c r="K4435">
        <v>42.83</v>
      </c>
      <c r="L4435" t="s">
        <v>120</v>
      </c>
    </row>
    <row r="4436" spans="1:14" x14ac:dyDescent="0.2">
      <c r="A4436" t="s">
        <v>100</v>
      </c>
      <c r="B4436" t="s">
        <v>821</v>
      </c>
      <c r="C4436" t="s">
        <v>16</v>
      </c>
      <c r="E4436" t="s">
        <v>121</v>
      </c>
      <c r="F4436" t="s">
        <v>113</v>
      </c>
      <c r="H4436" t="s">
        <v>23</v>
      </c>
      <c r="I4436">
        <v>0</v>
      </c>
      <c r="J4436">
        <v>42.83</v>
      </c>
      <c r="K4436">
        <v>0</v>
      </c>
      <c r="L4436" t="s">
        <v>114</v>
      </c>
      <c r="N4436" t="s">
        <v>487</v>
      </c>
    </row>
    <row r="4437" spans="1:14" x14ac:dyDescent="0.2">
      <c r="A4437" t="s">
        <v>100</v>
      </c>
      <c r="B4437" t="s">
        <v>821</v>
      </c>
      <c r="C4437" t="s">
        <v>16</v>
      </c>
      <c r="E4437" t="s">
        <v>17</v>
      </c>
      <c r="I4437">
        <v>8</v>
      </c>
      <c r="J4437">
        <v>42.83</v>
      </c>
      <c r="K4437">
        <v>342.64</v>
      </c>
      <c r="N4437" t="s">
        <v>477</v>
      </c>
    </row>
    <row r="4438" spans="1:14" x14ac:dyDescent="0.2">
      <c r="A4438" t="s">
        <v>100</v>
      </c>
      <c r="B4438" t="s">
        <v>821</v>
      </c>
      <c r="C4438" t="s">
        <v>16</v>
      </c>
      <c r="E4438" t="s">
        <v>46</v>
      </c>
      <c r="I4438">
        <v>0</v>
      </c>
      <c r="J4438">
        <v>42.83</v>
      </c>
      <c r="K4438">
        <v>0</v>
      </c>
    </row>
    <row r="4439" spans="1:14" x14ac:dyDescent="0.2">
      <c r="A4439" t="s">
        <v>100</v>
      </c>
      <c r="B4439" t="s">
        <v>821</v>
      </c>
      <c r="C4439" t="s">
        <v>16</v>
      </c>
      <c r="E4439" t="s">
        <v>279</v>
      </c>
      <c r="F4439" t="s">
        <v>45</v>
      </c>
      <c r="H4439" t="s">
        <v>23</v>
      </c>
      <c r="I4439">
        <v>0</v>
      </c>
      <c r="J4439">
        <v>42.83</v>
      </c>
      <c r="K4439">
        <v>0</v>
      </c>
      <c r="L4439" t="s">
        <v>24</v>
      </c>
    </row>
    <row r="4440" spans="1:14" x14ac:dyDescent="0.2">
      <c r="A4440" t="s">
        <v>100</v>
      </c>
      <c r="B4440" t="s">
        <v>821</v>
      </c>
      <c r="C4440" t="s">
        <v>16</v>
      </c>
      <c r="E4440" t="s">
        <v>111</v>
      </c>
      <c r="F4440" t="s">
        <v>59</v>
      </c>
      <c r="H4440" t="s">
        <v>23</v>
      </c>
      <c r="I4440">
        <v>0</v>
      </c>
      <c r="J4440">
        <v>42.83</v>
      </c>
      <c r="K4440">
        <v>0</v>
      </c>
      <c r="L4440" t="s">
        <v>24</v>
      </c>
    </row>
    <row r="4441" spans="1:14" x14ac:dyDescent="0.2">
      <c r="A4441" t="s">
        <v>100</v>
      </c>
      <c r="B4441" t="s">
        <v>821</v>
      </c>
      <c r="C4441" t="s">
        <v>16</v>
      </c>
      <c r="E4441" t="s">
        <v>40</v>
      </c>
      <c r="I4441">
        <v>1</v>
      </c>
      <c r="J4441">
        <v>42.83</v>
      </c>
      <c r="K4441">
        <v>42.83</v>
      </c>
    </row>
    <row r="4442" spans="1:14" x14ac:dyDescent="0.2">
      <c r="A4442" t="s">
        <v>100</v>
      </c>
      <c r="B4442" t="s">
        <v>821</v>
      </c>
      <c r="C4442" t="s">
        <v>16</v>
      </c>
      <c r="E4442" t="s">
        <v>43</v>
      </c>
      <c r="F4442" t="s">
        <v>22</v>
      </c>
      <c r="H4442" t="s">
        <v>23</v>
      </c>
      <c r="I4442">
        <v>0</v>
      </c>
      <c r="J4442">
        <v>42.83</v>
      </c>
      <c r="K4442">
        <v>0</v>
      </c>
      <c r="L4442" t="s">
        <v>24</v>
      </c>
    </row>
    <row r="4443" spans="1:14" x14ac:dyDescent="0.2">
      <c r="A4443" t="s">
        <v>100</v>
      </c>
      <c r="B4443" t="s">
        <v>821</v>
      </c>
      <c r="C4443" t="s">
        <v>16</v>
      </c>
      <c r="E4443" t="s">
        <v>57</v>
      </c>
      <c r="F4443" t="s">
        <v>22</v>
      </c>
      <c r="H4443" t="s">
        <v>23</v>
      </c>
      <c r="I4443">
        <v>0</v>
      </c>
      <c r="J4443">
        <v>42.83</v>
      </c>
      <c r="K4443">
        <v>0</v>
      </c>
      <c r="L4443" t="s">
        <v>24</v>
      </c>
    </row>
    <row r="4444" spans="1:14" x14ac:dyDescent="0.2">
      <c r="A4444" t="s">
        <v>100</v>
      </c>
      <c r="B4444" t="s">
        <v>821</v>
      </c>
      <c r="C4444" t="s">
        <v>16</v>
      </c>
      <c r="E4444" t="s">
        <v>111</v>
      </c>
      <c r="F4444" t="s">
        <v>59</v>
      </c>
      <c r="H4444" t="s">
        <v>23</v>
      </c>
      <c r="I4444">
        <v>0</v>
      </c>
      <c r="J4444">
        <v>42.83</v>
      </c>
      <c r="K4444">
        <v>0</v>
      </c>
      <c r="L4444" t="s">
        <v>24</v>
      </c>
    </row>
    <row r="4445" spans="1:14" x14ac:dyDescent="0.2">
      <c r="A4445" t="s">
        <v>100</v>
      </c>
      <c r="B4445" t="s">
        <v>821</v>
      </c>
      <c r="C4445" t="s">
        <v>16</v>
      </c>
      <c r="E4445" t="s">
        <v>213</v>
      </c>
      <c r="F4445" t="s">
        <v>59</v>
      </c>
      <c r="H4445" t="s">
        <v>23</v>
      </c>
      <c r="I4445">
        <v>0</v>
      </c>
      <c r="J4445">
        <v>42.83</v>
      </c>
      <c r="K4445">
        <v>0</v>
      </c>
      <c r="L4445" t="s">
        <v>24</v>
      </c>
    </row>
    <row r="4446" spans="1:14" x14ac:dyDescent="0.2">
      <c r="A4446" t="s">
        <v>100</v>
      </c>
      <c r="B4446" t="s">
        <v>821</v>
      </c>
      <c r="C4446" t="s">
        <v>16</v>
      </c>
      <c r="E4446" t="s">
        <v>368</v>
      </c>
      <c r="F4446" t="s">
        <v>113</v>
      </c>
      <c r="H4446" t="s">
        <v>23</v>
      </c>
      <c r="I4446">
        <v>3</v>
      </c>
      <c r="J4446">
        <v>42.83</v>
      </c>
      <c r="K4446">
        <v>128.49</v>
      </c>
      <c r="L4446" t="s">
        <v>114</v>
      </c>
      <c r="N4446" t="s">
        <v>930</v>
      </c>
    </row>
    <row r="4447" spans="1:14" x14ac:dyDescent="0.2">
      <c r="A4447" t="s">
        <v>100</v>
      </c>
      <c r="B4447" t="s">
        <v>821</v>
      </c>
      <c r="C4447" t="s">
        <v>16</v>
      </c>
      <c r="E4447" t="s">
        <v>65</v>
      </c>
      <c r="F4447" t="s">
        <v>66</v>
      </c>
      <c r="H4447" t="s">
        <v>23</v>
      </c>
      <c r="I4447">
        <v>1</v>
      </c>
      <c r="J4447">
        <v>42.83</v>
      </c>
      <c r="K4447">
        <v>42.83</v>
      </c>
      <c r="L4447" t="s">
        <v>24</v>
      </c>
      <c r="N4447" t="s">
        <v>882</v>
      </c>
    </row>
    <row r="4448" spans="1:14" x14ac:dyDescent="0.2">
      <c r="A4448" t="s">
        <v>100</v>
      </c>
      <c r="B4448" t="s">
        <v>821</v>
      </c>
      <c r="C4448" t="s">
        <v>16</v>
      </c>
      <c r="E4448" t="s">
        <v>19</v>
      </c>
      <c r="I4448">
        <v>0</v>
      </c>
      <c r="J4448">
        <v>42.83</v>
      </c>
      <c r="K4448">
        <v>0</v>
      </c>
    </row>
    <row r="4449" spans="1:14" x14ac:dyDescent="0.2">
      <c r="A4449" t="s">
        <v>100</v>
      </c>
      <c r="B4449" t="s">
        <v>821</v>
      </c>
      <c r="C4449" t="s">
        <v>16</v>
      </c>
      <c r="E4449" t="s">
        <v>21</v>
      </c>
      <c r="F4449" t="s">
        <v>22</v>
      </c>
      <c r="H4449" t="s">
        <v>23</v>
      </c>
      <c r="I4449">
        <v>0</v>
      </c>
      <c r="J4449">
        <v>42.83</v>
      </c>
      <c r="K4449">
        <v>0</v>
      </c>
      <c r="L4449" t="s">
        <v>24</v>
      </c>
    </row>
    <row r="4450" spans="1:14" x14ac:dyDescent="0.2">
      <c r="A4450" t="s">
        <v>100</v>
      </c>
      <c r="B4450" t="s">
        <v>821</v>
      </c>
      <c r="C4450" t="s">
        <v>16</v>
      </c>
      <c r="E4450" t="s">
        <v>208</v>
      </c>
      <c r="F4450" t="s">
        <v>27</v>
      </c>
      <c r="H4450" t="s">
        <v>23</v>
      </c>
      <c r="I4450">
        <v>0.25</v>
      </c>
      <c r="J4450">
        <v>42.83</v>
      </c>
      <c r="K4450">
        <v>10.7075</v>
      </c>
      <c r="L4450" t="s">
        <v>24</v>
      </c>
      <c r="N4450" t="s">
        <v>901</v>
      </c>
    </row>
    <row r="4451" spans="1:14" x14ac:dyDescent="0.2">
      <c r="A4451" t="s">
        <v>101</v>
      </c>
      <c r="B4451" t="s">
        <v>821</v>
      </c>
      <c r="C4451" t="s">
        <v>16</v>
      </c>
      <c r="E4451" t="s">
        <v>18</v>
      </c>
      <c r="I4451">
        <v>6</v>
      </c>
      <c r="J4451">
        <v>42.83</v>
      </c>
      <c r="K4451">
        <v>256.98</v>
      </c>
      <c r="N4451" t="s">
        <v>883</v>
      </c>
    </row>
    <row r="4452" spans="1:14" x14ac:dyDescent="0.2">
      <c r="A4452" t="s">
        <v>101</v>
      </c>
      <c r="B4452" t="s">
        <v>821</v>
      </c>
      <c r="C4452" t="s">
        <v>16</v>
      </c>
      <c r="E4452" t="s">
        <v>112</v>
      </c>
      <c r="F4452" t="s">
        <v>113</v>
      </c>
      <c r="H4452" t="s">
        <v>23</v>
      </c>
      <c r="I4452">
        <v>7.5</v>
      </c>
      <c r="J4452">
        <v>42.83</v>
      </c>
      <c r="K4452">
        <v>321.22500000000002</v>
      </c>
      <c r="L4452" t="s">
        <v>114</v>
      </c>
    </row>
    <row r="4453" spans="1:14" x14ac:dyDescent="0.2">
      <c r="A4453" t="s">
        <v>101</v>
      </c>
      <c r="B4453" t="s">
        <v>821</v>
      </c>
      <c r="C4453" t="s">
        <v>16</v>
      </c>
      <c r="E4453" t="s">
        <v>79</v>
      </c>
      <c r="I4453">
        <v>0</v>
      </c>
      <c r="J4453">
        <v>42.83</v>
      </c>
      <c r="K4453">
        <v>0</v>
      </c>
    </row>
    <row r="4454" spans="1:14" x14ac:dyDescent="0.2">
      <c r="A4454" t="s">
        <v>101</v>
      </c>
      <c r="B4454" t="s">
        <v>821</v>
      </c>
      <c r="C4454" t="s">
        <v>16</v>
      </c>
      <c r="E4454" t="s">
        <v>20</v>
      </c>
      <c r="I4454">
        <v>1</v>
      </c>
      <c r="J4454">
        <v>42.83</v>
      </c>
      <c r="K4454">
        <v>42.83</v>
      </c>
      <c r="N4454" t="s">
        <v>943</v>
      </c>
    </row>
    <row r="4455" spans="1:14" x14ac:dyDescent="0.2">
      <c r="A4455" t="s">
        <v>101</v>
      </c>
      <c r="B4455" t="s">
        <v>821</v>
      </c>
      <c r="C4455" t="s">
        <v>16</v>
      </c>
      <c r="E4455" t="s">
        <v>25</v>
      </c>
      <c r="F4455" t="s">
        <v>22</v>
      </c>
      <c r="H4455" t="s">
        <v>23</v>
      </c>
      <c r="I4455">
        <v>0</v>
      </c>
      <c r="J4455">
        <v>42.83</v>
      </c>
      <c r="K4455">
        <v>0</v>
      </c>
      <c r="L4455" t="s">
        <v>24</v>
      </c>
    </row>
    <row r="4456" spans="1:14" x14ac:dyDescent="0.2">
      <c r="A4456" t="s">
        <v>101</v>
      </c>
      <c r="B4456" t="s">
        <v>821</v>
      </c>
      <c r="C4456" t="s">
        <v>16</v>
      </c>
      <c r="E4456" t="s">
        <v>159</v>
      </c>
      <c r="F4456" t="s">
        <v>119</v>
      </c>
      <c r="H4456" t="s">
        <v>23</v>
      </c>
      <c r="I4456">
        <v>0</v>
      </c>
      <c r="J4456">
        <v>42.83</v>
      </c>
      <c r="K4456">
        <v>0</v>
      </c>
      <c r="L4456" t="s">
        <v>120</v>
      </c>
    </row>
    <row r="4457" spans="1:14" x14ac:dyDescent="0.2">
      <c r="A4457" t="s">
        <v>101</v>
      </c>
      <c r="B4457" t="s">
        <v>821</v>
      </c>
      <c r="C4457" t="s">
        <v>16</v>
      </c>
      <c r="E4457" t="s">
        <v>265</v>
      </c>
      <c r="F4457" t="s">
        <v>119</v>
      </c>
      <c r="H4457" t="s">
        <v>23</v>
      </c>
      <c r="I4457">
        <v>0</v>
      </c>
      <c r="J4457">
        <v>42.83</v>
      </c>
      <c r="K4457">
        <v>0</v>
      </c>
      <c r="L4457" t="s">
        <v>120</v>
      </c>
    </row>
    <row r="4458" spans="1:14" x14ac:dyDescent="0.2">
      <c r="A4458" t="s">
        <v>101</v>
      </c>
      <c r="B4458" t="s">
        <v>821</v>
      </c>
      <c r="C4458" t="s">
        <v>16</v>
      </c>
      <c r="E4458" t="s">
        <v>121</v>
      </c>
      <c r="F4458" t="s">
        <v>113</v>
      </c>
      <c r="H4458" t="s">
        <v>23</v>
      </c>
      <c r="I4458">
        <v>0</v>
      </c>
      <c r="J4458">
        <v>42.83</v>
      </c>
      <c r="K4458">
        <v>0</v>
      </c>
      <c r="L4458" t="s">
        <v>114</v>
      </c>
      <c r="N4458" t="s">
        <v>487</v>
      </c>
    </row>
    <row r="4459" spans="1:14" x14ac:dyDescent="0.2">
      <c r="A4459" t="s">
        <v>101</v>
      </c>
      <c r="B4459" t="s">
        <v>821</v>
      </c>
      <c r="C4459" t="s">
        <v>16</v>
      </c>
      <c r="E4459" t="s">
        <v>17</v>
      </c>
      <c r="I4459">
        <v>24</v>
      </c>
      <c r="J4459">
        <v>42.83</v>
      </c>
      <c r="K4459">
        <v>1027.92</v>
      </c>
      <c r="N4459" t="s">
        <v>955</v>
      </c>
    </row>
    <row r="4460" spans="1:14" x14ac:dyDescent="0.2">
      <c r="A4460" t="s">
        <v>101</v>
      </c>
      <c r="B4460" t="s">
        <v>821</v>
      </c>
      <c r="C4460" t="s">
        <v>16</v>
      </c>
      <c r="E4460" t="s">
        <v>46</v>
      </c>
      <c r="I4460">
        <v>0</v>
      </c>
      <c r="J4460">
        <v>42.83</v>
      </c>
      <c r="K4460">
        <v>0</v>
      </c>
    </row>
    <row r="4461" spans="1:14" x14ac:dyDescent="0.2">
      <c r="A4461" t="s">
        <v>101</v>
      </c>
      <c r="B4461" t="s">
        <v>821</v>
      </c>
      <c r="C4461" t="s">
        <v>16</v>
      </c>
      <c r="E4461" t="s">
        <v>279</v>
      </c>
      <c r="F4461" t="s">
        <v>45</v>
      </c>
      <c r="H4461" t="s">
        <v>23</v>
      </c>
      <c r="I4461">
        <v>0</v>
      </c>
      <c r="J4461">
        <v>42.83</v>
      </c>
      <c r="K4461">
        <v>0</v>
      </c>
      <c r="L4461" t="s">
        <v>24</v>
      </c>
    </row>
    <row r="4462" spans="1:14" x14ac:dyDescent="0.2">
      <c r="A4462" t="s">
        <v>101</v>
      </c>
      <c r="B4462" t="s">
        <v>821</v>
      </c>
      <c r="C4462" t="s">
        <v>16</v>
      </c>
      <c r="E4462" t="s">
        <v>111</v>
      </c>
      <c r="F4462" t="s">
        <v>59</v>
      </c>
      <c r="H4462" t="s">
        <v>23</v>
      </c>
      <c r="I4462">
        <v>0</v>
      </c>
      <c r="J4462">
        <v>42.83</v>
      </c>
      <c r="K4462">
        <v>0</v>
      </c>
      <c r="L4462" t="s">
        <v>24</v>
      </c>
    </row>
    <row r="4463" spans="1:14" x14ac:dyDescent="0.2">
      <c r="A4463" t="s">
        <v>101</v>
      </c>
      <c r="B4463" t="s">
        <v>821</v>
      </c>
      <c r="C4463" t="s">
        <v>16</v>
      </c>
      <c r="E4463" t="s">
        <v>40</v>
      </c>
      <c r="I4463">
        <v>0</v>
      </c>
      <c r="J4463">
        <v>42.83</v>
      </c>
      <c r="K4463">
        <v>0</v>
      </c>
    </row>
    <row r="4464" spans="1:14" x14ac:dyDescent="0.2">
      <c r="A4464" t="s">
        <v>101</v>
      </c>
      <c r="B4464" t="s">
        <v>821</v>
      </c>
      <c r="C4464" t="s">
        <v>16</v>
      </c>
      <c r="E4464" t="s">
        <v>43</v>
      </c>
      <c r="F4464" t="s">
        <v>22</v>
      </c>
      <c r="H4464" t="s">
        <v>23</v>
      </c>
      <c r="I4464">
        <v>0</v>
      </c>
      <c r="J4464">
        <v>42.83</v>
      </c>
      <c r="K4464">
        <v>0</v>
      </c>
      <c r="L4464" t="s">
        <v>24</v>
      </c>
    </row>
    <row r="4465" spans="1:14" x14ac:dyDescent="0.2">
      <c r="A4465" t="s">
        <v>101</v>
      </c>
      <c r="B4465" t="s">
        <v>821</v>
      </c>
      <c r="C4465" t="s">
        <v>16</v>
      </c>
      <c r="E4465" t="s">
        <v>57</v>
      </c>
      <c r="F4465" t="s">
        <v>22</v>
      </c>
      <c r="H4465" t="s">
        <v>23</v>
      </c>
      <c r="I4465">
        <v>0</v>
      </c>
      <c r="J4465">
        <v>42.83</v>
      </c>
      <c r="K4465">
        <v>0</v>
      </c>
      <c r="L4465" t="s">
        <v>24</v>
      </c>
    </row>
    <row r="4466" spans="1:14" x14ac:dyDescent="0.2">
      <c r="A4466" t="s">
        <v>101</v>
      </c>
      <c r="B4466" t="s">
        <v>821</v>
      </c>
      <c r="C4466" t="s">
        <v>16</v>
      </c>
      <c r="E4466" t="s">
        <v>111</v>
      </c>
      <c r="F4466" t="s">
        <v>59</v>
      </c>
      <c r="H4466" t="s">
        <v>23</v>
      </c>
      <c r="I4466">
        <v>0</v>
      </c>
      <c r="J4466">
        <v>42.83</v>
      </c>
      <c r="K4466">
        <v>0</v>
      </c>
      <c r="L4466" t="s">
        <v>24</v>
      </c>
    </row>
    <row r="4467" spans="1:14" x14ac:dyDescent="0.2">
      <c r="A4467" t="s">
        <v>101</v>
      </c>
      <c r="B4467" t="s">
        <v>821</v>
      </c>
      <c r="C4467" t="s">
        <v>16</v>
      </c>
      <c r="E4467" t="s">
        <v>213</v>
      </c>
      <c r="F4467" t="s">
        <v>59</v>
      </c>
      <c r="H4467" t="s">
        <v>23</v>
      </c>
      <c r="I4467">
        <v>0</v>
      </c>
      <c r="J4467">
        <v>42.83</v>
      </c>
      <c r="K4467">
        <v>0</v>
      </c>
      <c r="L4467" t="s">
        <v>24</v>
      </c>
    </row>
    <row r="4468" spans="1:14" x14ac:dyDescent="0.2">
      <c r="A4468" t="s">
        <v>101</v>
      </c>
      <c r="B4468" t="s">
        <v>821</v>
      </c>
      <c r="C4468" t="s">
        <v>16</v>
      </c>
      <c r="E4468" t="s">
        <v>368</v>
      </c>
      <c r="F4468" t="s">
        <v>113</v>
      </c>
      <c r="H4468" t="s">
        <v>23</v>
      </c>
      <c r="I4468">
        <v>0</v>
      </c>
      <c r="J4468">
        <v>42.83</v>
      </c>
      <c r="K4468">
        <v>0</v>
      </c>
      <c r="L4468" t="s">
        <v>114</v>
      </c>
    </row>
    <row r="4469" spans="1:14" x14ac:dyDescent="0.2">
      <c r="A4469" t="s">
        <v>101</v>
      </c>
      <c r="B4469" t="s">
        <v>821</v>
      </c>
      <c r="C4469" t="s">
        <v>16</v>
      </c>
      <c r="E4469" t="s">
        <v>65</v>
      </c>
      <c r="F4469" t="s">
        <v>66</v>
      </c>
      <c r="H4469" t="s">
        <v>23</v>
      </c>
      <c r="I4469">
        <v>0</v>
      </c>
      <c r="J4469">
        <v>42.83</v>
      </c>
      <c r="K4469">
        <v>0</v>
      </c>
      <c r="L4469" t="s">
        <v>24</v>
      </c>
      <c r="N4469" t="s">
        <v>882</v>
      </c>
    </row>
    <row r="4470" spans="1:14" x14ac:dyDescent="0.2">
      <c r="A4470" t="s">
        <v>101</v>
      </c>
      <c r="B4470" t="s">
        <v>821</v>
      </c>
      <c r="C4470" t="s">
        <v>16</v>
      </c>
      <c r="E4470" t="s">
        <v>19</v>
      </c>
      <c r="I4470">
        <v>0</v>
      </c>
      <c r="J4470">
        <v>42.83</v>
      </c>
      <c r="K4470">
        <v>0</v>
      </c>
    </row>
    <row r="4471" spans="1:14" x14ac:dyDescent="0.2">
      <c r="A4471" t="s">
        <v>101</v>
      </c>
      <c r="B4471" t="s">
        <v>821</v>
      </c>
      <c r="C4471" t="s">
        <v>16</v>
      </c>
      <c r="E4471" t="s">
        <v>21</v>
      </c>
      <c r="F4471" t="s">
        <v>22</v>
      </c>
      <c r="H4471" t="s">
        <v>23</v>
      </c>
      <c r="I4471">
        <v>0</v>
      </c>
      <c r="J4471">
        <v>42.83</v>
      </c>
      <c r="K4471">
        <v>0</v>
      </c>
      <c r="L4471" t="s">
        <v>24</v>
      </c>
    </row>
    <row r="4472" spans="1:14" x14ac:dyDescent="0.2">
      <c r="A4472" t="s">
        <v>101</v>
      </c>
      <c r="B4472" t="s">
        <v>821</v>
      </c>
      <c r="C4472" t="s">
        <v>16</v>
      </c>
      <c r="E4472" t="s">
        <v>208</v>
      </c>
      <c r="F4472" t="s">
        <v>27</v>
      </c>
      <c r="H4472" t="s">
        <v>23</v>
      </c>
      <c r="I4472">
        <v>0.25</v>
      </c>
      <c r="J4472">
        <v>42.83</v>
      </c>
      <c r="K4472">
        <v>10.7075</v>
      </c>
      <c r="L4472" t="s">
        <v>24</v>
      </c>
      <c r="N4472" t="s">
        <v>901</v>
      </c>
    </row>
    <row r="4473" spans="1:14" x14ac:dyDescent="0.2">
      <c r="A4473" t="s">
        <v>102</v>
      </c>
      <c r="B4473" t="s">
        <v>821</v>
      </c>
      <c r="C4473" t="s">
        <v>16</v>
      </c>
      <c r="E4473" t="s">
        <v>18</v>
      </c>
      <c r="I4473">
        <v>8</v>
      </c>
      <c r="J4473">
        <v>42.83</v>
      </c>
      <c r="K4473">
        <v>342.64</v>
      </c>
      <c r="N4473" t="s">
        <v>956</v>
      </c>
    </row>
    <row r="4474" spans="1:14" x14ac:dyDescent="0.2">
      <c r="A4474" t="s">
        <v>102</v>
      </c>
      <c r="B4474" t="s">
        <v>821</v>
      </c>
      <c r="C4474" t="s">
        <v>16</v>
      </c>
      <c r="E4474" t="s">
        <v>112</v>
      </c>
      <c r="F4474" t="s">
        <v>113</v>
      </c>
      <c r="H4474" t="s">
        <v>23</v>
      </c>
      <c r="I4474">
        <v>7</v>
      </c>
      <c r="J4474">
        <v>42.83</v>
      </c>
      <c r="K4474">
        <v>299.81</v>
      </c>
      <c r="L4474" t="s">
        <v>114</v>
      </c>
      <c r="N4474" t="s">
        <v>487</v>
      </c>
    </row>
    <row r="4475" spans="1:14" x14ac:dyDescent="0.2">
      <c r="A4475" t="s">
        <v>102</v>
      </c>
      <c r="B4475" t="s">
        <v>821</v>
      </c>
      <c r="C4475" t="s">
        <v>16</v>
      </c>
      <c r="E4475" t="s">
        <v>79</v>
      </c>
      <c r="I4475">
        <v>2</v>
      </c>
      <c r="J4475">
        <v>42.83</v>
      </c>
      <c r="K4475">
        <v>85.66</v>
      </c>
      <c r="N4475" t="s">
        <v>957</v>
      </c>
    </row>
    <row r="4476" spans="1:14" x14ac:dyDescent="0.2">
      <c r="A4476" t="s">
        <v>102</v>
      </c>
      <c r="B4476" t="s">
        <v>821</v>
      </c>
      <c r="C4476" t="s">
        <v>16</v>
      </c>
      <c r="E4476" t="s">
        <v>20</v>
      </c>
      <c r="I4476">
        <v>1.5</v>
      </c>
      <c r="J4476">
        <v>42.83</v>
      </c>
      <c r="K4476">
        <v>64.245000000000005</v>
      </c>
      <c r="N4476" t="s">
        <v>958</v>
      </c>
    </row>
    <row r="4477" spans="1:14" x14ac:dyDescent="0.2">
      <c r="A4477" t="s">
        <v>102</v>
      </c>
      <c r="B4477" t="s">
        <v>821</v>
      </c>
      <c r="C4477" t="s">
        <v>16</v>
      </c>
      <c r="E4477" t="s">
        <v>25</v>
      </c>
      <c r="F4477" t="s">
        <v>22</v>
      </c>
      <c r="H4477" t="s">
        <v>23</v>
      </c>
      <c r="I4477">
        <v>0</v>
      </c>
      <c r="J4477">
        <v>42.83</v>
      </c>
      <c r="K4477">
        <v>0</v>
      </c>
      <c r="L4477" t="s">
        <v>24</v>
      </c>
    </row>
    <row r="4478" spans="1:14" x14ac:dyDescent="0.2">
      <c r="A4478" t="s">
        <v>102</v>
      </c>
      <c r="B4478" t="s">
        <v>821</v>
      </c>
      <c r="C4478" t="s">
        <v>16</v>
      </c>
      <c r="E4478" t="s">
        <v>159</v>
      </c>
      <c r="F4478" t="s">
        <v>119</v>
      </c>
      <c r="H4478" t="s">
        <v>23</v>
      </c>
      <c r="I4478">
        <v>0</v>
      </c>
      <c r="J4478">
        <v>42.83</v>
      </c>
      <c r="K4478">
        <v>0</v>
      </c>
      <c r="L4478" t="s">
        <v>120</v>
      </c>
    </row>
    <row r="4479" spans="1:14" x14ac:dyDescent="0.2">
      <c r="A4479" t="s">
        <v>102</v>
      </c>
      <c r="B4479" t="s">
        <v>821</v>
      </c>
      <c r="C4479" t="s">
        <v>16</v>
      </c>
      <c r="E4479" t="s">
        <v>265</v>
      </c>
      <c r="F4479" t="s">
        <v>119</v>
      </c>
      <c r="H4479" t="s">
        <v>23</v>
      </c>
      <c r="I4479">
        <v>0</v>
      </c>
      <c r="J4479">
        <v>42.83</v>
      </c>
      <c r="K4479">
        <v>0</v>
      </c>
      <c r="L4479" t="s">
        <v>120</v>
      </c>
    </row>
    <row r="4480" spans="1:14" x14ac:dyDescent="0.2">
      <c r="A4480" t="s">
        <v>102</v>
      </c>
      <c r="B4480" t="s">
        <v>821</v>
      </c>
      <c r="C4480" t="s">
        <v>16</v>
      </c>
      <c r="E4480" t="s">
        <v>121</v>
      </c>
      <c r="F4480" t="s">
        <v>113</v>
      </c>
      <c r="H4480" t="s">
        <v>23</v>
      </c>
      <c r="I4480">
        <v>0</v>
      </c>
      <c r="J4480">
        <v>42.83</v>
      </c>
      <c r="K4480">
        <v>0</v>
      </c>
      <c r="L4480" t="s">
        <v>114</v>
      </c>
      <c r="N4480" t="s">
        <v>487</v>
      </c>
    </row>
    <row r="4481" spans="1:14" x14ac:dyDescent="0.2">
      <c r="A4481" t="s">
        <v>102</v>
      </c>
      <c r="B4481" t="s">
        <v>821</v>
      </c>
      <c r="C4481" t="s">
        <v>16</v>
      </c>
      <c r="E4481" t="s">
        <v>17</v>
      </c>
      <c r="I4481">
        <v>16</v>
      </c>
      <c r="J4481">
        <v>42.83</v>
      </c>
      <c r="K4481">
        <v>685.28</v>
      </c>
      <c r="N4481" t="s">
        <v>659</v>
      </c>
    </row>
    <row r="4482" spans="1:14" x14ac:dyDescent="0.2">
      <c r="A4482" t="s">
        <v>102</v>
      </c>
      <c r="B4482" t="s">
        <v>821</v>
      </c>
      <c r="C4482" t="s">
        <v>16</v>
      </c>
      <c r="E4482" t="s">
        <v>46</v>
      </c>
      <c r="I4482">
        <v>0</v>
      </c>
      <c r="J4482">
        <v>42.83</v>
      </c>
      <c r="K4482">
        <v>0</v>
      </c>
    </row>
    <row r="4483" spans="1:14" x14ac:dyDescent="0.2">
      <c r="A4483" t="s">
        <v>102</v>
      </c>
      <c r="B4483" t="s">
        <v>821</v>
      </c>
      <c r="C4483" t="s">
        <v>16</v>
      </c>
      <c r="E4483" t="s">
        <v>279</v>
      </c>
      <c r="F4483" t="s">
        <v>45</v>
      </c>
      <c r="H4483" t="s">
        <v>23</v>
      </c>
      <c r="I4483">
        <v>0</v>
      </c>
      <c r="J4483">
        <v>42.83</v>
      </c>
      <c r="K4483">
        <v>0</v>
      </c>
      <c r="L4483" t="s">
        <v>24</v>
      </c>
    </row>
    <row r="4484" spans="1:14" x14ac:dyDescent="0.2">
      <c r="A4484" t="s">
        <v>102</v>
      </c>
      <c r="B4484" t="s">
        <v>821</v>
      </c>
      <c r="C4484" t="s">
        <v>16</v>
      </c>
      <c r="E4484" t="s">
        <v>111</v>
      </c>
      <c r="F4484" t="s">
        <v>59</v>
      </c>
      <c r="H4484" t="s">
        <v>23</v>
      </c>
      <c r="I4484">
        <v>0</v>
      </c>
      <c r="J4484">
        <v>42.83</v>
      </c>
      <c r="K4484">
        <v>0</v>
      </c>
      <c r="L4484" t="s">
        <v>24</v>
      </c>
    </row>
    <row r="4485" spans="1:14" x14ac:dyDescent="0.2">
      <c r="A4485" t="s">
        <v>102</v>
      </c>
      <c r="B4485" t="s">
        <v>821</v>
      </c>
      <c r="C4485" t="s">
        <v>16</v>
      </c>
      <c r="E4485" t="s">
        <v>40</v>
      </c>
      <c r="I4485">
        <v>2</v>
      </c>
      <c r="J4485">
        <v>42.83</v>
      </c>
      <c r="K4485">
        <v>85.66</v>
      </c>
      <c r="N4485" t="s">
        <v>959</v>
      </c>
    </row>
    <row r="4486" spans="1:14" x14ac:dyDescent="0.2">
      <c r="A4486" t="s">
        <v>102</v>
      </c>
      <c r="B4486" t="s">
        <v>821</v>
      </c>
      <c r="C4486" t="s">
        <v>16</v>
      </c>
      <c r="E4486" t="s">
        <v>43</v>
      </c>
      <c r="F4486" t="s">
        <v>22</v>
      </c>
      <c r="H4486" t="s">
        <v>23</v>
      </c>
      <c r="I4486">
        <v>0</v>
      </c>
      <c r="J4486">
        <v>42.83</v>
      </c>
      <c r="K4486">
        <v>0</v>
      </c>
      <c r="L4486" t="s">
        <v>24</v>
      </c>
    </row>
    <row r="4487" spans="1:14" x14ac:dyDescent="0.2">
      <c r="A4487" t="s">
        <v>102</v>
      </c>
      <c r="B4487" t="s">
        <v>821</v>
      </c>
      <c r="C4487" t="s">
        <v>16</v>
      </c>
      <c r="E4487" t="s">
        <v>57</v>
      </c>
      <c r="F4487" t="s">
        <v>22</v>
      </c>
      <c r="H4487" t="s">
        <v>23</v>
      </c>
      <c r="I4487">
        <v>0</v>
      </c>
      <c r="J4487">
        <v>42.83</v>
      </c>
      <c r="K4487">
        <v>0</v>
      </c>
      <c r="L4487" t="s">
        <v>24</v>
      </c>
    </row>
    <row r="4488" spans="1:14" x14ac:dyDescent="0.2">
      <c r="A4488" t="s">
        <v>102</v>
      </c>
      <c r="B4488" t="s">
        <v>821</v>
      </c>
      <c r="C4488" t="s">
        <v>16</v>
      </c>
      <c r="E4488" t="s">
        <v>111</v>
      </c>
      <c r="F4488" t="s">
        <v>59</v>
      </c>
      <c r="H4488" t="s">
        <v>23</v>
      </c>
      <c r="I4488">
        <v>0</v>
      </c>
      <c r="J4488">
        <v>42.83</v>
      </c>
      <c r="K4488">
        <v>0</v>
      </c>
      <c r="L4488" t="s">
        <v>24</v>
      </c>
    </row>
    <row r="4489" spans="1:14" x14ac:dyDescent="0.2">
      <c r="A4489" t="s">
        <v>102</v>
      </c>
      <c r="B4489" t="s">
        <v>821</v>
      </c>
      <c r="C4489" t="s">
        <v>16</v>
      </c>
      <c r="E4489" t="s">
        <v>213</v>
      </c>
      <c r="F4489" t="s">
        <v>59</v>
      </c>
      <c r="H4489" t="s">
        <v>23</v>
      </c>
      <c r="I4489">
        <v>0</v>
      </c>
      <c r="J4489">
        <v>42.83</v>
      </c>
      <c r="K4489">
        <v>0</v>
      </c>
      <c r="L4489" t="s">
        <v>24</v>
      </c>
    </row>
    <row r="4490" spans="1:14" x14ac:dyDescent="0.2">
      <c r="A4490" t="s">
        <v>102</v>
      </c>
      <c r="B4490" t="s">
        <v>821</v>
      </c>
      <c r="C4490" t="s">
        <v>16</v>
      </c>
      <c r="E4490" t="s">
        <v>368</v>
      </c>
      <c r="F4490" t="s">
        <v>113</v>
      </c>
      <c r="H4490" t="s">
        <v>23</v>
      </c>
      <c r="I4490">
        <v>0</v>
      </c>
      <c r="J4490">
        <v>42.83</v>
      </c>
      <c r="K4490">
        <v>0</v>
      </c>
      <c r="L4490" t="s">
        <v>114</v>
      </c>
    </row>
    <row r="4491" spans="1:14" x14ac:dyDescent="0.2">
      <c r="A4491" t="s">
        <v>102</v>
      </c>
      <c r="B4491" t="s">
        <v>821</v>
      </c>
      <c r="C4491" t="s">
        <v>16</v>
      </c>
      <c r="E4491" t="s">
        <v>65</v>
      </c>
      <c r="F4491" t="s">
        <v>66</v>
      </c>
      <c r="H4491" t="s">
        <v>23</v>
      </c>
      <c r="I4491">
        <v>0</v>
      </c>
      <c r="J4491">
        <v>42.83</v>
      </c>
      <c r="K4491">
        <v>0</v>
      </c>
      <c r="L4491" t="s">
        <v>24</v>
      </c>
      <c r="N4491" t="s">
        <v>882</v>
      </c>
    </row>
    <row r="4492" spans="1:14" x14ac:dyDescent="0.2">
      <c r="A4492" t="s">
        <v>102</v>
      </c>
      <c r="B4492" t="s">
        <v>821</v>
      </c>
      <c r="C4492" t="s">
        <v>16</v>
      </c>
      <c r="E4492" t="s">
        <v>19</v>
      </c>
      <c r="I4492">
        <v>0</v>
      </c>
      <c r="J4492">
        <v>42.83</v>
      </c>
      <c r="K4492">
        <v>0</v>
      </c>
    </row>
    <row r="4493" spans="1:14" x14ac:dyDescent="0.2">
      <c r="A4493" t="s">
        <v>102</v>
      </c>
      <c r="B4493" t="s">
        <v>821</v>
      </c>
      <c r="C4493" t="s">
        <v>16</v>
      </c>
      <c r="E4493" t="s">
        <v>21</v>
      </c>
      <c r="F4493" t="s">
        <v>22</v>
      </c>
      <c r="H4493" t="s">
        <v>23</v>
      </c>
      <c r="I4493">
        <v>2</v>
      </c>
      <c r="J4493">
        <v>42.83</v>
      </c>
      <c r="K4493">
        <v>85.66</v>
      </c>
      <c r="L4493" t="s">
        <v>24</v>
      </c>
      <c r="N4493" t="s">
        <v>960</v>
      </c>
    </row>
    <row r="4494" spans="1:14" x14ac:dyDescent="0.2">
      <c r="A4494" t="s">
        <v>102</v>
      </c>
      <c r="B4494" t="s">
        <v>821</v>
      </c>
      <c r="C4494" t="s">
        <v>16</v>
      </c>
      <c r="E4494" t="s">
        <v>208</v>
      </c>
      <c r="F4494" t="s">
        <v>27</v>
      </c>
      <c r="H4494" t="s">
        <v>23</v>
      </c>
      <c r="I4494">
        <v>0.25</v>
      </c>
      <c r="J4494">
        <v>42.83</v>
      </c>
      <c r="K4494">
        <v>10.7075</v>
      </c>
      <c r="L4494" t="s">
        <v>24</v>
      </c>
      <c r="N4494" t="s">
        <v>901</v>
      </c>
    </row>
    <row r="4495" spans="1:14" x14ac:dyDescent="0.2">
      <c r="A4495" t="s">
        <v>103</v>
      </c>
      <c r="B4495" t="s">
        <v>821</v>
      </c>
      <c r="C4495" t="s">
        <v>16</v>
      </c>
      <c r="E4495" t="s">
        <v>18</v>
      </c>
      <c r="I4495">
        <v>8</v>
      </c>
      <c r="J4495">
        <v>42.83</v>
      </c>
      <c r="K4495">
        <v>342.64</v>
      </c>
      <c r="N4495" t="s">
        <v>961</v>
      </c>
    </row>
    <row r="4496" spans="1:14" x14ac:dyDescent="0.2">
      <c r="A4496" t="s">
        <v>103</v>
      </c>
      <c r="B4496" t="s">
        <v>821</v>
      </c>
      <c r="C4496" t="s">
        <v>16</v>
      </c>
      <c r="E4496" t="s">
        <v>112</v>
      </c>
      <c r="F4496" t="s">
        <v>113</v>
      </c>
      <c r="H4496" t="s">
        <v>23</v>
      </c>
      <c r="I4496">
        <v>9</v>
      </c>
      <c r="J4496">
        <v>42.83</v>
      </c>
      <c r="K4496">
        <v>385.47</v>
      </c>
      <c r="L4496" t="s">
        <v>114</v>
      </c>
      <c r="N4496" t="s">
        <v>962</v>
      </c>
    </row>
    <row r="4497" spans="1:14" x14ac:dyDescent="0.2">
      <c r="A4497" t="s">
        <v>103</v>
      </c>
      <c r="B4497" t="s">
        <v>821</v>
      </c>
      <c r="C4497" t="s">
        <v>16</v>
      </c>
      <c r="E4497" t="s">
        <v>79</v>
      </c>
      <c r="I4497">
        <v>3</v>
      </c>
      <c r="J4497">
        <v>42.83</v>
      </c>
      <c r="K4497">
        <v>128.49</v>
      </c>
      <c r="N4497" t="s">
        <v>963</v>
      </c>
    </row>
    <row r="4498" spans="1:14" x14ac:dyDescent="0.2">
      <c r="A4498" t="s">
        <v>103</v>
      </c>
      <c r="B4498" t="s">
        <v>821</v>
      </c>
      <c r="C4498" t="s">
        <v>16</v>
      </c>
      <c r="E4498" t="s">
        <v>20</v>
      </c>
      <c r="I4498">
        <v>0</v>
      </c>
      <c r="J4498">
        <v>42.83</v>
      </c>
      <c r="K4498">
        <v>0</v>
      </c>
    </row>
    <row r="4499" spans="1:14" x14ac:dyDescent="0.2">
      <c r="A4499" t="s">
        <v>103</v>
      </c>
      <c r="B4499" t="s">
        <v>821</v>
      </c>
      <c r="C4499" t="s">
        <v>16</v>
      </c>
      <c r="E4499" t="s">
        <v>25</v>
      </c>
      <c r="F4499" t="s">
        <v>22</v>
      </c>
      <c r="H4499" t="s">
        <v>23</v>
      </c>
      <c r="I4499">
        <v>0</v>
      </c>
      <c r="J4499">
        <v>42.83</v>
      </c>
      <c r="K4499">
        <v>0</v>
      </c>
      <c r="L4499" t="s">
        <v>24</v>
      </c>
    </row>
    <row r="4500" spans="1:14" x14ac:dyDescent="0.2">
      <c r="A4500" t="s">
        <v>103</v>
      </c>
      <c r="B4500" t="s">
        <v>821</v>
      </c>
      <c r="C4500" t="s">
        <v>16</v>
      </c>
      <c r="E4500" t="s">
        <v>159</v>
      </c>
      <c r="F4500" t="s">
        <v>119</v>
      </c>
      <c r="H4500" t="s">
        <v>23</v>
      </c>
      <c r="I4500">
        <v>0</v>
      </c>
      <c r="J4500">
        <v>42.83</v>
      </c>
      <c r="K4500">
        <v>0</v>
      </c>
      <c r="L4500" t="s">
        <v>120</v>
      </c>
    </row>
    <row r="4501" spans="1:14" x14ac:dyDescent="0.2">
      <c r="A4501" t="s">
        <v>103</v>
      </c>
      <c r="B4501" t="s">
        <v>821</v>
      </c>
      <c r="C4501" t="s">
        <v>16</v>
      </c>
      <c r="E4501" t="s">
        <v>265</v>
      </c>
      <c r="F4501" t="s">
        <v>119</v>
      </c>
      <c r="H4501" t="s">
        <v>23</v>
      </c>
      <c r="I4501">
        <v>0</v>
      </c>
      <c r="J4501">
        <v>42.83</v>
      </c>
      <c r="K4501">
        <v>0</v>
      </c>
      <c r="L4501" t="s">
        <v>120</v>
      </c>
    </row>
    <row r="4502" spans="1:14" x14ac:dyDescent="0.2">
      <c r="A4502" t="s">
        <v>103</v>
      </c>
      <c r="B4502" t="s">
        <v>821</v>
      </c>
      <c r="C4502" t="s">
        <v>16</v>
      </c>
      <c r="E4502" t="s">
        <v>121</v>
      </c>
      <c r="F4502" t="s">
        <v>113</v>
      </c>
      <c r="H4502" t="s">
        <v>23</v>
      </c>
      <c r="I4502">
        <v>0</v>
      </c>
      <c r="J4502">
        <v>42.83</v>
      </c>
      <c r="K4502">
        <v>0</v>
      </c>
      <c r="L4502" t="s">
        <v>114</v>
      </c>
      <c r="N4502" t="s">
        <v>487</v>
      </c>
    </row>
    <row r="4503" spans="1:14" x14ac:dyDescent="0.2">
      <c r="A4503" t="s">
        <v>103</v>
      </c>
      <c r="B4503" t="s">
        <v>821</v>
      </c>
      <c r="C4503" t="s">
        <v>16</v>
      </c>
      <c r="E4503" t="s">
        <v>17</v>
      </c>
      <c r="I4503">
        <v>0</v>
      </c>
      <c r="J4503">
        <v>42.83</v>
      </c>
      <c r="K4503">
        <v>0</v>
      </c>
    </row>
    <row r="4504" spans="1:14" x14ac:dyDescent="0.2">
      <c r="A4504" t="s">
        <v>103</v>
      </c>
      <c r="B4504" t="s">
        <v>821</v>
      </c>
      <c r="C4504" t="s">
        <v>16</v>
      </c>
      <c r="E4504" t="s">
        <v>46</v>
      </c>
      <c r="I4504">
        <v>17</v>
      </c>
      <c r="J4504">
        <v>42.83</v>
      </c>
      <c r="K4504">
        <v>728.11</v>
      </c>
      <c r="N4504" t="s">
        <v>964</v>
      </c>
    </row>
    <row r="4505" spans="1:14" x14ac:dyDescent="0.2">
      <c r="A4505" t="s">
        <v>103</v>
      </c>
      <c r="B4505" t="s">
        <v>821</v>
      </c>
      <c r="C4505" t="s">
        <v>16</v>
      </c>
      <c r="E4505" t="s">
        <v>279</v>
      </c>
      <c r="F4505" t="s">
        <v>45</v>
      </c>
      <c r="H4505" t="s">
        <v>23</v>
      </c>
      <c r="I4505">
        <v>0</v>
      </c>
      <c r="J4505">
        <v>42.83</v>
      </c>
      <c r="K4505">
        <v>0</v>
      </c>
      <c r="L4505" t="s">
        <v>24</v>
      </c>
    </row>
    <row r="4506" spans="1:14" x14ac:dyDescent="0.2">
      <c r="A4506" t="s">
        <v>103</v>
      </c>
      <c r="B4506" t="s">
        <v>821</v>
      </c>
      <c r="C4506" t="s">
        <v>16</v>
      </c>
      <c r="E4506" t="s">
        <v>111</v>
      </c>
      <c r="F4506" t="s">
        <v>59</v>
      </c>
      <c r="H4506" t="s">
        <v>23</v>
      </c>
      <c r="I4506">
        <v>0</v>
      </c>
      <c r="J4506">
        <v>42.83</v>
      </c>
      <c r="K4506">
        <v>0</v>
      </c>
      <c r="L4506" t="s">
        <v>24</v>
      </c>
    </row>
    <row r="4507" spans="1:14" x14ac:dyDescent="0.2">
      <c r="A4507" t="s">
        <v>103</v>
      </c>
      <c r="B4507" t="s">
        <v>821</v>
      </c>
      <c r="C4507" t="s">
        <v>16</v>
      </c>
      <c r="E4507" t="s">
        <v>40</v>
      </c>
      <c r="I4507">
        <v>0.5</v>
      </c>
      <c r="J4507">
        <v>42.83</v>
      </c>
      <c r="K4507">
        <v>21.414999999999999</v>
      </c>
    </row>
    <row r="4508" spans="1:14" x14ac:dyDescent="0.2">
      <c r="A4508" t="s">
        <v>103</v>
      </c>
      <c r="B4508" t="s">
        <v>821</v>
      </c>
      <c r="C4508" t="s">
        <v>16</v>
      </c>
      <c r="E4508" t="s">
        <v>43</v>
      </c>
      <c r="F4508" t="s">
        <v>22</v>
      </c>
      <c r="H4508" t="s">
        <v>23</v>
      </c>
      <c r="I4508">
        <v>0</v>
      </c>
      <c r="J4508">
        <v>42.83</v>
      </c>
      <c r="K4508">
        <v>0</v>
      </c>
      <c r="L4508" t="s">
        <v>24</v>
      </c>
    </row>
    <row r="4509" spans="1:14" x14ac:dyDescent="0.2">
      <c r="A4509" t="s">
        <v>103</v>
      </c>
      <c r="B4509" t="s">
        <v>821</v>
      </c>
      <c r="C4509" t="s">
        <v>16</v>
      </c>
      <c r="E4509" t="s">
        <v>57</v>
      </c>
      <c r="F4509" t="s">
        <v>22</v>
      </c>
      <c r="H4509" t="s">
        <v>23</v>
      </c>
      <c r="I4509">
        <v>0</v>
      </c>
      <c r="J4509">
        <v>42.83</v>
      </c>
      <c r="K4509">
        <v>0</v>
      </c>
      <c r="L4509" t="s">
        <v>24</v>
      </c>
    </row>
    <row r="4510" spans="1:14" x14ac:dyDescent="0.2">
      <c r="A4510" t="s">
        <v>103</v>
      </c>
      <c r="B4510" t="s">
        <v>821</v>
      </c>
      <c r="C4510" t="s">
        <v>16</v>
      </c>
      <c r="E4510" t="s">
        <v>111</v>
      </c>
      <c r="F4510" t="s">
        <v>59</v>
      </c>
      <c r="H4510" t="s">
        <v>23</v>
      </c>
      <c r="I4510">
        <v>0</v>
      </c>
      <c r="J4510">
        <v>42.83</v>
      </c>
      <c r="K4510">
        <v>0</v>
      </c>
      <c r="L4510" t="s">
        <v>24</v>
      </c>
    </row>
    <row r="4511" spans="1:14" x14ac:dyDescent="0.2">
      <c r="A4511" t="s">
        <v>103</v>
      </c>
      <c r="B4511" t="s">
        <v>821</v>
      </c>
      <c r="C4511" t="s">
        <v>16</v>
      </c>
      <c r="E4511" t="s">
        <v>213</v>
      </c>
      <c r="F4511" t="s">
        <v>59</v>
      </c>
      <c r="H4511" t="s">
        <v>23</v>
      </c>
      <c r="I4511">
        <v>0</v>
      </c>
      <c r="J4511">
        <v>42.83</v>
      </c>
      <c r="K4511">
        <v>0</v>
      </c>
      <c r="L4511" t="s">
        <v>24</v>
      </c>
    </row>
    <row r="4512" spans="1:14" x14ac:dyDescent="0.2">
      <c r="A4512" t="s">
        <v>103</v>
      </c>
      <c r="B4512" t="s">
        <v>821</v>
      </c>
      <c r="C4512" t="s">
        <v>16</v>
      </c>
      <c r="E4512" t="s">
        <v>368</v>
      </c>
      <c r="F4512" t="s">
        <v>113</v>
      </c>
      <c r="H4512" t="s">
        <v>23</v>
      </c>
      <c r="I4512">
        <v>1</v>
      </c>
      <c r="J4512">
        <v>42.83</v>
      </c>
      <c r="K4512">
        <v>42.83</v>
      </c>
      <c r="L4512" t="s">
        <v>114</v>
      </c>
      <c r="N4512" t="s">
        <v>965</v>
      </c>
    </row>
    <row r="4513" spans="1:14" x14ac:dyDescent="0.2">
      <c r="A4513" t="s">
        <v>103</v>
      </c>
      <c r="B4513" t="s">
        <v>821</v>
      </c>
      <c r="C4513" t="s">
        <v>16</v>
      </c>
      <c r="E4513" t="s">
        <v>65</v>
      </c>
      <c r="F4513" t="s">
        <v>66</v>
      </c>
      <c r="H4513" t="s">
        <v>23</v>
      </c>
      <c r="I4513">
        <v>0</v>
      </c>
      <c r="J4513">
        <v>42.83</v>
      </c>
      <c r="K4513">
        <v>0</v>
      </c>
      <c r="L4513" t="s">
        <v>24</v>
      </c>
      <c r="N4513" t="s">
        <v>882</v>
      </c>
    </row>
    <row r="4514" spans="1:14" x14ac:dyDescent="0.2">
      <c r="A4514" t="s">
        <v>103</v>
      </c>
      <c r="B4514" t="s">
        <v>821</v>
      </c>
      <c r="C4514" t="s">
        <v>16</v>
      </c>
      <c r="E4514" t="s">
        <v>19</v>
      </c>
      <c r="I4514">
        <v>0</v>
      </c>
      <c r="J4514">
        <v>42.83</v>
      </c>
      <c r="K4514">
        <v>0</v>
      </c>
    </row>
    <row r="4515" spans="1:14" x14ac:dyDescent="0.2">
      <c r="A4515" t="s">
        <v>103</v>
      </c>
      <c r="B4515" t="s">
        <v>821</v>
      </c>
      <c r="C4515" t="s">
        <v>16</v>
      </c>
      <c r="E4515" t="s">
        <v>21</v>
      </c>
      <c r="F4515" t="s">
        <v>22</v>
      </c>
      <c r="H4515" t="s">
        <v>23</v>
      </c>
      <c r="I4515">
        <v>0</v>
      </c>
      <c r="J4515">
        <v>42.83</v>
      </c>
      <c r="K4515">
        <v>0</v>
      </c>
      <c r="L4515" t="s">
        <v>24</v>
      </c>
    </row>
    <row r="4516" spans="1:14" x14ac:dyDescent="0.2">
      <c r="A4516" t="s">
        <v>103</v>
      </c>
      <c r="B4516" t="s">
        <v>821</v>
      </c>
      <c r="C4516" t="s">
        <v>16</v>
      </c>
      <c r="E4516" t="s">
        <v>208</v>
      </c>
      <c r="F4516" t="s">
        <v>27</v>
      </c>
      <c r="H4516" t="s">
        <v>23</v>
      </c>
      <c r="I4516">
        <v>0.25</v>
      </c>
      <c r="J4516">
        <v>42.83</v>
      </c>
      <c r="K4516">
        <v>10.7075</v>
      </c>
      <c r="L4516" t="s">
        <v>24</v>
      </c>
      <c r="N4516" t="s">
        <v>901</v>
      </c>
    </row>
    <row r="4517" spans="1:14" x14ac:dyDescent="0.2">
      <c r="A4517" t="s">
        <v>104</v>
      </c>
      <c r="B4517" t="s">
        <v>821</v>
      </c>
      <c r="C4517" t="s">
        <v>16</v>
      </c>
      <c r="E4517" t="s">
        <v>18</v>
      </c>
      <c r="I4517">
        <v>6</v>
      </c>
      <c r="J4517">
        <v>42.83</v>
      </c>
      <c r="K4517">
        <v>256.98</v>
      </c>
      <c r="N4517" t="s">
        <v>883</v>
      </c>
    </row>
    <row r="4518" spans="1:14" x14ac:dyDescent="0.2">
      <c r="A4518" t="s">
        <v>104</v>
      </c>
      <c r="B4518" t="s">
        <v>821</v>
      </c>
      <c r="C4518" t="s">
        <v>16</v>
      </c>
      <c r="E4518" t="s">
        <v>112</v>
      </c>
      <c r="F4518" t="s">
        <v>113</v>
      </c>
      <c r="H4518" t="s">
        <v>23</v>
      </c>
      <c r="I4518">
        <v>10</v>
      </c>
      <c r="J4518">
        <v>42.83</v>
      </c>
      <c r="K4518">
        <v>428.3</v>
      </c>
      <c r="L4518" t="s">
        <v>114</v>
      </c>
      <c r="N4518" t="s">
        <v>966</v>
      </c>
    </row>
    <row r="4519" spans="1:14" x14ac:dyDescent="0.2">
      <c r="A4519" t="s">
        <v>104</v>
      </c>
      <c r="B4519" t="s">
        <v>821</v>
      </c>
      <c r="C4519" t="s">
        <v>16</v>
      </c>
      <c r="E4519" t="s">
        <v>79</v>
      </c>
      <c r="I4519">
        <v>3</v>
      </c>
      <c r="J4519">
        <v>42.83</v>
      </c>
      <c r="K4519">
        <v>128.49</v>
      </c>
      <c r="N4519" t="s">
        <v>967</v>
      </c>
    </row>
    <row r="4520" spans="1:14" x14ac:dyDescent="0.2">
      <c r="A4520" t="s">
        <v>104</v>
      </c>
      <c r="B4520" t="s">
        <v>821</v>
      </c>
      <c r="C4520" t="s">
        <v>16</v>
      </c>
      <c r="E4520" t="s">
        <v>20</v>
      </c>
      <c r="I4520">
        <v>1</v>
      </c>
      <c r="J4520">
        <v>42.83</v>
      </c>
      <c r="K4520">
        <v>42.83</v>
      </c>
      <c r="N4520" t="s">
        <v>2</v>
      </c>
    </row>
    <row r="4521" spans="1:14" x14ac:dyDescent="0.2">
      <c r="A4521" t="s">
        <v>104</v>
      </c>
      <c r="B4521" t="s">
        <v>821</v>
      </c>
      <c r="C4521" t="s">
        <v>16</v>
      </c>
      <c r="E4521" t="s">
        <v>25</v>
      </c>
      <c r="F4521" t="s">
        <v>22</v>
      </c>
      <c r="H4521" t="s">
        <v>23</v>
      </c>
      <c r="I4521">
        <v>1</v>
      </c>
      <c r="J4521">
        <v>42.83</v>
      </c>
      <c r="K4521">
        <v>42.83</v>
      </c>
      <c r="L4521" t="s">
        <v>24</v>
      </c>
    </row>
    <row r="4522" spans="1:14" x14ac:dyDescent="0.2">
      <c r="A4522" t="s">
        <v>104</v>
      </c>
      <c r="B4522" t="s">
        <v>821</v>
      </c>
      <c r="C4522" t="s">
        <v>16</v>
      </c>
      <c r="E4522" t="s">
        <v>159</v>
      </c>
      <c r="F4522" t="s">
        <v>119</v>
      </c>
      <c r="H4522" t="s">
        <v>23</v>
      </c>
      <c r="I4522">
        <v>0</v>
      </c>
      <c r="J4522">
        <v>42.83</v>
      </c>
      <c r="K4522">
        <v>0</v>
      </c>
      <c r="L4522" t="s">
        <v>120</v>
      </c>
    </row>
    <row r="4523" spans="1:14" x14ac:dyDescent="0.2">
      <c r="A4523" t="s">
        <v>104</v>
      </c>
      <c r="B4523" t="s">
        <v>821</v>
      </c>
      <c r="C4523" t="s">
        <v>16</v>
      </c>
      <c r="E4523" t="s">
        <v>265</v>
      </c>
      <c r="F4523" t="s">
        <v>119</v>
      </c>
      <c r="H4523" t="s">
        <v>23</v>
      </c>
      <c r="I4523">
        <v>1</v>
      </c>
      <c r="J4523">
        <v>42.83</v>
      </c>
      <c r="K4523">
        <v>42.83</v>
      </c>
      <c r="L4523" t="s">
        <v>120</v>
      </c>
    </row>
    <row r="4524" spans="1:14" x14ac:dyDescent="0.2">
      <c r="A4524" t="s">
        <v>104</v>
      </c>
      <c r="B4524" t="s">
        <v>821</v>
      </c>
      <c r="C4524" t="s">
        <v>16</v>
      </c>
      <c r="E4524" t="s">
        <v>121</v>
      </c>
      <c r="F4524" t="s">
        <v>113</v>
      </c>
      <c r="H4524" t="s">
        <v>23</v>
      </c>
      <c r="I4524">
        <v>2</v>
      </c>
      <c r="J4524">
        <v>42.83</v>
      </c>
      <c r="K4524">
        <v>85.66</v>
      </c>
      <c r="L4524" t="s">
        <v>114</v>
      </c>
      <c r="N4524" t="s">
        <v>968</v>
      </c>
    </row>
    <row r="4525" spans="1:14" x14ac:dyDescent="0.2">
      <c r="A4525" t="s">
        <v>104</v>
      </c>
      <c r="B4525" t="s">
        <v>821</v>
      </c>
      <c r="C4525" t="s">
        <v>16</v>
      </c>
      <c r="E4525" t="s">
        <v>17</v>
      </c>
      <c r="I4525">
        <v>0</v>
      </c>
      <c r="J4525">
        <v>42.83</v>
      </c>
      <c r="K4525">
        <v>0</v>
      </c>
    </row>
    <row r="4526" spans="1:14" x14ac:dyDescent="0.2">
      <c r="A4526" t="s">
        <v>104</v>
      </c>
      <c r="B4526" t="s">
        <v>821</v>
      </c>
      <c r="C4526" t="s">
        <v>16</v>
      </c>
      <c r="E4526" t="s">
        <v>46</v>
      </c>
      <c r="I4526">
        <v>5</v>
      </c>
      <c r="J4526">
        <v>42.83</v>
      </c>
      <c r="K4526">
        <v>214.15</v>
      </c>
      <c r="N4526" t="s">
        <v>969</v>
      </c>
    </row>
    <row r="4527" spans="1:14" x14ac:dyDescent="0.2">
      <c r="A4527" t="s">
        <v>104</v>
      </c>
      <c r="B4527" t="s">
        <v>821</v>
      </c>
      <c r="C4527" t="s">
        <v>16</v>
      </c>
      <c r="E4527" t="s">
        <v>279</v>
      </c>
      <c r="F4527" t="s">
        <v>45</v>
      </c>
      <c r="H4527" t="s">
        <v>23</v>
      </c>
      <c r="I4527">
        <v>0</v>
      </c>
      <c r="J4527">
        <v>42.83</v>
      </c>
      <c r="K4527">
        <v>0</v>
      </c>
      <c r="L4527" t="s">
        <v>24</v>
      </c>
    </row>
    <row r="4528" spans="1:14" x14ac:dyDescent="0.2">
      <c r="A4528" t="s">
        <v>104</v>
      </c>
      <c r="B4528" t="s">
        <v>821</v>
      </c>
      <c r="C4528" t="s">
        <v>16</v>
      </c>
      <c r="E4528" t="s">
        <v>111</v>
      </c>
      <c r="F4528" t="s">
        <v>59</v>
      </c>
      <c r="H4528" t="s">
        <v>23</v>
      </c>
      <c r="I4528">
        <v>0</v>
      </c>
      <c r="J4528">
        <v>42.83</v>
      </c>
      <c r="K4528">
        <v>0</v>
      </c>
      <c r="L4528" t="s">
        <v>24</v>
      </c>
    </row>
    <row r="4529" spans="1:14" x14ac:dyDescent="0.2">
      <c r="A4529" t="s">
        <v>104</v>
      </c>
      <c r="B4529" t="s">
        <v>821</v>
      </c>
      <c r="C4529" t="s">
        <v>16</v>
      </c>
      <c r="E4529" t="s">
        <v>40</v>
      </c>
      <c r="I4529">
        <v>1</v>
      </c>
      <c r="J4529">
        <v>42.83</v>
      </c>
      <c r="K4529">
        <v>42.83</v>
      </c>
    </row>
    <row r="4530" spans="1:14" x14ac:dyDescent="0.2">
      <c r="A4530" t="s">
        <v>104</v>
      </c>
      <c r="B4530" t="s">
        <v>821</v>
      </c>
      <c r="C4530" t="s">
        <v>16</v>
      </c>
      <c r="E4530" t="s">
        <v>43</v>
      </c>
      <c r="F4530" t="s">
        <v>22</v>
      </c>
      <c r="H4530" t="s">
        <v>23</v>
      </c>
      <c r="I4530">
        <v>1.5</v>
      </c>
      <c r="J4530">
        <v>42.83</v>
      </c>
      <c r="K4530">
        <v>64.245000000000005</v>
      </c>
      <c r="L4530" t="s">
        <v>24</v>
      </c>
      <c r="N4530" t="s">
        <v>970</v>
      </c>
    </row>
    <row r="4531" spans="1:14" x14ac:dyDescent="0.2">
      <c r="A4531" t="s">
        <v>104</v>
      </c>
      <c r="B4531" t="s">
        <v>821</v>
      </c>
      <c r="C4531" t="s">
        <v>16</v>
      </c>
      <c r="E4531" t="s">
        <v>57</v>
      </c>
      <c r="F4531" t="s">
        <v>22</v>
      </c>
      <c r="H4531" t="s">
        <v>23</v>
      </c>
      <c r="I4531">
        <v>3</v>
      </c>
      <c r="J4531">
        <v>42.83</v>
      </c>
      <c r="K4531">
        <v>128.49</v>
      </c>
      <c r="L4531" t="s">
        <v>24</v>
      </c>
      <c r="N4531" t="s">
        <v>971</v>
      </c>
    </row>
    <row r="4532" spans="1:14" x14ac:dyDescent="0.2">
      <c r="A4532" t="s">
        <v>104</v>
      </c>
      <c r="B4532" t="s">
        <v>821</v>
      </c>
      <c r="C4532" t="s">
        <v>16</v>
      </c>
      <c r="E4532" t="s">
        <v>111</v>
      </c>
      <c r="F4532" t="s">
        <v>59</v>
      </c>
      <c r="H4532" t="s">
        <v>23</v>
      </c>
      <c r="I4532">
        <v>0</v>
      </c>
      <c r="J4532">
        <v>42.83</v>
      </c>
      <c r="K4532">
        <v>0</v>
      </c>
      <c r="L4532" t="s">
        <v>24</v>
      </c>
    </row>
    <row r="4533" spans="1:14" x14ac:dyDescent="0.2">
      <c r="A4533" t="s">
        <v>104</v>
      </c>
      <c r="B4533" t="s">
        <v>821</v>
      </c>
      <c r="C4533" t="s">
        <v>16</v>
      </c>
      <c r="E4533" t="s">
        <v>213</v>
      </c>
      <c r="F4533" t="s">
        <v>59</v>
      </c>
      <c r="H4533" t="s">
        <v>23</v>
      </c>
      <c r="I4533">
        <v>0</v>
      </c>
      <c r="J4533">
        <v>42.83</v>
      </c>
      <c r="K4533">
        <v>0</v>
      </c>
      <c r="L4533" t="s">
        <v>24</v>
      </c>
    </row>
    <row r="4534" spans="1:14" x14ac:dyDescent="0.2">
      <c r="A4534" t="s">
        <v>104</v>
      </c>
      <c r="B4534" t="s">
        <v>821</v>
      </c>
      <c r="C4534" t="s">
        <v>16</v>
      </c>
      <c r="E4534" t="s">
        <v>368</v>
      </c>
      <c r="F4534" t="s">
        <v>113</v>
      </c>
      <c r="H4534" t="s">
        <v>23</v>
      </c>
      <c r="I4534">
        <v>0</v>
      </c>
      <c r="J4534">
        <v>42.83</v>
      </c>
      <c r="K4534">
        <v>0</v>
      </c>
      <c r="L4534" t="s">
        <v>114</v>
      </c>
    </row>
    <row r="4535" spans="1:14" x14ac:dyDescent="0.2">
      <c r="A4535" t="s">
        <v>104</v>
      </c>
      <c r="B4535" t="s">
        <v>821</v>
      </c>
      <c r="C4535" t="s">
        <v>16</v>
      </c>
      <c r="E4535" t="s">
        <v>65</v>
      </c>
      <c r="F4535" t="s">
        <v>66</v>
      </c>
      <c r="H4535" t="s">
        <v>23</v>
      </c>
      <c r="I4535">
        <v>4</v>
      </c>
      <c r="J4535">
        <v>42.83</v>
      </c>
      <c r="K4535">
        <v>171.32</v>
      </c>
      <c r="L4535" t="s">
        <v>24</v>
      </c>
      <c r="N4535" t="s">
        <v>972</v>
      </c>
    </row>
    <row r="4536" spans="1:14" x14ac:dyDescent="0.2">
      <c r="A4536" t="s">
        <v>104</v>
      </c>
      <c r="B4536" t="s">
        <v>821</v>
      </c>
      <c r="C4536" t="s">
        <v>16</v>
      </c>
      <c r="E4536" t="s">
        <v>19</v>
      </c>
      <c r="I4536">
        <v>0</v>
      </c>
      <c r="J4536">
        <v>42.83</v>
      </c>
      <c r="K4536">
        <v>0</v>
      </c>
    </row>
    <row r="4537" spans="1:14" x14ac:dyDescent="0.2">
      <c r="A4537" t="s">
        <v>104</v>
      </c>
      <c r="B4537" t="s">
        <v>821</v>
      </c>
      <c r="C4537" t="s">
        <v>16</v>
      </c>
      <c r="E4537" t="s">
        <v>21</v>
      </c>
      <c r="F4537" t="s">
        <v>22</v>
      </c>
      <c r="H4537" t="s">
        <v>23</v>
      </c>
      <c r="I4537">
        <v>0</v>
      </c>
      <c r="J4537">
        <v>42.83</v>
      </c>
      <c r="K4537">
        <v>0</v>
      </c>
      <c r="L4537" t="s">
        <v>24</v>
      </c>
    </row>
    <row r="4538" spans="1:14" x14ac:dyDescent="0.2">
      <c r="A4538" t="s">
        <v>104</v>
      </c>
      <c r="B4538" t="s">
        <v>821</v>
      </c>
      <c r="C4538" t="s">
        <v>16</v>
      </c>
      <c r="E4538" t="s">
        <v>208</v>
      </c>
      <c r="F4538" t="s">
        <v>27</v>
      </c>
      <c r="H4538" t="s">
        <v>23</v>
      </c>
      <c r="I4538">
        <v>0.25</v>
      </c>
      <c r="J4538">
        <v>42.83</v>
      </c>
      <c r="K4538">
        <v>10.7075</v>
      </c>
      <c r="L4538" t="s">
        <v>24</v>
      </c>
      <c r="N4538" t="s">
        <v>901</v>
      </c>
    </row>
    <row r="4539" spans="1:14" x14ac:dyDescent="0.2">
      <c r="A4539" t="s">
        <v>105</v>
      </c>
      <c r="B4539" t="s">
        <v>821</v>
      </c>
      <c r="C4539" t="s">
        <v>16</v>
      </c>
      <c r="E4539" t="s">
        <v>18</v>
      </c>
      <c r="I4539">
        <v>6</v>
      </c>
      <c r="J4539">
        <v>42.83</v>
      </c>
      <c r="K4539">
        <v>256.98</v>
      </c>
      <c r="N4539" t="s">
        <v>883</v>
      </c>
    </row>
    <row r="4540" spans="1:14" x14ac:dyDescent="0.2">
      <c r="A4540" t="s">
        <v>105</v>
      </c>
      <c r="B4540" t="s">
        <v>821</v>
      </c>
      <c r="C4540" t="s">
        <v>16</v>
      </c>
      <c r="E4540" t="s">
        <v>112</v>
      </c>
      <c r="F4540" t="s">
        <v>113</v>
      </c>
      <c r="H4540" t="s">
        <v>23</v>
      </c>
      <c r="I4540">
        <v>10</v>
      </c>
      <c r="J4540">
        <v>42.83</v>
      </c>
      <c r="K4540">
        <v>428.3</v>
      </c>
      <c r="L4540" t="s">
        <v>114</v>
      </c>
      <c r="N4540" t="s">
        <v>487</v>
      </c>
    </row>
    <row r="4541" spans="1:14" x14ac:dyDescent="0.2">
      <c r="A4541" t="s">
        <v>105</v>
      </c>
      <c r="B4541" t="s">
        <v>821</v>
      </c>
      <c r="C4541" t="s">
        <v>16</v>
      </c>
      <c r="E4541" t="s">
        <v>79</v>
      </c>
      <c r="I4541">
        <v>16</v>
      </c>
      <c r="J4541">
        <v>42.83</v>
      </c>
      <c r="K4541">
        <v>685.28</v>
      </c>
      <c r="N4541" t="s">
        <v>973</v>
      </c>
    </row>
    <row r="4542" spans="1:14" x14ac:dyDescent="0.2">
      <c r="A4542" t="s">
        <v>105</v>
      </c>
      <c r="B4542" t="s">
        <v>821</v>
      </c>
      <c r="C4542" t="s">
        <v>16</v>
      </c>
      <c r="E4542" t="s">
        <v>20</v>
      </c>
      <c r="I4542">
        <v>0</v>
      </c>
      <c r="J4542">
        <v>42.83</v>
      </c>
      <c r="K4542">
        <v>0</v>
      </c>
    </row>
    <row r="4543" spans="1:14" x14ac:dyDescent="0.2">
      <c r="A4543" t="s">
        <v>105</v>
      </c>
      <c r="B4543" t="s">
        <v>821</v>
      </c>
      <c r="C4543" t="s">
        <v>16</v>
      </c>
      <c r="E4543" t="s">
        <v>25</v>
      </c>
      <c r="F4543" t="s">
        <v>22</v>
      </c>
      <c r="H4543" t="s">
        <v>23</v>
      </c>
      <c r="I4543">
        <v>1</v>
      </c>
      <c r="J4543">
        <v>42.83</v>
      </c>
      <c r="K4543">
        <v>42.83</v>
      </c>
      <c r="L4543" t="s">
        <v>24</v>
      </c>
    </row>
    <row r="4544" spans="1:14" x14ac:dyDescent="0.2">
      <c r="A4544" t="s">
        <v>105</v>
      </c>
      <c r="B4544" t="s">
        <v>821</v>
      </c>
      <c r="C4544" t="s">
        <v>16</v>
      </c>
      <c r="E4544" t="s">
        <v>159</v>
      </c>
      <c r="F4544" t="s">
        <v>119</v>
      </c>
      <c r="H4544" t="s">
        <v>23</v>
      </c>
      <c r="I4544">
        <v>0</v>
      </c>
      <c r="J4544">
        <v>42.83</v>
      </c>
      <c r="K4544">
        <v>0</v>
      </c>
      <c r="L4544" t="s">
        <v>120</v>
      </c>
    </row>
    <row r="4545" spans="1:14" x14ac:dyDescent="0.2">
      <c r="A4545" t="s">
        <v>105</v>
      </c>
      <c r="B4545" t="s">
        <v>821</v>
      </c>
      <c r="C4545" t="s">
        <v>16</v>
      </c>
      <c r="E4545" t="s">
        <v>265</v>
      </c>
      <c r="F4545" t="s">
        <v>119</v>
      </c>
      <c r="H4545" t="s">
        <v>23</v>
      </c>
      <c r="I4545">
        <v>1</v>
      </c>
      <c r="J4545">
        <v>42.83</v>
      </c>
      <c r="K4545">
        <v>42.83</v>
      </c>
      <c r="L4545" t="s">
        <v>120</v>
      </c>
    </row>
    <row r="4546" spans="1:14" x14ac:dyDescent="0.2">
      <c r="A4546" t="s">
        <v>105</v>
      </c>
      <c r="B4546" t="s">
        <v>821</v>
      </c>
      <c r="C4546" t="s">
        <v>16</v>
      </c>
      <c r="E4546" t="s">
        <v>121</v>
      </c>
      <c r="F4546" t="s">
        <v>113</v>
      </c>
      <c r="H4546" t="s">
        <v>23</v>
      </c>
      <c r="I4546">
        <v>0</v>
      </c>
      <c r="J4546">
        <v>42.83</v>
      </c>
      <c r="K4546">
        <v>0</v>
      </c>
      <c r="L4546" t="s">
        <v>114</v>
      </c>
    </row>
    <row r="4547" spans="1:14" x14ac:dyDescent="0.2">
      <c r="A4547" t="s">
        <v>105</v>
      </c>
      <c r="B4547" t="s">
        <v>821</v>
      </c>
      <c r="C4547" t="s">
        <v>16</v>
      </c>
      <c r="E4547" t="s">
        <v>17</v>
      </c>
      <c r="I4547">
        <v>0</v>
      </c>
      <c r="J4547">
        <v>42.83</v>
      </c>
      <c r="K4547">
        <v>0</v>
      </c>
    </row>
    <row r="4548" spans="1:14" x14ac:dyDescent="0.2">
      <c r="A4548" t="s">
        <v>105</v>
      </c>
      <c r="B4548" t="s">
        <v>821</v>
      </c>
      <c r="C4548" t="s">
        <v>16</v>
      </c>
      <c r="E4548" t="s">
        <v>46</v>
      </c>
      <c r="I4548">
        <v>0</v>
      </c>
      <c r="J4548">
        <v>42.83</v>
      </c>
      <c r="K4548">
        <v>0</v>
      </c>
    </row>
    <row r="4549" spans="1:14" x14ac:dyDescent="0.2">
      <c r="A4549" t="s">
        <v>105</v>
      </c>
      <c r="B4549" t="s">
        <v>821</v>
      </c>
      <c r="C4549" t="s">
        <v>16</v>
      </c>
      <c r="E4549" t="s">
        <v>279</v>
      </c>
      <c r="F4549" t="s">
        <v>45</v>
      </c>
      <c r="H4549" t="s">
        <v>23</v>
      </c>
      <c r="I4549">
        <v>0</v>
      </c>
      <c r="J4549">
        <v>42.83</v>
      </c>
      <c r="K4549">
        <v>0</v>
      </c>
      <c r="L4549" t="s">
        <v>24</v>
      </c>
    </row>
    <row r="4550" spans="1:14" x14ac:dyDescent="0.2">
      <c r="A4550" t="s">
        <v>105</v>
      </c>
      <c r="B4550" t="s">
        <v>821</v>
      </c>
      <c r="C4550" t="s">
        <v>16</v>
      </c>
      <c r="E4550" t="s">
        <v>111</v>
      </c>
      <c r="F4550" t="s">
        <v>59</v>
      </c>
      <c r="H4550" t="s">
        <v>23</v>
      </c>
      <c r="I4550">
        <v>0</v>
      </c>
      <c r="J4550">
        <v>42.83</v>
      </c>
      <c r="K4550">
        <v>0</v>
      </c>
      <c r="L4550" t="s">
        <v>24</v>
      </c>
    </row>
    <row r="4551" spans="1:14" x14ac:dyDescent="0.2">
      <c r="A4551" t="s">
        <v>105</v>
      </c>
      <c r="B4551" t="s">
        <v>821</v>
      </c>
      <c r="C4551" t="s">
        <v>16</v>
      </c>
      <c r="E4551" t="s">
        <v>40</v>
      </c>
      <c r="I4551">
        <v>1</v>
      </c>
      <c r="J4551">
        <v>42.83</v>
      </c>
      <c r="K4551">
        <v>42.83</v>
      </c>
    </row>
    <row r="4552" spans="1:14" x14ac:dyDescent="0.2">
      <c r="A4552" t="s">
        <v>105</v>
      </c>
      <c r="B4552" t="s">
        <v>821</v>
      </c>
      <c r="C4552" t="s">
        <v>16</v>
      </c>
      <c r="E4552" t="s">
        <v>43</v>
      </c>
      <c r="F4552" t="s">
        <v>22</v>
      </c>
      <c r="H4552" t="s">
        <v>23</v>
      </c>
      <c r="I4552">
        <v>1.5</v>
      </c>
      <c r="J4552">
        <v>42.83</v>
      </c>
      <c r="K4552">
        <v>64.245000000000005</v>
      </c>
      <c r="L4552" t="s">
        <v>24</v>
      </c>
    </row>
    <row r="4553" spans="1:14" x14ac:dyDescent="0.2">
      <c r="A4553" t="s">
        <v>105</v>
      </c>
      <c r="B4553" t="s">
        <v>821</v>
      </c>
      <c r="C4553" t="s">
        <v>16</v>
      </c>
      <c r="E4553" t="s">
        <v>57</v>
      </c>
      <c r="F4553" t="s">
        <v>22</v>
      </c>
      <c r="H4553" t="s">
        <v>23</v>
      </c>
      <c r="I4553">
        <v>0</v>
      </c>
      <c r="J4553">
        <v>42.83</v>
      </c>
      <c r="K4553">
        <v>0</v>
      </c>
      <c r="L4553" t="s">
        <v>24</v>
      </c>
    </row>
    <row r="4554" spans="1:14" x14ac:dyDescent="0.2">
      <c r="A4554" t="s">
        <v>105</v>
      </c>
      <c r="B4554" t="s">
        <v>821</v>
      </c>
      <c r="C4554" t="s">
        <v>16</v>
      </c>
      <c r="E4554" t="s">
        <v>111</v>
      </c>
      <c r="F4554" t="s">
        <v>59</v>
      </c>
      <c r="H4554" t="s">
        <v>23</v>
      </c>
      <c r="I4554">
        <v>0</v>
      </c>
      <c r="J4554">
        <v>42.83</v>
      </c>
      <c r="K4554">
        <v>0</v>
      </c>
      <c r="L4554" t="s">
        <v>24</v>
      </c>
    </row>
    <row r="4555" spans="1:14" x14ac:dyDescent="0.2">
      <c r="A4555" t="s">
        <v>105</v>
      </c>
      <c r="B4555" t="s">
        <v>821</v>
      </c>
      <c r="C4555" t="s">
        <v>16</v>
      </c>
      <c r="E4555" t="s">
        <v>213</v>
      </c>
      <c r="F4555" t="s">
        <v>59</v>
      </c>
      <c r="H4555" t="s">
        <v>23</v>
      </c>
      <c r="I4555">
        <v>0</v>
      </c>
      <c r="J4555">
        <v>42.83</v>
      </c>
      <c r="K4555">
        <v>0</v>
      </c>
      <c r="L4555" t="s">
        <v>24</v>
      </c>
    </row>
    <row r="4556" spans="1:14" x14ac:dyDescent="0.2">
      <c r="A4556" t="s">
        <v>105</v>
      </c>
      <c r="B4556" t="s">
        <v>821</v>
      </c>
      <c r="C4556" t="s">
        <v>16</v>
      </c>
      <c r="E4556" t="s">
        <v>368</v>
      </c>
      <c r="F4556" t="s">
        <v>113</v>
      </c>
      <c r="H4556" t="s">
        <v>23</v>
      </c>
      <c r="I4556">
        <v>0</v>
      </c>
      <c r="J4556">
        <v>42.83</v>
      </c>
      <c r="K4556">
        <v>0</v>
      </c>
      <c r="L4556" t="s">
        <v>114</v>
      </c>
    </row>
    <row r="4557" spans="1:14" x14ac:dyDescent="0.2">
      <c r="A4557" t="s">
        <v>105</v>
      </c>
      <c r="B4557" t="s">
        <v>821</v>
      </c>
      <c r="C4557" t="s">
        <v>16</v>
      </c>
      <c r="E4557" t="s">
        <v>65</v>
      </c>
      <c r="F4557" t="s">
        <v>66</v>
      </c>
      <c r="H4557" t="s">
        <v>23</v>
      </c>
      <c r="I4557">
        <v>0</v>
      </c>
      <c r="J4557">
        <v>42.83</v>
      </c>
      <c r="K4557">
        <v>0</v>
      </c>
      <c r="L4557" t="s">
        <v>24</v>
      </c>
      <c r="N4557" t="s">
        <v>972</v>
      </c>
    </row>
    <row r="4558" spans="1:14" x14ac:dyDescent="0.2">
      <c r="A4558" t="s">
        <v>105</v>
      </c>
      <c r="B4558" t="s">
        <v>821</v>
      </c>
      <c r="C4558" t="s">
        <v>16</v>
      </c>
      <c r="E4558" t="s">
        <v>19</v>
      </c>
      <c r="I4558">
        <v>2</v>
      </c>
      <c r="J4558">
        <v>42.83</v>
      </c>
      <c r="K4558">
        <v>85.66</v>
      </c>
      <c r="N4558" t="s">
        <v>974</v>
      </c>
    </row>
    <row r="4559" spans="1:14" x14ac:dyDescent="0.2">
      <c r="A4559" t="s">
        <v>105</v>
      </c>
      <c r="B4559" t="s">
        <v>821</v>
      </c>
      <c r="C4559" t="s">
        <v>16</v>
      </c>
      <c r="E4559" t="s">
        <v>21</v>
      </c>
      <c r="F4559" t="s">
        <v>22</v>
      </c>
      <c r="H4559" t="s">
        <v>23</v>
      </c>
      <c r="I4559">
        <v>0</v>
      </c>
      <c r="J4559">
        <v>42.83</v>
      </c>
      <c r="K4559">
        <v>0</v>
      </c>
      <c r="L4559" t="s">
        <v>24</v>
      </c>
    </row>
    <row r="4560" spans="1:14" x14ac:dyDescent="0.2">
      <c r="A4560" t="s">
        <v>105</v>
      </c>
      <c r="B4560" t="s">
        <v>821</v>
      </c>
      <c r="C4560" t="s">
        <v>16</v>
      </c>
      <c r="E4560" t="s">
        <v>208</v>
      </c>
      <c r="F4560" t="s">
        <v>27</v>
      </c>
      <c r="H4560" t="s">
        <v>23</v>
      </c>
      <c r="I4560">
        <v>1.25</v>
      </c>
      <c r="J4560">
        <v>42.83</v>
      </c>
      <c r="K4560">
        <v>53.537500000000001</v>
      </c>
      <c r="L4560" t="s">
        <v>24</v>
      </c>
      <c r="N4560" t="s">
        <v>975</v>
      </c>
    </row>
    <row r="4561" spans="1:14" x14ac:dyDescent="0.2">
      <c r="A4561" t="s">
        <v>106</v>
      </c>
      <c r="B4561" t="s">
        <v>821</v>
      </c>
      <c r="C4561" t="s">
        <v>16</v>
      </c>
      <c r="E4561" t="s">
        <v>18</v>
      </c>
      <c r="I4561">
        <v>6</v>
      </c>
      <c r="J4561">
        <v>42.83</v>
      </c>
      <c r="K4561">
        <v>256.98</v>
      </c>
      <c r="N4561" t="s">
        <v>883</v>
      </c>
    </row>
    <row r="4562" spans="1:14" x14ac:dyDescent="0.2">
      <c r="A4562" t="s">
        <v>106</v>
      </c>
      <c r="B4562" t="s">
        <v>821</v>
      </c>
      <c r="C4562" t="s">
        <v>16</v>
      </c>
      <c r="E4562" t="s">
        <v>112</v>
      </c>
      <c r="F4562" t="s">
        <v>113</v>
      </c>
      <c r="H4562" t="s">
        <v>23</v>
      </c>
      <c r="I4562">
        <v>9</v>
      </c>
      <c r="J4562">
        <v>42.83</v>
      </c>
      <c r="K4562">
        <v>385.47</v>
      </c>
      <c r="L4562" t="s">
        <v>114</v>
      </c>
      <c r="N4562" t="s">
        <v>976</v>
      </c>
    </row>
    <row r="4563" spans="1:14" x14ac:dyDescent="0.2">
      <c r="A4563" t="s">
        <v>106</v>
      </c>
      <c r="B4563" t="s">
        <v>821</v>
      </c>
      <c r="C4563" t="s">
        <v>16</v>
      </c>
      <c r="E4563" t="s">
        <v>79</v>
      </c>
      <c r="I4563">
        <v>0</v>
      </c>
      <c r="J4563">
        <v>42.83</v>
      </c>
      <c r="K4563">
        <v>0</v>
      </c>
    </row>
    <row r="4564" spans="1:14" x14ac:dyDescent="0.2">
      <c r="A4564" t="s">
        <v>106</v>
      </c>
      <c r="B4564" t="s">
        <v>821</v>
      </c>
      <c r="C4564" t="s">
        <v>16</v>
      </c>
      <c r="E4564" t="s">
        <v>20</v>
      </c>
      <c r="I4564">
        <v>1</v>
      </c>
      <c r="J4564">
        <v>42.83</v>
      </c>
      <c r="K4564">
        <v>42.83</v>
      </c>
      <c r="N4564" t="s">
        <v>977</v>
      </c>
    </row>
    <row r="4565" spans="1:14" x14ac:dyDescent="0.2">
      <c r="A4565" t="s">
        <v>106</v>
      </c>
      <c r="B4565" t="s">
        <v>821</v>
      </c>
      <c r="C4565" t="s">
        <v>16</v>
      </c>
      <c r="E4565" t="s">
        <v>25</v>
      </c>
      <c r="F4565" t="s">
        <v>22</v>
      </c>
      <c r="H4565" t="s">
        <v>23</v>
      </c>
      <c r="I4565">
        <v>0</v>
      </c>
      <c r="J4565">
        <v>42.83</v>
      </c>
      <c r="K4565">
        <v>0</v>
      </c>
      <c r="L4565" t="s">
        <v>24</v>
      </c>
    </row>
    <row r="4566" spans="1:14" x14ac:dyDescent="0.2">
      <c r="A4566" t="s">
        <v>106</v>
      </c>
      <c r="B4566" t="s">
        <v>821</v>
      </c>
      <c r="C4566" t="s">
        <v>16</v>
      </c>
      <c r="E4566" t="s">
        <v>159</v>
      </c>
      <c r="F4566" t="s">
        <v>119</v>
      </c>
      <c r="H4566" t="s">
        <v>23</v>
      </c>
      <c r="I4566">
        <v>0</v>
      </c>
      <c r="J4566">
        <v>42.83</v>
      </c>
      <c r="K4566">
        <v>0</v>
      </c>
      <c r="L4566" t="s">
        <v>120</v>
      </c>
    </row>
    <row r="4567" spans="1:14" x14ac:dyDescent="0.2">
      <c r="A4567" t="s">
        <v>106</v>
      </c>
      <c r="B4567" t="s">
        <v>821</v>
      </c>
      <c r="C4567" t="s">
        <v>16</v>
      </c>
      <c r="E4567" t="s">
        <v>265</v>
      </c>
      <c r="F4567" t="s">
        <v>119</v>
      </c>
      <c r="H4567" t="s">
        <v>23</v>
      </c>
      <c r="I4567">
        <v>1</v>
      </c>
      <c r="J4567">
        <v>42.83</v>
      </c>
      <c r="K4567">
        <v>42.83</v>
      </c>
      <c r="L4567" t="s">
        <v>120</v>
      </c>
    </row>
    <row r="4568" spans="1:14" x14ac:dyDescent="0.2">
      <c r="A4568" t="s">
        <v>106</v>
      </c>
      <c r="B4568" t="s">
        <v>821</v>
      </c>
      <c r="C4568" t="s">
        <v>16</v>
      </c>
      <c r="E4568" t="s">
        <v>121</v>
      </c>
      <c r="F4568" t="s">
        <v>113</v>
      </c>
      <c r="H4568" t="s">
        <v>23</v>
      </c>
      <c r="I4568">
        <v>0</v>
      </c>
      <c r="J4568">
        <v>42.83</v>
      </c>
      <c r="K4568">
        <v>0</v>
      </c>
      <c r="L4568" t="s">
        <v>114</v>
      </c>
    </row>
    <row r="4569" spans="1:14" x14ac:dyDescent="0.2">
      <c r="A4569" t="s">
        <v>106</v>
      </c>
      <c r="B4569" t="s">
        <v>821</v>
      </c>
      <c r="C4569" t="s">
        <v>16</v>
      </c>
      <c r="E4569" t="s">
        <v>17</v>
      </c>
      <c r="I4569">
        <v>8</v>
      </c>
      <c r="J4569">
        <v>42.83</v>
      </c>
      <c r="K4569">
        <v>342.64</v>
      </c>
      <c r="N4569" t="s">
        <v>477</v>
      </c>
    </row>
    <row r="4570" spans="1:14" x14ac:dyDescent="0.2">
      <c r="A4570" t="s">
        <v>106</v>
      </c>
      <c r="B4570" t="s">
        <v>821</v>
      </c>
      <c r="C4570" t="s">
        <v>16</v>
      </c>
      <c r="E4570" t="s">
        <v>46</v>
      </c>
      <c r="I4570">
        <v>4</v>
      </c>
      <c r="J4570">
        <v>42.83</v>
      </c>
      <c r="K4570">
        <v>171.32</v>
      </c>
      <c r="N4570" t="s">
        <v>978</v>
      </c>
    </row>
    <row r="4571" spans="1:14" x14ac:dyDescent="0.2">
      <c r="A4571" t="s">
        <v>106</v>
      </c>
      <c r="B4571" t="s">
        <v>821</v>
      </c>
      <c r="C4571" t="s">
        <v>16</v>
      </c>
      <c r="E4571" t="s">
        <v>279</v>
      </c>
      <c r="F4571" t="s">
        <v>45</v>
      </c>
      <c r="H4571" t="s">
        <v>23</v>
      </c>
      <c r="I4571">
        <v>0</v>
      </c>
      <c r="J4571">
        <v>42.83</v>
      </c>
      <c r="K4571">
        <v>0</v>
      </c>
      <c r="L4571" t="s">
        <v>24</v>
      </c>
    </row>
    <row r="4572" spans="1:14" x14ac:dyDescent="0.2">
      <c r="A4572" t="s">
        <v>106</v>
      </c>
      <c r="B4572" t="s">
        <v>821</v>
      </c>
      <c r="C4572" t="s">
        <v>16</v>
      </c>
      <c r="E4572" t="s">
        <v>111</v>
      </c>
      <c r="F4572" t="s">
        <v>59</v>
      </c>
      <c r="H4572" t="s">
        <v>23</v>
      </c>
      <c r="I4572">
        <v>0</v>
      </c>
      <c r="J4572">
        <v>42.83</v>
      </c>
      <c r="K4572">
        <v>0</v>
      </c>
      <c r="L4572" t="s">
        <v>24</v>
      </c>
    </row>
    <row r="4573" spans="1:14" x14ac:dyDescent="0.2">
      <c r="A4573" t="s">
        <v>106</v>
      </c>
      <c r="B4573" t="s">
        <v>821</v>
      </c>
      <c r="C4573" t="s">
        <v>16</v>
      </c>
      <c r="E4573" t="s">
        <v>40</v>
      </c>
      <c r="I4573">
        <v>2.5</v>
      </c>
      <c r="J4573">
        <v>42.83</v>
      </c>
      <c r="K4573">
        <v>107.075</v>
      </c>
    </row>
    <row r="4574" spans="1:14" x14ac:dyDescent="0.2">
      <c r="A4574" t="s">
        <v>106</v>
      </c>
      <c r="B4574" t="s">
        <v>821</v>
      </c>
      <c r="C4574" t="s">
        <v>16</v>
      </c>
      <c r="E4574" t="s">
        <v>43</v>
      </c>
      <c r="F4574" t="s">
        <v>22</v>
      </c>
      <c r="H4574" t="s">
        <v>23</v>
      </c>
      <c r="I4574">
        <v>2</v>
      </c>
      <c r="J4574">
        <v>42.83</v>
      </c>
      <c r="K4574">
        <v>85.66</v>
      </c>
      <c r="L4574" t="s">
        <v>24</v>
      </c>
    </row>
    <row r="4575" spans="1:14" x14ac:dyDescent="0.2">
      <c r="A4575" t="s">
        <v>106</v>
      </c>
      <c r="B4575" t="s">
        <v>821</v>
      </c>
      <c r="C4575" t="s">
        <v>16</v>
      </c>
      <c r="E4575" t="s">
        <v>57</v>
      </c>
      <c r="F4575" t="s">
        <v>22</v>
      </c>
      <c r="H4575" t="s">
        <v>23</v>
      </c>
      <c r="I4575">
        <v>0</v>
      </c>
      <c r="J4575">
        <v>42.83</v>
      </c>
      <c r="K4575">
        <v>0</v>
      </c>
      <c r="L4575" t="s">
        <v>24</v>
      </c>
    </row>
    <row r="4576" spans="1:14" x14ac:dyDescent="0.2">
      <c r="A4576" t="s">
        <v>106</v>
      </c>
      <c r="B4576" t="s">
        <v>821</v>
      </c>
      <c r="C4576" t="s">
        <v>16</v>
      </c>
      <c r="E4576" t="s">
        <v>111</v>
      </c>
      <c r="F4576" t="s">
        <v>59</v>
      </c>
      <c r="H4576" t="s">
        <v>23</v>
      </c>
      <c r="I4576">
        <v>0</v>
      </c>
      <c r="J4576">
        <v>42.83</v>
      </c>
      <c r="K4576">
        <v>0</v>
      </c>
      <c r="L4576" t="s">
        <v>24</v>
      </c>
    </row>
    <row r="4577" spans="1:14" x14ac:dyDescent="0.2">
      <c r="A4577" t="s">
        <v>106</v>
      </c>
      <c r="B4577" t="s">
        <v>821</v>
      </c>
      <c r="C4577" t="s">
        <v>16</v>
      </c>
      <c r="E4577" t="s">
        <v>213</v>
      </c>
      <c r="F4577" t="s">
        <v>59</v>
      </c>
      <c r="H4577" t="s">
        <v>23</v>
      </c>
      <c r="I4577">
        <v>0</v>
      </c>
      <c r="J4577">
        <v>42.83</v>
      </c>
      <c r="K4577">
        <v>0</v>
      </c>
      <c r="L4577" t="s">
        <v>24</v>
      </c>
    </row>
    <row r="4578" spans="1:14" x14ac:dyDescent="0.2">
      <c r="A4578" t="s">
        <v>106</v>
      </c>
      <c r="B4578" t="s">
        <v>821</v>
      </c>
      <c r="C4578" t="s">
        <v>16</v>
      </c>
      <c r="E4578" t="s">
        <v>368</v>
      </c>
      <c r="F4578" t="s">
        <v>113</v>
      </c>
      <c r="H4578" t="s">
        <v>23</v>
      </c>
      <c r="I4578">
        <v>0</v>
      </c>
      <c r="J4578">
        <v>42.83</v>
      </c>
      <c r="K4578">
        <v>0</v>
      </c>
      <c r="L4578" t="s">
        <v>114</v>
      </c>
    </row>
    <row r="4579" spans="1:14" x14ac:dyDescent="0.2">
      <c r="A4579" t="s">
        <v>106</v>
      </c>
      <c r="B4579" t="s">
        <v>821</v>
      </c>
      <c r="C4579" t="s">
        <v>16</v>
      </c>
      <c r="E4579" t="s">
        <v>65</v>
      </c>
      <c r="F4579" t="s">
        <v>66</v>
      </c>
      <c r="H4579" t="s">
        <v>23</v>
      </c>
      <c r="I4579">
        <v>2</v>
      </c>
      <c r="J4579">
        <v>42.83</v>
      </c>
      <c r="K4579">
        <v>85.66</v>
      </c>
      <c r="L4579" t="s">
        <v>24</v>
      </c>
      <c r="N4579" t="s">
        <v>979</v>
      </c>
    </row>
    <row r="4580" spans="1:14" x14ac:dyDescent="0.2">
      <c r="A4580" t="s">
        <v>106</v>
      </c>
      <c r="B4580" t="s">
        <v>821</v>
      </c>
      <c r="C4580" t="s">
        <v>16</v>
      </c>
      <c r="E4580" t="s">
        <v>19</v>
      </c>
      <c r="I4580">
        <v>0</v>
      </c>
      <c r="J4580">
        <v>42.83</v>
      </c>
      <c r="K4580">
        <v>0</v>
      </c>
    </row>
    <row r="4581" spans="1:14" x14ac:dyDescent="0.2">
      <c r="A4581" t="s">
        <v>106</v>
      </c>
      <c r="B4581" t="s">
        <v>821</v>
      </c>
      <c r="C4581" t="s">
        <v>16</v>
      </c>
      <c r="E4581" t="s">
        <v>21</v>
      </c>
      <c r="F4581" t="s">
        <v>22</v>
      </c>
      <c r="H4581" t="s">
        <v>23</v>
      </c>
      <c r="I4581">
        <v>1</v>
      </c>
      <c r="J4581">
        <v>42.83</v>
      </c>
      <c r="K4581">
        <v>42.83</v>
      </c>
      <c r="L4581" t="s">
        <v>24</v>
      </c>
    </row>
    <row r="4582" spans="1:14" x14ac:dyDescent="0.2">
      <c r="A4582" t="s">
        <v>106</v>
      </c>
      <c r="B4582" t="s">
        <v>821</v>
      </c>
      <c r="C4582" t="s">
        <v>16</v>
      </c>
      <c r="E4582" t="s">
        <v>208</v>
      </c>
      <c r="F4582" t="s">
        <v>27</v>
      </c>
      <c r="H4582" t="s">
        <v>23</v>
      </c>
      <c r="I4582">
        <v>2.25</v>
      </c>
      <c r="J4582">
        <v>42.83</v>
      </c>
      <c r="K4582">
        <v>96.367500000000007</v>
      </c>
      <c r="L4582" t="s">
        <v>24</v>
      </c>
      <c r="N4582" t="s">
        <v>980</v>
      </c>
    </row>
    <row r="4583" spans="1:14" x14ac:dyDescent="0.2">
      <c r="A4583" t="s">
        <v>107</v>
      </c>
      <c r="B4583" t="s">
        <v>821</v>
      </c>
      <c r="C4583" t="s">
        <v>16</v>
      </c>
      <c r="E4583" t="s">
        <v>18</v>
      </c>
      <c r="I4583">
        <v>6</v>
      </c>
      <c r="J4583">
        <v>42.83</v>
      </c>
      <c r="K4583">
        <v>256.98</v>
      </c>
      <c r="N4583" t="s">
        <v>883</v>
      </c>
    </row>
    <row r="4584" spans="1:14" x14ac:dyDescent="0.2">
      <c r="A4584" t="s">
        <v>107</v>
      </c>
      <c r="B4584" t="s">
        <v>821</v>
      </c>
      <c r="C4584" t="s">
        <v>16</v>
      </c>
      <c r="E4584" t="s">
        <v>112</v>
      </c>
      <c r="F4584" t="s">
        <v>113</v>
      </c>
      <c r="H4584" t="s">
        <v>23</v>
      </c>
      <c r="I4584">
        <v>16</v>
      </c>
      <c r="J4584">
        <v>42.83</v>
      </c>
      <c r="K4584">
        <v>685.28</v>
      </c>
      <c r="L4584" t="s">
        <v>114</v>
      </c>
      <c r="N4584" t="s">
        <v>981</v>
      </c>
    </row>
    <row r="4585" spans="1:14" x14ac:dyDescent="0.2">
      <c r="A4585" t="s">
        <v>107</v>
      </c>
      <c r="B4585" t="s">
        <v>821</v>
      </c>
      <c r="C4585" t="s">
        <v>16</v>
      </c>
      <c r="E4585" t="s">
        <v>79</v>
      </c>
      <c r="I4585">
        <v>7</v>
      </c>
      <c r="J4585">
        <v>42.83</v>
      </c>
      <c r="K4585">
        <v>299.81</v>
      </c>
      <c r="N4585" t="s">
        <v>982</v>
      </c>
    </row>
    <row r="4586" spans="1:14" x14ac:dyDescent="0.2">
      <c r="A4586" t="s">
        <v>107</v>
      </c>
      <c r="B4586" t="s">
        <v>821</v>
      </c>
      <c r="C4586" t="s">
        <v>16</v>
      </c>
      <c r="E4586" t="s">
        <v>20</v>
      </c>
      <c r="I4586">
        <v>1.5</v>
      </c>
      <c r="J4586">
        <v>42.83</v>
      </c>
      <c r="K4586">
        <v>64.245000000000005</v>
      </c>
      <c r="N4586" t="s">
        <v>983</v>
      </c>
    </row>
    <row r="4587" spans="1:14" x14ac:dyDescent="0.2">
      <c r="A4587" t="s">
        <v>107</v>
      </c>
      <c r="B4587" t="s">
        <v>821</v>
      </c>
      <c r="C4587" t="s">
        <v>16</v>
      </c>
      <c r="E4587" t="s">
        <v>25</v>
      </c>
      <c r="F4587" t="s">
        <v>22</v>
      </c>
      <c r="H4587" t="s">
        <v>23</v>
      </c>
      <c r="I4587">
        <v>1</v>
      </c>
      <c r="J4587">
        <v>42.83</v>
      </c>
      <c r="K4587">
        <v>42.83</v>
      </c>
      <c r="L4587" t="s">
        <v>24</v>
      </c>
    </row>
    <row r="4588" spans="1:14" x14ac:dyDescent="0.2">
      <c r="A4588" t="s">
        <v>107</v>
      </c>
      <c r="B4588" t="s">
        <v>821</v>
      </c>
      <c r="C4588" t="s">
        <v>16</v>
      </c>
      <c r="E4588" t="s">
        <v>159</v>
      </c>
      <c r="F4588" t="s">
        <v>119</v>
      </c>
      <c r="H4588" t="s">
        <v>23</v>
      </c>
      <c r="I4588">
        <v>0</v>
      </c>
      <c r="J4588">
        <v>42.83</v>
      </c>
      <c r="K4588">
        <v>0</v>
      </c>
      <c r="L4588" t="s">
        <v>120</v>
      </c>
    </row>
    <row r="4589" spans="1:14" x14ac:dyDescent="0.2">
      <c r="A4589" t="s">
        <v>107</v>
      </c>
      <c r="B4589" t="s">
        <v>821</v>
      </c>
      <c r="C4589" t="s">
        <v>16</v>
      </c>
      <c r="E4589" t="s">
        <v>265</v>
      </c>
      <c r="F4589" t="s">
        <v>119</v>
      </c>
      <c r="H4589" t="s">
        <v>23</v>
      </c>
      <c r="I4589">
        <v>1</v>
      </c>
      <c r="J4589">
        <v>42.83</v>
      </c>
      <c r="K4589">
        <v>42.83</v>
      </c>
      <c r="L4589" t="s">
        <v>120</v>
      </c>
    </row>
    <row r="4590" spans="1:14" x14ac:dyDescent="0.2">
      <c r="A4590" t="s">
        <v>107</v>
      </c>
      <c r="B4590" t="s">
        <v>821</v>
      </c>
      <c r="C4590" t="s">
        <v>16</v>
      </c>
      <c r="E4590" t="s">
        <v>121</v>
      </c>
      <c r="F4590" t="s">
        <v>113</v>
      </c>
      <c r="H4590" t="s">
        <v>23</v>
      </c>
      <c r="I4590">
        <v>0</v>
      </c>
      <c r="J4590">
        <v>42.83</v>
      </c>
      <c r="K4590">
        <v>0</v>
      </c>
      <c r="L4590" t="s">
        <v>114</v>
      </c>
    </row>
    <row r="4591" spans="1:14" x14ac:dyDescent="0.2">
      <c r="A4591" t="s">
        <v>107</v>
      </c>
      <c r="B4591" t="s">
        <v>821</v>
      </c>
      <c r="C4591" t="s">
        <v>16</v>
      </c>
      <c r="E4591" t="s">
        <v>17</v>
      </c>
      <c r="I4591">
        <v>0</v>
      </c>
      <c r="J4591">
        <v>42.83</v>
      </c>
      <c r="K4591">
        <v>0</v>
      </c>
    </row>
    <row r="4592" spans="1:14" x14ac:dyDescent="0.2">
      <c r="A4592" t="s">
        <v>107</v>
      </c>
      <c r="B4592" t="s">
        <v>821</v>
      </c>
      <c r="C4592" t="s">
        <v>16</v>
      </c>
      <c r="E4592" t="s">
        <v>46</v>
      </c>
      <c r="I4592">
        <v>1</v>
      </c>
      <c r="J4592">
        <v>42.83</v>
      </c>
      <c r="K4592">
        <v>42.83</v>
      </c>
      <c r="N4592" t="s">
        <v>984</v>
      </c>
    </row>
    <row r="4593" spans="1:14" x14ac:dyDescent="0.2">
      <c r="A4593" t="s">
        <v>107</v>
      </c>
      <c r="B4593" t="s">
        <v>821</v>
      </c>
      <c r="C4593" t="s">
        <v>16</v>
      </c>
      <c r="E4593" t="s">
        <v>279</v>
      </c>
      <c r="F4593" t="s">
        <v>45</v>
      </c>
      <c r="H4593" t="s">
        <v>23</v>
      </c>
      <c r="I4593">
        <v>0</v>
      </c>
      <c r="J4593">
        <v>42.83</v>
      </c>
      <c r="K4593">
        <v>0</v>
      </c>
      <c r="L4593" t="s">
        <v>24</v>
      </c>
    </row>
    <row r="4594" spans="1:14" x14ac:dyDescent="0.2">
      <c r="A4594" t="s">
        <v>107</v>
      </c>
      <c r="B4594" t="s">
        <v>821</v>
      </c>
      <c r="C4594" t="s">
        <v>16</v>
      </c>
      <c r="E4594" t="s">
        <v>111</v>
      </c>
      <c r="F4594" t="s">
        <v>59</v>
      </c>
      <c r="H4594" t="s">
        <v>23</v>
      </c>
      <c r="I4594">
        <v>0</v>
      </c>
      <c r="J4594">
        <v>42.83</v>
      </c>
      <c r="K4594">
        <v>0</v>
      </c>
      <c r="L4594" t="s">
        <v>24</v>
      </c>
    </row>
    <row r="4595" spans="1:14" x14ac:dyDescent="0.2">
      <c r="A4595" t="s">
        <v>107</v>
      </c>
      <c r="B4595" t="s">
        <v>821</v>
      </c>
      <c r="C4595" t="s">
        <v>16</v>
      </c>
      <c r="E4595" t="s">
        <v>40</v>
      </c>
      <c r="I4595">
        <v>2</v>
      </c>
      <c r="J4595">
        <v>42.83</v>
      </c>
      <c r="K4595">
        <v>85.66</v>
      </c>
    </row>
    <row r="4596" spans="1:14" x14ac:dyDescent="0.2">
      <c r="A4596" t="s">
        <v>107</v>
      </c>
      <c r="B4596" t="s">
        <v>821</v>
      </c>
      <c r="C4596" t="s">
        <v>16</v>
      </c>
      <c r="E4596" t="s">
        <v>43</v>
      </c>
      <c r="F4596" t="s">
        <v>22</v>
      </c>
      <c r="H4596" t="s">
        <v>23</v>
      </c>
      <c r="I4596">
        <v>1</v>
      </c>
      <c r="J4596">
        <v>42.83</v>
      </c>
      <c r="K4596">
        <v>42.83</v>
      </c>
      <c r="L4596" t="s">
        <v>24</v>
      </c>
    </row>
    <row r="4597" spans="1:14" x14ac:dyDescent="0.2">
      <c r="A4597" t="s">
        <v>107</v>
      </c>
      <c r="B4597" t="s">
        <v>821</v>
      </c>
      <c r="C4597" t="s">
        <v>16</v>
      </c>
      <c r="E4597" t="s">
        <v>57</v>
      </c>
      <c r="F4597" t="s">
        <v>22</v>
      </c>
      <c r="H4597" t="s">
        <v>23</v>
      </c>
      <c r="I4597">
        <v>0</v>
      </c>
      <c r="J4597">
        <v>42.83</v>
      </c>
      <c r="K4597">
        <v>0</v>
      </c>
      <c r="L4597" t="s">
        <v>24</v>
      </c>
    </row>
    <row r="4598" spans="1:14" x14ac:dyDescent="0.2">
      <c r="A4598" t="s">
        <v>107</v>
      </c>
      <c r="B4598" t="s">
        <v>821</v>
      </c>
      <c r="C4598" t="s">
        <v>16</v>
      </c>
      <c r="E4598" t="s">
        <v>111</v>
      </c>
      <c r="F4598" t="s">
        <v>59</v>
      </c>
      <c r="H4598" t="s">
        <v>23</v>
      </c>
      <c r="I4598">
        <v>0</v>
      </c>
      <c r="J4598">
        <v>42.83</v>
      </c>
      <c r="K4598">
        <v>0</v>
      </c>
      <c r="L4598" t="s">
        <v>24</v>
      </c>
    </row>
    <row r="4599" spans="1:14" x14ac:dyDescent="0.2">
      <c r="A4599" t="s">
        <v>107</v>
      </c>
      <c r="B4599" t="s">
        <v>821</v>
      </c>
      <c r="C4599" t="s">
        <v>16</v>
      </c>
      <c r="E4599" t="s">
        <v>213</v>
      </c>
      <c r="F4599" t="s">
        <v>59</v>
      </c>
      <c r="H4599" t="s">
        <v>23</v>
      </c>
      <c r="I4599">
        <v>0</v>
      </c>
      <c r="J4599">
        <v>42.83</v>
      </c>
      <c r="K4599">
        <v>0</v>
      </c>
      <c r="L4599" t="s">
        <v>24</v>
      </c>
    </row>
    <row r="4600" spans="1:14" x14ac:dyDescent="0.2">
      <c r="A4600" t="s">
        <v>107</v>
      </c>
      <c r="B4600" t="s">
        <v>821</v>
      </c>
      <c r="C4600" t="s">
        <v>16</v>
      </c>
      <c r="E4600" t="s">
        <v>368</v>
      </c>
      <c r="F4600" t="s">
        <v>113</v>
      </c>
      <c r="H4600" t="s">
        <v>23</v>
      </c>
      <c r="I4600">
        <v>0</v>
      </c>
      <c r="J4600">
        <v>42.83</v>
      </c>
      <c r="K4600">
        <v>0</v>
      </c>
      <c r="L4600" t="s">
        <v>114</v>
      </c>
    </row>
    <row r="4601" spans="1:14" x14ac:dyDescent="0.2">
      <c r="A4601" t="s">
        <v>107</v>
      </c>
      <c r="B4601" t="s">
        <v>821</v>
      </c>
      <c r="C4601" t="s">
        <v>16</v>
      </c>
      <c r="E4601" t="s">
        <v>65</v>
      </c>
      <c r="F4601" t="s">
        <v>66</v>
      </c>
      <c r="H4601" t="s">
        <v>23</v>
      </c>
      <c r="I4601">
        <v>2</v>
      </c>
      <c r="J4601">
        <v>42.83</v>
      </c>
      <c r="K4601">
        <v>85.66</v>
      </c>
      <c r="L4601" t="s">
        <v>24</v>
      </c>
      <c r="N4601" t="s">
        <v>985</v>
      </c>
    </row>
    <row r="4602" spans="1:14" x14ac:dyDescent="0.2">
      <c r="A4602" t="s">
        <v>107</v>
      </c>
      <c r="B4602" t="s">
        <v>821</v>
      </c>
      <c r="C4602" t="s">
        <v>16</v>
      </c>
      <c r="E4602" t="s">
        <v>19</v>
      </c>
      <c r="I4602">
        <v>0</v>
      </c>
      <c r="J4602">
        <v>42.83</v>
      </c>
      <c r="K4602">
        <v>0</v>
      </c>
    </row>
    <row r="4603" spans="1:14" x14ac:dyDescent="0.2">
      <c r="A4603" t="s">
        <v>107</v>
      </c>
      <c r="B4603" t="s">
        <v>821</v>
      </c>
      <c r="C4603" t="s">
        <v>16</v>
      </c>
      <c r="E4603" t="s">
        <v>21</v>
      </c>
      <c r="F4603" t="s">
        <v>22</v>
      </c>
      <c r="H4603" t="s">
        <v>23</v>
      </c>
      <c r="I4603">
        <v>0</v>
      </c>
      <c r="J4603">
        <v>42.83</v>
      </c>
      <c r="K4603">
        <v>0</v>
      </c>
      <c r="L4603" t="s">
        <v>24</v>
      </c>
    </row>
    <row r="4604" spans="1:14" x14ac:dyDescent="0.2">
      <c r="A4604" t="s">
        <v>107</v>
      </c>
      <c r="B4604" t="s">
        <v>821</v>
      </c>
      <c r="C4604" t="s">
        <v>16</v>
      </c>
      <c r="E4604" t="s">
        <v>208</v>
      </c>
      <c r="F4604" t="s">
        <v>27</v>
      </c>
      <c r="H4604" t="s">
        <v>23</v>
      </c>
      <c r="I4604">
        <v>0.25</v>
      </c>
      <c r="J4604">
        <v>42.83</v>
      </c>
      <c r="K4604">
        <v>10.7075</v>
      </c>
      <c r="L4604" t="s">
        <v>24</v>
      </c>
      <c r="N4604" t="s">
        <v>986</v>
      </c>
    </row>
    <row r="4605" spans="1:14" x14ac:dyDescent="0.2">
      <c r="A4605" t="s">
        <v>108</v>
      </c>
      <c r="B4605" t="s">
        <v>821</v>
      </c>
      <c r="C4605" t="s">
        <v>16</v>
      </c>
      <c r="E4605" t="s">
        <v>18</v>
      </c>
      <c r="I4605">
        <v>6</v>
      </c>
      <c r="J4605">
        <v>42.83</v>
      </c>
      <c r="K4605">
        <v>256.98</v>
      </c>
      <c r="N4605" t="s">
        <v>883</v>
      </c>
    </row>
    <row r="4606" spans="1:14" x14ac:dyDescent="0.2">
      <c r="A4606" t="s">
        <v>108</v>
      </c>
      <c r="B4606" t="s">
        <v>821</v>
      </c>
      <c r="C4606" t="s">
        <v>16</v>
      </c>
      <c r="E4606" t="s">
        <v>112</v>
      </c>
      <c r="F4606" t="s">
        <v>113</v>
      </c>
      <c r="H4606" t="s">
        <v>23</v>
      </c>
      <c r="I4606">
        <v>14</v>
      </c>
      <c r="J4606">
        <v>42.83</v>
      </c>
      <c r="K4606">
        <v>599.62</v>
      </c>
      <c r="L4606" t="s">
        <v>114</v>
      </c>
      <c r="N4606" t="s">
        <v>487</v>
      </c>
    </row>
    <row r="4607" spans="1:14" x14ac:dyDescent="0.2">
      <c r="A4607" t="s">
        <v>108</v>
      </c>
      <c r="B4607" t="s">
        <v>821</v>
      </c>
      <c r="C4607" t="s">
        <v>16</v>
      </c>
      <c r="E4607" t="s">
        <v>79</v>
      </c>
      <c r="I4607">
        <v>6</v>
      </c>
      <c r="J4607">
        <v>42.83</v>
      </c>
      <c r="K4607">
        <v>256.98</v>
      </c>
      <c r="N4607" t="s">
        <v>987</v>
      </c>
    </row>
    <row r="4608" spans="1:14" x14ac:dyDescent="0.2">
      <c r="A4608" t="s">
        <v>108</v>
      </c>
      <c r="B4608" t="s">
        <v>821</v>
      </c>
      <c r="C4608" t="s">
        <v>16</v>
      </c>
      <c r="E4608" t="s">
        <v>20</v>
      </c>
      <c r="I4608">
        <v>2.5</v>
      </c>
      <c r="J4608">
        <v>42.83</v>
      </c>
      <c r="K4608">
        <v>107.075</v>
      </c>
      <c r="N4608" t="s">
        <v>988</v>
      </c>
    </row>
    <row r="4609" spans="1:14" x14ac:dyDescent="0.2">
      <c r="A4609" t="s">
        <v>108</v>
      </c>
      <c r="B4609" t="s">
        <v>821</v>
      </c>
      <c r="C4609" t="s">
        <v>16</v>
      </c>
      <c r="E4609" t="s">
        <v>25</v>
      </c>
      <c r="F4609" t="s">
        <v>22</v>
      </c>
      <c r="H4609" t="s">
        <v>23</v>
      </c>
      <c r="I4609">
        <v>1</v>
      </c>
      <c r="J4609">
        <v>42.83</v>
      </c>
      <c r="K4609">
        <v>42.83</v>
      </c>
      <c r="L4609" t="s">
        <v>24</v>
      </c>
    </row>
    <row r="4610" spans="1:14" x14ac:dyDescent="0.2">
      <c r="A4610" t="s">
        <v>108</v>
      </c>
      <c r="B4610" t="s">
        <v>821</v>
      </c>
      <c r="C4610" t="s">
        <v>16</v>
      </c>
      <c r="E4610" t="s">
        <v>159</v>
      </c>
      <c r="F4610" t="s">
        <v>119</v>
      </c>
      <c r="H4610" t="s">
        <v>23</v>
      </c>
      <c r="I4610">
        <v>0</v>
      </c>
      <c r="J4610">
        <v>42.83</v>
      </c>
      <c r="K4610">
        <v>0</v>
      </c>
      <c r="L4610" t="s">
        <v>120</v>
      </c>
    </row>
    <row r="4611" spans="1:14" x14ac:dyDescent="0.2">
      <c r="A4611" t="s">
        <v>108</v>
      </c>
      <c r="B4611" t="s">
        <v>821</v>
      </c>
      <c r="C4611" t="s">
        <v>16</v>
      </c>
      <c r="E4611" t="s">
        <v>265</v>
      </c>
      <c r="F4611" t="s">
        <v>119</v>
      </c>
      <c r="H4611" t="s">
        <v>23</v>
      </c>
      <c r="I4611">
        <v>1</v>
      </c>
      <c r="J4611">
        <v>42.83</v>
      </c>
      <c r="K4611">
        <v>42.83</v>
      </c>
      <c r="L4611" t="s">
        <v>120</v>
      </c>
    </row>
    <row r="4612" spans="1:14" x14ac:dyDescent="0.2">
      <c r="A4612" t="s">
        <v>108</v>
      </c>
      <c r="B4612" t="s">
        <v>821</v>
      </c>
      <c r="C4612" t="s">
        <v>16</v>
      </c>
      <c r="E4612" t="s">
        <v>121</v>
      </c>
      <c r="F4612" t="s">
        <v>113</v>
      </c>
      <c r="H4612" t="s">
        <v>23</v>
      </c>
      <c r="I4612">
        <v>0</v>
      </c>
      <c r="J4612">
        <v>42.83</v>
      </c>
      <c r="K4612">
        <v>0</v>
      </c>
      <c r="L4612" t="s">
        <v>114</v>
      </c>
    </row>
    <row r="4613" spans="1:14" x14ac:dyDescent="0.2">
      <c r="A4613" t="s">
        <v>108</v>
      </c>
      <c r="B4613" t="s">
        <v>821</v>
      </c>
      <c r="C4613" t="s">
        <v>16</v>
      </c>
      <c r="E4613" t="s">
        <v>17</v>
      </c>
      <c r="I4613">
        <v>0</v>
      </c>
      <c r="J4613">
        <v>42.83</v>
      </c>
      <c r="K4613">
        <v>0</v>
      </c>
    </row>
    <row r="4614" spans="1:14" x14ac:dyDescent="0.2">
      <c r="A4614" t="s">
        <v>108</v>
      </c>
      <c r="B4614" t="s">
        <v>821</v>
      </c>
      <c r="C4614" t="s">
        <v>16</v>
      </c>
      <c r="E4614" t="s">
        <v>46</v>
      </c>
      <c r="I4614">
        <v>3.5</v>
      </c>
      <c r="J4614">
        <v>42.83</v>
      </c>
      <c r="K4614">
        <v>149.905</v>
      </c>
      <c r="N4614" t="s">
        <v>989</v>
      </c>
    </row>
    <row r="4615" spans="1:14" x14ac:dyDescent="0.2">
      <c r="A4615" t="s">
        <v>108</v>
      </c>
      <c r="B4615" t="s">
        <v>821</v>
      </c>
      <c r="C4615" t="s">
        <v>16</v>
      </c>
      <c r="E4615" t="s">
        <v>279</v>
      </c>
      <c r="F4615" t="s">
        <v>45</v>
      </c>
      <c r="H4615" t="s">
        <v>23</v>
      </c>
      <c r="I4615">
        <v>0</v>
      </c>
      <c r="J4615">
        <v>42.83</v>
      </c>
      <c r="K4615">
        <v>0</v>
      </c>
      <c r="L4615" t="s">
        <v>24</v>
      </c>
    </row>
    <row r="4616" spans="1:14" x14ac:dyDescent="0.2">
      <c r="A4616" t="s">
        <v>108</v>
      </c>
      <c r="B4616" t="s">
        <v>821</v>
      </c>
      <c r="C4616" t="s">
        <v>16</v>
      </c>
      <c r="E4616" t="s">
        <v>111</v>
      </c>
      <c r="F4616" t="s">
        <v>59</v>
      </c>
      <c r="H4616" t="s">
        <v>23</v>
      </c>
      <c r="I4616">
        <v>0</v>
      </c>
      <c r="J4616">
        <v>42.83</v>
      </c>
      <c r="K4616">
        <v>0</v>
      </c>
      <c r="L4616" t="s">
        <v>24</v>
      </c>
    </row>
    <row r="4617" spans="1:14" x14ac:dyDescent="0.2">
      <c r="A4617" t="s">
        <v>108</v>
      </c>
      <c r="B4617" t="s">
        <v>821</v>
      </c>
      <c r="C4617" t="s">
        <v>16</v>
      </c>
      <c r="E4617" t="s">
        <v>40</v>
      </c>
      <c r="I4617">
        <v>2</v>
      </c>
      <c r="J4617">
        <v>42.83</v>
      </c>
      <c r="K4617">
        <v>85.66</v>
      </c>
    </row>
    <row r="4618" spans="1:14" x14ac:dyDescent="0.2">
      <c r="A4618" t="s">
        <v>108</v>
      </c>
      <c r="B4618" t="s">
        <v>821</v>
      </c>
      <c r="C4618" t="s">
        <v>16</v>
      </c>
      <c r="E4618" t="s">
        <v>43</v>
      </c>
      <c r="F4618" t="s">
        <v>22</v>
      </c>
      <c r="H4618" t="s">
        <v>23</v>
      </c>
      <c r="I4618">
        <v>1.5</v>
      </c>
      <c r="J4618">
        <v>42.83</v>
      </c>
      <c r="K4618">
        <v>64.245000000000005</v>
      </c>
      <c r="L4618" t="s">
        <v>24</v>
      </c>
      <c r="N4618" t="s">
        <v>927</v>
      </c>
    </row>
    <row r="4619" spans="1:14" x14ac:dyDescent="0.2">
      <c r="A4619" t="s">
        <v>108</v>
      </c>
      <c r="B4619" t="s">
        <v>821</v>
      </c>
      <c r="C4619" t="s">
        <v>16</v>
      </c>
      <c r="E4619" t="s">
        <v>57</v>
      </c>
      <c r="F4619" t="s">
        <v>22</v>
      </c>
      <c r="H4619" t="s">
        <v>23</v>
      </c>
      <c r="I4619">
        <v>0</v>
      </c>
      <c r="J4619">
        <v>42.83</v>
      </c>
      <c r="K4619">
        <v>0</v>
      </c>
      <c r="L4619" t="s">
        <v>24</v>
      </c>
    </row>
    <row r="4620" spans="1:14" x14ac:dyDescent="0.2">
      <c r="A4620" t="s">
        <v>108</v>
      </c>
      <c r="B4620" t="s">
        <v>821</v>
      </c>
      <c r="C4620" t="s">
        <v>16</v>
      </c>
      <c r="E4620" t="s">
        <v>111</v>
      </c>
      <c r="F4620" t="s">
        <v>59</v>
      </c>
      <c r="H4620" t="s">
        <v>23</v>
      </c>
      <c r="I4620">
        <v>0</v>
      </c>
      <c r="J4620">
        <v>42.83</v>
      </c>
      <c r="K4620">
        <v>0</v>
      </c>
      <c r="L4620" t="s">
        <v>24</v>
      </c>
    </row>
    <row r="4621" spans="1:14" x14ac:dyDescent="0.2">
      <c r="A4621" t="s">
        <v>108</v>
      </c>
      <c r="B4621" t="s">
        <v>821</v>
      </c>
      <c r="C4621" t="s">
        <v>16</v>
      </c>
      <c r="E4621" t="s">
        <v>213</v>
      </c>
      <c r="F4621" t="s">
        <v>59</v>
      </c>
      <c r="H4621" t="s">
        <v>23</v>
      </c>
      <c r="I4621">
        <v>0</v>
      </c>
      <c r="J4621">
        <v>42.83</v>
      </c>
      <c r="K4621">
        <v>0</v>
      </c>
      <c r="L4621" t="s">
        <v>24</v>
      </c>
    </row>
    <row r="4622" spans="1:14" x14ac:dyDescent="0.2">
      <c r="A4622" t="s">
        <v>108</v>
      </c>
      <c r="B4622" t="s">
        <v>821</v>
      </c>
      <c r="C4622" t="s">
        <v>16</v>
      </c>
      <c r="E4622" t="s">
        <v>368</v>
      </c>
      <c r="F4622" t="s">
        <v>113</v>
      </c>
      <c r="H4622" t="s">
        <v>23</v>
      </c>
      <c r="I4622">
        <v>0</v>
      </c>
      <c r="J4622">
        <v>42.83</v>
      </c>
      <c r="K4622">
        <v>0</v>
      </c>
      <c r="L4622" t="s">
        <v>114</v>
      </c>
    </row>
    <row r="4623" spans="1:14" x14ac:dyDescent="0.2">
      <c r="A4623" t="s">
        <v>108</v>
      </c>
      <c r="B4623" t="s">
        <v>821</v>
      </c>
      <c r="C4623" t="s">
        <v>16</v>
      </c>
      <c r="E4623" t="s">
        <v>65</v>
      </c>
      <c r="F4623" t="s">
        <v>66</v>
      </c>
      <c r="H4623" t="s">
        <v>23</v>
      </c>
      <c r="I4623">
        <v>0</v>
      </c>
      <c r="J4623">
        <v>42.83</v>
      </c>
      <c r="K4623">
        <v>0</v>
      </c>
      <c r="L4623" t="s">
        <v>24</v>
      </c>
    </row>
    <row r="4624" spans="1:14" x14ac:dyDescent="0.2">
      <c r="A4624" t="s">
        <v>108</v>
      </c>
      <c r="B4624" t="s">
        <v>821</v>
      </c>
      <c r="C4624" t="s">
        <v>16</v>
      </c>
      <c r="E4624" t="s">
        <v>19</v>
      </c>
      <c r="I4624">
        <v>0</v>
      </c>
      <c r="J4624">
        <v>42.83</v>
      </c>
      <c r="K4624">
        <v>0</v>
      </c>
    </row>
    <row r="4625" spans="1:14" x14ac:dyDescent="0.2">
      <c r="A4625" t="s">
        <v>108</v>
      </c>
      <c r="B4625" t="s">
        <v>821</v>
      </c>
      <c r="C4625" t="s">
        <v>16</v>
      </c>
      <c r="E4625" t="s">
        <v>21</v>
      </c>
      <c r="F4625" t="s">
        <v>22</v>
      </c>
      <c r="H4625" t="s">
        <v>23</v>
      </c>
      <c r="I4625">
        <v>1</v>
      </c>
      <c r="J4625">
        <v>42.83</v>
      </c>
      <c r="K4625">
        <v>42.83</v>
      </c>
      <c r="L4625" t="s">
        <v>24</v>
      </c>
    </row>
    <row r="4626" spans="1:14" x14ac:dyDescent="0.2">
      <c r="A4626" t="s">
        <v>108</v>
      </c>
      <c r="B4626" t="s">
        <v>821</v>
      </c>
      <c r="C4626" t="s">
        <v>16</v>
      </c>
      <c r="E4626" t="s">
        <v>208</v>
      </c>
      <c r="F4626" t="s">
        <v>27</v>
      </c>
      <c r="H4626" t="s">
        <v>23</v>
      </c>
      <c r="I4626">
        <v>0.25</v>
      </c>
      <c r="J4626">
        <v>42.83</v>
      </c>
      <c r="K4626">
        <v>10.7075</v>
      </c>
      <c r="L4626" t="s">
        <v>24</v>
      </c>
      <c r="N4626" t="s">
        <v>986</v>
      </c>
    </row>
    <row r="4627" spans="1:14" x14ac:dyDescent="0.2">
      <c r="A4627" t="s">
        <v>109</v>
      </c>
      <c r="B4627" t="s">
        <v>821</v>
      </c>
      <c r="C4627" t="s">
        <v>16</v>
      </c>
      <c r="E4627" t="s">
        <v>18</v>
      </c>
      <c r="I4627">
        <v>0</v>
      </c>
      <c r="J4627">
        <v>42.83</v>
      </c>
      <c r="K4627">
        <v>0</v>
      </c>
      <c r="N4627" t="s">
        <v>883</v>
      </c>
    </row>
    <row r="4628" spans="1:14" x14ac:dyDescent="0.2">
      <c r="A4628" t="s">
        <v>109</v>
      </c>
      <c r="B4628" t="s">
        <v>821</v>
      </c>
      <c r="C4628" t="s">
        <v>16</v>
      </c>
      <c r="E4628" t="s">
        <v>112</v>
      </c>
      <c r="F4628" t="s">
        <v>113</v>
      </c>
      <c r="H4628" t="s">
        <v>23</v>
      </c>
      <c r="I4628">
        <v>0</v>
      </c>
      <c r="J4628">
        <v>42.83</v>
      </c>
      <c r="K4628">
        <v>0</v>
      </c>
      <c r="L4628" t="s">
        <v>114</v>
      </c>
      <c r="N4628" t="s">
        <v>976</v>
      </c>
    </row>
    <row r="4629" spans="1:14" x14ac:dyDescent="0.2">
      <c r="A4629" t="s">
        <v>109</v>
      </c>
      <c r="B4629" t="s">
        <v>821</v>
      </c>
      <c r="C4629" t="s">
        <v>16</v>
      </c>
      <c r="E4629" t="s">
        <v>79</v>
      </c>
      <c r="I4629">
        <v>0</v>
      </c>
      <c r="J4629">
        <v>42.83</v>
      </c>
      <c r="K4629">
        <v>0</v>
      </c>
    </row>
    <row r="4630" spans="1:14" x14ac:dyDescent="0.2">
      <c r="A4630" t="s">
        <v>109</v>
      </c>
      <c r="B4630" t="s">
        <v>821</v>
      </c>
      <c r="C4630" t="s">
        <v>16</v>
      </c>
      <c r="E4630" t="s">
        <v>20</v>
      </c>
      <c r="I4630">
        <v>0</v>
      </c>
      <c r="J4630">
        <v>42.83</v>
      </c>
      <c r="K4630">
        <v>0</v>
      </c>
    </row>
    <row r="4631" spans="1:14" x14ac:dyDescent="0.2">
      <c r="A4631" t="s">
        <v>109</v>
      </c>
      <c r="B4631" t="s">
        <v>821</v>
      </c>
      <c r="C4631" t="s">
        <v>16</v>
      </c>
      <c r="E4631" t="s">
        <v>25</v>
      </c>
      <c r="F4631" t="s">
        <v>22</v>
      </c>
      <c r="H4631" t="s">
        <v>23</v>
      </c>
      <c r="I4631">
        <v>0</v>
      </c>
      <c r="J4631">
        <v>42.83</v>
      </c>
      <c r="K4631">
        <v>0</v>
      </c>
      <c r="L4631" t="s">
        <v>24</v>
      </c>
    </row>
    <row r="4632" spans="1:14" x14ac:dyDescent="0.2">
      <c r="A4632" t="s">
        <v>109</v>
      </c>
      <c r="B4632" t="s">
        <v>821</v>
      </c>
      <c r="C4632" t="s">
        <v>16</v>
      </c>
      <c r="E4632" t="s">
        <v>159</v>
      </c>
      <c r="F4632" t="s">
        <v>119</v>
      </c>
      <c r="H4632" t="s">
        <v>23</v>
      </c>
      <c r="I4632">
        <v>0</v>
      </c>
      <c r="J4632">
        <v>42.83</v>
      </c>
      <c r="K4632">
        <v>0</v>
      </c>
      <c r="L4632" t="s">
        <v>120</v>
      </c>
    </row>
    <row r="4633" spans="1:14" x14ac:dyDescent="0.2">
      <c r="A4633" t="s">
        <v>109</v>
      </c>
      <c r="B4633" t="s">
        <v>821</v>
      </c>
      <c r="C4633" t="s">
        <v>16</v>
      </c>
      <c r="E4633" t="s">
        <v>265</v>
      </c>
      <c r="F4633" t="s">
        <v>119</v>
      </c>
      <c r="H4633" t="s">
        <v>23</v>
      </c>
      <c r="I4633">
        <v>0</v>
      </c>
      <c r="J4633">
        <v>42.83</v>
      </c>
      <c r="K4633">
        <v>0</v>
      </c>
      <c r="L4633" t="s">
        <v>120</v>
      </c>
    </row>
    <row r="4634" spans="1:14" x14ac:dyDescent="0.2">
      <c r="A4634" t="s">
        <v>109</v>
      </c>
      <c r="B4634" t="s">
        <v>821</v>
      </c>
      <c r="C4634" t="s">
        <v>16</v>
      </c>
      <c r="E4634" t="s">
        <v>121</v>
      </c>
      <c r="F4634" t="s">
        <v>113</v>
      </c>
      <c r="H4634" t="s">
        <v>23</v>
      </c>
      <c r="I4634">
        <v>0</v>
      </c>
      <c r="J4634">
        <v>42.83</v>
      </c>
      <c r="K4634">
        <v>0</v>
      </c>
      <c r="L4634" t="s">
        <v>114</v>
      </c>
    </row>
    <row r="4635" spans="1:14" x14ac:dyDescent="0.2">
      <c r="A4635" t="s">
        <v>109</v>
      </c>
      <c r="B4635" t="s">
        <v>821</v>
      </c>
      <c r="C4635" t="s">
        <v>16</v>
      </c>
      <c r="E4635" t="s">
        <v>17</v>
      </c>
      <c r="I4635">
        <v>38.75</v>
      </c>
      <c r="J4635">
        <v>42.83</v>
      </c>
      <c r="K4635">
        <v>1659.6624999999999</v>
      </c>
      <c r="N4635" t="s">
        <v>477</v>
      </c>
    </row>
    <row r="4636" spans="1:14" x14ac:dyDescent="0.2">
      <c r="A4636" t="s">
        <v>109</v>
      </c>
      <c r="B4636" t="s">
        <v>821</v>
      </c>
      <c r="C4636" t="s">
        <v>16</v>
      </c>
      <c r="E4636" t="s">
        <v>46</v>
      </c>
      <c r="I4636">
        <v>0</v>
      </c>
      <c r="J4636">
        <v>42.83</v>
      </c>
      <c r="K4636">
        <v>0</v>
      </c>
    </row>
    <row r="4637" spans="1:14" x14ac:dyDescent="0.2">
      <c r="A4637" t="s">
        <v>109</v>
      </c>
      <c r="B4637" t="s">
        <v>821</v>
      </c>
      <c r="C4637" t="s">
        <v>16</v>
      </c>
      <c r="E4637" t="s">
        <v>279</v>
      </c>
      <c r="F4637" t="s">
        <v>45</v>
      </c>
      <c r="H4637" t="s">
        <v>23</v>
      </c>
      <c r="I4637">
        <v>0</v>
      </c>
      <c r="J4637">
        <v>42.83</v>
      </c>
      <c r="K4637">
        <v>0</v>
      </c>
      <c r="L4637" t="s">
        <v>24</v>
      </c>
    </row>
    <row r="4638" spans="1:14" x14ac:dyDescent="0.2">
      <c r="A4638" t="s">
        <v>109</v>
      </c>
      <c r="B4638" t="s">
        <v>821</v>
      </c>
      <c r="C4638" t="s">
        <v>16</v>
      </c>
      <c r="E4638" t="s">
        <v>111</v>
      </c>
      <c r="F4638" t="s">
        <v>59</v>
      </c>
      <c r="H4638" t="s">
        <v>23</v>
      </c>
      <c r="I4638">
        <v>0</v>
      </c>
      <c r="J4638">
        <v>42.83</v>
      </c>
      <c r="K4638">
        <v>0</v>
      </c>
      <c r="L4638" t="s">
        <v>24</v>
      </c>
    </row>
    <row r="4639" spans="1:14" x14ac:dyDescent="0.2">
      <c r="A4639" t="s">
        <v>109</v>
      </c>
      <c r="B4639" t="s">
        <v>821</v>
      </c>
      <c r="C4639" t="s">
        <v>16</v>
      </c>
      <c r="E4639" t="s">
        <v>40</v>
      </c>
      <c r="I4639">
        <v>0</v>
      </c>
      <c r="J4639">
        <v>42.83</v>
      </c>
      <c r="K4639">
        <v>0</v>
      </c>
    </row>
    <row r="4640" spans="1:14" x14ac:dyDescent="0.2">
      <c r="A4640" t="s">
        <v>109</v>
      </c>
      <c r="B4640" t="s">
        <v>821</v>
      </c>
      <c r="C4640" t="s">
        <v>16</v>
      </c>
      <c r="E4640" t="s">
        <v>43</v>
      </c>
      <c r="F4640" t="s">
        <v>22</v>
      </c>
      <c r="H4640" t="s">
        <v>23</v>
      </c>
      <c r="I4640">
        <v>0</v>
      </c>
      <c r="J4640">
        <v>42.83</v>
      </c>
      <c r="K4640">
        <v>0</v>
      </c>
      <c r="L4640" t="s">
        <v>24</v>
      </c>
    </row>
    <row r="4641" spans="1:12" x14ac:dyDescent="0.2">
      <c r="A4641" t="s">
        <v>109</v>
      </c>
      <c r="B4641" t="s">
        <v>821</v>
      </c>
      <c r="C4641" t="s">
        <v>16</v>
      </c>
      <c r="E4641" t="s">
        <v>57</v>
      </c>
      <c r="F4641" t="s">
        <v>22</v>
      </c>
      <c r="H4641" t="s">
        <v>23</v>
      </c>
      <c r="I4641">
        <v>0</v>
      </c>
      <c r="J4641">
        <v>42.83</v>
      </c>
      <c r="K4641">
        <v>0</v>
      </c>
      <c r="L4641" t="s">
        <v>24</v>
      </c>
    </row>
    <row r="4642" spans="1:12" x14ac:dyDescent="0.2">
      <c r="A4642" t="s">
        <v>109</v>
      </c>
      <c r="B4642" t="s">
        <v>821</v>
      </c>
      <c r="C4642" t="s">
        <v>16</v>
      </c>
      <c r="E4642" t="s">
        <v>111</v>
      </c>
      <c r="F4642" t="s">
        <v>59</v>
      </c>
      <c r="H4642" t="s">
        <v>23</v>
      </c>
      <c r="I4642">
        <v>0</v>
      </c>
      <c r="J4642">
        <v>42.83</v>
      </c>
      <c r="K4642">
        <v>0</v>
      </c>
      <c r="L4642" t="s">
        <v>24</v>
      </c>
    </row>
    <row r="4643" spans="1:12" x14ac:dyDescent="0.2">
      <c r="A4643" t="s">
        <v>109</v>
      </c>
      <c r="B4643" t="s">
        <v>821</v>
      </c>
      <c r="C4643" t="s">
        <v>16</v>
      </c>
      <c r="E4643" t="s">
        <v>213</v>
      </c>
      <c r="F4643" t="s">
        <v>59</v>
      </c>
      <c r="H4643" t="s">
        <v>23</v>
      </c>
      <c r="I4643">
        <v>0</v>
      </c>
      <c r="J4643">
        <v>42.83</v>
      </c>
      <c r="K4643">
        <v>0</v>
      </c>
      <c r="L4643" t="s">
        <v>24</v>
      </c>
    </row>
    <row r="4644" spans="1:12" x14ac:dyDescent="0.2">
      <c r="A4644" t="s">
        <v>109</v>
      </c>
      <c r="B4644" t="s">
        <v>821</v>
      </c>
      <c r="C4644" t="s">
        <v>16</v>
      </c>
      <c r="E4644" t="s">
        <v>368</v>
      </c>
      <c r="F4644" t="s">
        <v>113</v>
      </c>
      <c r="H4644" t="s">
        <v>23</v>
      </c>
      <c r="I4644">
        <v>0</v>
      </c>
      <c r="J4644">
        <v>42.83</v>
      </c>
      <c r="K4644">
        <v>0</v>
      </c>
      <c r="L4644" t="s">
        <v>114</v>
      </c>
    </row>
    <row r="4645" spans="1:12" x14ac:dyDescent="0.2">
      <c r="A4645" t="s">
        <v>109</v>
      </c>
      <c r="B4645" t="s">
        <v>821</v>
      </c>
      <c r="C4645" t="s">
        <v>16</v>
      </c>
      <c r="E4645" t="s">
        <v>65</v>
      </c>
      <c r="F4645" t="s">
        <v>66</v>
      </c>
      <c r="H4645" t="s">
        <v>23</v>
      </c>
      <c r="I4645">
        <v>0</v>
      </c>
      <c r="J4645">
        <v>42.83</v>
      </c>
      <c r="K4645">
        <v>0</v>
      </c>
      <c r="L4645" t="s">
        <v>24</v>
      </c>
    </row>
    <row r="4646" spans="1:12" x14ac:dyDescent="0.2">
      <c r="A4646" t="s">
        <v>109</v>
      </c>
      <c r="B4646" t="s">
        <v>821</v>
      </c>
      <c r="C4646" t="s">
        <v>16</v>
      </c>
      <c r="E4646" t="s">
        <v>19</v>
      </c>
      <c r="I4646">
        <v>0</v>
      </c>
      <c r="J4646">
        <v>42.83</v>
      </c>
      <c r="K4646">
        <v>0</v>
      </c>
    </row>
    <row r="4647" spans="1:12" x14ac:dyDescent="0.2">
      <c r="A4647" t="s">
        <v>109</v>
      </c>
      <c r="B4647" t="s">
        <v>821</v>
      </c>
      <c r="C4647" t="s">
        <v>16</v>
      </c>
      <c r="E4647" t="s">
        <v>21</v>
      </c>
      <c r="F4647" t="s">
        <v>22</v>
      </c>
      <c r="H4647" t="s">
        <v>23</v>
      </c>
      <c r="I4647">
        <v>0</v>
      </c>
      <c r="J4647">
        <v>42.83</v>
      </c>
      <c r="K4647">
        <v>0</v>
      </c>
      <c r="L4647" t="s">
        <v>24</v>
      </c>
    </row>
    <row r="4648" spans="1:12" x14ac:dyDescent="0.2">
      <c r="A4648" t="s">
        <v>109</v>
      </c>
      <c r="B4648" t="s">
        <v>821</v>
      </c>
      <c r="C4648" t="s">
        <v>16</v>
      </c>
      <c r="E4648" t="s">
        <v>208</v>
      </c>
      <c r="F4648" t="s">
        <v>27</v>
      </c>
      <c r="H4648" t="s">
        <v>23</v>
      </c>
      <c r="I4648">
        <v>0</v>
      </c>
      <c r="J4648">
        <v>42.83</v>
      </c>
      <c r="K4648">
        <v>0</v>
      </c>
      <c r="L4648" t="s">
        <v>24</v>
      </c>
    </row>
    <row r="4649" spans="1:12" x14ac:dyDescent="0.2">
      <c r="A4649" t="s">
        <v>14</v>
      </c>
      <c r="B4649" t="s">
        <v>990</v>
      </c>
      <c r="C4649" t="s">
        <v>16</v>
      </c>
      <c r="E4649" t="s">
        <v>18</v>
      </c>
      <c r="I4649">
        <v>7.75</v>
      </c>
      <c r="J4649">
        <v>28.5</v>
      </c>
      <c r="K4649">
        <v>220.875</v>
      </c>
    </row>
    <row r="4650" spans="1:12" x14ac:dyDescent="0.2">
      <c r="A4650" t="s">
        <v>14</v>
      </c>
      <c r="B4650" t="s">
        <v>990</v>
      </c>
      <c r="C4650" t="s">
        <v>16</v>
      </c>
      <c r="E4650" t="s">
        <v>46</v>
      </c>
      <c r="I4650">
        <v>7.75</v>
      </c>
      <c r="J4650">
        <v>28.5</v>
      </c>
      <c r="K4650">
        <v>220.875</v>
      </c>
    </row>
    <row r="4651" spans="1:12" x14ac:dyDescent="0.2">
      <c r="A4651" t="s">
        <v>14</v>
      </c>
      <c r="B4651" t="s">
        <v>990</v>
      </c>
      <c r="C4651" t="s">
        <v>16</v>
      </c>
      <c r="E4651" t="s">
        <v>40</v>
      </c>
      <c r="I4651">
        <v>7.75</v>
      </c>
      <c r="J4651">
        <v>28.5</v>
      </c>
      <c r="K4651">
        <v>220.875</v>
      </c>
    </row>
    <row r="4652" spans="1:12" x14ac:dyDescent="0.2">
      <c r="A4652" t="s">
        <v>14</v>
      </c>
      <c r="B4652" t="s">
        <v>990</v>
      </c>
      <c r="C4652" t="s">
        <v>16</v>
      </c>
      <c r="E4652" t="s">
        <v>18</v>
      </c>
      <c r="I4652">
        <v>7.75</v>
      </c>
      <c r="J4652">
        <v>28.5</v>
      </c>
      <c r="K4652">
        <v>220.875</v>
      </c>
    </row>
    <row r="4653" spans="1:12" x14ac:dyDescent="0.2">
      <c r="A4653" t="s">
        <v>14</v>
      </c>
      <c r="B4653" t="s">
        <v>990</v>
      </c>
      <c r="C4653" t="s">
        <v>16</v>
      </c>
      <c r="E4653" t="s">
        <v>46</v>
      </c>
      <c r="I4653">
        <v>7.75</v>
      </c>
      <c r="J4653">
        <v>28.5</v>
      </c>
      <c r="K4653">
        <v>220.875</v>
      </c>
    </row>
    <row r="4654" spans="1:12" x14ac:dyDescent="0.2">
      <c r="A4654" t="s">
        <v>36</v>
      </c>
      <c r="B4654" t="s">
        <v>990</v>
      </c>
      <c r="C4654" t="s">
        <v>16</v>
      </c>
      <c r="E4654" t="s">
        <v>18</v>
      </c>
      <c r="I4654">
        <v>7.75</v>
      </c>
      <c r="J4654">
        <v>28.5</v>
      </c>
      <c r="K4654">
        <v>220.875</v>
      </c>
    </row>
    <row r="4655" spans="1:12" x14ac:dyDescent="0.2">
      <c r="A4655" t="s">
        <v>36</v>
      </c>
      <c r="B4655" t="s">
        <v>990</v>
      </c>
      <c r="C4655" t="s">
        <v>16</v>
      </c>
      <c r="E4655" t="s">
        <v>46</v>
      </c>
      <c r="I4655">
        <v>7.75</v>
      </c>
      <c r="J4655">
        <v>28.5</v>
      </c>
      <c r="K4655">
        <v>220.875</v>
      </c>
    </row>
    <row r="4656" spans="1:12" x14ac:dyDescent="0.2">
      <c r="A4656" t="s">
        <v>36</v>
      </c>
      <c r="B4656" t="s">
        <v>990</v>
      </c>
      <c r="C4656" t="s">
        <v>16</v>
      </c>
      <c r="D4656" t="s">
        <v>33</v>
      </c>
      <c r="E4656" t="s">
        <v>163</v>
      </c>
      <c r="I4656">
        <v>7.75</v>
      </c>
      <c r="J4656">
        <v>28.5</v>
      </c>
      <c r="K4656">
        <v>220.875</v>
      </c>
    </row>
    <row r="4657" spans="1:12" x14ac:dyDescent="0.2">
      <c r="A4657" t="s">
        <v>36</v>
      </c>
      <c r="B4657" t="s">
        <v>990</v>
      </c>
      <c r="C4657" t="s">
        <v>16</v>
      </c>
      <c r="E4657" t="s">
        <v>18</v>
      </c>
      <c r="I4657">
        <v>7.75</v>
      </c>
      <c r="J4657">
        <v>28.5</v>
      </c>
      <c r="K4657">
        <v>220.875</v>
      </c>
    </row>
    <row r="4658" spans="1:12" x14ac:dyDescent="0.2">
      <c r="A4658" t="s">
        <v>36</v>
      </c>
      <c r="B4658" t="s">
        <v>990</v>
      </c>
      <c r="C4658" t="s">
        <v>16</v>
      </c>
      <c r="E4658" t="s">
        <v>46</v>
      </c>
      <c r="I4658">
        <v>7.75</v>
      </c>
      <c r="J4658">
        <v>28.5</v>
      </c>
      <c r="K4658">
        <v>220.875</v>
      </c>
    </row>
    <row r="4659" spans="1:12" x14ac:dyDescent="0.2">
      <c r="A4659" t="s">
        <v>37</v>
      </c>
      <c r="B4659" t="s">
        <v>990</v>
      </c>
      <c r="C4659" t="s">
        <v>16</v>
      </c>
      <c r="E4659" t="s">
        <v>18</v>
      </c>
      <c r="I4659">
        <v>7.75</v>
      </c>
      <c r="J4659">
        <v>28.5</v>
      </c>
      <c r="K4659">
        <v>220.875</v>
      </c>
    </row>
    <row r="4660" spans="1:12" x14ac:dyDescent="0.2">
      <c r="A4660" t="s">
        <v>37</v>
      </c>
      <c r="B4660" t="s">
        <v>990</v>
      </c>
      <c r="C4660" t="s">
        <v>16</v>
      </c>
      <c r="D4660" t="s">
        <v>556</v>
      </c>
      <c r="E4660" t="s">
        <v>557</v>
      </c>
      <c r="I4660">
        <v>5.75</v>
      </c>
      <c r="J4660">
        <v>28.5</v>
      </c>
      <c r="K4660">
        <v>163.875</v>
      </c>
    </row>
    <row r="4661" spans="1:12" x14ac:dyDescent="0.2">
      <c r="A4661" t="s">
        <v>37</v>
      </c>
      <c r="B4661" t="s">
        <v>990</v>
      </c>
      <c r="C4661" t="s">
        <v>16</v>
      </c>
      <c r="D4661" t="s">
        <v>33</v>
      </c>
      <c r="E4661" t="s">
        <v>163</v>
      </c>
      <c r="I4661">
        <v>6.75</v>
      </c>
      <c r="J4661">
        <v>28.5</v>
      </c>
      <c r="K4661">
        <v>192.375</v>
      </c>
    </row>
    <row r="4662" spans="1:12" x14ac:dyDescent="0.2">
      <c r="A4662" t="s">
        <v>37</v>
      </c>
      <c r="B4662" t="s">
        <v>990</v>
      </c>
      <c r="C4662" t="s">
        <v>16</v>
      </c>
      <c r="E4662" t="s">
        <v>18</v>
      </c>
      <c r="I4662">
        <v>7.75</v>
      </c>
      <c r="J4662">
        <v>28.5</v>
      </c>
      <c r="K4662">
        <v>220.875</v>
      </c>
    </row>
    <row r="4663" spans="1:12" x14ac:dyDescent="0.2">
      <c r="A4663" t="s">
        <v>37</v>
      </c>
      <c r="B4663" t="s">
        <v>990</v>
      </c>
      <c r="C4663" t="s">
        <v>16</v>
      </c>
      <c r="E4663" t="s">
        <v>46</v>
      </c>
      <c r="I4663">
        <v>7.75</v>
      </c>
      <c r="J4663">
        <v>28.5</v>
      </c>
      <c r="K4663">
        <v>220.875</v>
      </c>
    </row>
    <row r="4664" spans="1:12" x14ac:dyDescent="0.2">
      <c r="A4664" t="s">
        <v>37</v>
      </c>
      <c r="B4664" t="s">
        <v>990</v>
      </c>
      <c r="C4664" t="s">
        <v>16</v>
      </c>
      <c r="E4664" t="s">
        <v>20</v>
      </c>
      <c r="I4664">
        <v>3</v>
      </c>
      <c r="J4664">
        <v>28.5</v>
      </c>
      <c r="K4664">
        <v>85.5</v>
      </c>
    </row>
    <row r="4665" spans="1:12" x14ac:dyDescent="0.2">
      <c r="A4665" t="s">
        <v>39</v>
      </c>
      <c r="B4665" t="s">
        <v>990</v>
      </c>
      <c r="C4665" t="s">
        <v>16</v>
      </c>
      <c r="E4665" t="s">
        <v>18</v>
      </c>
      <c r="I4665">
        <v>7.75</v>
      </c>
      <c r="J4665">
        <v>28.5</v>
      </c>
      <c r="K4665">
        <v>220.875</v>
      </c>
    </row>
    <row r="4666" spans="1:12" x14ac:dyDescent="0.2">
      <c r="A4666" t="s">
        <v>39</v>
      </c>
      <c r="B4666" t="s">
        <v>990</v>
      </c>
      <c r="C4666" t="s">
        <v>16</v>
      </c>
      <c r="E4666" t="s">
        <v>991</v>
      </c>
      <c r="F4666" t="s">
        <v>992</v>
      </c>
      <c r="G4666" t="s">
        <v>396</v>
      </c>
      <c r="H4666" t="s">
        <v>180</v>
      </c>
      <c r="I4666">
        <v>5.75</v>
      </c>
      <c r="J4666">
        <v>28.5</v>
      </c>
      <c r="K4666">
        <v>163.875</v>
      </c>
      <c r="L4666" t="s">
        <v>162</v>
      </c>
    </row>
    <row r="4667" spans="1:12" x14ac:dyDescent="0.2">
      <c r="A4667" t="s">
        <v>39</v>
      </c>
      <c r="B4667" t="s">
        <v>990</v>
      </c>
      <c r="C4667" t="s">
        <v>16</v>
      </c>
      <c r="D4667" t="s">
        <v>33</v>
      </c>
      <c r="E4667" t="s">
        <v>163</v>
      </c>
      <c r="I4667">
        <v>6.75</v>
      </c>
      <c r="J4667">
        <v>28.5</v>
      </c>
      <c r="K4667">
        <v>192.375</v>
      </c>
    </row>
    <row r="4668" spans="1:12" x14ac:dyDescent="0.2">
      <c r="A4668" t="s">
        <v>39</v>
      </c>
      <c r="B4668" t="s">
        <v>990</v>
      </c>
      <c r="C4668" t="s">
        <v>16</v>
      </c>
      <c r="E4668" t="s">
        <v>18</v>
      </c>
      <c r="I4668">
        <v>6.75</v>
      </c>
      <c r="J4668">
        <v>28.5</v>
      </c>
      <c r="K4668">
        <v>192.375</v>
      </c>
    </row>
    <row r="4669" spans="1:12" x14ac:dyDescent="0.2">
      <c r="A4669" t="s">
        <v>39</v>
      </c>
      <c r="B4669" t="s">
        <v>990</v>
      </c>
      <c r="C4669" t="s">
        <v>16</v>
      </c>
      <c r="E4669" t="s">
        <v>46</v>
      </c>
      <c r="I4669">
        <v>7.75</v>
      </c>
      <c r="J4669">
        <v>28.5</v>
      </c>
      <c r="K4669">
        <v>220.875</v>
      </c>
    </row>
    <row r="4670" spans="1:12" x14ac:dyDescent="0.2">
      <c r="A4670" t="s">
        <v>39</v>
      </c>
      <c r="B4670" t="s">
        <v>990</v>
      </c>
      <c r="C4670" t="s">
        <v>16</v>
      </c>
      <c r="E4670" t="s">
        <v>20</v>
      </c>
      <c r="I4670">
        <v>4</v>
      </c>
      <c r="J4670">
        <v>28.5</v>
      </c>
      <c r="K4670">
        <v>114</v>
      </c>
    </row>
    <row r="4671" spans="1:12" x14ac:dyDescent="0.2">
      <c r="A4671" t="s">
        <v>44</v>
      </c>
      <c r="B4671" t="s">
        <v>990</v>
      </c>
      <c r="C4671" t="s">
        <v>16</v>
      </c>
      <c r="E4671" t="s">
        <v>18</v>
      </c>
      <c r="I4671">
        <v>7.75</v>
      </c>
      <c r="J4671">
        <v>28.5</v>
      </c>
      <c r="K4671">
        <v>220.875</v>
      </c>
    </row>
    <row r="4672" spans="1:12" x14ac:dyDescent="0.2">
      <c r="A4672" t="s">
        <v>44</v>
      </c>
      <c r="B4672" t="s">
        <v>990</v>
      </c>
      <c r="C4672" t="s">
        <v>16</v>
      </c>
      <c r="E4672" t="s">
        <v>46</v>
      </c>
      <c r="I4672">
        <v>7.75</v>
      </c>
      <c r="J4672">
        <v>28.5</v>
      </c>
      <c r="K4672">
        <v>220.875</v>
      </c>
    </row>
    <row r="4673" spans="1:12" x14ac:dyDescent="0.2">
      <c r="A4673" t="s">
        <v>44</v>
      </c>
      <c r="B4673" t="s">
        <v>990</v>
      </c>
      <c r="C4673" t="s">
        <v>16</v>
      </c>
      <c r="E4673" t="s">
        <v>17</v>
      </c>
      <c r="I4673">
        <v>7.75</v>
      </c>
      <c r="J4673">
        <v>28.5</v>
      </c>
      <c r="K4673">
        <v>220.875</v>
      </c>
    </row>
    <row r="4674" spans="1:12" x14ac:dyDescent="0.2">
      <c r="A4674" t="s">
        <v>44</v>
      </c>
      <c r="B4674" t="s">
        <v>990</v>
      </c>
      <c r="C4674" t="s">
        <v>16</v>
      </c>
      <c r="E4674" t="s">
        <v>18</v>
      </c>
      <c r="I4674">
        <v>7.75</v>
      </c>
      <c r="J4674">
        <v>28.5</v>
      </c>
      <c r="K4674">
        <v>220.875</v>
      </c>
    </row>
    <row r="4675" spans="1:12" x14ac:dyDescent="0.2">
      <c r="A4675" t="s">
        <v>44</v>
      </c>
      <c r="B4675" t="s">
        <v>990</v>
      </c>
      <c r="C4675" t="s">
        <v>16</v>
      </c>
      <c r="E4675" t="s">
        <v>46</v>
      </c>
      <c r="I4675">
        <v>7.75</v>
      </c>
      <c r="J4675">
        <v>28.5</v>
      </c>
      <c r="K4675">
        <v>220.875</v>
      </c>
    </row>
    <row r="4676" spans="1:12" x14ac:dyDescent="0.2">
      <c r="A4676" t="s">
        <v>47</v>
      </c>
      <c r="B4676" t="s">
        <v>990</v>
      </c>
      <c r="C4676" t="s">
        <v>16</v>
      </c>
      <c r="E4676" t="s">
        <v>17</v>
      </c>
      <c r="I4676">
        <v>7.75</v>
      </c>
      <c r="J4676">
        <v>28.5</v>
      </c>
      <c r="K4676">
        <v>220.875</v>
      </c>
    </row>
    <row r="4677" spans="1:12" x14ac:dyDescent="0.2">
      <c r="A4677" t="s">
        <v>47</v>
      </c>
      <c r="B4677" t="s">
        <v>990</v>
      </c>
      <c r="C4677" t="s">
        <v>16</v>
      </c>
      <c r="E4677" t="s">
        <v>17</v>
      </c>
      <c r="I4677">
        <v>7.75</v>
      </c>
      <c r="J4677">
        <v>28.5</v>
      </c>
      <c r="K4677">
        <v>220.875</v>
      </c>
    </row>
    <row r="4678" spans="1:12" x14ac:dyDescent="0.2">
      <c r="A4678" t="s">
        <v>47</v>
      </c>
      <c r="B4678" t="s">
        <v>990</v>
      </c>
      <c r="C4678" t="s">
        <v>16</v>
      </c>
      <c r="E4678" t="s">
        <v>17</v>
      </c>
      <c r="I4678">
        <v>7.75</v>
      </c>
      <c r="J4678">
        <v>28.5</v>
      </c>
      <c r="K4678">
        <v>220.875</v>
      </c>
    </row>
    <row r="4679" spans="1:12" x14ac:dyDescent="0.2">
      <c r="A4679" t="s">
        <v>47</v>
      </c>
      <c r="B4679" t="s">
        <v>990</v>
      </c>
      <c r="C4679" t="s">
        <v>16</v>
      </c>
      <c r="E4679" t="s">
        <v>17</v>
      </c>
      <c r="I4679">
        <v>7.75</v>
      </c>
      <c r="J4679">
        <v>28.5</v>
      </c>
      <c r="K4679">
        <v>220.875</v>
      </c>
    </row>
    <row r="4680" spans="1:12" x14ac:dyDescent="0.2">
      <c r="A4680" t="s">
        <v>47</v>
      </c>
      <c r="B4680" t="s">
        <v>990</v>
      </c>
      <c r="C4680" t="s">
        <v>16</v>
      </c>
      <c r="E4680" t="s">
        <v>17</v>
      </c>
      <c r="I4680">
        <v>7.75</v>
      </c>
      <c r="J4680">
        <v>28.5</v>
      </c>
      <c r="K4680">
        <v>220.875</v>
      </c>
    </row>
    <row r="4681" spans="1:12" x14ac:dyDescent="0.2">
      <c r="A4681" t="s">
        <v>48</v>
      </c>
      <c r="B4681" t="s">
        <v>990</v>
      </c>
      <c r="C4681" t="s">
        <v>16</v>
      </c>
      <c r="E4681" t="s">
        <v>18</v>
      </c>
      <c r="I4681">
        <v>7.75</v>
      </c>
      <c r="J4681">
        <v>28.5</v>
      </c>
      <c r="K4681">
        <v>220.875</v>
      </c>
    </row>
    <row r="4682" spans="1:12" x14ac:dyDescent="0.2">
      <c r="A4682" t="s">
        <v>48</v>
      </c>
      <c r="B4682" t="s">
        <v>990</v>
      </c>
      <c r="C4682" t="s">
        <v>16</v>
      </c>
      <c r="E4682" t="s">
        <v>991</v>
      </c>
      <c r="F4682" t="s">
        <v>992</v>
      </c>
      <c r="G4682" t="s">
        <v>396</v>
      </c>
      <c r="H4682" t="s">
        <v>180</v>
      </c>
      <c r="I4682">
        <v>5.75</v>
      </c>
      <c r="J4682">
        <v>28.5</v>
      </c>
      <c r="K4682">
        <v>163.875</v>
      </c>
      <c r="L4682" t="s">
        <v>162</v>
      </c>
    </row>
    <row r="4683" spans="1:12" x14ac:dyDescent="0.2">
      <c r="A4683" t="s">
        <v>48</v>
      </c>
      <c r="B4683" t="s">
        <v>990</v>
      </c>
      <c r="C4683" t="s">
        <v>16</v>
      </c>
      <c r="D4683" t="s">
        <v>33</v>
      </c>
      <c r="E4683" t="s">
        <v>163</v>
      </c>
      <c r="I4683">
        <v>6.75</v>
      </c>
      <c r="J4683">
        <v>28.5</v>
      </c>
      <c r="K4683">
        <v>192.375</v>
      </c>
    </row>
    <row r="4684" spans="1:12" x14ac:dyDescent="0.2">
      <c r="A4684" t="s">
        <v>48</v>
      </c>
      <c r="B4684" t="s">
        <v>990</v>
      </c>
      <c r="C4684" t="s">
        <v>16</v>
      </c>
      <c r="E4684" t="s">
        <v>18</v>
      </c>
      <c r="I4684">
        <v>6.75</v>
      </c>
      <c r="J4684">
        <v>28.5</v>
      </c>
      <c r="K4684">
        <v>192.375</v>
      </c>
    </row>
    <row r="4685" spans="1:12" x14ac:dyDescent="0.2">
      <c r="A4685" t="s">
        <v>48</v>
      </c>
      <c r="B4685" t="s">
        <v>990</v>
      </c>
      <c r="C4685" t="s">
        <v>16</v>
      </c>
      <c r="E4685" t="s">
        <v>46</v>
      </c>
      <c r="I4685">
        <v>7.75</v>
      </c>
      <c r="J4685">
        <v>28.5</v>
      </c>
      <c r="K4685">
        <v>220.875</v>
      </c>
    </row>
    <row r="4686" spans="1:12" x14ac:dyDescent="0.2">
      <c r="A4686" t="s">
        <v>48</v>
      </c>
      <c r="B4686" t="s">
        <v>990</v>
      </c>
      <c r="C4686" t="s">
        <v>16</v>
      </c>
      <c r="E4686" t="s">
        <v>20</v>
      </c>
      <c r="I4686">
        <v>4</v>
      </c>
      <c r="J4686">
        <v>28.5</v>
      </c>
      <c r="K4686">
        <v>114</v>
      </c>
    </row>
    <row r="4687" spans="1:12" x14ac:dyDescent="0.2">
      <c r="A4687" t="s">
        <v>49</v>
      </c>
      <c r="B4687" t="s">
        <v>990</v>
      </c>
      <c r="C4687" t="s">
        <v>16</v>
      </c>
      <c r="E4687" t="s">
        <v>17</v>
      </c>
      <c r="I4687">
        <v>7.75</v>
      </c>
      <c r="J4687">
        <v>28.5</v>
      </c>
      <c r="K4687">
        <v>220.875</v>
      </c>
    </row>
    <row r="4688" spans="1:12" x14ac:dyDescent="0.2">
      <c r="A4688" t="s">
        <v>49</v>
      </c>
      <c r="B4688" t="s">
        <v>990</v>
      </c>
      <c r="C4688" t="s">
        <v>16</v>
      </c>
      <c r="E4688" t="s">
        <v>17</v>
      </c>
      <c r="I4688">
        <v>7.75</v>
      </c>
      <c r="J4688">
        <v>28.5</v>
      </c>
      <c r="K4688">
        <v>220.875</v>
      </c>
    </row>
    <row r="4689" spans="1:12" x14ac:dyDescent="0.2">
      <c r="A4689" t="s">
        <v>49</v>
      </c>
      <c r="B4689" t="s">
        <v>990</v>
      </c>
      <c r="C4689" t="s">
        <v>16</v>
      </c>
      <c r="E4689" t="s">
        <v>17</v>
      </c>
      <c r="I4689">
        <v>7.75</v>
      </c>
      <c r="J4689">
        <v>28.5</v>
      </c>
      <c r="K4689">
        <v>220.875</v>
      </c>
    </row>
    <row r="4690" spans="1:12" x14ac:dyDescent="0.2">
      <c r="A4690" t="s">
        <v>49</v>
      </c>
      <c r="B4690" t="s">
        <v>990</v>
      </c>
      <c r="C4690" t="s">
        <v>16</v>
      </c>
      <c r="E4690" t="s">
        <v>17</v>
      </c>
      <c r="I4690">
        <v>7.75</v>
      </c>
      <c r="J4690">
        <v>28.5</v>
      </c>
      <c r="K4690">
        <v>220.875</v>
      </c>
    </row>
    <row r="4691" spans="1:12" x14ac:dyDescent="0.2">
      <c r="A4691" t="s">
        <v>49</v>
      </c>
      <c r="B4691" t="s">
        <v>990</v>
      </c>
      <c r="C4691" t="s">
        <v>16</v>
      </c>
      <c r="E4691" t="s">
        <v>17</v>
      </c>
      <c r="I4691">
        <v>7.75</v>
      </c>
      <c r="J4691">
        <v>28.5</v>
      </c>
      <c r="K4691">
        <v>220.875</v>
      </c>
    </row>
    <row r="4692" spans="1:12" x14ac:dyDescent="0.2">
      <c r="A4692" t="s">
        <v>51</v>
      </c>
      <c r="B4692" t="s">
        <v>990</v>
      </c>
      <c r="C4692" t="s">
        <v>16</v>
      </c>
      <c r="E4692" t="s">
        <v>18</v>
      </c>
      <c r="I4692">
        <v>7.75</v>
      </c>
      <c r="J4692">
        <v>28.5</v>
      </c>
      <c r="K4692">
        <v>220.875</v>
      </c>
    </row>
    <row r="4693" spans="1:12" x14ac:dyDescent="0.2">
      <c r="A4693" t="s">
        <v>51</v>
      </c>
      <c r="B4693" t="s">
        <v>990</v>
      </c>
      <c r="C4693" t="s">
        <v>16</v>
      </c>
      <c r="E4693" t="s">
        <v>991</v>
      </c>
      <c r="F4693" t="s">
        <v>992</v>
      </c>
      <c r="G4693" t="s">
        <v>396</v>
      </c>
      <c r="H4693" t="s">
        <v>180</v>
      </c>
      <c r="I4693">
        <v>5.75</v>
      </c>
      <c r="J4693">
        <v>28.5</v>
      </c>
      <c r="K4693">
        <v>163.875</v>
      </c>
      <c r="L4693" t="s">
        <v>162</v>
      </c>
    </row>
    <row r="4694" spans="1:12" x14ac:dyDescent="0.2">
      <c r="A4694" t="s">
        <v>51</v>
      </c>
      <c r="B4694" t="s">
        <v>990</v>
      </c>
      <c r="C4694" t="s">
        <v>16</v>
      </c>
      <c r="D4694" t="s">
        <v>33</v>
      </c>
      <c r="E4694" t="s">
        <v>163</v>
      </c>
      <c r="I4694">
        <v>6.75</v>
      </c>
      <c r="J4694">
        <v>28.5</v>
      </c>
      <c r="K4694">
        <v>192.375</v>
      </c>
    </row>
    <row r="4695" spans="1:12" x14ac:dyDescent="0.2">
      <c r="A4695" t="s">
        <v>51</v>
      </c>
      <c r="B4695" t="s">
        <v>990</v>
      </c>
      <c r="C4695" t="s">
        <v>16</v>
      </c>
      <c r="E4695" t="s">
        <v>18</v>
      </c>
      <c r="I4695">
        <v>6.75</v>
      </c>
      <c r="J4695">
        <v>28.5</v>
      </c>
      <c r="K4695">
        <v>192.375</v>
      </c>
    </row>
    <row r="4696" spans="1:12" x14ac:dyDescent="0.2">
      <c r="A4696" t="s">
        <v>51</v>
      </c>
      <c r="B4696" t="s">
        <v>990</v>
      </c>
      <c r="C4696" t="s">
        <v>16</v>
      </c>
      <c r="E4696" t="s">
        <v>46</v>
      </c>
      <c r="I4696">
        <v>7.75</v>
      </c>
      <c r="J4696">
        <v>28.5</v>
      </c>
      <c r="K4696">
        <v>220.875</v>
      </c>
    </row>
    <row r="4697" spans="1:12" x14ac:dyDescent="0.2">
      <c r="A4697" t="s">
        <v>51</v>
      </c>
      <c r="B4697" t="s">
        <v>990</v>
      </c>
      <c r="C4697" t="s">
        <v>16</v>
      </c>
      <c r="E4697" t="s">
        <v>20</v>
      </c>
      <c r="I4697">
        <v>4</v>
      </c>
      <c r="J4697">
        <v>28.5</v>
      </c>
      <c r="K4697">
        <v>114</v>
      </c>
    </row>
    <row r="4698" spans="1:12" x14ac:dyDescent="0.2">
      <c r="A4698" t="s">
        <v>55</v>
      </c>
      <c r="B4698" t="s">
        <v>990</v>
      </c>
      <c r="C4698" t="s">
        <v>16</v>
      </c>
      <c r="E4698" t="s">
        <v>18</v>
      </c>
      <c r="I4698">
        <v>7.75</v>
      </c>
      <c r="J4698">
        <v>28.5</v>
      </c>
      <c r="K4698">
        <v>220.875</v>
      </c>
    </row>
    <row r="4699" spans="1:12" x14ac:dyDescent="0.2">
      <c r="A4699" t="s">
        <v>55</v>
      </c>
      <c r="B4699" t="s">
        <v>990</v>
      </c>
      <c r="C4699" t="s">
        <v>16</v>
      </c>
      <c r="E4699" t="s">
        <v>991</v>
      </c>
      <c r="F4699" t="s">
        <v>992</v>
      </c>
      <c r="G4699" t="s">
        <v>396</v>
      </c>
      <c r="H4699" t="s">
        <v>180</v>
      </c>
      <c r="I4699">
        <v>5.75</v>
      </c>
      <c r="J4699">
        <v>28.5</v>
      </c>
      <c r="K4699">
        <v>163.875</v>
      </c>
      <c r="L4699" t="s">
        <v>162</v>
      </c>
    </row>
    <row r="4700" spans="1:12" x14ac:dyDescent="0.2">
      <c r="A4700" t="s">
        <v>55</v>
      </c>
      <c r="B4700" t="s">
        <v>990</v>
      </c>
      <c r="C4700" t="s">
        <v>16</v>
      </c>
      <c r="D4700" t="s">
        <v>33</v>
      </c>
      <c r="E4700" t="s">
        <v>163</v>
      </c>
      <c r="I4700">
        <v>6.75</v>
      </c>
      <c r="J4700">
        <v>28.5</v>
      </c>
      <c r="K4700">
        <v>192.375</v>
      </c>
    </row>
    <row r="4701" spans="1:12" x14ac:dyDescent="0.2">
      <c r="A4701" t="s">
        <v>55</v>
      </c>
      <c r="B4701" t="s">
        <v>990</v>
      </c>
      <c r="C4701" t="s">
        <v>16</v>
      </c>
      <c r="E4701" t="s">
        <v>18</v>
      </c>
      <c r="I4701">
        <v>6.75</v>
      </c>
      <c r="J4701">
        <v>28.5</v>
      </c>
      <c r="K4701">
        <v>192.375</v>
      </c>
    </row>
    <row r="4702" spans="1:12" x14ac:dyDescent="0.2">
      <c r="A4702" t="s">
        <v>55</v>
      </c>
      <c r="B4702" t="s">
        <v>990</v>
      </c>
      <c r="C4702" t="s">
        <v>16</v>
      </c>
      <c r="E4702" t="s">
        <v>46</v>
      </c>
      <c r="I4702">
        <v>7.75</v>
      </c>
      <c r="J4702">
        <v>28.5</v>
      </c>
      <c r="K4702">
        <v>220.875</v>
      </c>
    </row>
    <row r="4703" spans="1:12" x14ac:dyDescent="0.2">
      <c r="A4703" t="s">
        <v>55</v>
      </c>
      <c r="B4703" t="s">
        <v>990</v>
      </c>
      <c r="C4703" t="s">
        <v>16</v>
      </c>
      <c r="E4703" t="s">
        <v>20</v>
      </c>
      <c r="I4703">
        <v>4</v>
      </c>
      <c r="J4703">
        <v>28.5</v>
      </c>
      <c r="K4703">
        <v>114</v>
      </c>
    </row>
    <row r="4704" spans="1:12" x14ac:dyDescent="0.2">
      <c r="A4704" t="s">
        <v>56</v>
      </c>
      <c r="B4704" t="s">
        <v>990</v>
      </c>
      <c r="C4704" t="s">
        <v>16</v>
      </c>
      <c r="E4704" t="s">
        <v>18</v>
      </c>
      <c r="I4704">
        <v>7.75</v>
      </c>
      <c r="J4704">
        <v>28.5</v>
      </c>
      <c r="K4704">
        <v>220.875</v>
      </c>
    </row>
    <row r="4705" spans="1:12" x14ac:dyDescent="0.2">
      <c r="A4705" t="s">
        <v>56</v>
      </c>
      <c r="B4705" t="s">
        <v>990</v>
      </c>
      <c r="C4705" t="s">
        <v>16</v>
      </c>
      <c r="E4705" t="s">
        <v>991</v>
      </c>
      <c r="F4705" t="s">
        <v>992</v>
      </c>
      <c r="G4705" t="s">
        <v>396</v>
      </c>
      <c r="H4705" t="s">
        <v>180</v>
      </c>
      <c r="I4705">
        <v>5.75</v>
      </c>
      <c r="J4705">
        <v>28.5</v>
      </c>
      <c r="K4705">
        <v>163.875</v>
      </c>
      <c r="L4705" t="s">
        <v>162</v>
      </c>
    </row>
    <row r="4706" spans="1:12" x14ac:dyDescent="0.2">
      <c r="A4706" t="s">
        <v>56</v>
      </c>
      <c r="B4706" t="s">
        <v>990</v>
      </c>
      <c r="C4706" t="s">
        <v>16</v>
      </c>
      <c r="D4706" t="s">
        <v>33</v>
      </c>
      <c r="E4706" t="s">
        <v>163</v>
      </c>
      <c r="I4706">
        <v>6.75</v>
      </c>
      <c r="J4706">
        <v>28.5</v>
      </c>
      <c r="K4706">
        <v>192.375</v>
      </c>
    </row>
    <row r="4707" spans="1:12" x14ac:dyDescent="0.2">
      <c r="A4707" t="s">
        <v>56</v>
      </c>
      <c r="B4707" t="s">
        <v>990</v>
      </c>
      <c r="C4707" t="s">
        <v>16</v>
      </c>
      <c r="E4707" t="s">
        <v>18</v>
      </c>
      <c r="I4707">
        <v>6.75</v>
      </c>
      <c r="J4707">
        <v>28.5</v>
      </c>
      <c r="K4707">
        <v>192.375</v>
      </c>
    </row>
    <row r="4708" spans="1:12" x14ac:dyDescent="0.2">
      <c r="A4708" t="s">
        <v>56</v>
      </c>
      <c r="B4708" t="s">
        <v>990</v>
      </c>
      <c r="C4708" t="s">
        <v>16</v>
      </c>
      <c r="E4708" t="s">
        <v>46</v>
      </c>
      <c r="I4708">
        <v>7.75</v>
      </c>
      <c r="J4708">
        <v>28.5</v>
      </c>
      <c r="K4708">
        <v>220.875</v>
      </c>
    </row>
    <row r="4709" spans="1:12" x14ac:dyDescent="0.2">
      <c r="A4709" t="s">
        <v>56</v>
      </c>
      <c r="B4709" t="s">
        <v>990</v>
      </c>
      <c r="C4709" t="s">
        <v>16</v>
      </c>
      <c r="E4709" t="s">
        <v>20</v>
      </c>
      <c r="I4709">
        <v>4</v>
      </c>
      <c r="J4709">
        <v>28.5</v>
      </c>
      <c r="K4709">
        <v>114</v>
      </c>
    </row>
    <row r="4710" spans="1:12" x14ac:dyDescent="0.2">
      <c r="A4710" t="s">
        <v>60</v>
      </c>
      <c r="B4710" t="s">
        <v>990</v>
      </c>
      <c r="C4710" t="s">
        <v>16</v>
      </c>
      <c r="E4710" t="s">
        <v>18</v>
      </c>
      <c r="I4710">
        <v>7.75</v>
      </c>
      <c r="J4710">
        <v>28.5</v>
      </c>
      <c r="K4710">
        <v>220.875</v>
      </c>
    </row>
    <row r="4711" spans="1:12" x14ac:dyDescent="0.2">
      <c r="A4711" t="s">
        <v>60</v>
      </c>
      <c r="B4711" t="s">
        <v>990</v>
      </c>
      <c r="C4711" t="s">
        <v>16</v>
      </c>
      <c r="E4711" t="s">
        <v>991</v>
      </c>
      <c r="F4711" t="s">
        <v>992</v>
      </c>
      <c r="G4711" t="s">
        <v>396</v>
      </c>
      <c r="H4711" t="s">
        <v>180</v>
      </c>
      <c r="I4711">
        <v>5.75</v>
      </c>
      <c r="J4711">
        <v>28.5</v>
      </c>
      <c r="K4711">
        <v>163.875</v>
      </c>
      <c r="L4711" t="s">
        <v>162</v>
      </c>
    </row>
    <row r="4712" spans="1:12" x14ac:dyDescent="0.2">
      <c r="A4712" t="s">
        <v>60</v>
      </c>
      <c r="B4712" t="s">
        <v>990</v>
      </c>
      <c r="C4712" t="s">
        <v>16</v>
      </c>
      <c r="D4712" t="s">
        <v>33</v>
      </c>
      <c r="E4712" t="s">
        <v>163</v>
      </c>
      <c r="I4712">
        <v>6.75</v>
      </c>
      <c r="J4712">
        <v>28.5</v>
      </c>
      <c r="K4712">
        <v>192.375</v>
      </c>
    </row>
    <row r="4713" spans="1:12" x14ac:dyDescent="0.2">
      <c r="A4713" t="s">
        <v>60</v>
      </c>
      <c r="B4713" t="s">
        <v>990</v>
      </c>
      <c r="C4713" t="s">
        <v>16</v>
      </c>
      <c r="E4713" t="s">
        <v>18</v>
      </c>
      <c r="I4713">
        <v>6.75</v>
      </c>
      <c r="J4713">
        <v>28.5</v>
      </c>
      <c r="K4713">
        <v>192.375</v>
      </c>
    </row>
    <row r="4714" spans="1:12" x14ac:dyDescent="0.2">
      <c r="A4714" t="s">
        <v>60</v>
      </c>
      <c r="B4714" t="s">
        <v>990</v>
      </c>
      <c r="C4714" t="s">
        <v>16</v>
      </c>
      <c r="E4714" t="s">
        <v>46</v>
      </c>
      <c r="I4714">
        <v>7.75</v>
      </c>
      <c r="J4714">
        <v>28.5</v>
      </c>
      <c r="K4714">
        <v>220.875</v>
      </c>
    </row>
    <row r="4715" spans="1:12" x14ac:dyDescent="0.2">
      <c r="A4715" t="s">
        <v>60</v>
      </c>
      <c r="B4715" t="s">
        <v>990</v>
      </c>
      <c r="C4715" t="s">
        <v>16</v>
      </c>
      <c r="E4715" t="s">
        <v>20</v>
      </c>
      <c r="I4715">
        <v>4</v>
      </c>
      <c r="J4715">
        <v>28.5</v>
      </c>
      <c r="K4715">
        <v>114</v>
      </c>
    </row>
    <row r="4716" spans="1:12" x14ac:dyDescent="0.2">
      <c r="A4716" t="s">
        <v>67</v>
      </c>
      <c r="B4716" t="s">
        <v>990</v>
      </c>
      <c r="C4716" t="s">
        <v>16</v>
      </c>
      <c r="E4716" t="s">
        <v>18</v>
      </c>
      <c r="I4716">
        <v>7.75</v>
      </c>
      <c r="J4716">
        <v>28.5</v>
      </c>
      <c r="K4716">
        <v>220.875</v>
      </c>
    </row>
    <row r="4717" spans="1:12" x14ac:dyDescent="0.2">
      <c r="A4717" t="s">
        <v>67</v>
      </c>
      <c r="B4717" t="s">
        <v>990</v>
      </c>
      <c r="C4717" t="s">
        <v>16</v>
      </c>
      <c r="E4717" t="s">
        <v>46</v>
      </c>
      <c r="I4717">
        <v>3</v>
      </c>
      <c r="J4717">
        <v>28.5</v>
      </c>
      <c r="K4717">
        <v>85.5</v>
      </c>
    </row>
    <row r="4718" spans="1:12" x14ac:dyDescent="0.2">
      <c r="A4718" t="s">
        <v>67</v>
      </c>
      <c r="B4718" t="s">
        <v>990</v>
      </c>
      <c r="C4718" t="s">
        <v>16</v>
      </c>
      <c r="D4718" t="s">
        <v>33</v>
      </c>
      <c r="E4718" t="s">
        <v>163</v>
      </c>
      <c r="I4718">
        <v>1.5</v>
      </c>
      <c r="J4718">
        <v>28.5</v>
      </c>
      <c r="K4718">
        <v>42.75</v>
      </c>
    </row>
    <row r="4719" spans="1:12" x14ac:dyDescent="0.2">
      <c r="A4719" t="s">
        <v>67</v>
      </c>
      <c r="B4719" t="s">
        <v>990</v>
      </c>
      <c r="C4719" t="s">
        <v>16</v>
      </c>
      <c r="E4719" t="s">
        <v>20</v>
      </c>
      <c r="I4719">
        <v>5.25</v>
      </c>
      <c r="J4719">
        <v>28.5</v>
      </c>
      <c r="K4719">
        <v>149.625</v>
      </c>
    </row>
    <row r="4720" spans="1:12" x14ac:dyDescent="0.2">
      <c r="A4720" t="s">
        <v>67</v>
      </c>
      <c r="B4720" t="s">
        <v>990</v>
      </c>
      <c r="C4720" t="s">
        <v>16</v>
      </c>
      <c r="D4720" t="s">
        <v>33</v>
      </c>
      <c r="E4720" t="s">
        <v>163</v>
      </c>
      <c r="I4720">
        <v>6.75</v>
      </c>
      <c r="J4720">
        <v>28.5</v>
      </c>
      <c r="K4720">
        <v>192.375</v>
      </c>
    </row>
    <row r="4721" spans="1:11" x14ac:dyDescent="0.2">
      <c r="A4721" t="s">
        <v>67</v>
      </c>
      <c r="B4721" t="s">
        <v>990</v>
      </c>
      <c r="C4721" t="s">
        <v>16</v>
      </c>
      <c r="D4721" t="s">
        <v>33</v>
      </c>
      <c r="E4721" t="s">
        <v>163</v>
      </c>
      <c r="I4721">
        <v>6.75</v>
      </c>
      <c r="J4721">
        <v>28.5</v>
      </c>
      <c r="K4721">
        <v>192.375</v>
      </c>
    </row>
    <row r="4722" spans="1:11" x14ac:dyDescent="0.2">
      <c r="A4722" t="s">
        <v>67</v>
      </c>
      <c r="B4722" t="s">
        <v>990</v>
      </c>
      <c r="C4722" t="s">
        <v>16</v>
      </c>
      <c r="E4722" t="s">
        <v>18</v>
      </c>
      <c r="I4722">
        <v>7.75</v>
      </c>
      <c r="J4722">
        <v>28.5</v>
      </c>
      <c r="K4722">
        <v>220.875</v>
      </c>
    </row>
    <row r="4723" spans="1:11" x14ac:dyDescent="0.2">
      <c r="A4723" t="s">
        <v>68</v>
      </c>
      <c r="B4723" t="s">
        <v>990</v>
      </c>
      <c r="C4723" t="s">
        <v>16</v>
      </c>
      <c r="E4723" t="s">
        <v>18</v>
      </c>
      <c r="I4723">
        <v>5.75</v>
      </c>
      <c r="J4723">
        <v>28.5</v>
      </c>
      <c r="K4723">
        <v>163.875</v>
      </c>
    </row>
    <row r="4724" spans="1:11" x14ac:dyDescent="0.2">
      <c r="A4724" t="s">
        <v>68</v>
      </c>
      <c r="B4724" t="s">
        <v>990</v>
      </c>
      <c r="C4724" t="s">
        <v>16</v>
      </c>
      <c r="E4724" t="s">
        <v>18</v>
      </c>
      <c r="I4724">
        <v>7.75</v>
      </c>
      <c r="J4724">
        <v>28.5</v>
      </c>
      <c r="K4724">
        <v>220.875</v>
      </c>
    </row>
    <row r="4725" spans="1:11" x14ac:dyDescent="0.2">
      <c r="A4725" t="s">
        <v>68</v>
      </c>
      <c r="B4725" t="s">
        <v>990</v>
      </c>
      <c r="C4725" t="s">
        <v>16</v>
      </c>
      <c r="E4725" t="s">
        <v>20</v>
      </c>
      <c r="I4725">
        <v>2</v>
      </c>
      <c r="J4725">
        <v>28.5</v>
      </c>
      <c r="K4725">
        <v>57</v>
      </c>
    </row>
    <row r="4726" spans="1:11" x14ac:dyDescent="0.2">
      <c r="A4726" t="s">
        <v>68</v>
      </c>
      <c r="B4726" t="s">
        <v>990</v>
      </c>
      <c r="C4726" t="s">
        <v>16</v>
      </c>
      <c r="D4726" t="s">
        <v>33</v>
      </c>
      <c r="E4726" t="s">
        <v>163</v>
      </c>
      <c r="I4726">
        <v>7.75</v>
      </c>
      <c r="J4726">
        <v>28.5</v>
      </c>
      <c r="K4726">
        <v>220.875</v>
      </c>
    </row>
    <row r="4727" spans="1:11" x14ac:dyDescent="0.2">
      <c r="A4727" t="s">
        <v>68</v>
      </c>
      <c r="B4727" t="s">
        <v>990</v>
      </c>
      <c r="C4727" t="s">
        <v>16</v>
      </c>
      <c r="D4727" t="s">
        <v>33</v>
      </c>
      <c r="E4727" t="s">
        <v>163</v>
      </c>
      <c r="I4727">
        <v>7.75</v>
      </c>
      <c r="J4727">
        <v>28.5</v>
      </c>
      <c r="K4727">
        <v>220.875</v>
      </c>
    </row>
    <row r="4728" spans="1:11" x14ac:dyDescent="0.2">
      <c r="A4728" t="s">
        <v>68</v>
      </c>
      <c r="B4728" t="s">
        <v>990</v>
      </c>
      <c r="C4728" t="s">
        <v>16</v>
      </c>
      <c r="E4728" t="s">
        <v>46</v>
      </c>
      <c r="I4728">
        <v>7.75</v>
      </c>
      <c r="J4728">
        <v>28.5</v>
      </c>
      <c r="K4728">
        <v>220.875</v>
      </c>
    </row>
    <row r="4729" spans="1:11" x14ac:dyDescent="0.2">
      <c r="A4729" t="s">
        <v>69</v>
      </c>
      <c r="B4729" t="s">
        <v>990</v>
      </c>
      <c r="C4729" t="s">
        <v>16</v>
      </c>
      <c r="E4729" t="s">
        <v>18</v>
      </c>
      <c r="I4729">
        <v>5.75</v>
      </c>
      <c r="J4729">
        <v>28.5</v>
      </c>
      <c r="K4729">
        <v>163.875</v>
      </c>
    </row>
    <row r="4730" spans="1:11" x14ac:dyDescent="0.2">
      <c r="A4730" t="s">
        <v>69</v>
      </c>
      <c r="B4730" t="s">
        <v>990</v>
      </c>
      <c r="C4730" t="s">
        <v>16</v>
      </c>
      <c r="E4730" t="s">
        <v>18</v>
      </c>
      <c r="I4730">
        <v>7.75</v>
      </c>
      <c r="J4730">
        <v>28.5</v>
      </c>
      <c r="K4730">
        <v>220.875</v>
      </c>
    </row>
    <row r="4731" spans="1:11" x14ac:dyDescent="0.2">
      <c r="A4731" t="s">
        <v>69</v>
      </c>
      <c r="B4731" t="s">
        <v>990</v>
      </c>
      <c r="C4731" t="s">
        <v>16</v>
      </c>
      <c r="E4731" t="s">
        <v>20</v>
      </c>
      <c r="I4731">
        <v>2</v>
      </c>
      <c r="J4731">
        <v>28.5</v>
      </c>
      <c r="K4731">
        <v>57</v>
      </c>
    </row>
    <row r="4732" spans="1:11" x14ac:dyDescent="0.2">
      <c r="A4732" t="s">
        <v>69</v>
      </c>
      <c r="B4732" t="s">
        <v>990</v>
      </c>
      <c r="C4732" t="s">
        <v>16</v>
      </c>
      <c r="D4732" t="s">
        <v>33</v>
      </c>
      <c r="E4732" t="s">
        <v>163</v>
      </c>
      <c r="I4732">
        <v>7.75</v>
      </c>
      <c r="J4732">
        <v>28.5</v>
      </c>
      <c r="K4732">
        <v>220.875</v>
      </c>
    </row>
    <row r="4733" spans="1:11" x14ac:dyDescent="0.2">
      <c r="A4733" t="s">
        <v>69</v>
      </c>
      <c r="B4733" t="s">
        <v>990</v>
      </c>
      <c r="C4733" t="s">
        <v>16</v>
      </c>
      <c r="D4733" t="s">
        <v>33</v>
      </c>
      <c r="E4733" t="s">
        <v>163</v>
      </c>
      <c r="I4733">
        <v>7.75</v>
      </c>
      <c r="J4733">
        <v>28.5</v>
      </c>
      <c r="K4733">
        <v>220.875</v>
      </c>
    </row>
    <row r="4734" spans="1:11" x14ac:dyDescent="0.2">
      <c r="A4734" t="s">
        <v>69</v>
      </c>
      <c r="B4734" t="s">
        <v>990</v>
      </c>
      <c r="C4734" t="s">
        <v>16</v>
      </c>
      <c r="E4734" t="s">
        <v>46</v>
      </c>
      <c r="I4734">
        <v>7.75</v>
      </c>
      <c r="J4734">
        <v>28.5</v>
      </c>
      <c r="K4734">
        <v>220.875</v>
      </c>
    </row>
    <row r="4735" spans="1:11" x14ac:dyDescent="0.2">
      <c r="A4735" t="s">
        <v>70</v>
      </c>
      <c r="B4735" t="s">
        <v>990</v>
      </c>
      <c r="C4735" t="s">
        <v>16</v>
      </c>
      <c r="E4735" t="s">
        <v>17</v>
      </c>
      <c r="I4735">
        <v>7.75</v>
      </c>
      <c r="J4735">
        <v>28.5</v>
      </c>
      <c r="K4735">
        <v>220.875</v>
      </c>
    </row>
    <row r="4736" spans="1:11" x14ac:dyDescent="0.2">
      <c r="A4736" t="s">
        <v>70</v>
      </c>
      <c r="B4736" t="s">
        <v>990</v>
      </c>
      <c r="C4736" t="s">
        <v>16</v>
      </c>
      <c r="E4736" t="s">
        <v>17</v>
      </c>
      <c r="I4736">
        <v>7.75</v>
      </c>
      <c r="J4736">
        <v>28.5</v>
      </c>
      <c r="K4736">
        <v>220.875</v>
      </c>
    </row>
    <row r="4737" spans="1:11" x14ac:dyDescent="0.2">
      <c r="A4737" t="s">
        <v>70</v>
      </c>
      <c r="B4737" t="s">
        <v>990</v>
      </c>
      <c r="C4737" t="s">
        <v>16</v>
      </c>
      <c r="E4737" t="s">
        <v>17</v>
      </c>
      <c r="I4737">
        <v>7.75</v>
      </c>
      <c r="J4737">
        <v>28.5</v>
      </c>
      <c r="K4737">
        <v>220.875</v>
      </c>
    </row>
    <row r="4738" spans="1:11" x14ac:dyDescent="0.2">
      <c r="A4738" t="s">
        <v>70</v>
      </c>
      <c r="B4738" t="s">
        <v>990</v>
      </c>
      <c r="C4738" t="s">
        <v>16</v>
      </c>
      <c r="E4738" t="s">
        <v>17</v>
      </c>
      <c r="I4738">
        <v>7.75</v>
      </c>
      <c r="J4738">
        <v>28.5</v>
      </c>
      <c r="K4738">
        <v>220.875</v>
      </c>
    </row>
    <row r="4739" spans="1:11" x14ac:dyDescent="0.2">
      <c r="A4739" t="s">
        <v>70</v>
      </c>
      <c r="B4739" t="s">
        <v>990</v>
      </c>
      <c r="C4739" t="s">
        <v>16</v>
      </c>
      <c r="E4739" t="s">
        <v>17</v>
      </c>
      <c r="I4739">
        <v>7.75</v>
      </c>
      <c r="J4739">
        <v>28.5</v>
      </c>
      <c r="K4739">
        <v>220.875</v>
      </c>
    </row>
    <row r="4740" spans="1:11" x14ac:dyDescent="0.2">
      <c r="A4740" t="s">
        <v>71</v>
      </c>
      <c r="B4740" t="s">
        <v>990</v>
      </c>
      <c r="C4740" t="s">
        <v>16</v>
      </c>
      <c r="E4740" t="s">
        <v>18</v>
      </c>
      <c r="I4740">
        <v>5.75</v>
      </c>
      <c r="J4740">
        <v>28.5</v>
      </c>
      <c r="K4740">
        <v>163.875</v>
      </c>
    </row>
    <row r="4741" spans="1:11" x14ac:dyDescent="0.2">
      <c r="A4741" t="s">
        <v>71</v>
      </c>
      <c r="B4741" t="s">
        <v>990</v>
      </c>
      <c r="C4741" t="s">
        <v>16</v>
      </c>
      <c r="E4741" t="s">
        <v>18</v>
      </c>
      <c r="I4741">
        <v>7.75</v>
      </c>
      <c r="J4741">
        <v>28.5</v>
      </c>
      <c r="K4741">
        <v>220.875</v>
      </c>
    </row>
    <row r="4742" spans="1:11" x14ac:dyDescent="0.2">
      <c r="A4742" t="s">
        <v>71</v>
      </c>
      <c r="B4742" t="s">
        <v>990</v>
      </c>
      <c r="C4742" t="s">
        <v>16</v>
      </c>
      <c r="E4742" t="s">
        <v>20</v>
      </c>
      <c r="I4742">
        <v>2</v>
      </c>
      <c r="J4742">
        <v>28.5</v>
      </c>
      <c r="K4742">
        <v>57</v>
      </c>
    </row>
    <row r="4743" spans="1:11" x14ac:dyDescent="0.2">
      <c r="A4743" t="s">
        <v>71</v>
      </c>
      <c r="B4743" t="s">
        <v>990</v>
      </c>
      <c r="C4743" t="s">
        <v>16</v>
      </c>
      <c r="D4743" t="s">
        <v>33</v>
      </c>
      <c r="E4743" t="s">
        <v>163</v>
      </c>
      <c r="I4743">
        <v>7.75</v>
      </c>
      <c r="J4743">
        <v>28.5</v>
      </c>
      <c r="K4743">
        <v>220.875</v>
      </c>
    </row>
    <row r="4744" spans="1:11" x14ac:dyDescent="0.2">
      <c r="A4744" t="s">
        <v>71</v>
      </c>
      <c r="B4744" t="s">
        <v>990</v>
      </c>
      <c r="C4744" t="s">
        <v>16</v>
      </c>
      <c r="D4744" t="s">
        <v>33</v>
      </c>
      <c r="E4744" t="s">
        <v>163</v>
      </c>
      <c r="I4744">
        <v>7.75</v>
      </c>
      <c r="J4744">
        <v>28.5</v>
      </c>
      <c r="K4744">
        <v>220.875</v>
      </c>
    </row>
    <row r="4745" spans="1:11" x14ac:dyDescent="0.2">
      <c r="A4745" t="s">
        <v>71</v>
      </c>
      <c r="B4745" t="s">
        <v>990</v>
      </c>
      <c r="C4745" t="s">
        <v>16</v>
      </c>
      <c r="E4745" t="s">
        <v>46</v>
      </c>
      <c r="I4745">
        <v>7.75</v>
      </c>
      <c r="J4745">
        <v>28.5</v>
      </c>
      <c r="K4745">
        <v>220.875</v>
      </c>
    </row>
    <row r="4746" spans="1:11" x14ac:dyDescent="0.2">
      <c r="A4746" t="s">
        <v>72</v>
      </c>
      <c r="B4746" t="s">
        <v>990</v>
      </c>
      <c r="C4746" t="s">
        <v>16</v>
      </c>
      <c r="E4746" t="s">
        <v>18</v>
      </c>
      <c r="I4746">
        <v>5.75</v>
      </c>
      <c r="J4746">
        <v>28.5</v>
      </c>
      <c r="K4746">
        <v>163.875</v>
      </c>
    </row>
    <row r="4747" spans="1:11" x14ac:dyDescent="0.2">
      <c r="A4747" t="s">
        <v>72</v>
      </c>
      <c r="B4747" t="s">
        <v>990</v>
      </c>
      <c r="C4747" t="s">
        <v>16</v>
      </c>
      <c r="E4747" t="s">
        <v>17</v>
      </c>
      <c r="I4747">
        <v>7.75</v>
      </c>
      <c r="J4747">
        <v>28.5</v>
      </c>
      <c r="K4747">
        <v>220.875</v>
      </c>
    </row>
    <row r="4748" spans="1:11" x14ac:dyDescent="0.2">
      <c r="A4748" t="s">
        <v>72</v>
      </c>
      <c r="B4748" t="s">
        <v>990</v>
      </c>
      <c r="C4748" t="s">
        <v>16</v>
      </c>
      <c r="E4748" t="s">
        <v>20</v>
      </c>
      <c r="I4748">
        <v>2</v>
      </c>
      <c r="J4748">
        <v>28.5</v>
      </c>
      <c r="K4748">
        <v>57</v>
      </c>
    </row>
    <row r="4749" spans="1:11" x14ac:dyDescent="0.2">
      <c r="A4749" t="s">
        <v>72</v>
      </c>
      <c r="B4749" t="s">
        <v>990</v>
      </c>
      <c r="C4749" t="s">
        <v>16</v>
      </c>
      <c r="D4749" t="s">
        <v>33</v>
      </c>
      <c r="E4749" t="s">
        <v>163</v>
      </c>
      <c r="I4749">
        <v>7.75</v>
      </c>
      <c r="J4749">
        <v>28.5</v>
      </c>
      <c r="K4749">
        <v>220.875</v>
      </c>
    </row>
    <row r="4750" spans="1:11" x14ac:dyDescent="0.2">
      <c r="A4750" t="s">
        <v>72</v>
      </c>
      <c r="B4750" t="s">
        <v>990</v>
      </c>
      <c r="C4750" t="s">
        <v>16</v>
      </c>
      <c r="D4750" t="s">
        <v>33</v>
      </c>
      <c r="E4750" t="s">
        <v>163</v>
      </c>
      <c r="I4750">
        <v>7.75</v>
      </c>
      <c r="J4750">
        <v>28.5</v>
      </c>
      <c r="K4750">
        <v>220.875</v>
      </c>
    </row>
    <row r="4751" spans="1:11" x14ac:dyDescent="0.2">
      <c r="A4751" t="s">
        <v>72</v>
      </c>
      <c r="B4751" t="s">
        <v>990</v>
      </c>
      <c r="C4751" t="s">
        <v>16</v>
      </c>
      <c r="E4751" t="s">
        <v>46</v>
      </c>
      <c r="I4751">
        <v>7.75</v>
      </c>
      <c r="J4751">
        <v>28.5</v>
      </c>
      <c r="K4751">
        <v>220.875</v>
      </c>
    </row>
    <row r="4752" spans="1:11" x14ac:dyDescent="0.2">
      <c r="A4752" t="s">
        <v>74</v>
      </c>
      <c r="B4752" t="s">
        <v>990</v>
      </c>
      <c r="C4752" t="s">
        <v>16</v>
      </c>
      <c r="E4752" t="s">
        <v>18</v>
      </c>
      <c r="I4752">
        <v>5.75</v>
      </c>
      <c r="J4752">
        <v>28.5</v>
      </c>
      <c r="K4752">
        <v>163.875</v>
      </c>
    </row>
    <row r="4753" spans="1:12" x14ac:dyDescent="0.2">
      <c r="A4753" t="s">
        <v>74</v>
      </c>
      <c r="B4753" t="s">
        <v>990</v>
      </c>
      <c r="C4753" t="s">
        <v>16</v>
      </c>
      <c r="E4753" t="s">
        <v>17</v>
      </c>
      <c r="I4753">
        <v>7.75</v>
      </c>
      <c r="J4753">
        <v>28.5</v>
      </c>
      <c r="K4753">
        <v>220.875</v>
      </c>
    </row>
    <row r="4754" spans="1:12" x14ac:dyDescent="0.2">
      <c r="A4754" t="s">
        <v>74</v>
      </c>
      <c r="B4754" t="s">
        <v>990</v>
      </c>
      <c r="C4754" t="s">
        <v>16</v>
      </c>
      <c r="E4754" t="s">
        <v>20</v>
      </c>
      <c r="I4754">
        <v>2</v>
      </c>
      <c r="J4754">
        <v>28.5</v>
      </c>
      <c r="K4754">
        <v>57</v>
      </c>
    </row>
    <row r="4755" spans="1:12" x14ac:dyDescent="0.2">
      <c r="A4755" t="s">
        <v>74</v>
      </c>
      <c r="B4755" t="s">
        <v>990</v>
      </c>
      <c r="C4755" t="s">
        <v>16</v>
      </c>
      <c r="D4755" t="s">
        <v>33</v>
      </c>
      <c r="E4755" t="s">
        <v>163</v>
      </c>
      <c r="I4755">
        <v>7.75</v>
      </c>
      <c r="J4755">
        <v>28.5</v>
      </c>
      <c r="K4755">
        <v>220.875</v>
      </c>
    </row>
    <row r="4756" spans="1:12" x14ac:dyDescent="0.2">
      <c r="A4756" t="s">
        <v>74</v>
      </c>
      <c r="B4756" t="s">
        <v>990</v>
      </c>
      <c r="C4756" t="s">
        <v>16</v>
      </c>
      <c r="D4756" t="s">
        <v>33</v>
      </c>
      <c r="E4756" t="s">
        <v>163</v>
      </c>
      <c r="I4756">
        <v>7.75</v>
      </c>
      <c r="J4756">
        <v>28.5</v>
      </c>
      <c r="K4756">
        <v>220.875</v>
      </c>
    </row>
    <row r="4757" spans="1:12" x14ac:dyDescent="0.2">
      <c r="A4757" t="s">
        <v>74</v>
      </c>
      <c r="B4757" t="s">
        <v>990</v>
      </c>
      <c r="C4757" t="s">
        <v>16</v>
      </c>
      <c r="E4757" t="s">
        <v>46</v>
      </c>
      <c r="I4757">
        <v>7.75</v>
      </c>
      <c r="J4757">
        <v>28.5</v>
      </c>
      <c r="K4757">
        <v>220.875</v>
      </c>
    </row>
    <row r="4758" spans="1:12" x14ac:dyDescent="0.2">
      <c r="A4758" t="s">
        <v>75</v>
      </c>
      <c r="B4758" t="s">
        <v>990</v>
      </c>
      <c r="C4758" t="s">
        <v>16</v>
      </c>
      <c r="E4758" t="s">
        <v>18</v>
      </c>
      <c r="I4758">
        <v>7.75</v>
      </c>
      <c r="J4758">
        <v>28.5</v>
      </c>
      <c r="K4758">
        <v>220.875</v>
      </c>
    </row>
    <row r="4759" spans="1:12" x14ac:dyDescent="0.2">
      <c r="A4759" t="s">
        <v>75</v>
      </c>
      <c r="B4759" t="s">
        <v>990</v>
      </c>
      <c r="C4759" t="s">
        <v>16</v>
      </c>
      <c r="E4759" t="s">
        <v>17</v>
      </c>
      <c r="I4759">
        <v>7.75</v>
      </c>
      <c r="J4759">
        <v>28.5</v>
      </c>
      <c r="K4759">
        <v>220.875</v>
      </c>
    </row>
    <row r="4760" spans="1:12" x14ac:dyDescent="0.2">
      <c r="A4760" t="s">
        <v>75</v>
      </c>
      <c r="B4760" t="s">
        <v>990</v>
      </c>
      <c r="C4760" t="s">
        <v>16</v>
      </c>
      <c r="E4760" t="s">
        <v>46</v>
      </c>
      <c r="I4760">
        <v>7.75</v>
      </c>
      <c r="J4760">
        <v>28.5</v>
      </c>
      <c r="K4760">
        <v>220.875</v>
      </c>
    </row>
    <row r="4761" spans="1:12" x14ac:dyDescent="0.2">
      <c r="A4761" t="s">
        <v>75</v>
      </c>
      <c r="B4761" t="s">
        <v>990</v>
      </c>
      <c r="C4761" t="s">
        <v>16</v>
      </c>
      <c r="E4761" t="s">
        <v>46</v>
      </c>
      <c r="I4761">
        <v>7.75</v>
      </c>
      <c r="J4761">
        <v>28.5</v>
      </c>
      <c r="K4761">
        <v>220.875</v>
      </c>
    </row>
    <row r="4762" spans="1:12" x14ac:dyDescent="0.2">
      <c r="A4762" t="s">
        <v>75</v>
      </c>
      <c r="B4762" t="s">
        <v>990</v>
      </c>
      <c r="C4762" t="s">
        <v>16</v>
      </c>
      <c r="E4762" t="s">
        <v>46</v>
      </c>
      <c r="I4762">
        <v>7.75</v>
      </c>
      <c r="J4762">
        <v>28.5</v>
      </c>
      <c r="K4762">
        <v>220.875</v>
      </c>
    </row>
    <row r="4763" spans="1:12" x14ac:dyDescent="0.2">
      <c r="A4763" t="s">
        <v>37</v>
      </c>
      <c r="B4763" t="s">
        <v>993</v>
      </c>
      <c r="C4763" t="s">
        <v>16</v>
      </c>
      <c r="D4763" t="s">
        <v>215</v>
      </c>
      <c r="E4763" t="s">
        <v>215</v>
      </c>
      <c r="F4763" t="s">
        <v>216</v>
      </c>
      <c r="G4763" t="s">
        <v>134</v>
      </c>
      <c r="H4763" t="s">
        <v>32</v>
      </c>
      <c r="I4763">
        <v>25</v>
      </c>
      <c r="J4763">
        <v>42.83</v>
      </c>
      <c r="K4763">
        <v>1070.75</v>
      </c>
      <c r="L4763" t="s">
        <v>217</v>
      </c>
    </row>
    <row r="4764" spans="1:12" x14ac:dyDescent="0.2">
      <c r="A4764" t="s">
        <v>37</v>
      </c>
      <c r="B4764" t="s">
        <v>993</v>
      </c>
      <c r="C4764" t="s">
        <v>16</v>
      </c>
      <c r="E4764" t="s">
        <v>18</v>
      </c>
      <c r="I4764">
        <v>5</v>
      </c>
      <c r="J4764">
        <v>42.83</v>
      </c>
      <c r="K4764">
        <v>214.15</v>
      </c>
    </row>
    <row r="4765" spans="1:12" x14ac:dyDescent="0.2">
      <c r="A4765" t="s">
        <v>37</v>
      </c>
      <c r="B4765" t="s">
        <v>993</v>
      </c>
      <c r="C4765" t="s">
        <v>16</v>
      </c>
      <c r="E4765" t="s">
        <v>20</v>
      </c>
      <c r="I4765">
        <v>8.75</v>
      </c>
      <c r="J4765">
        <v>42.83</v>
      </c>
      <c r="K4765">
        <v>374.76249999999999</v>
      </c>
    </row>
    <row r="4766" spans="1:12" x14ac:dyDescent="0.2">
      <c r="A4766" t="s">
        <v>39</v>
      </c>
      <c r="B4766" t="s">
        <v>993</v>
      </c>
      <c r="C4766" t="s">
        <v>16</v>
      </c>
      <c r="D4766" t="s">
        <v>215</v>
      </c>
      <c r="E4766" t="s">
        <v>215</v>
      </c>
      <c r="F4766" t="s">
        <v>216</v>
      </c>
      <c r="G4766" t="s">
        <v>134</v>
      </c>
      <c r="H4766" t="s">
        <v>32</v>
      </c>
      <c r="I4766">
        <v>25</v>
      </c>
      <c r="J4766">
        <v>42.83</v>
      </c>
      <c r="K4766">
        <v>1070.75</v>
      </c>
      <c r="L4766" t="s">
        <v>217</v>
      </c>
    </row>
    <row r="4767" spans="1:12" x14ac:dyDescent="0.2">
      <c r="A4767" t="s">
        <v>39</v>
      </c>
      <c r="B4767" t="s">
        <v>993</v>
      </c>
      <c r="C4767" t="s">
        <v>16</v>
      </c>
      <c r="E4767" t="s">
        <v>18</v>
      </c>
      <c r="I4767">
        <v>5</v>
      </c>
      <c r="J4767">
        <v>42.83</v>
      </c>
      <c r="K4767">
        <v>214.15</v>
      </c>
    </row>
    <row r="4768" spans="1:12" x14ac:dyDescent="0.2">
      <c r="A4768" t="s">
        <v>39</v>
      </c>
      <c r="B4768" t="s">
        <v>993</v>
      </c>
      <c r="C4768" t="s">
        <v>16</v>
      </c>
      <c r="E4768" t="s">
        <v>17</v>
      </c>
      <c r="I4768">
        <v>8.75</v>
      </c>
      <c r="J4768">
        <v>42.83</v>
      </c>
      <c r="K4768">
        <v>374.76249999999999</v>
      </c>
    </row>
    <row r="4769" spans="1:14" x14ac:dyDescent="0.2">
      <c r="A4769" t="s">
        <v>44</v>
      </c>
      <c r="B4769" t="s">
        <v>993</v>
      </c>
      <c r="C4769" t="s">
        <v>16</v>
      </c>
      <c r="D4769" t="s">
        <v>215</v>
      </c>
      <c r="E4769" t="s">
        <v>215</v>
      </c>
      <c r="F4769" t="s">
        <v>216</v>
      </c>
      <c r="G4769" t="s">
        <v>134</v>
      </c>
      <c r="H4769" t="s">
        <v>32</v>
      </c>
      <c r="I4769">
        <v>28.75</v>
      </c>
      <c r="J4769">
        <v>42.83</v>
      </c>
      <c r="K4769">
        <v>1231.3625</v>
      </c>
      <c r="L4769" t="s">
        <v>217</v>
      </c>
    </row>
    <row r="4770" spans="1:14" x14ac:dyDescent="0.2">
      <c r="A4770" t="s">
        <v>44</v>
      </c>
      <c r="B4770" t="s">
        <v>993</v>
      </c>
      <c r="C4770" t="s">
        <v>16</v>
      </c>
      <c r="E4770" t="s">
        <v>18</v>
      </c>
      <c r="I4770">
        <v>5</v>
      </c>
      <c r="J4770">
        <v>42.83</v>
      </c>
      <c r="K4770">
        <v>214.15</v>
      </c>
    </row>
    <row r="4771" spans="1:14" x14ac:dyDescent="0.2">
      <c r="A4771" t="s">
        <v>44</v>
      </c>
      <c r="B4771" t="s">
        <v>993</v>
      </c>
      <c r="C4771" t="s">
        <v>16</v>
      </c>
      <c r="E4771" t="s">
        <v>20</v>
      </c>
      <c r="I4771">
        <v>5</v>
      </c>
      <c r="J4771">
        <v>42.83</v>
      </c>
      <c r="K4771">
        <v>214.15</v>
      </c>
    </row>
    <row r="4772" spans="1:14" x14ac:dyDescent="0.2">
      <c r="A4772" t="s">
        <v>47</v>
      </c>
      <c r="B4772" t="s">
        <v>993</v>
      </c>
      <c r="C4772" t="s">
        <v>16</v>
      </c>
      <c r="D4772" t="s">
        <v>215</v>
      </c>
      <c r="E4772" t="s">
        <v>215</v>
      </c>
      <c r="F4772" t="s">
        <v>216</v>
      </c>
      <c r="G4772" t="s">
        <v>134</v>
      </c>
      <c r="H4772" t="s">
        <v>32</v>
      </c>
      <c r="I4772">
        <v>28.75</v>
      </c>
      <c r="J4772">
        <v>42.83</v>
      </c>
      <c r="K4772">
        <v>1231.3625</v>
      </c>
      <c r="L4772" t="s">
        <v>217</v>
      </c>
    </row>
    <row r="4773" spans="1:14" x14ac:dyDescent="0.2">
      <c r="A4773" t="s">
        <v>47</v>
      </c>
      <c r="B4773" t="s">
        <v>993</v>
      </c>
      <c r="C4773" t="s">
        <v>16</v>
      </c>
      <c r="E4773" t="s">
        <v>18</v>
      </c>
      <c r="I4773">
        <v>5</v>
      </c>
      <c r="J4773">
        <v>42.83</v>
      </c>
      <c r="K4773">
        <v>214.15</v>
      </c>
    </row>
    <row r="4774" spans="1:14" x14ac:dyDescent="0.2">
      <c r="A4774" t="s">
        <v>47</v>
      </c>
      <c r="B4774" t="s">
        <v>993</v>
      </c>
      <c r="C4774" t="s">
        <v>16</v>
      </c>
      <c r="E4774" t="s">
        <v>20</v>
      </c>
      <c r="I4774">
        <v>5</v>
      </c>
      <c r="J4774">
        <v>42.83</v>
      </c>
      <c r="K4774">
        <v>214.15</v>
      </c>
    </row>
    <row r="4775" spans="1:14" x14ac:dyDescent="0.2">
      <c r="A4775" t="s">
        <v>48</v>
      </c>
      <c r="B4775" t="s">
        <v>993</v>
      </c>
      <c r="C4775" t="s">
        <v>16</v>
      </c>
      <c r="E4775" t="s">
        <v>17</v>
      </c>
      <c r="I4775">
        <v>38.75</v>
      </c>
      <c r="J4775">
        <v>42.83</v>
      </c>
      <c r="K4775">
        <v>1659.6624999999999</v>
      </c>
    </row>
    <row r="4776" spans="1:14" x14ac:dyDescent="0.2">
      <c r="A4776" t="s">
        <v>49</v>
      </c>
      <c r="B4776" t="s">
        <v>993</v>
      </c>
      <c r="C4776" t="s">
        <v>16</v>
      </c>
      <c r="D4776" t="s">
        <v>215</v>
      </c>
      <c r="E4776" t="s">
        <v>215</v>
      </c>
      <c r="F4776" t="s">
        <v>216</v>
      </c>
      <c r="G4776" t="s">
        <v>134</v>
      </c>
      <c r="H4776" t="s">
        <v>32</v>
      </c>
      <c r="I4776">
        <v>28.75</v>
      </c>
      <c r="J4776">
        <v>42.83</v>
      </c>
      <c r="K4776">
        <v>1231.3625</v>
      </c>
      <c r="L4776" t="s">
        <v>217</v>
      </c>
    </row>
    <row r="4777" spans="1:14" x14ac:dyDescent="0.2">
      <c r="A4777" t="s">
        <v>49</v>
      </c>
      <c r="B4777" t="s">
        <v>993</v>
      </c>
      <c r="C4777" t="s">
        <v>16</v>
      </c>
      <c r="E4777" t="s">
        <v>18</v>
      </c>
      <c r="I4777">
        <v>5</v>
      </c>
      <c r="J4777">
        <v>42.83</v>
      </c>
      <c r="K4777">
        <v>214.15</v>
      </c>
    </row>
    <row r="4778" spans="1:14" x14ac:dyDescent="0.2">
      <c r="A4778" t="s">
        <v>49</v>
      </c>
      <c r="B4778" t="s">
        <v>993</v>
      </c>
      <c r="C4778" t="s">
        <v>16</v>
      </c>
      <c r="E4778" t="s">
        <v>20</v>
      </c>
      <c r="I4778">
        <v>5</v>
      </c>
      <c r="J4778">
        <v>42.83</v>
      </c>
      <c r="K4778">
        <v>214.15</v>
      </c>
    </row>
    <row r="4779" spans="1:14" x14ac:dyDescent="0.2">
      <c r="A4779" t="s">
        <v>14</v>
      </c>
      <c r="B4779" t="s">
        <v>993</v>
      </c>
      <c r="C4779" t="s">
        <v>16</v>
      </c>
      <c r="E4779" t="s">
        <v>17</v>
      </c>
      <c r="I4779">
        <v>38.75</v>
      </c>
      <c r="J4779">
        <v>42.83</v>
      </c>
      <c r="K4779">
        <v>1659.6624999999999</v>
      </c>
      <c r="N4779" t="s">
        <v>994</v>
      </c>
    </row>
    <row r="4780" spans="1:14" x14ac:dyDescent="0.2">
      <c r="A4780" t="s">
        <v>36</v>
      </c>
      <c r="B4780" t="s">
        <v>993</v>
      </c>
      <c r="C4780" t="s">
        <v>16</v>
      </c>
      <c r="D4780" t="s">
        <v>215</v>
      </c>
      <c r="E4780" t="s">
        <v>215</v>
      </c>
      <c r="F4780" t="s">
        <v>216</v>
      </c>
      <c r="G4780" t="s">
        <v>134</v>
      </c>
      <c r="H4780" t="s">
        <v>32</v>
      </c>
      <c r="I4780">
        <v>30</v>
      </c>
      <c r="J4780">
        <v>42.83</v>
      </c>
      <c r="K4780">
        <v>1284.9000000000001</v>
      </c>
      <c r="L4780" t="s">
        <v>217</v>
      </c>
      <c r="N4780" t="s">
        <v>994</v>
      </c>
    </row>
    <row r="4781" spans="1:14" x14ac:dyDescent="0.2">
      <c r="A4781" t="s">
        <v>36</v>
      </c>
      <c r="B4781" t="s">
        <v>993</v>
      </c>
      <c r="C4781" t="s">
        <v>16</v>
      </c>
      <c r="E4781" t="s">
        <v>18</v>
      </c>
      <c r="I4781">
        <v>4</v>
      </c>
      <c r="J4781">
        <v>42.83</v>
      </c>
      <c r="K4781">
        <v>171.32</v>
      </c>
      <c r="N4781" t="s">
        <v>994</v>
      </c>
    </row>
    <row r="4782" spans="1:14" x14ac:dyDescent="0.2">
      <c r="A4782" t="s">
        <v>36</v>
      </c>
      <c r="B4782" t="s">
        <v>993</v>
      </c>
      <c r="C4782" t="s">
        <v>16</v>
      </c>
      <c r="E4782" t="s">
        <v>20</v>
      </c>
      <c r="I4782">
        <v>4</v>
      </c>
      <c r="J4782">
        <v>42.83</v>
      </c>
      <c r="K4782">
        <v>171.32</v>
      </c>
      <c r="N4782" t="s">
        <v>994</v>
      </c>
    </row>
    <row r="4783" spans="1:14" x14ac:dyDescent="0.2">
      <c r="A4783" t="s">
        <v>51</v>
      </c>
      <c r="B4783" t="s">
        <v>993</v>
      </c>
      <c r="C4783" t="s">
        <v>16</v>
      </c>
      <c r="D4783" t="s">
        <v>215</v>
      </c>
      <c r="E4783" t="s">
        <v>215</v>
      </c>
      <c r="F4783" t="s">
        <v>216</v>
      </c>
      <c r="G4783" t="s">
        <v>134</v>
      </c>
      <c r="H4783" t="s">
        <v>32</v>
      </c>
      <c r="I4783">
        <v>30</v>
      </c>
      <c r="J4783">
        <v>42.83</v>
      </c>
      <c r="K4783">
        <v>1284.9000000000001</v>
      </c>
      <c r="L4783" t="s">
        <v>217</v>
      </c>
    </row>
    <row r="4784" spans="1:14" x14ac:dyDescent="0.2">
      <c r="A4784" t="s">
        <v>51</v>
      </c>
      <c r="B4784" t="s">
        <v>993</v>
      </c>
      <c r="C4784" t="s">
        <v>16</v>
      </c>
      <c r="E4784" t="s">
        <v>18</v>
      </c>
      <c r="I4784">
        <v>5</v>
      </c>
      <c r="J4784">
        <v>42.83</v>
      </c>
      <c r="K4784">
        <v>214.15</v>
      </c>
    </row>
    <row r="4785" spans="1:12" x14ac:dyDescent="0.2">
      <c r="A4785" t="s">
        <v>51</v>
      </c>
      <c r="B4785" t="s">
        <v>993</v>
      </c>
      <c r="C4785" t="s">
        <v>16</v>
      </c>
      <c r="E4785" t="s">
        <v>20</v>
      </c>
      <c r="I4785">
        <v>3.75</v>
      </c>
      <c r="J4785">
        <v>42.83</v>
      </c>
      <c r="K4785">
        <v>160.61250000000001</v>
      </c>
    </row>
    <row r="4786" spans="1:12" x14ac:dyDescent="0.2">
      <c r="A4786" t="s">
        <v>55</v>
      </c>
      <c r="B4786" t="s">
        <v>993</v>
      </c>
      <c r="C4786" t="s">
        <v>16</v>
      </c>
      <c r="E4786" t="s">
        <v>20</v>
      </c>
      <c r="I4786">
        <v>3.75</v>
      </c>
      <c r="J4786">
        <v>42.83</v>
      </c>
      <c r="K4786">
        <v>160.61250000000001</v>
      </c>
    </row>
    <row r="4787" spans="1:12" x14ac:dyDescent="0.2">
      <c r="A4787" t="s">
        <v>55</v>
      </c>
      <c r="B4787" t="s">
        <v>993</v>
      </c>
      <c r="C4787" t="s">
        <v>16</v>
      </c>
      <c r="D4787" t="s">
        <v>215</v>
      </c>
      <c r="E4787" t="s">
        <v>215</v>
      </c>
      <c r="F4787" t="s">
        <v>216</v>
      </c>
      <c r="G4787" t="s">
        <v>134</v>
      </c>
      <c r="H4787" t="s">
        <v>32</v>
      </c>
      <c r="I4787">
        <v>30</v>
      </c>
      <c r="J4787">
        <v>42.83</v>
      </c>
      <c r="K4787">
        <v>1284.9000000000001</v>
      </c>
      <c r="L4787" t="s">
        <v>217</v>
      </c>
    </row>
    <row r="4788" spans="1:12" x14ac:dyDescent="0.2">
      <c r="A4788" t="s">
        <v>55</v>
      </c>
      <c r="B4788" t="s">
        <v>993</v>
      </c>
      <c r="C4788" t="s">
        <v>16</v>
      </c>
      <c r="E4788" t="s">
        <v>18</v>
      </c>
      <c r="I4788">
        <v>5</v>
      </c>
      <c r="J4788">
        <v>42.83</v>
      </c>
      <c r="K4788">
        <v>214.15</v>
      </c>
    </row>
    <row r="4789" spans="1:12" x14ac:dyDescent="0.2">
      <c r="A4789" t="s">
        <v>56</v>
      </c>
      <c r="B4789" t="s">
        <v>993</v>
      </c>
      <c r="C4789" t="s">
        <v>16</v>
      </c>
      <c r="E4789" t="s">
        <v>46</v>
      </c>
      <c r="I4789">
        <v>8.75</v>
      </c>
      <c r="J4789">
        <v>42.83</v>
      </c>
      <c r="K4789">
        <v>374.76249999999999</v>
      </c>
    </row>
    <row r="4790" spans="1:12" x14ac:dyDescent="0.2">
      <c r="A4790" t="s">
        <v>56</v>
      </c>
      <c r="B4790" t="s">
        <v>993</v>
      </c>
      <c r="C4790" t="s">
        <v>16</v>
      </c>
      <c r="E4790" t="s">
        <v>17</v>
      </c>
      <c r="I4790">
        <v>8.75</v>
      </c>
      <c r="J4790">
        <v>42.83</v>
      </c>
      <c r="K4790">
        <v>374.76249999999999</v>
      </c>
    </row>
    <row r="4791" spans="1:12" x14ac:dyDescent="0.2">
      <c r="A4791" t="s">
        <v>56</v>
      </c>
      <c r="B4791" t="s">
        <v>993</v>
      </c>
      <c r="C4791" t="s">
        <v>16</v>
      </c>
      <c r="D4791" t="s">
        <v>215</v>
      </c>
      <c r="E4791" t="s">
        <v>215</v>
      </c>
      <c r="F4791" t="s">
        <v>216</v>
      </c>
      <c r="G4791" t="s">
        <v>134</v>
      </c>
      <c r="H4791" t="s">
        <v>32</v>
      </c>
      <c r="I4791">
        <v>16.25</v>
      </c>
      <c r="J4791">
        <v>42.83</v>
      </c>
      <c r="K4791">
        <v>695.98749999999995</v>
      </c>
      <c r="L4791" t="s">
        <v>217</v>
      </c>
    </row>
    <row r="4792" spans="1:12" x14ac:dyDescent="0.2">
      <c r="A4792" t="s">
        <v>56</v>
      </c>
      <c r="B4792" t="s">
        <v>993</v>
      </c>
      <c r="C4792" t="s">
        <v>16</v>
      </c>
      <c r="E4792" t="s">
        <v>20</v>
      </c>
      <c r="I4792">
        <v>5</v>
      </c>
      <c r="J4792">
        <v>42.83</v>
      </c>
      <c r="K4792">
        <v>214.15</v>
      </c>
    </row>
    <row r="4793" spans="1:12" x14ac:dyDescent="0.2">
      <c r="A4793" t="s">
        <v>60</v>
      </c>
      <c r="B4793" t="s">
        <v>993</v>
      </c>
      <c r="C4793" t="s">
        <v>16</v>
      </c>
      <c r="D4793" t="s">
        <v>215</v>
      </c>
      <c r="E4793" t="s">
        <v>226</v>
      </c>
      <c r="F4793" t="s">
        <v>216</v>
      </c>
      <c r="G4793" t="s">
        <v>134</v>
      </c>
      <c r="H4793" t="s">
        <v>32</v>
      </c>
      <c r="I4793">
        <v>26</v>
      </c>
      <c r="J4793">
        <v>42.83</v>
      </c>
      <c r="K4793">
        <v>1113.58</v>
      </c>
      <c r="L4793" t="s">
        <v>217</v>
      </c>
    </row>
    <row r="4794" spans="1:12" x14ac:dyDescent="0.2">
      <c r="A4794" t="s">
        <v>60</v>
      </c>
      <c r="B4794" t="s">
        <v>993</v>
      </c>
      <c r="C4794" t="s">
        <v>16</v>
      </c>
      <c r="E4794" t="s">
        <v>18</v>
      </c>
      <c r="I4794">
        <v>5</v>
      </c>
      <c r="J4794">
        <v>42.83</v>
      </c>
      <c r="K4794">
        <v>214.15</v>
      </c>
    </row>
    <row r="4795" spans="1:12" x14ac:dyDescent="0.2">
      <c r="A4795" t="s">
        <v>60</v>
      </c>
      <c r="B4795" t="s">
        <v>993</v>
      </c>
      <c r="C4795" t="s">
        <v>16</v>
      </c>
      <c r="E4795" t="s">
        <v>17</v>
      </c>
      <c r="I4795">
        <v>7.75</v>
      </c>
      <c r="J4795">
        <v>42.83</v>
      </c>
      <c r="K4795">
        <v>331.9325</v>
      </c>
    </row>
    <row r="4796" spans="1:12" x14ac:dyDescent="0.2">
      <c r="A4796" t="s">
        <v>67</v>
      </c>
      <c r="B4796" t="s">
        <v>993</v>
      </c>
      <c r="C4796" t="s">
        <v>16</v>
      </c>
      <c r="D4796" t="s">
        <v>215</v>
      </c>
      <c r="E4796" t="s">
        <v>215</v>
      </c>
      <c r="F4796" t="s">
        <v>216</v>
      </c>
      <c r="G4796" t="s">
        <v>134</v>
      </c>
      <c r="H4796" t="s">
        <v>32</v>
      </c>
      <c r="I4796">
        <v>30</v>
      </c>
      <c r="J4796">
        <v>42.83</v>
      </c>
      <c r="K4796">
        <v>1284.9000000000001</v>
      </c>
      <c r="L4796" t="s">
        <v>217</v>
      </c>
    </row>
    <row r="4797" spans="1:12" x14ac:dyDescent="0.2">
      <c r="A4797" t="s">
        <v>67</v>
      </c>
      <c r="B4797" t="s">
        <v>993</v>
      </c>
      <c r="C4797" t="s">
        <v>16</v>
      </c>
      <c r="E4797" t="s">
        <v>18</v>
      </c>
      <c r="I4797">
        <v>5</v>
      </c>
      <c r="J4797">
        <v>42.83</v>
      </c>
      <c r="K4797">
        <v>214.15</v>
      </c>
    </row>
    <row r="4798" spans="1:12" x14ac:dyDescent="0.2">
      <c r="A4798" t="s">
        <v>67</v>
      </c>
      <c r="B4798" t="s">
        <v>993</v>
      </c>
      <c r="C4798" t="s">
        <v>16</v>
      </c>
      <c r="E4798" t="s">
        <v>20</v>
      </c>
      <c r="I4798">
        <v>3.75</v>
      </c>
      <c r="J4798">
        <v>42.83</v>
      </c>
      <c r="K4798">
        <v>160.61250000000001</v>
      </c>
    </row>
    <row r="4799" spans="1:12" x14ac:dyDescent="0.2">
      <c r="A4799" t="s">
        <v>68</v>
      </c>
      <c r="B4799" t="s">
        <v>993</v>
      </c>
      <c r="C4799" t="s">
        <v>16</v>
      </c>
      <c r="E4799" t="s">
        <v>20</v>
      </c>
      <c r="I4799">
        <v>3.75</v>
      </c>
      <c r="J4799">
        <v>42.83</v>
      </c>
      <c r="K4799">
        <v>160.61250000000001</v>
      </c>
    </row>
    <row r="4800" spans="1:12" x14ac:dyDescent="0.2">
      <c r="A4800" t="s">
        <v>68</v>
      </c>
      <c r="B4800" t="s">
        <v>993</v>
      </c>
      <c r="C4800" t="s">
        <v>16</v>
      </c>
      <c r="D4800" t="s">
        <v>215</v>
      </c>
      <c r="E4800" t="s">
        <v>215</v>
      </c>
      <c r="F4800" t="s">
        <v>216</v>
      </c>
      <c r="G4800" t="s">
        <v>134</v>
      </c>
      <c r="H4800" t="s">
        <v>32</v>
      </c>
      <c r="I4800">
        <v>30</v>
      </c>
      <c r="J4800">
        <v>42.83</v>
      </c>
      <c r="K4800">
        <v>1284.9000000000001</v>
      </c>
      <c r="L4800" t="s">
        <v>217</v>
      </c>
    </row>
    <row r="4801" spans="1:12" x14ac:dyDescent="0.2">
      <c r="A4801" t="s">
        <v>68</v>
      </c>
      <c r="B4801" t="s">
        <v>993</v>
      </c>
      <c r="C4801" t="s">
        <v>16</v>
      </c>
      <c r="E4801" t="s">
        <v>18</v>
      </c>
      <c r="I4801">
        <v>5</v>
      </c>
      <c r="J4801">
        <v>42.83</v>
      </c>
      <c r="K4801">
        <v>214.15</v>
      </c>
    </row>
    <row r="4802" spans="1:12" x14ac:dyDescent="0.2">
      <c r="A4802" t="s">
        <v>69</v>
      </c>
      <c r="B4802" t="s">
        <v>993</v>
      </c>
      <c r="C4802" t="s">
        <v>16</v>
      </c>
      <c r="E4802" t="s">
        <v>17</v>
      </c>
      <c r="I4802">
        <v>7.75</v>
      </c>
      <c r="J4802">
        <v>42.83</v>
      </c>
      <c r="K4802">
        <v>331.9325</v>
      </c>
    </row>
    <row r="4803" spans="1:12" x14ac:dyDescent="0.2">
      <c r="A4803" t="s">
        <v>69</v>
      </c>
      <c r="B4803" t="s">
        <v>993</v>
      </c>
      <c r="C4803" t="s">
        <v>16</v>
      </c>
      <c r="D4803" t="s">
        <v>215</v>
      </c>
      <c r="E4803" t="s">
        <v>215</v>
      </c>
      <c r="F4803" t="s">
        <v>216</v>
      </c>
      <c r="G4803" t="s">
        <v>134</v>
      </c>
      <c r="H4803" t="s">
        <v>32</v>
      </c>
      <c r="I4803">
        <v>28</v>
      </c>
      <c r="J4803">
        <v>42.83</v>
      </c>
      <c r="K4803">
        <v>1199.24</v>
      </c>
      <c r="L4803" t="s">
        <v>217</v>
      </c>
    </row>
    <row r="4804" spans="1:12" x14ac:dyDescent="0.2">
      <c r="A4804" t="s">
        <v>69</v>
      </c>
      <c r="B4804" t="s">
        <v>993</v>
      </c>
      <c r="C4804" t="s">
        <v>16</v>
      </c>
      <c r="E4804" t="s">
        <v>18</v>
      </c>
      <c r="I4804">
        <v>3</v>
      </c>
      <c r="J4804">
        <v>42.83</v>
      </c>
      <c r="K4804">
        <v>128.49</v>
      </c>
    </row>
    <row r="4805" spans="1:12" x14ac:dyDescent="0.2">
      <c r="A4805" t="s">
        <v>70</v>
      </c>
      <c r="B4805" t="s">
        <v>993</v>
      </c>
      <c r="C4805" t="s">
        <v>16</v>
      </c>
      <c r="D4805" t="s">
        <v>215</v>
      </c>
      <c r="E4805" t="s">
        <v>215</v>
      </c>
      <c r="F4805" t="s">
        <v>216</v>
      </c>
      <c r="G4805" t="s">
        <v>134</v>
      </c>
      <c r="H4805" t="s">
        <v>32</v>
      </c>
      <c r="I4805">
        <v>23.25</v>
      </c>
      <c r="J4805">
        <v>42.83</v>
      </c>
      <c r="K4805">
        <v>995.79750000000001</v>
      </c>
      <c r="L4805" t="s">
        <v>217</v>
      </c>
    </row>
    <row r="4806" spans="1:12" x14ac:dyDescent="0.2">
      <c r="A4806" t="s">
        <v>70</v>
      </c>
      <c r="B4806" t="s">
        <v>993</v>
      </c>
      <c r="C4806" t="s">
        <v>16</v>
      </c>
      <c r="E4806" t="s">
        <v>17</v>
      </c>
      <c r="I4806">
        <v>15.5</v>
      </c>
      <c r="J4806">
        <v>42.83</v>
      </c>
      <c r="K4806">
        <v>663.86500000000001</v>
      </c>
    </row>
    <row r="4807" spans="1:12" x14ac:dyDescent="0.2">
      <c r="A4807" t="s">
        <v>70</v>
      </c>
      <c r="B4807" t="s">
        <v>993</v>
      </c>
      <c r="C4807" t="s">
        <v>16</v>
      </c>
      <c r="E4807" t="s">
        <v>18</v>
      </c>
      <c r="I4807">
        <v>0</v>
      </c>
      <c r="J4807">
        <v>42.83</v>
      </c>
      <c r="K4807">
        <v>0</v>
      </c>
    </row>
    <row r="4808" spans="1:12" x14ac:dyDescent="0.2">
      <c r="A4808" t="s">
        <v>71</v>
      </c>
      <c r="B4808" t="s">
        <v>993</v>
      </c>
      <c r="C4808" t="s">
        <v>16</v>
      </c>
      <c r="E4808" t="s">
        <v>46</v>
      </c>
      <c r="I4808">
        <v>7.75</v>
      </c>
      <c r="J4808">
        <v>42.83</v>
      </c>
      <c r="K4808">
        <v>331.9325</v>
      </c>
    </row>
    <row r="4809" spans="1:12" x14ac:dyDescent="0.2">
      <c r="A4809" t="s">
        <v>71</v>
      </c>
      <c r="B4809" t="s">
        <v>993</v>
      </c>
      <c r="C4809" t="s">
        <v>16</v>
      </c>
      <c r="E4809" t="s">
        <v>17</v>
      </c>
      <c r="I4809">
        <v>7.75</v>
      </c>
      <c r="J4809">
        <v>42.83</v>
      </c>
      <c r="K4809">
        <v>331.9325</v>
      </c>
    </row>
    <row r="4810" spans="1:12" x14ac:dyDescent="0.2">
      <c r="A4810" t="s">
        <v>71</v>
      </c>
      <c r="B4810" t="s">
        <v>993</v>
      </c>
      <c r="C4810" t="s">
        <v>16</v>
      </c>
      <c r="D4810" t="s">
        <v>215</v>
      </c>
      <c r="E4810" t="s">
        <v>215</v>
      </c>
      <c r="F4810" t="s">
        <v>216</v>
      </c>
      <c r="G4810" t="s">
        <v>134</v>
      </c>
      <c r="H4810" t="s">
        <v>32</v>
      </c>
      <c r="I4810">
        <v>20</v>
      </c>
      <c r="J4810">
        <v>42.83</v>
      </c>
      <c r="K4810">
        <v>856.6</v>
      </c>
      <c r="L4810" t="s">
        <v>217</v>
      </c>
    </row>
    <row r="4811" spans="1:12" x14ac:dyDescent="0.2">
      <c r="A4811" t="s">
        <v>71</v>
      </c>
      <c r="B4811" t="s">
        <v>993</v>
      </c>
      <c r="C4811" t="s">
        <v>16</v>
      </c>
      <c r="E4811" t="s">
        <v>20</v>
      </c>
      <c r="I4811">
        <v>3.25</v>
      </c>
      <c r="J4811">
        <v>42.83</v>
      </c>
      <c r="K4811">
        <v>139.19749999999999</v>
      </c>
    </row>
    <row r="4812" spans="1:12" x14ac:dyDescent="0.2">
      <c r="A4812" t="s">
        <v>72</v>
      </c>
      <c r="B4812" t="s">
        <v>993</v>
      </c>
      <c r="C4812" t="s">
        <v>16</v>
      </c>
      <c r="E4812" t="s">
        <v>46</v>
      </c>
      <c r="I4812">
        <v>7.75</v>
      </c>
      <c r="J4812">
        <v>42.83</v>
      </c>
      <c r="K4812">
        <v>331.9325</v>
      </c>
    </row>
    <row r="4813" spans="1:12" x14ac:dyDescent="0.2">
      <c r="A4813" t="s">
        <v>72</v>
      </c>
      <c r="B4813" t="s">
        <v>993</v>
      </c>
      <c r="C4813" t="s">
        <v>16</v>
      </c>
      <c r="D4813" t="s">
        <v>215</v>
      </c>
      <c r="E4813" t="s">
        <v>215</v>
      </c>
      <c r="F4813" t="s">
        <v>216</v>
      </c>
      <c r="G4813" t="s">
        <v>134</v>
      </c>
      <c r="H4813" t="s">
        <v>32</v>
      </c>
      <c r="I4813">
        <v>27</v>
      </c>
      <c r="J4813">
        <v>42.83</v>
      </c>
      <c r="K4813">
        <v>1156.4100000000001</v>
      </c>
      <c r="L4813" t="s">
        <v>217</v>
      </c>
    </row>
    <row r="4814" spans="1:12" x14ac:dyDescent="0.2">
      <c r="A4814" t="s">
        <v>72</v>
      </c>
      <c r="B4814" t="s">
        <v>993</v>
      </c>
      <c r="C4814" t="s">
        <v>16</v>
      </c>
      <c r="E4814" t="s">
        <v>118</v>
      </c>
      <c r="F4814" t="s">
        <v>119</v>
      </c>
      <c r="H4814" t="s">
        <v>23</v>
      </c>
      <c r="I4814">
        <v>4</v>
      </c>
      <c r="J4814">
        <v>42.83</v>
      </c>
      <c r="K4814">
        <v>171.32</v>
      </c>
      <c r="L4814" t="s">
        <v>120</v>
      </c>
    </row>
    <row r="4815" spans="1:12" x14ac:dyDescent="0.2">
      <c r="A4815" t="s">
        <v>74</v>
      </c>
      <c r="B4815" t="s">
        <v>993</v>
      </c>
      <c r="C4815" t="s">
        <v>16</v>
      </c>
      <c r="E4815" t="s">
        <v>17</v>
      </c>
      <c r="I4815">
        <v>7.75</v>
      </c>
      <c r="J4815">
        <v>42.83</v>
      </c>
      <c r="K4815">
        <v>331.9325</v>
      </c>
    </row>
    <row r="4816" spans="1:12" x14ac:dyDescent="0.2">
      <c r="A4816" t="s">
        <v>74</v>
      </c>
      <c r="B4816" t="s">
        <v>993</v>
      </c>
      <c r="C4816" t="s">
        <v>16</v>
      </c>
      <c r="E4816" t="s">
        <v>20</v>
      </c>
      <c r="I4816">
        <v>4</v>
      </c>
      <c r="J4816">
        <v>42.83</v>
      </c>
      <c r="K4816">
        <v>171.32</v>
      </c>
    </row>
    <row r="4817" spans="1:12" x14ac:dyDescent="0.2">
      <c r="A4817" t="s">
        <v>74</v>
      </c>
      <c r="B4817" t="s">
        <v>993</v>
      </c>
      <c r="C4817" t="s">
        <v>16</v>
      </c>
      <c r="D4817" t="s">
        <v>215</v>
      </c>
      <c r="E4817" t="s">
        <v>215</v>
      </c>
      <c r="F4817" t="s">
        <v>216</v>
      </c>
      <c r="G4817" t="s">
        <v>134</v>
      </c>
      <c r="H4817" t="s">
        <v>32</v>
      </c>
      <c r="I4817">
        <v>19.25</v>
      </c>
      <c r="J4817">
        <v>42.83</v>
      </c>
      <c r="K4817">
        <v>824.47749999999996</v>
      </c>
      <c r="L4817" t="s">
        <v>217</v>
      </c>
    </row>
    <row r="4818" spans="1:12" x14ac:dyDescent="0.2">
      <c r="A4818" t="s">
        <v>75</v>
      </c>
      <c r="B4818" t="s">
        <v>993</v>
      </c>
      <c r="C4818" t="s">
        <v>16</v>
      </c>
      <c r="D4818" t="s">
        <v>215</v>
      </c>
      <c r="E4818" t="s">
        <v>215</v>
      </c>
      <c r="F4818" t="s">
        <v>216</v>
      </c>
      <c r="G4818" t="s">
        <v>134</v>
      </c>
      <c r="H4818" t="s">
        <v>32</v>
      </c>
      <c r="I4818">
        <v>22</v>
      </c>
      <c r="J4818">
        <v>42.83</v>
      </c>
      <c r="K4818">
        <v>942.26</v>
      </c>
      <c r="L4818" t="s">
        <v>217</v>
      </c>
    </row>
    <row r="4819" spans="1:12" x14ac:dyDescent="0.2">
      <c r="A4819" t="s">
        <v>75</v>
      </c>
      <c r="B4819" t="s">
        <v>993</v>
      </c>
      <c r="C4819" t="s">
        <v>16</v>
      </c>
      <c r="E4819" t="s">
        <v>46</v>
      </c>
      <c r="I4819">
        <v>5</v>
      </c>
      <c r="J4819">
        <v>42.83</v>
      </c>
      <c r="K4819">
        <v>214.15</v>
      </c>
    </row>
    <row r="4820" spans="1:12" x14ac:dyDescent="0.2">
      <c r="A4820" t="s">
        <v>75</v>
      </c>
      <c r="B4820" t="s">
        <v>993</v>
      </c>
      <c r="C4820" t="s">
        <v>16</v>
      </c>
      <c r="E4820" t="s">
        <v>17</v>
      </c>
      <c r="I4820">
        <v>7.75</v>
      </c>
      <c r="J4820">
        <v>42.83</v>
      </c>
      <c r="K4820">
        <v>331.9325</v>
      </c>
    </row>
    <row r="4821" spans="1:12" x14ac:dyDescent="0.2">
      <c r="A4821" t="s">
        <v>75</v>
      </c>
      <c r="B4821" t="s">
        <v>993</v>
      </c>
      <c r="C4821" t="s">
        <v>16</v>
      </c>
      <c r="E4821" t="s">
        <v>20</v>
      </c>
      <c r="I4821">
        <v>4</v>
      </c>
      <c r="J4821">
        <v>42.83</v>
      </c>
      <c r="K4821">
        <v>171.32</v>
      </c>
    </row>
    <row r="4822" spans="1:12" x14ac:dyDescent="0.2">
      <c r="A4822" t="s">
        <v>76</v>
      </c>
      <c r="B4822" t="s">
        <v>993</v>
      </c>
      <c r="C4822" t="s">
        <v>16</v>
      </c>
      <c r="E4822" t="s">
        <v>20</v>
      </c>
      <c r="I4822">
        <v>2</v>
      </c>
      <c r="J4822">
        <v>42.83</v>
      </c>
      <c r="K4822">
        <v>85.66</v>
      </c>
    </row>
    <row r="4823" spans="1:12" x14ac:dyDescent="0.2">
      <c r="A4823" t="s">
        <v>76</v>
      </c>
      <c r="B4823" t="s">
        <v>993</v>
      </c>
      <c r="C4823" t="s">
        <v>16</v>
      </c>
      <c r="E4823" t="s">
        <v>46</v>
      </c>
      <c r="I4823">
        <v>5</v>
      </c>
      <c r="J4823">
        <v>42.83</v>
      </c>
      <c r="K4823">
        <v>214.15</v>
      </c>
    </row>
    <row r="4824" spans="1:12" x14ac:dyDescent="0.2">
      <c r="A4824" t="s">
        <v>76</v>
      </c>
      <c r="B4824" t="s">
        <v>993</v>
      </c>
      <c r="C4824" t="s">
        <v>16</v>
      </c>
      <c r="D4824" t="s">
        <v>215</v>
      </c>
      <c r="E4824" t="s">
        <v>215</v>
      </c>
      <c r="F4824" t="s">
        <v>216</v>
      </c>
      <c r="G4824" t="s">
        <v>134</v>
      </c>
      <c r="H4824" t="s">
        <v>32</v>
      </c>
      <c r="I4824">
        <v>31.75</v>
      </c>
      <c r="J4824">
        <v>42.83</v>
      </c>
      <c r="K4824">
        <v>1359.8525</v>
      </c>
      <c r="L4824" t="s">
        <v>217</v>
      </c>
    </row>
    <row r="4825" spans="1:12" x14ac:dyDescent="0.2">
      <c r="A4825" t="s">
        <v>77</v>
      </c>
      <c r="B4825" t="s">
        <v>993</v>
      </c>
      <c r="C4825" t="s">
        <v>16</v>
      </c>
      <c r="E4825" t="s">
        <v>17</v>
      </c>
      <c r="I4825">
        <v>9.5</v>
      </c>
      <c r="J4825">
        <v>42.83</v>
      </c>
      <c r="K4825">
        <v>406.88499999999999</v>
      </c>
    </row>
    <row r="4826" spans="1:12" x14ac:dyDescent="0.2">
      <c r="A4826" t="s">
        <v>77</v>
      </c>
      <c r="B4826" t="s">
        <v>993</v>
      </c>
      <c r="C4826" t="s">
        <v>16</v>
      </c>
      <c r="E4826" t="s">
        <v>46</v>
      </c>
      <c r="I4826">
        <v>7.75</v>
      </c>
      <c r="J4826">
        <v>42.83</v>
      </c>
      <c r="K4826">
        <v>331.9325</v>
      </c>
    </row>
    <row r="4827" spans="1:12" x14ac:dyDescent="0.2">
      <c r="A4827" t="s">
        <v>77</v>
      </c>
      <c r="B4827" t="s">
        <v>993</v>
      </c>
      <c r="C4827" t="s">
        <v>16</v>
      </c>
      <c r="D4827" t="s">
        <v>215</v>
      </c>
      <c r="E4827" t="s">
        <v>215</v>
      </c>
      <c r="F4827" t="s">
        <v>216</v>
      </c>
      <c r="G4827" t="s">
        <v>134</v>
      </c>
      <c r="H4827" t="s">
        <v>32</v>
      </c>
      <c r="I4827">
        <v>21.5</v>
      </c>
      <c r="J4827">
        <v>42.83</v>
      </c>
      <c r="K4827">
        <v>920.84500000000003</v>
      </c>
      <c r="L4827" t="s">
        <v>217</v>
      </c>
    </row>
    <row r="4828" spans="1:12" x14ac:dyDescent="0.2">
      <c r="A4828" t="s">
        <v>77</v>
      </c>
      <c r="B4828" t="s">
        <v>993</v>
      </c>
      <c r="C4828" t="s">
        <v>16</v>
      </c>
      <c r="E4828" t="s">
        <v>20</v>
      </c>
      <c r="I4828">
        <v>2</v>
      </c>
      <c r="J4828">
        <v>42.83</v>
      </c>
      <c r="K4828">
        <v>85.66</v>
      </c>
    </row>
    <row r="4829" spans="1:12" x14ac:dyDescent="0.2">
      <c r="A4829" t="s">
        <v>78</v>
      </c>
      <c r="B4829" t="s">
        <v>993</v>
      </c>
      <c r="C4829" t="s">
        <v>16</v>
      </c>
      <c r="E4829" t="s">
        <v>118</v>
      </c>
      <c r="F4829" t="s">
        <v>119</v>
      </c>
      <c r="H4829" t="s">
        <v>23</v>
      </c>
      <c r="I4829">
        <v>5</v>
      </c>
      <c r="J4829">
        <v>42.83</v>
      </c>
      <c r="K4829">
        <v>214.15</v>
      </c>
      <c r="L4829" t="s">
        <v>120</v>
      </c>
    </row>
    <row r="4830" spans="1:12" x14ac:dyDescent="0.2">
      <c r="A4830" t="s">
        <v>78</v>
      </c>
      <c r="B4830" t="s">
        <v>993</v>
      </c>
      <c r="C4830" t="s">
        <v>16</v>
      </c>
      <c r="E4830" t="s">
        <v>20</v>
      </c>
      <c r="I4830">
        <v>4</v>
      </c>
      <c r="J4830">
        <v>42.83</v>
      </c>
      <c r="K4830">
        <v>171.32</v>
      </c>
    </row>
    <row r="4831" spans="1:12" x14ac:dyDescent="0.2">
      <c r="A4831" t="s">
        <v>78</v>
      </c>
      <c r="B4831" t="s">
        <v>993</v>
      </c>
      <c r="C4831" t="s">
        <v>16</v>
      </c>
      <c r="E4831" t="s">
        <v>17</v>
      </c>
      <c r="I4831">
        <v>4</v>
      </c>
      <c r="J4831">
        <v>42.83</v>
      </c>
      <c r="K4831">
        <v>171.32</v>
      </c>
    </row>
    <row r="4832" spans="1:12" x14ac:dyDescent="0.2">
      <c r="A4832" t="s">
        <v>78</v>
      </c>
      <c r="B4832" t="s">
        <v>993</v>
      </c>
      <c r="C4832" t="s">
        <v>16</v>
      </c>
      <c r="E4832" t="s">
        <v>46</v>
      </c>
      <c r="I4832">
        <v>7.75</v>
      </c>
      <c r="J4832">
        <v>42.83</v>
      </c>
      <c r="K4832">
        <v>331.9325</v>
      </c>
    </row>
    <row r="4833" spans="1:12" x14ac:dyDescent="0.2">
      <c r="A4833" t="s">
        <v>78</v>
      </c>
      <c r="B4833" t="s">
        <v>993</v>
      </c>
      <c r="C4833" t="s">
        <v>16</v>
      </c>
      <c r="D4833" t="s">
        <v>215</v>
      </c>
      <c r="E4833" t="s">
        <v>215</v>
      </c>
      <c r="F4833" t="s">
        <v>216</v>
      </c>
      <c r="G4833" t="s">
        <v>134</v>
      </c>
      <c r="H4833" t="s">
        <v>32</v>
      </c>
      <c r="I4833">
        <v>18</v>
      </c>
      <c r="J4833">
        <v>42.83</v>
      </c>
      <c r="K4833">
        <v>770.94</v>
      </c>
      <c r="L4833" t="s">
        <v>217</v>
      </c>
    </row>
    <row r="4834" spans="1:12" x14ac:dyDescent="0.2">
      <c r="A4834" t="s">
        <v>80</v>
      </c>
      <c r="B4834" t="s">
        <v>993</v>
      </c>
      <c r="C4834" t="s">
        <v>16</v>
      </c>
      <c r="E4834" t="s">
        <v>46</v>
      </c>
      <c r="I4834">
        <v>17.5</v>
      </c>
      <c r="J4834">
        <v>42.83</v>
      </c>
      <c r="K4834">
        <v>749.52499999999998</v>
      </c>
    </row>
    <row r="4835" spans="1:12" x14ac:dyDescent="0.2">
      <c r="A4835" t="s">
        <v>80</v>
      </c>
      <c r="B4835" t="s">
        <v>993</v>
      </c>
      <c r="C4835" t="s">
        <v>16</v>
      </c>
      <c r="E4835" t="s">
        <v>20</v>
      </c>
      <c r="I4835">
        <v>3</v>
      </c>
      <c r="J4835">
        <v>42.83</v>
      </c>
      <c r="K4835">
        <v>128.49</v>
      </c>
    </row>
    <row r="4836" spans="1:12" x14ac:dyDescent="0.2">
      <c r="A4836" t="s">
        <v>80</v>
      </c>
      <c r="B4836" t="s">
        <v>993</v>
      </c>
      <c r="C4836" t="s">
        <v>16</v>
      </c>
      <c r="D4836" t="s">
        <v>215</v>
      </c>
      <c r="E4836" t="s">
        <v>215</v>
      </c>
      <c r="F4836" t="s">
        <v>216</v>
      </c>
      <c r="G4836" t="s">
        <v>134</v>
      </c>
      <c r="H4836" t="s">
        <v>32</v>
      </c>
      <c r="I4836">
        <v>15.25</v>
      </c>
      <c r="J4836">
        <v>42.83</v>
      </c>
      <c r="K4836">
        <v>653.15750000000003</v>
      </c>
      <c r="L4836" t="s">
        <v>217</v>
      </c>
    </row>
    <row r="4837" spans="1:12" x14ac:dyDescent="0.2">
      <c r="A4837" t="s">
        <v>80</v>
      </c>
      <c r="B4837" t="s">
        <v>993</v>
      </c>
      <c r="C4837" t="s">
        <v>16</v>
      </c>
      <c r="E4837" t="s">
        <v>18</v>
      </c>
      <c r="I4837">
        <v>3</v>
      </c>
      <c r="J4837">
        <v>42.83</v>
      </c>
      <c r="K4837">
        <v>128.49</v>
      </c>
    </row>
    <row r="4838" spans="1:12" x14ac:dyDescent="0.2">
      <c r="A4838" t="s">
        <v>81</v>
      </c>
      <c r="B4838" t="s">
        <v>993</v>
      </c>
      <c r="C4838" t="s">
        <v>16</v>
      </c>
      <c r="E4838" t="s">
        <v>17</v>
      </c>
      <c r="I4838">
        <v>7.75</v>
      </c>
      <c r="J4838">
        <v>42.83</v>
      </c>
      <c r="K4838">
        <v>331.9325</v>
      </c>
    </row>
    <row r="4839" spans="1:12" x14ac:dyDescent="0.2">
      <c r="A4839" t="s">
        <v>81</v>
      </c>
      <c r="B4839" t="s">
        <v>993</v>
      </c>
      <c r="C4839" t="s">
        <v>16</v>
      </c>
      <c r="E4839" t="s">
        <v>18</v>
      </c>
      <c r="I4839">
        <v>2</v>
      </c>
      <c r="J4839">
        <v>42.83</v>
      </c>
      <c r="K4839">
        <v>85.66</v>
      </c>
    </row>
    <row r="4840" spans="1:12" x14ac:dyDescent="0.2">
      <c r="A4840" t="s">
        <v>81</v>
      </c>
      <c r="B4840" t="s">
        <v>993</v>
      </c>
      <c r="C4840" t="s">
        <v>16</v>
      </c>
      <c r="D4840" t="s">
        <v>215</v>
      </c>
      <c r="E4840" t="s">
        <v>215</v>
      </c>
      <c r="F4840" t="s">
        <v>216</v>
      </c>
      <c r="G4840" t="s">
        <v>134</v>
      </c>
      <c r="H4840" t="s">
        <v>32</v>
      </c>
      <c r="I4840">
        <v>25</v>
      </c>
      <c r="J4840">
        <v>42.83</v>
      </c>
      <c r="K4840">
        <v>1070.75</v>
      </c>
      <c r="L4840" t="s">
        <v>217</v>
      </c>
    </row>
    <row r="4841" spans="1:12" x14ac:dyDescent="0.2">
      <c r="A4841" t="s">
        <v>81</v>
      </c>
      <c r="B4841" t="s">
        <v>993</v>
      </c>
      <c r="C4841" t="s">
        <v>16</v>
      </c>
      <c r="E4841" t="s">
        <v>46</v>
      </c>
      <c r="I4841">
        <v>7.75</v>
      </c>
      <c r="J4841">
        <v>42.83</v>
      </c>
      <c r="K4841">
        <v>331.9325</v>
      </c>
    </row>
    <row r="4842" spans="1:12" x14ac:dyDescent="0.2">
      <c r="A4842" t="s">
        <v>82</v>
      </c>
      <c r="B4842" t="s">
        <v>993</v>
      </c>
      <c r="C4842" t="s">
        <v>16</v>
      </c>
      <c r="E4842" t="s">
        <v>46</v>
      </c>
      <c r="I4842">
        <v>7.75</v>
      </c>
      <c r="J4842">
        <v>42.83</v>
      </c>
      <c r="K4842">
        <v>331.9325</v>
      </c>
    </row>
    <row r="4843" spans="1:12" x14ac:dyDescent="0.2">
      <c r="A4843" t="s">
        <v>82</v>
      </c>
      <c r="B4843" t="s">
        <v>993</v>
      </c>
      <c r="C4843" t="s">
        <v>16</v>
      </c>
      <c r="E4843" t="s">
        <v>79</v>
      </c>
      <c r="I4843">
        <v>7.75</v>
      </c>
      <c r="J4843">
        <v>42.83</v>
      </c>
      <c r="K4843">
        <v>331.9325</v>
      </c>
    </row>
    <row r="4844" spans="1:12" x14ac:dyDescent="0.2">
      <c r="A4844" t="s">
        <v>82</v>
      </c>
      <c r="B4844" t="s">
        <v>993</v>
      </c>
      <c r="C4844" t="s">
        <v>16</v>
      </c>
      <c r="E4844" t="s">
        <v>20</v>
      </c>
      <c r="I4844">
        <v>3</v>
      </c>
      <c r="J4844">
        <v>42.83</v>
      </c>
      <c r="K4844">
        <v>128.49</v>
      </c>
    </row>
    <row r="4845" spans="1:12" x14ac:dyDescent="0.2">
      <c r="A4845" t="s">
        <v>82</v>
      </c>
      <c r="B4845" t="s">
        <v>993</v>
      </c>
      <c r="C4845" t="s">
        <v>16</v>
      </c>
      <c r="E4845" t="s">
        <v>18</v>
      </c>
      <c r="I4845">
        <v>3</v>
      </c>
      <c r="J4845">
        <v>42.83</v>
      </c>
      <c r="K4845">
        <v>128.49</v>
      </c>
    </row>
    <row r="4846" spans="1:12" x14ac:dyDescent="0.2">
      <c r="A4846" t="s">
        <v>82</v>
      </c>
      <c r="B4846" t="s">
        <v>993</v>
      </c>
      <c r="C4846" t="s">
        <v>16</v>
      </c>
      <c r="D4846" t="s">
        <v>215</v>
      </c>
      <c r="E4846" t="s">
        <v>215</v>
      </c>
      <c r="F4846" t="s">
        <v>216</v>
      </c>
      <c r="G4846" t="s">
        <v>134</v>
      </c>
      <c r="H4846" t="s">
        <v>32</v>
      </c>
      <c r="I4846">
        <v>14.25</v>
      </c>
      <c r="J4846">
        <v>42.83</v>
      </c>
      <c r="K4846">
        <v>610.32749999999999</v>
      </c>
      <c r="L4846" t="s">
        <v>217</v>
      </c>
    </row>
    <row r="4847" spans="1:12" x14ac:dyDescent="0.2">
      <c r="A4847" t="s">
        <v>82</v>
      </c>
      <c r="B4847" t="s">
        <v>993</v>
      </c>
      <c r="C4847" t="s">
        <v>16</v>
      </c>
      <c r="E4847" t="s">
        <v>118</v>
      </c>
      <c r="F4847" t="s">
        <v>119</v>
      </c>
      <c r="H4847" t="s">
        <v>23</v>
      </c>
      <c r="I4847">
        <v>3</v>
      </c>
      <c r="J4847">
        <v>42.83</v>
      </c>
      <c r="K4847">
        <v>128.49</v>
      </c>
      <c r="L4847" t="s">
        <v>120</v>
      </c>
    </row>
    <row r="4848" spans="1:12" x14ac:dyDescent="0.2">
      <c r="A4848" t="s">
        <v>83</v>
      </c>
      <c r="B4848" t="s">
        <v>993</v>
      </c>
      <c r="C4848" t="s">
        <v>16</v>
      </c>
      <c r="E4848" t="s">
        <v>79</v>
      </c>
      <c r="I4848">
        <v>7.75</v>
      </c>
      <c r="J4848">
        <v>42.83</v>
      </c>
      <c r="K4848">
        <v>331.9325</v>
      </c>
    </row>
    <row r="4849" spans="1:12" x14ac:dyDescent="0.2">
      <c r="A4849" t="s">
        <v>83</v>
      </c>
      <c r="B4849" t="s">
        <v>993</v>
      </c>
      <c r="C4849" t="s">
        <v>16</v>
      </c>
      <c r="E4849" t="s">
        <v>17</v>
      </c>
      <c r="I4849">
        <v>7.75</v>
      </c>
      <c r="J4849">
        <v>42.83</v>
      </c>
      <c r="K4849">
        <v>331.9325</v>
      </c>
    </row>
    <row r="4850" spans="1:12" x14ac:dyDescent="0.2">
      <c r="A4850" t="s">
        <v>83</v>
      </c>
      <c r="B4850" t="s">
        <v>993</v>
      </c>
      <c r="C4850" t="s">
        <v>16</v>
      </c>
      <c r="D4850" t="s">
        <v>215</v>
      </c>
      <c r="E4850" t="s">
        <v>215</v>
      </c>
      <c r="F4850" t="s">
        <v>216</v>
      </c>
      <c r="G4850" t="s">
        <v>134</v>
      </c>
      <c r="H4850" t="s">
        <v>32</v>
      </c>
      <c r="I4850">
        <v>26</v>
      </c>
      <c r="J4850">
        <v>42.83</v>
      </c>
      <c r="K4850">
        <v>1113.58</v>
      </c>
      <c r="L4850" t="s">
        <v>217</v>
      </c>
    </row>
    <row r="4851" spans="1:12" x14ac:dyDescent="0.2">
      <c r="A4851" t="s">
        <v>84</v>
      </c>
      <c r="B4851" t="s">
        <v>993</v>
      </c>
      <c r="C4851" t="s">
        <v>16</v>
      </c>
      <c r="D4851" t="s">
        <v>215</v>
      </c>
      <c r="E4851" t="s">
        <v>215</v>
      </c>
      <c r="F4851" t="s">
        <v>216</v>
      </c>
      <c r="G4851" t="s">
        <v>134</v>
      </c>
      <c r="H4851" t="s">
        <v>32</v>
      </c>
      <c r="I4851">
        <v>2</v>
      </c>
      <c r="J4851">
        <v>42.83</v>
      </c>
      <c r="K4851">
        <v>85.66</v>
      </c>
      <c r="L4851" t="s">
        <v>217</v>
      </c>
    </row>
    <row r="4852" spans="1:12" x14ac:dyDescent="0.2">
      <c r="A4852" t="s">
        <v>84</v>
      </c>
      <c r="B4852" t="s">
        <v>993</v>
      </c>
      <c r="C4852" t="s">
        <v>16</v>
      </c>
      <c r="E4852" t="s">
        <v>20</v>
      </c>
      <c r="I4852">
        <v>26</v>
      </c>
      <c r="J4852">
        <v>42.83</v>
      </c>
      <c r="K4852">
        <v>1113.58</v>
      </c>
    </row>
    <row r="4853" spans="1:12" x14ac:dyDescent="0.2">
      <c r="A4853" t="s">
        <v>84</v>
      </c>
      <c r="B4853" t="s">
        <v>993</v>
      </c>
      <c r="C4853" t="s">
        <v>16</v>
      </c>
      <c r="E4853" t="s">
        <v>18</v>
      </c>
      <c r="I4853">
        <v>3</v>
      </c>
      <c r="J4853">
        <v>42.83</v>
      </c>
      <c r="K4853">
        <v>128.49</v>
      </c>
    </row>
    <row r="4854" spans="1:12" x14ac:dyDescent="0.2">
      <c r="A4854" t="s">
        <v>85</v>
      </c>
      <c r="B4854" t="s">
        <v>993</v>
      </c>
      <c r="C4854" t="s">
        <v>16</v>
      </c>
      <c r="E4854" t="s">
        <v>17</v>
      </c>
      <c r="I4854">
        <v>38.75</v>
      </c>
      <c r="J4854">
        <v>42.83</v>
      </c>
      <c r="K4854">
        <v>1659.6624999999999</v>
      </c>
    </row>
    <row r="4855" spans="1:12" x14ac:dyDescent="0.2">
      <c r="A4855" t="s">
        <v>86</v>
      </c>
      <c r="B4855" t="s">
        <v>993</v>
      </c>
      <c r="C4855" t="s">
        <v>16</v>
      </c>
      <c r="E4855" t="s">
        <v>17</v>
      </c>
      <c r="I4855">
        <v>38.75</v>
      </c>
      <c r="J4855">
        <v>42.83</v>
      </c>
      <c r="K4855">
        <v>1659.6624999999999</v>
      </c>
    </row>
    <row r="4856" spans="1:12" x14ac:dyDescent="0.2">
      <c r="A4856" t="s">
        <v>87</v>
      </c>
      <c r="B4856" t="s">
        <v>993</v>
      </c>
      <c r="C4856" t="s">
        <v>16</v>
      </c>
      <c r="E4856" t="s">
        <v>17</v>
      </c>
      <c r="I4856">
        <v>23.25</v>
      </c>
      <c r="J4856">
        <v>42.83</v>
      </c>
      <c r="K4856">
        <v>995.79750000000001</v>
      </c>
    </row>
    <row r="4857" spans="1:12" x14ac:dyDescent="0.2">
      <c r="A4857" t="s">
        <v>87</v>
      </c>
      <c r="B4857" t="s">
        <v>993</v>
      </c>
      <c r="C4857" t="s">
        <v>16</v>
      </c>
      <c r="E4857" t="s">
        <v>18</v>
      </c>
      <c r="I4857">
        <v>5</v>
      </c>
      <c r="J4857">
        <v>42.83</v>
      </c>
      <c r="K4857">
        <v>214.15</v>
      </c>
    </row>
    <row r="4858" spans="1:12" x14ac:dyDescent="0.2">
      <c r="A4858" t="s">
        <v>87</v>
      </c>
      <c r="B4858" t="s">
        <v>993</v>
      </c>
      <c r="C4858" t="s">
        <v>16</v>
      </c>
      <c r="D4858" t="s">
        <v>215</v>
      </c>
      <c r="E4858" t="s">
        <v>215</v>
      </c>
      <c r="F4858" t="s">
        <v>216</v>
      </c>
      <c r="G4858" t="s">
        <v>134</v>
      </c>
      <c r="H4858" t="s">
        <v>32</v>
      </c>
      <c r="I4858">
        <v>10.5</v>
      </c>
      <c r="J4858">
        <v>42.83</v>
      </c>
      <c r="K4858">
        <v>449.71499999999997</v>
      </c>
      <c r="L4858" t="s">
        <v>217</v>
      </c>
    </row>
    <row r="4859" spans="1:12" x14ac:dyDescent="0.2">
      <c r="A4859" t="s">
        <v>88</v>
      </c>
      <c r="B4859" t="s">
        <v>993</v>
      </c>
      <c r="C4859" t="s">
        <v>16</v>
      </c>
      <c r="D4859" t="s">
        <v>215</v>
      </c>
      <c r="E4859" t="s">
        <v>215</v>
      </c>
      <c r="F4859" t="s">
        <v>216</v>
      </c>
      <c r="G4859" t="s">
        <v>134</v>
      </c>
      <c r="H4859" t="s">
        <v>32</v>
      </c>
      <c r="I4859">
        <v>34.75</v>
      </c>
      <c r="J4859">
        <v>42.83</v>
      </c>
      <c r="K4859">
        <v>1488.3425</v>
      </c>
      <c r="L4859" t="s">
        <v>217</v>
      </c>
    </row>
    <row r="4860" spans="1:12" x14ac:dyDescent="0.2">
      <c r="A4860" t="s">
        <v>88</v>
      </c>
      <c r="B4860" t="s">
        <v>993</v>
      </c>
      <c r="C4860" t="s">
        <v>16</v>
      </c>
      <c r="E4860" t="s">
        <v>18</v>
      </c>
      <c r="I4860">
        <v>2</v>
      </c>
      <c r="J4860">
        <v>42.83</v>
      </c>
      <c r="K4860">
        <v>85.66</v>
      </c>
    </row>
    <row r="4861" spans="1:12" x14ac:dyDescent="0.2">
      <c r="A4861" t="s">
        <v>88</v>
      </c>
      <c r="B4861" t="s">
        <v>993</v>
      </c>
      <c r="C4861" t="s">
        <v>16</v>
      </c>
      <c r="E4861" t="s">
        <v>20</v>
      </c>
      <c r="I4861">
        <v>2</v>
      </c>
      <c r="J4861">
        <v>42.83</v>
      </c>
      <c r="K4861">
        <v>85.66</v>
      </c>
    </row>
    <row r="4862" spans="1:12" x14ac:dyDescent="0.2">
      <c r="A4862" t="s">
        <v>89</v>
      </c>
      <c r="B4862" t="s">
        <v>993</v>
      </c>
      <c r="C4862" t="s">
        <v>16</v>
      </c>
      <c r="E4862" t="s">
        <v>17</v>
      </c>
      <c r="I4862">
        <v>7.75</v>
      </c>
      <c r="J4862">
        <v>42.83</v>
      </c>
      <c r="K4862">
        <v>331.9325</v>
      </c>
    </row>
    <row r="4863" spans="1:12" x14ac:dyDescent="0.2">
      <c r="A4863" t="s">
        <v>89</v>
      </c>
      <c r="B4863" t="s">
        <v>993</v>
      </c>
      <c r="C4863" t="s">
        <v>16</v>
      </c>
      <c r="D4863" t="s">
        <v>215</v>
      </c>
      <c r="E4863" t="s">
        <v>215</v>
      </c>
      <c r="F4863" t="s">
        <v>216</v>
      </c>
      <c r="G4863" t="s">
        <v>134</v>
      </c>
      <c r="H4863" t="s">
        <v>32</v>
      </c>
      <c r="I4863">
        <v>33</v>
      </c>
      <c r="J4863">
        <v>42.83</v>
      </c>
      <c r="K4863">
        <v>1413.39</v>
      </c>
      <c r="L4863" t="s">
        <v>217</v>
      </c>
    </row>
    <row r="4864" spans="1:12" x14ac:dyDescent="0.2">
      <c r="A4864" t="s">
        <v>90</v>
      </c>
      <c r="B4864" t="s">
        <v>993</v>
      </c>
      <c r="C4864" t="s">
        <v>16</v>
      </c>
      <c r="D4864" t="s">
        <v>215</v>
      </c>
      <c r="E4864" t="s">
        <v>215</v>
      </c>
      <c r="F4864" t="s">
        <v>216</v>
      </c>
      <c r="G4864" t="s">
        <v>134</v>
      </c>
      <c r="H4864" t="s">
        <v>32</v>
      </c>
      <c r="I4864">
        <v>35</v>
      </c>
      <c r="J4864">
        <v>42.83</v>
      </c>
      <c r="K4864">
        <v>1499.05</v>
      </c>
      <c r="L4864" t="s">
        <v>217</v>
      </c>
    </row>
    <row r="4865" spans="1:12" x14ac:dyDescent="0.2">
      <c r="A4865" t="s">
        <v>90</v>
      </c>
      <c r="B4865" t="s">
        <v>993</v>
      </c>
      <c r="C4865" t="s">
        <v>16</v>
      </c>
      <c r="E4865" t="s">
        <v>20</v>
      </c>
      <c r="I4865">
        <v>4</v>
      </c>
      <c r="J4865">
        <v>42.83</v>
      </c>
      <c r="K4865">
        <v>171.32</v>
      </c>
    </row>
    <row r="4866" spans="1:12" x14ac:dyDescent="0.2">
      <c r="A4866" t="s">
        <v>91</v>
      </c>
      <c r="B4866" t="s">
        <v>993</v>
      </c>
      <c r="C4866" t="s">
        <v>16</v>
      </c>
      <c r="E4866" t="s">
        <v>20</v>
      </c>
      <c r="I4866">
        <v>4</v>
      </c>
      <c r="J4866">
        <v>42.83</v>
      </c>
      <c r="K4866">
        <v>171.32</v>
      </c>
    </row>
    <row r="4867" spans="1:12" x14ac:dyDescent="0.2">
      <c r="A4867" t="s">
        <v>91</v>
      </c>
      <c r="B4867" t="s">
        <v>993</v>
      </c>
      <c r="C4867" t="s">
        <v>16</v>
      </c>
      <c r="E4867" t="s">
        <v>17</v>
      </c>
      <c r="I4867">
        <v>15.5</v>
      </c>
      <c r="J4867">
        <v>42.83</v>
      </c>
      <c r="K4867">
        <v>663.86500000000001</v>
      </c>
    </row>
    <row r="4868" spans="1:12" x14ac:dyDescent="0.2">
      <c r="A4868" t="s">
        <v>91</v>
      </c>
      <c r="B4868" t="s">
        <v>993</v>
      </c>
      <c r="C4868" t="s">
        <v>16</v>
      </c>
      <c r="D4868" t="s">
        <v>215</v>
      </c>
      <c r="E4868" t="s">
        <v>215</v>
      </c>
      <c r="F4868" t="s">
        <v>216</v>
      </c>
      <c r="G4868" t="s">
        <v>134</v>
      </c>
      <c r="H4868" t="s">
        <v>32</v>
      </c>
      <c r="I4868">
        <v>19.25</v>
      </c>
      <c r="J4868">
        <v>42.83</v>
      </c>
      <c r="K4868">
        <v>824.47749999999996</v>
      </c>
      <c r="L4868" t="s">
        <v>217</v>
      </c>
    </row>
    <row r="4869" spans="1:12" x14ac:dyDescent="0.2">
      <c r="A4869" t="s">
        <v>93</v>
      </c>
      <c r="B4869" t="s">
        <v>993</v>
      </c>
      <c r="C4869" t="s">
        <v>16</v>
      </c>
      <c r="D4869" t="s">
        <v>215</v>
      </c>
      <c r="E4869" t="s">
        <v>215</v>
      </c>
      <c r="F4869" t="s">
        <v>216</v>
      </c>
      <c r="G4869" t="s">
        <v>134</v>
      </c>
      <c r="H4869" t="s">
        <v>32</v>
      </c>
      <c r="I4869">
        <v>29.75</v>
      </c>
      <c r="J4869">
        <v>42.83</v>
      </c>
      <c r="K4869">
        <v>1274.1925000000001</v>
      </c>
      <c r="L4869" t="s">
        <v>217</v>
      </c>
    </row>
    <row r="4870" spans="1:12" x14ac:dyDescent="0.2">
      <c r="A4870" t="s">
        <v>93</v>
      </c>
      <c r="B4870" t="s">
        <v>993</v>
      </c>
      <c r="C4870" t="s">
        <v>16</v>
      </c>
      <c r="E4870" t="s">
        <v>17</v>
      </c>
      <c r="I4870">
        <v>4</v>
      </c>
      <c r="J4870">
        <v>42.83</v>
      </c>
      <c r="K4870">
        <v>171.32</v>
      </c>
    </row>
    <row r="4871" spans="1:12" x14ac:dyDescent="0.2">
      <c r="A4871" t="s">
        <v>93</v>
      </c>
      <c r="B4871" t="s">
        <v>993</v>
      </c>
      <c r="C4871" t="s">
        <v>16</v>
      </c>
      <c r="E4871" t="s">
        <v>20</v>
      </c>
      <c r="I4871">
        <v>5</v>
      </c>
      <c r="J4871">
        <v>42.83</v>
      </c>
      <c r="K4871">
        <v>214.15</v>
      </c>
    </row>
    <row r="4872" spans="1:12" x14ac:dyDescent="0.2">
      <c r="A4872" t="s">
        <v>94</v>
      </c>
      <c r="B4872" t="s">
        <v>993</v>
      </c>
      <c r="C4872" t="s">
        <v>16</v>
      </c>
      <c r="E4872" t="s">
        <v>20</v>
      </c>
      <c r="I4872">
        <v>7</v>
      </c>
      <c r="J4872">
        <v>42.83</v>
      </c>
      <c r="K4872">
        <v>299.81</v>
      </c>
    </row>
    <row r="4873" spans="1:12" x14ac:dyDescent="0.2">
      <c r="A4873" t="s">
        <v>94</v>
      </c>
      <c r="B4873" t="s">
        <v>993</v>
      </c>
      <c r="C4873" t="s">
        <v>16</v>
      </c>
      <c r="E4873" t="s">
        <v>122</v>
      </c>
      <c r="F4873" t="s">
        <v>27</v>
      </c>
      <c r="H4873" t="s">
        <v>23</v>
      </c>
      <c r="I4873">
        <v>15</v>
      </c>
      <c r="J4873">
        <v>42.83</v>
      </c>
      <c r="K4873">
        <v>642.45000000000005</v>
      </c>
      <c r="L4873" t="s">
        <v>24</v>
      </c>
    </row>
    <row r="4874" spans="1:12" x14ac:dyDescent="0.2">
      <c r="A4874" t="s">
        <v>94</v>
      </c>
      <c r="B4874" t="s">
        <v>993</v>
      </c>
      <c r="C4874" t="s">
        <v>16</v>
      </c>
      <c r="E4874" t="s">
        <v>46</v>
      </c>
      <c r="I4874">
        <v>7.75</v>
      </c>
      <c r="J4874">
        <v>42.83</v>
      </c>
      <c r="K4874">
        <v>331.9325</v>
      </c>
    </row>
    <row r="4875" spans="1:12" x14ac:dyDescent="0.2">
      <c r="A4875" t="s">
        <v>94</v>
      </c>
      <c r="B4875" t="s">
        <v>993</v>
      </c>
      <c r="C4875" t="s">
        <v>16</v>
      </c>
      <c r="D4875" t="s">
        <v>215</v>
      </c>
      <c r="E4875" t="s">
        <v>215</v>
      </c>
      <c r="F4875" t="s">
        <v>216</v>
      </c>
      <c r="G4875" t="s">
        <v>134</v>
      </c>
      <c r="H4875" t="s">
        <v>32</v>
      </c>
      <c r="I4875">
        <v>9</v>
      </c>
      <c r="J4875">
        <v>42.83</v>
      </c>
      <c r="K4875">
        <v>385.47</v>
      </c>
      <c r="L4875" t="s">
        <v>217</v>
      </c>
    </row>
    <row r="4876" spans="1:12" x14ac:dyDescent="0.2">
      <c r="A4876" t="s">
        <v>95</v>
      </c>
      <c r="B4876" t="s">
        <v>993</v>
      </c>
      <c r="C4876" t="s">
        <v>16</v>
      </c>
      <c r="E4876" t="s">
        <v>18</v>
      </c>
      <c r="I4876">
        <v>3</v>
      </c>
      <c r="J4876">
        <v>42.83</v>
      </c>
      <c r="K4876">
        <v>128.49</v>
      </c>
    </row>
    <row r="4877" spans="1:12" x14ac:dyDescent="0.2">
      <c r="A4877" t="s">
        <v>95</v>
      </c>
      <c r="B4877" t="s">
        <v>993</v>
      </c>
      <c r="C4877" t="s">
        <v>16</v>
      </c>
      <c r="D4877" t="s">
        <v>215</v>
      </c>
      <c r="E4877" t="s">
        <v>215</v>
      </c>
      <c r="F4877" t="s">
        <v>216</v>
      </c>
      <c r="G4877" t="s">
        <v>134</v>
      </c>
      <c r="H4877" t="s">
        <v>32</v>
      </c>
      <c r="I4877">
        <v>33</v>
      </c>
      <c r="J4877">
        <v>42.83</v>
      </c>
      <c r="K4877">
        <v>1413.39</v>
      </c>
      <c r="L4877" t="s">
        <v>217</v>
      </c>
    </row>
    <row r="4878" spans="1:12" x14ac:dyDescent="0.2">
      <c r="A4878" t="s">
        <v>95</v>
      </c>
      <c r="B4878" t="s">
        <v>993</v>
      </c>
      <c r="C4878" t="s">
        <v>16</v>
      </c>
      <c r="E4878" t="s">
        <v>122</v>
      </c>
      <c r="F4878" t="s">
        <v>27</v>
      </c>
      <c r="H4878" t="s">
        <v>23</v>
      </c>
      <c r="I4878">
        <v>5</v>
      </c>
      <c r="J4878">
        <v>42.83</v>
      </c>
      <c r="K4878">
        <v>214.15</v>
      </c>
      <c r="L4878" t="s">
        <v>24</v>
      </c>
    </row>
    <row r="4879" spans="1:12" x14ac:dyDescent="0.2">
      <c r="A4879" t="s">
        <v>96</v>
      </c>
      <c r="B4879" t="s">
        <v>993</v>
      </c>
      <c r="C4879" t="s">
        <v>16</v>
      </c>
      <c r="E4879" t="s">
        <v>46</v>
      </c>
      <c r="I4879">
        <v>7.75</v>
      </c>
      <c r="J4879">
        <v>42.83</v>
      </c>
      <c r="K4879">
        <v>331.9325</v>
      </c>
    </row>
    <row r="4880" spans="1:12" x14ac:dyDescent="0.2">
      <c r="A4880" t="s">
        <v>96</v>
      </c>
      <c r="B4880" t="s">
        <v>993</v>
      </c>
      <c r="C4880" t="s">
        <v>16</v>
      </c>
      <c r="D4880" t="s">
        <v>556</v>
      </c>
      <c r="E4880" t="s">
        <v>557</v>
      </c>
      <c r="I4880">
        <v>5</v>
      </c>
      <c r="J4880">
        <v>42.83</v>
      </c>
      <c r="K4880">
        <v>214.15</v>
      </c>
    </row>
    <row r="4881" spans="1:12" x14ac:dyDescent="0.2">
      <c r="A4881" t="s">
        <v>96</v>
      </c>
      <c r="B4881" t="s">
        <v>993</v>
      </c>
      <c r="C4881" t="s">
        <v>16</v>
      </c>
      <c r="E4881" t="s">
        <v>18</v>
      </c>
      <c r="I4881">
        <v>5</v>
      </c>
      <c r="J4881">
        <v>42.83</v>
      </c>
      <c r="K4881">
        <v>214.15</v>
      </c>
    </row>
    <row r="4882" spans="1:12" x14ac:dyDescent="0.2">
      <c r="A4882" t="s">
        <v>96</v>
      </c>
      <c r="B4882" t="s">
        <v>993</v>
      </c>
      <c r="C4882" t="s">
        <v>16</v>
      </c>
      <c r="D4882" t="s">
        <v>215</v>
      </c>
      <c r="E4882" t="s">
        <v>215</v>
      </c>
      <c r="F4882" t="s">
        <v>216</v>
      </c>
      <c r="G4882" t="s">
        <v>134</v>
      </c>
      <c r="H4882" t="s">
        <v>32</v>
      </c>
      <c r="I4882">
        <v>21</v>
      </c>
      <c r="J4882">
        <v>42.83</v>
      </c>
      <c r="K4882">
        <v>899.43</v>
      </c>
      <c r="L4882" t="s">
        <v>217</v>
      </c>
    </row>
    <row r="4883" spans="1:12" x14ac:dyDescent="0.2">
      <c r="A4883" t="s">
        <v>97</v>
      </c>
      <c r="B4883" t="s">
        <v>993</v>
      </c>
      <c r="C4883" t="s">
        <v>16</v>
      </c>
      <c r="D4883" t="s">
        <v>215</v>
      </c>
      <c r="E4883" t="s">
        <v>215</v>
      </c>
      <c r="F4883" t="s">
        <v>216</v>
      </c>
      <c r="G4883" t="s">
        <v>134</v>
      </c>
      <c r="H4883" t="s">
        <v>32</v>
      </c>
      <c r="I4883">
        <v>35.75</v>
      </c>
      <c r="J4883">
        <v>42.83</v>
      </c>
      <c r="K4883">
        <v>1531.1724999999999</v>
      </c>
      <c r="L4883" t="s">
        <v>217</v>
      </c>
    </row>
    <row r="4884" spans="1:12" x14ac:dyDescent="0.2">
      <c r="A4884" t="s">
        <v>97</v>
      </c>
      <c r="B4884" t="s">
        <v>993</v>
      </c>
      <c r="C4884" t="s">
        <v>16</v>
      </c>
      <c r="E4884" t="s">
        <v>18</v>
      </c>
      <c r="I4884">
        <v>3</v>
      </c>
      <c r="J4884">
        <v>42.83</v>
      </c>
      <c r="K4884">
        <v>128.49</v>
      </c>
    </row>
    <row r="4885" spans="1:12" x14ac:dyDescent="0.2">
      <c r="A4885" t="s">
        <v>98</v>
      </c>
      <c r="B4885" t="s">
        <v>993</v>
      </c>
      <c r="C4885" t="s">
        <v>16</v>
      </c>
      <c r="E4885" t="s">
        <v>18</v>
      </c>
      <c r="I4885">
        <v>3</v>
      </c>
      <c r="J4885">
        <v>42.83</v>
      </c>
      <c r="K4885">
        <v>128.49</v>
      </c>
    </row>
    <row r="4886" spans="1:12" x14ac:dyDescent="0.2">
      <c r="A4886" t="s">
        <v>98</v>
      </c>
      <c r="B4886" t="s">
        <v>993</v>
      </c>
      <c r="C4886" t="s">
        <v>16</v>
      </c>
      <c r="E4886" t="s">
        <v>46</v>
      </c>
      <c r="I4886">
        <v>7.75</v>
      </c>
      <c r="J4886">
        <v>42.83</v>
      </c>
      <c r="K4886">
        <v>331.9325</v>
      </c>
    </row>
    <row r="4887" spans="1:12" x14ac:dyDescent="0.2">
      <c r="A4887" t="s">
        <v>98</v>
      </c>
      <c r="B4887" t="s">
        <v>993</v>
      </c>
      <c r="C4887" t="s">
        <v>16</v>
      </c>
      <c r="D4887" t="s">
        <v>215</v>
      </c>
      <c r="E4887" t="s">
        <v>215</v>
      </c>
      <c r="F4887" t="s">
        <v>216</v>
      </c>
      <c r="G4887" t="s">
        <v>134</v>
      </c>
      <c r="H4887" t="s">
        <v>32</v>
      </c>
      <c r="I4887">
        <v>26</v>
      </c>
      <c r="J4887">
        <v>42.83</v>
      </c>
      <c r="K4887">
        <v>1113.58</v>
      </c>
      <c r="L4887" t="s">
        <v>217</v>
      </c>
    </row>
    <row r="4888" spans="1:12" x14ac:dyDescent="0.2">
      <c r="A4888" t="s">
        <v>98</v>
      </c>
      <c r="B4888" t="s">
        <v>993</v>
      </c>
      <c r="C4888" t="s">
        <v>16</v>
      </c>
      <c r="E4888" t="s">
        <v>118</v>
      </c>
      <c r="F4888" t="s">
        <v>119</v>
      </c>
      <c r="H4888" t="s">
        <v>23</v>
      </c>
      <c r="I4888">
        <v>4</v>
      </c>
      <c r="J4888">
        <v>42.83</v>
      </c>
      <c r="K4888">
        <v>171.32</v>
      </c>
      <c r="L4888" t="s">
        <v>120</v>
      </c>
    </row>
    <row r="4889" spans="1:12" x14ac:dyDescent="0.2">
      <c r="A4889" t="s">
        <v>99</v>
      </c>
      <c r="B4889" t="s">
        <v>993</v>
      </c>
      <c r="C4889" t="s">
        <v>16</v>
      </c>
      <c r="E4889" t="s">
        <v>46</v>
      </c>
      <c r="I4889">
        <v>7.75</v>
      </c>
      <c r="J4889">
        <v>42.83</v>
      </c>
      <c r="K4889">
        <v>331.9325</v>
      </c>
    </row>
    <row r="4890" spans="1:12" x14ac:dyDescent="0.2">
      <c r="A4890" t="s">
        <v>99</v>
      </c>
      <c r="B4890" t="s">
        <v>993</v>
      </c>
      <c r="C4890" t="s">
        <v>16</v>
      </c>
      <c r="D4890" t="s">
        <v>215</v>
      </c>
      <c r="E4890" t="s">
        <v>215</v>
      </c>
      <c r="F4890" t="s">
        <v>216</v>
      </c>
      <c r="G4890" t="s">
        <v>134</v>
      </c>
      <c r="H4890" t="s">
        <v>32</v>
      </c>
      <c r="I4890">
        <v>28</v>
      </c>
      <c r="J4890">
        <v>42.83</v>
      </c>
      <c r="K4890">
        <v>1199.24</v>
      </c>
      <c r="L4890" t="s">
        <v>217</v>
      </c>
    </row>
    <row r="4891" spans="1:12" x14ac:dyDescent="0.2">
      <c r="A4891" t="s">
        <v>99</v>
      </c>
      <c r="B4891" t="s">
        <v>993</v>
      </c>
      <c r="C4891" t="s">
        <v>16</v>
      </c>
      <c r="E4891" t="s">
        <v>18</v>
      </c>
      <c r="I4891">
        <v>5</v>
      </c>
      <c r="J4891">
        <v>42.83</v>
      </c>
      <c r="K4891">
        <v>214.15</v>
      </c>
    </row>
    <row r="4892" spans="1:12" x14ac:dyDescent="0.2">
      <c r="A4892" t="s">
        <v>100</v>
      </c>
      <c r="B4892" t="s">
        <v>993</v>
      </c>
      <c r="C4892" t="s">
        <v>16</v>
      </c>
      <c r="E4892" t="s">
        <v>18</v>
      </c>
      <c r="I4892">
        <v>5</v>
      </c>
      <c r="J4892">
        <v>42.83</v>
      </c>
      <c r="K4892">
        <v>214.15</v>
      </c>
    </row>
    <row r="4893" spans="1:12" x14ac:dyDescent="0.2">
      <c r="A4893" t="s">
        <v>100</v>
      </c>
      <c r="B4893" t="s">
        <v>993</v>
      </c>
      <c r="C4893" t="s">
        <v>16</v>
      </c>
      <c r="E4893" t="s">
        <v>118</v>
      </c>
      <c r="F4893" t="s">
        <v>119</v>
      </c>
      <c r="H4893" t="s">
        <v>23</v>
      </c>
      <c r="I4893">
        <v>3</v>
      </c>
      <c r="J4893">
        <v>42.83</v>
      </c>
      <c r="K4893">
        <v>128.49</v>
      </c>
      <c r="L4893" t="s">
        <v>120</v>
      </c>
    </row>
    <row r="4894" spans="1:12" x14ac:dyDescent="0.2">
      <c r="A4894" t="s">
        <v>100</v>
      </c>
      <c r="B4894" t="s">
        <v>993</v>
      </c>
      <c r="C4894" t="s">
        <v>16</v>
      </c>
      <c r="D4894" t="s">
        <v>215</v>
      </c>
      <c r="E4894" t="s">
        <v>215</v>
      </c>
      <c r="F4894" t="s">
        <v>216</v>
      </c>
      <c r="G4894" t="s">
        <v>134</v>
      </c>
      <c r="H4894" t="s">
        <v>32</v>
      </c>
      <c r="I4894">
        <v>30.75</v>
      </c>
      <c r="J4894">
        <v>42.83</v>
      </c>
      <c r="K4894">
        <v>1317.0225</v>
      </c>
      <c r="L4894" t="s">
        <v>217</v>
      </c>
    </row>
    <row r="4895" spans="1:12" x14ac:dyDescent="0.2">
      <c r="A4895" t="s">
        <v>101</v>
      </c>
      <c r="B4895" t="s">
        <v>993</v>
      </c>
      <c r="C4895" t="s">
        <v>16</v>
      </c>
      <c r="E4895" t="s">
        <v>46</v>
      </c>
      <c r="I4895">
        <v>7.75</v>
      </c>
      <c r="J4895">
        <v>42.83</v>
      </c>
      <c r="K4895">
        <v>331.9325</v>
      </c>
    </row>
    <row r="4896" spans="1:12" x14ac:dyDescent="0.2">
      <c r="A4896" t="s">
        <v>101</v>
      </c>
      <c r="B4896" t="s">
        <v>993</v>
      </c>
      <c r="C4896" t="s">
        <v>16</v>
      </c>
      <c r="E4896" t="s">
        <v>118</v>
      </c>
      <c r="F4896" t="s">
        <v>119</v>
      </c>
      <c r="H4896" t="s">
        <v>23</v>
      </c>
      <c r="I4896">
        <v>5</v>
      </c>
      <c r="J4896">
        <v>42.83</v>
      </c>
      <c r="K4896">
        <v>214.15</v>
      </c>
      <c r="L4896" t="s">
        <v>120</v>
      </c>
    </row>
    <row r="4897" spans="1:12" x14ac:dyDescent="0.2">
      <c r="A4897" t="s">
        <v>101</v>
      </c>
      <c r="B4897" t="s">
        <v>993</v>
      </c>
      <c r="C4897" t="s">
        <v>16</v>
      </c>
      <c r="D4897" t="s">
        <v>215</v>
      </c>
      <c r="E4897" t="s">
        <v>215</v>
      </c>
      <c r="F4897" t="s">
        <v>216</v>
      </c>
      <c r="G4897" t="s">
        <v>134</v>
      </c>
      <c r="H4897" t="s">
        <v>32</v>
      </c>
      <c r="I4897">
        <v>24</v>
      </c>
      <c r="J4897">
        <v>42.83</v>
      </c>
      <c r="K4897">
        <v>1027.92</v>
      </c>
      <c r="L4897" t="s">
        <v>217</v>
      </c>
    </row>
    <row r="4898" spans="1:12" x14ac:dyDescent="0.2">
      <c r="A4898" t="s">
        <v>101</v>
      </c>
      <c r="B4898" t="s">
        <v>993</v>
      </c>
      <c r="C4898" t="s">
        <v>16</v>
      </c>
      <c r="E4898" t="s">
        <v>122</v>
      </c>
      <c r="F4898" t="s">
        <v>27</v>
      </c>
      <c r="H4898" t="s">
        <v>23</v>
      </c>
      <c r="I4898">
        <v>4</v>
      </c>
      <c r="J4898">
        <v>42.83</v>
      </c>
      <c r="K4898">
        <v>171.32</v>
      </c>
      <c r="L4898" t="s">
        <v>24</v>
      </c>
    </row>
    <row r="4899" spans="1:12" x14ac:dyDescent="0.2">
      <c r="A4899" t="s">
        <v>102</v>
      </c>
      <c r="B4899" t="s">
        <v>993</v>
      </c>
      <c r="C4899" t="s">
        <v>16</v>
      </c>
      <c r="E4899" t="s">
        <v>122</v>
      </c>
      <c r="F4899" t="s">
        <v>27</v>
      </c>
      <c r="H4899" t="s">
        <v>23</v>
      </c>
      <c r="I4899">
        <v>4</v>
      </c>
      <c r="J4899">
        <v>42.83</v>
      </c>
      <c r="K4899">
        <v>171.32</v>
      </c>
      <c r="L4899" t="s">
        <v>24</v>
      </c>
    </row>
    <row r="4900" spans="1:12" x14ac:dyDescent="0.2">
      <c r="A4900" t="s">
        <v>102</v>
      </c>
      <c r="B4900" t="s">
        <v>993</v>
      </c>
      <c r="C4900" t="s">
        <v>16</v>
      </c>
      <c r="D4900" t="s">
        <v>215</v>
      </c>
      <c r="E4900" t="s">
        <v>215</v>
      </c>
      <c r="F4900" t="s">
        <v>216</v>
      </c>
      <c r="G4900" t="s">
        <v>134</v>
      </c>
      <c r="H4900" t="s">
        <v>32</v>
      </c>
      <c r="I4900">
        <v>32</v>
      </c>
      <c r="J4900">
        <v>42.83</v>
      </c>
      <c r="K4900">
        <v>1370.56</v>
      </c>
      <c r="L4900" t="s">
        <v>217</v>
      </c>
    </row>
    <row r="4901" spans="1:12" x14ac:dyDescent="0.2">
      <c r="A4901" t="s">
        <v>102</v>
      </c>
      <c r="B4901" t="s">
        <v>993</v>
      </c>
      <c r="C4901" t="s">
        <v>16</v>
      </c>
      <c r="E4901" t="s">
        <v>20</v>
      </c>
      <c r="I4901">
        <v>4</v>
      </c>
      <c r="J4901">
        <v>42.83</v>
      </c>
      <c r="K4901">
        <v>171.32</v>
      </c>
    </row>
    <row r="4902" spans="1:12" x14ac:dyDescent="0.2">
      <c r="A4902" t="s">
        <v>103</v>
      </c>
      <c r="B4902" t="s">
        <v>993</v>
      </c>
      <c r="C4902" t="s">
        <v>16</v>
      </c>
      <c r="E4902" t="s">
        <v>20</v>
      </c>
      <c r="I4902">
        <v>4</v>
      </c>
      <c r="J4902">
        <v>42.83</v>
      </c>
      <c r="K4902">
        <v>171.32</v>
      </c>
    </row>
    <row r="4903" spans="1:12" x14ac:dyDescent="0.2">
      <c r="A4903" t="s">
        <v>103</v>
      </c>
      <c r="B4903" t="s">
        <v>993</v>
      </c>
      <c r="C4903" t="s">
        <v>16</v>
      </c>
      <c r="D4903" t="s">
        <v>215</v>
      </c>
      <c r="E4903" t="s">
        <v>215</v>
      </c>
      <c r="F4903" t="s">
        <v>216</v>
      </c>
      <c r="G4903" t="s">
        <v>134</v>
      </c>
      <c r="H4903" t="s">
        <v>32</v>
      </c>
      <c r="I4903">
        <v>34.75</v>
      </c>
      <c r="J4903">
        <v>42.83</v>
      </c>
      <c r="K4903">
        <v>1488.3425</v>
      </c>
      <c r="L4903" t="s">
        <v>217</v>
      </c>
    </row>
    <row r="4904" spans="1:12" x14ac:dyDescent="0.2">
      <c r="A4904" t="s">
        <v>104</v>
      </c>
      <c r="B4904" t="s">
        <v>993</v>
      </c>
      <c r="C4904" t="s">
        <v>16</v>
      </c>
      <c r="E4904" t="s">
        <v>17</v>
      </c>
      <c r="I4904">
        <v>7.75</v>
      </c>
      <c r="J4904">
        <v>42.83</v>
      </c>
      <c r="K4904">
        <v>331.9325</v>
      </c>
    </row>
    <row r="4905" spans="1:12" x14ac:dyDescent="0.2">
      <c r="A4905" t="s">
        <v>104</v>
      </c>
      <c r="B4905" t="s">
        <v>993</v>
      </c>
      <c r="C4905" t="s">
        <v>16</v>
      </c>
      <c r="E4905" t="s">
        <v>20</v>
      </c>
      <c r="I4905">
        <v>7.75</v>
      </c>
      <c r="J4905">
        <v>42.83</v>
      </c>
      <c r="K4905">
        <v>331.9325</v>
      </c>
    </row>
    <row r="4906" spans="1:12" x14ac:dyDescent="0.2">
      <c r="A4906" t="s">
        <v>104</v>
      </c>
      <c r="B4906" t="s">
        <v>993</v>
      </c>
      <c r="C4906" t="s">
        <v>16</v>
      </c>
      <c r="D4906" t="s">
        <v>215</v>
      </c>
      <c r="E4906" t="s">
        <v>215</v>
      </c>
      <c r="F4906" t="s">
        <v>216</v>
      </c>
      <c r="G4906" t="s">
        <v>134</v>
      </c>
      <c r="H4906" t="s">
        <v>32</v>
      </c>
      <c r="I4906">
        <v>33.25</v>
      </c>
      <c r="J4906">
        <v>42.83</v>
      </c>
      <c r="K4906">
        <v>1424.0975000000001</v>
      </c>
      <c r="L4906" t="s">
        <v>217</v>
      </c>
    </row>
    <row r="4907" spans="1:12" x14ac:dyDescent="0.2">
      <c r="A4907" t="s">
        <v>105</v>
      </c>
      <c r="B4907" t="s">
        <v>993</v>
      </c>
      <c r="C4907" t="s">
        <v>16</v>
      </c>
      <c r="E4907" t="s">
        <v>18</v>
      </c>
      <c r="I4907">
        <v>3</v>
      </c>
      <c r="J4907">
        <v>42.83</v>
      </c>
      <c r="K4907">
        <v>128.49</v>
      </c>
    </row>
    <row r="4908" spans="1:12" x14ac:dyDescent="0.2">
      <c r="A4908" t="s">
        <v>105</v>
      </c>
      <c r="B4908" t="s">
        <v>993</v>
      </c>
      <c r="C4908" t="s">
        <v>16</v>
      </c>
      <c r="D4908" t="s">
        <v>215</v>
      </c>
      <c r="E4908" t="s">
        <v>215</v>
      </c>
      <c r="F4908" t="s">
        <v>216</v>
      </c>
      <c r="G4908" t="s">
        <v>134</v>
      </c>
      <c r="H4908" t="s">
        <v>32</v>
      </c>
      <c r="I4908">
        <v>35.75</v>
      </c>
      <c r="J4908">
        <v>42.83</v>
      </c>
      <c r="K4908">
        <v>1531.1724999999999</v>
      </c>
      <c r="L4908" t="s">
        <v>217</v>
      </c>
    </row>
    <row r="4909" spans="1:12" x14ac:dyDescent="0.2">
      <c r="A4909" t="s">
        <v>105</v>
      </c>
      <c r="B4909" t="s">
        <v>993</v>
      </c>
      <c r="C4909" t="s">
        <v>16</v>
      </c>
      <c r="E4909" t="s">
        <v>18</v>
      </c>
      <c r="I4909">
        <v>5.8</v>
      </c>
      <c r="J4909">
        <v>42.83</v>
      </c>
      <c r="K4909">
        <v>248.41399999999999</v>
      </c>
    </row>
    <row r="4910" spans="1:12" x14ac:dyDescent="0.2">
      <c r="A4910" t="s">
        <v>106</v>
      </c>
      <c r="B4910" t="s">
        <v>993</v>
      </c>
      <c r="C4910" t="s">
        <v>16</v>
      </c>
      <c r="E4910" t="s">
        <v>20</v>
      </c>
      <c r="I4910">
        <v>4</v>
      </c>
      <c r="J4910">
        <v>42.83</v>
      </c>
      <c r="K4910">
        <v>171.32</v>
      </c>
    </row>
    <row r="4911" spans="1:12" x14ac:dyDescent="0.2">
      <c r="A4911" t="s">
        <v>106</v>
      </c>
      <c r="B4911" t="s">
        <v>993</v>
      </c>
      <c r="C4911" t="s">
        <v>16</v>
      </c>
      <c r="D4911" t="s">
        <v>215</v>
      </c>
      <c r="E4911" t="s">
        <v>215</v>
      </c>
      <c r="F4911" t="s">
        <v>216</v>
      </c>
      <c r="G4911" t="s">
        <v>134</v>
      </c>
      <c r="H4911" t="s">
        <v>32</v>
      </c>
      <c r="I4911">
        <v>11.5</v>
      </c>
      <c r="J4911">
        <v>42.83</v>
      </c>
      <c r="K4911">
        <v>492.54500000000002</v>
      </c>
      <c r="L4911" t="s">
        <v>217</v>
      </c>
    </row>
    <row r="4912" spans="1:12" x14ac:dyDescent="0.2">
      <c r="A4912" t="s">
        <v>106</v>
      </c>
      <c r="B4912" t="s">
        <v>993</v>
      </c>
      <c r="C4912" t="s">
        <v>16</v>
      </c>
      <c r="E4912" t="s">
        <v>116</v>
      </c>
      <c r="I4912">
        <v>23.25</v>
      </c>
      <c r="J4912">
        <v>42.83</v>
      </c>
      <c r="K4912">
        <v>995.79750000000001</v>
      </c>
    </row>
    <row r="4913" spans="1:12" x14ac:dyDescent="0.2">
      <c r="A4913" t="s">
        <v>107</v>
      </c>
      <c r="B4913" t="s">
        <v>993</v>
      </c>
      <c r="C4913" t="s">
        <v>16</v>
      </c>
      <c r="E4913" t="s">
        <v>17</v>
      </c>
      <c r="I4913">
        <v>12</v>
      </c>
      <c r="J4913">
        <v>42.83</v>
      </c>
      <c r="K4913">
        <v>513.96</v>
      </c>
    </row>
    <row r="4914" spans="1:12" x14ac:dyDescent="0.2">
      <c r="A4914" t="s">
        <v>107</v>
      </c>
      <c r="B4914" t="s">
        <v>993</v>
      </c>
      <c r="C4914" t="s">
        <v>16</v>
      </c>
      <c r="D4914" t="s">
        <v>215</v>
      </c>
      <c r="E4914" t="s">
        <v>215</v>
      </c>
      <c r="F4914" t="s">
        <v>216</v>
      </c>
      <c r="G4914" t="s">
        <v>134</v>
      </c>
      <c r="H4914" t="s">
        <v>32</v>
      </c>
      <c r="I4914">
        <v>12</v>
      </c>
      <c r="J4914">
        <v>42.83</v>
      </c>
      <c r="K4914">
        <v>513.96</v>
      </c>
      <c r="L4914" t="s">
        <v>217</v>
      </c>
    </row>
    <row r="4915" spans="1:12" x14ac:dyDescent="0.2">
      <c r="A4915" t="s">
        <v>107</v>
      </c>
      <c r="B4915" t="s">
        <v>993</v>
      </c>
      <c r="C4915" t="s">
        <v>16</v>
      </c>
      <c r="E4915" t="s">
        <v>46</v>
      </c>
      <c r="I4915">
        <v>15</v>
      </c>
      <c r="J4915">
        <v>42.83</v>
      </c>
      <c r="K4915">
        <v>642.45000000000005</v>
      </c>
    </row>
    <row r="4916" spans="1:12" x14ac:dyDescent="0.2">
      <c r="A4916" t="s">
        <v>108</v>
      </c>
      <c r="B4916" t="s">
        <v>993</v>
      </c>
      <c r="C4916" t="s">
        <v>16</v>
      </c>
      <c r="D4916" t="s">
        <v>215</v>
      </c>
      <c r="E4916" t="s">
        <v>215</v>
      </c>
      <c r="F4916" t="s">
        <v>216</v>
      </c>
      <c r="G4916" t="s">
        <v>134</v>
      </c>
      <c r="H4916" t="s">
        <v>32</v>
      </c>
      <c r="I4916">
        <v>24</v>
      </c>
      <c r="J4916">
        <v>42.83</v>
      </c>
      <c r="K4916">
        <v>1027.92</v>
      </c>
      <c r="L4916" t="s">
        <v>217</v>
      </c>
    </row>
    <row r="4917" spans="1:12" x14ac:dyDescent="0.2">
      <c r="A4917" t="s">
        <v>108</v>
      </c>
      <c r="B4917" t="s">
        <v>993</v>
      </c>
      <c r="C4917" t="s">
        <v>16</v>
      </c>
      <c r="E4917" t="s">
        <v>17</v>
      </c>
      <c r="I4917">
        <v>7.75</v>
      </c>
      <c r="J4917">
        <v>42.83</v>
      </c>
      <c r="K4917">
        <v>331.9325</v>
      </c>
    </row>
    <row r="4918" spans="1:12" x14ac:dyDescent="0.2">
      <c r="A4918" t="s">
        <v>108</v>
      </c>
      <c r="B4918" t="s">
        <v>993</v>
      </c>
      <c r="C4918" t="s">
        <v>16</v>
      </c>
      <c r="E4918" t="s">
        <v>20</v>
      </c>
      <c r="I4918">
        <v>4</v>
      </c>
      <c r="J4918">
        <v>42.83</v>
      </c>
      <c r="K4918">
        <v>171.32</v>
      </c>
    </row>
    <row r="4919" spans="1:12" x14ac:dyDescent="0.2">
      <c r="A4919" t="s">
        <v>108</v>
      </c>
      <c r="B4919" t="s">
        <v>993</v>
      </c>
      <c r="C4919" t="s">
        <v>16</v>
      </c>
      <c r="E4919" t="s">
        <v>18</v>
      </c>
      <c r="I4919">
        <v>3</v>
      </c>
      <c r="J4919">
        <v>42.83</v>
      </c>
      <c r="K4919">
        <v>128.49</v>
      </c>
    </row>
    <row r="4920" spans="1:12" x14ac:dyDescent="0.2">
      <c r="A4920" t="s">
        <v>109</v>
      </c>
      <c r="B4920" t="s">
        <v>993</v>
      </c>
      <c r="C4920" t="s">
        <v>16</v>
      </c>
      <c r="E4920" t="s">
        <v>17</v>
      </c>
      <c r="I4920">
        <v>38.75</v>
      </c>
      <c r="J4920">
        <v>42.83</v>
      </c>
      <c r="K4920">
        <v>1659.6624999999999</v>
      </c>
    </row>
    <row r="4921" spans="1:12" x14ac:dyDescent="0.2">
      <c r="A4921" t="s">
        <v>14</v>
      </c>
      <c r="B4921" t="s">
        <v>995</v>
      </c>
      <c r="C4921" t="s">
        <v>16</v>
      </c>
      <c r="D4921" t="s">
        <v>556</v>
      </c>
      <c r="E4921" t="s">
        <v>557</v>
      </c>
      <c r="I4921">
        <v>0.5</v>
      </c>
      <c r="J4921">
        <v>42.83</v>
      </c>
      <c r="K4921">
        <v>21.414999999999999</v>
      </c>
    </row>
    <row r="4922" spans="1:12" x14ac:dyDescent="0.2">
      <c r="A4922" t="s">
        <v>14</v>
      </c>
      <c r="B4922" t="s">
        <v>995</v>
      </c>
      <c r="C4922" t="s">
        <v>16</v>
      </c>
      <c r="D4922" t="s">
        <v>65</v>
      </c>
      <c r="E4922" t="s">
        <v>575</v>
      </c>
      <c r="F4922" t="s">
        <v>197</v>
      </c>
      <c r="G4922" t="s">
        <v>31</v>
      </c>
      <c r="H4922" t="s">
        <v>198</v>
      </c>
      <c r="I4922">
        <v>38.25</v>
      </c>
      <c r="J4922">
        <v>42.83</v>
      </c>
      <c r="K4922">
        <v>1638.2474999999999</v>
      </c>
      <c r="L4922" t="s">
        <v>24</v>
      </c>
    </row>
    <row r="4923" spans="1:12" x14ac:dyDescent="0.2">
      <c r="A4923" t="s">
        <v>36</v>
      </c>
      <c r="B4923" t="s">
        <v>995</v>
      </c>
      <c r="C4923" t="s">
        <v>16</v>
      </c>
      <c r="D4923" t="s">
        <v>65</v>
      </c>
      <c r="E4923" t="s">
        <v>575</v>
      </c>
      <c r="F4923" t="s">
        <v>197</v>
      </c>
      <c r="G4923" t="s">
        <v>31</v>
      </c>
      <c r="H4923" t="s">
        <v>198</v>
      </c>
      <c r="I4923">
        <v>38.75</v>
      </c>
      <c r="J4923">
        <v>42.83</v>
      </c>
      <c r="K4923">
        <v>1659.6624999999999</v>
      </c>
      <c r="L4923" t="s">
        <v>24</v>
      </c>
    </row>
    <row r="4924" spans="1:12" x14ac:dyDescent="0.2">
      <c r="A4924" t="s">
        <v>37</v>
      </c>
      <c r="B4924" t="s">
        <v>995</v>
      </c>
      <c r="C4924" t="s">
        <v>16</v>
      </c>
      <c r="D4924" t="s">
        <v>28</v>
      </c>
      <c r="E4924" t="s">
        <v>29</v>
      </c>
      <c r="F4924" t="s">
        <v>30</v>
      </c>
      <c r="G4924" t="s">
        <v>31</v>
      </c>
      <c r="H4924" t="s">
        <v>32</v>
      </c>
      <c r="I4924">
        <v>10</v>
      </c>
      <c r="J4924">
        <v>42.83</v>
      </c>
      <c r="K4924">
        <v>428.3</v>
      </c>
      <c r="L4924" t="s">
        <v>24</v>
      </c>
    </row>
    <row r="4925" spans="1:12" x14ac:dyDescent="0.2">
      <c r="A4925" t="s">
        <v>37</v>
      </c>
      <c r="B4925" t="s">
        <v>995</v>
      </c>
      <c r="C4925" t="s">
        <v>16</v>
      </c>
      <c r="E4925" t="s">
        <v>57</v>
      </c>
      <c r="F4925" t="s">
        <v>22</v>
      </c>
      <c r="H4925" t="s">
        <v>23</v>
      </c>
      <c r="I4925">
        <v>20</v>
      </c>
      <c r="J4925">
        <v>42.83</v>
      </c>
      <c r="K4925">
        <v>856.6</v>
      </c>
      <c r="L4925" t="s">
        <v>24</v>
      </c>
    </row>
    <row r="4926" spans="1:12" x14ac:dyDescent="0.2">
      <c r="A4926" t="s">
        <v>37</v>
      </c>
      <c r="B4926" t="s">
        <v>995</v>
      </c>
      <c r="C4926" t="s">
        <v>16</v>
      </c>
      <c r="E4926" t="s">
        <v>20</v>
      </c>
      <c r="I4926">
        <v>4</v>
      </c>
      <c r="J4926">
        <v>42.83</v>
      </c>
      <c r="K4926">
        <v>171.32</v>
      </c>
    </row>
    <row r="4927" spans="1:12" x14ac:dyDescent="0.2">
      <c r="A4927" t="s">
        <v>37</v>
      </c>
      <c r="B4927" t="s">
        <v>995</v>
      </c>
      <c r="C4927" t="s">
        <v>16</v>
      </c>
      <c r="E4927" t="s">
        <v>33</v>
      </c>
      <c r="F4927" t="s">
        <v>45</v>
      </c>
      <c r="H4927" t="s">
        <v>23</v>
      </c>
      <c r="I4927">
        <v>4</v>
      </c>
      <c r="J4927">
        <v>42.83</v>
      </c>
      <c r="K4927">
        <v>171.32</v>
      </c>
      <c r="L4927" t="s">
        <v>24</v>
      </c>
    </row>
    <row r="4928" spans="1:12" x14ac:dyDescent="0.2">
      <c r="A4928" t="s">
        <v>37</v>
      </c>
      <c r="B4928" t="s">
        <v>995</v>
      </c>
      <c r="C4928" t="s">
        <v>16</v>
      </c>
      <c r="E4928" t="s">
        <v>33</v>
      </c>
      <c r="F4928" t="s">
        <v>45</v>
      </c>
      <c r="H4928" t="s">
        <v>23</v>
      </c>
      <c r="I4928">
        <v>4</v>
      </c>
      <c r="J4928">
        <v>42.83</v>
      </c>
      <c r="K4928">
        <v>171.32</v>
      </c>
      <c r="L4928" t="s">
        <v>24</v>
      </c>
    </row>
    <row r="4929" spans="1:12" x14ac:dyDescent="0.2">
      <c r="A4929" t="s">
        <v>39</v>
      </c>
      <c r="B4929" t="s">
        <v>995</v>
      </c>
      <c r="C4929" t="s">
        <v>16</v>
      </c>
      <c r="E4929" t="s">
        <v>33</v>
      </c>
      <c r="F4929" t="s">
        <v>45</v>
      </c>
      <c r="H4929" t="s">
        <v>23</v>
      </c>
      <c r="I4929">
        <v>4</v>
      </c>
      <c r="J4929">
        <v>42.83</v>
      </c>
      <c r="K4929">
        <v>171.32</v>
      </c>
      <c r="L4929" t="s">
        <v>24</v>
      </c>
    </row>
    <row r="4930" spans="1:12" x14ac:dyDescent="0.2">
      <c r="A4930" t="s">
        <v>39</v>
      </c>
      <c r="B4930" t="s">
        <v>995</v>
      </c>
      <c r="C4930" t="s">
        <v>16</v>
      </c>
      <c r="E4930" t="s">
        <v>17</v>
      </c>
      <c r="I4930">
        <v>5</v>
      </c>
      <c r="J4930">
        <v>42.83</v>
      </c>
      <c r="K4930">
        <v>214.15</v>
      </c>
    </row>
    <row r="4931" spans="1:12" x14ac:dyDescent="0.2">
      <c r="A4931" t="s">
        <v>39</v>
      </c>
      <c r="B4931" t="s">
        <v>995</v>
      </c>
      <c r="C4931" t="s">
        <v>16</v>
      </c>
      <c r="E4931" t="s">
        <v>20</v>
      </c>
      <c r="I4931">
        <v>3</v>
      </c>
      <c r="J4931">
        <v>42.83</v>
      </c>
      <c r="K4931">
        <v>128.49</v>
      </c>
    </row>
    <row r="4932" spans="1:12" x14ac:dyDescent="0.2">
      <c r="A4932" t="s">
        <v>39</v>
      </c>
      <c r="B4932" t="s">
        <v>995</v>
      </c>
      <c r="C4932" t="s">
        <v>16</v>
      </c>
      <c r="E4932" t="s">
        <v>57</v>
      </c>
      <c r="F4932" t="s">
        <v>22</v>
      </c>
      <c r="H4932" t="s">
        <v>23</v>
      </c>
      <c r="I4932">
        <v>26.75</v>
      </c>
      <c r="J4932">
        <v>42.83</v>
      </c>
      <c r="K4932">
        <v>1145.7025000000001</v>
      </c>
      <c r="L4932" t="s">
        <v>24</v>
      </c>
    </row>
    <row r="4933" spans="1:12" x14ac:dyDescent="0.2">
      <c r="A4933" t="s">
        <v>44</v>
      </c>
      <c r="B4933" t="s">
        <v>995</v>
      </c>
      <c r="C4933" t="s">
        <v>16</v>
      </c>
      <c r="E4933" t="s">
        <v>33</v>
      </c>
      <c r="F4933" t="s">
        <v>45</v>
      </c>
      <c r="H4933" t="s">
        <v>23</v>
      </c>
      <c r="I4933">
        <v>5</v>
      </c>
      <c r="J4933">
        <v>42.83</v>
      </c>
      <c r="K4933">
        <v>214.15</v>
      </c>
      <c r="L4933" t="s">
        <v>24</v>
      </c>
    </row>
    <row r="4934" spans="1:12" x14ac:dyDescent="0.2">
      <c r="A4934" t="s">
        <v>44</v>
      </c>
      <c r="B4934" t="s">
        <v>995</v>
      </c>
      <c r="C4934" t="s">
        <v>16</v>
      </c>
      <c r="E4934" t="s">
        <v>17</v>
      </c>
      <c r="I4934">
        <v>4</v>
      </c>
      <c r="J4934">
        <v>42.83</v>
      </c>
      <c r="K4934">
        <v>171.32</v>
      </c>
    </row>
    <row r="4935" spans="1:12" x14ac:dyDescent="0.2">
      <c r="A4935" t="s">
        <v>44</v>
      </c>
      <c r="B4935" t="s">
        <v>995</v>
      </c>
      <c r="C4935" t="s">
        <v>16</v>
      </c>
      <c r="E4935" t="s">
        <v>20</v>
      </c>
      <c r="I4935">
        <v>2</v>
      </c>
      <c r="J4935">
        <v>42.83</v>
      </c>
      <c r="K4935">
        <v>85.66</v>
      </c>
    </row>
    <row r="4936" spans="1:12" x14ac:dyDescent="0.2">
      <c r="A4936" t="s">
        <v>44</v>
      </c>
      <c r="B4936" t="s">
        <v>995</v>
      </c>
      <c r="C4936" t="s">
        <v>16</v>
      </c>
      <c r="D4936" t="s">
        <v>28</v>
      </c>
      <c r="E4936" t="s">
        <v>29</v>
      </c>
      <c r="F4936" t="s">
        <v>30</v>
      </c>
      <c r="G4936" t="s">
        <v>31</v>
      </c>
      <c r="H4936" t="s">
        <v>32</v>
      </c>
      <c r="I4936">
        <v>7.75</v>
      </c>
      <c r="J4936">
        <v>42.83</v>
      </c>
      <c r="K4936">
        <v>331.9325</v>
      </c>
      <c r="L4936" t="s">
        <v>24</v>
      </c>
    </row>
    <row r="4937" spans="1:12" x14ac:dyDescent="0.2">
      <c r="A4937" t="s">
        <v>44</v>
      </c>
      <c r="B4937" t="s">
        <v>995</v>
      </c>
      <c r="C4937" t="s">
        <v>16</v>
      </c>
      <c r="E4937" t="s">
        <v>57</v>
      </c>
      <c r="F4937" t="s">
        <v>22</v>
      </c>
      <c r="H4937" t="s">
        <v>23</v>
      </c>
      <c r="I4937">
        <v>20</v>
      </c>
      <c r="J4937">
        <v>42.83</v>
      </c>
      <c r="K4937">
        <v>856.6</v>
      </c>
      <c r="L4937" t="s">
        <v>24</v>
      </c>
    </row>
    <row r="4938" spans="1:12" x14ac:dyDescent="0.2">
      <c r="A4938" t="s">
        <v>47</v>
      </c>
      <c r="B4938" t="s">
        <v>995</v>
      </c>
      <c r="C4938" t="s">
        <v>16</v>
      </c>
      <c r="E4938" t="s">
        <v>20</v>
      </c>
      <c r="I4938">
        <v>2</v>
      </c>
      <c r="J4938">
        <v>42.83</v>
      </c>
      <c r="K4938">
        <v>85.66</v>
      </c>
    </row>
    <row r="4939" spans="1:12" x14ac:dyDescent="0.2">
      <c r="A4939" t="s">
        <v>47</v>
      </c>
      <c r="B4939" t="s">
        <v>995</v>
      </c>
      <c r="C4939" t="s">
        <v>16</v>
      </c>
      <c r="E4939" t="s">
        <v>33</v>
      </c>
      <c r="F4939" t="s">
        <v>45</v>
      </c>
      <c r="H4939" t="s">
        <v>23</v>
      </c>
      <c r="I4939">
        <v>2</v>
      </c>
      <c r="J4939">
        <v>42.83</v>
      </c>
      <c r="K4939">
        <v>85.66</v>
      </c>
      <c r="L4939" t="s">
        <v>24</v>
      </c>
    </row>
    <row r="4940" spans="1:12" x14ac:dyDescent="0.2">
      <c r="A4940" t="s">
        <v>47</v>
      </c>
      <c r="B4940" t="s">
        <v>995</v>
      </c>
      <c r="C4940" t="s">
        <v>16</v>
      </c>
      <c r="D4940" t="s">
        <v>28</v>
      </c>
      <c r="E4940" t="s">
        <v>29</v>
      </c>
      <c r="F4940" t="s">
        <v>30</v>
      </c>
      <c r="G4940" t="s">
        <v>31</v>
      </c>
      <c r="H4940" t="s">
        <v>32</v>
      </c>
      <c r="I4940">
        <v>4</v>
      </c>
      <c r="J4940">
        <v>42.83</v>
      </c>
      <c r="K4940">
        <v>171.32</v>
      </c>
      <c r="L4940" t="s">
        <v>24</v>
      </c>
    </row>
    <row r="4941" spans="1:12" x14ac:dyDescent="0.2">
      <c r="A4941" t="s">
        <v>47</v>
      </c>
      <c r="B4941" t="s">
        <v>995</v>
      </c>
      <c r="C4941" t="s">
        <v>16</v>
      </c>
      <c r="E4941" t="s">
        <v>57</v>
      </c>
      <c r="F4941" t="s">
        <v>22</v>
      </c>
      <c r="H4941" t="s">
        <v>23</v>
      </c>
      <c r="I4941">
        <v>30.75</v>
      </c>
      <c r="J4941">
        <v>42.83</v>
      </c>
      <c r="K4941">
        <v>1317.0225</v>
      </c>
      <c r="L4941" t="s">
        <v>24</v>
      </c>
    </row>
    <row r="4942" spans="1:12" x14ac:dyDescent="0.2">
      <c r="A4942" t="s">
        <v>48</v>
      </c>
      <c r="B4942" t="s">
        <v>995</v>
      </c>
      <c r="C4942" t="s">
        <v>16</v>
      </c>
      <c r="E4942" t="s">
        <v>57</v>
      </c>
      <c r="F4942" t="s">
        <v>22</v>
      </c>
      <c r="H4942" t="s">
        <v>23</v>
      </c>
      <c r="I4942">
        <v>33.75</v>
      </c>
      <c r="J4942">
        <v>42.83</v>
      </c>
      <c r="K4942">
        <v>1445.5125</v>
      </c>
      <c r="L4942" t="s">
        <v>24</v>
      </c>
    </row>
    <row r="4943" spans="1:12" x14ac:dyDescent="0.2">
      <c r="A4943" t="s">
        <v>48</v>
      </c>
      <c r="B4943" t="s">
        <v>995</v>
      </c>
      <c r="C4943" t="s">
        <v>16</v>
      </c>
      <c r="D4943" t="s">
        <v>28</v>
      </c>
      <c r="E4943" t="s">
        <v>29</v>
      </c>
      <c r="F4943" t="s">
        <v>30</v>
      </c>
      <c r="G4943" t="s">
        <v>31</v>
      </c>
      <c r="H4943" t="s">
        <v>32</v>
      </c>
      <c r="I4943">
        <v>2</v>
      </c>
      <c r="J4943">
        <v>42.83</v>
      </c>
      <c r="K4943">
        <v>85.66</v>
      </c>
      <c r="L4943" t="s">
        <v>24</v>
      </c>
    </row>
    <row r="4944" spans="1:12" x14ac:dyDescent="0.2">
      <c r="A4944" t="s">
        <v>48</v>
      </c>
      <c r="B4944" t="s">
        <v>995</v>
      </c>
      <c r="C4944" t="s">
        <v>16</v>
      </c>
      <c r="E4944" t="s">
        <v>33</v>
      </c>
      <c r="F4944" t="s">
        <v>45</v>
      </c>
      <c r="H4944" t="s">
        <v>23</v>
      </c>
      <c r="I4944">
        <v>3</v>
      </c>
      <c r="J4944">
        <v>42.83</v>
      </c>
      <c r="K4944">
        <v>128.49</v>
      </c>
      <c r="L4944" t="s">
        <v>24</v>
      </c>
    </row>
    <row r="4945" spans="1:12" x14ac:dyDescent="0.2">
      <c r="A4945" t="s">
        <v>49</v>
      </c>
      <c r="B4945" t="s">
        <v>995</v>
      </c>
      <c r="C4945" t="s">
        <v>16</v>
      </c>
      <c r="E4945" t="s">
        <v>17</v>
      </c>
      <c r="I4945">
        <v>38.75</v>
      </c>
      <c r="J4945">
        <v>42.83</v>
      </c>
      <c r="K4945">
        <v>1659.6624999999999</v>
      </c>
    </row>
    <row r="4946" spans="1:12" x14ac:dyDescent="0.2">
      <c r="A4946" t="s">
        <v>51</v>
      </c>
      <c r="B4946" t="s">
        <v>995</v>
      </c>
      <c r="C4946" t="s">
        <v>16</v>
      </c>
      <c r="E4946" t="s">
        <v>20</v>
      </c>
      <c r="I4946">
        <v>2</v>
      </c>
      <c r="J4946">
        <v>42.83</v>
      </c>
      <c r="K4946">
        <v>85.66</v>
      </c>
    </row>
    <row r="4947" spans="1:12" x14ac:dyDescent="0.2">
      <c r="A4947" t="s">
        <v>51</v>
      </c>
      <c r="B4947" t="s">
        <v>995</v>
      </c>
      <c r="C4947" t="s">
        <v>16</v>
      </c>
      <c r="E4947" t="s">
        <v>20</v>
      </c>
      <c r="I4947">
        <v>2</v>
      </c>
      <c r="J4947">
        <v>42.83</v>
      </c>
      <c r="K4947">
        <v>85.66</v>
      </c>
    </row>
    <row r="4948" spans="1:12" x14ac:dyDescent="0.2">
      <c r="A4948" t="s">
        <v>51</v>
      </c>
      <c r="B4948" t="s">
        <v>995</v>
      </c>
      <c r="C4948" t="s">
        <v>16</v>
      </c>
      <c r="E4948" t="s">
        <v>57</v>
      </c>
      <c r="F4948" t="s">
        <v>22</v>
      </c>
      <c r="H4948" t="s">
        <v>23</v>
      </c>
      <c r="I4948">
        <v>32.75</v>
      </c>
      <c r="J4948">
        <v>42.83</v>
      </c>
      <c r="K4948">
        <v>1402.6824999999999</v>
      </c>
      <c r="L4948" t="s">
        <v>24</v>
      </c>
    </row>
    <row r="4949" spans="1:12" x14ac:dyDescent="0.2">
      <c r="A4949" t="s">
        <v>51</v>
      </c>
      <c r="B4949" t="s">
        <v>995</v>
      </c>
      <c r="C4949" t="s">
        <v>16</v>
      </c>
      <c r="D4949" t="s">
        <v>28</v>
      </c>
      <c r="E4949" t="s">
        <v>29</v>
      </c>
      <c r="F4949" t="s">
        <v>30</v>
      </c>
      <c r="G4949" t="s">
        <v>31</v>
      </c>
      <c r="H4949" t="s">
        <v>32</v>
      </c>
      <c r="I4949">
        <v>2</v>
      </c>
      <c r="J4949">
        <v>42.83</v>
      </c>
      <c r="K4949">
        <v>85.66</v>
      </c>
      <c r="L4949" t="s">
        <v>24</v>
      </c>
    </row>
    <row r="4950" spans="1:12" x14ac:dyDescent="0.2">
      <c r="A4950" t="s">
        <v>55</v>
      </c>
      <c r="B4950" t="s">
        <v>995</v>
      </c>
      <c r="C4950" t="s">
        <v>16</v>
      </c>
      <c r="D4950" t="s">
        <v>28</v>
      </c>
      <c r="E4950" t="s">
        <v>29</v>
      </c>
      <c r="F4950" t="s">
        <v>30</v>
      </c>
      <c r="G4950" t="s">
        <v>31</v>
      </c>
      <c r="H4950" t="s">
        <v>32</v>
      </c>
      <c r="I4950">
        <v>2</v>
      </c>
      <c r="J4950">
        <v>42.83</v>
      </c>
      <c r="K4950">
        <v>85.66</v>
      </c>
      <c r="L4950" t="s">
        <v>24</v>
      </c>
    </row>
    <row r="4951" spans="1:12" x14ac:dyDescent="0.2">
      <c r="A4951" t="s">
        <v>55</v>
      </c>
      <c r="B4951" t="s">
        <v>995</v>
      </c>
      <c r="C4951" t="s">
        <v>16</v>
      </c>
      <c r="E4951" t="s">
        <v>20</v>
      </c>
      <c r="I4951">
        <v>6</v>
      </c>
      <c r="J4951">
        <v>42.83</v>
      </c>
      <c r="K4951">
        <v>256.98</v>
      </c>
    </row>
    <row r="4952" spans="1:12" x14ac:dyDescent="0.2">
      <c r="A4952" t="s">
        <v>55</v>
      </c>
      <c r="B4952" t="s">
        <v>995</v>
      </c>
      <c r="C4952" t="s">
        <v>16</v>
      </c>
      <c r="E4952" t="s">
        <v>57</v>
      </c>
      <c r="F4952" t="s">
        <v>22</v>
      </c>
      <c r="H4952" t="s">
        <v>23</v>
      </c>
      <c r="I4952">
        <v>29.75</v>
      </c>
      <c r="J4952">
        <v>42.83</v>
      </c>
      <c r="K4952">
        <v>1274.1925000000001</v>
      </c>
      <c r="L4952" t="s">
        <v>24</v>
      </c>
    </row>
    <row r="4953" spans="1:12" x14ac:dyDescent="0.2">
      <c r="A4953" t="s">
        <v>55</v>
      </c>
      <c r="B4953" t="s">
        <v>995</v>
      </c>
      <c r="C4953" t="s">
        <v>16</v>
      </c>
      <c r="E4953" t="s">
        <v>33</v>
      </c>
      <c r="F4953" t="s">
        <v>45</v>
      </c>
      <c r="H4953" t="s">
        <v>23</v>
      </c>
      <c r="I4953">
        <v>2</v>
      </c>
      <c r="J4953">
        <v>42.83</v>
      </c>
      <c r="K4953">
        <v>85.66</v>
      </c>
      <c r="L4953" t="s">
        <v>24</v>
      </c>
    </row>
    <row r="4954" spans="1:12" x14ac:dyDescent="0.2">
      <c r="A4954" t="s">
        <v>56</v>
      </c>
      <c r="B4954" t="s">
        <v>995</v>
      </c>
      <c r="C4954" t="s">
        <v>16</v>
      </c>
      <c r="E4954" t="s">
        <v>20</v>
      </c>
      <c r="I4954">
        <v>3</v>
      </c>
      <c r="J4954">
        <v>42.83</v>
      </c>
      <c r="K4954">
        <v>128.49</v>
      </c>
    </row>
    <row r="4955" spans="1:12" x14ac:dyDescent="0.2">
      <c r="A4955" t="s">
        <v>56</v>
      </c>
      <c r="B4955" t="s">
        <v>995</v>
      </c>
      <c r="C4955" t="s">
        <v>16</v>
      </c>
      <c r="D4955" t="s">
        <v>28</v>
      </c>
      <c r="E4955" t="s">
        <v>29</v>
      </c>
      <c r="F4955" t="s">
        <v>30</v>
      </c>
      <c r="G4955" t="s">
        <v>31</v>
      </c>
      <c r="H4955" t="s">
        <v>32</v>
      </c>
      <c r="I4955">
        <v>2</v>
      </c>
      <c r="J4955">
        <v>42.83</v>
      </c>
      <c r="K4955">
        <v>85.66</v>
      </c>
      <c r="L4955" t="s">
        <v>24</v>
      </c>
    </row>
    <row r="4956" spans="1:12" x14ac:dyDescent="0.2">
      <c r="A4956" t="s">
        <v>56</v>
      </c>
      <c r="B4956" t="s">
        <v>995</v>
      </c>
      <c r="C4956" t="s">
        <v>16</v>
      </c>
      <c r="E4956" t="s">
        <v>57</v>
      </c>
      <c r="F4956" t="s">
        <v>22</v>
      </c>
      <c r="H4956" t="s">
        <v>23</v>
      </c>
      <c r="I4956">
        <v>33.75</v>
      </c>
      <c r="J4956">
        <v>42.83</v>
      </c>
      <c r="K4956">
        <v>1445.5125</v>
      </c>
      <c r="L4956" t="s">
        <v>24</v>
      </c>
    </row>
    <row r="4957" spans="1:12" x14ac:dyDescent="0.2">
      <c r="A4957" t="s">
        <v>60</v>
      </c>
      <c r="B4957" t="s">
        <v>995</v>
      </c>
      <c r="C4957" t="s">
        <v>16</v>
      </c>
      <c r="D4957" t="s">
        <v>28</v>
      </c>
      <c r="E4957" t="s">
        <v>29</v>
      </c>
      <c r="F4957" t="s">
        <v>30</v>
      </c>
      <c r="G4957" t="s">
        <v>31</v>
      </c>
      <c r="H4957" t="s">
        <v>32</v>
      </c>
      <c r="I4957">
        <v>4</v>
      </c>
      <c r="J4957">
        <v>42.83</v>
      </c>
      <c r="K4957">
        <v>171.32</v>
      </c>
      <c r="L4957" t="s">
        <v>24</v>
      </c>
    </row>
    <row r="4958" spans="1:12" x14ac:dyDescent="0.2">
      <c r="A4958" t="s">
        <v>60</v>
      </c>
      <c r="B4958" t="s">
        <v>995</v>
      </c>
      <c r="C4958" t="s">
        <v>16</v>
      </c>
      <c r="E4958" t="s">
        <v>57</v>
      </c>
      <c r="F4958" t="s">
        <v>22</v>
      </c>
      <c r="H4958" t="s">
        <v>23</v>
      </c>
      <c r="I4958">
        <v>34.75</v>
      </c>
      <c r="J4958">
        <v>42.83</v>
      </c>
      <c r="K4958">
        <v>1488.3425</v>
      </c>
      <c r="L4958" t="s">
        <v>24</v>
      </c>
    </row>
    <row r="4959" spans="1:12" x14ac:dyDescent="0.2">
      <c r="A4959" t="s">
        <v>67</v>
      </c>
      <c r="B4959" t="s">
        <v>995</v>
      </c>
      <c r="C4959" t="s">
        <v>16</v>
      </c>
      <c r="E4959" t="s">
        <v>57</v>
      </c>
      <c r="F4959" t="s">
        <v>22</v>
      </c>
      <c r="H4959" t="s">
        <v>23</v>
      </c>
      <c r="I4959">
        <v>32.75</v>
      </c>
      <c r="J4959">
        <v>42.83</v>
      </c>
      <c r="K4959">
        <v>1402.6824999999999</v>
      </c>
      <c r="L4959" t="s">
        <v>24</v>
      </c>
    </row>
    <row r="4960" spans="1:12" x14ac:dyDescent="0.2">
      <c r="A4960" t="s">
        <v>67</v>
      </c>
      <c r="B4960" t="s">
        <v>995</v>
      </c>
      <c r="C4960" t="s">
        <v>16</v>
      </c>
      <c r="E4960" t="s">
        <v>20</v>
      </c>
      <c r="I4960">
        <v>6</v>
      </c>
      <c r="J4960">
        <v>42.83</v>
      </c>
      <c r="K4960">
        <v>256.98</v>
      </c>
    </row>
    <row r="4961" spans="1:12" x14ac:dyDescent="0.2">
      <c r="A4961" t="s">
        <v>68</v>
      </c>
      <c r="B4961" t="s">
        <v>995</v>
      </c>
      <c r="C4961" t="s">
        <v>16</v>
      </c>
      <c r="E4961" t="s">
        <v>20</v>
      </c>
      <c r="I4961">
        <v>4</v>
      </c>
      <c r="J4961">
        <v>42.83</v>
      </c>
      <c r="K4961">
        <v>171.32</v>
      </c>
    </row>
    <row r="4962" spans="1:12" x14ac:dyDescent="0.2">
      <c r="A4962" t="s">
        <v>68</v>
      </c>
      <c r="B4962" t="s">
        <v>995</v>
      </c>
      <c r="C4962" t="s">
        <v>16</v>
      </c>
      <c r="E4962" t="s">
        <v>33</v>
      </c>
      <c r="F4962" t="s">
        <v>45</v>
      </c>
      <c r="H4962" t="s">
        <v>23</v>
      </c>
      <c r="I4962">
        <v>2</v>
      </c>
      <c r="J4962">
        <v>42.83</v>
      </c>
      <c r="K4962">
        <v>85.66</v>
      </c>
      <c r="L4962" t="s">
        <v>24</v>
      </c>
    </row>
    <row r="4963" spans="1:12" x14ac:dyDescent="0.2">
      <c r="A4963" t="s">
        <v>68</v>
      </c>
      <c r="B4963" t="s">
        <v>995</v>
      </c>
      <c r="C4963" t="s">
        <v>16</v>
      </c>
      <c r="D4963" t="s">
        <v>28</v>
      </c>
      <c r="E4963" t="s">
        <v>29</v>
      </c>
      <c r="F4963" t="s">
        <v>30</v>
      </c>
      <c r="G4963" t="s">
        <v>31</v>
      </c>
      <c r="H4963" t="s">
        <v>32</v>
      </c>
      <c r="I4963">
        <v>2</v>
      </c>
      <c r="J4963">
        <v>42.83</v>
      </c>
      <c r="K4963">
        <v>85.66</v>
      </c>
      <c r="L4963" t="s">
        <v>24</v>
      </c>
    </row>
    <row r="4964" spans="1:12" x14ac:dyDescent="0.2">
      <c r="A4964" t="s">
        <v>68</v>
      </c>
      <c r="B4964" t="s">
        <v>995</v>
      </c>
      <c r="C4964" t="s">
        <v>16</v>
      </c>
      <c r="E4964" t="s">
        <v>57</v>
      </c>
      <c r="F4964" t="s">
        <v>22</v>
      </c>
      <c r="H4964" t="s">
        <v>23</v>
      </c>
      <c r="I4964">
        <v>30.75</v>
      </c>
      <c r="J4964">
        <v>42.83</v>
      </c>
      <c r="K4964">
        <v>1317.0225</v>
      </c>
      <c r="L4964" t="s">
        <v>24</v>
      </c>
    </row>
    <row r="4965" spans="1:12" x14ac:dyDescent="0.2">
      <c r="A4965" t="s">
        <v>69</v>
      </c>
      <c r="B4965" t="s">
        <v>995</v>
      </c>
      <c r="C4965" t="s">
        <v>16</v>
      </c>
      <c r="E4965" t="s">
        <v>57</v>
      </c>
      <c r="F4965" t="s">
        <v>22</v>
      </c>
      <c r="H4965" t="s">
        <v>23</v>
      </c>
      <c r="I4965">
        <v>27</v>
      </c>
      <c r="J4965">
        <v>42.83</v>
      </c>
      <c r="K4965">
        <v>1156.4100000000001</v>
      </c>
      <c r="L4965" t="s">
        <v>24</v>
      </c>
    </row>
    <row r="4966" spans="1:12" x14ac:dyDescent="0.2">
      <c r="A4966" t="s">
        <v>69</v>
      </c>
      <c r="B4966" t="s">
        <v>995</v>
      </c>
      <c r="C4966" t="s">
        <v>16</v>
      </c>
      <c r="D4966" t="s">
        <v>28</v>
      </c>
      <c r="E4966" t="s">
        <v>29</v>
      </c>
      <c r="F4966" t="s">
        <v>30</v>
      </c>
      <c r="G4966" t="s">
        <v>31</v>
      </c>
      <c r="H4966" t="s">
        <v>32</v>
      </c>
      <c r="I4966">
        <v>2</v>
      </c>
      <c r="J4966">
        <v>42.83</v>
      </c>
      <c r="K4966">
        <v>85.66</v>
      </c>
      <c r="L4966" t="s">
        <v>24</v>
      </c>
    </row>
    <row r="4967" spans="1:12" x14ac:dyDescent="0.2">
      <c r="A4967" t="s">
        <v>69</v>
      </c>
      <c r="B4967" t="s">
        <v>995</v>
      </c>
      <c r="C4967" t="s">
        <v>16</v>
      </c>
      <c r="E4967" t="s">
        <v>33</v>
      </c>
      <c r="F4967" t="s">
        <v>45</v>
      </c>
      <c r="H4967" t="s">
        <v>23</v>
      </c>
      <c r="I4967">
        <v>1</v>
      </c>
      <c r="J4967">
        <v>42.83</v>
      </c>
      <c r="K4967">
        <v>42.83</v>
      </c>
      <c r="L4967" t="s">
        <v>24</v>
      </c>
    </row>
    <row r="4968" spans="1:12" x14ac:dyDescent="0.2">
      <c r="A4968" t="s">
        <v>69</v>
      </c>
      <c r="B4968" t="s">
        <v>995</v>
      </c>
      <c r="C4968" t="s">
        <v>16</v>
      </c>
      <c r="E4968" t="s">
        <v>20</v>
      </c>
      <c r="I4968">
        <v>1</v>
      </c>
      <c r="J4968">
        <v>42.83</v>
      </c>
      <c r="K4968">
        <v>42.83</v>
      </c>
    </row>
    <row r="4969" spans="1:12" x14ac:dyDescent="0.2">
      <c r="A4969" t="s">
        <v>70</v>
      </c>
      <c r="B4969" t="s">
        <v>995</v>
      </c>
      <c r="C4969" t="s">
        <v>16</v>
      </c>
      <c r="E4969" t="s">
        <v>17</v>
      </c>
      <c r="I4969">
        <v>38.75</v>
      </c>
      <c r="J4969">
        <v>42.83</v>
      </c>
      <c r="K4969">
        <v>1659.6624999999999</v>
      </c>
    </row>
    <row r="4970" spans="1:12" x14ac:dyDescent="0.2">
      <c r="A4970" t="s">
        <v>71</v>
      </c>
      <c r="B4970" t="s">
        <v>995</v>
      </c>
      <c r="C4970" t="s">
        <v>16</v>
      </c>
      <c r="D4970" t="s">
        <v>28</v>
      </c>
      <c r="E4970" t="s">
        <v>29</v>
      </c>
      <c r="F4970" t="s">
        <v>30</v>
      </c>
      <c r="G4970" t="s">
        <v>31</v>
      </c>
      <c r="H4970" t="s">
        <v>32</v>
      </c>
      <c r="I4970">
        <v>4</v>
      </c>
      <c r="J4970">
        <v>42.83</v>
      </c>
      <c r="K4970">
        <v>171.32</v>
      </c>
      <c r="L4970" t="s">
        <v>24</v>
      </c>
    </row>
    <row r="4971" spans="1:12" x14ac:dyDescent="0.2">
      <c r="A4971" t="s">
        <v>71</v>
      </c>
      <c r="B4971" t="s">
        <v>995</v>
      </c>
      <c r="C4971" t="s">
        <v>16</v>
      </c>
      <c r="E4971" t="s">
        <v>20</v>
      </c>
      <c r="I4971">
        <v>3</v>
      </c>
      <c r="J4971">
        <v>42.83</v>
      </c>
      <c r="K4971">
        <v>128.49</v>
      </c>
    </row>
    <row r="4972" spans="1:12" x14ac:dyDescent="0.2">
      <c r="A4972" t="s">
        <v>71</v>
      </c>
      <c r="B4972" t="s">
        <v>995</v>
      </c>
      <c r="C4972" t="s">
        <v>16</v>
      </c>
      <c r="E4972" t="s">
        <v>57</v>
      </c>
      <c r="F4972" t="s">
        <v>22</v>
      </c>
      <c r="H4972" t="s">
        <v>23</v>
      </c>
      <c r="I4972">
        <v>31.75</v>
      </c>
      <c r="J4972">
        <v>42.83</v>
      </c>
      <c r="K4972">
        <v>1359.8525</v>
      </c>
      <c r="L4972" t="s">
        <v>24</v>
      </c>
    </row>
    <row r="4973" spans="1:12" x14ac:dyDescent="0.2">
      <c r="A4973" t="s">
        <v>72</v>
      </c>
      <c r="B4973" t="s">
        <v>995</v>
      </c>
      <c r="C4973" t="s">
        <v>16</v>
      </c>
      <c r="E4973" t="s">
        <v>46</v>
      </c>
      <c r="I4973">
        <v>7.75</v>
      </c>
      <c r="J4973">
        <v>42.83</v>
      </c>
      <c r="K4973">
        <v>331.9325</v>
      </c>
    </row>
    <row r="4974" spans="1:12" x14ac:dyDescent="0.2">
      <c r="A4974" t="s">
        <v>72</v>
      </c>
      <c r="B4974" t="s">
        <v>995</v>
      </c>
      <c r="C4974" t="s">
        <v>16</v>
      </c>
      <c r="D4974" t="s">
        <v>28</v>
      </c>
      <c r="E4974" t="s">
        <v>29</v>
      </c>
      <c r="F4974" t="s">
        <v>30</v>
      </c>
      <c r="G4974" t="s">
        <v>31</v>
      </c>
      <c r="H4974" t="s">
        <v>32</v>
      </c>
      <c r="I4974">
        <v>2</v>
      </c>
      <c r="J4974">
        <v>42.83</v>
      </c>
      <c r="K4974">
        <v>85.66</v>
      </c>
      <c r="L4974" t="s">
        <v>24</v>
      </c>
    </row>
    <row r="4975" spans="1:12" x14ac:dyDescent="0.2">
      <c r="A4975" t="s">
        <v>72</v>
      </c>
      <c r="B4975" t="s">
        <v>995</v>
      </c>
      <c r="C4975" t="s">
        <v>16</v>
      </c>
      <c r="E4975" t="s">
        <v>57</v>
      </c>
      <c r="F4975" t="s">
        <v>22</v>
      </c>
      <c r="H4975" t="s">
        <v>23</v>
      </c>
      <c r="I4975">
        <v>21.25</v>
      </c>
      <c r="J4975">
        <v>42.83</v>
      </c>
      <c r="K4975">
        <v>910.13750000000005</v>
      </c>
      <c r="L4975" t="s">
        <v>24</v>
      </c>
    </row>
    <row r="4976" spans="1:12" x14ac:dyDescent="0.2">
      <c r="A4976" t="s">
        <v>74</v>
      </c>
      <c r="B4976" t="s">
        <v>995</v>
      </c>
      <c r="C4976" t="s">
        <v>16</v>
      </c>
      <c r="E4976" t="s">
        <v>57</v>
      </c>
      <c r="F4976" t="s">
        <v>22</v>
      </c>
      <c r="H4976" t="s">
        <v>23</v>
      </c>
      <c r="I4976">
        <v>26</v>
      </c>
      <c r="J4976">
        <v>42.83</v>
      </c>
      <c r="K4976">
        <v>1113.58</v>
      </c>
      <c r="L4976" t="s">
        <v>24</v>
      </c>
    </row>
    <row r="4977" spans="1:12" x14ac:dyDescent="0.2">
      <c r="A4977" t="s">
        <v>74</v>
      </c>
      <c r="B4977" t="s">
        <v>995</v>
      </c>
      <c r="C4977" t="s">
        <v>16</v>
      </c>
      <c r="E4977" t="s">
        <v>20</v>
      </c>
      <c r="I4977">
        <v>2</v>
      </c>
      <c r="J4977">
        <v>42.83</v>
      </c>
      <c r="K4977">
        <v>85.66</v>
      </c>
    </row>
    <row r="4978" spans="1:12" x14ac:dyDescent="0.2">
      <c r="A4978" t="s">
        <v>74</v>
      </c>
      <c r="B4978" t="s">
        <v>995</v>
      </c>
      <c r="C4978" t="s">
        <v>16</v>
      </c>
      <c r="E4978" t="s">
        <v>33</v>
      </c>
      <c r="F4978" t="s">
        <v>45</v>
      </c>
      <c r="H4978" t="s">
        <v>23</v>
      </c>
      <c r="I4978">
        <v>1</v>
      </c>
      <c r="J4978">
        <v>42.83</v>
      </c>
      <c r="K4978">
        <v>42.83</v>
      </c>
      <c r="L4978" t="s">
        <v>24</v>
      </c>
    </row>
    <row r="4979" spans="1:12" x14ac:dyDescent="0.2">
      <c r="A4979" t="s">
        <v>74</v>
      </c>
      <c r="B4979" t="s">
        <v>995</v>
      </c>
      <c r="C4979" t="s">
        <v>16</v>
      </c>
      <c r="D4979" t="s">
        <v>28</v>
      </c>
      <c r="E4979" t="s">
        <v>29</v>
      </c>
      <c r="F4979" t="s">
        <v>30</v>
      </c>
      <c r="G4979" t="s">
        <v>31</v>
      </c>
      <c r="H4979" t="s">
        <v>32</v>
      </c>
      <c r="I4979">
        <v>2</v>
      </c>
      <c r="J4979">
        <v>42.83</v>
      </c>
      <c r="K4979">
        <v>85.66</v>
      </c>
      <c r="L4979" t="s">
        <v>24</v>
      </c>
    </row>
    <row r="4980" spans="1:12" x14ac:dyDescent="0.2">
      <c r="A4980" t="s">
        <v>75</v>
      </c>
      <c r="B4980" t="s">
        <v>995</v>
      </c>
      <c r="C4980" t="s">
        <v>16</v>
      </c>
      <c r="E4980" t="s">
        <v>17</v>
      </c>
      <c r="I4980">
        <v>7.75</v>
      </c>
      <c r="J4980">
        <v>42.83</v>
      </c>
      <c r="K4980">
        <v>331.9325</v>
      </c>
    </row>
    <row r="4981" spans="1:12" x14ac:dyDescent="0.2">
      <c r="A4981" t="s">
        <v>75</v>
      </c>
      <c r="B4981" t="s">
        <v>995</v>
      </c>
      <c r="C4981" t="s">
        <v>16</v>
      </c>
      <c r="E4981" t="s">
        <v>20</v>
      </c>
      <c r="I4981">
        <v>1</v>
      </c>
      <c r="J4981">
        <v>42.83</v>
      </c>
      <c r="K4981">
        <v>42.83</v>
      </c>
    </row>
    <row r="4982" spans="1:12" x14ac:dyDescent="0.2">
      <c r="A4982" t="s">
        <v>75</v>
      </c>
      <c r="B4982" t="s">
        <v>995</v>
      </c>
      <c r="C4982" t="s">
        <v>16</v>
      </c>
      <c r="D4982" t="s">
        <v>28</v>
      </c>
      <c r="E4982" t="s">
        <v>29</v>
      </c>
      <c r="F4982" t="s">
        <v>30</v>
      </c>
      <c r="G4982" t="s">
        <v>31</v>
      </c>
      <c r="H4982" t="s">
        <v>32</v>
      </c>
      <c r="I4982">
        <v>2</v>
      </c>
      <c r="J4982">
        <v>42.83</v>
      </c>
      <c r="K4982">
        <v>85.66</v>
      </c>
      <c r="L4982" t="s">
        <v>24</v>
      </c>
    </row>
    <row r="4983" spans="1:12" x14ac:dyDescent="0.2">
      <c r="A4983" t="s">
        <v>75</v>
      </c>
      <c r="B4983" t="s">
        <v>995</v>
      </c>
      <c r="C4983" t="s">
        <v>16</v>
      </c>
      <c r="E4983" t="s">
        <v>57</v>
      </c>
      <c r="F4983" t="s">
        <v>22</v>
      </c>
      <c r="H4983" t="s">
        <v>23</v>
      </c>
      <c r="I4983">
        <v>20.25</v>
      </c>
      <c r="J4983">
        <v>42.83</v>
      </c>
      <c r="K4983">
        <v>867.3075</v>
      </c>
      <c r="L4983" t="s">
        <v>24</v>
      </c>
    </row>
    <row r="4984" spans="1:12" x14ac:dyDescent="0.2">
      <c r="A4984" t="s">
        <v>76</v>
      </c>
      <c r="B4984" t="s">
        <v>995</v>
      </c>
      <c r="C4984" t="s">
        <v>16</v>
      </c>
      <c r="E4984" t="s">
        <v>57</v>
      </c>
      <c r="F4984" t="s">
        <v>22</v>
      </c>
      <c r="H4984" t="s">
        <v>23</v>
      </c>
      <c r="I4984">
        <v>30.75</v>
      </c>
      <c r="J4984">
        <v>42.83</v>
      </c>
      <c r="K4984">
        <v>1317.0225</v>
      </c>
      <c r="L4984" t="s">
        <v>24</v>
      </c>
    </row>
    <row r="4985" spans="1:12" x14ac:dyDescent="0.2">
      <c r="A4985" t="s">
        <v>76</v>
      </c>
      <c r="B4985" t="s">
        <v>995</v>
      </c>
      <c r="C4985" t="s">
        <v>16</v>
      </c>
      <c r="D4985" t="s">
        <v>28</v>
      </c>
      <c r="E4985" t="s">
        <v>29</v>
      </c>
      <c r="F4985" t="s">
        <v>30</v>
      </c>
      <c r="G4985" t="s">
        <v>31</v>
      </c>
      <c r="H4985" t="s">
        <v>32</v>
      </c>
      <c r="I4985">
        <v>5</v>
      </c>
      <c r="J4985">
        <v>42.83</v>
      </c>
      <c r="K4985">
        <v>214.15</v>
      </c>
      <c r="L4985" t="s">
        <v>24</v>
      </c>
    </row>
    <row r="4986" spans="1:12" x14ac:dyDescent="0.2">
      <c r="A4986" t="s">
        <v>76</v>
      </c>
      <c r="B4986" t="s">
        <v>995</v>
      </c>
      <c r="C4986" t="s">
        <v>16</v>
      </c>
      <c r="E4986" t="s">
        <v>33</v>
      </c>
      <c r="F4986" t="s">
        <v>45</v>
      </c>
      <c r="H4986" t="s">
        <v>23</v>
      </c>
      <c r="I4986">
        <v>1</v>
      </c>
      <c r="J4986">
        <v>42.83</v>
      </c>
      <c r="K4986">
        <v>42.83</v>
      </c>
      <c r="L4986" t="s">
        <v>24</v>
      </c>
    </row>
    <row r="4987" spans="1:12" x14ac:dyDescent="0.2">
      <c r="A4987" t="s">
        <v>76</v>
      </c>
      <c r="B4987" t="s">
        <v>995</v>
      </c>
      <c r="C4987" t="s">
        <v>16</v>
      </c>
      <c r="E4987" t="s">
        <v>20</v>
      </c>
      <c r="I4987">
        <v>2</v>
      </c>
      <c r="J4987">
        <v>42.83</v>
      </c>
      <c r="K4987">
        <v>85.66</v>
      </c>
    </row>
    <row r="4988" spans="1:12" x14ac:dyDescent="0.2">
      <c r="A4988" t="s">
        <v>77</v>
      </c>
      <c r="B4988" t="s">
        <v>995</v>
      </c>
      <c r="C4988" t="s">
        <v>16</v>
      </c>
      <c r="E4988" t="s">
        <v>46</v>
      </c>
      <c r="I4988">
        <v>31</v>
      </c>
      <c r="J4988">
        <v>42.83</v>
      </c>
      <c r="K4988">
        <v>1327.73</v>
      </c>
    </row>
    <row r="4989" spans="1:12" x14ac:dyDescent="0.2">
      <c r="A4989" t="s">
        <v>78</v>
      </c>
      <c r="B4989" t="s">
        <v>995</v>
      </c>
      <c r="C4989" t="s">
        <v>16</v>
      </c>
      <c r="E4989" t="s">
        <v>20</v>
      </c>
      <c r="I4989">
        <v>4</v>
      </c>
      <c r="J4989">
        <v>42.83</v>
      </c>
      <c r="K4989">
        <v>171.32</v>
      </c>
    </row>
    <row r="4990" spans="1:12" x14ac:dyDescent="0.2">
      <c r="A4990" t="s">
        <v>78</v>
      </c>
      <c r="B4990" t="s">
        <v>995</v>
      </c>
      <c r="C4990" t="s">
        <v>16</v>
      </c>
      <c r="D4990" t="s">
        <v>28</v>
      </c>
      <c r="E4990" t="s">
        <v>29</v>
      </c>
      <c r="F4990" t="s">
        <v>30</v>
      </c>
      <c r="G4990" t="s">
        <v>31</v>
      </c>
      <c r="H4990" t="s">
        <v>32</v>
      </c>
      <c r="I4990">
        <v>3</v>
      </c>
      <c r="J4990">
        <v>42.83</v>
      </c>
      <c r="K4990">
        <v>128.49</v>
      </c>
      <c r="L4990" t="s">
        <v>24</v>
      </c>
    </row>
    <row r="4991" spans="1:12" x14ac:dyDescent="0.2">
      <c r="A4991" t="s">
        <v>78</v>
      </c>
      <c r="B4991" t="s">
        <v>995</v>
      </c>
      <c r="C4991" t="s">
        <v>16</v>
      </c>
      <c r="E4991" t="s">
        <v>33</v>
      </c>
      <c r="F4991" t="s">
        <v>45</v>
      </c>
      <c r="H4991" t="s">
        <v>23</v>
      </c>
      <c r="I4991">
        <v>1</v>
      </c>
      <c r="J4991">
        <v>42.83</v>
      </c>
      <c r="K4991">
        <v>42.83</v>
      </c>
      <c r="L4991" t="s">
        <v>24</v>
      </c>
    </row>
    <row r="4992" spans="1:12" x14ac:dyDescent="0.2">
      <c r="A4992" t="s">
        <v>78</v>
      </c>
      <c r="B4992" t="s">
        <v>995</v>
      </c>
      <c r="C4992" t="s">
        <v>16</v>
      </c>
      <c r="E4992" t="s">
        <v>57</v>
      </c>
      <c r="F4992" t="s">
        <v>22</v>
      </c>
      <c r="H4992" t="s">
        <v>23</v>
      </c>
      <c r="I4992">
        <v>30.75</v>
      </c>
      <c r="J4992">
        <v>42.83</v>
      </c>
      <c r="K4992">
        <v>1317.0225</v>
      </c>
      <c r="L4992" t="s">
        <v>24</v>
      </c>
    </row>
    <row r="4993" spans="1:12" x14ac:dyDescent="0.2">
      <c r="A4993" t="s">
        <v>80</v>
      </c>
      <c r="B4993" t="s">
        <v>995</v>
      </c>
      <c r="C4993" t="s">
        <v>16</v>
      </c>
      <c r="E4993" t="s">
        <v>33</v>
      </c>
      <c r="F4993" t="s">
        <v>45</v>
      </c>
      <c r="H4993" t="s">
        <v>23</v>
      </c>
      <c r="I4993">
        <v>1</v>
      </c>
      <c r="J4993">
        <v>42.83</v>
      </c>
      <c r="K4993">
        <v>42.83</v>
      </c>
      <c r="L4993" t="s">
        <v>24</v>
      </c>
    </row>
    <row r="4994" spans="1:12" x14ac:dyDescent="0.2">
      <c r="A4994" t="s">
        <v>80</v>
      </c>
      <c r="B4994" t="s">
        <v>995</v>
      </c>
      <c r="C4994" t="s">
        <v>16</v>
      </c>
      <c r="D4994" t="s">
        <v>28</v>
      </c>
      <c r="E4994" t="s">
        <v>29</v>
      </c>
      <c r="F4994" t="s">
        <v>30</v>
      </c>
      <c r="G4994" t="s">
        <v>31</v>
      </c>
      <c r="H4994" t="s">
        <v>32</v>
      </c>
      <c r="I4994">
        <v>3</v>
      </c>
      <c r="J4994">
        <v>42.83</v>
      </c>
      <c r="K4994">
        <v>128.49</v>
      </c>
      <c r="L4994" t="s">
        <v>24</v>
      </c>
    </row>
    <row r="4995" spans="1:12" x14ac:dyDescent="0.2">
      <c r="A4995" t="s">
        <v>80</v>
      </c>
      <c r="B4995" t="s">
        <v>995</v>
      </c>
      <c r="C4995" t="s">
        <v>16</v>
      </c>
      <c r="E4995" t="s">
        <v>46</v>
      </c>
      <c r="I4995">
        <v>7.75</v>
      </c>
      <c r="J4995">
        <v>42.83</v>
      </c>
      <c r="K4995">
        <v>331.9325</v>
      </c>
    </row>
    <row r="4996" spans="1:12" x14ac:dyDescent="0.2">
      <c r="A4996" t="s">
        <v>80</v>
      </c>
      <c r="B4996" t="s">
        <v>995</v>
      </c>
      <c r="C4996" t="s">
        <v>16</v>
      </c>
      <c r="E4996" t="s">
        <v>57</v>
      </c>
      <c r="F4996" t="s">
        <v>22</v>
      </c>
      <c r="H4996" t="s">
        <v>23</v>
      </c>
      <c r="I4996">
        <v>27</v>
      </c>
      <c r="J4996">
        <v>42.83</v>
      </c>
      <c r="K4996">
        <v>1156.4100000000001</v>
      </c>
      <c r="L4996" t="s">
        <v>24</v>
      </c>
    </row>
    <row r="4997" spans="1:12" x14ac:dyDescent="0.2">
      <c r="A4997" t="s">
        <v>81</v>
      </c>
      <c r="B4997" t="s">
        <v>995</v>
      </c>
      <c r="C4997" t="s">
        <v>16</v>
      </c>
      <c r="E4997" t="s">
        <v>17</v>
      </c>
      <c r="I4997">
        <v>15.5</v>
      </c>
      <c r="J4997">
        <v>42.83</v>
      </c>
      <c r="K4997">
        <v>663.86500000000001</v>
      </c>
    </row>
    <row r="4998" spans="1:12" x14ac:dyDescent="0.2">
      <c r="A4998" t="s">
        <v>81</v>
      </c>
      <c r="B4998" t="s">
        <v>995</v>
      </c>
      <c r="C4998" t="s">
        <v>16</v>
      </c>
      <c r="E4998" t="s">
        <v>116</v>
      </c>
      <c r="I4998">
        <v>7.75</v>
      </c>
      <c r="J4998">
        <v>42.83</v>
      </c>
      <c r="K4998">
        <v>331.9325</v>
      </c>
    </row>
    <row r="4999" spans="1:12" x14ac:dyDescent="0.2">
      <c r="A4999" t="s">
        <v>81</v>
      </c>
      <c r="B4999" t="s">
        <v>995</v>
      </c>
      <c r="C4999" t="s">
        <v>16</v>
      </c>
      <c r="D4999" t="s">
        <v>28</v>
      </c>
      <c r="E4999" t="s">
        <v>29</v>
      </c>
      <c r="F4999" t="s">
        <v>30</v>
      </c>
      <c r="G4999" t="s">
        <v>31</v>
      </c>
      <c r="H4999" t="s">
        <v>32</v>
      </c>
      <c r="I4999">
        <v>15.5</v>
      </c>
      <c r="J4999">
        <v>42.83</v>
      </c>
      <c r="K4999">
        <v>663.86500000000001</v>
      </c>
      <c r="L4999" t="s">
        <v>24</v>
      </c>
    </row>
    <row r="5000" spans="1:12" x14ac:dyDescent="0.2">
      <c r="A5000" t="s">
        <v>82</v>
      </c>
      <c r="B5000" t="s">
        <v>995</v>
      </c>
      <c r="C5000" t="s">
        <v>16</v>
      </c>
      <c r="D5000" t="s">
        <v>28</v>
      </c>
      <c r="E5000" t="s">
        <v>29</v>
      </c>
      <c r="F5000" t="s">
        <v>30</v>
      </c>
      <c r="G5000" t="s">
        <v>31</v>
      </c>
      <c r="H5000" t="s">
        <v>32</v>
      </c>
      <c r="I5000">
        <v>2</v>
      </c>
      <c r="J5000">
        <v>42.83</v>
      </c>
      <c r="K5000">
        <v>85.66</v>
      </c>
      <c r="L5000" t="s">
        <v>24</v>
      </c>
    </row>
    <row r="5001" spans="1:12" x14ac:dyDescent="0.2">
      <c r="A5001" t="s">
        <v>82</v>
      </c>
      <c r="B5001" t="s">
        <v>995</v>
      </c>
      <c r="C5001" t="s">
        <v>16</v>
      </c>
      <c r="E5001" t="s">
        <v>17</v>
      </c>
      <c r="I5001">
        <v>4</v>
      </c>
      <c r="J5001">
        <v>42.83</v>
      </c>
      <c r="K5001">
        <v>171.32</v>
      </c>
    </row>
    <row r="5002" spans="1:12" x14ac:dyDescent="0.2">
      <c r="A5002" t="s">
        <v>82</v>
      </c>
      <c r="B5002" t="s">
        <v>995</v>
      </c>
      <c r="C5002" t="s">
        <v>16</v>
      </c>
      <c r="E5002" t="s">
        <v>20</v>
      </c>
      <c r="I5002">
        <v>5</v>
      </c>
      <c r="J5002">
        <v>42.83</v>
      </c>
      <c r="K5002">
        <v>214.15</v>
      </c>
    </row>
    <row r="5003" spans="1:12" x14ac:dyDescent="0.2">
      <c r="A5003" t="s">
        <v>82</v>
      </c>
      <c r="B5003" t="s">
        <v>995</v>
      </c>
      <c r="C5003" t="s">
        <v>16</v>
      </c>
      <c r="E5003" t="s">
        <v>57</v>
      </c>
      <c r="F5003" t="s">
        <v>22</v>
      </c>
      <c r="H5003" t="s">
        <v>23</v>
      </c>
      <c r="I5003">
        <v>22.75</v>
      </c>
      <c r="J5003">
        <v>42.83</v>
      </c>
      <c r="K5003">
        <v>974.38250000000005</v>
      </c>
      <c r="L5003" t="s">
        <v>24</v>
      </c>
    </row>
    <row r="5004" spans="1:12" x14ac:dyDescent="0.2">
      <c r="A5004" t="s">
        <v>83</v>
      </c>
      <c r="B5004" t="s">
        <v>995</v>
      </c>
      <c r="C5004" t="s">
        <v>16</v>
      </c>
      <c r="E5004" t="s">
        <v>20</v>
      </c>
      <c r="I5004">
        <v>8.75</v>
      </c>
      <c r="J5004">
        <v>42.83</v>
      </c>
      <c r="K5004">
        <v>374.76249999999999</v>
      </c>
    </row>
    <row r="5005" spans="1:12" x14ac:dyDescent="0.2">
      <c r="A5005" t="s">
        <v>83</v>
      </c>
      <c r="B5005" t="s">
        <v>995</v>
      </c>
      <c r="C5005" t="s">
        <v>16</v>
      </c>
      <c r="D5005" t="s">
        <v>28</v>
      </c>
      <c r="E5005" t="s">
        <v>29</v>
      </c>
      <c r="F5005" t="s">
        <v>30</v>
      </c>
      <c r="G5005" t="s">
        <v>31</v>
      </c>
      <c r="H5005" t="s">
        <v>32</v>
      </c>
      <c r="I5005">
        <v>2</v>
      </c>
      <c r="J5005">
        <v>42.83</v>
      </c>
      <c r="K5005">
        <v>85.66</v>
      </c>
      <c r="L5005" t="s">
        <v>24</v>
      </c>
    </row>
    <row r="5006" spans="1:12" x14ac:dyDescent="0.2">
      <c r="A5006" t="s">
        <v>83</v>
      </c>
      <c r="B5006" t="s">
        <v>995</v>
      </c>
      <c r="C5006" t="s">
        <v>16</v>
      </c>
      <c r="E5006" t="s">
        <v>57</v>
      </c>
      <c r="F5006" t="s">
        <v>22</v>
      </c>
      <c r="H5006" t="s">
        <v>23</v>
      </c>
      <c r="I5006">
        <v>28</v>
      </c>
      <c r="J5006">
        <v>42.83</v>
      </c>
      <c r="K5006">
        <v>1199.24</v>
      </c>
      <c r="L5006" t="s">
        <v>24</v>
      </c>
    </row>
    <row r="5007" spans="1:12" x14ac:dyDescent="0.2">
      <c r="A5007" t="s">
        <v>84</v>
      </c>
      <c r="B5007" t="s">
        <v>995</v>
      </c>
      <c r="C5007" t="s">
        <v>16</v>
      </c>
      <c r="E5007" t="s">
        <v>33</v>
      </c>
      <c r="F5007" t="s">
        <v>45</v>
      </c>
      <c r="H5007" t="s">
        <v>23</v>
      </c>
      <c r="I5007">
        <v>1</v>
      </c>
      <c r="J5007">
        <v>42.83</v>
      </c>
      <c r="K5007">
        <v>42.83</v>
      </c>
      <c r="L5007" t="s">
        <v>24</v>
      </c>
    </row>
    <row r="5008" spans="1:12" x14ac:dyDescent="0.2">
      <c r="A5008" t="s">
        <v>84</v>
      </c>
      <c r="B5008" t="s">
        <v>995</v>
      </c>
      <c r="C5008" t="s">
        <v>16</v>
      </c>
      <c r="D5008" t="s">
        <v>28</v>
      </c>
      <c r="E5008" t="s">
        <v>29</v>
      </c>
      <c r="F5008" t="s">
        <v>30</v>
      </c>
      <c r="G5008" t="s">
        <v>31</v>
      </c>
      <c r="H5008" t="s">
        <v>32</v>
      </c>
      <c r="I5008">
        <v>2</v>
      </c>
      <c r="J5008">
        <v>42.83</v>
      </c>
      <c r="K5008">
        <v>85.66</v>
      </c>
      <c r="L5008" t="s">
        <v>24</v>
      </c>
    </row>
    <row r="5009" spans="1:12" x14ac:dyDescent="0.2">
      <c r="A5009" t="s">
        <v>84</v>
      </c>
      <c r="B5009" t="s">
        <v>995</v>
      </c>
      <c r="C5009" t="s">
        <v>16</v>
      </c>
      <c r="E5009" t="s">
        <v>57</v>
      </c>
      <c r="F5009" t="s">
        <v>22</v>
      </c>
      <c r="H5009" t="s">
        <v>23</v>
      </c>
      <c r="I5009">
        <v>28</v>
      </c>
      <c r="J5009">
        <v>42.83</v>
      </c>
      <c r="K5009">
        <v>1199.24</v>
      </c>
      <c r="L5009" t="s">
        <v>24</v>
      </c>
    </row>
    <row r="5010" spans="1:12" x14ac:dyDescent="0.2">
      <c r="A5010" t="s">
        <v>85</v>
      </c>
      <c r="B5010" t="s">
        <v>995</v>
      </c>
      <c r="C5010" t="s">
        <v>16</v>
      </c>
      <c r="E5010" t="s">
        <v>17</v>
      </c>
      <c r="I5010">
        <v>7.75</v>
      </c>
      <c r="J5010">
        <v>42.83</v>
      </c>
      <c r="K5010">
        <v>331.9325</v>
      </c>
    </row>
    <row r="5011" spans="1:12" x14ac:dyDescent="0.2">
      <c r="A5011" t="s">
        <v>85</v>
      </c>
      <c r="B5011" t="s">
        <v>995</v>
      </c>
      <c r="C5011" t="s">
        <v>16</v>
      </c>
      <c r="E5011" t="s">
        <v>20</v>
      </c>
      <c r="I5011">
        <v>1</v>
      </c>
      <c r="J5011">
        <v>42.83</v>
      </c>
      <c r="K5011">
        <v>42.83</v>
      </c>
    </row>
    <row r="5012" spans="1:12" x14ac:dyDescent="0.2">
      <c r="A5012" t="s">
        <v>85</v>
      </c>
      <c r="B5012" t="s">
        <v>995</v>
      </c>
      <c r="C5012" t="s">
        <v>16</v>
      </c>
      <c r="D5012" t="s">
        <v>28</v>
      </c>
      <c r="E5012" t="s">
        <v>29</v>
      </c>
      <c r="F5012" t="s">
        <v>30</v>
      </c>
      <c r="G5012" t="s">
        <v>31</v>
      </c>
      <c r="H5012" t="s">
        <v>32</v>
      </c>
      <c r="I5012">
        <v>4</v>
      </c>
      <c r="J5012">
        <v>42.83</v>
      </c>
      <c r="K5012">
        <v>171.32</v>
      </c>
      <c r="L5012" t="s">
        <v>24</v>
      </c>
    </row>
    <row r="5013" spans="1:12" x14ac:dyDescent="0.2">
      <c r="A5013" t="s">
        <v>85</v>
      </c>
      <c r="B5013" t="s">
        <v>995</v>
      </c>
      <c r="C5013" t="s">
        <v>16</v>
      </c>
      <c r="E5013" t="s">
        <v>57</v>
      </c>
      <c r="F5013" t="s">
        <v>22</v>
      </c>
      <c r="H5013" t="s">
        <v>23</v>
      </c>
      <c r="I5013">
        <v>26</v>
      </c>
      <c r="J5013">
        <v>42.83</v>
      </c>
      <c r="K5013">
        <v>1113.58</v>
      </c>
      <c r="L5013" t="s">
        <v>24</v>
      </c>
    </row>
    <row r="5014" spans="1:12" x14ac:dyDescent="0.2">
      <c r="A5014" t="s">
        <v>86</v>
      </c>
      <c r="B5014" t="s">
        <v>995</v>
      </c>
      <c r="C5014" t="s">
        <v>16</v>
      </c>
      <c r="D5014" t="s">
        <v>28</v>
      </c>
      <c r="E5014" t="s">
        <v>29</v>
      </c>
      <c r="F5014" t="s">
        <v>30</v>
      </c>
      <c r="G5014" t="s">
        <v>31</v>
      </c>
      <c r="H5014" t="s">
        <v>32</v>
      </c>
      <c r="I5014">
        <v>4</v>
      </c>
      <c r="J5014">
        <v>42.83</v>
      </c>
      <c r="K5014">
        <v>171.32</v>
      </c>
      <c r="L5014" t="s">
        <v>24</v>
      </c>
    </row>
    <row r="5015" spans="1:12" x14ac:dyDescent="0.2">
      <c r="A5015" t="s">
        <v>86</v>
      </c>
      <c r="B5015" t="s">
        <v>995</v>
      </c>
      <c r="C5015" t="s">
        <v>16</v>
      </c>
      <c r="E5015" t="s">
        <v>17</v>
      </c>
      <c r="I5015">
        <v>4</v>
      </c>
      <c r="J5015">
        <v>42.83</v>
      </c>
      <c r="K5015">
        <v>171.32</v>
      </c>
    </row>
    <row r="5016" spans="1:12" x14ac:dyDescent="0.2">
      <c r="A5016" t="s">
        <v>86</v>
      </c>
      <c r="B5016" t="s">
        <v>995</v>
      </c>
      <c r="C5016" t="s">
        <v>16</v>
      </c>
      <c r="E5016" t="s">
        <v>57</v>
      </c>
      <c r="F5016" t="s">
        <v>22</v>
      </c>
      <c r="H5016" t="s">
        <v>23</v>
      </c>
      <c r="I5016">
        <v>30.75</v>
      </c>
      <c r="J5016">
        <v>42.83</v>
      </c>
      <c r="K5016">
        <v>1317.0225</v>
      </c>
      <c r="L5016" t="s">
        <v>24</v>
      </c>
    </row>
    <row r="5017" spans="1:12" x14ac:dyDescent="0.2">
      <c r="A5017" t="s">
        <v>87</v>
      </c>
      <c r="B5017" t="s">
        <v>995</v>
      </c>
      <c r="C5017" t="s">
        <v>16</v>
      </c>
      <c r="E5017" t="s">
        <v>17</v>
      </c>
      <c r="I5017">
        <v>38.75</v>
      </c>
      <c r="J5017">
        <v>42.83</v>
      </c>
      <c r="K5017">
        <v>1659.6624999999999</v>
      </c>
    </row>
    <row r="5018" spans="1:12" x14ac:dyDescent="0.2">
      <c r="A5018" t="s">
        <v>88</v>
      </c>
      <c r="B5018" t="s">
        <v>995</v>
      </c>
      <c r="C5018" t="s">
        <v>16</v>
      </c>
      <c r="E5018" t="s">
        <v>17</v>
      </c>
      <c r="I5018">
        <v>38.75</v>
      </c>
      <c r="J5018">
        <v>42.83</v>
      </c>
      <c r="K5018">
        <v>1659.6624999999999</v>
      </c>
    </row>
    <row r="5019" spans="1:12" x14ac:dyDescent="0.2">
      <c r="A5019" t="s">
        <v>89</v>
      </c>
      <c r="B5019" t="s">
        <v>995</v>
      </c>
      <c r="C5019" t="s">
        <v>16</v>
      </c>
      <c r="E5019" t="s">
        <v>17</v>
      </c>
      <c r="I5019">
        <v>31</v>
      </c>
      <c r="J5019">
        <v>42.83</v>
      </c>
      <c r="K5019">
        <v>1327.73</v>
      </c>
    </row>
    <row r="5020" spans="1:12" x14ac:dyDescent="0.2">
      <c r="A5020" t="s">
        <v>90</v>
      </c>
      <c r="B5020" t="s">
        <v>995</v>
      </c>
      <c r="C5020" t="s">
        <v>16</v>
      </c>
      <c r="E5020" t="s">
        <v>33</v>
      </c>
      <c r="F5020" t="s">
        <v>45</v>
      </c>
      <c r="H5020" t="s">
        <v>23</v>
      </c>
      <c r="I5020">
        <v>4</v>
      </c>
      <c r="J5020">
        <v>42.83</v>
      </c>
      <c r="K5020">
        <v>171.32</v>
      </c>
      <c r="L5020" t="s">
        <v>24</v>
      </c>
    </row>
    <row r="5021" spans="1:12" x14ac:dyDescent="0.2">
      <c r="A5021" t="s">
        <v>90</v>
      </c>
      <c r="B5021" t="s">
        <v>995</v>
      </c>
      <c r="C5021" t="s">
        <v>16</v>
      </c>
      <c r="D5021" t="s">
        <v>28</v>
      </c>
      <c r="E5021" t="s">
        <v>29</v>
      </c>
      <c r="F5021" t="s">
        <v>30</v>
      </c>
      <c r="G5021" t="s">
        <v>31</v>
      </c>
      <c r="H5021" t="s">
        <v>32</v>
      </c>
      <c r="I5021">
        <v>2</v>
      </c>
      <c r="J5021">
        <v>42.83</v>
      </c>
      <c r="K5021">
        <v>85.66</v>
      </c>
      <c r="L5021" t="s">
        <v>24</v>
      </c>
    </row>
    <row r="5022" spans="1:12" x14ac:dyDescent="0.2">
      <c r="A5022" t="s">
        <v>90</v>
      </c>
      <c r="B5022" t="s">
        <v>995</v>
      </c>
      <c r="C5022" t="s">
        <v>16</v>
      </c>
      <c r="E5022" t="s">
        <v>57</v>
      </c>
      <c r="F5022" t="s">
        <v>22</v>
      </c>
      <c r="H5022" t="s">
        <v>23</v>
      </c>
      <c r="I5022">
        <v>32.75</v>
      </c>
      <c r="J5022">
        <v>42.83</v>
      </c>
      <c r="K5022">
        <v>1402.6824999999999</v>
      </c>
      <c r="L5022" t="s">
        <v>24</v>
      </c>
    </row>
    <row r="5023" spans="1:12" x14ac:dyDescent="0.2">
      <c r="A5023" t="s">
        <v>91</v>
      </c>
      <c r="B5023" t="s">
        <v>995</v>
      </c>
      <c r="C5023" t="s">
        <v>16</v>
      </c>
      <c r="E5023" t="s">
        <v>33</v>
      </c>
      <c r="F5023" t="s">
        <v>45</v>
      </c>
      <c r="H5023" t="s">
        <v>23</v>
      </c>
      <c r="I5023">
        <v>2.5</v>
      </c>
      <c r="J5023">
        <v>42.83</v>
      </c>
      <c r="K5023">
        <v>107.075</v>
      </c>
      <c r="L5023" t="s">
        <v>24</v>
      </c>
    </row>
    <row r="5024" spans="1:12" x14ac:dyDescent="0.2">
      <c r="A5024" t="s">
        <v>91</v>
      </c>
      <c r="B5024" t="s">
        <v>995</v>
      </c>
      <c r="C5024" t="s">
        <v>16</v>
      </c>
      <c r="D5024" t="s">
        <v>28</v>
      </c>
      <c r="E5024" t="s">
        <v>29</v>
      </c>
      <c r="F5024" t="s">
        <v>30</v>
      </c>
      <c r="G5024" t="s">
        <v>31</v>
      </c>
      <c r="H5024" t="s">
        <v>32</v>
      </c>
      <c r="I5024">
        <v>2</v>
      </c>
      <c r="J5024">
        <v>42.83</v>
      </c>
      <c r="K5024">
        <v>85.66</v>
      </c>
      <c r="L5024" t="s">
        <v>24</v>
      </c>
    </row>
    <row r="5025" spans="1:12" x14ac:dyDescent="0.2">
      <c r="A5025" t="s">
        <v>91</v>
      </c>
      <c r="B5025" t="s">
        <v>995</v>
      </c>
      <c r="C5025" t="s">
        <v>16</v>
      </c>
      <c r="E5025" t="s">
        <v>17</v>
      </c>
      <c r="I5025">
        <v>7.75</v>
      </c>
      <c r="J5025">
        <v>42.83</v>
      </c>
      <c r="K5025">
        <v>331.9325</v>
      </c>
    </row>
    <row r="5026" spans="1:12" x14ac:dyDescent="0.2">
      <c r="A5026" t="s">
        <v>91</v>
      </c>
      <c r="B5026" t="s">
        <v>995</v>
      </c>
      <c r="C5026" t="s">
        <v>16</v>
      </c>
      <c r="E5026" t="s">
        <v>57</v>
      </c>
      <c r="F5026" t="s">
        <v>22</v>
      </c>
      <c r="H5026" t="s">
        <v>23</v>
      </c>
      <c r="I5026">
        <v>26.5</v>
      </c>
      <c r="J5026">
        <v>42.83</v>
      </c>
      <c r="K5026">
        <v>1134.9949999999999</v>
      </c>
      <c r="L5026" t="s">
        <v>24</v>
      </c>
    </row>
    <row r="5027" spans="1:12" x14ac:dyDescent="0.2">
      <c r="A5027" t="s">
        <v>93</v>
      </c>
      <c r="B5027" t="s">
        <v>995</v>
      </c>
      <c r="C5027" t="s">
        <v>16</v>
      </c>
      <c r="E5027" t="s">
        <v>33</v>
      </c>
      <c r="F5027" t="s">
        <v>45</v>
      </c>
      <c r="H5027" t="s">
        <v>23</v>
      </c>
      <c r="I5027">
        <v>4</v>
      </c>
      <c r="J5027">
        <v>42.83</v>
      </c>
      <c r="K5027">
        <v>171.32</v>
      </c>
      <c r="L5027" t="s">
        <v>24</v>
      </c>
    </row>
    <row r="5028" spans="1:12" x14ac:dyDescent="0.2">
      <c r="A5028" t="s">
        <v>93</v>
      </c>
      <c r="B5028" t="s">
        <v>995</v>
      </c>
      <c r="C5028" t="s">
        <v>16</v>
      </c>
      <c r="E5028" t="s">
        <v>20</v>
      </c>
      <c r="I5028">
        <v>4</v>
      </c>
      <c r="J5028">
        <v>42.83</v>
      </c>
      <c r="K5028">
        <v>171.32</v>
      </c>
    </row>
    <row r="5029" spans="1:12" x14ac:dyDescent="0.2">
      <c r="A5029" t="s">
        <v>93</v>
      </c>
      <c r="B5029" t="s">
        <v>995</v>
      </c>
      <c r="C5029" t="s">
        <v>16</v>
      </c>
      <c r="D5029" t="s">
        <v>28</v>
      </c>
      <c r="E5029" t="s">
        <v>29</v>
      </c>
      <c r="F5029" t="s">
        <v>30</v>
      </c>
      <c r="G5029" t="s">
        <v>31</v>
      </c>
      <c r="H5029" t="s">
        <v>32</v>
      </c>
      <c r="I5029">
        <v>2</v>
      </c>
      <c r="J5029">
        <v>42.83</v>
      </c>
      <c r="K5029">
        <v>85.66</v>
      </c>
      <c r="L5029" t="s">
        <v>24</v>
      </c>
    </row>
    <row r="5030" spans="1:12" x14ac:dyDescent="0.2">
      <c r="A5030" t="s">
        <v>93</v>
      </c>
      <c r="B5030" t="s">
        <v>995</v>
      </c>
      <c r="C5030" t="s">
        <v>16</v>
      </c>
      <c r="E5030" t="s">
        <v>57</v>
      </c>
      <c r="F5030" t="s">
        <v>22</v>
      </c>
      <c r="H5030" t="s">
        <v>23</v>
      </c>
      <c r="I5030">
        <v>28.75</v>
      </c>
      <c r="J5030">
        <v>42.83</v>
      </c>
      <c r="K5030">
        <v>1231.3625</v>
      </c>
      <c r="L5030" t="s">
        <v>24</v>
      </c>
    </row>
    <row r="5031" spans="1:12" x14ac:dyDescent="0.2">
      <c r="A5031" t="s">
        <v>94</v>
      </c>
      <c r="B5031" t="s">
        <v>995</v>
      </c>
      <c r="C5031" t="s">
        <v>16</v>
      </c>
      <c r="E5031" t="s">
        <v>57</v>
      </c>
      <c r="F5031" t="s">
        <v>22</v>
      </c>
      <c r="H5031" t="s">
        <v>23</v>
      </c>
      <c r="I5031">
        <v>23</v>
      </c>
      <c r="J5031">
        <v>42.83</v>
      </c>
      <c r="K5031">
        <v>985.09</v>
      </c>
      <c r="L5031" t="s">
        <v>24</v>
      </c>
    </row>
    <row r="5032" spans="1:12" x14ac:dyDescent="0.2">
      <c r="A5032" t="s">
        <v>94</v>
      </c>
      <c r="B5032" t="s">
        <v>995</v>
      </c>
      <c r="C5032" t="s">
        <v>16</v>
      </c>
      <c r="E5032" t="s">
        <v>20</v>
      </c>
      <c r="I5032">
        <v>5</v>
      </c>
      <c r="J5032">
        <v>42.83</v>
      </c>
      <c r="K5032">
        <v>214.15</v>
      </c>
    </row>
    <row r="5033" spans="1:12" x14ac:dyDescent="0.2">
      <c r="A5033" t="s">
        <v>94</v>
      </c>
      <c r="B5033" t="s">
        <v>995</v>
      </c>
      <c r="C5033" t="s">
        <v>16</v>
      </c>
      <c r="E5033" t="s">
        <v>33</v>
      </c>
      <c r="F5033" t="s">
        <v>45</v>
      </c>
      <c r="H5033" t="s">
        <v>23</v>
      </c>
      <c r="I5033">
        <v>1</v>
      </c>
      <c r="J5033">
        <v>42.83</v>
      </c>
      <c r="K5033">
        <v>42.83</v>
      </c>
      <c r="L5033" t="s">
        <v>24</v>
      </c>
    </row>
    <row r="5034" spans="1:12" x14ac:dyDescent="0.2">
      <c r="A5034" t="s">
        <v>94</v>
      </c>
      <c r="B5034" t="s">
        <v>995</v>
      </c>
      <c r="C5034" t="s">
        <v>16</v>
      </c>
      <c r="D5034" t="s">
        <v>28</v>
      </c>
      <c r="E5034" t="s">
        <v>29</v>
      </c>
      <c r="F5034" t="s">
        <v>30</v>
      </c>
      <c r="G5034" t="s">
        <v>31</v>
      </c>
      <c r="H5034" t="s">
        <v>32</v>
      </c>
      <c r="I5034">
        <v>2</v>
      </c>
      <c r="J5034">
        <v>42.83</v>
      </c>
      <c r="K5034">
        <v>85.66</v>
      </c>
      <c r="L5034" t="s">
        <v>24</v>
      </c>
    </row>
    <row r="5035" spans="1:12" x14ac:dyDescent="0.2">
      <c r="A5035" t="s">
        <v>94</v>
      </c>
      <c r="B5035" t="s">
        <v>995</v>
      </c>
      <c r="C5035" t="s">
        <v>16</v>
      </c>
      <c r="E5035" t="s">
        <v>17</v>
      </c>
      <c r="I5035">
        <v>7.75</v>
      </c>
      <c r="J5035">
        <v>42.83</v>
      </c>
      <c r="K5035">
        <v>331.9325</v>
      </c>
    </row>
    <row r="5036" spans="1:12" x14ac:dyDescent="0.2">
      <c r="A5036" t="s">
        <v>95</v>
      </c>
      <c r="B5036" t="s">
        <v>995</v>
      </c>
      <c r="C5036" t="s">
        <v>16</v>
      </c>
      <c r="E5036" t="s">
        <v>116</v>
      </c>
      <c r="I5036">
        <v>7.75</v>
      </c>
      <c r="J5036">
        <v>42.83</v>
      </c>
      <c r="K5036">
        <v>331.9325</v>
      </c>
    </row>
    <row r="5037" spans="1:12" x14ac:dyDescent="0.2">
      <c r="A5037" t="s">
        <v>95</v>
      </c>
      <c r="B5037" t="s">
        <v>995</v>
      </c>
      <c r="C5037" t="s">
        <v>16</v>
      </c>
      <c r="E5037" t="s">
        <v>20</v>
      </c>
      <c r="I5037">
        <v>4</v>
      </c>
      <c r="J5037">
        <v>42.83</v>
      </c>
      <c r="K5037">
        <v>171.32</v>
      </c>
    </row>
    <row r="5038" spans="1:12" x14ac:dyDescent="0.2">
      <c r="A5038" t="s">
        <v>95</v>
      </c>
      <c r="B5038" t="s">
        <v>995</v>
      </c>
      <c r="C5038" t="s">
        <v>16</v>
      </c>
      <c r="D5038" t="s">
        <v>28</v>
      </c>
      <c r="E5038" t="s">
        <v>29</v>
      </c>
      <c r="F5038" t="s">
        <v>30</v>
      </c>
      <c r="G5038" t="s">
        <v>31</v>
      </c>
      <c r="H5038" t="s">
        <v>32</v>
      </c>
      <c r="I5038">
        <v>2</v>
      </c>
      <c r="J5038">
        <v>42.83</v>
      </c>
      <c r="K5038">
        <v>85.66</v>
      </c>
      <c r="L5038" t="s">
        <v>24</v>
      </c>
    </row>
    <row r="5039" spans="1:12" x14ac:dyDescent="0.2">
      <c r="A5039" t="s">
        <v>95</v>
      </c>
      <c r="B5039" t="s">
        <v>995</v>
      </c>
      <c r="C5039" t="s">
        <v>16</v>
      </c>
      <c r="E5039" t="s">
        <v>57</v>
      </c>
      <c r="F5039" t="s">
        <v>22</v>
      </c>
      <c r="H5039" t="s">
        <v>23</v>
      </c>
      <c r="I5039">
        <v>25</v>
      </c>
      <c r="J5039">
        <v>42.83</v>
      </c>
      <c r="K5039">
        <v>1070.75</v>
      </c>
      <c r="L5039" t="s">
        <v>24</v>
      </c>
    </row>
    <row r="5040" spans="1:12" x14ac:dyDescent="0.2">
      <c r="A5040" t="s">
        <v>96</v>
      </c>
      <c r="B5040" t="s">
        <v>995</v>
      </c>
      <c r="C5040" t="s">
        <v>16</v>
      </c>
      <c r="E5040" t="s">
        <v>57</v>
      </c>
      <c r="F5040" t="s">
        <v>22</v>
      </c>
      <c r="H5040" t="s">
        <v>23</v>
      </c>
      <c r="I5040">
        <v>33.75</v>
      </c>
      <c r="J5040">
        <v>42.83</v>
      </c>
      <c r="K5040">
        <v>1445.5125</v>
      </c>
      <c r="L5040" t="s">
        <v>24</v>
      </c>
    </row>
    <row r="5041" spans="1:14" x14ac:dyDescent="0.2">
      <c r="A5041" t="s">
        <v>96</v>
      </c>
      <c r="B5041" t="s">
        <v>995</v>
      </c>
      <c r="C5041" t="s">
        <v>16</v>
      </c>
      <c r="D5041" t="s">
        <v>28</v>
      </c>
      <c r="E5041" t="s">
        <v>29</v>
      </c>
      <c r="F5041" t="s">
        <v>30</v>
      </c>
      <c r="G5041" t="s">
        <v>31</v>
      </c>
      <c r="H5041" t="s">
        <v>32</v>
      </c>
      <c r="I5041">
        <v>2</v>
      </c>
      <c r="J5041">
        <v>42.83</v>
      </c>
      <c r="K5041">
        <v>85.66</v>
      </c>
      <c r="L5041" t="s">
        <v>24</v>
      </c>
    </row>
    <row r="5042" spans="1:14" x14ac:dyDescent="0.2">
      <c r="A5042" t="s">
        <v>96</v>
      </c>
      <c r="B5042" t="s">
        <v>995</v>
      </c>
      <c r="C5042" t="s">
        <v>16</v>
      </c>
      <c r="E5042" t="s">
        <v>20</v>
      </c>
      <c r="I5042">
        <v>3</v>
      </c>
      <c r="J5042">
        <v>42.83</v>
      </c>
      <c r="K5042">
        <v>128.49</v>
      </c>
    </row>
    <row r="5043" spans="1:14" x14ac:dyDescent="0.2">
      <c r="A5043" t="s">
        <v>97</v>
      </c>
      <c r="B5043" t="s">
        <v>995</v>
      </c>
      <c r="C5043" t="s">
        <v>16</v>
      </c>
      <c r="E5043" t="s">
        <v>20</v>
      </c>
      <c r="I5043">
        <v>1</v>
      </c>
      <c r="J5043">
        <v>42.83</v>
      </c>
      <c r="K5043">
        <v>42.83</v>
      </c>
    </row>
    <row r="5044" spans="1:14" x14ac:dyDescent="0.2">
      <c r="A5044" t="s">
        <v>97</v>
      </c>
      <c r="B5044" t="s">
        <v>995</v>
      </c>
      <c r="C5044" t="s">
        <v>16</v>
      </c>
      <c r="E5044" t="s">
        <v>17</v>
      </c>
      <c r="I5044">
        <v>4</v>
      </c>
      <c r="J5044">
        <v>42.83</v>
      </c>
      <c r="K5044">
        <v>171.32</v>
      </c>
    </row>
    <row r="5045" spans="1:14" x14ac:dyDescent="0.2">
      <c r="A5045" t="s">
        <v>97</v>
      </c>
      <c r="B5045" t="s">
        <v>995</v>
      </c>
      <c r="C5045" t="s">
        <v>16</v>
      </c>
      <c r="D5045" t="s">
        <v>28</v>
      </c>
      <c r="E5045" t="s">
        <v>29</v>
      </c>
      <c r="F5045" t="s">
        <v>30</v>
      </c>
      <c r="G5045" t="s">
        <v>31</v>
      </c>
      <c r="H5045" t="s">
        <v>32</v>
      </c>
      <c r="I5045">
        <v>3</v>
      </c>
      <c r="J5045">
        <v>42.83</v>
      </c>
      <c r="K5045">
        <v>128.49</v>
      </c>
      <c r="L5045" t="s">
        <v>24</v>
      </c>
    </row>
    <row r="5046" spans="1:14" x14ac:dyDescent="0.2">
      <c r="A5046" t="s">
        <v>97</v>
      </c>
      <c r="B5046" t="s">
        <v>995</v>
      </c>
      <c r="C5046" t="s">
        <v>16</v>
      </c>
      <c r="E5046" t="s">
        <v>57</v>
      </c>
      <c r="F5046" t="s">
        <v>22</v>
      </c>
      <c r="H5046" t="s">
        <v>23</v>
      </c>
      <c r="I5046">
        <v>30.75</v>
      </c>
      <c r="J5046">
        <v>42.83</v>
      </c>
      <c r="K5046">
        <v>1317.0225</v>
      </c>
      <c r="L5046" t="s">
        <v>24</v>
      </c>
    </row>
    <row r="5047" spans="1:14" x14ac:dyDescent="0.2">
      <c r="A5047" t="s">
        <v>98</v>
      </c>
      <c r="B5047" t="s">
        <v>995</v>
      </c>
      <c r="C5047" t="s">
        <v>16</v>
      </c>
      <c r="E5047" t="s">
        <v>20</v>
      </c>
      <c r="I5047">
        <v>4</v>
      </c>
      <c r="J5047">
        <v>42.83</v>
      </c>
      <c r="K5047">
        <v>171.32</v>
      </c>
    </row>
    <row r="5048" spans="1:14" x14ac:dyDescent="0.2">
      <c r="A5048" t="s">
        <v>98</v>
      </c>
      <c r="B5048" t="s">
        <v>995</v>
      </c>
      <c r="C5048" t="s">
        <v>16</v>
      </c>
      <c r="D5048" t="s">
        <v>28</v>
      </c>
      <c r="E5048" t="s">
        <v>29</v>
      </c>
      <c r="F5048" t="s">
        <v>30</v>
      </c>
      <c r="G5048" t="s">
        <v>31</v>
      </c>
      <c r="H5048" t="s">
        <v>32</v>
      </c>
      <c r="I5048">
        <v>3</v>
      </c>
      <c r="J5048">
        <v>42.83</v>
      </c>
      <c r="K5048">
        <v>128.49</v>
      </c>
      <c r="L5048" t="s">
        <v>24</v>
      </c>
    </row>
    <row r="5049" spans="1:14" x14ac:dyDescent="0.2">
      <c r="A5049" t="s">
        <v>98</v>
      </c>
      <c r="B5049" t="s">
        <v>995</v>
      </c>
      <c r="C5049" t="s">
        <v>16</v>
      </c>
      <c r="E5049" t="s">
        <v>57</v>
      </c>
      <c r="F5049" t="s">
        <v>22</v>
      </c>
      <c r="H5049" t="s">
        <v>23</v>
      </c>
      <c r="I5049">
        <v>31.75</v>
      </c>
      <c r="J5049">
        <v>42.83</v>
      </c>
      <c r="K5049">
        <v>1359.8525</v>
      </c>
      <c r="L5049" t="s">
        <v>24</v>
      </c>
    </row>
    <row r="5050" spans="1:14" x14ac:dyDescent="0.2">
      <c r="A5050" t="s">
        <v>99</v>
      </c>
      <c r="B5050" t="s">
        <v>995</v>
      </c>
      <c r="C5050" t="s">
        <v>16</v>
      </c>
      <c r="E5050" t="s">
        <v>20</v>
      </c>
      <c r="I5050">
        <v>4</v>
      </c>
      <c r="J5050">
        <v>42.83</v>
      </c>
      <c r="K5050">
        <v>171.32</v>
      </c>
    </row>
    <row r="5051" spans="1:14" x14ac:dyDescent="0.2">
      <c r="A5051" t="s">
        <v>99</v>
      </c>
      <c r="B5051" t="s">
        <v>995</v>
      </c>
      <c r="C5051" t="s">
        <v>16</v>
      </c>
      <c r="D5051" t="s">
        <v>28</v>
      </c>
      <c r="E5051" t="s">
        <v>29</v>
      </c>
      <c r="F5051" t="s">
        <v>30</v>
      </c>
      <c r="G5051" t="s">
        <v>31</v>
      </c>
      <c r="H5051" t="s">
        <v>32</v>
      </c>
      <c r="I5051">
        <v>4</v>
      </c>
      <c r="J5051">
        <v>42.83</v>
      </c>
      <c r="K5051">
        <v>171.32</v>
      </c>
      <c r="L5051" t="s">
        <v>24</v>
      </c>
    </row>
    <row r="5052" spans="1:14" x14ac:dyDescent="0.2">
      <c r="A5052" t="s">
        <v>99</v>
      </c>
      <c r="B5052" t="s">
        <v>995</v>
      </c>
      <c r="C5052" t="s">
        <v>16</v>
      </c>
      <c r="E5052" t="s">
        <v>57</v>
      </c>
      <c r="F5052" t="s">
        <v>22</v>
      </c>
      <c r="H5052" t="s">
        <v>23</v>
      </c>
      <c r="I5052">
        <v>30.75</v>
      </c>
      <c r="J5052">
        <v>42.83</v>
      </c>
      <c r="K5052">
        <v>1317.0225</v>
      </c>
      <c r="L5052" t="s">
        <v>24</v>
      </c>
    </row>
    <row r="5053" spans="1:14" x14ac:dyDescent="0.2">
      <c r="A5053" t="s">
        <v>100</v>
      </c>
      <c r="B5053" t="s">
        <v>995</v>
      </c>
      <c r="C5053" t="s">
        <v>16</v>
      </c>
      <c r="E5053" t="s">
        <v>57</v>
      </c>
      <c r="F5053" t="s">
        <v>22</v>
      </c>
      <c r="H5053" t="s">
        <v>23</v>
      </c>
      <c r="I5053">
        <v>5.75</v>
      </c>
      <c r="J5053">
        <v>42.83</v>
      </c>
      <c r="K5053">
        <v>246.27250000000001</v>
      </c>
      <c r="L5053" t="s">
        <v>24</v>
      </c>
    </row>
    <row r="5054" spans="1:14" x14ac:dyDescent="0.2">
      <c r="A5054" t="s">
        <v>100</v>
      </c>
      <c r="B5054" t="s">
        <v>995</v>
      </c>
      <c r="C5054" t="s">
        <v>16</v>
      </c>
      <c r="E5054" t="s">
        <v>46</v>
      </c>
      <c r="I5054">
        <v>23.25</v>
      </c>
      <c r="J5054">
        <v>42.83</v>
      </c>
      <c r="K5054">
        <v>995.79750000000001</v>
      </c>
      <c r="N5054" t="s">
        <v>996</v>
      </c>
    </row>
    <row r="5055" spans="1:14" x14ac:dyDescent="0.2">
      <c r="A5055" t="s">
        <v>100</v>
      </c>
      <c r="B5055" t="s">
        <v>995</v>
      </c>
      <c r="C5055" t="s">
        <v>16</v>
      </c>
      <c r="E5055" t="s">
        <v>33</v>
      </c>
      <c r="F5055" t="s">
        <v>45</v>
      </c>
      <c r="H5055" t="s">
        <v>23</v>
      </c>
      <c r="I5055">
        <v>2</v>
      </c>
      <c r="J5055">
        <v>42.83</v>
      </c>
      <c r="K5055">
        <v>85.66</v>
      </c>
      <c r="L5055" t="s">
        <v>24</v>
      </c>
      <c r="N5055" t="s">
        <v>996</v>
      </c>
    </row>
    <row r="5056" spans="1:14" x14ac:dyDescent="0.2">
      <c r="A5056" t="s">
        <v>100</v>
      </c>
      <c r="B5056" t="s">
        <v>995</v>
      </c>
      <c r="C5056" t="s">
        <v>16</v>
      </c>
      <c r="E5056" t="s">
        <v>17</v>
      </c>
      <c r="I5056">
        <v>7.75</v>
      </c>
      <c r="J5056">
        <v>42.83</v>
      </c>
      <c r="K5056">
        <v>331.9325</v>
      </c>
      <c r="N5056" t="s">
        <v>996</v>
      </c>
    </row>
    <row r="5057" spans="1:12" x14ac:dyDescent="0.2">
      <c r="A5057" t="s">
        <v>101</v>
      </c>
      <c r="B5057" t="s">
        <v>995</v>
      </c>
      <c r="C5057" t="s">
        <v>16</v>
      </c>
      <c r="E5057" t="s">
        <v>17</v>
      </c>
      <c r="I5057">
        <v>15.5</v>
      </c>
      <c r="J5057">
        <v>42.83</v>
      </c>
      <c r="K5057">
        <v>663.86500000000001</v>
      </c>
    </row>
    <row r="5058" spans="1:12" x14ac:dyDescent="0.2">
      <c r="A5058" t="s">
        <v>101</v>
      </c>
      <c r="B5058" t="s">
        <v>995</v>
      </c>
      <c r="C5058" t="s">
        <v>16</v>
      </c>
      <c r="E5058" t="s">
        <v>57</v>
      </c>
      <c r="F5058" t="s">
        <v>22</v>
      </c>
      <c r="H5058" t="s">
        <v>23</v>
      </c>
      <c r="I5058">
        <v>15.5</v>
      </c>
      <c r="J5058">
        <v>42.83</v>
      </c>
      <c r="K5058">
        <v>663.86500000000001</v>
      </c>
      <c r="L5058" t="s">
        <v>24</v>
      </c>
    </row>
    <row r="5059" spans="1:12" x14ac:dyDescent="0.2">
      <c r="A5059" t="s">
        <v>102</v>
      </c>
      <c r="B5059" t="s">
        <v>995</v>
      </c>
      <c r="C5059" t="s">
        <v>16</v>
      </c>
      <c r="E5059" t="s">
        <v>57</v>
      </c>
      <c r="F5059" t="s">
        <v>22</v>
      </c>
      <c r="H5059" t="s">
        <v>23</v>
      </c>
      <c r="I5059">
        <v>5.75</v>
      </c>
      <c r="J5059">
        <v>42.83</v>
      </c>
      <c r="K5059">
        <v>246.27250000000001</v>
      </c>
      <c r="L5059" t="s">
        <v>24</v>
      </c>
    </row>
    <row r="5060" spans="1:12" x14ac:dyDescent="0.2">
      <c r="A5060" t="s">
        <v>102</v>
      </c>
      <c r="B5060" t="s">
        <v>995</v>
      </c>
      <c r="C5060" t="s">
        <v>16</v>
      </c>
      <c r="E5060" t="s">
        <v>20</v>
      </c>
      <c r="I5060">
        <v>1</v>
      </c>
      <c r="J5060">
        <v>42.83</v>
      </c>
      <c r="K5060">
        <v>42.83</v>
      </c>
    </row>
    <row r="5061" spans="1:12" x14ac:dyDescent="0.2">
      <c r="A5061" t="s">
        <v>102</v>
      </c>
      <c r="B5061" t="s">
        <v>995</v>
      </c>
      <c r="C5061" t="s">
        <v>16</v>
      </c>
      <c r="E5061" t="s">
        <v>46</v>
      </c>
      <c r="I5061">
        <v>32</v>
      </c>
      <c r="J5061">
        <v>42.83</v>
      </c>
      <c r="K5061">
        <v>1370.56</v>
      </c>
    </row>
    <row r="5062" spans="1:12" x14ac:dyDescent="0.2">
      <c r="A5062" t="s">
        <v>103</v>
      </c>
      <c r="B5062" t="s">
        <v>995</v>
      </c>
      <c r="C5062" t="s">
        <v>16</v>
      </c>
      <c r="E5062" t="s">
        <v>20</v>
      </c>
      <c r="I5062">
        <v>3</v>
      </c>
      <c r="J5062">
        <v>42.83</v>
      </c>
      <c r="K5062">
        <v>128.49</v>
      </c>
    </row>
    <row r="5063" spans="1:12" x14ac:dyDescent="0.2">
      <c r="A5063" t="s">
        <v>103</v>
      </c>
      <c r="B5063" t="s">
        <v>995</v>
      </c>
      <c r="C5063" t="s">
        <v>16</v>
      </c>
      <c r="D5063" t="s">
        <v>28</v>
      </c>
      <c r="E5063" t="s">
        <v>29</v>
      </c>
      <c r="F5063" t="s">
        <v>30</v>
      </c>
      <c r="G5063" t="s">
        <v>31</v>
      </c>
      <c r="H5063" t="s">
        <v>32</v>
      </c>
      <c r="I5063">
        <v>3</v>
      </c>
      <c r="J5063">
        <v>42.83</v>
      </c>
      <c r="K5063">
        <v>128.49</v>
      </c>
      <c r="L5063" t="s">
        <v>24</v>
      </c>
    </row>
    <row r="5064" spans="1:12" x14ac:dyDescent="0.2">
      <c r="A5064" t="s">
        <v>103</v>
      </c>
      <c r="B5064" t="s">
        <v>995</v>
      </c>
      <c r="C5064" t="s">
        <v>16</v>
      </c>
      <c r="E5064" t="s">
        <v>57</v>
      </c>
      <c r="F5064" t="s">
        <v>22</v>
      </c>
      <c r="H5064" t="s">
        <v>23</v>
      </c>
      <c r="I5064">
        <v>32.75</v>
      </c>
      <c r="J5064">
        <v>42.83</v>
      </c>
      <c r="K5064">
        <v>1402.6824999999999</v>
      </c>
      <c r="L5064" t="s">
        <v>24</v>
      </c>
    </row>
    <row r="5065" spans="1:12" x14ac:dyDescent="0.2">
      <c r="A5065" t="s">
        <v>104</v>
      </c>
      <c r="B5065" t="s">
        <v>995</v>
      </c>
      <c r="C5065" t="s">
        <v>16</v>
      </c>
      <c r="E5065" t="s">
        <v>57</v>
      </c>
      <c r="F5065" t="s">
        <v>22</v>
      </c>
      <c r="H5065" t="s">
        <v>23</v>
      </c>
      <c r="I5065">
        <v>28</v>
      </c>
      <c r="J5065">
        <v>42.83</v>
      </c>
      <c r="K5065">
        <v>1199.24</v>
      </c>
      <c r="L5065" t="s">
        <v>24</v>
      </c>
    </row>
    <row r="5066" spans="1:12" x14ac:dyDescent="0.2">
      <c r="A5066" t="s">
        <v>104</v>
      </c>
      <c r="B5066" t="s">
        <v>995</v>
      </c>
      <c r="C5066" t="s">
        <v>16</v>
      </c>
      <c r="E5066" t="s">
        <v>17</v>
      </c>
      <c r="I5066">
        <v>7.75</v>
      </c>
      <c r="J5066">
        <v>42.83</v>
      </c>
      <c r="K5066">
        <v>331.9325</v>
      </c>
    </row>
    <row r="5067" spans="1:12" x14ac:dyDescent="0.2">
      <c r="A5067" t="s">
        <v>104</v>
      </c>
      <c r="B5067" t="s">
        <v>995</v>
      </c>
      <c r="C5067" t="s">
        <v>16</v>
      </c>
      <c r="E5067" t="s">
        <v>20</v>
      </c>
      <c r="I5067">
        <v>3</v>
      </c>
      <c r="J5067">
        <v>42.83</v>
      </c>
      <c r="K5067">
        <v>128.49</v>
      </c>
    </row>
    <row r="5068" spans="1:12" x14ac:dyDescent="0.2">
      <c r="A5068" t="s">
        <v>105</v>
      </c>
      <c r="B5068" t="s">
        <v>995</v>
      </c>
      <c r="C5068" t="s">
        <v>16</v>
      </c>
      <c r="E5068" t="s">
        <v>20</v>
      </c>
      <c r="I5068">
        <v>1</v>
      </c>
      <c r="J5068">
        <v>42.83</v>
      </c>
      <c r="K5068">
        <v>42.83</v>
      </c>
    </row>
    <row r="5069" spans="1:12" x14ac:dyDescent="0.2">
      <c r="A5069" t="s">
        <v>105</v>
      </c>
      <c r="B5069" t="s">
        <v>995</v>
      </c>
      <c r="C5069" t="s">
        <v>16</v>
      </c>
      <c r="D5069" t="s">
        <v>28</v>
      </c>
      <c r="E5069" t="s">
        <v>29</v>
      </c>
      <c r="F5069" t="s">
        <v>30</v>
      </c>
      <c r="G5069" t="s">
        <v>31</v>
      </c>
      <c r="H5069" t="s">
        <v>32</v>
      </c>
      <c r="I5069">
        <v>3</v>
      </c>
      <c r="J5069">
        <v>42.83</v>
      </c>
      <c r="K5069">
        <v>128.49</v>
      </c>
      <c r="L5069" t="s">
        <v>24</v>
      </c>
    </row>
    <row r="5070" spans="1:12" x14ac:dyDescent="0.2">
      <c r="A5070" t="s">
        <v>105</v>
      </c>
      <c r="B5070" t="s">
        <v>995</v>
      </c>
      <c r="C5070" t="s">
        <v>16</v>
      </c>
      <c r="E5070" t="s">
        <v>57</v>
      </c>
      <c r="F5070" t="s">
        <v>22</v>
      </c>
      <c r="H5070" t="s">
        <v>23</v>
      </c>
      <c r="I5070">
        <v>34.75</v>
      </c>
      <c r="J5070">
        <v>42.83</v>
      </c>
      <c r="K5070">
        <v>1488.3425</v>
      </c>
      <c r="L5070" t="s">
        <v>24</v>
      </c>
    </row>
    <row r="5071" spans="1:12" x14ac:dyDescent="0.2">
      <c r="A5071" t="s">
        <v>106</v>
      </c>
      <c r="B5071" t="s">
        <v>995</v>
      </c>
      <c r="C5071" t="s">
        <v>16</v>
      </c>
      <c r="E5071" t="s">
        <v>57</v>
      </c>
      <c r="F5071" t="s">
        <v>22</v>
      </c>
      <c r="H5071" t="s">
        <v>23</v>
      </c>
      <c r="I5071">
        <v>24</v>
      </c>
      <c r="J5071">
        <v>42.83</v>
      </c>
      <c r="K5071">
        <v>1027.92</v>
      </c>
      <c r="L5071" t="s">
        <v>24</v>
      </c>
    </row>
    <row r="5072" spans="1:12" x14ac:dyDescent="0.2">
      <c r="A5072" t="s">
        <v>106</v>
      </c>
      <c r="B5072" t="s">
        <v>995</v>
      </c>
      <c r="C5072" t="s">
        <v>16</v>
      </c>
      <c r="D5072" t="s">
        <v>28</v>
      </c>
      <c r="E5072" t="s">
        <v>29</v>
      </c>
      <c r="F5072" t="s">
        <v>30</v>
      </c>
      <c r="G5072" t="s">
        <v>31</v>
      </c>
      <c r="H5072" t="s">
        <v>32</v>
      </c>
      <c r="I5072">
        <v>2</v>
      </c>
      <c r="J5072">
        <v>42.83</v>
      </c>
      <c r="K5072">
        <v>85.66</v>
      </c>
      <c r="L5072" t="s">
        <v>24</v>
      </c>
    </row>
    <row r="5073" spans="1:14" x14ac:dyDescent="0.2">
      <c r="A5073" t="s">
        <v>106</v>
      </c>
      <c r="B5073" t="s">
        <v>995</v>
      </c>
      <c r="C5073" t="s">
        <v>16</v>
      </c>
      <c r="E5073" t="s">
        <v>46</v>
      </c>
      <c r="I5073">
        <v>9.75</v>
      </c>
      <c r="J5073">
        <v>42.83</v>
      </c>
      <c r="K5073">
        <v>417.59249999999997</v>
      </c>
    </row>
    <row r="5074" spans="1:14" x14ac:dyDescent="0.2">
      <c r="A5074" t="s">
        <v>106</v>
      </c>
      <c r="B5074" t="s">
        <v>995</v>
      </c>
      <c r="C5074" t="s">
        <v>16</v>
      </c>
      <c r="E5074" t="s">
        <v>20</v>
      </c>
      <c r="I5074">
        <v>3</v>
      </c>
      <c r="J5074">
        <v>42.83</v>
      </c>
      <c r="K5074">
        <v>128.49</v>
      </c>
    </row>
    <row r="5075" spans="1:14" x14ac:dyDescent="0.2">
      <c r="A5075" t="s">
        <v>107</v>
      </c>
      <c r="B5075" t="s">
        <v>995</v>
      </c>
      <c r="C5075" t="s">
        <v>16</v>
      </c>
      <c r="E5075" t="s">
        <v>20</v>
      </c>
      <c r="I5075">
        <v>3</v>
      </c>
      <c r="J5075">
        <v>42.83</v>
      </c>
      <c r="K5075">
        <v>128.49</v>
      </c>
    </row>
    <row r="5076" spans="1:14" x14ac:dyDescent="0.2">
      <c r="A5076" t="s">
        <v>107</v>
      </c>
      <c r="B5076" t="s">
        <v>995</v>
      </c>
      <c r="C5076" t="s">
        <v>16</v>
      </c>
      <c r="E5076" t="s">
        <v>57</v>
      </c>
      <c r="F5076" t="s">
        <v>22</v>
      </c>
      <c r="H5076" t="s">
        <v>23</v>
      </c>
      <c r="I5076">
        <v>35.75</v>
      </c>
      <c r="J5076">
        <v>42.83</v>
      </c>
      <c r="K5076">
        <v>1531.1724999999999</v>
      </c>
      <c r="L5076" t="s">
        <v>24</v>
      </c>
    </row>
    <row r="5077" spans="1:14" x14ac:dyDescent="0.2">
      <c r="A5077" t="s">
        <v>108</v>
      </c>
      <c r="B5077" t="s">
        <v>995</v>
      </c>
      <c r="C5077" t="s">
        <v>16</v>
      </c>
      <c r="E5077" t="s">
        <v>57</v>
      </c>
      <c r="F5077" t="s">
        <v>22</v>
      </c>
      <c r="H5077" t="s">
        <v>23</v>
      </c>
      <c r="I5077">
        <v>31.75</v>
      </c>
      <c r="J5077">
        <v>42.83</v>
      </c>
      <c r="K5077">
        <v>1359.8525</v>
      </c>
      <c r="L5077" t="s">
        <v>24</v>
      </c>
    </row>
    <row r="5078" spans="1:14" x14ac:dyDescent="0.2">
      <c r="A5078" t="s">
        <v>108</v>
      </c>
      <c r="B5078" t="s">
        <v>995</v>
      </c>
      <c r="C5078" t="s">
        <v>16</v>
      </c>
      <c r="E5078" t="s">
        <v>20</v>
      </c>
      <c r="I5078">
        <v>4</v>
      </c>
      <c r="J5078">
        <v>42.83</v>
      </c>
      <c r="K5078">
        <v>171.32</v>
      </c>
    </row>
    <row r="5079" spans="1:14" x14ac:dyDescent="0.2">
      <c r="A5079" t="s">
        <v>108</v>
      </c>
      <c r="B5079" t="s">
        <v>995</v>
      </c>
      <c r="C5079" t="s">
        <v>16</v>
      </c>
      <c r="D5079" t="s">
        <v>28</v>
      </c>
      <c r="E5079" t="s">
        <v>29</v>
      </c>
      <c r="F5079" t="s">
        <v>30</v>
      </c>
      <c r="G5079" t="s">
        <v>31</v>
      </c>
      <c r="H5079" t="s">
        <v>32</v>
      </c>
      <c r="I5079">
        <v>3</v>
      </c>
      <c r="J5079">
        <v>42.83</v>
      </c>
      <c r="K5079">
        <v>128.49</v>
      </c>
      <c r="L5079" t="s">
        <v>24</v>
      </c>
    </row>
    <row r="5080" spans="1:14" x14ac:dyDescent="0.2">
      <c r="A5080" t="s">
        <v>109</v>
      </c>
      <c r="B5080" t="s">
        <v>995</v>
      </c>
      <c r="C5080" t="s">
        <v>16</v>
      </c>
      <c r="E5080" t="s">
        <v>17</v>
      </c>
      <c r="I5080">
        <v>31</v>
      </c>
      <c r="J5080">
        <v>42.83</v>
      </c>
      <c r="K5080">
        <v>1327.73</v>
      </c>
    </row>
    <row r="5081" spans="1:14" x14ac:dyDescent="0.2">
      <c r="A5081" t="s">
        <v>107</v>
      </c>
      <c r="B5081" t="s">
        <v>997</v>
      </c>
      <c r="C5081" t="s">
        <v>16</v>
      </c>
      <c r="E5081" t="s">
        <v>17</v>
      </c>
      <c r="I5081">
        <v>23</v>
      </c>
      <c r="J5081">
        <v>30.94</v>
      </c>
      <c r="K5081">
        <v>711.62</v>
      </c>
    </row>
    <row r="5082" spans="1:14" x14ac:dyDescent="0.2">
      <c r="A5082" t="s">
        <v>107</v>
      </c>
      <c r="B5082" t="s">
        <v>997</v>
      </c>
      <c r="C5082" t="s">
        <v>16</v>
      </c>
      <c r="E5082" t="s">
        <v>18</v>
      </c>
      <c r="I5082">
        <v>9.25</v>
      </c>
      <c r="J5082">
        <v>30.94</v>
      </c>
      <c r="K5082">
        <v>286.19499999999999</v>
      </c>
    </row>
    <row r="5083" spans="1:14" x14ac:dyDescent="0.2">
      <c r="A5083" t="s">
        <v>107</v>
      </c>
      <c r="B5083" t="s">
        <v>997</v>
      </c>
      <c r="C5083" t="s">
        <v>16</v>
      </c>
      <c r="D5083" t="s">
        <v>361</v>
      </c>
      <c r="E5083" t="s">
        <v>362</v>
      </c>
      <c r="F5083" t="s">
        <v>363</v>
      </c>
      <c r="G5083" t="s">
        <v>54</v>
      </c>
      <c r="I5083">
        <v>3</v>
      </c>
      <c r="J5083">
        <v>30.94</v>
      </c>
      <c r="K5083">
        <v>92.82</v>
      </c>
    </row>
    <row r="5084" spans="1:14" x14ac:dyDescent="0.2">
      <c r="A5084" t="s">
        <v>107</v>
      </c>
      <c r="B5084" t="s">
        <v>997</v>
      </c>
      <c r="C5084" t="s">
        <v>16</v>
      </c>
      <c r="D5084" t="s">
        <v>380</v>
      </c>
      <c r="E5084" t="s">
        <v>998</v>
      </c>
      <c r="F5084" t="s">
        <v>999</v>
      </c>
      <c r="G5084" t="s">
        <v>63</v>
      </c>
      <c r="I5084">
        <v>5.5</v>
      </c>
      <c r="J5084">
        <v>30.94</v>
      </c>
      <c r="K5084">
        <v>170.17</v>
      </c>
      <c r="L5084" t="s">
        <v>1000</v>
      </c>
      <c r="N5084" t="s">
        <v>1001</v>
      </c>
    </row>
    <row r="5085" spans="1:14" x14ac:dyDescent="0.2">
      <c r="A5085" t="s">
        <v>108</v>
      </c>
      <c r="B5085" t="s">
        <v>997</v>
      </c>
      <c r="C5085" t="s">
        <v>16</v>
      </c>
      <c r="E5085" t="s">
        <v>17</v>
      </c>
      <c r="I5085">
        <v>27.0833333</v>
      </c>
      <c r="J5085">
        <v>30.94</v>
      </c>
      <c r="K5085">
        <v>837.95833230200003</v>
      </c>
    </row>
    <row r="5086" spans="1:14" x14ac:dyDescent="0.2">
      <c r="A5086" t="s">
        <v>108</v>
      </c>
      <c r="B5086" t="s">
        <v>997</v>
      </c>
      <c r="C5086" t="s">
        <v>16</v>
      </c>
      <c r="E5086" t="s">
        <v>18</v>
      </c>
      <c r="I5086">
        <v>11.5833333</v>
      </c>
      <c r="J5086">
        <v>30.94</v>
      </c>
      <c r="K5086">
        <v>358.38833230199998</v>
      </c>
      <c r="N5086" t="s">
        <v>1002</v>
      </c>
    </row>
    <row r="5087" spans="1:14" x14ac:dyDescent="0.2">
      <c r="A5087" t="s">
        <v>109</v>
      </c>
      <c r="B5087" t="s">
        <v>997</v>
      </c>
      <c r="C5087" t="s">
        <v>16</v>
      </c>
      <c r="E5087" t="s">
        <v>17</v>
      </c>
      <c r="I5087">
        <v>38.75</v>
      </c>
      <c r="J5087">
        <v>30.94</v>
      </c>
      <c r="K5087">
        <v>1198.925</v>
      </c>
    </row>
    <row r="5088" spans="1:14" x14ac:dyDescent="0.2">
      <c r="A5088" t="s">
        <v>106</v>
      </c>
      <c r="B5088" t="s">
        <v>997</v>
      </c>
      <c r="C5088" t="s">
        <v>16</v>
      </c>
      <c r="E5088" t="s">
        <v>17</v>
      </c>
      <c r="I5088">
        <v>7.75</v>
      </c>
      <c r="J5088">
        <v>30.94</v>
      </c>
      <c r="K5088">
        <v>239.785</v>
      </c>
    </row>
    <row r="5089" spans="1:14" x14ac:dyDescent="0.2">
      <c r="A5089" t="s">
        <v>106</v>
      </c>
      <c r="B5089" t="s">
        <v>997</v>
      </c>
      <c r="C5089" t="s">
        <v>16</v>
      </c>
      <c r="E5089" t="s">
        <v>18</v>
      </c>
      <c r="I5089">
        <v>7</v>
      </c>
      <c r="J5089">
        <v>30.94</v>
      </c>
      <c r="K5089">
        <v>216.58</v>
      </c>
    </row>
    <row r="5090" spans="1:14" x14ac:dyDescent="0.2">
      <c r="A5090" t="s">
        <v>106</v>
      </c>
      <c r="B5090" t="s">
        <v>997</v>
      </c>
      <c r="C5090" t="s">
        <v>16</v>
      </c>
      <c r="E5090" t="s">
        <v>20</v>
      </c>
      <c r="I5090">
        <v>4.8333332999999996</v>
      </c>
      <c r="J5090">
        <v>30.94</v>
      </c>
      <c r="K5090">
        <v>149.54333230200001</v>
      </c>
    </row>
    <row r="5091" spans="1:14" x14ac:dyDescent="0.2">
      <c r="A5091" t="s">
        <v>106</v>
      </c>
      <c r="B5091" t="s">
        <v>997</v>
      </c>
      <c r="C5091" t="s">
        <v>16</v>
      </c>
      <c r="E5091" t="s">
        <v>391</v>
      </c>
      <c r="F5091" t="s">
        <v>392</v>
      </c>
      <c r="G5091" t="s">
        <v>134</v>
      </c>
      <c r="H5091" t="s">
        <v>180</v>
      </c>
      <c r="I5091">
        <v>7.75</v>
      </c>
      <c r="J5091">
        <v>30.94</v>
      </c>
      <c r="K5091">
        <v>239.785</v>
      </c>
      <c r="L5091" t="s">
        <v>24</v>
      </c>
      <c r="N5091" t="s">
        <v>521</v>
      </c>
    </row>
    <row r="5092" spans="1:14" x14ac:dyDescent="0.2">
      <c r="A5092" t="s">
        <v>106</v>
      </c>
      <c r="B5092" t="s">
        <v>997</v>
      </c>
      <c r="C5092" t="s">
        <v>16</v>
      </c>
      <c r="E5092" t="s">
        <v>40</v>
      </c>
      <c r="I5092">
        <v>7.75</v>
      </c>
      <c r="J5092">
        <v>30.94</v>
      </c>
      <c r="K5092">
        <v>239.785</v>
      </c>
    </row>
    <row r="5093" spans="1:14" x14ac:dyDescent="0.2">
      <c r="A5093" t="s">
        <v>106</v>
      </c>
      <c r="B5093" t="s">
        <v>997</v>
      </c>
      <c r="C5093" t="s">
        <v>16</v>
      </c>
      <c r="D5093" t="s">
        <v>361</v>
      </c>
      <c r="E5093" t="s">
        <v>362</v>
      </c>
      <c r="F5093" t="s">
        <v>363</v>
      </c>
      <c r="G5093" t="s">
        <v>54</v>
      </c>
      <c r="I5093">
        <v>3.8333333000000001</v>
      </c>
      <c r="J5093">
        <v>30.94</v>
      </c>
      <c r="K5093">
        <v>118.603332302</v>
      </c>
    </row>
    <row r="5094" spans="1:14" x14ac:dyDescent="0.2">
      <c r="A5094" t="s">
        <v>105</v>
      </c>
      <c r="B5094" t="s">
        <v>997</v>
      </c>
      <c r="C5094" t="s">
        <v>16</v>
      </c>
      <c r="E5094" t="s">
        <v>17</v>
      </c>
      <c r="I5094">
        <v>7.75</v>
      </c>
      <c r="J5094">
        <v>30.94</v>
      </c>
      <c r="K5094">
        <v>239.785</v>
      </c>
    </row>
    <row r="5095" spans="1:14" x14ac:dyDescent="0.2">
      <c r="A5095" t="s">
        <v>105</v>
      </c>
      <c r="B5095" t="s">
        <v>997</v>
      </c>
      <c r="C5095" t="s">
        <v>16</v>
      </c>
      <c r="E5095" t="s">
        <v>46</v>
      </c>
      <c r="I5095">
        <v>3.6666666999999999</v>
      </c>
      <c r="J5095">
        <v>30.94</v>
      </c>
      <c r="K5095">
        <v>113.446667698</v>
      </c>
      <c r="N5095" t="s">
        <v>1003</v>
      </c>
    </row>
    <row r="5096" spans="1:14" x14ac:dyDescent="0.2">
      <c r="A5096" t="s">
        <v>105</v>
      </c>
      <c r="B5096" t="s">
        <v>997</v>
      </c>
      <c r="C5096" t="s">
        <v>16</v>
      </c>
      <c r="D5096" t="s">
        <v>73</v>
      </c>
      <c r="E5096" t="s">
        <v>412</v>
      </c>
      <c r="F5096" t="s">
        <v>413</v>
      </c>
      <c r="G5096" t="s">
        <v>396</v>
      </c>
      <c r="I5096">
        <v>9.75</v>
      </c>
      <c r="J5096">
        <v>30.94</v>
      </c>
      <c r="K5096">
        <v>301.66500000000002</v>
      </c>
    </row>
    <row r="5097" spans="1:14" x14ac:dyDescent="0.2">
      <c r="A5097" t="s">
        <v>105</v>
      </c>
      <c r="B5097" t="s">
        <v>997</v>
      </c>
      <c r="C5097" t="s">
        <v>16</v>
      </c>
      <c r="E5097" t="s">
        <v>18</v>
      </c>
      <c r="I5097">
        <v>7.75</v>
      </c>
      <c r="J5097">
        <v>30.94</v>
      </c>
      <c r="K5097">
        <v>239.785</v>
      </c>
    </row>
    <row r="5098" spans="1:14" x14ac:dyDescent="0.2">
      <c r="A5098" t="s">
        <v>105</v>
      </c>
      <c r="B5098" t="s">
        <v>997</v>
      </c>
      <c r="C5098" t="s">
        <v>16</v>
      </c>
      <c r="D5098" t="s">
        <v>361</v>
      </c>
      <c r="E5098" t="s">
        <v>362</v>
      </c>
      <c r="F5098" t="s">
        <v>363</v>
      </c>
      <c r="G5098" t="s">
        <v>54</v>
      </c>
      <c r="I5098">
        <v>3.8333333000000001</v>
      </c>
      <c r="J5098">
        <v>30.94</v>
      </c>
      <c r="K5098">
        <v>118.603332302</v>
      </c>
    </row>
    <row r="5099" spans="1:14" x14ac:dyDescent="0.2">
      <c r="A5099" t="s">
        <v>105</v>
      </c>
      <c r="B5099" t="s">
        <v>997</v>
      </c>
      <c r="C5099" t="s">
        <v>16</v>
      </c>
      <c r="E5099" t="s">
        <v>20</v>
      </c>
      <c r="I5099">
        <v>4</v>
      </c>
      <c r="J5099">
        <v>30.94</v>
      </c>
      <c r="K5099">
        <v>123.76</v>
      </c>
    </row>
    <row r="5100" spans="1:14" x14ac:dyDescent="0.2">
      <c r="A5100" t="s">
        <v>105</v>
      </c>
      <c r="B5100" t="s">
        <v>997</v>
      </c>
      <c r="C5100" t="s">
        <v>16</v>
      </c>
      <c r="E5100" t="s">
        <v>20</v>
      </c>
      <c r="I5100">
        <v>4</v>
      </c>
      <c r="J5100">
        <v>30.94</v>
      </c>
      <c r="K5100">
        <v>123.76</v>
      </c>
    </row>
    <row r="5101" spans="1:14" x14ac:dyDescent="0.2">
      <c r="A5101" t="s">
        <v>36</v>
      </c>
      <c r="B5101" t="s">
        <v>997</v>
      </c>
      <c r="C5101" t="s">
        <v>16</v>
      </c>
      <c r="E5101" t="s">
        <v>79</v>
      </c>
      <c r="I5101">
        <v>8.75</v>
      </c>
      <c r="J5101">
        <v>30.94</v>
      </c>
      <c r="K5101">
        <v>270.72500000000002</v>
      </c>
    </row>
    <row r="5102" spans="1:14" x14ac:dyDescent="0.2">
      <c r="A5102" t="s">
        <v>36</v>
      </c>
      <c r="B5102" t="s">
        <v>997</v>
      </c>
      <c r="C5102" t="s">
        <v>16</v>
      </c>
      <c r="E5102" t="s">
        <v>18</v>
      </c>
      <c r="I5102">
        <v>8.75</v>
      </c>
      <c r="J5102">
        <v>30.94</v>
      </c>
      <c r="K5102">
        <v>270.72500000000002</v>
      </c>
      <c r="N5102" t="s">
        <v>1004</v>
      </c>
    </row>
    <row r="5103" spans="1:14" x14ac:dyDescent="0.2">
      <c r="A5103" t="s">
        <v>36</v>
      </c>
      <c r="B5103" t="s">
        <v>997</v>
      </c>
      <c r="C5103" t="s">
        <v>16</v>
      </c>
      <c r="E5103" t="s">
        <v>20</v>
      </c>
      <c r="I5103">
        <v>5.75</v>
      </c>
      <c r="J5103">
        <v>30.94</v>
      </c>
      <c r="K5103">
        <v>177.905</v>
      </c>
    </row>
    <row r="5104" spans="1:14" x14ac:dyDescent="0.2">
      <c r="A5104" t="s">
        <v>36</v>
      </c>
      <c r="B5104" t="s">
        <v>997</v>
      </c>
      <c r="C5104" t="s">
        <v>16</v>
      </c>
      <c r="E5104" t="s">
        <v>92</v>
      </c>
      <c r="I5104">
        <v>15.5</v>
      </c>
      <c r="J5104">
        <v>30.94</v>
      </c>
      <c r="K5104">
        <v>479.57</v>
      </c>
    </row>
    <row r="5105" spans="1:14" x14ac:dyDescent="0.2">
      <c r="A5105" t="s">
        <v>37</v>
      </c>
      <c r="B5105" t="s">
        <v>997</v>
      </c>
      <c r="C5105" t="s">
        <v>16</v>
      </c>
      <c r="E5105" t="s">
        <v>20</v>
      </c>
      <c r="I5105">
        <v>4</v>
      </c>
      <c r="J5105">
        <v>30.94</v>
      </c>
      <c r="K5105">
        <v>123.76</v>
      </c>
    </row>
    <row r="5106" spans="1:14" x14ac:dyDescent="0.2">
      <c r="A5106" t="s">
        <v>37</v>
      </c>
      <c r="B5106" t="s">
        <v>997</v>
      </c>
      <c r="C5106" t="s">
        <v>16</v>
      </c>
      <c r="E5106" t="s">
        <v>46</v>
      </c>
      <c r="I5106">
        <v>4.75</v>
      </c>
      <c r="J5106">
        <v>30.94</v>
      </c>
      <c r="K5106">
        <v>146.965</v>
      </c>
    </row>
    <row r="5107" spans="1:14" x14ac:dyDescent="0.2">
      <c r="A5107" t="s">
        <v>37</v>
      </c>
      <c r="B5107" t="s">
        <v>997</v>
      </c>
      <c r="C5107" t="s">
        <v>16</v>
      </c>
      <c r="E5107" t="s">
        <v>46</v>
      </c>
      <c r="I5107">
        <v>8.75</v>
      </c>
      <c r="J5107">
        <v>30.94</v>
      </c>
      <c r="K5107">
        <v>270.72500000000002</v>
      </c>
    </row>
    <row r="5108" spans="1:14" x14ac:dyDescent="0.2">
      <c r="A5108" t="s">
        <v>37</v>
      </c>
      <c r="B5108" t="s">
        <v>997</v>
      </c>
      <c r="C5108" t="s">
        <v>16</v>
      </c>
      <c r="E5108" t="s">
        <v>79</v>
      </c>
      <c r="I5108">
        <v>8.75</v>
      </c>
      <c r="J5108">
        <v>30.94</v>
      </c>
      <c r="K5108">
        <v>270.72500000000002</v>
      </c>
    </row>
    <row r="5109" spans="1:14" x14ac:dyDescent="0.2">
      <c r="A5109" t="s">
        <v>37</v>
      </c>
      <c r="B5109" t="s">
        <v>997</v>
      </c>
      <c r="C5109" t="s">
        <v>16</v>
      </c>
      <c r="E5109" t="s">
        <v>92</v>
      </c>
      <c r="I5109">
        <v>8.75</v>
      </c>
      <c r="J5109">
        <v>30.94</v>
      </c>
      <c r="K5109">
        <v>270.72500000000002</v>
      </c>
    </row>
    <row r="5110" spans="1:14" x14ac:dyDescent="0.2">
      <c r="A5110" t="s">
        <v>37</v>
      </c>
      <c r="B5110" t="s">
        <v>997</v>
      </c>
      <c r="C5110" t="s">
        <v>16</v>
      </c>
      <c r="E5110" t="s">
        <v>111</v>
      </c>
      <c r="F5110" t="s">
        <v>59</v>
      </c>
      <c r="H5110" t="s">
        <v>23</v>
      </c>
      <c r="I5110">
        <v>3.8333333000000001</v>
      </c>
      <c r="J5110">
        <v>30.94</v>
      </c>
      <c r="K5110">
        <v>118.603332302</v>
      </c>
      <c r="L5110" t="s">
        <v>24</v>
      </c>
    </row>
    <row r="5111" spans="1:14" x14ac:dyDescent="0.2">
      <c r="A5111" t="s">
        <v>39</v>
      </c>
      <c r="B5111" t="s">
        <v>997</v>
      </c>
      <c r="C5111" t="s">
        <v>16</v>
      </c>
      <c r="E5111" t="s">
        <v>20</v>
      </c>
      <c r="I5111">
        <v>7.75</v>
      </c>
      <c r="J5111">
        <v>30.94</v>
      </c>
      <c r="K5111">
        <v>239.785</v>
      </c>
    </row>
    <row r="5112" spans="1:14" x14ac:dyDescent="0.2">
      <c r="A5112" t="s">
        <v>39</v>
      </c>
      <c r="B5112" t="s">
        <v>997</v>
      </c>
      <c r="C5112" t="s">
        <v>16</v>
      </c>
      <c r="D5112" t="s">
        <v>361</v>
      </c>
      <c r="E5112" t="s">
        <v>362</v>
      </c>
      <c r="F5112" t="s">
        <v>363</v>
      </c>
      <c r="G5112" t="s">
        <v>54</v>
      </c>
      <c r="I5112">
        <v>15.5</v>
      </c>
      <c r="J5112">
        <v>30.94</v>
      </c>
      <c r="K5112">
        <v>479.57</v>
      </c>
    </row>
    <row r="5113" spans="1:14" x14ac:dyDescent="0.2">
      <c r="A5113" t="s">
        <v>39</v>
      </c>
      <c r="B5113" t="s">
        <v>997</v>
      </c>
      <c r="C5113" t="s">
        <v>16</v>
      </c>
      <c r="E5113" t="s">
        <v>18</v>
      </c>
      <c r="I5113">
        <v>7.6666667000000004</v>
      </c>
      <c r="J5113">
        <v>30.94</v>
      </c>
      <c r="K5113">
        <v>237.20666769799999</v>
      </c>
    </row>
    <row r="5114" spans="1:14" x14ac:dyDescent="0.2">
      <c r="A5114" t="s">
        <v>39</v>
      </c>
      <c r="B5114" t="s">
        <v>997</v>
      </c>
      <c r="C5114" t="s">
        <v>16</v>
      </c>
      <c r="E5114" t="s">
        <v>46</v>
      </c>
      <c r="I5114">
        <v>3</v>
      </c>
      <c r="J5114">
        <v>30.94</v>
      </c>
      <c r="K5114">
        <v>92.82</v>
      </c>
    </row>
    <row r="5115" spans="1:14" x14ac:dyDescent="0.2">
      <c r="A5115" t="s">
        <v>39</v>
      </c>
      <c r="B5115" t="s">
        <v>997</v>
      </c>
      <c r="C5115" t="s">
        <v>16</v>
      </c>
      <c r="D5115" t="s">
        <v>380</v>
      </c>
      <c r="E5115" t="s">
        <v>998</v>
      </c>
      <c r="F5115" t="s">
        <v>999</v>
      </c>
      <c r="G5115" t="s">
        <v>63</v>
      </c>
      <c r="I5115">
        <v>5</v>
      </c>
      <c r="J5115">
        <v>30.94</v>
      </c>
      <c r="K5115">
        <v>154.69999999999999</v>
      </c>
      <c r="L5115" t="s">
        <v>1000</v>
      </c>
      <c r="N5115" t="s">
        <v>1005</v>
      </c>
    </row>
    <row r="5116" spans="1:14" x14ac:dyDescent="0.2">
      <c r="A5116" t="s">
        <v>44</v>
      </c>
      <c r="B5116" t="s">
        <v>997</v>
      </c>
      <c r="C5116" t="s">
        <v>16</v>
      </c>
      <c r="D5116" t="s">
        <v>73</v>
      </c>
      <c r="E5116" t="s">
        <v>412</v>
      </c>
      <c r="F5116" t="s">
        <v>413</v>
      </c>
      <c r="G5116" t="s">
        <v>396</v>
      </c>
      <c r="I5116">
        <v>22.25</v>
      </c>
      <c r="J5116">
        <v>30.94</v>
      </c>
      <c r="K5116">
        <v>688.41499999999996</v>
      </c>
    </row>
    <row r="5117" spans="1:14" x14ac:dyDescent="0.2">
      <c r="A5117" t="s">
        <v>44</v>
      </c>
      <c r="B5117" t="s">
        <v>997</v>
      </c>
      <c r="C5117" t="s">
        <v>16</v>
      </c>
      <c r="E5117" t="s">
        <v>20</v>
      </c>
      <c r="I5117">
        <v>5</v>
      </c>
      <c r="J5117">
        <v>30.94</v>
      </c>
      <c r="K5117">
        <v>154.69999999999999</v>
      </c>
    </row>
    <row r="5118" spans="1:14" x14ac:dyDescent="0.2">
      <c r="A5118" t="s">
        <v>44</v>
      </c>
      <c r="B5118" t="s">
        <v>997</v>
      </c>
      <c r="C5118" t="s">
        <v>16</v>
      </c>
      <c r="E5118" t="s">
        <v>18</v>
      </c>
      <c r="I5118">
        <v>7.75</v>
      </c>
      <c r="J5118">
        <v>30.94</v>
      </c>
      <c r="K5118">
        <v>239.785</v>
      </c>
    </row>
    <row r="5119" spans="1:14" x14ac:dyDescent="0.2">
      <c r="A5119" t="s">
        <v>44</v>
      </c>
      <c r="B5119" t="s">
        <v>997</v>
      </c>
      <c r="C5119" t="s">
        <v>16</v>
      </c>
      <c r="D5119" t="s">
        <v>361</v>
      </c>
      <c r="E5119" t="s">
        <v>362</v>
      </c>
      <c r="F5119" t="s">
        <v>363</v>
      </c>
      <c r="G5119" t="s">
        <v>54</v>
      </c>
      <c r="I5119">
        <v>3.8333333000000001</v>
      </c>
      <c r="J5119">
        <v>30.94</v>
      </c>
      <c r="K5119">
        <v>118.603332302</v>
      </c>
      <c r="N5119" t="s">
        <v>1006</v>
      </c>
    </row>
    <row r="5120" spans="1:14" x14ac:dyDescent="0.2">
      <c r="A5120" t="s">
        <v>47</v>
      </c>
      <c r="B5120" t="s">
        <v>997</v>
      </c>
      <c r="C5120" t="s">
        <v>16</v>
      </c>
      <c r="E5120" t="s">
        <v>79</v>
      </c>
      <c r="I5120">
        <v>4</v>
      </c>
      <c r="J5120">
        <v>30.94</v>
      </c>
      <c r="K5120">
        <v>123.76</v>
      </c>
    </row>
    <row r="5121" spans="1:12" x14ac:dyDescent="0.2">
      <c r="A5121" t="s">
        <v>47</v>
      </c>
      <c r="B5121" t="s">
        <v>997</v>
      </c>
      <c r="C5121" t="s">
        <v>16</v>
      </c>
      <c r="E5121" t="s">
        <v>20</v>
      </c>
      <c r="I5121">
        <v>2</v>
      </c>
      <c r="J5121">
        <v>30.94</v>
      </c>
      <c r="K5121">
        <v>61.88</v>
      </c>
    </row>
    <row r="5122" spans="1:12" x14ac:dyDescent="0.2">
      <c r="A5122" t="s">
        <v>47</v>
      </c>
      <c r="B5122" t="s">
        <v>997</v>
      </c>
      <c r="C5122" t="s">
        <v>16</v>
      </c>
      <c r="E5122" t="s">
        <v>18</v>
      </c>
      <c r="I5122">
        <v>7.5833332999999996</v>
      </c>
      <c r="J5122">
        <v>30.94</v>
      </c>
      <c r="K5122">
        <v>234.62833230199999</v>
      </c>
    </row>
    <row r="5123" spans="1:12" x14ac:dyDescent="0.2">
      <c r="A5123" t="s">
        <v>47</v>
      </c>
      <c r="B5123" t="s">
        <v>997</v>
      </c>
      <c r="C5123" t="s">
        <v>16</v>
      </c>
      <c r="D5123" t="s">
        <v>361</v>
      </c>
      <c r="E5123" t="s">
        <v>362</v>
      </c>
      <c r="F5123" t="s">
        <v>363</v>
      </c>
      <c r="G5123" t="s">
        <v>54</v>
      </c>
      <c r="I5123">
        <v>7.75</v>
      </c>
      <c r="J5123">
        <v>30.94</v>
      </c>
      <c r="K5123">
        <v>239.785</v>
      </c>
    </row>
    <row r="5124" spans="1:12" x14ac:dyDescent="0.2">
      <c r="A5124" t="s">
        <v>47</v>
      </c>
      <c r="B5124" t="s">
        <v>997</v>
      </c>
      <c r="C5124" t="s">
        <v>16</v>
      </c>
      <c r="D5124" t="s">
        <v>73</v>
      </c>
      <c r="E5124" t="s">
        <v>412</v>
      </c>
      <c r="F5124" t="s">
        <v>413</v>
      </c>
      <c r="G5124" t="s">
        <v>396</v>
      </c>
      <c r="I5124">
        <v>9.75</v>
      </c>
      <c r="J5124">
        <v>30.94</v>
      </c>
      <c r="K5124">
        <v>301.66500000000002</v>
      </c>
    </row>
    <row r="5125" spans="1:12" x14ac:dyDescent="0.2">
      <c r="A5125" t="s">
        <v>47</v>
      </c>
      <c r="B5125" t="s">
        <v>997</v>
      </c>
      <c r="C5125" t="s">
        <v>16</v>
      </c>
      <c r="E5125" t="s">
        <v>111</v>
      </c>
      <c r="F5125" t="s">
        <v>59</v>
      </c>
      <c r="H5125" t="s">
        <v>23</v>
      </c>
      <c r="I5125">
        <v>7.75</v>
      </c>
      <c r="J5125">
        <v>30.94</v>
      </c>
      <c r="K5125">
        <v>239.785</v>
      </c>
      <c r="L5125" t="s">
        <v>24</v>
      </c>
    </row>
    <row r="5126" spans="1:12" x14ac:dyDescent="0.2">
      <c r="A5126" t="s">
        <v>48</v>
      </c>
      <c r="B5126" t="s">
        <v>997</v>
      </c>
      <c r="C5126" t="s">
        <v>16</v>
      </c>
      <c r="E5126" t="s">
        <v>18</v>
      </c>
      <c r="I5126">
        <v>7.75</v>
      </c>
      <c r="J5126">
        <v>30.94</v>
      </c>
      <c r="K5126">
        <v>239.785</v>
      </c>
    </row>
    <row r="5127" spans="1:12" x14ac:dyDescent="0.2">
      <c r="A5127" t="s">
        <v>48</v>
      </c>
      <c r="B5127" t="s">
        <v>997</v>
      </c>
      <c r="C5127" t="s">
        <v>16</v>
      </c>
      <c r="D5127" t="s">
        <v>361</v>
      </c>
      <c r="E5127" t="s">
        <v>362</v>
      </c>
      <c r="F5127" t="s">
        <v>363</v>
      </c>
      <c r="G5127" t="s">
        <v>54</v>
      </c>
      <c r="I5127">
        <v>7.75</v>
      </c>
      <c r="J5127">
        <v>30.94</v>
      </c>
      <c r="K5127">
        <v>239.785</v>
      </c>
    </row>
    <row r="5128" spans="1:12" x14ac:dyDescent="0.2">
      <c r="A5128" t="s">
        <v>48</v>
      </c>
      <c r="B5128" t="s">
        <v>997</v>
      </c>
      <c r="C5128" t="s">
        <v>16</v>
      </c>
      <c r="E5128" t="s">
        <v>20</v>
      </c>
      <c r="I5128">
        <v>2</v>
      </c>
      <c r="J5128">
        <v>30.94</v>
      </c>
      <c r="K5128">
        <v>61.88</v>
      </c>
    </row>
    <row r="5129" spans="1:12" x14ac:dyDescent="0.2">
      <c r="A5129" t="s">
        <v>48</v>
      </c>
      <c r="B5129" t="s">
        <v>997</v>
      </c>
      <c r="C5129" t="s">
        <v>16</v>
      </c>
      <c r="D5129" t="s">
        <v>73</v>
      </c>
      <c r="E5129" t="s">
        <v>412</v>
      </c>
      <c r="F5129" t="s">
        <v>413</v>
      </c>
      <c r="G5129" t="s">
        <v>396</v>
      </c>
      <c r="I5129">
        <v>7.75</v>
      </c>
      <c r="J5129">
        <v>30.94</v>
      </c>
      <c r="K5129">
        <v>239.785</v>
      </c>
    </row>
    <row r="5130" spans="1:12" x14ac:dyDescent="0.2">
      <c r="A5130" t="s">
        <v>48</v>
      </c>
      <c r="B5130" t="s">
        <v>997</v>
      </c>
      <c r="C5130" t="s">
        <v>16</v>
      </c>
      <c r="E5130" t="s">
        <v>111</v>
      </c>
      <c r="F5130" t="s">
        <v>59</v>
      </c>
      <c r="H5130" t="s">
        <v>23</v>
      </c>
      <c r="I5130">
        <v>7.75</v>
      </c>
      <c r="J5130">
        <v>30.94</v>
      </c>
      <c r="K5130">
        <v>239.785</v>
      </c>
      <c r="L5130" t="s">
        <v>24</v>
      </c>
    </row>
    <row r="5131" spans="1:12" x14ac:dyDescent="0.2">
      <c r="A5131" t="s">
        <v>48</v>
      </c>
      <c r="B5131" t="s">
        <v>997</v>
      </c>
      <c r="C5131" t="s">
        <v>16</v>
      </c>
      <c r="E5131" t="s">
        <v>92</v>
      </c>
      <c r="I5131">
        <v>5.75</v>
      </c>
      <c r="J5131">
        <v>30.94</v>
      </c>
      <c r="K5131">
        <v>177.905</v>
      </c>
    </row>
    <row r="5132" spans="1:12" x14ac:dyDescent="0.2">
      <c r="A5132" t="s">
        <v>49</v>
      </c>
      <c r="B5132" t="s">
        <v>997</v>
      </c>
      <c r="C5132" t="s">
        <v>16</v>
      </c>
      <c r="E5132" t="s">
        <v>18</v>
      </c>
      <c r="I5132">
        <v>7.75</v>
      </c>
      <c r="J5132">
        <v>30.94</v>
      </c>
      <c r="K5132">
        <v>239.785</v>
      </c>
    </row>
    <row r="5133" spans="1:12" x14ac:dyDescent="0.2">
      <c r="A5133" t="s">
        <v>49</v>
      </c>
      <c r="B5133" t="s">
        <v>997</v>
      </c>
      <c r="C5133" t="s">
        <v>16</v>
      </c>
      <c r="D5133" t="s">
        <v>361</v>
      </c>
      <c r="E5133" t="s">
        <v>362</v>
      </c>
      <c r="F5133" t="s">
        <v>363</v>
      </c>
      <c r="G5133" t="s">
        <v>54</v>
      </c>
      <c r="I5133">
        <v>7.75</v>
      </c>
      <c r="J5133">
        <v>30.94</v>
      </c>
      <c r="K5133">
        <v>239.785</v>
      </c>
    </row>
    <row r="5134" spans="1:12" x14ac:dyDescent="0.2">
      <c r="A5134" t="s">
        <v>49</v>
      </c>
      <c r="B5134" t="s">
        <v>997</v>
      </c>
      <c r="C5134" t="s">
        <v>16</v>
      </c>
      <c r="E5134" t="s">
        <v>111</v>
      </c>
      <c r="F5134" t="s">
        <v>59</v>
      </c>
      <c r="H5134" t="s">
        <v>23</v>
      </c>
      <c r="I5134">
        <v>9.75</v>
      </c>
      <c r="J5134">
        <v>30.94</v>
      </c>
      <c r="K5134">
        <v>301.66500000000002</v>
      </c>
      <c r="L5134" t="s">
        <v>24</v>
      </c>
    </row>
    <row r="5135" spans="1:12" x14ac:dyDescent="0.2">
      <c r="A5135" t="s">
        <v>49</v>
      </c>
      <c r="B5135" t="s">
        <v>997</v>
      </c>
      <c r="C5135" t="s">
        <v>16</v>
      </c>
      <c r="E5135" t="s">
        <v>20</v>
      </c>
      <c r="I5135">
        <v>5</v>
      </c>
      <c r="J5135">
        <v>30.94</v>
      </c>
      <c r="K5135">
        <v>154.69999999999999</v>
      </c>
    </row>
    <row r="5136" spans="1:12" x14ac:dyDescent="0.2">
      <c r="A5136" t="s">
        <v>49</v>
      </c>
      <c r="B5136" t="s">
        <v>997</v>
      </c>
      <c r="C5136" t="s">
        <v>16</v>
      </c>
      <c r="E5136" t="s">
        <v>79</v>
      </c>
      <c r="I5136">
        <v>4.25</v>
      </c>
      <c r="J5136">
        <v>30.94</v>
      </c>
      <c r="K5136">
        <v>131.495</v>
      </c>
    </row>
    <row r="5137" spans="1:12" x14ac:dyDescent="0.2">
      <c r="A5137" t="s">
        <v>49</v>
      </c>
      <c r="B5137" t="s">
        <v>997</v>
      </c>
      <c r="C5137" t="s">
        <v>16</v>
      </c>
      <c r="E5137" t="s">
        <v>92</v>
      </c>
      <c r="I5137">
        <v>4.25</v>
      </c>
      <c r="J5137">
        <v>30.94</v>
      </c>
      <c r="K5137">
        <v>131.495</v>
      </c>
    </row>
    <row r="5138" spans="1:12" x14ac:dyDescent="0.2">
      <c r="A5138" t="s">
        <v>51</v>
      </c>
      <c r="B5138" t="s">
        <v>997</v>
      </c>
      <c r="C5138" t="s">
        <v>16</v>
      </c>
      <c r="E5138" t="s">
        <v>18</v>
      </c>
      <c r="I5138">
        <v>8.75</v>
      </c>
      <c r="J5138">
        <v>30.94</v>
      </c>
      <c r="K5138">
        <v>270.72500000000002</v>
      </c>
    </row>
    <row r="5139" spans="1:12" x14ac:dyDescent="0.2">
      <c r="A5139" t="s">
        <v>51</v>
      </c>
      <c r="B5139" t="s">
        <v>997</v>
      </c>
      <c r="C5139" t="s">
        <v>16</v>
      </c>
      <c r="D5139" t="s">
        <v>361</v>
      </c>
      <c r="E5139" t="s">
        <v>362</v>
      </c>
      <c r="F5139" t="s">
        <v>363</v>
      </c>
      <c r="G5139" t="s">
        <v>54</v>
      </c>
      <c r="I5139">
        <v>9.75</v>
      </c>
      <c r="J5139">
        <v>30.94</v>
      </c>
      <c r="K5139">
        <v>301.66500000000002</v>
      </c>
    </row>
    <row r="5140" spans="1:12" x14ac:dyDescent="0.2">
      <c r="A5140" t="s">
        <v>51</v>
      </c>
      <c r="B5140" t="s">
        <v>997</v>
      </c>
      <c r="C5140" t="s">
        <v>16</v>
      </c>
      <c r="E5140" t="s">
        <v>20</v>
      </c>
      <c r="I5140">
        <v>7.75</v>
      </c>
      <c r="J5140">
        <v>30.94</v>
      </c>
      <c r="K5140">
        <v>239.785</v>
      </c>
    </row>
    <row r="5141" spans="1:12" x14ac:dyDescent="0.2">
      <c r="A5141" t="s">
        <v>51</v>
      </c>
      <c r="B5141" t="s">
        <v>997</v>
      </c>
      <c r="C5141" t="s">
        <v>16</v>
      </c>
      <c r="D5141" t="s">
        <v>380</v>
      </c>
      <c r="E5141" t="s">
        <v>998</v>
      </c>
      <c r="F5141" t="s">
        <v>999</v>
      </c>
      <c r="G5141" t="s">
        <v>63</v>
      </c>
      <c r="I5141">
        <v>3.75</v>
      </c>
      <c r="J5141">
        <v>30.94</v>
      </c>
      <c r="K5141">
        <v>116.02500000000001</v>
      </c>
      <c r="L5141" t="s">
        <v>1000</v>
      </c>
    </row>
    <row r="5142" spans="1:12" x14ac:dyDescent="0.2">
      <c r="A5142" t="s">
        <v>51</v>
      </c>
      <c r="B5142" t="s">
        <v>997</v>
      </c>
      <c r="C5142" t="s">
        <v>16</v>
      </c>
      <c r="E5142" t="s">
        <v>111</v>
      </c>
      <c r="F5142" t="s">
        <v>59</v>
      </c>
      <c r="H5142" t="s">
        <v>23</v>
      </c>
      <c r="I5142">
        <v>8.75</v>
      </c>
      <c r="J5142">
        <v>30.94</v>
      </c>
      <c r="K5142">
        <v>270.72500000000002</v>
      </c>
      <c r="L5142" t="s">
        <v>24</v>
      </c>
    </row>
    <row r="5143" spans="1:12" x14ac:dyDescent="0.2">
      <c r="A5143" t="s">
        <v>55</v>
      </c>
      <c r="B5143" t="s">
        <v>997</v>
      </c>
      <c r="C5143" t="s">
        <v>16</v>
      </c>
      <c r="E5143" t="s">
        <v>18</v>
      </c>
      <c r="I5143">
        <v>7.75</v>
      </c>
      <c r="J5143">
        <v>30.94</v>
      </c>
      <c r="K5143">
        <v>239.785</v>
      </c>
    </row>
    <row r="5144" spans="1:12" x14ac:dyDescent="0.2">
      <c r="A5144" t="s">
        <v>55</v>
      </c>
      <c r="B5144" t="s">
        <v>997</v>
      </c>
      <c r="C5144" t="s">
        <v>16</v>
      </c>
      <c r="D5144" t="s">
        <v>361</v>
      </c>
      <c r="E5144" t="s">
        <v>362</v>
      </c>
      <c r="F5144" t="s">
        <v>363</v>
      </c>
      <c r="G5144" t="s">
        <v>54</v>
      </c>
      <c r="I5144">
        <v>7.75</v>
      </c>
      <c r="J5144">
        <v>30.94</v>
      </c>
      <c r="K5144">
        <v>239.785</v>
      </c>
    </row>
    <row r="5145" spans="1:12" x14ac:dyDescent="0.2">
      <c r="A5145" t="s">
        <v>55</v>
      </c>
      <c r="B5145" t="s">
        <v>997</v>
      </c>
      <c r="C5145" t="s">
        <v>16</v>
      </c>
      <c r="E5145" t="s">
        <v>79</v>
      </c>
      <c r="I5145">
        <v>5.75</v>
      </c>
      <c r="J5145">
        <v>30.94</v>
      </c>
      <c r="K5145">
        <v>177.905</v>
      </c>
    </row>
    <row r="5146" spans="1:12" x14ac:dyDescent="0.2">
      <c r="A5146" t="s">
        <v>55</v>
      </c>
      <c r="B5146" t="s">
        <v>997</v>
      </c>
      <c r="C5146" t="s">
        <v>16</v>
      </c>
      <c r="E5146" t="s">
        <v>111</v>
      </c>
      <c r="F5146" t="s">
        <v>59</v>
      </c>
      <c r="H5146" t="s">
        <v>23</v>
      </c>
      <c r="I5146">
        <v>13.75</v>
      </c>
      <c r="J5146">
        <v>30.94</v>
      </c>
      <c r="K5146">
        <v>425.42500000000001</v>
      </c>
      <c r="L5146" t="s">
        <v>24</v>
      </c>
    </row>
    <row r="5147" spans="1:12" x14ac:dyDescent="0.2">
      <c r="A5147" t="s">
        <v>55</v>
      </c>
      <c r="B5147" t="s">
        <v>997</v>
      </c>
      <c r="C5147" t="s">
        <v>16</v>
      </c>
      <c r="E5147" t="s">
        <v>40</v>
      </c>
      <c r="I5147">
        <v>3.8333333000000001</v>
      </c>
      <c r="J5147">
        <v>30.94</v>
      </c>
      <c r="K5147">
        <v>118.603332302</v>
      </c>
    </row>
    <row r="5148" spans="1:12" x14ac:dyDescent="0.2">
      <c r="A5148" t="s">
        <v>56</v>
      </c>
      <c r="B5148" t="s">
        <v>997</v>
      </c>
      <c r="C5148" t="s">
        <v>16</v>
      </c>
      <c r="E5148" t="s">
        <v>18</v>
      </c>
      <c r="I5148">
        <v>9.75</v>
      </c>
      <c r="J5148">
        <v>30.94</v>
      </c>
      <c r="K5148">
        <v>301.66500000000002</v>
      </c>
    </row>
    <row r="5149" spans="1:12" x14ac:dyDescent="0.2">
      <c r="A5149" t="s">
        <v>56</v>
      </c>
      <c r="B5149" t="s">
        <v>997</v>
      </c>
      <c r="C5149" t="s">
        <v>16</v>
      </c>
      <c r="D5149" t="s">
        <v>361</v>
      </c>
      <c r="E5149" t="s">
        <v>362</v>
      </c>
      <c r="F5149" t="s">
        <v>363</v>
      </c>
      <c r="G5149" t="s">
        <v>54</v>
      </c>
      <c r="I5149">
        <v>15.5</v>
      </c>
      <c r="J5149">
        <v>30.94</v>
      </c>
      <c r="K5149">
        <v>479.57</v>
      </c>
    </row>
    <row r="5150" spans="1:12" x14ac:dyDescent="0.2">
      <c r="A5150" t="s">
        <v>56</v>
      </c>
      <c r="B5150" t="s">
        <v>997</v>
      </c>
      <c r="C5150" t="s">
        <v>16</v>
      </c>
      <c r="E5150" t="s">
        <v>20</v>
      </c>
      <c r="I5150">
        <v>3.75</v>
      </c>
      <c r="J5150">
        <v>30.94</v>
      </c>
      <c r="K5150">
        <v>116.02500000000001</v>
      </c>
    </row>
    <row r="5151" spans="1:12" x14ac:dyDescent="0.2">
      <c r="A5151" t="s">
        <v>56</v>
      </c>
      <c r="B5151" t="s">
        <v>997</v>
      </c>
      <c r="C5151" t="s">
        <v>16</v>
      </c>
      <c r="E5151" t="s">
        <v>111</v>
      </c>
      <c r="F5151" t="s">
        <v>59</v>
      </c>
      <c r="H5151" t="s">
        <v>23</v>
      </c>
      <c r="I5151">
        <v>9.75</v>
      </c>
      <c r="J5151">
        <v>30.94</v>
      </c>
      <c r="K5151">
        <v>301.66500000000002</v>
      </c>
      <c r="L5151" t="s">
        <v>24</v>
      </c>
    </row>
    <row r="5152" spans="1:12" x14ac:dyDescent="0.2">
      <c r="A5152" t="s">
        <v>60</v>
      </c>
      <c r="B5152" t="s">
        <v>997</v>
      </c>
      <c r="C5152" t="s">
        <v>16</v>
      </c>
      <c r="E5152" t="s">
        <v>18</v>
      </c>
      <c r="I5152">
        <v>7.75</v>
      </c>
      <c r="J5152">
        <v>30.94</v>
      </c>
      <c r="K5152">
        <v>239.785</v>
      </c>
    </row>
    <row r="5153" spans="1:12" x14ac:dyDescent="0.2">
      <c r="A5153" t="s">
        <v>60</v>
      </c>
      <c r="B5153" t="s">
        <v>997</v>
      </c>
      <c r="C5153" t="s">
        <v>16</v>
      </c>
      <c r="D5153" t="s">
        <v>361</v>
      </c>
      <c r="E5153" t="s">
        <v>362</v>
      </c>
      <c r="F5153" t="s">
        <v>363</v>
      </c>
      <c r="G5153" t="s">
        <v>54</v>
      </c>
      <c r="I5153">
        <v>7.75</v>
      </c>
      <c r="J5153">
        <v>30.94</v>
      </c>
      <c r="K5153">
        <v>239.785</v>
      </c>
    </row>
    <row r="5154" spans="1:12" x14ac:dyDescent="0.2">
      <c r="A5154" t="s">
        <v>60</v>
      </c>
      <c r="B5154" t="s">
        <v>997</v>
      </c>
      <c r="C5154" t="s">
        <v>16</v>
      </c>
      <c r="E5154" t="s">
        <v>20</v>
      </c>
      <c r="I5154">
        <v>6</v>
      </c>
      <c r="J5154">
        <v>30.94</v>
      </c>
      <c r="K5154">
        <v>185.64</v>
      </c>
    </row>
    <row r="5155" spans="1:12" x14ac:dyDescent="0.2">
      <c r="A5155" t="s">
        <v>60</v>
      </c>
      <c r="B5155" t="s">
        <v>997</v>
      </c>
      <c r="C5155" t="s">
        <v>16</v>
      </c>
      <c r="E5155" t="s">
        <v>46</v>
      </c>
      <c r="I5155">
        <v>5</v>
      </c>
      <c r="J5155">
        <v>30.94</v>
      </c>
      <c r="K5155">
        <v>154.69999999999999</v>
      </c>
    </row>
    <row r="5156" spans="1:12" x14ac:dyDescent="0.2">
      <c r="A5156" t="s">
        <v>60</v>
      </c>
      <c r="B5156" t="s">
        <v>997</v>
      </c>
      <c r="C5156" t="s">
        <v>16</v>
      </c>
      <c r="E5156" t="s">
        <v>111</v>
      </c>
      <c r="F5156" t="s">
        <v>59</v>
      </c>
      <c r="H5156" t="s">
        <v>23</v>
      </c>
      <c r="I5156">
        <v>12.25</v>
      </c>
      <c r="J5156">
        <v>30.94</v>
      </c>
      <c r="K5156">
        <v>379.01499999999999</v>
      </c>
      <c r="L5156" t="s">
        <v>24</v>
      </c>
    </row>
    <row r="5157" spans="1:12" x14ac:dyDescent="0.2">
      <c r="A5157" t="s">
        <v>67</v>
      </c>
      <c r="B5157" t="s">
        <v>997</v>
      </c>
      <c r="C5157" t="s">
        <v>16</v>
      </c>
      <c r="E5157" t="s">
        <v>18</v>
      </c>
      <c r="I5157">
        <v>8.75</v>
      </c>
      <c r="J5157">
        <v>30.94</v>
      </c>
      <c r="K5157">
        <v>270.72500000000002</v>
      </c>
    </row>
    <row r="5158" spans="1:12" x14ac:dyDescent="0.2">
      <c r="A5158" t="s">
        <v>67</v>
      </c>
      <c r="B5158" t="s">
        <v>997</v>
      </c>
      <c r="C5158" t="s">
        <v>16</v>
      </c>
      <c r="D5158" t="s">
        <v>361</v>
      </c>
      <c r="E5158" t="s">
        <v>362</v>
      </c>
      <c r="F5158" t="s">
        <v>363</v>
      </c>
      <c r="G5158" t="s">
        <v>54</v>
      </c>
      <c r="I5158">
        <v>9</v>
      </c>
      <c r="J5158">
        <v>30.94</v>
      </c>
      <c r="K5158">
        <v>278.45999999999998</v>
      </c>
    </row>
    <row r="5159" spans="1:12" x14ac:dyDescent="0.2">
      <c r="A5159" t="s">
        <v>67</v>
      </c>
      <c r="B5159" t="s">
        <v>997</v>
      </c>
      <c r="C5159" t="s">
        <v>16</v>
      </c>
      <c r="E5159" t="s">
        <v>20</v>
      </c>
      <c r="I5159">
        <v>4</v>
      </c>
      <c r="J5159">
        <v>30.94</v>
      </c>
      <c r="K5159">
        <v>123.76</v>
      </c>
    </row>
    <row r="5160" spans="1:12" x14ac:dyDescent="0.2">
      <c r="A5160" t="s">
        <v>67</v>
      </c>
      <c r="B5160" t="s">
        <v>997</v>
      </c>
      <c r="C5160" t="s">
        <v>16</v>
      </c>
      <c r="E5160" t="s">
        <v>111</v>
      </c>
      <c r="F5160" t="s">
        <v>59</v>
      </c>
      <c r="H5160" t="s">
        <v>23</v>
      </c>
      <c r="I5160">
        <v>17</v>
      </c>
      <c r="J5160">
        <v>30.94</v>
      </c>
      <c r="K5160">
        <v>525.98</v>
      </c>
      <c r="L5160" t="s">
        <v>24</v>
      </c>
    </row>
    <row r="5161" spans="1:12" x14ac:dyDescent="0.2">
      <c r="A5161" t="s">
        <v>68</v>
      </c>
      <c r="B5161" t="s">
        <v>997</v>
      </c>
      <c r="C5161" t="s">
        <v>16</v>
      </c>
      <c r="E5161" t="s">
        <v>18</v>
      </c>
      <c r="I5161">
        <v>7.75</v>
      </c>
      <c r="J5161">
        <v>30.94</v>
      </c>
      <c r="K5161">
        <v>239.785</v>
      </c>
    </row>
    <row r="5162" spans="1:12" x14ac:dyDescent="0.2">
      <c r="A5162" t="s">
        <v>68</v>
      </c>
      <c r="B5162" t="s">
        <v>997</v>
      </c>
      <c r="C5162" t="s">
        <v>16</v>
      </c>
      <c r="D5162" t="s">
        <v>361</v>
      </c>
      <c r="E5162" t="s">
        <v>362</v>
      </c>
      <c r="F5162" t="s">
        <v>363</v>
      </c>
      <c r="G5162" t="s">
        <v>54</v>
      </c>
      <c r="I5162">
        <v>8</v>
      </c>
      <c r="J5162">
        <v>30.94</v>
      </c>
      <c r="K5162">
        <v>247.52</v>
      </c>
    </row>
    <row r="5163" spans="1:12" x14ac:dyDescent="0.2">
      <c r="A5163" t="s">
        <v>68</v>
      </c>
      <c r="B5163" t="s">
        <v>997</v>
      </c>
      <c r="C5163" t="s">
        <v>16</v>
      </c>
      <c r="E5163" t="s">
        <v>79</v>
      </c>
      <c r="I5163">
        <v>3</v>
      </c>
      <c r="J5163">
        <v>30.94</v>
      </c>
      <c r="K5163">
        <v>92.82</v>
      </c>
    </row>
    <row r="5164" spans="1:12" x14ac:dyDescent="0.2">
      <c r="A5164" t="s">
        <v>68</v>
      </c>
      <c r="B5164" t="s">
        <v>997</v>
      </c>
      <c r="C5164" t="s">
        <v>16</v>
      </c>
      <c r="E5164" t="s">
        <v>20</v>
      </c>
      <c r="I5164">
        <v>4</v>
      </c>
      <c r="J5164">
        <v>30.94</v>
      </c>
      <c r="K5164">
        <v>123.76</v>
      </c>
    </row>
    <row r="5165" spans="1:12" x14ac:dyDescent="0.2">
      <c r="A5165" t="s">
        <v>68</v>
      </c>
      <c r="B5165" t="s">
        <v>997</v>
      </c>
      <c r="C5165" t="s">
        <v>16</v>
      </c>
      <c r="E5165" t="s">
        <v>111</v>
      </c>
      <c r="F5165" t="s">
        <v>59</v>
      </c>
      <c r="H5165" t="s">
        <v>23</v>
      </c>
      <c r="I5165">
        <v>16</v>
      </c>
      <c r="J5165">
        <v>30.94</v>
      </c>
      <c r="K5165">
        <v>495.04</v>
      </c>
      <c r="L5165" t="s">
        <v>24</v>
      </c>
    </row>
    <row r="5166" spans="1:12" x14ac:dyDescent="0.2">
      <c r="A5166" t="s">
        <v>69</v>
      </c>
      <c r="B5166" t="s">
        <v>997</v>
      </c>
      <c r="C5166" t="s">
        <v>16</v>
      </c>
      <c r="E5166" t="s">
        <v>17</v>
      </c>
      <c r="I5166">
        <v>7.75</v>
      </c>
      <c r="J5166">
        <v>30.94</v>
      </c>
      <c r="K5166">
        <v>239.785</v>
      </c>
    </row>
    <row r="5167" spans="1:12" x14ac:dyDescent="0.2">
      <c r="A5167" t="s">
        <v>69</v>
      </c>
      <c r="B5167" t="s">
        <v>997</v>
      </c>
      <c r="C5167" t="s">
        <v>16</v>
      </c>
      <c r="E5167" t="s">
        <v>18</v>
      </c>
      <c r="I5167">
        <v>7.75</v>
      </c>
      <c r="J5167">
        <v>30.94</v>
      </c>
      <c r="K5167">
        <v>239.785</v>
      </c>
    </row>
    <row r="5168" spans="1:12" x14ac:dyDescent="0.2">
      <c r="A5168" t="s">
        <v>69</v>
      </c>
      <c r="B5168" t="s">
        <v>997</v>
      </c>
      <c r="C5168" t="s">
        <v>16</v>
      </c>
      <c r="D5168" t="s">
        <v>361</v>
      </c>
      <c r="E5168" t="s">
        <v>362</v>
      </c>
      <c r="F5168" t="s">
        <v>363</v>
      </c>
      <c r="G5168" t="s">
        <v>54</v>
      </c>
      <c r="I5168">
        <v>7.75</v>
      </c>
      <c r="J5168">
        <v>30.94</v>
      </c>
      <c r="K5168">
        <v>239.785</v>
      </c>
    </row>
    <row r="5169" spans="1:14" x14ac:dyDescent="0.2">
      <c r="A5169" t="s">
        <v>69</v>
      </c>
      <c r="B5169" t="s">
        <v>997</v>
      </c>
      <c r="C5169" t="s">
        <v>16</v>
      </c>
      <c r="E5169" t="s">
        <v>111</v>
      </c>
      <c r="F5169" t="s">
        <v>59</v>
      </c>
      <c r="H5169" t="s">
        <v>23</v>
      </c>
      <c r="I5169">
        <v>7.75</v>
      </c>
      <c r="J5169">
        <v>30.94</v>
      </c>
      <c r="K5169">
        <v>239.785</v>
      </c>
      <c r="L5169" t="s">
        <v>24</v>
      </c>
    </row>
    <row r="5170" spans="1:14" x14ac:dyDescent="0.2">
      <c r="A5170" t="s">
        <v>70</v>
      </c>
      <c r="B5170" t="s">
        <v>997</v>
      </c>
      <c r="C5170" t="s">
        <v>16</v>
      </c>
      <c r="E5170" t="s">
        <v>18</v>
      </c>
      <c r="I5170">
        <v>7.75</v>
      </c>
      <c r="J5170">
        <v>30.94</v>
      </c>
      <c r="K5170">
        <v>239.785</v>
      </c>
    </row>
    <row r="5171" spans="1:14" x14ac:dyDescent="0.2">
      <c r="A5171" t="s">
        <v>70</v>
      </c>
      <c r="B5171" t="s">
        <v>997</v>
      </c>
      <c r="C5171" t="s">
        <v>16</v>
      </c>
      <c r="D5171" t="s">
        <v>361</v>
      </c>
      <c r="E5171" t="s">
        <v>362</v>
      </c>
      <c r="F5171" t="s">
        <v>363</v>
      </c>
      <c r="G5171" t="s">
        <v>54</v>
      </c>
      <c r="I5171">
        <v>15.5</v>
      </c>
      <c r="J5171">
        <v>30.94</v>
      </c>
      <c r="K5171">
        <v>479.57</v>
      </c>
    </row>
    <row r="5172" spans="1:14" x14ac:dyDescent="0.2">
      <c r="A5172" t="s">
        <v>70</v>
      </c>
      <c r="B5172" t="s">
        <v>997</v>
      </c>
      <c r="C5172" t="s">
        <v>16</v>
      </c>
      <c r="E5172" t="s">
        <v>111</v>
      </c>
      <c r="F5172" t="s">
        <v>59</v>
      </c>
      <c r="H5172" t="s">
        <v>23</v>
      </c>
      <c r="I5172">
        <v>15.5</v>
      </c>
      <c r="J5172">
        <v>30.94</v>
      </c>
      <c r="K5172">
        <v>479.57</v>
      </c>
      <c r="L5172" t="s">
        <v>24</v>
      </c>
    </row>
    <row r="5173" spans="1:14" x14ac:dyDescent="0.2">
      <c r="A5173" t="s">
        <v>71</v>
      </c>
      <c r="B5173" t="s">
        <v>997</v>
      </c>
      <c r="C5173" t="s">
        <v>16</v>
      </c>
      <c r="E5173" t="s">
        <v>17</v>
      </c>
      <c r="I5173">
        <v>3.8333333000000001</v>
      </c>
      <c r="J5173">
        <v>30.94</v>
      </c>
      <c r="K5173">
        <v>118.603332302</v>
      </c>
    </row>
    <row r="5174" spans="1:14" x14ac:dyDescent="0.2">
      <c r="A5174" t="s">
        <v>71</v>
      </c>
      <c r="B5174" t="s">
        <v>997</v>
      </c>
      <c r="C5174" t="s">
        <v>16</v>
      </c>
      <c r="E5174" t="s">
        <v>20</v>
      </c>
      <c r="I5174">
        <v>3.75</v>
      </c>
      <c r="J5174">
        <v>30.94</v>
      </c>
      <c r="K5174">
        <v>116.02500000000001</v>
      </c>
    </row>
    <row r="5175" spans="1:14" x14ac:dyDescent="0.2">
      <c r="A5175" t="s">
        <v>71</v>
      </c>
      <c r="B5175" t="s">
        <v>997</v>
      </c>
      <c r="C5175" t="s">
        <v>16</v>
      </c>
      <c r="E5175" t="s">
        <v>46</v>
      </c>
      <c r="I5175">
        <v>4</v>
      </c>
      <c r="J5175">
        <v>30.94</v>
      </c>
      <c r="K5175">
        <v>123.76</v>
      </c>
    </row>
    <row r="5176" spans="1:14" x14ac:dyDescent="0.2">
      <c r="A5176" t="s">
        <v>71</v>
      </c>
      <c r="B5176" t="s">
        <v>997</v>
      </c>
      <c r="C5176" t="s">
        <v>16</v>
      </c>
      <c r="E5176" t="s">
        <v>18</v>
      </c>
      <c r="I5176">
        <v>7.75</v>
      </c>
      <c r="J5176">
        <v>30.94</v>
      </c>
      <c r="K5176">
        <v>239.785</v>
      </c>
    </row>
    <row r="5177" spans="1:14" x14ac:dyDescent="0.2">
      <c r="A5177" t="s">
        <v>71</v>
      </c>
      <c r="B5177" t="s">
        <v>997</v>
      </c>
      <c r="C5177" t="s">
        <v>16</v>
      </c>
      <c r="D5177" t="s">
        <v>361</v>
      </c>
      <c r="E5177" t="s">
        <v>362</v>
      </c>
      <c r="F5177" t="s">
        <v>363</v>
      </c>
      <c r="G5177" t="s">
        <v>54</v>
      </c>
      <c r="I5177">
        <v>9.75</v>
      </c>
      <c r="J5177">
        <v>30.94</v>
      </c>
      <c r="K5177">
        <v>301.66500000000002</v>
      </c>
    </row>
    <row r="5178" spans="1:14" x14ac:dyDescent="0.2">
      <c r="A5178" t="s">
        <v>71</v>
      </c>
      <c r="B5178" t="s">
        <v>997</v>
      </c>
      <c r="C5178" t="s">
        <v>16</v>
      </c>
      <c r="E5178" t="s">
        <v>111</v>
      </c>
      <c r="F5178" t="s">
        <v>59</v>
      </c>
      <c r="H5178" t="s">
        <v>23</v>
      </c>
      <c r="I5178">
        <v>7.75</v>
      </c>
      <c r="J5178">
        <v>30.94</v>
      </c>
      <c r="K5178">
        <v>239.785</v>
      </c>
      <c r="L5178" t="s">
        <v>24</v>
      </c>
    </row>
    <row r="5179" spans="1:14" x14ac:dyDescent="0.2">
      <c r="A5179" t="s">
        <v>71</v>
      </c>
      <c r="B5179" t="s">
        <v>997</v>
      </c>
      <c r="C5179" t="s">
        <v>16</v>
      </c>
      <c r="E5179" t="s">
        <v>391</v>
      </c>
      <c r="F5179" t="s">
        <v>392</v>
      </c>
      <c r="G5179" t="s">
        <v>134</v>
      </c>
      <c r="H5179" t="s">
        <v>180</v>
      </c>
      <c r="I5179">
        <v>4</v>
      </c>
      <c r="J5179">
        <v>30.94</v>
      </c>
      <c r="K5179">
        <v>123.76</v>
      </c>
      <c r="L5179" t="s">
        <v>24</v>
      </c>
    </row>
    <row r="5180" spans="1:14" x14ac:dyDescent="0.2">
      <c r="A5180" t="s">
        <v>72</v>
      </c>
      <c r="B5180" t="s">
        <v>997</v>
      </c>
      <c r="C5180" t="s">
        <v>16</v>
      </c>
      <c r="E5180" t="s">
        <v>18</v>
      </c>
      <c r="I5180">
        <v>7.75</v>
      </c>
      <c r="J5180">
        <v>30.94</v>
      </c>
      <c r="K5180">
        <v>239.785</v>
      </c>
    </row>
    <row r="5181" spans="1:14" x14ac:dyDescent="0.2">
      <c r="A5181" t="s">
        <v>72</v>
      </c>
      <c r="B5181" t="s">
        <v>997</v>
      </c>
      <c r="C5181" t="s">
        <v>16</v>
      </c>
      <c r="D5181" t="s">
        <v>361</v>
      </c>
      <c r="E5181" t="s">
        <v>362</v>
      </c>
      <c r="F5181" t="s">
        <v>363</v>
      </c>
      <c r="G5181" t="s">
        <v>54</v>
      </c>
      <c r="I5181">
        <v>7.75</v>
      </c>
      <c r="J5181">
        <v>30.94</v>
      </c>
      <c r="K5181">
        <v>239.785</v>
      </c>
    </row>
    <row r="5182" spans="1:14" x14ac:dyDescent="0.2">
      <c r="A5182" t="s">
        <v>72</v>
      </c>
      <c r="B5182" t="s">
        <v>997</v>
      </c>
      <c r="C5182" t="s">
        <v>16</v>
      </c>
      <c r="E5182" t="s">
        <v>79</v>
      </c>
      <c r="I5182">
        <v>7.75</v>
      </c>
      <c r="J5182">
        <v>30.94</v>
      </c>
      <c r="K5182">
        <v>239.785</v>
      </c>
      <c r="N5182" t="s">
        <v>1007</v>
      </c>
    </row>
    <row r="5183" spans="1:14" x14ac:dyDescent="0.2">
      <c r="A5183" t="s">
        <v>72</v>
      </c>
      <c r="B5183" t="s">
        <v>997</v>
      </c>
      <c r="C5183" t="s">
        <v>16</v>
      </c>
      <c r="E5183" t="s">
        <v>20</v>
      </c>
      <c r="I5183">
        <v>2</v>
      </c>
      <c r="J5183">
        <v>30.94</v>
      </c>
      <c r="K5183">
        <v>61.88</v>
      </c>
    </row>
    <row r="5184" spans="1:14" x14ac:dyDescent="0.2">
      <c r="A5184" t="s">
        <v>72</v>
      </c>
      <c r="B5184" t="s">
        <v>997</v>
      </c>
      <c r="C5184" t="s">
        <v>16</v>
      </c>
      <c r="E5184" t="s">
        <v>111</v>
      </c>
      <c r="F5184" t="s">
        <v>59</v>
      </c>
      <c r="H5184" t="s">
        <v>23</v>
      </c>
      <c r="I5184">
        <v>3.75</v>
      </c>
      <c r="J5184">
        <v>30.94</v>
      </c>
      <c r="K5184">
        <v>116.02500000000001</v>
      </c>
      <c r="L5184" t="s">
        <v>24</v>
      </c>
    </row>
    <row r="5185" spans="1:14" x14ac:dyDescent="0.2">
      <c r="A5185" t="s">
        <v>72</v>
      </c>
      <c r="B5185" t="s">
        <v>997</v>
      </c>
      <c r="C5185" t="s">
        <v>16</v>
      </c>
      <c r="E5185" t="s">
        <v>40</v>
      </c>
      <c r="I5185">
        <v>2</v>
      </c>
      <c r="J5185">
        <v>30.94</v>
      </c>
      <c r="K5185">
        <v>61.88</v>
      </c>
    </row>
    <row r="5186" spans="1:14" x14ac:dyDescent="0.2">
      <c r="A5186" t="s">
        <v>74</v>
      </c>
      <c r="B5186" t="s">
        <v>997</v>
      </c>
      <c r="C5186" t="s">
        <v>16</v>
      </c>
      <c r="E5186" t="s">
        <v>18</v>
      </c>
      <c r="I5186">
        <v>7.75</v>
      </c>
      <c r="J5186">
        <v>30.94</v>
      </c>
      <c r="K5186">
        <v>239.785</v>
      </c>
    </row>
    <row r="5187" spans="1:14" x14ac:dyDescent="0.2">
      <c r="A5187" t="s">
        <v>74</v>
      </c>
      <c r="B5187" t="s">
        <v>997</v>
      </c>
      <c r="C5187" t="s">
        <v>16</v>
      </c>
      <c r="D5187" t="s">
        <v>361</v>
      </c>
      <c r="E5187" t="s">
        <v>362</v>
      </c>
      <c r="F5187" t="s">
        <v>363</v>
      </c>
      <c r="G5187" t="s">
        <v>54</v>
      </c>
      <c r="I5187">
        <v>7.75</v>
      </c>
      <c r="J5187">
        <v>30.94</v>
      </c>
      <c r="K5187">
        <v>239.785</v>
      </c>
    </row>
    <row r="5188" spans="1:14" x14ac:dyDescent="0.2">
      <c r="A5188" t="s">
        <v>74</v>
      </c>
      <c r="B5188" t="s">
        <v>997</v>
      </c>
      <c r="C5188" t="s">
        <v>16</v>
      </c>
      <c r="E5188" t="s">
        <v>79</v>
      </c>
      <c r="I5188">
        <v>7.75</v>
      </c>
      <c r="J5188">
        <v>30.94</v>
      </c>
      <c r="K5188">
        <v>239.785</v>
      </c>
      <c r="N5188" t="s">
        <v>1008</v>
      </c>
    </row>
    <row r="5189" spans="1:14" x14ac:dyDescent="0.2">
      <c r="A5189" t="s">
        <v>74</v>
      </c>
      <c r="B5189" t="s">
        <v>997</v>
      </c>
      <c r="C5189" t="s">
        <v>16</v>
      </c>
      <c r="E5189" t="s">
        <v>391</v>
      </c>
      <c r="F5189" t="s">
        <v>392</v>
      </c>
      <c r="G5189" t="s">
        <v>134</v>
      </c>
      <c r="H5189" t="s">
        <v>180</v>
      </c>
      <c r="I5189">
        <v>7.75</v>
      </c>
      <c r="J5189">
        <v>30.94</v>
      </c>
      <c r="K5189">
        <v>239.785</v>
      </c>
      <c r="L5189" t="s">
        <v>24</v>
      </c>
    </row>
    <row r="5190" spans="1:14" x14ac:dyDescent="0.2">
      <c r="A5190" t="s">
        <v>75</v>
      </c>
      <c r="B5190" t="s">
        <v>997</v>
      </c>
      <c r="C5190" t="s">
        <v>16</v>
      </c>
      <c r="E5190" t="s">
        <v>17</v>
      </c>
      <c r="I5190">
        <v>7.75</v>
      </c>
      <c r="J5190">
        <v>30.94</v>
      </c>
      <c r="K5190">
        <v>239.785</v>
      </c>
    </row>
    <row r="5191" spans="1:14" x14ac:dyDescent="0.2">
      <c r="A5191" t="s">
        <v>75</v>
      </c>
      <c r="B5191" t="s">
        <v>997</v>
      </c>
      <c r="C5191" t="s">
        <v>16</v>
      </c>
      <c r="E5191" t="s">
        <v>20</v>
      </c>
      <c r="I5191">
        <v>3</v>
      </c>
      <c r="J5191">
        <v>30.94</v>
      </c>
      <c r="K5191">
        <v>92.82</v>
      </c>
    </row>
    <row r="5192" spans="1:14" x14ac:dyDescent="0.2">
      <c r="A5192" t="s">
        <v>75</v>
      </c>
      <c r="B5192" t="s">
        <v>997</v>
      </c>
      <c r="C5192" t="s">
        <v>16</v>
      </c>
      <c r="E5192" t="s">
        <v>46</v>
      </c>
      <c r="I5192">
        <v>1</v>
      </c>
      <c r="J5192">
        <v>30.94</v>
      </c>
      <c r="K5192">
        <v>30.94</v>
      </c>
    </row>
    <row r="5193" spans="1:14" x14ac:dyDescent="0.2">
      <c r="A5193" t="s">
        <v>75</v>
      </c>
      <c r="B5193" t="s">
        <v>997</v>
      </c>
      <c r="C5193" t="s">
        <v>16</v>
      </c>
      <c r="E5193" t="s">
        <v>391</v>
      </c>
      <c r="F5193" t="s">
        <v>392</v>
      </c>
      <c r="G5193" t="s">
        <v>134</v>
      </c>
      <c r="H5193" t="s">
        <v>180</v>
      </c>
      <c r="I5193">
        <v>2.5</v>
      </c>
      <c r="J5193">
        <v>30.94</v>
      </c>
      <c r="K5193">
        <v>77.349999999999994</v>
      </c>
      <c r="L5193" t="s">
        <v>24</v>
      </c>
    </row>
    <row r="5194" spans="1:14" x14ac:dyDescent="0.2">
      <c r="A5194" t="s">
        <v>75</v>
      </c>
      <c r="B5194" t="s">
        <v>997</v>
      </c>
      <c r="C5194" t="s">
        <v>16</v>
      </c>
      <c r="D5194" t="s">
        <v>380</v>
      </c>
      <c r="E5194" t="s">
        <v>998</v>
      </c>
      <c r="F5194" t="s">
        <v>999</v>
      </c>
      <c r="G5194" t="s">
        <v>63</v>
      </c>
      <c r="I5194">
        <v>2</v>
      </c>
      <c r="J5194">
        <v>30.94</v>
      </c>
      <c r="K5194">
        <v>61.88</v>
      </c>
      <c r="L5194" t="s">
        <v>1000</v>
      </c>
    </row>
    <row r="5195" spans="1:14" x14ac:dyDescent="0.2">
      <c r="A5195" t="s">
        <v>75</v>
      </c>
      <c r="B5195" t="s">
        <v>997</v>
      </c>
      <c r="C5195" t="s">
        <v>16</v>
      </c>
      <c r="D5195" t="s">
        <v>361</v>
      </c>
      <c r="E5195" t="s">
        <v>362</v>
      </c>
      <c r="F5195" t="s">
        <v>363</v>
      </c>
      <c r="G5195" t="s">
        <v>54</v>
      </c>
      <c r="I5195">
        <v>10.75</v>
      </c>
      <c r="J5195">
        <v>30.94</v>
      </c>
      <c r="K5195">
        <v>332.60500000000002</v>
      </c>
    </row>
    <row r="5196" spans="1:14" x14ac:dyDescent="0.2">
      <c r="A5196" t="s">
        <v>75</v>
      </c>
      <c r="B5196" t="s">
        <v>997</v>
      </c>
      <c r="C5196" t="s">
        <v>16</v>
      </c>
      <c r="E5196" t="s">
        <v>18</v>
      </c>
      <c r="I5196">
        <v>4</v>
      </c>
      <c r="J5196">
        <v>30.94</v>
      </c>
      <c r="K5196">
        <v>123.76</v>
      </c>
    </row>
    <row r="5197" spans="1:14" x14ac:dyDescent="0.2">
      <c r="A5197" t="s">
        <v>76</v>
      </c>
      <c r="B5197" t="s">
        <v>997</v>
      </c>
      <c r="C5197" t="s">
        <v>16</v>
      </c>
      <c r="E5197" t="s">
        <v>18</v>
      </c>
      <c r="I5197">
        <v>7</v>
      </c>
      <c r="J5197">
        <v>30.94</v>
      </c>
      <c r="K5197">
        <v>216.58</v>
      </c>
    </row>
    <row r="5198" spans="1:14" x14ac:dyDescent="0.2">
      <c r="A5198" t="s">
        <v>76</v>
      </c>
      <c r="B5198" t="s">
        <v>997</v>
      </c>
      <c r="C5198" t="s">
        <v>16</v>
      </c>
      <c r="D5198" t="s">
        <v>361</v>
      </c>
      <c r="E5198" t="s">
        <v>362</v>
      </c>
      <c r="F5198" t="s">
        <v>363</v>
      </c>
      <c r="G5198" t="s">
        <v>54</v>
      </c>
      <c r="I5198">
        <v>13.75</v>
      </c>
      <c r="J5198">
        <v>30.94</v>
      </c>
      <c r="K5198">
        <v>425.42500000000001</v>
      </c>
    </row>
    <row r="5199" spans="1:14" x14ac:dyDescent="0.2">
      <c r="A5199" t="s">
        <v>76</v>
      </c>
      <c r="B5199" t="s">
        <v>997</v>
      </c>
      <c r="C5199" t="s">
        <v>16</v>
      </c>
      <c r="E5199" t="s">
        <v>111</v>
      </c>
      <c r="F5199" t="s">
        <v>59</v>
      </c>
      <c r="H5199" t="s">
        <v>23</v>
      </c>
      <c r="I5199">
        <v>7</v>
      </c>
      <c r="J5199">
        <v>30.94</v>
      </c>
      <c r="K5199">
        <v>216.58</v>
      </c>
      <c r="L5199" t="s">
        <v>24</v>
      </c>
    </row>
    <row r="5200" spans="1:14" x14ac:dyDescent="0.2">
      <c r="A5200" t="s">
        <v>76</v>
      </c>
      <c r="B5200" t="s">
        <v>997</v>
      </c>
      <c r="C5200" t="s">
        <v>16</v>
      </c>
      <c r="E5200" t="s">
        <v>79</v>
      </c>
      <c r="I5200">
        <v>7</v>
      </c>
      <c r="J5200">
        <v>30.94</v>
      </c>
      <c r="K5200">
        <v>216.58</v>
      </c>
      <c r="N5200" t="s">
        <v>1009</v>
      </c>
    </row>
    <row r="5201" spans="1:14" x14ac:dyDescent="0.2">
      <c r="A5201" t="s">
        <v>76</v>
      </c>
      <c r="B5201" t="s">
        <v>997</v>
      </c>
      <c r="C5201" t="s">
        <v>16</v>
      </c>
      <c r="E5201" t="s">
        <v>92</v>
      </c>
      <c r="I5201">
        <v>2</v>
      </c>
      <c r="J5201">
        <v>30.94</v>
      </c>
      <c r="K5201">
        <v>61.88</v>
      </c>
    </row>
    <row r="5202" spans="1:14" x14ac:dyDescent="0.2">
      <c r="A5202" t="s">
        <v>76</v>
      </c>
      <c r="B5202" t="s">
        <v>997</v>
      </c>
      <c r="C5202" t="s">
        <v>16</v>
      </c>
      <c r="E5202" t="s">
        <v>20</v>
      </c>
      <c r="I5202">
        <v>4</v>
      </c>
      <c r="J5202">
        <v>30.94</v>
      </c>
      <c r="K5202">
        <v>123.76</v>
      </c>
    </row>
    <row r="5203" spans="1:14" x14ac:dyDescent="0.2">
      <c r="A5203" t="s">
        <v>77</v>
      </c>
      <c r="B5203" t="s">
        <v>997</v>
      </c>
      <c r="C5203" t="s">
        <v>16</v>
      </c>
      <c r="E5203" t="s">
        <v>79</v>
      </c>
      <c r="I5203">
        <v>31</v>
      </c>
      <c r="J5203">
        <v>30.94</v>
      </c>
      <c r="K5203">
        <v>959.14</v>
      </c>
      <c r="N5203" t="s">
        <v>1010</v>
      </c>
    </row>
    <row r="5204" spans="1:14" x14ac:dyDescent="0.2">
      <c r="A5204" t="s">
        <v>78</v>
      </c>
      <c r="B5204" t="s">
        <v>997</v>
      </c>
      <c r="C5204" t="s">
        <v>16</v>
      </c>
      <c r="E5204" t="s">
        <v>20</v>
      </c>
      <c r="I5204">
        <v>2</v>
      </c>
      <c r="J5204">
        <v>30.94</v>
      </c>
      <c r="K5204">
        <v>61.88</v>
      </c>
    </row>
    <row r="5205" spans="1:14" x14ac:dyDescent="0.2">
      <c r="A5205" t="s">
        <v>78</v>
      </c>
      <c r="B5205" t="s">
        <v>997</v>
      </c>
      <c r="C5205" t="s">
        <v>16</v>
      </c>
      <c r="E5205" t="s">
        <v>79</v>
      </c>
      <c r="I5205">
        <v>1</v>
      </c>
      <c r="J5205">
        <v>30.94</v>
      </c>
      <c r="K5205">
        <v>30.94</v>
      </c>
    </row>
    <row r="5206" spans="1:14" x14ac:dyDescent="0.2">
      <c r="A5206" t="s">
        <v>78</v>
      </c>
      <c r="B5206" t="s">
        <v>997</v>
      </c>
      <c r="C5206" t="s">
        <v>16</v>
      </c>
      <c r="E5206" t="s">
        <v>79</v>
      </c>
      <c r="I5206">
        <v>16.25</v>
      </c>
      <c r="J5206">
        <v>30.94</v>
      </c>
      <c r="K5206">
        <v>502.77499999999998</v>
      </c>
      <c r="N5206" t="s">
        <v>1011</v>
      </c>
    </row>
    <row r="5207" spans="1:14" x14ac:dyDescent="0.2">
      <c r="A5207" t="s">
        <v>78</v>
      </c>
      <c r="B5207" t="s">
        <v>997</v>
      </c>
      <c r="C5207" t="s">
        <v>16</v>
      </c>
      <c r="E5207" t="s">
        <v>18</v>
      </c>
      <c r="I5207">
        <v>7.75</v>
      </c>
      <c r="J5207">
        <v>30.94</v>
      </c>
      <c r="K5207">
        <v>239.785</v>
      </c>
    </row>
    <row r="5208" spans="1:14" x14ac:dyDescent="0.2">
      <c r="A5208" t="s">
        <v>78</v>
      </c>
      <c r="B5208" t="s">
        <v>997</v>
      </c>
      <c r="C5208" t="s">
        <v>16</v>
      </c>
      <c r="D5208" t="s">
        <v>361</v>
      </c>
      <c r="E5208" t="s">
        <v>362</v>
      </c>
      <c r="F5208" t="s">
        <v>363</v>
      </c>
      <c r="G5208" t="s">
        <v>54</v>
      </c>
      <c r="I5208">
        <v>7.75</v>
      </c>
      <c r="J5208">
        <v>30.94</v>
      </c>
      <c r="K5208">
        <v>239.785</v>
      </c>
    </row>
    <row r="5209" spans="1:14" x14ac:dyDescent="0.2">
      <c r="A5209" t="s">
        <v>78</v>
      </c>
      <c r="B5209" t="s">
        <v>997</v>
      </c>
      <c r="C5209" t="s">
        <v>16</v>
      </c>
      <c r="E5209" t="s">
        <v>123</v>
      </c>
      <c r="F5209" t="s">
        <v>22</v>
      </c>
      <c r="H5209" t="s">
        <v>23</v>
      </c>
      <c r="I5209">
        <v>4</v>
      </c>
      <c r="J5209">
        <v>30.94</v>
      </c>
      <c r="K5209">
        <v>123.76</v>
      </c>
      <c r="L5209" t="s">
        <v>24</v>
      </c>
    </row>
    <row r="5210" spans="1:14" x14ac:dyDescent="0.2">
      <c r="A5210" t="s">
        <v>80</v>
      </c>
      <c r="B5210" t="s">
        <v>997</v>
      </c>
      <c r="C5210" t="s">
        <v>16</v>
      </c>
      <c r="E5210" t="s">
        <v>391</v>
      </c>
      <c r="F5210" t="s">
        <v>392</v>
      </c>
      <c r="G5210" t="s">
        <v>134</v>
      </c>
      <c r="H5210" t="s">
        <v>180</v>
      </c>
      <c r="I5210">
        <v>7.75</v>
      </c>
      <c r="J5210">
        <v>30.94</v>
      </c>
      <c r="K5210">
        <v>239.785</v>
      </c>
      <c r="L5210" t="s">
        <v>24</v>
      </c>
    </row>
    <row r="5211" spans="1:14" x14ac:dyDescent="0.2">
      <c r="A5211" t="s">
        <v>80</v>
      </c>
      <c r="B5211" t="s">
        <v>997</v>
      </c>
      <c r="C5211" t="s">
        <v>16</v>
      </c>
      <c r="E5211" t="s">
        <v>46</v>
      </c>
      <c r="I5211">
        <v>7</v>
      </c>
      <c r="J5211">
        <v>30.94</v>
      </c>
      <c r="K5211">
        <v>216.58</v>
      </c>
    </row>
    <row r="5212" spans="1:14" x14ac:dyDescent="0.2">
      <c r="A5212" t="s">
        <v>80</v>
      </c>
      <c r="B5212" t="s">
        <v>997</v>
      </c>
      <c r="C5212" t="s">
        <v>16</v>
      </c>
      <c r="E5212" t="s">
        <v>20</v>
      </c>
      <c r="I5212">
        <v>2</v>
      </c>
      <c r="J5212">
        <v>30.94</v>
      </c>
      <c r="K5212">
        <v>61.88</v>
      </c>
    </row>
    <row r="5213" spans="1:14" x14ac:dyDescent="0.2">
      <c r="A5213" t="s">
        <v>80</v>
      </c>
      <c r="B5213" t="s">
        <v>997</v>
      </c>
      <c r="C5213" t="s">
        <v>16</v>
      </c>
      <c r="E5213" t="s">
        <v>111</v>
      </c>
      <c r="F5213" t="s">
        <v>59</v>
      </c>
      <c r="H5213" t="s">
        <v>23</v>
      </c>
      <c r="I5213">
        <v>10</v>
      </c>
      <c r="J5213">
        <v>30.94</v>
      </c>
      <c r="K5213">
        <v>309.39999999999998</v>
      </c>
      <c r="L5213" t="s">
        <v>24</v>
      </c>
    </row>
    <row r="5214" spans="1:14" x14ac:dyDescent="0.2">
      <c r="A5214" t="s">
        <v>80</v>
      </c>
      <c r="B5214" t="s">
        <v>997</v>
      </c>
      <c r="C5214" t="s">
        <v>16</v>
      </c>
      <c r="E5214" t="s">
        <v>18</v>
      </c>
      <c r="I5214">
        <v>5</v>
      </c>
      <c r="J5214">
        <v>30.94</v>
      </c>
      <c r="K5214">
        <v>154.69999999999999</v>
      </c>
    </row>
    <row r="5215" spans="1:14" x14ac:dyDescent="0.2">
      <c r="A5215" t="s">
        <v>80</v>
      </c>
      <c r="B5215" t="s">
        <v>997</v>
      </c>
      <c r="C5215" t="s">
        <v>16</v>
      </c>
      <c r="D5215" t="s">
        <v>361</v>
      </c>
      <c r="E5215" t="s">
        <v>362</v>
      </c>
      <c r="F5215" t="s">
        <v>363</v>
      </c>
      <c r="G5215" t="s">
        <v>54</v>
      </c>
      <c r="I5215">
        <v>9</v>
      </c>
      <c r="J5215">
        <v>30.94</v>
      </c>
      <c r="K5215">
        <v>278.45999999999998</v>
      </c>
    </row>
    <row r="5216" spans="1:14" x14ac:dyDescent="0.2">
      <c r="A5216" t="s">
        <v>81</v>
      </c>
      <c r="B5216" t="s">
        <v>997</v>
      </c>
      <c r="C5216" t="s">
        <v>16</v>
      </c>
      <c r="E5216" t="s">
        <v>17</v>
      </c>
      <c r="I5216">
        <v>7</v>
      </c>
      <c r="J5216">
        <v>30.94</v>
      </c>
      <c r="K5216">
        <v>216.58</v>
      </c>
    </row>
    <row r="5217" spans="1:14" x14ac:dyDescent="0.2">
      <c r="A5217" t="s">
        <v>81</v>
      </c>
      <c r="B5217" t="s">
        <v>997</v>
      </c>
      <c r="C5217" t="s">
        <v>16</v>
      </c>
      <c r="E5217" t="s">
        <v>79</v>
      </c>
      <c r="I5217">
        <v>3</v>
      </c>
      <c r="J5217">
        <v>30.94</v>
      </c>
      <c r="K5217">
        <v>92.82</v>
      </c>
      <c r="N5217" t="s">
        <v>1012</v>
      </c>
    </row>
    <row r="5218" spans="1:14" x14ac:dyDescent="0.2">
      <c r="A5218" t="s">
        <v>81</v>
      </c>
      <c r="B5218" t="s">
        <v>997</v>
      </c>
      <c r="C5218" t="s">
        <v>16</v>
      </c>
      <c r="E5218" t="s">
        <v>391</v>
      </c>
      <c r="F5218" t="s">
        <v>392</v>
      </c>
      <c r="G5218" t="s">
        <v>134</v>
      </c>
      <c r="H5218" t="s">
        <v>180</v>
      </c>
      <c r="I5218">
        <v>3</v>
      </c>
      <c r="J5218">
        <v>30.94</v>
      </c>
      <c r="K5218">
        <v>92.82</v>
      </c>
      <c r="L5218" t="s">
        <v>24</v>
      </c>
    </row>
    <row r="5219" spans="1:14" x14ac:dyDescent="0.2">
      <c r="A5219" t="s">
        <v>81</v>
      </c>
      <c r="B5219" t="s">
        <v>997</v>
      </c>
      <c r="C5219" t="s">
        <v>16</v>
      </c>
      <c r="D5219" t="s">
        <v>361</v>
      </c>
      <c r="E5219" t="s">
        <v>362</v>
      </c>
      <c r="F5219" t="s">
        <v>363</v>
      </c>
      <c r="G5219" t="s">
        <v>54</v>
      </c>
      <c r="I5219">
        <v>7</v>
      </c>
      <c r="J5219">
        <v>30.94</v>
      </c>
      <c r="K5219">
        <v>216.58</v>
      </c>
    </row>
    <row r="5220" spans="1:14" x14ac:dyDescent="0.2">
      <c r="A5220" t="s">
        <v>81</v>
      </c>
      <c r="B5220" t="s">
        <v>997</v>
      </c>
      <c r="C5220" t="s">
        <v>16</v>
      </c>
      <c r="E5220" t="s">
        <v>20</v>
      </c>
      <c r="I5220">
        <v>2</v>
      </c>
      <c r="J5220">
        <v>30.94</v>
      </c>
      <c r="K5220">
        <v>61.88</v>
      </c>
    </row>
    <row r="5221" spans="1:14" x14ac:dyDescent="0.2">
      <c r="A5221" t="s">
        <v>81</v>
      </c>
      <c r="B5221" t="s">
        <v>997</v>
      </c>
      <c r="C5221" t="s">
        <v>16</v>
      </c>
      <c r="E5221" t="s">
        <v>111</v>
      </c>
      <c r="F5221" t="s">
        <v>59</v>
      </c>
      <c r="H5221" t="s">
        <v>23</v>
      </c>
      <c r="I5221">
        <v>10.75</v>
      </c>
      <c r="J5221">
        <v>30.94</v>
      </c>
      <c r="K5221">
        <v>332.60500000000002</v>
      </c>
      <c r="L5221" t="s">
        <v>24</v>
      </c>
    </row>
    <row r="5222" spans="1:14" x14ac:dyDescent="0.2">
      <c r="A5222" t="s">
        <v>81</v>
      </c>
      <c r="B5222" t="s">
        <v>997</v>
      </c>
      <c r="C5222" t="s">
        <v>16</v>
      </c>
      <c r="E5222" t="s">
        <v>18</v>
      </c>
      <c r="I5222">
        <v>6</v>
      </c>
      <c r="J5222">
        <v>30.94</v>
      </c>
      <c r="K5222">
        <v>185.64</v>
      </c>
    </row>
    <row r="5223" spans="1:14" x14ac:dyDescent="0.2">
      <c r="A5223" t="s">
        <v>82</v>
      </c>
      <c r="B5223" t="s">
        <v>997</v>
      </c>
      <c r="C5223" t="s">
        <v>16</v>
      </c>
      <c r="E5223" t="s">
        <v>17</v>
      </c>
      <c r="I5223">
        <v>3.8333333000000001</v>
      </c>
      <c r="J5223">
        <v>30.94</v>
      </c>
      <c r="K5223">
        <v>118.603332302</v>
      </c>
    </row>
    <row r="5224" spans="1:14" x14ac:dyDescent="0.2">
      <c r="A5224" t="s">
        <v>82</v>
      </c>
      <c r="B5224" t="s">
        <v>997</v>
      </c>
      <c r="C5224" t="s">
        <v>16</v>
      </c>
      <c r="E5224" t="s">
        <v>20</v>
      </c>
      <c r="I5224">
        <v>7.1666667000000004</v>
      </c>
      <c r="J5224">
        <v>30.94</v>
      </c>
      <c r="K5224">
        <v>221.73666769799999</v>
      </c>
      <c r="N5224" t="s">
        <v>1013</v>
      </c>
    </row>
    <row r="5225" spans="1:14" x14ac:dyDescent="0.2">
      <c r="A5225" t="s">
        <v>82</v>
      </c>
      <c r="B5225" t="s">
        <v>997</v>
      </c>
      <c r="C5225" t="s">
        <v>16</v>
      </c>
      <c r="E5225" t="s">
        <v>18</v>
      </c>
      <c r="I5225">
        <v>9.75</v>
      </c>
      <c r="J5225">
        <v>30.94</v>
      </c>
      <c r="K5225">
        <v>301.66500000000002</v>
      </c>
    </row>
    <row r="5226" spans="1:14" x14ac:dyDescent="0.2">
      <c r="A5226" t="s">
        <v>82</v>
      </c>
      <c r="B5226" t="s">
        <v>997</v>
      </c>
      <c r="C5226" t="s">
        <v>16</v>
      </c>
      <c r="E5226" t="s">
        <v>111</v>
      </c>
      <c r="F5226" t="s">
        <v>59</v>
      </c>
      <c r="H5226" t="s">
        <v>23</v>
      </c>
      <c r="I5226">
        <v>20</v>
      </c>
      <c r="J5226">
        <v>30.94</v>
      </c>
      <c r="K5226">
        <v>618.79999999999995</v>
      </c>
      <c r="L5226" t="s">
        <v>24</v>
      </c>
    </row>
    <row r="5227" spans="1:14" x14ac:dyDescent="0.2">
      <c r="A5227" t="s">
        <v>83</v>
      </c>
      <c r="B5227" t="s">
        <v>997</v>
      </c>
      <c r="C5227" t="s">
        <v>16</v>
      </c>
      <c r="E5227" t="s">
        <v>111</v>
      </c>
      <c r="F5227" t="s">
        <v>59</v>
      </c>
      <c r="H5227" t="s">
        <v>23</v>
      </c>
      <c r="I5227">
        <v>16.5</v>
      </c>
      <c r="J5227">
        <v>30.94</v>
      </c>
      <c r="K5227">
        <v>510.51</v>
      </c>
      <c r="L5227" t="s">
        <v>24</v>
      </c>
    </row>
    <row r="5228" spans="1:14" x14ac:dyDescent="0.2">
      <c r="A5228" t="s">
        <v>83</v>
      </c>
      <c r="B5228" t="s">
        <v>997</v>
      </c>
      <c r="C5228" t="s">
        <v>16</v>
      </c>
      <c r="E5228" t="s">
        <v>18</v>
      </c>
      <c r="I5228">
        <v>2.75</v>
      </c>
      <c r="J5228">
        <v>30.94</v>
      </c>
      <c r="K5228">
        <v>85.084999999999994</v>
      </c>
    </row>
    <row r="5229" spans="1:14" x14ac:dyDescent="0.2">
      <c r="A5229" t="s">
        <v>83</v>
      </c>
      <c r="B5229" t="s">
        <v>997</v>
      </c>
      <c r="C5229" t="s">
        <v>16</v>
      </c>
      <c r="E5229" t="s">
        <v>79</v>
      </c>
      <c r="I5229">
        <v>7</v>
      </c>
      <c r="J5229">
        <v>30.94</v>
      </c>
      <c r="K5229">
        <v>216.58</v>
      </c>
      <c r="N5229" t="s">
        <v>1014</v>
      </c>
    </row>
    <row r="5230" spans="1:14" x14ac:dyDescent="0.2">
      <c r="A5230" t="s">
        <v>83</v>
      </c>
      <c r="B5230" t="s">
        <v>997</v>
      </c>
      <c r="C5230" t="s">
        <v>16</v>
      </c>
      <c r="E5230" t="s">
        <v>391</v>
      </c>
      <c r="F5230" t="s">
        <v>392</v>
      </c>
      <c r="G5230" t="s">
        <v>134</v>
      </c>
      <c r="H5230" t="s">
        <v>180</v>
      </c>
      <c r="I5230">
        <v>4.75</v>
      </c>
      <c r="J5230">
        <v>30.94</v>
      </c>
      <c r="K5230">
        <v>146.965</v>
      </c>
      <c r="L5230" t="s">
        <v>24</v>
      </c>
    </row>
    <row r="5231" spans="1:14" x14ac:dyDescent="0.2">
      <c r="A5231" t="s">
        <v>83</v>
      </c>
      <c r="B5231" t="s">
        <v>997</v>
      </c>
      <c r="C5231" t="s">
        <v>16</v>
      </c>
      <c r="D5231" t="s">
        <v>361</v>
      </c>
      <c r="E5231" t="s">
        <v>362</v>
      </c>
      <c r="F5231" t="s">
        <v>363</v>
      </c>
      <c r="G5231" t="s">
        <v>54</v>
      </c>
      <c r="I5231">
        <v>7.75</v>
      </c>
      <c r="J5231">
        <v>30.94</v>
      </c>
      <c r="K5231">
        <v>239.785</v>
      </c>
    </row>
    <row r="5232" spans="1:14" x14ac:dyDescent="0.2">
      <c r="A5232" t="s">
        <v>84</v>
      </c>
      <c r="B5232" t="s">
        <v>997</v>
      </c>
      <c r="C5232" t="s">
        <v>16</v>
      </c>
      <c r="E5232" t="s">
        <v>20</v>
      </c>
      <c r="I5232">
        <v>2</v>
      </c>
      <c r="J5232">
        <v>30.94</v>
      </c>
      <c r="K5232">
        <v>61.88</v>
      </c>
    </row>
    <row r="5233" spans="1:12" x14ac:dyDescent="0.2">
      <c r="A5233" t="s">
        <v>84</v>
      </c>
      <c r="B5233" t="s">
        <v>997</v>
      </c>
      <c r="C5233" t="s">
        <v>16</v>
      </c>
      <c r="E5233" t="s">
        <v>18</v>
      </c>
      <c r="I5233">
        <v>7.75</v>
      </c>
      <c r="J5233">
        <v>30.94</v>
      </c>
      <c r="K5233">
        <v>239.785</v>
      </c>
    </row>
    <row r="5234" spans="1:12" x14ac:dyDescent="0.2">
      <c r="A5234" t="s">
        <v>84</v>
      </c>
      <c r="B5234" t="s">
        <v>997</v>
      </c>
      <c r="C5234" t="s">
        <v>16</v>
      </c>
      <c r="E5234" t="s">
        <v>17</v>
      </c>
      <c r="I5234">
        <v>23.25</v>
      </c>
      <c r="J5234">
        <v>30.94</v>
      </c>
      <c r="K5234">
        <v>719.35500000000002</v>
      </c>
    </row>
    <row r="5235" spans="1:12" x14ac:dyDescent="0.2">
      <c r="A5235" t="s">
        <v>85</v>
      </c>
      <c r="B5235" t="s">
        <v>997</v>
      </c>
      <c r="C5235" t="s">
        <v>16</v>
      </c>
      <c r="E5235" t="s">
        <v>17</v>
      </c>
      <c r="I5235">
        <v>38.75</v>
      </c>
      <c r="J5235">
        <v>30.94</v>
      </c>
      <c r="K5235">
        <v>1198.925</v>
      </c>
    </row>
    <row r="5236" spans="1:12" x14ac:dyDescent="0.2">
      <c r="A5236" t="s">
        <v>86</v>
      </c>
      <c r="B5236" t="s">
        <v>997</v>
      </c>
      <c r="C5236" t="s">
        <v>16</v>
      </c>
      <c r="E5236" t="s">
        <v>17</v>
      </c>
      <c r="I5236">
        <v>15.5</v>
      </c>
      <c r="J5236">
        <v>30.94</v>
      </c>
      <c r="K5236">
        <v>479.57</v>
      </c>
    </row>
    <row r="5237" spans="1:12" x14ac:dyDescent="0.2">
      <c r="A5237" t="s">
        <v>86</v>
      </c>
      <c r="B5237" t="s">
        <v>997</v>
      </c>
      <c r="C5237" t="s">
        <v>16</v>
      </c>
      <c r="E5237" t="s">
        <v>18</v>
      </c>
      <c r="I5237">
        <v>7.75</v>
      </c>
      <c r="J5237">
        <v>30.94</v>
      </c>
      <c r="K5237">
        <v>239.785</v>
      </c>
    </row>
    <row r="5238" spans="1:12" x14ac:dyDescent="0.2">
      <c r="A5238" t="s">
        <v>86</v>
      </c>
      <c r="B5238" t="s">
        <v>997</v>
      </c>
      <c r="C5238" t="s">
        <v>16</v>
      </c>
      <c r="E5238" t="s">
        <v>20</v>
      </c>
      <c r="I5238">
        <v>3</v>
      </c>
      <c r="J5238">
        <v>30.94</v>
      </c>
      <c r="K5238">
        <v>92.82</v>
      </c>
    </row>
    <row r="5239" spans="1:12" x14ac:dyDescent="0.2">
      <c r="A5239" t="s">
        <v>86</v>
      </c>
      <c r="B5239" t="s">
        <v>997</v>
      </c>
      <c r="C5239" t="s">
        <v>16</v>
      </c>
      <c r="E5239" t="s">
        <v>111</v>
      </c>
      <c r="F5239" t="s">
        <v>59</v>
      </c>
      <c r="H5239" t="s">
        <v>23</v>
      </c>
      <c r="I5239">
        <v>6.75</v>
      </c>
      <c r="J5239">
        <v>30.94</v>
      </c>
      <c r="K5239">
        <v>208.845</v>
      </c>
      <c r="L5239" t="s">
        <v>24</v>
      </c>
    </row>
    <row r="5240" spans="1:12" x14ac:dyDescent="0.2">
      <c r="A5240" t="s">
        <v>86</v>
      </c>
      <c r="B5240" t="s">
        <v>997</v>
      </c>
      <c r="C5240" t="s">
        <v>16</v>
      </c>
      <c r="D5240" t="s">
        <v>361</v>
      </c>
      <c r="E5240" t="s">
        <v>362</v>
      </c>
      <c r="F5240" t="s">
        <v>363</v>
      </c>
      <c r="G5240" t="s">
        <v>54</v>
      </c>
      <c r="I5240">
        <v>7.75</v>
      </c>
      <c r="J5240">
        <v>30.94</v>
      </c>
      <c r="K5240">
        <v>239.785</v>
      </c>
    </row>
    <row r="5241" spans="1:12" x14ac:dyDescent="0.2">
      <c r="A5241" t="s">
        <v>87</v>
      </c>
      <c r="B5241" t="s">
        <v>997</v>
      </c>
      <c r="C5241" t="s">
        <v>16</v>
      </c>
      <c r="D5241" t="s">
        <v>361</v>
      </c>
      <c r="E5241" t="s">
        <v>362</v>
      </c>
      <c r="F5241" t="s">
        <v>363</v>
      </c>
      <c r="G5241" t="s">
        <v>54</v>
      </c>
      <c r="I5241">
        <v>16.75</v>
      </c>
      <c r="J5241">
        <v>30.94</v>
      </c>
      <c r="K5241">
        <v>518.245</v>
      </c>
    </row>
    <row r="5242" spans="1:12" x14ac:dyDescent="0.2">
      <c r="A5242" t="s">
        <v>87</v>
      </c>
      <c r="B5242" t="s">
        <v>997</v>
      </c>
      <c r="C5242" t="s">
        <v>16</v>
      </c>
      <c r="E5242" t="s">
        <v>391</v>
      </c>
      <c r="F5242" t="s">
        <v>392</v>
      </c>
      <c r="G5242" t="s">
        <v>134</v>
      </c>
      <c r="H5242" t="s">
        <v>180</v>
      </c>
      <c r="I5242">
        <v>6</v>
      </c>
      <c r="J5242">
        <v>30.94</v>
      </c>
      <c r="K5242">
        <v>185.64</v>
      </c>
      <c r="L5242" t="s">
        <v>24</v>
      </c>
    </row>
    <row r="5243" spans="1:12" x14ac:dyDescent="0.2">
      <c r="A5243" t="s">
        <v>87</v>
      </c>
      <c r="B5243" t="s">
        <v>997</v>
      </c>
      <c r="C5243" t="s">
        <v>16</v>
      </c>
      <c r="E5243" t="s">
        <v>111</v>
      </c>
      <c r="F5243" t="s">
        <v>59</v>
      </c>
      <c r="H5243" t="s">
        <v>23</v>
      </c>
      <c r="I5243">
        <v>8</v>
      </c>
      <c r="J5243">
        <v>30.94</v>
      </c>
      <c r="K5243">
        <v>247.52</v>
      </c>
      <c r="L5243" t="s">
        <v>24</v>
      </c>
    </row>
    <row r="5244" spans="1:12" x14ac:dyDescent="0.2">
      <c r="A5244" t="s">
        <v>87</v>
      </c>
      <c r="B5244" t="s">
        <v>997</v>
      </c>
      <c r="C5244" t="s">
        <v>16</v>
      </c>
      <c r="E5244" t="s">
        <v>18</v>
      </c>
      <c r="I5244">
        <v>8</v>
      </c>
      <c r="J5244">
        <v>30.94</v>
      </c>
      <c r="K5244">
        <v>247.52</v>
      </c>
    </row>
    <row r="5245" spans="1:12" x14ac:dyDescent="0.2">
      <c r="A5245" t="s">
        <v>88</v>
      </c>
      <c r="B5245" t="s">
        <v>997</v>
      </c>
      <c r="C5245" t="s">
        <v>16</v>
      </c>
      <c r="E5245" t="s">
        <v>18</v>
      </c>
      <c r="I5245">
        <v>6</v>
      </c>
      <c r="J5245">
        <v>30.94</v>
      </c>
      <c r="K5245">
        <v>185.64</v>
      </c>
    </row>
    <row r="5246" spans="1:12" x14ac:dyDescent="0.2">
      <c r="A5246" t="s">
        <v>88</v>
      </c>
      <c r="B5246" t="s">
        <v>997</v>
      </c>
      <c r="C5246" t="s">
        <v>16</v>
      </c>
      <c r="E5246" t="s">
        <v>391</v>
      </c>
      <c r="F5246" t="s">
        <v>392</v>
      </c>
      <c r="G5246" t="s">
        <v>134</v>
      </c>
      <c r="H5246" t="s">
        <v>180</v>
      </c>
      <c r="I5246">
        <v>20.75</v>
      </c>
      <c r="J5246">
        <v>30.94</v>
      </c>
      <c r="K5246">
        <v>642.005</v>
      </c>
      <c r="L5246" t="s">
        <v>24</v>
      </c>
    </row>
    <row r="5247" spans="1:12" x14ac:dyDescent="0.2">
      <c r="A5247" t="s">
        <v>88</v>
      </c>
      <c r="B5247" t="s">
        <v>997</v>
      </c>
      <c r="C5247" t="s">
        <v>16</v>
      </c>
      <c r="D5247" t="s">
        <v>361</v>
      </c>
      <c r="E5247" t="s">
        <v>362</v>
      </c>
      <c r="F5247" t="s">
        <v>363</v>
      </c>
      <c r="G5247" t="s">
        <v>54</v>
      </c>
      <c r="I5247">
        <v>8</v>
      </c>
      <c r="J5247">
        <v>30.94</v>
      </c>
      <c r="K5247">
        <v>247.52</v>
      </c>
    </row>
    <row r="5248" spans="1:12" x14ac:dyDescent="0.2">
      <c r="A5248" t="s">
        <v>88</v>
      </c>
      <c r="B5248" t="s">
        <v>997</v>
      </c>
      <c r="C5248" t="s">
        <v>16</v>
      </c>
      <c r="E5248" t="s">
        <v>111</v>
      </c>
      <c r="F5248" t="s">
        <v>59</v>
      </c>
      <c r="H5248" t="s">
        <v>23</v>
      </c>
      <c r="I5248">
        <v>6</v>
      </c>
      <c r="J5248">
        <v>30.94</v>
      </c>
      <c r="K5248">
        <v>185.64</v>
      </c>
      <c r="L5248" t="s">
        <v>24</v>
      </c>
    </row>
    <row r="5249" spans="1:12" x14ac:dyDescent="0.2">
      <c r="A5249" t="s">
        <v>89</v>
      </c>
      <c r="B5249" t="s">
        <v>997</v>
      </c>
      <c r="C5249" t="s">
        <v>16</v>
      </c>
      <c r="E5249" t="s">
        <v>17</v>
      </c>
      <c r="I5249">
        <v>11</v>
      </c>
      <c r="J5249">
        <v>30.94</v>
      </c>
      <c r="K5249">
        <v>340.34</v>
      </c>
    </row>
    <row r="5250" spans="1:12" x14ac:dyDescent="0.2">
      <c r="A5250" t="s">
        <v>89</v>
      </c>
      <c r="B5250" t="s">
        <v>997</v>
      </c>
      <c r="C5250" t="s">
        <v>16</v>
      </c>
      <c r="E5250" t="s">
        <v>20</v>
      </c>
      <c r="I5250">
        <v>2.5</v>
      </c>
      <c r="J5250">
        <v>30.94</v>
      </c>
      <c r="K5250">
        <v>77.349999999999994</v>
      </c>
    </row>
    <row r="5251" spans="1:12" x14ac:dyDescent="0.2">
      <c r="A5251" t="s">
        <v>89</v>
      </c>
      <c r="B5251" t="s">
        <v>997</v>
      </c>
      <c r="C5251" t="s">
        <v>16</v>
      </c>
      <c r="E5251" t="s">
        <v>18</v>
      </c>
      <c r="I5251">
        <v>7</v>
      </c>
      <c r="J5251">
        <v>30.94</v>
      </c>
      <c r="K5251">
        <v>216.58</v>
      </c>
    </row>
    <row r="5252" spans="1:12" x14ac:dyDescent="0.2">
      <c r="A5252" t="s">
        <v>89</v>
      </c>
      <c r="B5252" t="s">
        <v>997</v>
      </c>
      <c r="C5252" t="s">
        <v>16</v>
      </c>
      <c r="E5252" t="s">
        <v>111</v>
      </c>
      <c r="F5252" t="s">
        <v>59</v>
      </c>
      <c r="H5252" t="s">
        <v>23</v>
      </c>
      <c r="I5252">
        <v>7.75</v>
      </c>
      <c r="J5252">
        <v>30.94</v>
      </c>
      <c r="K5252">
        <v>239.785</v>
      </c>
      <c r="L5252" t="s">
        <v>24</v>
      </c>
    </row>
    <row r="5253" spans="1:12" x14ac:dyDescent="0.2">
      <c r="A5253" t="s">
        <v>89</v>
      </c>
      <c r="B5253" t="s">
        <v>997</v>
      </c>
      <c r="C5253" t="s">
        <v>16</v>
      </c>
      <c r="D5253" t="s">
        <v>361</v>
      </c>
      <c r="E5253" t="s">
        <v>362</v>
      </c>
      <c r="F5253" t="s">
        <v>363</v>
      </c>
      <c r="G5253" t="s">
        <v>54</v>
      </c>
      <c r="I5253">
        <v>2.75</v>
      </c>
      <c r="J5253">
        <v>30.94</v>
      </c>
      <c r="K5253">
        <v>85.084999999999994</v>
      </c>
    </row>
    <row r="5254" spans="1:12" x14ac:dyDescent="0.2">
      <c r="A5254" t="s">
        <v>90</v>
      </c>
      <c r="B5254" t="s">
        <v>997</v>
      </c>
      <c r="C5254" t="s">
        <v>16</v>
      </c>
      <c r="D5254" t="s">
        <v>73</v>
      </c>
      <c r="E5254" t="s">
        <v>412</v>
      </c>
      <c r="F5254" t="s">
        <v>413</v>
      </c>
      <c r="G5254" t="s">
        <v>396</v>
      </c>
      <c r="I5254">
        <v>8</v>
      </c>
      <c r="J5254">
        <v>30.94</v>
      </c>
      <c r="K5254">
        <v>247.52</v>
      </c>
    </row>
    <row r="5255" spans="1:12" x14ac:dyDescent="0.2">
      <c r="A5255" t="s">
        <v>90</v>
      </c>
      <c r="B5255" t="s">
        <v>997</v>
      </c>
      <c r="C5255" t="s">
        <v>16</v>
      </c>
      <c r="E5255" t="s">
        <v>18</v>
      </c>
      <c r="I5255">
        <v>9.25</v>
      </c>
      <c r="J5255">
        <v>30.94</v>
      </c>
      <c r="K5255">
        <v>286.19499999999999</v>
      </c>
    </row>
    <row r="5256" spans="1:12" x14ac:dyDescent="0.2">
      <c r="A5256" t="s">
        <v>90</v>
      </c>
      <c r="B5256" t="s">
        <v>997</v>
      </c>
      <c r="C5256" t="s">
        <v>16</v>
      </c>
      <c r="E5256" t="s">
        <v>391</v>
      </c>
      <c r="F5256" t="s">
        <v>392</v>
      </c>
      <c r="G5256" t="s">
        <v>134</v>
      </c>
      <c r="H5256" t="s">
        <v>180</v>
      </c>
      <c r="I5256">
        <v>9.75</v>
      </c>
      <c r="J5256">
        <v>30.94</v>
      </c>
      <c r="K5256">
        <v>301.66500000000002</v>
      </c>
      <c r="L5256" t="s">
        <v>24</v>
      </c>
    </row>
    <row r="5257" spans="1:12" x14ac:dyDescent="0.2">
      <c r="A5257" t="s">
        <v>90</v>
      </c>
      <c r="B5257" t="s">
        <v>997</v>
      </c>
      <c r="C5257" t="s">
        <v>16</v>
      </c>
      <c r="D5257" t="s">
        <v>361</v>
      </c>
      <c r="E5257" t="s">
        <v>362</v>
      </c>
      <c r="F5257" t="s">
        <v>363</v>
      </c>
      <c r="G5257" t="s">
        <v>54</v>
      </c>
      <c r="I5257">
        <v>9.75</v>
      </c>
      <c r="J5257">
        <v>30.94</v>
      </c>
      <c r="K5257">
        <v>301.66500000000002</v>
      </c>
    </row>
    <row r="5258" spans="1:12" x14ac:dyDescent="0.2">
      <c r="A5258" t="s">
        <v>90</v>
      </c>
      <c r="B5258" t="s">
        <v>997</v>
      </c>
      <c r="C5258" t="s">
        <v>16</v>
      </c>
      <c r="E5258" t="s">
        <v>20</v>
      </c>
      <c r="I5258">
        <v>2</v>
      </c>
      <c r="J5258">
        <v>30.94</v>
      </c>
      <c r="K5258">
        <v>61.88</v>
      </c>
    </row>
    <row r="5259" spans="1:12" x14ac:dyDescent="0.2">
      <c r="A5259" t="s">
        <v>90</v>
      </c>
      <c r="B5259" t="s">
        <v>997</v>
      </c>
      <c r="C5259" t="s">
        <v>16</v>
      </c>
      <c r="E5259" t="s">
        <v>46</v>
      </c>
      <c r="I5259">
        <v>2</v>
      </c>
      <c r="J5259">
        <v>30.94</v>
      </c>
      <c r="K5259">
        <v>61.88</v>
      </c>
    </row>
    <row r="5260" spans="1:12" x14ac:dyDescent="0.2">
      <c r="A5260" t="s">
        <v>91</v>
      </c>
      <c r="B5260" t="s">
        <v>997</v>
      </c>
      <c r="C5260" t="s">
        <v>16</v>
      </c>
      <c r="E5260" t="s">
        <v>46</v>
      </c>
      <c r="I5260">
        <v>2</v>
      </c>
      <c r="J5260">
        <v>30.94</v>
      </c>
      <c r="K5260">
        <v>61.88</v>
      </c>
    </row>
    <row r="5261" spans="1:12" x14ac:dyDescent="0.2">
      <c r="A5261" t="s">
        <v>91</v>
      </c>
      <c r="B5261" t="s">
        <v>997</v>
      </c>
      <c r="C5261" t="s">
        <v>16</v>
      </c>
      <c r="E5261" t="s">
        <v>20</v>
      </c>
      <c r="I5261">
        <v>1</v>
      </c>
      <c r="J5261">
        <v>30.94</v>
      </c>
      <c r="K5261">
        <v>30.94</v>
      </c>
    </row>
    <row r="5262" spans="1:12" x14ac:dyDescent="0.2">
      <c r="A5262" t="s">
        <v>91</v>
      </c>
      <c r="B5262" t="s">
        <v>997</v>
      </c>
      <c r="C5262" t="s">
        <v>16</v>
      </c>
      <c r="E5262" t="s">
        <v>391</v>
      </c>
      <c r="F5262" t="s">
        <v>392</v>
      </c>
      <c r="G5262" t="s">
        <v>134</v>
      </c>
      <c r="H5262" t="s">
        <v>180</v>
      </c>
      <c r="I5262">
        <v>15</v>
      </c>
      <c r="J5262">
        <v>30.94</v>
      </c>
      <c r="K5262">
        <v>464.1</v>
      </c>
      <c r="L5262" t="s">
        <v>24</v>
      </c>
    </row>
    <row r="5263" spans="1:12" x14ac:dyDescent="0.2">
      <c r="A5263" t="s">
        <v>91</v>
      </c>
      <c r="B5263" t="s">
        <v>997</v>
      </c>
      <c r="C5263" t="s">
        <v>16</v>
      </c>
      <c r="E5263" t="s">
        <v>18</v>
      </c>
      <c r="I5263">
        <v>7.25</v>
      </c>
      <c r="J5263">
        <v>30.94</v>
      </c>
      <c r="K5263">
        <v>224.315</v>
      </c>
    </row>
    <row r="5264" spans="1:12" x14ac:dyDescent="0.2">
      <c r="A5264" t="s">
        <v>91</v>
      </c>
      <c r="B5264" t="s">
        <v>997</v>
      </c>
      <c r="C5264" t="s">
        <v>16</v>
      </c>
      <c r="D5264" t="s">
        <v>361</v>
      </c>
      <c r="E5264" t="s">
        <v>362</v>
      </c>
      <c r="F5264" t="s">
        <v>363</v>
      </c>
      <c r="G5264" t="s">
        <v>54</v>
      </c>
      <c r="I5264">
        <v>7.75</v>
      </c>
      <c r="J5264">
        <v>30.94</v>
      </c>
      <c r="K5264">
        <v>239.785</v>
      </c>
    </row>
    <row r="5265" spans="1:14" x14ac:dyDescent="0.2">
      <c r="A5265" t="s">
        <v>91</v>
      </c>
      <c r="B5265" t="s">
        <v>997</v>
      </c>
      <c r="C5265" t="s">
        <v>16</v>
      </c>
      <c r="E5265" t="s">
        <v>111</v>
      </c>
      <c r="F5265" t="s">
        <v>59</v>
      </c>
      <c r="H5265" t="s">
        <v>23</v>
      </c>
      <c r="I5265">
        <v>5.75</v>
      </c>
      <c r="J5265">
        <v>30.94</v>
      </c>
      <c r="K5265">
        <v>177.905</v>
      </c>
      <c r="L5265" t="s">
        <v>24</v>
      </c>
    </row>
    <row r="5266" spans="1:14" x14ac:dyDescent="0.2">
      <c r="A5266" t="s">
        <v>93</v>
      </c>
      <c r="B5266" t="s">
        <v>997</v>
      </c>
      <c r="C5266" t="s">
        <v>16</v>
      </c>
      <c r="E5266" t="s">
        <v>391</v>
      </c>
      <c r="F5266" t="s">
        <v>392</v>
      </c>
      <c r="G5266" t="s">
        <v>134</v>
      </c>
      <c r="H5266" t="s">
        <v>180</v>
      </c>
      <c r="I5266">
        <v>15.5</v>
      </c>
      <c r="J5266">
        <v>30.94</v>
      </c>
      <c r="K5266">
        <v>479.57</v>
      </c>
      <c r="L5266" t="s">
        <v>24</v>
      </c>
    </row>
    <row r="5267" spans="1:14" x14ac:dyDescent="0.2">
      <c r="A5267" t="s">
        <v>93</v>
      </c>
      <c r="B5267" t="s">
        <v>997</v>
      </c>
      <c r="C5267" t="s">
        <v>16</v>
      </c>
      <c r="E5267" t="s">
        <v>111</v>
      </c>
      <c r="F5267" t="s">
        <v>59</v>
      </c>
      <c r="H5267" t="s">
        <v>23</v>
      </c>
      <c r="I5267">
        <v>7.75</v>
      </c>
      <c r="J5267">
        <v>30.94</v>
      </c>
      <c r="K5267">
        <v>239.785</v>
      </c>
      <c r="L5267" t="s">
        <v>24</v>
      </c>
    </row>
    <row r="5268" spans="1:14" x14ac:dyDescent="0.2">
      <c r="A5268" t="s">
        <v>93</v>
      </c>
      <c r="B5268" t="s">
        <v>997</v>
      </c>
      <c r="C5268" t="s">
        <v>16</v>
      </c>
      <c r="D5268" t="s">
        <v>361</v>
      </c>
      <c r="E5268" t="s">
        <v>362</v>
      </c>
      <c r="F5268" t="s">
        <v>363</v>
      </c>
      <c r="G5268" t="s">
        <v>54</v>
      </c>
      <c r="I5268">
        <v>9.75</v>
      </c>
      <c r="J5268">
        <v>30.94</v>
      </c>
      <c r="K5268">
        <v>301.66500000000002</v>
      </c>
    </row>
    <row r="5269" spans="1:14" x14ac:dyDescent="0.2">
      <c r="A5269" t="s">
        <v>93</v>
      </c>
      <c r="B5269" t="s">
        <v>997</v>
      </c>
      <c r="C5269" t="s">
        <v>16</v>
      </c>
      <c r="E5269" t="s">
        <v>18</v>
      </c>
      <c r="I5269">
        <v>7.75</v>
      </c>
      <c r="J5269">
        <v>30.94</v>
      </c>
      <c r="K5269">
        <v>239.785</v>
      </c>
    </row>
    <row r="5270" spans="1:14" x14ac:dyDescent="0.2">
      <c r="A5270" t="s">
        <v>94</v>
      </c>
      <c r="B5270" t="s">
        <v>997</v>
      </c>
      <c r="C5270" t="s">
        <v>16</v>
      </c>
      <c r="E5270" t="s">
        <v>18</v>
      </c>
      <c r="I5270">
        <v>7</v>
      </c>
      <c r="J5270">
        <v>30.94</v>
      </c>
      <c r="K5270">
        <v>216.58</v>
      </c>
    </row>
    <row r="5271" spans="1:14" x14ac:dyDescent="0.2">
      <c r="A5271" t="s">
        <v>94</v>
      </c>
      <c r="B5271" t="s">
        <v>997</v>
      </c>
      <c r="C5271" t="s">
        <v>16</v>
      </c>
      <c r="D5271" t="s">
        <v>361</v>
      </c>
      <c r="E5271" t="s">
        <v>362</v>
      </c>
      <c r="F5271" t="s">
        <v>363</v>
      </c>
      <c r="G5271" t="s">
        <v>54</v>
      </c>
      <c r="I5271">
        <v>7</v>
      </c>
      <c r="J5271">
        <v>30.94</v>
      </c>
      <c r="K5271">
        <v>216.58</v>
      </c>
    </row>
    <row r="5272" spans="1:14" x14ac:dyDescent="0.2">
      <c r="A5272" t="s">
        <v>94</v>
      </c>
      <c r="B5272" t="s">
        <v>997</v>
      </c>
      <c r="C5272" t="s">
        <v>16</v>
      </c>
      <c r="E5272" t="s">
        <v>111</v>
      </c>
      <c r="F5272" t="s">
        <v>59</v>
      </c>
      <c r="H5272" t="s">
        <v>23</v>
      </c>
      <c r="I5272">
        <v>7.75</v>
      </c>
      <c r="J5272">
        <v>30.94</v>
      </c>
      <c r="K5272">
        <v>239.785</v>
      </c>
      <c r="L5272" t="s">
        <v>24</v>
      </c>
    </row>
    <row r="5273" spans="1:14" x14ac:dyDescent="0.2">
      <c r="A5273" t="s">
        <v>94</v>
      </c>
      <c r="B5273" t="s">
        <v>997</v>
      </c>
      <c r="C5273" t="s">
        <v>16</v>
      </c>
      <c r="E5273" t="s">
        <v>391</v>
      </c>
      <c r="F5273" t="s">
        <v>392</v>
      </c>
      <c r="G5273" t="s">
        <v>134</v>
      </c>
      <c r="H5273" t="s">
        <v>180</v>
      </c>
      <c r="I5273">
        <v>17</v>
      </c>
      <c r="J5273">
        <v>30.94</v>
      </c>
      <c r="K5273">
        <v>525.98</v>
      </c>
      <c r="L5273" t="s">
        <v>24</v>
      </c>
    </row>
    <row r="5274" spans="1:14" x14ac:dyDescent="0.2">
      <c r="A5274" t="s">
        <v>95</v>
      </c>
      <c r="B5274" t="s">
        <v>997</v>
      </c>
      <c r="C5274" t="s">
        <v>16</v>
      </c>
      <c r="E5274" t="s">
        <v>79</v>
      </c>
      <c r="I5274">
        <v>3.8333333000000001</v>
      </c>
      <c r="J5274">
        <v>30.94</v>
      </c>
      <c r="K5274">
        <v>118.603332302</v>
      </c>
    </row>
    <row r="5275" spans="1:14" x14ac:dyDescent="0.2">
      <c r="A5275" t="s">
        <v>95</v>
      </c>
      <c r="B5275" t="s">
        <v>997</v>
      </c>
      <c r="C5275" t="s">
        <v>16</v>
      </c>
      <c r="E5275" t="s">
        <v>92</v>
      </c>
      <c r="I5275">
        <v>7.75</v>
      </c>
      <c r="J5275">
        <v>30.94</v>
      </c>
      <c r="K5275">
        <v>239.785</v>
      </c>
      <c r="N5275" t="s">
        <v>1015</v>
      </c>
    </row>
    <row r="5276" spans="1:14" x14ac:dyDescent="0.2">
      <c r="A5276" t="s">
        <v>95</v>
      </c>
      <c r="B5276" t="s">
        <v>997</v>
      </c>
      <c r="C5276" t="s">
        <v>16</v>
      </c>
      <c r="E5276" t="s">
        <v>79</v>
      </c>
      <c r="I5276">
        <v>1</v>
      </c>
      <c r="J5276">
        <v>30.94</v>
      </c>
      <c r="K5276">
        <v>30.94</v>
      </c>
    </row>
    <row r="5277" spans="1:14" x14ac:dyDescent="0.2">
      <c r="A5277" t="s">
        <v>95</v>
      </c>
      <c r="B5277" t="s">
        <v>997</v>
      </c>
      <c r="C5277" t="s">
        <v>16</v>
      </c>
      <c r="E5277" t="s">
        <v>20</v>
      </c>
      <c r="I5277">
        <v>7</v>
      </c>
      <c r="J5277">
        <v>30.94</v>
      </c>
      <c r="K5277">
        <v>216.58</v>
      </c>
    </row>
    <row r="5278" spans="1:14" x14ac:dyDescent="0.2">
      <c r="A5278" t="s">
        <v>95</v>
      </c>
      <c r="B5278" t="s">
        <v>997</v>
      </c>
      <c r="C5278" t="s">
        <v>16</v>
      </c>
      <c r="E5278" t="s">
        <v>391</v>
      </c>
      <c r="F5278" t="s">
        <v>392</v>
      </c>
      <c r="G5278" t="s">
        <v>134</v>
      </c>
      <c r="H5278" t="s">
        <v>180</v>
      </c>
      <c r="I5278">
        <v>5</v>
      </c>
      <c r="J5278">
        <v>30.94</v>
      </c>
      <c r="K5278">
        <v>154.69999999999999</v>
      </c>
      <c r="L5278" t="s">
        <v>24</v>
      </c>
    </row>
    <row r="5279" spans="1:14" x14ac:dyDescent="0.2">
      <c r="A5279" t="s">
        <v>95</v>
      </c>
      <c r="B5279" t="s">
        <v>997</v>
      </c>
      <c r="C5279" t="s">
        <v>16</v>
      </c>
      <c r="E5279" t="s">
        <v>18</v>
      </c>
      <c r="I5279">
        <v>7.1666667000000004</v>
      </c>
      <c r="J5279">
        <v>30.94</v>
      </c>
      <c r="K5279">
        <v>221.73666769799999</v>
      </c>
    </row>
    <row r="5280" spans="1:14" x14ac:dyDescent="0.2">
      <c r="A5280" t="s">
        <v>95</v>
      </c>
      <c r="B5280" t="s">
        <v>997</v>
      </c>
      <c r="C5280" t="s">
        <v>16</v>
      </c>
      <c r="D5280" t="s">
        <v>361</v>
      </c>
      <c r="E5280" t="s">
        <v>362</v>
      </c>
      <c r="F5280" t="s">
        <v>363</v>
      </c>
      <c r="G5280" t="s">
        <v>54</v>
      </c>
      <c r="I5280">
        <v>9</v>
      </c>
      <c r="J5280">
        <v>30.94</v>
      </c>
      <c r="K5280">
        <v>278.45999999999998</v>
      </c>
    </row>
    <row r="5281" spans="1:14" x14ac:dyDescent="0.2">
      <c r="A5281" t="s">
        <v>96</v>
      </c>
      <c r="B5281" t="s">
        <v>997</v>
      </c>
      <c r="C5281" t="s">
        <v>16</v>
      </c>
      <c r="E5281" t="s">
        <v>391</v>
      </c>
      <c r="F5281" t="s">
        <v>392</v>
      </c>
      <c r="G5281" t="s">
        <v>134</v>
      </c>
      <c r="H5281" t="s">
        <v>180</v>
      </c>
      <c r="I5281">
        <v>7.75</v>
      </c>
      <c r="J5281">
        <v>30.94</v>
      </c>
      <c r="K5281">
        <v>239.785</v>
      </c>
      <c r="L5281" t="s">
        <v>24</v>
      </c>
    </row>
    <row r="5282" spans="1:14" x14ac:dyDescent="0.2">
      <c r="A5282" t="s">
        <v>96</v>
      </c>
      <c r="B5282" t="s">
        <v>997</v>
      </c>
      <c r="C5282" t="s">
        <v>16</v>
      </c>
      <c r="E5282" t="s">
        <v>18</v>
      </c>
      <c r="I5282">
        <v>7.75</v>
      </c>
      <c r="J5282">
        <v>30.94</v>
      </c>
      <c r="K5282">
        <v>239.785</v>
      </c>
    </row>
    <row r="5283" spans="1:14" x14ac:dyDescent="0.2">
      <c r="A5283" t="s">
        <v>96</v>
      </c>
      <c r="B5283" t="s">
        <v>997</v>
      </c>
      <c r="C5283" t="s">
        <v>16</v>
      </c>
      <c r="E5283" t="s">
        <v>111</v>
      </c>
      <c r="F5283" t="s">
        <v>59</v>
      </c>
      <c r="H5283" t="s">
        <v>23</v>
      </c>
      <c r="I5283">
        <v>7.5</v>
      </c>
      <c r="J5283">
        <v>30.94</v>
      </c>
      <c r="K5283">
        <v>232.05</v>
      </c>
      <c r="L5283" t="s">
        <v>24</v>
      </c>
    </row>
    <row r="5284" spans="1:14" x14ac:dyDescent="0.2">
      <c r="A5284" t="s">
        <v>96</v>
      </c>
      <c r="B5284" t="s">
        <v>997</v>
      </c>
      <c r="C5284" t="s">
        <v>16</v>
      </c>
      <c r="E5284" t="s">
        <v>79</v>
      </c>
      <c r="I5284">
        <v>7</v>
      </c>
      <c r="J5284">
        <v>30.94</v>
      </c>
      <c r="K5284">
        <v>216.58</v>
      </c>
      <c r="N5284" t="s">
        <v>1016</v>
      </c>
    </row>
    <row r="5285" spans="1:14" x14ac:dyDescent="0.2">
      <c r="A5285" t="s">
        <v>96</v>
      </c>
      <c r="B5285" t="s">
        <v>997</v>
      </c>
      <c r="C5285" t="s">
        <v>16</v>
      </c>
      <c r="D5285" t="s">
        <v>361</v>
      </c>
      <c r="E5285" t="s">
        <v>362</v>
      </c>
      <c r="F5285" t="s">
        <v>363</v>
      </c>
      <c r="G5285" t="s">
        <v>54</v>
      </c>
      <c r="I5285">
        <v>3.8333333000000001</v>
      </c>
      <c r="J5285">
        <v>30.94</v>
      </c>
      <c r="K5285">
        <v>118.603332302</v>
      </c>
    </row>
    <row r="5286" spans="1:14" x14ac:dyDescent="0.2">
      <c r="A5286" t="s">
        <v>96</v>
      </c>
      <c r="B5286" t="s">
        <v>997</v>
      </c>
      <c r="C5286" t="s">
        <v>16</v>
      </c>
      <c r="D5286" t="s">
        <v>556</v>
      </c>
      <c r="E5286" t="s">
        <v>557</v>
      </c>
      <c r="I5286">
        <v>5</v>
      </c>
      <c r="J5286">
        <v>30.94</v>
      </c>
      <c r="K5286">
        <v>154.69999999999999</v>
      </c>
      <c r="N5286" t="s">
        <v>1017</v>
      </c>
    </row>
    <row r="5287" spans="1:14" x14ac:dyDescent="0.2">
      <c r="A5287" t="s">
        <v>97</v>
      </c>
      <c r="B5287" t="s">
        <v>997</v>
      </c>
      <c r="C5287" t="s">
        <v>16</v>
      </c>
      <c r="E5287" t="s">
        <v>391</v>
      </c>
      <c r="F5287" t="s">
        <v>392</v>
      </c>
      <c r="G5287" t="s">
        <v>134</v>
      </c>
      <c r="H5287" t="s">
        <v>180</v>
      </c>
      <c r="I5287">
        <v>7.75</v>
      </c>
      <c r="J5287">
        <v>30.94</v>
      </c>
      <c r="K5287">
        <v>239.785</v>
      </c>
      <c r="L5287" t="s">
        <v>24</v>
      </c>
    </row>
    <row r="5288" spans="1:14" x14ac:dyDescent="0.2">
      <c r="A5288" t="s">
        <v>97</v>
      </c>
      <c r="B5288" t="s">
        <v>997</v>
      </c>
      <c r="C5288" t="s">
        <v>16</v>
      </c>
      <c r="E5288" t="s">
        <v>79</v>
      </c>
      <c r="I5288">
        <v>3</v>
      </c>
      <c r="J5288">
        <v>30.94</v>
      </c>
      <c r="K5288">
        <v>92.82</v>
      </c>
    </row>
    <row r="5289" spans="1:14" x14ac:dyDescent="0.2">
      <c r="A5289" t="s">
        <v>97</v>
      </c>
      <c r="B5289" t="s">
        <v>997</v>
      </c>
      <c r="C5289" t="s">
        <v>16</v>
      </c>
      <c r="E5289" t="s">
        <v>18</v>
      </c>
      <c r="I5289">
        <v>11.5</v>
      </c>
      <c r="J5289">
        <v>30.94</v>
      </c>
      <c r="K5289">
        <v>355.81</v>
      </c>
    </row>
    <row r="5290" spans="1:14" x14ac:dyDescent="0.2">
      <c r="A5290" t="s">
        <v>97</v>
      </c>
      <c r="B5290" t="s">
        <v>997</v>
      </c>
      <c r="C5290" t="s">
        <v>16</v>
      </c>
      <c r="E5290" t="s">
        <v>111</v>
      </c>
      <c r="F5290" t="s">
        <v>59</v>
      </c>
      <c r="H5290" t="s">
        <v>23</v>
      </c>
      <c r="I5290">
        <v>11.5</v>
      </c>
      <c r="J5290">
        <v>30.94</v>
      </c>
      <c r="K5290">
        <v>355.81</v>
      </c>
      <c r="L5290" t="s">
        <v>24</v>
      </c>
    </row>
    <row r="5291" spans="1:14" x14ac:dyDescent="0.2">
      <c r="A5291" t="s">
        <v>97</v>
      </c>
      <c r="B5291" t="s">
        <v>997</v>
      </c>
      <c r="C5291" t="s">
        <v>16</v>
      </c>
      <c r="D5291" t="s">
        <v>361</v>
      </c>
      <c r="E5291" t="s">
        <v>362</v>
      </c>
      <c r="F5291" t="s">
        <v>363</v>
      </c>
      <c r="G5291" t="s">
        <v>54</v>
      </c>
      <c r="I5291">
        <v>5</v>
      </c>
      <c r="J5291">
        <v>30.94</v>
      </c>
      <c r="K5291">
        <v>154.69999999999999</v>
      </c>
    </row>
    <row r="5292" spans="1:14" x14ac:dyDescent="0.2">
      <c r="A5292" t="s">
        <v>98</v>
      </c>
      <c r="B5292" t="s">
        <v>997</v>
      </c>
      <c r="C5292" t="s">
        <v>16</v>
      </c>
      <c r="E5292" t="s">
        <v>79</v>
      </c>
      <c r="I5292">
        <v>6</v>
      </c>
      <c r="J5292">
        <v>30.94</v>
      </c>
      <c r="K5292">
        <v>185.64</v>
      </c>
    </row>
    <row r="5293" spans="1:14" x14ac:dyDescent="0.2">
      <c r="A5293" t="s">
        <v>98</v>
      </c>
      <c r="B5293" t="s">
        <v>997</v>
      </c>
      <c r="C5293" t="s">
        <v>16</v>
      </c>
      <c r="E5293" t="s">
        <v>20</v>
      </c>
      <c r="I5293">
        <v>3</v>
      </c>
      <c r="J5293">
        <v>30.94</v>
      </c>
      <c r="K5293">
        <v>92.82</v>
      </c>
    </row>
    <row r="5294" spans="1:14" x14ac:dyDescent="0.2">
      <c r="A5294" t="s">
        <v>98</v>
      </c>
      <c r="B5294" t="s">
        <v>997</v>
      </c>
      <c r="C5294" t="s">
        <v>16</v>
      </c>
      <c r="E5294" t="s">
        <v>18</v>
      </c>
      <c r="I5294">
        <v>7.75</v>
      </c>
      <c r="J5294">
        <v>30.94</v>
      </c>
      <c r="K5294">
        <v>239.785</v>
      </c>
    </row>
    <row r="5295" spans="1:14" x14ac:dyDescent="0.2">
      <c r="A5295" t="s">
        <v>98</v>
      </c>
      <c r="B5295" t="s">
        <v>997</v>
      </c>
      <c r="C5295" t="s">
        <v>16</v>
      </c>
      <c r="D5295" t="s">
        <v>361</v>
      </c>
      <c r="E5295" t="s">
        <v>362</v>
      </c>
      <c r="F5295" t="s">
        <v>363</v>
      </c>
      <c r="G5295" t="s">
        <v>54</v>
      </c>
      <c r="I5295">
        <v>6.5</v>
      </c>
      <c r="J5295">
        <v>30.94</v>
      </c>
      <c r="K5295">
        <v>201.11</v>
      </c>
    </row>
    <row r="5296" spans="1:14" x14ac:dyDescent="0.2">
      <c r="A5296" t="s">
        <v>98</v>
      </c>
      <c r="B5296" t="s">
        <v>997</v>
      </c>
      <c r="C5296" t="s">
        <v>16</v>
      </c>
      <c r="E5296" t="s">
        <v>391</v>
      </c>
      <c r="F5296" t="s">
        <v>392</v>
      </c>
      <c r="G5296" t="s">
        <v>134</v>
      </c>
      <c r="H5296" t="s">
        <v>180</v>
      </c>
      <c r="I5296">
        <v>7.75</v>
      </c>
      <c r="J5296">
        <v>30.94</v>
      </c>
      <c r="K5296">
        <v>239.785</v>
      </c>
      <c r="L5296" t="s">
        <v>24</v>
      </c>
    </row>
    <row r="5297" spans="1:14" x14ac:dyDescent="0.2">
      <c r="A5297" t="s">
        <v>98</v>
      </c>
      <c r="B5297" t="s">
        <v>997</v>
      </c>
      <c r="C5297" t="s">
        <v>16</v>
      </c>
      <c r="E5297" t="s">
        <v>111</v>
      </c>
      <c r="F5297" t="s">
        <v>59</v>
      </c>
      <c r="H5297" t="s">
        <v>23</v>
      </c>
      <c r="I5297">
        <v>7.75</v>
      </c>
      <c r="J5297">
        <v>30.94</v>
      </c>
      <c r="K5297">
        <v>239.785</v>
      </c>
      <c r="L5297" t="s">
        <v>24</v>
      </c>
    </row>
    <row r="5298" spans="1:14" x14ac:dyDescent="0.2">
      <c r="A5298" t="s">
        <v>99</v>
      </c>
      <c r="B5298" t="s">
        <v>997</v>
      </c>
      <c r="C5298" t="s">
        <v>16</v>
      </c>
      <c r="E5298" t="s">
        <v>79</v>
      </c>
      <c r="I5298">
        <v>14.5833333</v>
      </c>
      <c r="J5298">
        <v>30.94</v>
      </c>
      <c r="K5298">
        <v>451.20833230199997</v>
      </c>
      <c r="N5298" t="s">
        <v>1018</v>
      </c>
    </row>
    <row r="5299" spans="1:14" x14ac:dyDescent="0.2">
      <c r="A5299" t="s">
        <v>99</v>
      </c>
      <c r="B5299" t="s">
        <v>997</v>
      </c>
      <c r="C5299" t="s">
        <v>16</v>
      </c>
      <c r="E5299" t="s">
        <v>18</v>
      </c>
      <c r="I5299">
        <v>7.1666667000000004</v>
      </c>
      <c r="J5299">
        <v>30.94</v>
      </c>
      <c r="K5299">
        <v>221.73666769799999</v>
      </c>
    </row>
    <row r="5300" spans="1:14" x14ac:dyDescent="0.2">
      <c r="A5300" t="s">
        <v>99</v>
      </c>
      <c r="B5300" t="s">
        <v>997</v>
      </c>
      <c r="C5300" t="s">
        <v>16</v>
      </c>
      <c r="D5300" t="s">
        <v>361</v>
      </c>
      <c r="E5300" t="s">
        <v>362</v>
      </c>
      <c r="F5300" t="s">
        <v>363</v>
      </c>
      <c r="G5300" t="s">
        <v>54</v>
      </c>
      <c r="I5300">
        <v>7</v>
      </c>
      <c r="J5300">
        <v>30.94</v>
      </c>
      <c r="K5300">
        <v>216.58</v>
      </c>
    </row>
    <row r="5301" spans="1:14" x14ac:dyDescent="0.2">
      <c r="A5301" t="s">
        <v>99</v>
      </c>
      <c r="B5301" t="s">
        <v>997</v>
      </c>
      <c r="C5301" t="s">
        <v>16</v>
      </c>
      <c r="E5301" t="s">
        <v>391</v>
      </c>
      <c r="F5301" t="s">
        <v>392</v>
      </c>
      <c r="G5301" t="s">
        <v>134</v>
      </c>
      <c r="H5301" t="s">
        <v>180</v>
      </c>
      <c r="I5301">
        <v>5</v>
      </c>
      <c r="J5301">
        <v>30.94</v>
      </c>
      <c r="K5301">
        <v>154.69999999999999</v>
      </c>
      <c r="L5301" t="s">
        <v>24</v>
      </c>
    </row>
    <row r="5302" spans="1:14" x14ac:dyDescent="0.2">
      <c r="A5302" t="s">
        <v>99</v>
      </c>
      <c r="B5302" t="s">
        <v>997</v>
      </c>
      <c r="C5302" t="s">
        <v>16</v>
      </c>
      <c r="E5302" t="s">
        <v>111</v>
      </c>
      <c r="F5302" t="s">
        <v>59</v>
      </c>
      <c r="H5302" t="s">
        <v>23</v>
      </c>
      <c r="I5302">
        <v>5</v>
      </c>
      <c r="J5302">
        <v>30.94</v>
      </c>
      <c r="K5302">
        <v>154.69999999999999</v>
      </c>
      <c r="L5302" t="s">
        <v>24</v>
      </c>
    </row>
    <row r="5303" spans="1:14" x14ac:dyDescent="0.2">
      <c r="A5303" t="s">
        <v>100</v>
      </c>
      <c r="B5303" t="s">
        <v>997</v>
      </c>
      <c r="C5303" t="s">
        <v>16</v>
      </c>
      <c r="E5303" t="s">
        <v>391</v>
      </c>
      <c r="F5303" t="s">
        <v>392</v>
      </c>
      <c r="G5303" t="s">
        <v>134</v>
      </c>
      <c r="H5303" t="s">
        <v>180</v>
      </c>
      <c r="I5303">
        <v>15.5</v>
      </c>
      <c r="J5303">
        <v>30.94</v>
      </c>
      <c r="K5303">
        <v>479.57</v>
      </c>
      <c r="L5303" t="s">
        <v>24</v>
      </c>
    </row>
    <row r="5304" spans="1:14" x14ac:dyDescent="0.2">
      <c r="A5304" t="s">
        <v>100</v>
      </c>
      <c r="B5304" t="s">
        <v>997</v>
      </c>
      <c r="C5304" t="s">
        <v>16</v>
      </c>
      <c r="E5304" t="s">
        <v>20</v>
      </c>
      <c r="I5304">
        <v>6</v>
      </c>
      <c r="J5304">
        <v>30.94</v>
      </c>
      <c r="K5304">
        <v>185.64</v>
      </c>
    </row>
    <row r="5305" spans="1:14" x14ac:dyDescent="0.2">
      <c r="A5305" t="s">
        <v>100</v>
      </c>
      <c r="B5305" t="s">
        <v>997</v>
      </c>
      <c r="C5305" t="s">
        <v>16</v>
      </c>
      <c r="E5305" t="s">
        <v>79</v>
      </c>
      <c r="I5305">
        <v>3.8333333000000001</v>
      </c>
      <c r="J5305">
        <v>30.94</v>
      </c>
      <c r="K5305">
        <v>118.603332302</v>
      </c>
      <c r="N5305" t="s">
        <v>1019</v>
      </c>
    </row>
    <row r="5306" spans="1:14" x14ac:dyDescent="0.2">
      <c r="A5306" t="s">
        <v>100</v>
      </c>
      <c r="B5306" t="s">
        <v>997</v>
      </c>
      <c r="C5306" t="s">
        <v>16</v>
      </c>
      <c r="E5306" t="s">
        <v>18</v>
      </c>
      <c r="I5306">
        <v>7.75</v>
      </c>
      <c r="J5306">
        <v>30.94</v>
      </c>
      <c r="K5306">
        <v>239.785</v>
      </c>
    </row>
    <row r="5307" spans="1:14" x14ac:dyDescent="0.2">
      <c r="A5307" t="s">
        <v>100</v>
      </c>
      <c r="B5307" t="s">
        <v>997</v>
      </c>
      <c r="C5307" t="s">
        <v>16</v>
      </c>
      <c r="D5307" t="s">
        <v>361</v>
      </c>
      <c r="E5307" t="s">
        <v>362</v>
      </c>
      <c r="F5307" t="s">
        <v>363</v>
      </c>
      <c r="G5307" t="s">
        <v>54</v>
      </c>
      <c r="I5307">
        <v>5.75</v>
      </c>
      <c r="J5307">
        <v>30.94</v>
      </c>
      <c r="K5307">
        <v>177.905</v>
      </c>
    </row>
    <row r="5308" spans="1:14" x14ac:dyDescent="0.2">
      <c r="A5308" t="s">
        <v>101</v>
      </c>
      <c r="B5308" t="s">
        <v>997</v>
      </c>
      <c r="C5308" t="s">
        <v>16</v>
      </c>
      <c r="E5308" t="s">
        <v>17</v>
      </c>
      <c r="I5308">
        <v>31</v>
      </c>
      <c r="J5308">
        <v>30.94</v>
      </c>
      <c r="K5308">
        <v>959.14</v>
      </c>
    </row>
    <row r="5309" spans="1:14" x14ac:dyDescent="0.2">
      <c r="A5309" t="s">
        <v>102</v>
      </c>
      <c r="B5309" t="s">
        <v>997</v>
      </c>
      <c r="C5309" t="s">
        <v>16</v>
      </c>
      <c r="E5309" t="s">
        <v>20</v>
      </c>
      <c r="I5309">
        <v>4</v>
      </c>
      <c r="J5309">
        <v>30.94</v>
      </c>
      <c r="K5309">
        <v>123.76</v>
      </c>
    </row>
    <row r="5310" spans="1:14" x14ac:dyDescent="0.2">
      <c r="A5310" t="s">
        <v>102</v>
      </c>
      <c r="B5310" t="s">
        <v>997</v>
      </c>
      <c r="C5310" t="s">
        <v>16</v>
      </c>
      <c r="E5310" t="s">
        <v>391</v>
      </c>
      <c r="F5310" t="s">
        <v>392</v>
      </c>
      <c r="G5310" t="s">
        <v>134</v>
      </c>
      <c r="H5310" t="s">
        <v>180</v>
      </c>
      <c r="I5310">
        <v>8.75</v>
      </c>
      <c r="J5310">
        <v>30.94</v>
      </c>
      <c r="K5310">
        <v>270.72500000000002</v>
      </c>
      <c r="L5310" t="s">
        <v>24</v>
      </c>
    </row>
    <row r="5311" spans="1:14" x14ac:dyDescent="0.2">
      <c r="A5311" t="s">
        <v>102</v>
      </c>
      <c r="B5311" t="s">
        <v>997</v>
      </c>
      <c r="C5311" t="s">
        <v>16</v>
      </c>
      <c r="E5311" t="s">
        <v>18</v>
      </c>
      <c r="I5311">
        <v>7.75</v>
      </c>
      <c r="J5311">
        <v>30.94</v>
      </c>
      <c r="K5311">
        <v>239.785</v>
      </c>
    </row>
    <row r="5312" spans="1:14" x14ac:dyDescent="0.2">
      <c r="A5312" t="s">
        <v>102</v>
      </c>
      <c r="B5312" t="s">
        <v>997</v>
      </c>
      <c r="C5312" t="s">
        <v>16</v>
      </c>
      <c r="E5312" t="s">
        <v>111</v>
      </c>
      <c r="F5312" t="s">
        <v>59</v>
      </c>
      <c r="H5312" t="s">
        <v>23</v>
      </c>
      <c r="I5312">
        <v>9.75</v>
      </c>
      <c r="J5312">
        <v>30.94</v>
      </c>
      <c r="K5312">
        <v>301.66500000000002</v>
      </c>
      <c r="L5312" t="s">
        <v>24</v>
      </c>
    </row>
    <row r="5313" spans="1:14" x14ac:dyDescent="0.2">
      <c r="A5313" t="s">
        <v>102</v>
      </c>
      <c r="B5313" t="s">
        <v>997</v>
      </c>
      <c r="C5313" t="s">
        <v>16</v>
      </c>
      <c r="D5313" t="s">
        <v>361</v>
      </c>
      <c r="E5313" t="s">
        <v>362</v>
      </c>
      <c r="F5313" t="s">
        <v>363</v>
      </c>
      <c r="G5313" t="s">
        <v>54</v>
      </c>
      <c r="I5313">
        <v>8.5</v>
      </c>
      <c r="J5313">
        <v>30.94</v>
      </c>
      <c r="K5313">
        <v>262.99</v>
      </c>
    </row>
    <row r="5314" spans="1:14" x14ac:dyDescent="0.2">
      <c r="A5314" t="s">
        <v>103</v>
      </c>
      <c r="B5314" t="s">
        <v>997</v>
      </c>
      <c r="C5314" t="s">
        <v>16</v>
      </c>
      <c r="E5314" t="s">
        <v>79</v>
      </c>
      <c r="I5314">
        <v>15.5</v>
      </c>
      <c r="J5314">
        <v>30.94</v>
      </c>
      <c r="K5314">
        <v>479.57</v>
      </c>
      <c r="N5314" t="s">
        <v>1020</v>
      </c>
    </row>
    <row r="5315" spans="1:14" x14ac:dyDescent="0.2">
      <c r="A5315" t="s">
        <v>103</v>
      </c>
      <c r="B5315" t="s">
        <v>997</v>
      </c>
      <c r="C5315" t="s">
        <v>16</v>
      </c>
      <c r="E5315" t="s">
        <v>18</v>
      </c>
      <c r="I5315">
        <v>7.75</v>
      </c>
      <c r="J5315">
        <v>30.94</v>
      </c>
      <c r="K5315">
        <v>239.785</v>
      </c>
    </row>
    <row r="5316" spans="1:14" x14ac:dyDescent="0.2">
      <c r="A5316" t="s">
        <v>103</v>
      </c>
      <c r="B5316" t="s">
        <v>997</v>
      </c>
      <c r="C5316" t="s">
        <v>16</v>
      </c>
      <c r="E5316" t="s">
        <v>111</v>
      </c>
      <c r="F5316" t="s">
        <v>59</v>
      </c>
      <c r="H5316" t="s">
        <v>23</v>
      </c>
      <c r="I5316">
        <v>15.5</v>
      </c>
      <c r="J5316">
        <v>30.94</v>
      </c>
      <c r="K5316">
        <v>479.57</v>
      </c>
      <c r="L5316" t="s">
        <v>24</v>
      </c>
    </row>
    <row r="5317" spans="1:14" x14ac:dyDescent="0.2">
      <c r="A5317" t="s">
        <v>104</v>
      </c>
      <c r="B5317" t="s">
        <v>997</v>
      </c>
      <c r="C5317" t="s">
        <v>16</v>
      </c>
      <c r="D5317" t="s">
        <v>361</v>
      </c>
      <c r="E5317" t="s">
        <v>362</v>
      </c>
      <c r="F5317" t="s">
        <v>363</v>
      </c>
      <c r="G5317" t="s">
        <v>54</v>
      </c>
      <c r="I5317">
        <v>15.5</v>
      </c>
      <c r="J5317">
        <v>30.94</v>
      </c>
      <c r="K5317">
        <v>479.57</v>
      </c>
    </row>
    <row r="5318" spans="1:14" x14ac:dyDescent="0.2">
      <c r="A5318" t="s">
        <v>104</v>
      </c>
      <c r="B5318" t="s">
        <v>997</v>
      </c>
      <c r="C5318" t="s">
        <v>16</v>
      </c>
      <c r="E5318" t="s">
        <v>391</v>
      </c>
      <c r="F5318" t="s">
        <v>392</v>
      </c>
      <c r="G5318" t="s">
        <v>134</v>
      </c>
      <c r="H5318" t="s">
        <v>180</v>
      </c>
      <c r="I5318">
        <v>15.5</v>
      </c>
      <c r="J5318">
        <v>30.94</v>
      </c>
      <c r="K5318">
        <v>479.57</v>
      </c>
      <c r="L5318" t="s">
        <v>24</v>
      </c>
    </row>
    <row r="5319" spans="1:14" x14ac:dyDescent="0.2">
      <c r="A5319" t="s">
        <v>104</v>
      </c>
      <c r="B5319" t="s">
        <v>997</v>
      </c>
      <c r="C5319" t="s">
        <v>16</v>
      </c>
      <c r="E5319" t="s">
        <v>18</v>
      </c>
      <c r="I5319">
        <v>7.75</v>
      </c>
      <c r="J5319">
        <v>30.94</v>
      </c>
      <c r="K5319">
        <v>239.785</v>
      </c>
    </row>
    <row r="5320" spans="1:14" x14ac:dyDescent="0.2">
      <c r="A5320" t="s">
        <v>93</v>
      </c>
      <c r="B5320" t="s">
        <v>1021</v>
      </c>
      <c r="C5320" t="s">
        <v>16</v>
      </c>
      <c r="E5320" t="s">
        <v>19</v>
      </c>
      <c r="I5320">
        <v>4</v>
      </c>
      <c r="J5320">
        <v>42.83</v>
      </c>
      <c r="K5320">
        <v>171.32</v>
      </c>
      <c r="N5320" t="s">
        <v>1022</v>
      </c>
    </row>
    <row r="5321" spans="1:14" x14ac:dyDescent="0.2">
      <c r="A5321" t="s">
        <v>93</v>
      </c>
      <c r="B5321" t="s">
        <v>1021</v>
      </c>
      <c r="C5321" t="s">
        <v>16</v>
      </c>
      <c r="D5321" t="s">
        <v>215</v>
      </c>
      <c r="E5321" t="s">
        <v>215</v>
      </c>
      <c r="F5321" t="s">
        <v>216</v>
      </c>
      <c r="G5321" t="s">
        <v>134</v>
      </c>
      <c r="H5321" t="s">
        <v>32</v>
      </c>
      <c r="I5321">
        <v>3</v>
      </c>
      <c r="J5321">
        <v>42.83</v>
      </c>
      <c r="K5321">
        <v>128.49</v>
      </c>
      <c r="L5321" t="s">
        <v>217</v>
      </c>
      <c r="N5321" t="s">
        <v>1023</v>
      </c>
    </row>
    <row r="5322" spans="1:14" x14ac:dyDescent="0.2">
      <c r="A5322" t="s">
        <v>93</v>
      </c>
      <c r="B5322" t="s">
        <v>1021</v>
      </c>
      <c r="C5322" t="s">
        <v>16</v>
      </c>
      <c r="D5322" t="s">
        <v>215</v>
      </c>
      <c r="E5322" t="s">
        <v>215</v>
      </c>
      <c r="F5322" t="s">
        <v>216</v>
      </c>
      <c r="G5322" t="s">
        <v>134</v>
      </c>
      <c r="H5322" t="s">
        <v>32</v>
      </c>
      <c r="I5322">
        <v>2</v>
      </c>
      <c r="J5322">
        <v>42.83</v>
      </c>
      <c r="K5322">
        <v>85.66</v>
      </c>
      <c r="L5322" t="s">
        <v>217</v>
      </c>
      <c r="N5322" t="s">
        <v>1024</v>
      </c>
    </row>
    <row r="5323" spans="1:14" x14ac:dyDescent="0.2">
      <c r="A5323" t="s">
        <v>93</v>
      </c>
      <c r="B5323" t="s">
        <v>1021</v>
      </c>
      <c r="C5323" t="s">
        <v>16</v>
      </c>
      <c r="E5323" t="s">
        <v>19</v>
      </c>
      <c r="I5323">
        <v>1</v>
      </c>
      <c r="J5323">
        <v>42.83</v>
      </c>
      <c r="K5323">
        <v>42.83</v>
      </c>
      <c r="N5323" t="s">
        <v>1025</v>
      </c>
    </row>
    <row r="5324" spans="1:14" x14ac:dyDescent="0.2">
      <c r="A5324" t="s">
        <v>93</v>
      </c>
      <c r="B5324" t="s">
        <v>1021</v>
      </c>
      <c r="C5324" t="s">
        <v>16</v>
      </c>
      <c r="E5324" t="s">
        <v>118</v>
      </c>
      <c r="F5324" t="s">
        <v>119</v>
      </c>
      <c r="H5324" t="s">
        <v>23</v>
      </c>
      <c r="I5324">
        <v>2</v>
      </c>
      <c r="J5324">
        <v>42.83</v>
      </c>
      <c r="K5324">
        <v>85.66</v>
      </c>
      <c r="L5324" t="s">
        <v>120</v>
      </c>
    </row>
    <row r="5325" spans="1:14" x14ac:dyDescent="0.2">
      <c r="A5325" t="s">
        <v>93</v>
      </c>
      <c r="B5325" t="s">
        <v>1021</v>
      </c>
      <c r="C5325" t="s">
        <v>16</v>
      </c>
      <c r="D5325" t="s">
        <v>215</v>
      </c>
      <c r="E5325" t="s">
        <v>215</v>
      </c>
      <c r="F5325" t="s">
        <v>216</v>
      </c>
      <c r="G5325" t="s">
        <v>134</v>
      </c>
      <c r="H5325" t="s">
        <v>32</v>
      </c>
      <c r="I5325">
        <v>2</v>
      </c>
      <c r="J5325">
        <v>42.83</v>
      </c>
      <c r="K5325">
        <v>85.66</v>
      </c>
      <c r="L5325" t="s">
        <v>217</v>
      </c>
    </row>
    <row r="5326" spans="1:14" x14ac:dyDescent="0.2">
      <c r="A5326" t="s">
        <v>93</v>
      </c>
      <c r="B5326" t="s">
        <v>1021</v>
      </c>
      <c r="C5326" t="s">
        <v>16</v>
      </c>
      <c r="D5326" t="s">
        <v>215</v>
      </c>
      <c r="E5326" t="s">
        <v>215</v>
      </c>
      <c r="F5326" t="s">
        <v>216</v>
      </c>
      <c r="G5326" t="s">
        <v>134</v>
      </c>
      <c r="H5326" t="s">
        <v>32</v>
      </c>
      <c r="I5326">
        <v>4</v>
      </c>
      <c r="J5326">
        <v>42.83</v>
      </c>
      <c r="K5326">
        <v>171.32</v>
      </c>
      <c r="L5326" t="s">
        <v>217</v>
      </c>
    </row>
    <row r="5327" spans="1:14" x14ac:dyDescent="0.2">
      <c r="A5327" t="s">
        <v>93</v>
      </c>
      <c r="B5327" t="s">
        <v>1021</v>
      </c>
      <c r="C5327" t="s">
        <v>16</v>
      </c>
      <c r="E5327" t="s">
        <v>19</v>
      </c>
      <c r="I5327">
        <v>1.5</v>
      </c>
      <c r="J5327">
        <v>42.83</v>
      </c>
      <c r="K5327">
        <v>64.245000000000005</v>
      </c>
    </row>
    <row r="5328" spans="1:14" x14ac:dyDescent="0.2">
      <c r="A5328" t="s">
        <v>93</v>
      </c>
      <c r="B5328" t="s">
        <v>1021</v>
      </c>
      <c r="C5328" t="s">
        <v>16</v>
      </c>
      <c r="D5328" t="s">
        <v>215</v>
      </c>
      <c r="E5328" t="s">
        <v>215</v>
      </c>
      <c r="F5328" t="s">
        <v>216</v>
      </c>
      <c r="G5328" t="s">
        <v>134</v>
      </c>
      <c r="H5328" t="s">
        <v>32</v>
      </c>
      <c r="I5328">
        <v>2</v>
      </c>
      <c r="J5328">
        <v>42.83</v>
      </c>
      <c r="K5328">
        <v>85.66</v>
      </c>
      <c r="L5328" t="s">
        <v>217</v>
      </c>
    </row>
    <row r="5329" spans="1:14" x14ac:dyDescent="0.2">
      <c r="A5329" t="s">
        <v>93</v>
      </c>
      <c r="B5329" t="s">
        <v>1021</v>
      </c>
      <c r="C5329" t="s">
        <v>16</v>
      </c>
      <c r="E5329" t="s">
        <v>46</v>
      </c>
      <c r="I5329">
        <v>1.5</v>
      </c>
      <c r="J5329">
        <v>42.83</v>
      </c>
      <c r="K5329">
        <v>64.245000000000005</v>
      </c>
      <c r="N5329" t="s">
        <v>1026</v>
      </c>
    </row>
    <row r="5330" spans="1:14" x14ac:dyDescent="0.2">
      <c r="A5330" t="s">
        <v>93</v>
      </c>
      <c r="B5330" t="s">
        <v>1021</v>
      </c>
      <c r="C5330" t="s">
        <v>16</v>
      </c>
      <c r="E5330" t="s">
        <v>20</v>
      </c>
      <c r="I5330">
        <v>2</v>
      </c>
      <c r="J5330">
        <v>42.83</v>
      </c>
      <c r="K5330">
        <v>85.66</v>
      </c>
      <c r="N5330" t="s">
        <v>1027</v>
      </c>
    </row>
    <row r="5331" spans="1:14" x14ac:dyDescent="0.2">
      <c r="A5331" t="s">
        <v>93</v>
      </c>
      <c r="B5331" t="s">
        <v>1021</v>
      </c>
      <c r="C5331" t="s">
        <v>16</v>
      </c>
      <c r="E5331" t="s">
        <v>19</v>
      </c>
      <c r="I5331">
        <v>1</v>
      </c>
      <c r="J5331">
        <v>42.83</v>
      </c>
      <c r="K5331">
        <v>42.83</v>
      </c>
      <c r="N5331" t="s">
        <v>1028</v>
      </c>
    </row>
    <row r="5332" spans="1:14" x14ac:dyDescent="0.2">
      <c r="A5332" t="s">
        <v>93</v>
      </c>
      <c r="B5332" t="s">
        <v>1021</v>
      </c>
      <c r="C5332" t="s">
        <v>16</v>
      </c>
      <c r="E5332" t="s">
        <v>46</v>
      </c>
      <c r="I5332">
        <v>1</v>
      </c>
      <c r="J5332">
        <v>42.83</v>
      </c>
      <c r="K5332">
        <v>42.83</v>
      </c>
      <c r="N5332" t="s">
        <v>1029</v>
      </c>
    </row>
    <row r="5333" spans="1:14" x14ac:dyDescent="0.2">
      <c r="A5333" t="s">
        <v>93</v>
      </c>
      <c r="B5333" t="s">
        <v>1021</v>
      </c>
      <c r="C5333" t="s">
        <v>16</v>
      </c>
      <c r="E5333" t="s">
        <v>19</v>
      </c>
      <c r="I5333">
        <v>2</v>
      </c>
      <c r="J5333">
        <v>42.83</v>
      </c>
      <c r="K5333">
        <v>85.66</v>
      </c>
    </row>
    <row r="5334" spans="1:14" x14ac:dyDescent="0.2">
      <c r="A5334" t="s">
        <v>93</v>
      </c>
      <c r="B5334" t="s">
        <v>1021</v>
      </c>
      <c r="C5334" t="s">
        <v>16</v>
      </c>
      <c r="D5334" t="s">
        <v>215</v>
      </c>
      <c r="E5334" t="s">
        <v>215</v>
      </c>
      <c r="F5334" t="s">
        <v>216</v>
      </c>
      <c r="G5334" t="s">
        <v>134</v>
      </c>
      <c r="H5334" t="s">
        <v>32</v>
      </c>
      <c r="I5334">
        <v>2</v>
      </c>
      <c r="J5334">
        <v>42.83</v>
      </c>
      <c r="K5334">
        <v>85.66</v>
      </c>
      <c r="L5334" t="s">
        <v>217</v>
      </c>
    </row>
    <row r="5335" spans="1:14" x14ac:dyDescent="0.2">
      <c r="A5335" t="s">
        <v>93</v>
      </c>
      <c r="B5335" t="s">
        <v>1021</v>
      </c>
      <c r="C5335" t="s">
        <v>16</v>
      </c>
      <c r="D5335" t="s">
        <v>215</v>
      </c>
      <c r="E5335" t="s">
        <v>215</v>
      </c>
      <c r="F5335" t="s">
        <v>216</v>
      </c>
      <c r="G5335" t="s">
        <v>134</v>
      </c>
      <c r="H5335" t="s">
        <v>32</v>
      </c>
      <c r="I5335">
        <v>2</v>
      </c>
      <c r="J5335">
        <v>42.83</v>
      </c>
      <c r="K5335">
        <v>85.66</v>
      </c>
      <c r="L5335" t="s">
        <v>217</v>
      </c>
    </row>
    <row r="5336" spans="1:14" x14ac:dyDescent="0.2">
      <c r="A5336" t="s">
        <v>93</v>
      </c>
      <c r="B5336" t="s">
        <v>1021</v>
      </c>
      <c r="C5336" t="s">
        <v>16</v>
      </c>
      <c r="D5336" t="s">
        <v>18</v>
      </c>
      <c r="E5336" t="s">
        <v>1030</v>
      </c>
      <c r="F5336" t="s">
        <v>1031</v>
      </c>
      <c r="I5336">
        <v>4</v>
      </c>
      <c r="J5336">
        <v>42.83</v>
      </c>
      <c r="K5336">
        <v>171.32</v>
      </c>
      <c r="L5336" t="s">
        <v>24</v>
      </c>
    </row>
    <row r="5337" spans="1:14" x14ac:dyDescent="0.2">
      <c r="A5337" t="s">
        <v>93</v>
      </c>
      <c r="B5337" t="s">
        <v>1021</v>
      </c>
      <c r="C5337" t="s">
        <v>16</v>
      </c>
      <c r="D5337" t="s">
        <v>215</v>
      </c>
      <c r="E5337" t="s">
        <v>215</v>
      </c>
      <c r="F5337" t="s">
        <v>216</v>
      </c>
      <c r="G5337" t="s">
        <v>134</v>
      </c>
      <c r="H5337" t="s">
        <v>32</v>
      </c>
      <c r="I5337">
        <v>1</v>
      </c>
      <c r="J5337">
        <v>42.83</v>
      </c>
      <c r="K5337">
        <v>42.83</v>
      </c>
      <c r="L5337" t="s">
        <v>217</v>
      </c>
    </row>
    <row r="5338" spans="1:14" x14ac:dyDescent="0.2">
      <c r="A5338" t="s">
        <v>93</v>
      </c>
      <c r="B5338" t="s">
        <v>1021</v>
      </c>
      <c r="C5338" t="s">
        <v>16</v>
      </c>
      <c r="D5338" t="s">
        <v>18</v>
      </c>
      <c r="E5338" t="s">
        <v>1030</v>
      </c>
      <c r="F5338" t="s">
        <v>1031</v>
      </c>
      <c r="I5338">
        <v>1</v>
      </c>
      <c r="J5338">
        <v>42.83</v>
      </c>
      <c r="K5338">
        <v>42.83</v>
      </c>
      <c r="L5338" t="s">
        <v>24</v>
      </c>
    </row>
    <row r="5339" spans="1:14" x14ac:dyDescent="0.2">
      <c r="A5339" t="s">
        <v>94</v>
      </c>
      <c r="B5339" t="s">
        <v>1021</v>
      </c>
      <c r="C5339" t="s">
        <v>16</v>
      </c>
      <c r="D5339" t="s">
        <v>215</v>
      </c>
      <c r="E5339" t="s">
        <v>215</v>
      </c>
      <c r="F5339" t="s">
        <v>216</v>
      </c>
      <c r="G5339" t="s">
        <v>134</v>
      </c>
      <c r="H5339" t="s">
        <v>32</v>
      </c>
      <c r="I5339">
        <v>1</v>
      </c>
      <c r="J5339">
        <v>42.83</v>
      </c>
      <c r="K5339">
        <v>42.83</v>
      </c>
      <c r="L5339" t="s">
        <v>217</v>
      </c>
      <c r="N5339" t="s">
        <v>1032</v>
      </c>
    </row>
    <row r="5340" spans="1:14" x14ac:dyDescent="0.2">
      <c r="A5340" t="s">
        <v>94</v>
      </c>
      <c r="B5340" t="s">
        <v>1021</v>
      </c>
      <c r="C5340" t="s">
        <v>16</v>
      </c>
      <c r="D5340" t="s">
        <v>215</v>
      </c>
      <c r="E5340" t="s">
        <v>215</v>
      </c>
      <c r="F5340" t="s">
        <v>216</v>
      </c>
      <c r="G5340" t="s">
        <v>134</v>
      </c>
      <c r="H5340" t="s">
        <v>32</v>
      </c>
      <c r="I5340">
        <v>2</v>
      </c>
      <c r="J5340">
        <v>42.83</v>
      </c>
      <c r="K5340">
        <v>85.66</v>
      </c>
      <c r="L5340" t="s">
        <v>217</v>
      </c>
    </row>
    <row r="5341" spans="1:14" x14ac:dyDescent="0.2">
      <c r="A5341" t="s">
        <v>94</v>
      </c>
      <c r="B5341" t="s">
        <v>1021</v>
      </c>
      <c r="C5341" t="s">
        <v>16</v>
      </c>
      <c r="D5341" t="s">
        <v>215</v>
      </c>
      <c r="E5341" t="s">
        <v>215</v>
      </c>
      <c r="F5341" t="s">
        <v>216</v>
      </c>
      <c r="G5341" t="s">
        <v>134</v>
      </c>
      <c r="H5341" t="s">
        <v>32</v>
      </c>
      <c r="I5341">
        <v>3</v>
      </c>
      <c r="J5341">
        <v>42.83</v>
      </c>
      <c r="K5341">
        <v>128.49</v>
      </c>
      <c r="L5341" t="s">
        <v>217</v>
      </c>
      <c r="N5341" t="s">
        <v>1033</v>
      </c>
    </row>
    <row r="5342" spans="1:14" x14ac:dyDescent="0.2">
      <c r="A5342" t="s">
        <v>94</v>
      </c>
      <c r="B5342" t="s">
        <v>1021</v>
      </c>
      <c r="C5342" t="s">
        <v>16</v>
      </c>
      <c r="E5342" t="s">
        <v>18</v>
      </c>
      <c r="I5342">
        <v>2.5</v>
      </c>
      <c r="J5342">
        <v>42.83</v>
      </c>
      <c r="K5342">
        <v>107.075</v>
      </c>
    </row>
    <row r="5343" spans="1:14" x14ac:dyDescent="0.2">
      <c r="A5343" t="s">
        <v>94</v>
      </c>
      <c r="B5343" t="s">
        <v>1021</v>
      </c>
      <c r="C5343" t="s">
        <v>16</v>
      </c>
      <c r="D5343" t="s">
        <v>215</v>
      </c>
      <c r="E5343" t="s">
        <v>215</v>
      </c>
      <c r="F5343" t="s">
        <v>216</v>
      </c>
      <c r="G5343" t="s">
        <v>134</v>
      </c>
      <c r="H5343" t="s">
        <v>32</v>
      </c>
      <c r="I5343">
        <v>3.5</v>
      </c>
      <c r="J5343">
        <v>42.83</v>
      </c>
      <c r="K5343">
        <v>149.905</v>
      </c>
      <c r="L5343" t="s">
        <v>217</v>
      </c>
      <c r="N5343" t="s">
        <v>1034</v>
      </c>
    </row>
    <row r="5344" spans="1:14" x14ac:dyDescent="0.2">
      <c r="A5344" t="s">
        <v>94</v>
      </c>
      <c r="B5344" t="s">
        <v>1021</v>
      </c>
      <c r="C5344" t="s">
        <v>16</v>
      </c>
      <c r="D5344" t="s">
        <v>215</v>
      </c>
      <c r="E5344" t="s">
        <v>215</v>
      </c>
      <c r="F5344" t="s">
        <v>216</v>
      </c>
      <c r="G5344" t="s">
        <v>134</v>
      </c>
      <c r="H5344" t="s">
        <v>32</v>
      </c>
      <c r="I5344">
        <v>1.5</v>
      </c>
      <c r="J5344">
        <v>42.83</v>
      </c>
      <c r="K5344">
        <v>64.245000000000005</v>
      </c>
      <c r="L5344" t="s">
        <v>217</v>
      </c>
      <c r="N5344" t="s">
        <v>1035</v>
      </c>
    </row>
    <row r="5345" spans="1:14" x14ac:dyDescent="0.2">
      <c r="A5345" t="s">
        <v>94</v>
      </c>
      <c r="B5345" t="s">
        <v>1021</v>
      </c>
      <c r="C5345" t="s">
        <v>16</v>
      </c>
      <c r="D5345" t="s">
        <v>215</v>
      </c>
      <c r="E5345" t="s">
        <v>215</v>
      </c>
      <c r="F5345" t="s">
        <v>216</v>
      </c>
      <c r="G5345" t="s">
        <v>134</v>
      </c>
      <c r="H5345" t="s">
        <v>32</v>
      </c>
      <c r="I5345">
        <v>3</v>
      </c>
      <c r="J5345">
        <v>42.83</v>
      </c>
      <c r="K5345">
        <v>128.49</v>
      </c>
      <c r="L5345" t="s">
        <v>217</v>
      </c>
      <c r="N5345" t="s">
        <v>1033</v>
      </c>
    </row>
    <row r="5346" spans="1:14" x14ac:dyDescent="0.2">
      <c r="A5346" t="s">
        <v>94</v>
      </c>
      <c r="B5346" t="s">
        <v>1021</v>
      </c>
      <c r="C5346" t="s">
        <v>16</v>
      </c>
      <c r="D5346" t="s">
        <v>215</v>
      </c>
      <c r="E5346" t="s">
        <v>215</v>
      </c>
      <c r="F5346" t="s">
        <v>216</v>
      </c>
      <c r="G5346" t="s">
        <v>134</v>
      </c>
      <c r="H5346" t="s">
        <v>32</v>
      </c>
      <c r="I5346">
        <v>2</v>
      </c>
      <c r="J5346">
        <v>42.83</v>
      </c>
      <c r="K5346">
        <v>85.66</v>
      </c>
      <c r="L5346" t="s">
        <v>217</v>
      </c>
      <c r="N5346" t="s">
        <v>1036</v>
      </c>
    </row>
    <row r="5347" spans="1:14" x14ac:dyDescent="0.2">
      <c r="A5347" t="s">
        <v>94</v>
      </c>
      <c r="B5347" t="s">
        <v>1021</v>
      </c>
      <c r="C5347" t="s">
        <v>16</v>
      </c>
      <c r="E5347" t="s">
        <v>18</v>
      </c>
      <c r="I5347">
        <v>1</v>
      </c>
      <c r="J5347">
        <v>42.83</v>
      </c>
      <c r="K5347">
        <v>42.83</v>
      </c>
    </row>
    <row r="5348" spans="1:14" x14ac:dyDescent="0.2">
      <c r="A5348" t="s">
        <v>94</v>
      </c>
      <c r="B5348" t="s">
        <v>1021</v>
      </c>
      <c r="C5348" t="s">
        <v>16</v>
      </c>
      <c r="E5348" t="s">
        <v>19</v>
      </c>
      <c r="I5348">
        <v>1.5</v>
      </c>
      <c r="J5348">
        <v>42.83</v>
      </c>
      <c r="K5348">
        <v>64.245000000000005</v>
      </c>
      <c r="N5348" t="s">
        <v>1037</v>
      </c>
    </row>
    <row r="5349" spans="1:14" x14ac:dyDescent="0.2">
      <c r="A5349" t="s">
        <v>94</v>
      </c>
      <c r="B5349" t="s">
        <v>1021</v>
      </c>
      <c r="C5349" t="s">
        <v>16</v>
      </c>
      <c r="D5349" t="s">
        <v>215</v>
      </c>
      <c r="E5349" t="s">
        <v>215</v>
      </c>
      <c r="F5349" t="s">
        <v>216</v>
      </c>
      <c r="G5349" t="s">
        <v>134</v>
      </c>
      <c r="H5349" t="s">
        <v>32</v>
      </c>
      <c r="I5349">
        <v>2.5</v>
      </c>
      <c r="J5349">
        <v>42.83</v>
      </c>
      <c r="K5349">
        <v>107.075</v>
      </c>
      <c r="L5349" t="s">
        <v>217</v>
      </c>
      <c r="N5349" t="s">
        <v>1038</v>
      </c>
    </row>
    <row r="5350" spans="1:14" x14ac:dyDescent="0.2">
      <c r="A5350" t="s">
        <v>94</v>
      </c>
      <c r="B5350" t="s">
        <v>1021</v>
      </c>
      <c r="C5350" t="s">
        <v>16</v>
      </c>
      <c r="E5350" t="s">
        <v>19</v>
      </c>
      <c r="I5350">
        <v>1.5</v>
      </c>
      <c r="J5350">
        <v>42.83</v>
      </c>
      <c r="K5350">
        <v>64.245000000000005</v>
      </c>
      <c r="N5350" t="s">
        <v>585</v>
      </c>
    </row>
    <row r="5351" spans="1:14" x14ac:dyDescent="0.2">
      <c r="A5351" t="s">
        <v>94</v>
      </c>
      <c r="B5351" t="s">
        <v>1021</v>
      </c>
      <c r="C5351" t="s">
        <v>16</v>
      </c>
      <c r="E5351" t="s">
        <v>18</v>
      </c>
      <c r="I5351">
        <v>1</v>
      </c>
      <c r="J5351">
        <v>42.83</v>
      </c>
      <c r="K5351">
        <v>42.83</v>
      </c>
      <c r="N5351" t="s">
        <v>1039</v>
      </c>
    </row>
    <row r="5352" spans="1:14" x14ac:dyDescent="0.2">
      <c r="A5352" t="s">
        <v>94</v>
      </c>
      <c r="B5352" t="s">
        <v>1021</v>
      </c>
      <c r="C5352" t="s">
        <v>16</v>
      </c>
      <c r="D5352" t="s">
        <v>215</v>
      </c>
      <c r="E5352" t="s">
        <v>215</v>
      </c>
      <c r="F5352" t="s">
        <v>216</v>
      </c>
      <c r="G5352" t="s">
        <v>134</v>
      </c>
      <c r="H5352" t="s">
        <v>32</v>
      </c>
      <c r="I5352">
        <v>1</v>
      </c>
      <c r="J5352">
        <v>42.83</v>
      </c>
      <c r="K5352">
        <v>42.83</v>
      </c>
      <c r="L5352" t="s">
        <v>217</v>
      </c>
    </row>
    <row r="5353" spans="1:14" x14ac:dyDescent="0.2">
      <c r="A5353" t="s">
        <v>94</v>
      </c>
      <c r="B5353" t="s">
        <v>1021</v>
      </c>
      <c r="C5353" t="s">
        <v>16</v>
      </c>
      <c r="E5353" t="s">
        <v>19</v>
      </c>
      <c r="I5353">
        <v>1</v>
      </c>
      <c r="J5353">
        <v>42.83</v>
      </c>
      <c r="K5353">
        <v>42.83</v>
      </c>
      <c r="N5353" t="s">
        <v>1040</v>
      </c>
    </row>
    <row r="5354" spans="1:14" x14ac:dyDescent="0.2">
      <c r="A5354" t="s">
        <v>94</v>
      </c>
      <c r="B5354" t="s">
        <v>1021</v>
      </c>
      <c r="C5354" t="s">
        <v>16</v>
      </c>
      <c r="E5354" t="s">
        <v>208</v>
      </c>
      <c r="F5354" t="s">
        <v>27</v>
      </c>
      <c r="H5354" t="s">
        <v>23</v>
      </c>
      <c r="I5354">
        <v>1.5</v>
      </c>
      <c r="J5354">
        <v>42.83</v>
      </c>
      <c r="K5354">
        <v>64.245000000000005</v>
      </c>
      <c r="L5354" t="s">
        <v>24</v>
      </c>
      <c r="N5354" t="s">
        <v>1041</v>
      </c>
    </row>
    <row r="5355" spans="1:14" x14ac:dyDescent="0.2">
      <c r="A5355" t="s">
        <v>94</v>
      </c>
      <c r="B5355" t="s">
        <v>1021</v>
      </c>
      <c r="C5355" t="s">
        <v>16</v>
      </c>
      <c r="E5355" t="s">
        <v>118</v>
      </c>
      <c r="F5355" t="s">
        <v>119</v>
      </c>
      <c r="H5355" t="s">
        <v>23</v>
      </c>
      <c r="I5355">
        <v>1.5</v>
      </c>
      <c r="J5355">
        <v>42.83</v>
      </c>
      <c r="K5355">
        <v>64.245000000000005</v>
      </c>
      <c r="L5355" t="s">
        <v>120</v>
      </c>
      <c r="N5355" t="s">
        <v>1042</v>
      </c>
    </row>
    <row r="5356" spans="1:14" x14ac:dyDescent="0.2">
      <c r="A5356" t="s">
        <v>94</v>
      </c>
      <c r="B5356" t="s">
        <v>1021</v>
      </c>
      <c r="C5356" t="s">
        <v>16</v>
      </c>
      <c r="E5356" t="s">
        <v>46</v>
      </c>
      <c r="I5356">
        <v>0.5</v>
      </c>
      <c r="J5356">
        <v>42.83</v>
      </c>
      <c r="K5356">
        <v>21.414999999999999</v>
      </c>
      <c r="N5356" t="s">
        <v>1043</v>
      </c>
    </row>
    <row r="5357" spans="1:14" x14ac:dyDescent="0.2">
      <c r="A5357" t="s">
        <v>94</v>
      </c>
      <c r="B5357" t="s">
        <v>1021</v>
      </c>
      <c r="C5357" t="s">
        <v>16</v>
      </c>
      <c r="D5357" t="s">
        <v>215</v>
      </c>
      <c r="E5357" t="s">
        <v>215</v>
      </c>
      <c r="F5357" t="s">
        <v>216</v>
      </c>
      <c r="G5357" t="s">
        <v>134</v>
      </c>
      <c r="H5357" t="s">
        <v>32</v>
      </c>
      <c r="I5357">
        <v>2.5</v>
      </c>
      <c r="J5357">
        <v>42.83</v>
      </c>
      <c r="K5357">
        <v>107.075</v>
      </c>
      <c r="L5357" t="s">
        <v>217</v>
      </c>
      <c r="N5357" t="s">
        <v>1044</v>
      </c>
    </row>
    <row r="5358" spans="1:14" x14ac:dyDescent="0.2">
      <c r="A5358" t="s">
        <v>94</v>
      </c>
      <c r="B5358" t="s">
        <v>1021</v>
      </c>
      <c r="C5358" t="s">
        <v>16</v>
      </c>
      <c r="E5358" t="s">
        <v>18</v>
      </c>
      <c r="I5358">
        <v>2</v>
      </c>
      <c r="J5358">
        <v>42.83</v>
      </c>
      <c r="K5358">
        <v>85.66</v>
      </c>
    </row>
    <row r="5359" spans="1:14" x14ac:dyDescent="0.2">
      <c r="A5359" t="s">
        <v>94</v>
      </c>
      <c r="B5359" t="s">
        <v>1021</v>
      </c>
      <c r="C5359" t="s">
        <v>16</v>
      </c>
      <c r="D5359" t="s">
        <v>215</v>
      </c>
      <c r="E5359" t="s">
        <v>215</v>
      </c>
      <c r="F5359" t="s">
        <v>216</v>
      </c>
      <c r="G5359" t="s">
        <v>134</v>
      </c>
      <c r="H5359" t="s">
        <v>32</v>
      </c>
      <c r="I5359">
        <v>2</v>
      </c>
      <c r="J5359">
        <v>42.83</v>
      </c>
      <c r="K5359">
        <v>85.66</v>
      </c>
      <c r="L5359" t="s">
        <v>217</v>
      </c>
    </row>
    <row r="5360" spans="1:14" x14ac:dyDescent="0.2">
      <c r="A5360" t="s">
        <v>95</v>
      </c>
      <c r="B5360" t="s">
        <v>1021</v>
      </c>
      <c r="C5360" t="s">
        <v>16</v>
      </c>
      <c r="D5360" t="s">
        <v>215</v>
      </c>
      <c r="E5360" t="s">
        <v>215</v>
      </c>
      <c r="F5360" t="s">
        <v>216</v>
      </c>
      <c r="G5360" t="s">
        <v>134</v>
      </c>
      <c r="H5360" t="s">
        <v>32</v>
      </c>
      <c r="I5360">
        <v>2</v>
      </c>
      <c r="J5360">
        <v>42.83</v>
      </c>
      <c r="K5360">
        <v>85.66</v>
      </c>
      <c r="L5360" t="s">
        <v>217</v>
      </c>
      <c r="N5360" t="s">
        <v>1045</v>
      </c>
    </row>
    <row r="5361" spans="1:14" x14ac:dyDescent="0.2">
      <c r="A5361" t="s">
        <v>95</v>
      </c>
      <c r="B5361" t="s">
        <v>1021</v>
      </c>
      <c r="C5361" t="s">
        <v>16</v>
      </c>
      <c r="D5361" t="s">
        <v>215</v>
      </c>
      <c r="E5361" t="s">
        <v>215</v>
      </c>
      <c r="F5361" t="s">
        <v>216</v>
      </c>
      <c r="G5361" t="s">
        <v>134</v>
      </c>
      <c r="H5361" t="s">
        <v>32</v>
      </c>
      <c r="I5361">
        <v>2</v>
      </c>
      <c r="J5361">
        <v>42.83</v>
      </c>
      <c r="K5361">
        <v>85.66</v>
      </c>
      <c r="L5361" t="s">
        <v>217</v>
      </c>
      <c r="N5361" t="s">
        <v>1046</v>
      </c>
    </row>
    <row r="5362" spans="1:14" x14ac:dyDescent="0.2">
      <c r="A5362" t="s">
        <v>95</v>
      </c>
      <c r="B5362" t="s">
        <v>1021</v>
      </c>
      <c r="C5362" t="s">
        <v>16</v>
      </c>
      <c r="D5362" t="s">
        <v>215</v>
      </c>
      <c r="E5362" t="s">
        <v>215</v>
      </c>
      <c r="F5362" t="s">
        <v>216</v>
      </c>
      <c r="G5362" t="s">
        <v>134</v>
      </c>
      <c r="H5362" t="s">
        <v>32</v>
      </c>
      <c r="I5362">
        <v>2</v>
      </c>
      <c r="J5362">
        <v>42.83</v>
      </c>
      <c r="K5362">
        <v>85.66</v>
      </c>
      <c r="L5362" t="s">
        <v>217</v>
      </c>
      <c r="N5362" t="s">
        <v>1047</v>
      </c>
    </row>
    <row r="5363" spans="1:14" x14ac:dyDescent="0.2">
      <c r="A5363" t="s">
        <v>95</v>
      </c>
      <c r="B5363" t="s">
        <v>1021</v>
      </c>
      <c r="C5363" t="s">
        <v>16</v>
      </c>
      <c r="D5363" t="s">
        <v>215</v>
      </c>
      <c r="E5363" t="s">
        <v>215</v>
      </c>
      <c r="F5363" t="s">
        <v>216</v>
      </c>
      <c r="G5363" t="s">
        <v>134</v>
      </c>
      <c r="H5363" t="s">
        <v>32</v>
      </c>
      <c r="I5363">
        <v>2</v>
      </c>
      <c r="J5363">
        <v>42.83</v>
      </c>
      <c r="K5363">
        <v>85.66</v>
      </c>
      <c r="L5363" t="s">
        <v>217</v>
      </c>
      <c r="N5363" t="s">
        <v>1048</v>
      </c>
    </row>
    <row r="5364" spans="1:14" x14ac:dyDescent="0.2">
      <c r="A5364" t="s">
        <v>95</v>
      </c>
      <c r="B5364" t="s">
        <v>1021</v>
      </c>
      <c r="C5364" t="s">
        <v>16</v>
      </c>
      <c r="D5364" t="s">
        <v>215</v>
      </c>
      <c r="E5364" t="s">
        <v>215</v>
      </c>
      <c r="F5364" t="s">
        <v>216</v>
      </c>
      <c r="G5364" t="s">
        <v>134</v>
      </c>
      <c r="H5364" t="s">
        <v>32</v>
      </c>
      <c r="I5364">
        <v>2</v>
      </c>
      <c r="J5364">
        <v>42.83</v>
      </c>
      <c r="K5364">
        <v>85.66</v>
      </c>
      <c r="L5364" t="s">
        <v>217</v>
      </c>
      <c r="N5364" t="s">
        <v>1049</v>
      </c>
    </row>
    <row r="5365" spans="1:14" x14ac:dyDescent="0.2">
      <c r="A5365" t="s">
        <v>95</v>
      </c>
      <c r="B5365" t="s">
        <v>1021</v>
      </c>
      <c r="C5365" t="s">
        <v>16</v>
      </c>
      <c r="E5365" t="s">
        <v>20</v>
      </c>
      <c r="I5365">
        <v>1.5</v>
      </c>
      <c r="J5365">
        <v>42.83</v>
      </c>
      <c r="K5365">
        <v>64.245000000000005</v>
      </c>
      <c r="N5365" t="s">
        <v>1050</v>
      </c>
    </row>
    <row r="5366" spans="1:14" x14ac:dyDescent="0.2">
      <c r="A5366" t="s">
        <v>95</v>
      </c>
      <c r="B5366" t="s">
        <v>1021</v>
      </c>
      <c r="C5366" t="s">
        <v>16</v>
      </c>
      <c r="E5366" t="s">
        <v>19</v>
      </c>
      <c r="I5366">
        <v>1.5</v>
      </c>
      <c r="J5366">
        <v>42.83</v>
      </c>
      <c r="K5366">
        <v>64.245000000000005</v>
      </c>
      <c r="N5366" t="s">
        <v>585</v>
      </c>
    </row>
    <row r="5367" spans="1:14" x14ac:dyDescent="0.2">
      <c r="A5367" t="s">
        <v>95</v>
      </c>
      <c r="B5367" t="s">
        <v>1021</v>
      </c>
      <c r="C5367" t="s">
        <v>16</v>
      </c>
      <c r="D5367" t="s">
        <v>215</v>
      </c>
      <c r="E5367" t="s">
        <v>215</v>
      </c>
      <c r="F5367" t="s">
        <v>216</v>
      </c>
      <c r="G5367" t="s">
        <v>134</v>
      </c>
      <c r="H5367" t="s">
        <v>32</v>
      </c>
      <c r="I5367">
        <v>2</v>
      </c>
      <c r="J5367">
        <v>42.83</v>
      </c>
      <c r="K5367">
        <v>85.66</v>
      </c>
      <c r="L5367" t="s">
        <v>217</v>
      </c>
      <c r="N5367" t="s">
        <v>1051</v>
      </c>
    </row>
    <row r="5368" spans="1:14" x14ac:dyDescent="0.2">
      <c r="A5368" t="s">
        <v>95</v>
      </c>
      <c r="B5368" t="s">
        <v>1021</v>
      </c>
      <c r="C5368" t="s">
        <v>16</v>
      </c>
      <c r="E5368" t="s">
        <v>18</v>
      </c>
      <c r="I5368">
        <v>1</v>
      </c>
      <c r="J5368">
        <v>42.83</v>
      </c>
      <c r="K5368">
        <v>42.83</v>
      </c>
    </row>
    <row r="5369" spans="1:14" x14ac:dyDescent="0.2">
      <c r="A5369" t="s">
        <v>95</v>
      </c>
      <c r="B5369" t="s">
        <v>1021</v>
      </c>
      <c r="C5369" t="s">
        <v>16</v>
      </c>
      <c r="D5369" t="s">
        <v>215</v>
      </c>
      <c r="E5369" t="s">
        <v>215</v>
      </c>
      <c r="F5369" t="s">
        <v>216</v>
      </c>
      <c r="G5369" t="s">
        <v>134</v>
      </c>
      <c r="H5369" t="s">
        <v>32</v>
      </c>
      <c r="I5369">
        <v>1</v>
      </c>
      <c r="J5369">
        <v>42.83</v>
      </c>
      <c r="K5369">
        <v>42.83</v>
      </c>
      <c r="L5369" t="s">
        <v>217</v>
      </c>
      <c r="N5369" t="s">
        <v>1052</v>
      </c>
    </row>
    <row r="5370" spans="1:14" x14ac:dyDescent="0.2">
      <c r="A5370" t="s">
        <v>95</v>
      </c>
      <c r="B5370" t="s">
        <v>1021</v>
      </c>
      <c r="C5370" t="s">
        <v>16</v>
      </c>
      <c r="E5370" t="s">
        <v>118</v>
      </c>
      <c r="F5370" t="s">
        <v>119</v>
      </c>
      <c r="H5370" t="s">
        <v>23</v>
      </c>
      <c r="I5370">
        <v>3</v>
      </c>
      <c r="J5370">
        <v>42.83</v>
      </c>
      <c r="K5370">
        <v>128.49</v>
      </c>
      <c r="L5370" t="s">
        <v>120</v>
      </c>
      <c r="N5370" t="s">
        <v>1053</v>
      </c>
    </row>
    <row r="5371" spans="1:14" x14ac:dyDescent="0.2">
      <c r="A5371" t="s">
        <v>95</v>
      </c>
      <c r="B5371" t="s">
        <v>1021</v>
      </c>
      <c r="C5371" t="s">
        <v>16</v>
      </c>
      <c r="E5371" t="s">
        <v>18</v>
      </c>
      <c r="I5371">
        <v>1.5</v>
      </c>
      <c r="J5371">
        <v>42.83</v>
      </c>
      <c r="K5371">
        <v>64.245000000000005</v>
      </c>
    </row>
    <row r="5372" spans="1:14" x14ac:dyDescent="0.2">
      <c r="A5372" t="s">
        <v>95</v>
      </c>
      <c r="B5372" t="s">
        <v>1021</v>
      </c>
      <c r="C5372" t="s">
        <v>16</v>
      </c>
      <c r="D5372" t="s">
        <v>215</v>
      </c>
      <c r="E5372" t="s">
        <v>215</v>
      </c>
      <c r="F5372" t="s">
        <v>216</v>
      </c>
      <c r="G5372" t="s">
        <v>134</v>
      </c>
      <c r="H5372" t="s">
        <v>32</v>
      </c>
      <c r="I5372">
        <v>3.5</v>
      </c>
      <c r="J5372">
        <v>42.83</v>
      </c>
      <c r="K5372">
        <v>149.905</v>
      </c>
      <c r="L5372" t="s">
        <v>217</v>
      </c>
      <c r="N5372" t="s">
        <v>1054</v>
      </c>
    </row>
    <row r="5373" spans="1:14" x14ac:dyDescent="0.2">
      <c r="A5373" t="s">
        <v>95</v>
      </c>
      <c r="B5373" t="s">
        <v>1021</v>
      </c>
      <c r="C5373" t="s">
        <v>16</v>
      </c>
      <c r="D5373" t="s">
        <v>215</v>
      </c>
      <c r="E5373" t="s">
        <v>215</v>
      </c>
      <c r="F5373" t="s">
        <v>216</v>
      </c>
      <c r="G5373" t="s">
        <v>134</v>
      </c>
      <c r="H5373" t="s">
        <v>32</v>
      </c>
      <c r="I5373">
        <v>1</v>
      </c>
      <c r="J5373">
        <v>42.83</v>
      </c>
      <c r="K5373">
        <v>42.83</v>
      </c>
      <c r="L5373" t="s">
        <v>217</v>
      </c>
      <c r="N5373" t="s">
        <v>1055</v>
      </c>
    </row>
    <row r="5374" spans="1:14" x14ac:dyDescent="0.2">
      <c r="A5374" t="s">
        <v>95</v>
      </c>
      <c r="B5374" t="s">
        <v>1021</v>
      </c>
      <c r="C5374" t="s">
        <v>16</v>
      </c>
      <c r="D5374" t="s">
        <v>215</v>
      </c>
      <c r="E5374" t="s">
        <v>215</v>
      </c>
      <c r="F5374" t="s">
        <v>216</v>
      </c>
      <c r="G5374" t="s">
        <v>134</v>
      </c>
      <c r="H5374" t="s">
        <v>32</v>
      </c>
      <c r="I5374">
        <v>1</v>
      </c>
      <c r="J5374">
        <v>42.83</v>
      </c>
      <c r="K5374">
        <v>42.83</v>
      </c>
      <c r="L5374" t="s">
        <v>217</v>
      </c>
      <c r="N5374" t="s">
        <v>1056</v>
      </c>
    </row>
    <row r="5375" spans="1:14" x14ac:dyDescent="0.2">
      <c r="A5375" t="s">
        <v>95</v>
      </c>
      <c r="B5375" t="s">
        <v>1021</v>
      </c>
      <c r="C5375" t="s">
        <v>16</v>
      </c>
      <c r="E5375" t="s">
        <v>18</v>
      </c>
      <c r="I5375">
        <v>1.5</v>
      </c>
      <c r="J5375">
        <v>42.83</v>
      </c>
      <c r="K5375">
        <v>64.245000000000005</v>
      </c>
    </row>
    <row r="5376" spans="1:14" x14ac:dyDescent="0.2">
      <c r="A5376" t="s">
        <v>95</v>
      </c>
      <c r="B5376" t="s">
        <v>1021</v>
      </c>
      <c r="C5376" t="s">
        <v>16</v>
      </c>
      <c r="D5376" t="s">
        <v>215</v>
      </c>
      <c r="E5376" t="s">
        <v>215</v>
      </c>
      <c r="F5376" t="s">
        <v>216</v>
      </c>
      <c r="G5376" t="s">
        <v>134</v>
      </c>
      <c r="H5376" t="s">
        <v>32</v>
      </c>
      <c r="I5376">
        <v>1</v>
      </c>
      <c r="J5376">
        <v>42.83</v>
      </c>
      <c r="K5376">
        <v>42.83</v>
      </c>
      <c r="L5376" t="s">
        <v>217</v>
      </c>
      <c r="N5376" t="s">
        <v>1057</v>
      </c>
    </row>
    <row r="5377" spans="1:14" x14ac:dyDescent="0.2">
      <c r="A5377" t="s">
        <v>95</v>
      </c>
      <c r="B5377" t="s">
        <v>1021</v>
      </c>
      <c r="C5377" t="s">
        <v>16</v>
      </c>
      <c r="D5377" t="s">
        <v>215</v>
      </c>
      <c r="E5377" t="s">
        <v>215</v>
      </c>
      <c r="F5377" t="s">
        <v>216</v>
      </c>
      <c r="G5377" t="s">
        <v>134</v>
      </c>
      <c r="H5377" t="s">
        <v>32</v>
      </c>
      <c r="I5377">
        <v>3</v>
      </c>
      <c r="J5377">
        <v>42.83</v>
      </c>
      <c r="K5377">
        <v>128.49</v>
      </c>
      <c r="L5377" t="s">
        <v>217</v>
      </c>
      <c r="N5377" t="s">
        <v>1058</v>
      </c>
    </row>
    <row r="5378" spans="1:14" x14ac:dyDescent="0.2">
      <c r="A5378" t="s">
        <v>95</v>
      </c>
      <c r="B5378" t="s">
        <v>1021</v>
      </c>
      <c r="C5378" t="s">
        <v>16</v>
      </c>
      <c r="D5378" t="s">
        <v>215</v>
      </c>
      <c r="E5378" t="s">
        <v>215</v>
      </c>
      <c r="F5378" t="s">
        <v>216</v>
      </c>
      <c r="G5378" t="s">
        <v>134</v>
      </c>
      <c r="H5378" t="s">
        <v>32</v>
      </c>
      <c r="I5378">
        <v>2.5</v>
      </c>
      <c r="J5378">
        <v>42.83</v>
      </c>
      <c r="K5378">
        <v>107.075</v>
      </c>
      <c r="L5378" t="s">
        <v>217</v>
      </c>
      <c r="N5378" t="s">
        <v>1059</v>
      </c>
    </row>
    <row r="5379" spans="1:14" x14ac:dyDescent="0.2">
      <c r="A5379" t="s">
        <v>95</v>
      </c>
      <c r="B5379" t="s">
        <v>1021</v>
      </c>
      <c r="C5379" t="s">
        <v>16</v>
      </c>
      <c r="D5379" t="s">
        <v>215</v>
      </c>
      <c r="E5379" t="s">
        <v>215</v>
      </c>
      <c r="F5379" t="s">
        <v>216</v>
      </c>
      <c r="G5379" t="s">
        <v>134</v>
      </c>
      <c r="H5379" t="s">
        <v>32</v>
      </c>
      <c r="I5379">
        <v>1</v>
      </c>
      <c r="J5379">
        <v>42.83</v>
      </c>
      <c r="K5379">
        <v>42.83</v>
      </c>
      <c r="L5379" t="s">
        <v>217</v>
      </c>
      <c r="N5379" t="s">
        <v>1060</v>
      </c>
    </row>
    <row r="5380" spans="1:14" x14ac:dyDescent="0.2">
      <c r="A5380" t="s">
        <v>95</v>
      </c>
      <c r="B5380" t="s">
        <v>1021</v>
      </c>
      <c r="C5380" t="s">
        <v>16</v>
      </c>
      <c r="D5380" t="s">
        <v>215</v>
      </c>
      <c r="E5380" t="s">
        <v>215</v>
      </c>
      <c r="F5380" t="s">
        <v>216</v>
      </c>
      <c r="G5380" t="s">
        <v>134</v>
      </c>
      <c r="H5380" t="s">
        <v>32</v>
      </c>
      <c r="I5380">
        <v>3</v>
      </c>
      <c r="J5380">
        <v>42.83</v>
      </c>
      <c r="K5380">
        <v>128.49</v>
      </c>
      <c r="L5380" t="s">
        <v>217</v>
      </c>
      <c r="N5380" t="s">
        <v>1060</v>
      </c>
    </row>
    <row r="5381" spans="1:14" x14ac:dyDescent="0.2">
      <c r="A5381" t="s">
        <v>95</v>
      </c>
      <c r="B5381" t="s">
        <v>1021</v>
      </c>
      <c r="C5381" t="s">
        <v>16</v>
      </c>
      <c r="E5381" t="s">
        <v>18</v>
      </c>
      <c r="I5381">
        <v>0.5</v>
      </c>
      <c r="J5381">
        <v>42.83</v>
      </c>
      <c r="K5381">
        <v>21.414999999999999</v>
      </c>
    </row>
    <row r="5382" spans="1:14" x14ac:dyDescent="0.2">
      <c r="A5382" t="s">
        <v>96</v>
      </c>
      <c r="B5382" t="s">
        <v>1021</v>
      </c>
      <c r="C5382" t="s">
        <v>16</v>
      </c>
      <c r="E5382" t="s">
        <v>46</v>
      </c>
      <c r="I5382">
        <v>3.5</v>
      </c>
      <c r="J5382">
        <v>42.83</v>
      </c>
      <c r="K5382">
        <v>149.905</v>
      </c>
      <c r="N5382" t="s">
        <v>1061</v>
      </c>
    </row>
    <row r="5383" spans="1:14" x14ac:dyDescent="0.2">
      <c r="A5383" t="s">
        <v>96</v>
      </c>
      <c r="B5383" t="s">
        <v>1021</v>
      </c>
      <c r="C5383" t="s">
        <v>16</v>
      </c>
      <c r="E5383" t="s">
        <v>18</v>
      </c>
      <c r="I5383">
        <v>0.5</v>
      </c>
      <c r="J5383">
        <v>42.83</v>
      </c>
      <c r="K5383">
        <v>21.414999999999999</v>
      </c>
    </row>
    <row r="5384" spans="1:14" x14ac:dyDescent="0.2">
      <c r="A5384" t="s">
        <v>96</v>
      </c>
      <c r="B5384" t="s">
        <v>1021</v>
      </c>
      <c r="C5384" t="s">
        <v>16</v>
      </c>
      <c r="D5384" t="s">
        <v>215</v>
      </c>
      <c r="E5384" t="s">
        <v>215</v>
      </c>
      <c r="F5384" t="s">
        <v>216</v>
      </c>
      <c r="G5384" t="s">
        <v>134</v>
      </c>
      <c r="H5384" t="s">
        <v>32</v>
      </c>
      <c r="I5384">
        <v>1.5</v>
      </c>
      <c r="J5384">
        <v>42.83</v>
      </c>
      <c r="K5384">
        <v>64.245000000000005</v>
      </c>
      <c r="L5384" t="s">
        <v>217</v>
      </c>
      <c r="N5384" t="s">
        <v>1062</v>
      </c>
    </row>
    <row r="5385" spans="1:14" x14ac:dyDescent="0.2">
      <c r="A5385" t="s">
        <v>96</v>
      </c>
      <c r="B5385" t="s">
        <v>1021</v>
      </c>
      <c r="C5385" t="s">
        <v>16</v>
      </c>
      <c r="E5385" t="s">
        <v>18</v>
      </c>
      <c r="I5385">
        <v>1.5</v>
      </c>
      <c r="J5385">
        <v>42.83</v>
      </c>
      <c r="K5385">
        <v>64.245000000000005</v>
      </c>
      <c r="N5385" t="s">
        <v>1063</v>
      </c>
    </row>
    <row r="5386" spans="1:14" x14ac:dyDescent="0.2">
      <c r="A5386" t="s">
        <v>96</v>
      </c>
      <c r="B5386" t="s">
        <v>1021</v>
      </c>
      <c r="C5386" t="s">
        <v>16</v>
      </c>
      <c r="E5386" t="s">
        <v>118</v>
      </c>
      <c r="F5386" t="s">
        <v>119</v>
      </c>
      <c r="H5386" t="s">
        <v>23</v>
      </c>
      <c r="I5386">
        <v>2</v>
      </c>
      <c r="J5386">
        <v>42.83</v>
      </c>
      <c r="K5386">
        <v>85.66</v>
      </c>
      <c r="L5386" t="s">
        <v>120</v>
      </c>
      <c r="N5386" t="s">
        <v>1064</v>
      </c>
    </row>
    <row r="5387" spans="1:14" x14ac:dyDescent="0.2">
      <c r="A5387" t="s">
        <v>96</v>
      </c>
      <c r="B5387" t="s">
        <v>1021</v>
      </c>
      <c r="C5387" t="s">
        <v>16</v>
      </c>
      <c r="E5387" t="s">
        <v>118</v>
      </c>
      <c r="F5387" t="s">
        <v>119</v>
      </c>
      <c r="H5387" t="s">
        <v>23</v>
      </c>
      <c r="I5387">
        <v>1.5</v>
      </c>
      <c r="J5387">
        <v>42.83</v>
      </c>
      <c r="K5387">
        <v>64.245000000000005</v>
      </c>
      <c r="L5387" t="s">
        <v>120</v>
      </c>
      <c r="N5387" t="s">
        <v>1065</v>
      </c>
    </row>
    <row r="5388" spans="1:14" x14ac:dyDescent="0.2">
      <c r="A5388" t="s">
        <v>96</v>
      </c>
      <c r="B5388" t="s">
        <v>1021</v>
      </c>
      <c r="C5388" t="s">
        <v>16</v>
      </c>
      <c r="E5388" t="s">
        <v>19</v>
      </c>
      <c r="I5388">
        <v>1.5</v>
      </c>
      <c r="J5388">
        <v>42.83</v>
      </c>
      <c r="K5388">
        <v>64.245000000000005</v>
      </c>
      <c r="N5388" t="s">
        <v>585</v>
      </c>
    </row>
    <row r="5389" spans="1:14" x14ac:dyDescent="0.2">
      <c r="A5389" t="s">
        <v>96</v>
      </c>
      <c r="B5389" t="s">
        <v>1021</v>
      </c>
      <c r="C5389" t="s">
        <v>16</v>
      </c>
      <c r="E5389" t="s">
        <v>118</v>
      </c>
      <c r="F5389" t="s">
        <v>119</v>
      </c>
      <c r="H5389" t="s">
        <v>23</v>
      </c>
      <c r="I5389">
        <v>1.5</v>
      </c>
      <c r="J5389">
        <v>42.83</v>
      </c>
      <c r="K5389">
        <v>64.245000000000005</v>
      </c>
      <c r="L5389" t="s">
        <v>120</v>
      </c>
      <c r="N5389" t="s">
        <v>1066</v>
      </c>
    </row>
    <row r="5390" spans="1:14" x14ac:dyDescent="0.2">
      <c r="A5390" t="s">
        <v>96</v>
      </c>
      <c r="B5390" t="s">
        <v>1021</v>
      </c>
      <c r="C5390" t="s">
        <v>16</v>
      </c>
      <c r="D5390" t="s">
        <v>215</v>
      </c>
      <c r="E5390" t="s">
        <v>215</v>
      </c>
      <c r="F5390" t="s">
        <v>216</v>
      </c>
      <c r="G5390" t="s">
        <v>134</v>
      </c>
      <c r="H5390" t="s">
        <v>32</v>
      </c>
      <c r="I5390">
        <v>1</v>
      </c>
      <c r="J5390">
        <v>42.83</v>
      </c>
      <c r="K5390">
        <v>42.83</v>
      </c>
      <c r="L5390" t="s">
        <v>217</v>
      </c>
      <c r="N5390" t="s">
        <v>1067</v>
      </c>
    </row>
    <row r="5391" spans="1:14" x14ac:dyDescent="0.2">
      <c r="A5391" t="s">
        <v>96</v>
      </c>
      <c r="B5391" t="s">
        <v>1021</v>
      </c>
      <c r="C5391" t="s">
        <v>16</v>
      </c>
      <c r="D5391" t="s">
        <v>215</v>
      </c>
      <c r="E5391" t="s">
        <v>215</v>
      </c>
      <c r="F5391" t="s">
        <v>216</v>
      </c>
      <c r="G5391" t="s">
        <v>134</v>
      </c>
      <c r="H5391" t="s">
        <v>32</v>
      </c>
      <c r="I5391">
        <v>2</v>
      </c>
      <c r="J5391">
        <v>42.83</v>
      </c>
      <c r="K5391">
        <v>85.66</v>
      </c>
      <c r="L5391" t="s">
        <v>217</v>
      </c>
      <c r="N5391" t="s">
        <v>1068</v>
      </c>
    </row>
    <row r="5392" spans="1:14" x14ac:dyDescent="0.2">
      <c r="A5392" t="s">
        <v>96</v>
      </c>
      <c r="B5392" t="s">
        <v>1021</v>
      </c>
      <c r="C5392" t="s">
        <v>16</v>
      </c>
      <c r="E5392" t="s">
        <v>18</v>
      </c>
      <c r="I5392">
        <v>1</v>
      </c>
      <c r="J5392">
        <v>42.83</v>
      </c>
      <c r="K5392">
        <v>42.83</v>
      </c>
    </row>
    <row r="5393" spans="1:14" x14ac:dyDescent="0.2">
      <c r="A5393" t="s">
        <v>96</v>
      </c>
      <c r="B5393" t="s">
        <v>1021</v>
      </c>
      <c r="C5393" t="s">
        <v>16</v>
      </c>
      <c r="E5393" t="s">
        <v>118</v>
      </c>
      <c r="F5393" t="s">
        <v>119</v>
      </c>
      <c r="H5393" t="s">
        <v>23</v>
      </c>
      <c r="I5393">
        <v>1</v>
      </c>
      <c r="J5393">
        <v>42.83</v>
      </c>
      <c r="K5393">
        <v>42.83</v>
      </c>
      <c r="L5393" t="s">
        <v>120</v>
      </c>
      <c r="N5393" t="s">
        <v>1069</v>
      </c>
    </row>
    <row r="5394" spans="1:14" x14ac:dyDescent="0.2">
      <c r="A5394" t="s">
        <v>96</v>
      </c>
      <c r="B5394" t="s">
        <v>1021</v>
      </c>
      <c r="C5394" t="s">
        <v>16</v>
      </c>
      <c r="E5394" t="s">
        <v>118</v>
      </c>
      <c r="F5394" t="s">
        <v>119</v>
      </c>
      <c r="H5394" t="s">
        <v>23</v>
      </c>
      <c r="I5394">
        <v>2.5</v>
      </c>
      <c r="J5394">
        <v>42.83</v>
      </c>
      <c r="K5394">
        <v>107.075</v>
      </c>
      <c r="L5394" t="s">
        <v>120</v>
      </c>
      <c r="N5394" t="s">
        <v>1070</v>
      </c>
    </row>
    <row r="5395" spans="1:14" x14ac:dyDescent="0.2">
      <c r="A5395" t="s">
        <v>96</v>
      </c>
      <c r="B5395" t="s">
        <v>1021</v>
      </c>
      <c r="C5395" t="s">
        <v>16</v>
      </c>
      <c r="E5395" t="s">
        <v>18</v>
      </c>
      <c r="I5395">
        <v>1</v>
      </c>
      <c r="J5395">
        <v>42.83</v>
      </c>
      <c r="K5395">
        <v>42.83</v>
      </c>
    </row>
    <row r="5396" spans="1:14" x14ac:dyDescent="0.2">
      <c r="A5396" t="s">
        <v>96</v>
      </c>
      <c r="B5396" t="s">
        <v>1021</v>
      </c>
      <c r="C5396" t="s">
        <v>16</v>
      </c>
      <c r="E5396" t="s">
        <v>118</v>
      </c>
      <c r="F5396" t="s">
        <v>119</v>
      </c>
      <c r="H5396" t="s">
        <v>23</v>
      </c>
      <c r="I5396">
        <v>2</v>
      </c>
      <c r="J5396">
        <v>42.83</v>
      </c>
      <c r="K5396">
        <v>85.66</v>
      </c>
      <c r="L5396" t="s">
        <v>120</v>
      </c>
      <c r="N5396" t="s">
        <v>1066</v>
      </c>
    </row>
    <row r="5397" spans="1:14" x14ac:dyDescent="0.2">
      <c r="A5397" t="s">
        <v>96</v>
      </c>
      <c r="B5397" t="s">
        <v>1021</v>
      </c>
      <c r="C5397" t="s">
        <v>16</v>
      </c>
      <c r="D5397" t="s">
        <v>215</v>
      </c>
      <c r="E5397" t="s">
        <v>215</v>
      </c>
      <c r="F5397" t="s">
        <v>216</v>
      </c>
      <c r="G5397" t="s">
        <v>134</v>
      </c>
      <c r="H5397" t="s">
        <v>32</v>
      </c>
      <c r="I5397">
        <v>2</v>
      </c>
      <c r="J5397">
        <v>42.83</v>
      </c>
      <c r="K5397">
        <v>85.66</v>
      </c>
      <c r="L5397" t="s">
        <v>217</v>
      </c>
    </row>
    <row r="5398" spans="1:14" x14ac:dyDescent="0.2">
      <c r="A5398" t="s">
        <v>96</v>
      </c>
      <c r="B5398" t="s">
        <v>1021</v>
      </c>
      <c r="C5398" t="s">
        <v>16</v>
      </c>
      <c r="D5398" t="s">
        <v>215</v>
      </c>
      <c r="E5398" t="s">
        <v>215</v>
      </c>
      <c r="F5398" t="s">
        <v>216</v>
      </c>
      <c r="G5398" t="s">
        <v>134</v>
      </c>
      <c r="H5398" t="s">
        <v>32</v>
      </c>
      <c r="I5398">
        <v>3</v>
      </c>
      <c r="J5398">
        <v>42.83</v>
      </c>
      <c r="K5398">
        <v>128.49</v>
      </c>
      <c r="L5398" t="s">
        <v>217</v>
      </c>
      <c r="N5398" t="s">
        <v>1071</v>
      </c>
    </row>
    <row r="5399" spans="1:14" x14ac:dyDescent="0.2">
      <c r="A5399" t="s">
        <v>96</v>
      </c>
      <c r="B5399" t="s">
        <v>1021</v>
      </c>
      <c r="C5399" t="s">
        <v>16</v>
      </c>
      <c r="E5399" t="s">
        <v>92</v>
      </c>
      <c r="I5399">
        <v>1.5</v>
      </c>
      <c r="J5399">
        <v>42.83</v>
      </c>
      <c r="K5399">
        <v>64.245000000000005</v>
      </c>
      <c r="N5399" t="s">
        <v>1072</v>
      </c>
    </row>
    <row r="5400" spans="1:14" x14ac:dyDescent="0.2">
      <c r="A5400" t="s">
        <v>96</v>
      </c>
      <c r="B5400" t="s">
        <v>1021</v>
      </c>
      <c r="C5400" t="s">
        <v>16</v>
      </c>
      <c r="E5400" t="s">
        <v>254</v>
      </c>
      <c r="F5400" t="s">
        <v>255</v>
      </c>
      <c r="G5400" t="s">
        <v>31</v>
      </c>
      <c r="H5400" t="s">
        <v>145</v>
      </c>
      <c r="I5400">
        <v>1.5</v>
      </c>
      <c r="J5400">
        <v>42.83</v>
      </c>
      <c r="K5400">
        <v>64.245000000000005</v>
      </c>
      <c r="L5400" t="s">
        <v>24</v>
      </c>
      <c r="N5400" t="s">
        <v>1073</v>
      </c>
    </row>
    <row r="5401" spans="1:14" x14ac:dyDescent="0.2">
      <c r="A5401" t="s">
        <v>96</v>
      </c>
      <c r="B5401" t="s">
        <v>1021</v>
      </c>
      <c r="C5401" t="s">
        <v>16</v>
      </c>
      <c r="E5401" t="s">
        <v>18</v>
      </c>
      <c r="I5401">
        <v>2</v>
      </c>
      <c r="J5401">
        <v>42.83</v>
      </c>
      <c r="K5401">
        <v>85.66</v>
      </c>
      <c r="N5401" t="s">
        <v>1074</v>
      </c>
    </row>
    <row r="5402" spans="1:14" x14ac:dyDescent="0.2">
      <c r="A5402" t="s">
        <v>96</v>
      </c>
      <c r="B5402" t="s">
        <v>1021</v>
      </c>
      <c r="C5402" t="s">
        <v>16</v>
      </c>
      <c r="E5402" t="s">
        <v>18</v>
      </c>
      <c r="I5402">
        <v>2</v>
      </c>
      <c r="J5402">
        <v>42.83</v>
      </c>
      <c r="K5402">
        <v>85.66</v>
      </c>
      <c r="N5402" t="s">
        <v>586</v>
      </c>
    </row>
    <row r="5403" spans="1:14" x14ac:dyDescent="0.2">
      <c r="A5403" t="s">
        <v>96</v>
      </c>
      <c r="B5403" t="s">
        <v>1021</v>
      </c>
      <c r="C5403" t="s">
        <v>16</v>
      </c>
      <c r="D5403" t="s">
        <v>215</v>
      </c>
      <c r="E5403" t="s">
        <v>215</v>
      </c>
      <c r="F5403" t="s">
        <v>216</v>
      </c>
      <c r="G5403" t="s">
        <v>134</v>
      </c>
      <c r="H5403" t="s">
        <v>32</v>
      </c>
      <c r="I5403">
        <v>1</v>
      </c>
      <c r="J5403">
        <v>42.83</v>
      </c>
      <c r="K5403">
        <v>42.83</v>
      </c>
      <c r="L5403" t="s">
        <v>217</v>
      </c>
    </row>
    <row r="5404" spans="1:14" x14ac:dyDescent="0.2">
      <c r="A5404" t="s">
        <v>96</v>
      </c>
      <c r="B5404" t="s">
        <v>1021</v>
      </c>
      <c r="C5404" t="s">
        <v>16</v>
      </c>
      <c r="E5404" t="s">
        <v>118</v>
      </c>
      <c r="F5404" t="s">
        <v>119</v>
      </c>
      <c r="H5404" t="s">
        <v>23</v>
      </c>
      <c r="I5404">
        <v>1</v>
      </c>
      <c r="J5404">
        <v>42.83</v>
      </c>
      <c r="K5404">
        <v>42.83</v>
      </c>
      <c r="L5404" t="s">
        <v>120</v>
      </c>
    </row>
    <row r="5405" spans="1:14" x14ac:dyDescent="0.2">
      <c r="A5405" t="s">
        <v>96</v>
      </c>
      <c r="B5405" t="s">
        <v>1021</v>
      </c>
      <c r="C5405" t="s">
        <v>16</v>
      </c>
      <c r="E5405" t="s">
        <v>118</v>
      </c>
      <c r="F5405" t="s">
        <v>119</v>
      </c>
      <c r="H5405" t="s">
        <v>23</v>
      </c>
      <c r="I5405">
        <v>1</v>
      </c>
      <c r="J5405">
        <v>42.83</v>
      </c>
      <c r="K5405">
        <v>42.83</v>
      </c>
      <c r="L5405" t="s">
        <v>120</v>
      </c>
    </row>
    <row r="5406" spans="1:14" x14ac:dyDescent="0.2">
      <c r="A5406" t="s">
        <v>97</v>
      </c>
      <c r="B5406" t="s">
        <v>1021</v>
      </c>
      <c r="C5406" t="s">
        <v>16</v>
      </c>
      <c r="E5406" t="s">
        <v>118</v>
      </c>
      <c r="F5406" t="s">
        <v>119</v>
      </c>
      <c r="H5406" t="s">
        <v>23</v>
      </c>
      <c r="I5406">
        <v>1.5</v>
      </c>
      <c r="J5406">
        <v>42.83</v>
      </c>
      <c r="K5406">
        <v>64.245000000000005</v>
      </c>
      <c r="L5406" t="s">
        <v>120</v>
      </c>
      <c r="N5406" t="s">
        <v>1075</v>
      </c>
    </row>
    <row r="5407" spans="1:14" x14ac:dyDescent="0.2">
      <c r="A5407" t="s">
        <v>97</v>
      </c>
      <c r="B5407" t="s">
        <v>1021</v>
      </c>
      <c r="C5407" t="s">
        <v>16</v>
      </c>
      <c r="D5407" t="s">
        <v>215</v>
      </c>
      <c r="E5407" t="s">
        <v>215</v>
      </c>
      <c r="F5407" t="s">
        <v>216</v>
      </c>
      <c r="G5407" t="s">
        <v>134</v>
      </c>
      <c r="H5407" t="s">
        <v>32</v>
      </c>
      <c r="I5407">
        <v>1.5</v>
      </c>
      <c r="J5407">
        <v>42.83</v>
      </c>
      <c r="K5407">
        <v>64.245000000000005</v>
      </c>
      <c r="L5407" t="s">
        <v>217</v>
      </c>
      <c r="N5407" s="1">
        <v>45572</v>
      </c>
    </row>
    <row r="5408" spans="1:14" x14ac:dyDescent="0.2">
      <c r="A5408" t="s">
        <v>97</v>
      </c>
      <c r="B5408" t="s">
        <v>1021</v>
      </c>
      <c r="C5408" t="s">
        <v>16</v>
      </c>
      <c r="E5408" t="s">
        <v>18</v>
      </c>
      <c r="I5408">
        <v>1</v>
      </c>
      <c r="J5408">
        <v>42.83</v>
      </c>
      <c r="K5408">
        <v>42.83</v>
      </c>
      <c r="N5408" s="1">
        <v>45572</v>
      </c>
    </row>
    <row r="5409" spans="1:14" x14ac:dyDescent="0.2">
      <c r="A5409" t="s">
        <v>97</v>
      </c>
      <c r="B5409" t="s">
        <v>1021</v>
      </c>
      <c r="C5409" t="s">
        <v>16</v>
      </c>
      <c r="D5409" t="s">
        <v>215</v>
      </c>
      <c r="E5409" t="s">
        <v>215</v>
      </c>
      <c r="F5409" t="s">
        <v>216</v>
      </c>
      <c r="G5409" t="s">
        <v>134</v>
      </c>
      <c r="H5409" t="s">
        <v>32</v>
      </c>
      <c r="I5409">
        <v>3.5</v>
      </c>
      <c r="J5409">
        <v>42.83</v>
      </c>
      <c r="K5409">
        <v>149.905</v>
      </c>
      <c r="L5409" t="s">
        <v>217</v>
      </c>
      <c r="N5409" t="s">
        <v>1076</v>
      </c>
    </row>
    <row r="5410" spans="1:14" x14ac:dyDescent="0.2">
      <c r="A5410" t="s">
        <v>97</v>
      </c>
      <c r="B5410" t="s">
        <v>1021</v>
      </c>
      <c r="C5410" t="s">
        <v>16</v>
      </c>
      <c r="E5410" t="s">
        <v>46</v>
      </c>
      <c r="I5410">
        <v>8</v>
      </c>
      <c r="J5410">
        <v>42.83</v>
      </c>
      <c r="K5410">
        <v>342.64</v>
      </c>
      <c r="N5410" t="s">
        <v>1077</v>
      </c>
    </row>
    <row r="5411" spans="1:14" x14ac:dyDescent="0.2">
      <c r="A5411" t="s">
        <v>97</v>
      </c>
      <c r="B5411" t="s">
        <v>1021</v>
      </c>
      <c r="C5411" t="s">
        <v>16</v>
      </c>
      <c r="E5411" t="s">
        <v>46</v>
      </c>
      <c r="I5411">
        <v>8</v>
      </c>
      <c r="J5411">
        <v>42.83</v>
      </c>
      <c r="K5411">
        <v>342.64</v>
      </c>
      <c r="N5411" t="s">
        <v>1078</v>
      </c>
    </row>
    <row r="5412" spans="1:14" x14ac:dyDescent="0.2">
      <c r="A5412" t="s">
        <v>97</v>
      </c>
      <c r="B5412" t="s">
        <v>1021</v>
      </c>
      <c r="C5412" t="s">
        <v>16</v>
      </c>
      <c r="E5412" t="s">
        <v>18</v>
      </c>
      <c r="I5412">
        <v>1</v>
      </c>
      <c r="J5412">
        <v>42.83</v>
      </c>
      <c r="K5412">
        <v>42.83</v>
      </c>
      <c r="N5412" t="s">
        <v>1039</v>
      </c>
    </row>
    <row r="5413" spans="1:14" x14ac:dyDescent="0.2">
      <c r="A5413" t="s">
        <v>97</v>
      </c>
      <c r="B5413" t="s">
        <v>1021</v>
      </c>
      <c r="C5413" t="s">
        <v>16</v>
      </c>
      <c r="D5413" t="s">
        <v>215</v>
      </c>
      <c r="E5413" t="s">
        <v>215</v>
      </c>
      <c r="F5413" t="s">
        <v>216</v>
      </c>
      <c r="G5413" t="s">
        <v>134</v>
      </c>
      <c r="H5413" t="s">
        <v>32</v>
      </c>
      <c r="I5413">
        <v>2</v>
      </c>
      <c r="J5413">
        <v>42.83</v>
      </c>
      <c r="K5413">
        <v>85.66</v>
      </c>
      <c r="L5413" t="s">
        <v>217</v>
      </c>
      <c r="N5413" t="s">
        <v>1079</v>
      </c>
    </row>
    <row r="5414" spans="1:14" x14ac:dyDescent="0.2">
      <c r="A5414" t="s">
        <v>97</v>
      </c>
      <c r="B5414" t="s">
        <v>1021</v>
      </c>
      <c r="C5414" t="s">
        <v>16</v>
      </c>
      <c r="E5414" t="s">
        <v>118</v>
      </c>
      <c r="F5414" t="s">
        <v>119</v>
      </c>
      <c r="H5414" t="s">
        <v>23</v>
      </c>
      <c r="I5414">
        <v>4</v>
      </c>
      <c r="J5414">
        <v>42.83</v>
      </c>
      <c r="K5414">
        <v>171.32</v>
      </c>
      <c r="L5414" t="s">
        <v>120</v>
      </c>
      <c r="N5414" t="s">
        <v>1080</v>
      </c>
    </row>
    <row r="5415" spans="1:14" x14ac:dyDescent="0.2">
      <c r="A5415" t="s">
        <v>97</v>
      </c>
      <c r="B5415" t="s">
        <v>1021</v>
      </c>
      <c r="C5415" t="s">
        <v>16</v>
      </c>
      <c r="D5415" t="s">
        <v>215</v>
      </c>
      <c r="E5415" t="s">
        <v>215</v>
      </c>
      <c r="F5415" t="s">
        <v>216</v>
      </c>
      <c r="G5415" t="s">
        <v>134</v>
      </c>
      <c r="H5415" t="s">
        <v>32</v>
      </c>
      <c r="I5415">
        <v>3</v>
      </c>
      <c r="J5415">
        <v>42.83</v>
      </c>
      <c r="K5415">
        <v>128.49</v>
      </c>
      <c r="L5415" t="s">
        <v>217</v>
      </c>
      <c r="N5415" s="1">
        <v>45572</v>
      </c>
    </row>
    <row r="5416" spans="1:14" x14ac:dyDescent="0.2">
      <c r="A5416" t="s">
        <v>97</v>
      </c>
      <c r="B5416" t="s">
        <v>1021</v>
      </c>
      <c r="C5416" t="s">
        <v>16</v>
      </c>
      <c r="D5416" t="s">
        <v>215</v>
      </c>
      <c r="E5416" t="s">
        <v>215</v>
      </c>
      <c r="F5416" t="s">
        <v>216</v>
      </c>
      <c r="G5416" t="s">
        <v>134</v>
      </c>
      <c r="H5416" t="s">
        <v>32</v>
      </c>
      <c r="I5416">
        <v>3</v>
      </c>
      <c r="J5416">
        <v>42.83</v>
      </c>
      <c r="K5416">
        <v>128.49</v>
      </c>
      <c r="L5416" t="s">
        <v>217</v>
      </c>
      <c r="N5416" t="s">
        <v>1054</v>
      </c>
    </row>
    <row r="5417" spans="1:14" x14ac:dyDescent="0.2">
      <c r="A5417" t="s">
        <v>97</v>
      </c>
      <c r="B5417" t="s">
        <v>1021</v>
      </c>
      <c r="C5417" t="s">
        <v>16</v>
      </c>
      <c r="D5417" t="s">
        <v>215</v>
      </c>
      <c r="E5417" t="s">
        <v>215</v>
      </c>
      <c r="F5417" t="s">
        <v>216</v>
      </c>
      <c r="G5417" t="s">
        <v>134</v>
      </c>
      <c r="H5417" t="s">
        <v>32</v>
      </c>
      <c r="I5417">
        <v>1</v>
      </c>
      <c r="J5417">
        <v>42.83</v>
      </c>
      <c r="K5417">
        <v>42.83</v>
      </c>
      <c r="L5417" t="s">
        <v>217</v>
      </c>
      <c r="N5417" t="s">
        <v>1081</v>
      </c>
    </row>
    <row r="5418" spans="1:14" x14ac:dyDescent="0.2">
      <c r="A5418" t="s">
        <v>97</v>
      </c>
      <c r="B5418" t="s">
        <v>1021</v>
      </c>
      <c r="C5418" t="s">
        <v>16</v>
      </c>
      <c r="E5418" t="s">
        <v>18</v>
      </c>
      <c r="I5418">
        <v>1</v>
      </c>
      <c r="J5418">
        <v>42.83</v>
      </c>
      <c r="K5418">
        <v>42.83</v>
      </c>
    </row>
    <row r="5419" spans="1:14" x14ac:dyDescent="0.2">
      <c r="A5419" t="s">
        <v>98</v>
      </c>
      <c r="B5419" t="s">
        <v>1021</v>
      </c>
      <c r="C5419" t="s">
        <v>16</v>
      </c>
      <c r="E5419" t="s">
        <v>118</v>
      </c>
      <c r="F5419" t="s">
        <v>119</v>
      </c>
      <c r="H5419" t="s">
        <v>23</v>
      </c>
      <c r="I5419">
        <v>3</v>
      </c>
      <c r="J5419">
        <v>42.83</v>
      </c>
      <c r="K5419">
        <v>128.49</v>
      </c>
      <c r="L5419" t="s">
        <v>120</v>
      </c>
      <c r="N5419" t="s">
        <v>1075</v>
      </c>
    </row>
    <row r="5420" spans="1:14" x14ac:dyDescent="0.2">
      <c r="A5420" t="s">
        <v>98</v>
      </c>
      <c r="B5420" t="s">
        <v>1021</v>
      </c>
      <c r="C5420" t="s">
        <v>16</v>
      </c>
      <c r="D5420" t="s">
        <v>215</v>
      </c>
      <c r="E5420" t="s">
        <v>215</v>
      </c>
      <c r="F5420" t="s">
        <v>216</v>
      </c>
      <c r="G5420" t="s">
        <v>134</v>
      </c>
      <c r="H5420" t="s">
        <v>32</v>
      </c>
      <c r="I5420">
        <v>1.5</v>
      </c>
      <c r="J5420">
        <v>42.83</v>
      </c>
      <c r="K5420">
        <v>64.245000000000005</v>
      </c>
      <c r="L5420" t="s">
        <v>217</v>
      </c>
      <c r="N5420" t="s">
        <v>1082</v>
      </c>
    </row>
    <row r="5421" spans="1:14" x14ac:dyDescent="0.2">
      <c r="A5421" t="s">
        <v>98</v>
      </c>
      <c r="B5421" t="s">
        <v>1021</v>
      </c>
      <c r="C5421" t="s">
        <v>16</v>
      </c>
      <c r="D5421" t="s">
        <v>215</v>
      </c>
      <c r="E5421" t="s">
        <v>215</v>
      </c>
      <c r="F5421" t="s">
        <v>216</v>
      </c>
      <c r="G5421" t="s">
        <v>134</v>
      </c>
      <c r="H5421" t="s">
        <v>32</v>
      </c>
      <c r="I5421">
        <v>2</v>
      </c>
      <c r="J5421">
        <v>42.83</v>
      </c>
      <c r="K5421">
        <v>85.66</v>
      </c>
      <c r="L5421" t="s">
        <v>217</v>
      </c>
      <c r="N5421" t="s">
        <v>1083</v>
      </c>
    </row>
    <row r="5422" spans="1:14" x14ac:dyDescent="0.2">
      <c r="A5422" t="s">
        <v>98</v>
      </c>
      <c r="B5422" t="s">
        <v>1021</v>
      </c>
      <c r="C5422" t="s">
        <v>16</v>
      </c>
      <c r="D5422" t="s">
        <v>215</v>
      </c>
      <c r="E5422" t="s">
        <v>215</v>
      </c>
      <c r="F5422" t="s">
        <v>216</v>
      </c>
      <c r="G5422" t="s">
        <v>134</v>
      </c>
      <c r="H5422" t="s">
        <v>32</v>
      </c>
      <c r="I5422">
        <v>1</v>
      </c>
      <c r="J5422">
        <v>42.83</v>
      </c>
      <c r="K5422">
        <v>42.83</v>
      </c>
      <c r="L5422" t="s">
        <v>217</v>
      </c>
      <c r="N5422" t="s">
        <v>1084</v>
      </c>
    </row>
    <row r="5423" spans="1:14" x14ac:dyDescent="0.2">
      <c r="A5423" t="s">
        <v>98</v>
      </c>
      <c r="B5423" t="s">
        <v>1021</v>
      </c>
      <c r="C5423" t="s">
        <v>16</v>
      </c>
      <c r="E5423" t="s">
        <v>118</v>
      </c>
      <c r="F5423" t="s">
        <v>119</v>
      </c>
      <c r="H5423" t="s">
        <v>23</v>
      </c>
      <c r="I5423">
        <v>2</v>
      </c>
      <c r="J5423">
        <v>42.83</v>
      </c>
      <c r="K5423">
        <v>85.66</v>
      </c>
      <c r="L5423" t="s">
        <v>120</v>
      </c>
      <c r="N5423" t="s">
        <v>1085</v>
      </c>
    </row>
    <row r="5424" spans="1:14" x14ac:dyDescent="0.2">
      <c r="A5424" t="s">
        <v>98</v>
      </c>
      <c r="B5424" t="s">
        <v>1021</v>
      </c>
      <c r="C5424" t="s">
        <v>16</v>
      </c>
      <c r="E5424" t="s">
        <v>18</v>
      </c>
      <c r="I5424">
        <v>0.5</v>
      </c>
      <c r="J5424">
        <v>42.83</v>
      </c>
      <c r="K5424">
        <v>21.414999999999999</v>
      </c>
    </row>
    <row r="5425" spans="1:14" x14ac:dyDescent="0.2">
      <c r="A5425" t="s">
        <v>98</v>
      </c>
      <c r="B5425" t="s">
        <v>1021</v>
      </c>
      <c r="C5425" t="s">
        <v>16</v>
      </c>
      <c r="E5425" t="s">
        <v>46</v>
      </c>
      <c r="I5425">
        <v>1</v>
      </c>
      <c r="J5425">
        <v>42.83</v>
      </c>
      <c r="K5425">
        <v>42.83</v>
      </c>
      <c r="N5425" t="s">
        <v>1086</v>
      </c>
    </row>
    <row r="5426" spans="1:14" x14ac:dyDescent="0.2">
      <c r="A5426" t="s">
        <v>98</v>
      </c>
      <c r="B5426" t="s">
        <v>1021</v>
      </c>
      <c r="C5426" t="s">
        <v>16</v>
      </c>
      <c r="D5426" t="s">
        <v>215</v>
      </c>
      <c r="E5426" t="s">
        <v>215</v>
      </c>
      <c r="F5426" t="s">
        <v>216</v>
      </c>
      <c r="G5426" t="s">
        <v>134</v>
      </c>
      <c r="H5426" t="s">
        <v>32</v>
      </c>
      <c r="I5426">
        <v>3</v>
      </c>
      <c r="J5426">
        <v>42.83</v>
      </c>
      <c r="K5426">
        <v>128.49</v>
      </c>
      <c r="L5426" t="s">
        <v>217</v>
      </c>
      <c r="N5426" t="s">
        <v>1087</v>
      </c>
    </row>
    <row r="5427" spans="1:14" x14ac:dyDescent="0.2">
      <c r="A5427" t="s">
        <v>98</v>
      </c>
      <c r="B5427" t="s">
        <v>1021</v>
      </c>
      <c r="C5427" t="s">
        <v>16</v>
      </c>
      <c r="E5427" t="s">
        <v>118</v>
      </c>
      <c r="F5427" t="s">
        <v>119</v>
      </c>
      <c r="H5427" t="s">
        <v>23</v>
      </c>
      <c r="I5427">
        <v>1.5</v>
      </c>
      <c r="J5427">
        <v>42.83</v>
      </c>
      <c r="K5427">
        <v>64.245000000000005</v>
      </c>
      <c r="L5427" t="s">
        <v>120</v>
      </c>
    </row>
    <row r="5428" spans="1:14" x14ac:dyDescent="0.2">
      <c r="A5428" t="s">
        <v>98</v>
      </c>
      <c r="B5428" t="s">
        <v>1021</v>
      </c>
      <c r="C5428" t="s">
        <v>16</v>
      </c>
      <c r="E5428" t="s">
        <v>118</v>
      </c>
      <c r="F5428" t="s">
        <v>119</v>
      </c>
      <c r="H5428" t="s">
        <v>23</v>
      </c>
      <c r="I5428">
        <v>3</v>
      </c>
      <c r="J5428">
        <v>42.83</v>
      </c>
      <c r="K5428">
        <v>128.49</v>
      </c>
      <c r="L5428" t="s">
        <v>120</v>
      </c>
      <c r="N5428" t="s">
        <v>1088</v>
      </c>
    </row>
    <row r="5429" spans="1:14" x14ac:dyDescent="0.2">
      <c r="A5429" t="s">
        <v>98</v>
      </c>
      <c r="B5429" t="s">
        <v>1021</v>
      </c>
      <c r="C5429" t="s">
        <v>16</v>
      </c>
      <c r="E5429" t="s">
        <v>18</v>
      </c>
      <c r="I5429">
        <v>1.5</v>
      </c>
      <c r="J5429">
        <v>42.83</v>
      </c>
      <c r="K5429">
        <v>64.245000000000005</v>
      </c>
    </row>
    <row r="5430" spans="1:14" x14ac:dyDescent="0.2">
      <c r="A5430" t="s">
        <v>98</v>
      </c>
      <c r="B5430" t="s">
        <v>1021</v>
      </c>
      <c r="C5430" t="s">
        <v>16</v>
      </c>
      <c r="D5430" t="s">
        <v>215</v>
      </c>
      <c r="E5430" t="s">
        <v>215</v>
      </c>
      <c r="F5430" t="s">
        <v>216</v>
      </c>
      <c r="G5430" t="s">
        <v>134</v>
      </c>
      <c r="H5430" t="s">
        <v>32</v>
      </c>
      <c r="I5430">
        <v>2.5</v>
      </c>
      <c r="J5430">
        <v>42.83</v>
      </c>
      <c r="K5430">
        <v>107.075</v>
      </c>
      <c r="L5430" t="s">
        <v>217</v>
      </c>
      <c r="N5430" t="s">
        <v>1089</v>
      </c>
    </row>
    <row r="5431" spans="1:14" x14ac:dyDescent="0.2">
      <c r="A5431" t="s">
        <v>98</v>
      </c>
      <c r="B5431" t="s">
        <v>1021</v>
      </c>
      <c r="C5431" t="s">
        <v>16</v>
      </c>
      <c r="D5431" t="s">
        <v>215</v>
      </c>
      <c r="E5431" t="s">
        <v>215</v>
      </c>
      <c r="F5431" t="s">
        <v>216</v>
      </c>
      <c r="G5431" t="s">
        <v>134</v>
      </c>
      <c r="H5431" t="s">
        <v>32</v>
      </c>
      <c r="I5431">
        <v>1</v>
      </c>
      <c r="J5431">
        <v>42.83</v>
      </c>
      <c r="K5431">
        <v>42.83</v>
      </c>
      <c r="L5431" t="s">
        <v>217</v>
      </c>
    </row>
    <row r="5432" spans="1:14" x14ac:dyDescent="0.2">
      <c r="A5432" t="s">
        <v>98</v>
      </c>
      <c r="B5432" t="s">
        <v>1021</v>
      </c>
      <c r="C5432" t="s">
        <v>16</v>
      </c>
      <c r="E5432" t="s">
        <v>19</v>
      </c>
      <c r="I5432">
        <v>1</v>
      </c>
      <c r="J5432">
        <v>42.83</v>
      </c>
      <c r="K5432">
        <v>42.83</v>
      </c>
      <c r="N5432" t="s">
        <v>1090</v>
      </c>
    </row>
    <row r="5433" spans="1:14" x14ac:dyDescent="0.2">
      <c r="A5433" t="s">
        <v>98</v>
      </c>
      <c r="B5433" t="s">
        <v>1021</v>
      </c>
      <c r="C5433" t="s">
        <v>16</v>
      </c>
      <c r="E5433" t="s">
        <v>118</v>
      </c>
      <c r="F5433" t="s">
        <v>119</v>
      </c>
      <c r="H5433" t="s">
        <v>23</v>
      </c>
      <c r="I5433">
        <v>2</v>
      </c>
      <c r="J5433">
        <v>42.83</v>
      </c>
      <c r="K5433">
        <v>85.66</v>
      </c>
      <c r="L5433" t="s">
        <v>120</v>
      </c>
      <c r="N5433" t="s">
        <v>1091</v>
      </c>
    </row>
    <row r="5434" spans="1:14" x14ac:dyDescent="0.2">
      <c r="A5434" t="s">
        <v>98</v>
      </c>
      <c r="B5434" t="s">
        <v>1021</v>
      </c>
      <c r="C5434" t="s">
        <v>16</v>
      </c>
      <c r="E5434" t="s">
        <v>18</v>
      </c>
      <c r="I5434">
        <v>1.5</v>
      </c>
      <c r="J5434">
        <v>42.83</v>
      </c>
      <c r="K5434">
        <v>64.245000000000005</v>
      </c>
    </row>
    <row r="5435" spans="1:14" x14ac:dyDescent="0.2">
      <c r="A5435" t="s">
        <v>98</v>
      </c>
      <c r="B5435" t="s">
        <v>1021</v>
      </c>
      <c r="C5435" t="s">
        <v>16</v>
      </c>
      <c r="E5435" t="s">
        <v>208</v>
      </c>
      <c r="F5435" t="s">
        <v>27</v>
      </c>
      <c r="H5435" t="s">
        <v>23</v>
      </c>
      <c r="I5435">
        <v>2.5</v>
      </c>
      <c r="J5435">
        <v>42.83</v>
      </c>
      <c r="K5435">
        <v>107.075</v>
      </c>
      <c r="L5435" t="s">
        <v>24</v>
      </c>
      <c r="N5435" t="s">
        <v>1092</v>
      </c>
    </row>
    <row r="5436" spans="1:14" x14ac:dyDescent="0.2">
      <c r="A5436" t="s">
        <v>98</v>
      </c>
      <c r="B5436" t="s">
        <v>1021</v>
      </c>
      <c r="C5436" t="s">
        <v>16</v>
      </c>
      <c r="D5436" t="s">
        <v>215</v>
      </c>
      <c r="E5436" t="s">
        <v>215</v>
      </c>
      <c r="F5436" t="s">
        <v>216</v>
      </c>
      <c r="G5436" t="s">
        <v>134</v>
      </c>
      <c r="H5436" t="s">
        <v>32</v>
      </c>
      <c r="I5436">
        <v>1</v>
      </c>
      <c r="J5436">
        <v>42.83</v>
      </c>
      <c r="K5436">
        <v>42.83</v>
      </c>
      <c r="L5436" t="s">
        <v>217</v>
      </c>
    </row>
    <row r="5437" spans="1:14" x14ac:dyDescent="0.2">
      <c r="A5437" t="s">
        <v>98</v>
      </c>
      <c r="B5437" t="s">
        <v>1021</v>
      </c>
      <c r="C5437" t="s">
        <v>16</v>
      </c>
      <c r="D5437" t="s">
        <v>215</v>
      </c>
      <c r="E5437" t="s">
        <v>215</v>
      </c>
      <c r="F5437" t="s">
        <v>216</v>
      </c>
      <c r="G5437" t="s">
        <v>134</v>
      </c>
      <c r="H5437" t="s">
        <v>32</v>
      </c>
      <c r="I5437">
        <v>6</v>
      </c>
      <c r="J5437">
        <v>42.83</v>
      </c>
      <c r="K5437">
        <v>256.98</v>
      </c>
      <c r="L5437" t="s">
        <v>217</v>
      </c>
      <c r="N5437" t="s">
        <v>1074</v>
      </c>
    </row>
    <row r="5438" spans="1:14" x14ac:dyDescent="0.2">
      <c r="A5438" t="s">
        <v>98</v>
      </c>
      <c r="B5438" t="s">
        <v>1021</v>
      </c>
      <c r="C5438" t="s">
        <v>16</v>
      </c>
      <c r="D5438" t="s">
        <v>215</v>
      </c>
      <c r="E5438" t="s">
        <v>215</v>
      </c>
      <c r="F5438" t="s">
        <v>216</v>
      </c>
      <c r="G5438" t="s">
        <v>134</v>
      </c>
      <c r="H5438" t="s">
        <v>32</v>
      </c>
      <c r="I5438">
        <v>2</v>
      </c>
      <c r="J5438">
        <v>42.83</v>
      </c>
      <c r="K5438">
        <v>85.66</v>
      </c>
      <c r="L5438" t="s">
        <v>217</v>
      </c>
      <c r="N5438" t="s">
        <v>1093</v>
      </c>
    </row>
    <row r="5439" spans="1:14" x14ac:dyDescent="0.2">
      <c r="A5439" t="s">
        <v>99</v>
      </c>
      <c r="B5439" t="s">
        <v>1021</v>
      </c>
      <c r="C5439" t="s">
        <v>16</v>
      </c>
      <c r="E5439" t="s">
        <v>18</v>
      </c>
      <c r="I5439">
        <v>3</v>
      </c>
      <c r="J5439">
        <v>42.83</v>
      </c>
      <c r="K5439">
        <v>128.49</v>
      </c>
    </row>
    <row r="5440" spans="1:14" x14ac:dyDescent="0.2">
      <c r="A5440" t="s">
        <v>99</v>
      </c>
      <c r="B5440" t="s">
        <v>1021</v>
      </c>
      <c r="C5440" t="s">
        <v>16</v>
      </c>
      <c r="E5440" t="s">
        <v>19</v>
      </c>
      <c r="I5440">
        <v>1</v>
      </c>
      <c r="J5440">
        <v>42.83</v>
      </c>
      <c r="K5440">
        <v>42.83</v>
      </c>
    </row>
    <row r="5441" spans="1:14" x14ac:dyDescent="0.2">
      <c r="A5441" t="s">
        <v>99</v>
      </c>
      <c r="B5441" t="s">
        <v>1021</v>
      </c>
      <c r="C5441" t="s">
        <v>16</v>
      </c>
      <c r="D5441" t="s">
        <v>215</v>
      </c>
      <c r="E5441" t="s">
        <v>215</v>
      </c>
      <c r="F5441" t="s">
        <v>216</v>
      </c>
      <c r="G5441" t="s">
        <v>134</v>
      </c>
      <c r="H5441" t="s">
        <v>32</v>
      </c>
      <c r="I5441">
        <v>22</v>
      </c>
      <c r="J5441">
        <v>42.83</v>
      </c>
      <c r="K5441">
        <v>942.26</v>
      </c>
      <c r="L5441" t="s">
        <v>217</v>
      </c>
    </row>
    <row r="5442" spans="1:14" x14ac:dyDescent="0.2">
      <c r="A5442" t="s">
        <v>99</v>
      </c>
      <c r="B5442" t="s">
        <v>1021</v>
      </c>
      <c r="C5442" t="s">
        <v>16</v>
      </c>
      <c r="E5442" t="s">
        <v>18</v>
      </c>
      <c r="I5442">
        <v>1</v>
      </c>
      <c r="J5442">
        <v>42.83</v>
      </c>
      <c r="K5442">
        <v>42.83</v>
      </c>
    </row>
    <row r="5443" spans="1:14" x14ac:dyDescent="0.2">
      <c r="A5443" t="s">
        <v>99</v>
      </c>
      <c r="B5443" t="s">
        <v>1021</v>
      </c>
      <c r="C5443" t="s">
        <v>16</v>
      </c>
      <c r="E5443" t="s">
        <v>118</v>
      </c>
      <c r="F5443" t="s">
        <v>119</v>
      </c>
      <c r="H5443" t="s">
        <v>23</v>
      </c>
      <c r="I5443">
        <v>10</v>
      </c>
      <c r="J5443">
        <v>42.83</v>
      </c>
      <c r="K5443">
        <v>428.3</v>
      </c>
      <c r="L5443" t="s">
        <v>120</v>
      </c>
    </row>
    <row r="5444" spans="1:14" x14ac:dyDescent="0.2">
      <c r="A5444" t="s">
        <v>99</v>
      </c>
      <c r="B5444" t="s">
        <v>1021</v>
      </c>
      <c r="C5444" t="s">
        <v>16</v>
      </c>
      <c r="E5444" t="s">
        <v>46</v>
      </c>
      <c r="I5444">
        <v>2</v>
      </c>
      <c r="J5444">
        <v>42.83</v>
      </c>
      <c r="K5444">
        <v>85.66</v>
      </c>
    </row>
    <row r="5445" spans="1:14" x14ac:dyDescent="0.2">
      <c r="A5445" t="s">
        <v>100</v>
      </c>
      <c r="B5445" t="s">
        <v>1021</v>
      </c>
      <c r="C5445" t="s">
        <v>16</v>
      </c>
      <c r="D5445" t="s">
        <v>215</v>
      </c>
      <c r="E5445" t="s">
        <v>215</v>
      </c>
      <c r="F5445" t="s">
        <v>216</v>
      </c>
      <c r="G5445" t="s">
        <v>134</v>
      </c>
      <c r="H5445" t="s">
        <v>32</v>
      </c>
      <c r="I5445">
        <v>19</v>
      </c>
      <c r="J5445">
        <v>42.83</v>
      </c>
      <c r="K5445">
        <v>813.77</v>
      </c>
      <c r="L5445" t="s">
        <v>217</v>
      </c>
    </row>
    <row r="5446" spans="1:14" x14ac:dyDescent="0.2">
      <c r="A5446" t="s">
        <v>100</v>
      </c>
      <c r="B5446" t="s">
        <v>1021</v>
      </c>
      <c r="C5446" t="s">
        <v>16</v>
      </c>
      <c r="E5446" t="s">
        <v>118</v>
      </c>
      <c r="F5446" t="s">
        <v>119</v>
      </c>
      <c r="H5446" t="s">
        <v>23</v>
      </c>
      <c r="I5446">
        <v>10</v>
      </c>
      <c r="J5446">
        <v>42.83</v>
      </c>
      <c r="K5446">
        <v>428.3</v>
      </c>
      <c r="L5446" t="s">
        <v>120</v>
      </c>
    </row>
    <row r="5447" spans="1:14" x14ac:dyDescent="0.2">
      <c r="A5447" t="s">
        <v>100</v>
      </c>
      <c r="B5447" t="s">
        <v>1021</v>
      </c>
      <c r="C5447" t="s">
        <v>16</v>
      </c>
      <c r="E5447" t="s">
        <v>46</v>
      </c>
      <c r="I5447">
        <v>9</v>
      </c>
      <c r="J5447">
        <v>42.83</v>
      </c>
      <c r="K5447">
        <v>385.47</v>
      </c>
    </row>
    <row r="5448" spans="1:14" x14ac:dyDescent="0.2">
      <c r="A5448" t="s">
        <v>100</v>
      </c>
      <c r="B5448" t="s">
        <v>1021</v>
      </c>
      <c r="C5448" t="s">
        <v>16</v>
      </c>
      <c r="E5448" t="s">
        <v>18</v>
      </c>
      <c r="I5448">
        <v>1</v>
      </c>
      <c r="J5448">
        <v>42.83</v>
      </c>
      <c r="K5448">
        <v>42.83</v>
      </c>
    </row>
    <row r="5449" spans="1:14" x14ac:dyDescent="0.2">
      <c r="A5449" t="s">
        <v>101</v>
      </c>
      <c r="B5449" t="s">
        <v>1021</v>
      </c>
      <c r="C5449" t="s">
        <v>16</v>
      </c>
      <c r="D5449" t="s">
        <v>215</v>
      </c>
      <c r="E5449" t="s">
        <v>215</v>
      </c>
      <c r="F5449" t="s">
        <v>216</v>
      </c>
      <c r="G5449" t="s">
        <v>134</v>
      </c>
      <c r="H5449" t="s">
        <v>32</v>
      </c>
      <c r="I5449">
        <v>17</v>
      </c>
      <c r="J5449">
        <v>42.83</v>
      </c>
      <c r="K5449">
        <v>728.11</v>
      </c>
      <c r="L5449" t="s">
        <v>217</v>
      </c>
    </row>
    <row r="5450" spans="1:14" x14ac:dyDescent="0.2">
      <c r="A5450" t="s">
        <v>101</v>
      </c>
      <c r="B5450" t="s">
        <v>1021</v>
      </c>
      <c r="C5450" t="s">
        <v>16</v>
      </c>
      <c r="E5450" t="s">
        <v>118</v>
      </c>
      <c r="F5450" t="s">
        <v>119</v>
      </c>
      <c r="H5450" t="s">
        <v>23</v>
      </c>
      <c r="I5450">
        <v>8</v>
      </c>
      <c r="J5450">
        <v>42.83</v>
      </c>
      <c r="K5450">
        <v>342.64</v>
      </c>
      <c r="L5450" t="s">
        <v>120</v>
      </c>
    </row>
    <row r="5451" spans="1:14" x14ac:dyDescent="0.2">
      <c r="A5451" t="s">
        <v>101</v>
      </c>
      <c r="B5451" t="s">
        <v>1021</v>
      </c>
      <c r="C5451" t="s">
        <v>16</v>
      </c>
      <c r="E5451" t="s">
        <v>117</v>
      </c>
      <c r="F5451" t="s">
        <v>27</v>
      </c>
      <c r="H5451" t="s">
        <v>23</v>
      </c>
      <c r="I5451">
        <v>3</v>
      </c>
      <c r="J5451">
        <v>42.83</v>
      </c>
      <c r="K5451">
        <v>128.49</v>
      </c>
      <c r="L5451" t="s">
        <v>24</v>
      </c>
    </row>
    <row r="5452" spans="1:14" x14ac:dyDescent="0.2">
      <c r="A5452" t="s">
        <v>101</v>
      </c>
      <c r="B5452" t="s">
        <v>1021</v>
      </c>
      <c r="C5452" t="s">
        <v>16</v>
      </c>
      <c r="E5452" t="s">
        <v>18</v>
      </c>
      <c r="I5452">
        <v>2</v>
      </c>
      <c r="J5452">
        <v>42.83</v>
      </c>
      <c r="K5452">
        <v>85.66</v>
      </c>
    </row>
    <row r="5453" spans="1:14" x14ac:dyDescent="0.2">
      <c r="A5453" t="s">
        <v>101</v>
      </c>
      <c r="B5453" t="s">
        <v>1021</v>
      </c>
      <c r="C5453" t="s">
        <v>16</v>
      </c>
      <c r="E5453" t="s">
        <v>46</v>
      </c>
      <c r="I5453">
        <v>1</v>
      </c>
      <c r="J5453">
        <v>42.83</v>
      </c>
      <c r="K5453">
        <v>42.83</v>
      </c>
    </row>
    <row r="5454" spans="1:14" x14ac:dyDescent="0.2">
      <c r="A5454" t="s">
        <v>109</v>
      </c>
      <c r="B5454" t="s">
        <v>1021</v>
      </c>
      <c r="C5454" t="s">
        <v>16</v>
      </c>
      <c r="E5454" t="s">
        <v>17</v>
      </c>
      <c r="I5454">
        <v>31</v>
      </c>
      <c r="J5454">
        <v>42.83</v>
      </c>
      <c r="K5454">
        <v>1327.73</v>
      </c>
      <c r="N5454" t="s">
        <v>994</v>
      </c>
    </row>
    <row r="5455" spans="1:14" x14ac:dyDescent="0.2">
      <c r="A5455" t="s">
        <v>108</v>
      </c>
      <c r="B5455" t="s">
        <v>1021</v>
      </c>
      <c r="C5455" t="s">
        <v>16</v>
      </c>
      <c r="E5455" t="s">
        <v>17</v>
      </c>
      <c r="I5455">
        <v>8</v>
      </c>
      <c r="J5455">
        <v>42.83</v>
      </c>
      <c r="K5455">
        <v>342.64</v>
      </c>
      <c r="N5455" t="s">
        <v>994</v>
      </c>
    </row>
    <row r="5456" spans="1:14" x14ac:dyDescent="0.2">
      <c r="A5456" t="s">
        <v>108</v>
      </c>
      <c r="B5456" t="s">
        <v>1021</v>
      </c>
      <c r="C5456" t="s">
        <v>16</v>
      </c>
      <c r="E5456" t="s">
        <v>118</v>
      </c>
      <c r="F5456" t="s">
        <v>119</v>
      </c>
      <c r="H5456" t="s">
        <v>23</v>
      </c>
      <c r="I5456">
        <v>11</v>
      </c>
      <c r="J5456">
        <v>42.83</v>
      </c>
      <c r="K5456">
        <v>471.13</v>
      </c>
      <c r="L5456" t="s">
        <v>120</v>
      </c>
    </row>
    <row r="5457" spans="1:12" x14ac:dyDescent="0.2">
      <c r="A5457" t="s">
        <v>108</v>
      </c>
      <c r="B5457" t="s">
        <v>1021</v>
      </c>
      <c r="C5457" t="s">
        <v>16</v>
      </c>
      <c r="E5457" t="s">
        <v>19</v>
      </c>
      <c r="I5457">
        <v>1.5</v>
      </c>
      <c r="J5457">
        <v>42.83</v>
      </c>
      <c r="K5457">
        <v>64.245000000000005</v>
      </c>
    </row>
    <row r="5458" spans="1:12" x14ac:dyDescent="0.2">
      <c r="A5458" t="s">
        <v>108</v>
      </c>
      <c r="B5458" t="s">
        <v>1021</v>
      </c>
      <c r="C5458" t="s">
        <v>16</v>
      </c>
      <c r="E5458" t="s">
        <v>208</v>
      </c>
      <c r="F5458" t="s">
        <v>27</v>
      </c>
      <c r="H5458" t="s">
        <v>23</v>
      </c>
      <c r="I5458">
        <v>1.5</v>
      </c>
      <c r="J5458">
        <v>42.83</v>
      </c>
      <c r="K5458">
        <v>64.245000000000005</v>
      </c>
      <c r="L5458" t="s">
        <v>24</v>
      </c>
    </row>
    <row r="5459" spans="1:12" x14ac:dyDescent="0.2">
      <c r="A5459" t="s">
        <v>108</v>
      </c>
      <c r="B5459" t="s">
        <v>1021</v>
      </c>
      <c r="C5459" t="s">
        <v>16</v>
      </c>
      <c r="E5459" t="s">
        <v>18</v>
      </c>
      <c r="I5459">
        <v>3</v>
      </c>
      <c r="J5459">
        <v>42.83</v>
      </c>
      <c r="K5459">
        <v>128.49</v>
      </c>
    </row>
    <row r="5460" spans="1:12" x14ac:dyDescent="0.2">
      <c r="A5460" t="s">
        <v>108</v>
      </c>
      <c r="B5460" t="s">
        <v>1021</v>
      </c>
      <c r="C5460" t="s">
        <v>16</v>
      </c>
      <c r="D5460" t="s">
        <v>215</v>
      </c>
      <c r="E5460" t="s">
        <v>215</v>
      </c>
      <c r="F5460" t="s">
        <v>216</v>
      </c>
      <c r="G5460" t="s">
        <v>134</v>
      </c>
      <c r="H5460" t="s">
        <v>32</v>
      </c>
      <c r="I5460">
        <v>14</v>
      </c>
      <c r="J5460">
        <v>42.83</v>
      </c>
      <c r="K5460">
        <v>599.62</v>
      </c>
      <c r="L5460" t="s">
        <v>217</v>
      </c>
    </row>
    <row r="5461" spans="1:12" x14ac:dyDescent="0.2">
      <c r="A5461" t="s">
        <v>102</v>
      </c>
      <c r="B5461" t="s">
        <v>1021</v>
      </c>
      <c r="C5461" t="s">
        <v>16</v>
      </c>
      <c r="E5461" t="s">
        <v>46</v>
      </c>
      <c r="I5461">
        <v>6</v>
      </c>
      <c r="J5461">
        <v>42.83</v>
      </c>
      <c r="K5461">
        <v>256.98</v>
      </c>
    </row>
    <row r="5462" spans="1:12" x14ac:dyDescent="0.2">
      <c r="A5462" t="s">
        <v>102</v>
      </c>
      <c r="B5462" t="s">
        <v>1021</v>
      </c>
      <c r="C5462" t="s">
        <v>16</v>
      </c>
      <c r="E5462" t="s">
        <v>19</v>
      </c>
      <c r="I5462">
        <v>3.5</v>
      </c>
      <c r="J5462">
        <v>42.83</v>
      </c>
      <c r="K5462">
        <v>149.905</v>
      </c>
    </row>
    <row r="5463" spans="1:12" x14ac:dyDescent="0.2">
      <c r="A5463" t="s">
        <v>102</v>
      </c>
      <c r="B5463" t="s">
        <v>1021</v>
      </c>
      <c r="C5463" t="s">
        <v>16</v>
      </c>
      <c r="E5463" t="s">
        <v>118</v>
      </c>
      <c r="F5463" t="s">
        <v>119</v>
      </c>
      <c r="H5463" t="s">
        <v>23</v>
      </c>
      <c r="I5463">
        <v>8.5</v>
      </c>
      <c r="J5463">
        <v>42.83</v>
      </c>
      <c r="K5463">
        <v>364.05500000000001</v>
      </c>
      <c r="L5463" t="s">
        <v>120</v>
      </c>
    </row>
    <row r="5464" spans="1:12" x14ac:dyDescent="0.2">
      <c r="A5464" t="s">
        <v>102</v>
      </c>
      <c r="B5464" t="s">
        <v>1021</v>
      </c>
      <c r="C5464" t="s">
        <v>16</v>
      </c>
      <c r="D5464" t="s">
        <v>215</v>
      </c>
      <c r="E5464" t="s">
        <v>215</v>
      </c>
      <c r="F5464" t="s">
        <v>216</v>
      </c>
      <c r="G5464" t="s">
        <v>134</v>
      </c>
      <c r="H5464" t="s">
        <v>32</v>
      </c>
      <c r="I5464">
        <v>15</v>
      </c>
      <c r="J5464">
        <v>42.83</v>
      </c>
      <c r="K5464">
        <v>642.45000000000005</v>
      </c>
      <c r="L5464" t="s">
        <v>217</v>
      </c>
    </row>
    <row r="5465" spans="1:12" x14ac:dyDescent="0.2">
      <c r="A5465" t="s">
        <v>102</v>
      </c>
      <c r="B5465" t="s">
        <v>1021</v>
      </c>
      <c r="C5465" t="s">
        <v>16</v>
      </c>
      <c r="E5465" t="s">
        <v>117</v>
      </c>
      <c r="F5465" t="s">
        <v>27</v>
      </c>
      <c r="H5465" t="s">
        <v>23</v>
      </c>
      <c r="I5465">
        <v>3</v>
      </c>
      <c r="J5465">
        <v>42.83</v>
      </c>
      <c r="K5465">
        <v>128.49</v>
      </c>
      <c r="L5465" t="s">
        <v>24</v>
      </c>
    </row>
    <row r="5466" spans="1:12" x14ac:dyDescent="0.2">
      <c r="A5466" t="s">
        <v>102</v>
      </c>
      <c r="B5466" t="s">
        <v>1021</v>
      </c>
      <c r="C5466" t="s">
        <v>16</v>
      </c>
      <c r="E5466" t="s">
        <v>18</v>
      </c>
      <c r="I5466">
        <v>1.5</v>
      </c>
      <c r="J5466">
        <v>42.83</v>
      </c>
      <c r="K5466">
        <v>64.245000000000005</v>
      </c>
    </row>
    <row r="5467" spans="1:12" x14ac:dyDescent="0.2">
      <c r="A5467" t="s">
        <v>102</v>
      </c>
      <c r="B5467" t="s">
        <v>1021</v>
      </c>
      <c r="C5467" t="s">
        <v>16</v>
      </c>
      <c r="E5467" t="s">
        <v>18</v>
      </c>
      <c r="I5467">
        <v>1</v>
      </c>
      <c r="J5467">
        <v>42.83</v>
      </c>
      <c r="K5467">
        <v>42.83</v>
      </c>
    </row>
    <row r="5468" spans="1:12" x14ac:dyDescent="0.2">
      <c r="A5468" t="s">
        <v>103</v>
      </c>
      <c r="B5468" t="s">
        <v>1021</v>
      </c>
      <c r="C5468" t="s">
        <v>16</v>
      </c>
      <c r="E5468" t="s">
        <v>46</v>
      </c>
      <c r="I5468">
        <v>9</v>
      </c>
      <c r="J5468">
        <v>42.83</v>
      </c>
      <c r="K5468">
        <v>385.47</v>
      </c>
    </row>
    <row r="5469" spans="1:12" x14ac:dyDescent="0.2">
      <c r="A5469" t="s">
        <v>103</v>
      </c>
      <c r="B5469" t="s">
        <v>1021</v>
      </c>
      <c r="C5469" t="s">
        <v>16</v>
      </c>
      <c r="D5469" t="s">
        <v>215</v>
      </c>
      <c r="E5469" t="s">
        <v>215</v>
      </c>
      <c r="F5469" t="s">
        <v>216</v>
      </c>
      <c r="G5469" t="s">
        <v>134</v>
      </c>
      <c r="H5469" t="s">
        <v>32</v>
      </c>
      <c r="I5469">
        <v>9</v>
      </c>
      <c r="J5469">
        <v>42.83</v>
      </c>
      <c r="K5469">
        <v>385.47</v>
      </c>
      <c r="L5469" t="s">
        <v>217</v>
      </c>
    </row>
    <row r="5470" spans="1:12" x14ac:dyDescent="0.2">
      <c r="A5470" t="s">
        <v>103</v>
      </c>
      <c r="B5470" t="s">
        <v>1021</v>
      </c>
      <c r="C5470" t="s">
        <v>16</v>
      </c>
      <c r="E5470" t="s">
        <v>118</v>
      </c>
      <c r="F5470" t="s">
        <v>119</v>
      </c>
      <c r="H5470" t="s">
        <v>23</v>
      </c>
      <c r="I5470">
        <v>10</v>
      </c>
      <c r="J5470">
        <v>42.83</v>
      </c>
      <c r="K5470">
        <v>428.3</v>
      </c>
      <c r="L5470" t="s">
        <v>120</v>
      </c>
    </row>
    <row r="5471" spans="1:12" x14ac:dyDescent="0.2">
      <c r="A5471" t="s">
        <v>103</v>
      </c>
      <c r="B5471" t="s">
        <v>1021</v>
      </c>
      <c r="C5471" t="s">
        <v>16</v>
      </c>
      <c r="E5471" t="s">
        <v>18</v>
      </c>
      <c r="I5471">
        <v>2</v>
      </c>
      <c r="J5471">
        <v>42.83</v>
      </c>
      <c r="K5471">
        <v>85.66</v>
      </c>
    </row>
    <row r="5472" spans="1:12" x14ac:dyDescent="0.2">
      <c r="A5472" t="s">
        <v>103</v>
      </c>
      <c r="B5472" t="s">
        <v>1021</v>
      </c>
      <c r="C5472" t="s">
        <v>16</v>
      </c>
      <c r="E5472" t="s">
        <v>117</v>
      </c>
      <c r="F5472" t="s">
        <v>27</v>
      </c>
      <c r="H5472" t="s">
        <v>23</v>
      </c>
      <c r="I5472">
        <v>1</v>
      </c>
      <c r="J5472">
        <v>42.83</v>
      </c>
      <c r="K5472">
        <v>42.83</v>
      </c>
      <c r="L5472" t="s">
        <v>24</v>
      </c>
    </row>
    <row r="5473" spans="1:12" x14ac:dyDescent="0.2">
      <c r="A5473" t="s">
        <v>103</v>
      </c>
      <c r="B5473" t="s">
        <v>1021</v>
      </c>
      <c r="C5473" t="s">
        <v>16</v>
      </c>
      <c r="D5473" t="s">
        <v>215</v>
      </c>
      <c r="E5473" t="s">
        <v>215</v>
      </c>
      <c r="F5473" t="s">
        <v>216</v>
      </c>
      <c r="G5473" t="s">
        <v>134</v>
      </c>
      <c r="H5473" t="s">
        <v>32</v>
      </c>
      <c r="I5473">
        <v>8</v>
      </c>
      <c r="J5473">
        <v>42.83</v>
      </c>
      <c r="K5473">
        <v>342.64</v>
      </c>
      <c r="L5473" t="s">
        <v>217</v>
      </c>
    </row>
    <row r="5474" spans="1:12" x14ac:dyDescent="0.2">
      <c r="A5474" t="s">
        <v>104</v>
      </c>
      <c r="B5474" t="s">
        <v>1021</v>
      </c>
      <c r="C5474" t="s">
        <v>16</v>
      </c>
      <c r="E5474" t="s">
        <v>17</v>
      </c>
      <c r="I5474">
        <v>12</v>
      </c>
      <c r="J5474">
        <v>42.83</v>
      </c>
      <c r="K5474">
        <v>513.96</v>
      </c>
    </row>
    <row r="5475" spans="1:12" x14ac:dyDescent="0.2">
      <c r="A5475" t="s">
        <v>104</v>
      </c>
      <c r="B5475" t="s">
        <v>1021</v>
      </c>
      <c r="C5475" t="s">
        <v>16</v>
      </c>
      <c r="E5475" t="s">
        <v>19</v>
      </c>
      <c r="I5475">
        <v>3.5</v>
      </c>
      <c r="J5475">
        <v>42.83</v>
      </c>
      <c r="K5475">
        <v>149.905</v>
      </c>
    </row>
    <row r="5476" spans="1:12" x14ac:dyDescent="0.2">
      <c r="A5476" t="s">
        <v>104</v>
      </c>
      <c r="B5476" t="s">
        <v>1021</v>
      </c>
      <c r="C5476" t="s">
        <v>16</v>
      </c>
      <c r="E5476" t="s">
        <v>46</v>
      </c>
      <c r="I5476">
        <v>2</v>
      </c>
      <c r="J5476">
        <v>42.83</v>
      </c>
      <c r="K5476">
        <v>85.66</v>
      </c>
    </row>
    <row r="5477" spans="1:12" x14ac:dyDescent="0.2">
      <c r="A5477" t="s">
        <v>104</v>
      </c>
      <c r="B5477" t="s">
        <v>1021</v>
      </c>
      <c r="C5477" t="s">
        <v>16</v>
      </c>
      <c r="E5477" t="s">
        <v>208</v>
      </c>
      <c r="F5477" t="s">
        <v>27</v>
      </c>
      <c r="H5477" t="s">
        <v>23</v>
      </c>
      <c r="I5477">
        <v>3.5</v>
      </c>
      <c r="J5477">
        <v>42.83</v>
      </c>
      <c r="K5477">
        <v>149.905</v>
      </c>
      <c r="L5477" t="s">
        <v>24</v>
      </c>
    </row>
    <row r="5478" spans="1:12" x14ac:dyDescent="0.2">
      <c r="A5478" t="s">
        <v>104</v>
      </c>
      <c r="B5478" t="s">
        <v>1021</v>
      </c>
      <c r="C5478" t="s">
        <v>16</v>
      </c>
      <c r="D5478" t="s">
        <v>215</v>
      </c>
      <c r="E5478" t="s">
        <v>215</v>
      </c>
      <c r="F5478" t="s">
        <v>216</v>
      </c>
      <c r="G5478" t="s">
        <v>134</v>
      </c>
      <c r="H5478" t="s">
        <v>32</v>
      </c>
      <c r="I5478">
        <v>13</v>
      </c>
      <c r="J5478">
        <v>42.83</v>
      </c>
      <c r="K5478">
        <v>556.79</v>
      </c>
      <c r="L5478" t="s">
        <v>217</v>
      </c>
    </row>
    <row r="5479" spans="1:12" x14ac:dyDescent="0.2">
      <c r="A5479" t="s">
        <v>104</v>
      </c>
      <c r="B5479" t="s">
        <v>1021</v>
      </c>
      <c r="C5479" t="s">
        <v>16</v>
      </c>
      <c r="E5479" t="s">
        <v>118</v>
      </c>
      <c r="F5479" t="s">
        <v>119</v>
      </c>
      <c r="H5479" t="s">
        <v>23</v>
      </c>
      <c r="I5479">
        <v>6</v>
      </c>
      <c r="J5479">
        <v>42.83</v>
      </c>
      <c r="K5479">
        <v>256.98</v>
      </c>
      <c r="L5479" t="s">
        <v>120</v>
      </c>
    </row>
    <row r="5480" spans="1:12" x14ac:dyDescent="0.2">
      <c r="A5480" t="s">
        <v>105</v>
      </c>
      <c r="B5480" t="s">
        <v>1021</v>
      </c>
      <c r="C5480" t="s">
        <v>16</v>
      </c>
      <c r="E5480" t="s">
        <v>17</v>
      </c>
      <c r="I5480">
        <v>8</v>
      </c>
      <c r="J5480">
        <v>42.83</v>
      </c>
      <c r="K5480">
        <v>342.64</v>
      </c>
    </row>
    <row r="5481" spans="1:12" x14ac:dyDescent="0.2">
      <c r="A5481" t="s">
        <v>105</v>
      </c>
      <c r="B5481" t="s">
        <v>1021</v>
      </c>
      <c r="C5481" t="s">
        <v>16</v>
      </c>
      <c r="D5481" t="s">
        <v>215</v>
      </c>
      <c r="E5481" t="s">
        <v>215</v>
      </c>
      <c r="F5481" t="s">
        <v>216</v>
      </c>
      <c r="G5481" t="s">
        <v>134</v>
      </c>
      <c r="H5481" t="s">
        <v>32</v>
      </c>
      <c r="I5481">
        <v>17.5</v>
      </c>
      <c r="J5481">
        <v>42.83</v>
      </c>
      <c r="K5481">
        <v>749.52499999999998</v>
      </c>
      <c r="L5481" t="s">
        <v>217</v>
      </c>
    </row>
    <row r="5482" spans="1:12" x14ac:dyDescent="0.2">
      <c r="A5482" t="s">
        <v>105</v>
      </c>
      <c r="B5482" t="s">
        <v>1021</v>
      </c>
      <c r="C5482" t="s">
        <v>16</v>
      </c>
      <c r="E5482" t="s">
        <v>118</v>
      </c>
      <c r="F5482" t="s">
        <v>119</v>
      </c>
      <c r="H5482" t="s">
        <v>23</v>
      </c>
      <c r="I5482">
        <v>8</v>
      </c>
      <c r="J5482">
        <v>42.83</v>
      </c>
      <c r="K5482">
        <v>342.64</v>
      </c>
      <c r="L5482" t="s">
        <v>120</v>
      </c>
    </row>
    <row r="5483" spans="1:12" x14ac:dyDescent="0.2">
      <c r="A5483" t="s">
        <v>105</v>
      </c>
      <c r="B5483" t="s">
        <v>1021</v>
      </c>
      <c r="C5483" t="s">
        <v>16</v>
      </c>
      <c r="E5483" t="s">
        <v>18</v>
      </c>
      <c r="I5483">
        <v>4</v>
      </c>
      <c r="J5483">
        <v>42.83</v>
      </c>
      <c r="K5483">
        <v>171.32</v>
      </c>
    </row>
    <row r="5484" spans="1:12" x14ac:dyDescent="0.2">
      <c r="A5484" t="s">
        <v>105</v>
      </c>
      <c r="B5484" t="s">
        <v>1021</v>
      </c>
      <c r="C5484" t="s">
        <v>16</v>
      </c>
      <c r="E5484" t="s">
        <v>117</v>
      </c>
      <c r="F5484" t="s">
        <v>27</v>
      </c>
      <c r="H5484" t="s">
        <v>23</v>
      </c>
      <c r="I5484">
        <v>1</v>
      </c>
      <c r="J5484">
        <v>42.83</v>
      </c>
      <c r="K5484">
        <v>42.83</v>
      </c>
      <c r="L5484" t="s">
        <v>24</v>
      </c>
    </row>
    <row r="5485" spans="1:12" x14ac:dyDescent="0.2">
      <c r="A5485" t="s">
        <v>106</v>
      </c>
      <c r="B5485" t="s">
        <v>1021</v>
      </c>
      <c r="C5485" t="s">
        <v>16</v>
      </c>
      <c r="E5485" t="s">
        <v>116</v>
      </c>
      <c r="I5485">
        <v>8</v>
      </c>
      <c r="J5485">
        <v>42.83</v>
      </c>
      <c r="K5485">
        <v>342.64</v>
      </c>
    </row>
    <row r="5486" spans="1:12" x14ac:dyDescent="0.2">
      <c r="A5486" t="s">
        <v>106</v>
      </c>
      <c r="B5486" t="s">
        <v>1021</v>
      </c>
      <c r="C5486" t="s">
        <v>16</v>
      </c>
      <c r="E5486" t="s">
        <v>46</v>
      </c>
      <c r="I5486">
        <v>12</v>
      </c>
      <c r="J5486">
        <v>42.83</v>
      </c>
      <c r="K5486">
        <v>513.96</v>
      </c>
    </row>
    <row r="5487" spans="1:12" x14ac:dyDescent="0.2">
      <c r="A5487" t="s">
        <v>106</v>
      </c>
      <c r="B5487" t="s">
        <v>1021</v>
      </c>
      <c r="C5487" t="s">
        <v>16</v>
      </c>
      <c r="E5487" t="s">
        <v>118</v>
      </c>
      <c r="F5487" t="s">
        <v>119</v>
      </c>
      <c r="H5487" t="s">
        <v>23</v>
      </c>
      <c r="I5487">
        <v>13</v>
      </c>
      <c r="J5487">
        <v>42.83</v>
      </c>
      <c r="K5487">
        <v>556.79</v>
      </c>
      <c r="L5487" t="s">
        <v>120</v>
      </c>
    </row>
    <row r="5488" spans="1:12" x14ac:dyDescent="0.2">
      <c r="A5488" t="s">
        <v>106</v>
      </c>
      <c r="B5488" t="s">
        <v>1021</v>
      </c>
      <c r="C5488" t="s">
        <v>16</v>
      </c>
      <c r="D5488" t="s">
        <v>215</v>
      </c>
      <c r="E5488" t="s">
        <v>215</v>
      </c>
      <c r="F5488" t="s">
        <v>216</v>
      </c>
      <c r="G5488" t="s">
        <v>134</v>
      </c>
      <c r="H5488" t="s">
        <v>32</v>
      </c>
      <c r="I5488">
        <v>5</v>
      </c>
      <c r="J5488">
        <v>42.83</v>
      </c>
      <c r="K5488">
        <v>214.15</v>
      </c>
      <c r="L5488" t="s">
        <v>217</v>
      </c>
    </row>
    <row r="5489" spans="1:12" x14ac:dyDescent="0.2">
      <c r="A5489" t="s">
        <v>106</v>
      </c>
      <c r="B5489" t="s">
        <v>1021</v>
      </c>
      <c r="C5489" t="s">
        <v>16</v>
      </c>
      <c r="E5489" t="s">
        <v>18</v>
      </c>
      <c r="I5489">
        <v>2</v>
      </c>
      <c r="J5489">
        <v>42.83</v>
      </c>
      <c r="K5489">
        <v>85.66</v>
      </c>
    </row>
    <row r="5490" spans="1:12" x14ac:dyDescent="0.2">
      <c r="A5490" t="s">
        <v>107</v>
      </c>
      <c r="B5490" t="s">
        <v>1021</v>
      </c>
      <c r="C5490" t="s">
        <v>16</v>
      </c>
      <c r="E5490" t="s">
        <v>17</v>
      </c>
      <c r="I5490">
        <v>4</v>
      </c>
      <c r="J5490">
        <v>42.83</v>
      </c>
      <c r="K5490">
        <v>171.32</v>
      </c>
    </row>
    <row r="5491" spans="1:12" x14ac:dyDescent="0.2">
      <c r="A5491" t="s">
        <v>107</v>
      </c>
      <c r="B5491" t="s">
        <v>1021</v>
      </c>
      <c r="C5491" t="s">
        <v>16</v>
      </c>
      <c r="D5491" t="s">
        <v>215</v>
      </c>
      <c r="E5491" t="s">
        <v>215</v>
      </c>
      <c r="F5491" t="s">
        <v>216</v>
      </c>
      <c r="G5491" t="s">
        <v>134</v>
      </c>
      <c r="H5491" t="s">
        <v>32</v>
      </c>
      <c r="I5491">
        <v>18</v>
      </c>
      <c r="J5491">
        <v>42.83</v>
      </c>
      <c r="K5491">
        <v>770.94</v>
      </c>
      <c r="L5491" t="s">
        <v>217</v>
      </c>
    </row>
    <row r="5492" spans="1:12" x14ac:dyDescent="0.2">
      <c r="A5492" t="s">
        <v>107</v>
      </c>
      <c r="B5492" t="s">
        <v>1021</v>
      </c>
      <c r="C5492" t="s">
        <v>16</v>
      </c>
      <c r="E5492" t="s">
        <v>18</v>
      </c>
      <c r="I5492">
        <v>6</v>
      </c>
      <c r="J5492">
        <v>42.83</v>
      </c>
      <c r="K5492">
        <v>256.98</v>
      </c>
    </row>
    <row r="5493" spans="1:12" x14ac:dyDescent="0.2">
      <c r="A5493" t="s">
        <v>107</v>
      </c>
      <c r="B5493" t="s">
        <v>1021</v>
      </c>
      <c r="C5493" t="s">
        <v>16</v>
      </c>
      <c r="E5493" t="s">
        <v>19</v>
      </c>
      <c r="I5493">
        <v>3</v>
      </c>
      <c r="J5493">
        <v>42.83</v>
      </c>
      <c r="K5493">
        <v>128.49</v>
      </c>
    </row>
    <row r="5494" spans="1:12" x14ac:dyDescent="0.2">
      <c r="A5494" t="s">
        <v>107</v>
      </c>
      <c r="B5494" t="s">
        <v>1021</v>
      </c>
      <c r="C5494" t="s">
        <v>16</v>
      </c>
      <c r="E5494" t="s">
        <v>118</v>
      </c>
      <c r="F5494" t="s">
        <v>119</v>
      </c>
      <c r="H5494" t="s">
        <v>23</v>
      </c>
      <c r="I5494">
        <v>8</v>
      </c>
      <c r="J5494">
        <v>42.83</v>
      </c>
      <c r="K5494">
        <v>342.64</v>
      </c>
      <c r="L5494" t="s">
        <v>120</v>
      </c>
    </row>
    <row r="5495" spans="1:12" x14ac:dyDescent="0.2">
      <c r="A5495" t="s">
        <v>97</v>
      </c>
      <c r="B5495" t="s">
        <v>1094</v>
      </c>
      <c r="C5495" t="s">
        <v>16</v>
      </c>
      <c r="D5495" t="s">
        <v>556</v>
      </c>
      <c r="E5495" t="s">
        <v>557</v>
      </c>
      <c r="I5495">
        <v>3.5</v>
      </c>
      <c r="J5495">
        <v>42.83</v>
      </c>
      <c r="K5495">
        <v>149.905</v>
      </c>
    </row>
    <row r="5496" spans="1:12" x14ac:dyDescent="0.2">
      <c r="A5496" t="s">
        <v>97</v>
      </c>
      <c r="B5496" t="s">
        <v>1094</v>
      </c>
      <c r="C5496" t="s">
        <v>16</v>
      </c>
      <c r="E5496" t="s">
        <v>118</v>
      </c>
      <c r="F5496" t="s">
        <v>119</v>
      </c>
      <c r="H5496" t="s">
        <v>23</v>
      </c>
      <c r="I5496">
        <v>16.5</v>
      </c>
      <c r="J5496">
        <v>42.83</v>
      </c>
      <c r="K5496">
        <v>706.69500000000005</v>
      </c>
      <c r="L5496" t="s">
        <v>120</v>
      </c>
    </row>
    <row r="5497" spans="1:12" x14ac:dyDescent="0.2">
      <c r="A5497" t="s">
        <v>97</v>
      </c>
      <c r="B5497" t="s">
        <v>1094</v>
      </c>
      <c r="C5497" t="s">
        <v>16</v>
      </c>
      <c r="E5497" t="s">
        <v>20</v>
      </c>
      <c r="I5497">
        <v>7.5</v>
      </c>
      <c r="J5497">
        <v>42.83</v>
      </c>
      <c r="K5497">
        <v>321.22500000000002</v>
      </c>
    </row>
    <row r="5498" spans="1:12" x14ac:dyDescent="0.2">
      <c r="A5498" t="s">
        <v>97</v>
      </c>
      <c r="B5498" t="s">
        <v>1094</v>
      </c>
      <c r="C5498" t="s">
        <v>16</v>
      </c>
      <c r="E5498" t="s">
        <v>19</v>
      </c>
      <c r="I5498">
        <v>2</v>
      </c>
      <c r="J5498">
        <v>42.83</v>
      </c>
      <c r="K5498">
        <v>85.66</v>
      </c>
    </row>
    <row r="5499" spans="1:12" x14ac:dyDescent="0.2">
      <c r="A5499" t="s">
        <v>97</v>
      </c>
      <c r="B5499" t="s">
        <v>1094</v>
      </c>
      <c r="C5499" t="s">
        <v>16</v>
      </c>
      <c r="D5499" t="s">
        <v>215</v>
      </c>
      <c r="E5499" t="s">
        <v>215</v>
      </c>
      <c r="F5499" t="s">
        <v>216</v>
      </c>
      <c r="G5499" t="s">
        <v>134</v>
      </c>
      <c r="H5499" t="s">
        <v>32</v>
      </c>
      <c r="I5499">
        <v>1</v>
      </c>
      <c r="J5499">
        <v>42.83</v>
      </c>
      <c r="K5499">
        <v>42.83</v>
      </c>
      <c r="L5499" t="s">
        <v>217</v>
      </c>
    </row>
    <row r="5500" spans="1:12" x14ac:dyDescent="0.2">
      <c r="A5500" t="s">
        <v>97</v>
      </c>
      <c r="B5500" t="s">
        <v>1094</v>
      </c>
      <c r="C5500" t="s">
        <v>16</v>
      </c>
      <c r="D5500" t="s">
        <v>215</v>
      </c>
      <c r="E5500" t="s">
        <v>226</v>
      </c>
      <c r="F5500" t="s">
        <v>216</v>
      </c>
      <c r="G5500" t="s">
        <v>134</v>
      </c>
      <c r="H5500" t="s">
        <v>32</v>
      </c>
      <c r="I5500">
        <v>2</v>
      </c>
      <c r="J5500">
        <v>42.83</v>
      </c>
      <c r="K5500">
        <v>85.66</v>
      </c>
      <c r="L5500" t="s">
        <v>217</v>
      </c>
    </row>
    <row r="5501" spans="1:12" x14ac:dyDescent="0.2">
      <c r="A5501" t="s">
        <v>97</v>
      </c>
      <c r="B5501" t="s">
        <v>1094</v>
      </c>
      <c r="C5501" t="s">
        <v>16</v>
      </c>
      <c r="E5501" t="s">
        <v>19</v>
      </c>
      <c r="I5501">
        <v>1</v>
      </c>
      <c r="J5501">
        <v>42.83</v>
      </c>
      <c r="K5501">
        <v>42.83</v>
      </c>
    </row>
    <row r="5502" spans="1:12" x14ac:dyDescent="0.2">
      <c r="A5502" t="s">
        <v>97</v>
      </c>
      <c r="B5502" t="s">
        <v>1094</v>
      </c>
      <c r="C5502" t="s">
        <v>16</v>
      </c>
      <c r="E5502" t="s">
        <v>208</v>
      </c>
      <c r="F5502" t="s">
        <v>27</v>
      </c>
      <c r="H5502" t="s">
        <v>23</v>
      </c>
      <c r="I5502">
        <v>4.4166667000000004</v>
      </c>
      <c r="J5502">
        <v>42.83</v>
      </c>
      <c r="K5502">
        <v>189.16583476100001</v>
      </c>
      <c r="L5502" t="s">
        <v>24</v>
      </c>
    </row>
    <row r="5503" spans="1:12" x14ac:dyDescent="0.2">
      <c r="A5503" t="s">
        <v>97</v>
      </c>
      <c r="B5503" t="s">
        <v>1094</v>
      </c>
      <c r="C5503" t="s">
        <v>16</v>
      </c>
      <c r="E5503" t="s">
        <v>46</v>
      </c>
      <c r="I5503">
        <v>1.5</v>
      </c>
      <c r="J5503">
        <v>42.83</v>
      </c>
      <c r="K5503">
        <v>64.245000000000005</v>
      </c>
    </row>
    <row r="5504" spans="1:12" x14ac:dyDescent="0.2">
      <c r="A5504" t="s">
        <v>98</v>
      </c>
      <c r="B5504" t="s">
        <v>1094</v>
      </c>
      <c r="C5504" t="s">
        <v>16</v>
      </c>
      <c r="E5504" t="s">
        <v>19</v>
      </c>
      <c r="I5504">
        <v>2.5</v>
      </c>
      <c r="J5504">
        <v>42.83</v>
      </c>
      <c r="K5504">
        <v>107.075</v>
      </c>
    </row>
    <row r="5505" spans="1:12" x14ac:dyDescent="0.2">
      <c r="A5505" t="s">
        <v>98</v>
      </c>
      <c r="B5505" t="s">
        <v>1094</v>
      </c>
      <c r="C5505" t="s">
        <v>16</v>
      </c>
      <c r="E5505" t="s">
        <v>118</v>
      </c>
      <c r="F5505" t="s">
        <v>119</v>
      </c>
      <c r="H5505" t="s">
        <v>23</v>
      </c>
      <c r="I5505">
        <v>6.5</v>
      </c>
      <c r="J5505">
        <v>42.83</v>
      </c>
      <c r="K5505">
        <v>278.39499999999998</v>
      </c>
      <c r="L5505" t="s">
        <v>120</v>
      </c>
    </row>
    <row r="5506" spans="1:12" x14ac:dyDescent="0.2">
      <c r="A5506" t="s">
        <v>98</v>
      </c>
      <c r="B5506" t="s">
        <v>1094</v>
      </c>
      <c r="C5506" t="s">
        <v>16</v>
      </c>
      <c r="E5506" t="s">
        <v>20</v>
      </c>
      <c r="I5506">
        <v>10.75</v>
      </c>
      <c r="J5506">
        <v>42.83</v>
      </c>
      <c r="K5506">
        <v>460.42250000000001</v>
      </c>
    </row>
    <row r="5507" spans="1:12" x14ac:dyDescent="0.2">
      <c r="A5507" t="s">
        <v>98</v>
      </c>
      <c r="B5507" t="s">
        <v>1094</v>
      </c>
      <c r="C5507" t="s">
        <v>16</v>
      </c>
      <c r="D5507" t="s">
        <v>215</v>
      </c>
      <c r="E5507" t="s">
        <v>226</v>
      </c>
      <c r="F5507" t="s">
        <v>216</v>
      </c>
      <c r="G5507" t="s">
        <v>134</v>
      </c>
      <c r="H5507" t="s">
        <v>32</v>
      </c>
      <c r="I5507">
        <v>15.5</v>
      </c>
      <c r="J5507">
        <v>42.83</v>
      </c>
      <c r="K5507">
        <v>663.86500000000001</v>
      </c>
      <c r="L5507" t="s">
        <v>217</v>
      </c>
    </row>
    <row r="5508" spans="1:12" x14ac:dyDescent="0.2">
      <c r="A5508" t="s">
        <v>98</v>
      </c>
      <c r="B5508" t="s">
        <v>1094</v>
      </c>
      <c r="C5508" t="s">
        <v>16</v>
      </c>
      <c r="E5508" t="s">
        <v>18</v>
      </c>
      <c r="I5508">
        <v>2</v>
      </c>
      <c r="J5508">
        <v>42.83</v>
      </c>
      <c r="K5508">
        <v>85.66</v>
      </c>
    </row>
    <row r="5509" spans="1:12" x14ac:dyDescent="0.2">
      <c r="A5509" t="s">
        <v>98</v>
      </c>
      <c r="B5509" t="s">
        <v>1094</v>
      </c>
      <c r="C5509" t="s">
        <v>16</v>
      </c>
      <c r="E5509" t="s">
        <v>19</v>
      </c>
      <c r="I5509">
        <v>2</v>
      </c>
      <c r="J5509">
        <v>42.83</v>
      </c>
      <c r="K5509">
        <v>85.66</v>
      </c>
    </row>
    <row r="5510" spans="1:12" x14ac:dyDescent="0.2">
      <c r="A5510" t="s">
        <v>100</v>
      </c>
      <c r="B5510" t="s">
        <v>1094</v>
      </c>
      <c r="C5510" t="s">
        <v>16</v>
      </c>
      <c r="E5510" t="s">
        <v>20</v>
      </c>
      <c r="I5510">
        <v>6.5</v>
      </c>
      <c r="J5510">
        <v>42.83</v>
      </c>
      <c r="K5510">
        <v>278.39499999999998</v>
      </c>
    </row>
    <row r="5511" spans="1:12" x14ac:dyDescent="0.2">
      <c r="A5511" t="s">
        <v>100</v>
      </c>
      <c r="B5511" t="s">
        <v>1094</v>
      </c>
      <c r="C5511" t="s">
        <v>16</v>
      </c>
      <c r="E5511" t="s">
        <v>118</v>
      </c>
      <c r="F5511" t="s">
        <v>119</v>
      </c>
      <c r="H5511" t="s">
        <v>23</v>
      </c>
      <c r="I5511">
        <v>8.5</v>
      </c>
      <c r="J5511">
        <v>42.83</v>
      </c>
      <c r="K5511">
        <v>364.05500000000001</v>
      </c>
      <c r="L5511" t="s">
        <v>120</v>
      </c>
    </row>
    <row r="5512" spans="1:12" x14ac:dyDescent="0.2">
      <c r="A5512" t="s">
        <v>100</v>
      </c>
      <c r="B5512" t="s">
        <v>1094</v>
      </c>
      <c r="C5512" t="s">
        <v>16</v>
      </c>
      <c r="E5512" t="s">
        <v>19</v>
      </c>
      <c r="I5512">
        <v>1</v>
      </c>
      <c r="J5512">
        <v>42.83</v>
      </c>
      <c r="K5512">
        <v>42.83</v>
      </c>
    </row>
    <row r="5513" spans="1:12" x14ac:dyDescent="0.2">
      <c r="A5513" t="s">
        <v>100</v>
      </c>
      <c r="B5513" t="s">
        <v>1094</v>
      </c>
      <c r="C5513" t="s">
        <v>16</v>
      </c>
      <c r="D5513" t="s">
        <v>215</v>
      </c>
      <c r="E5513" t="s">
        <v>226</v>
      </c>
      <c r="F5513" t="s">
        <v>216</v>
      </c>
      <c r="G5513" t="s">
        <v>134</v>
      </c>
      <c r="H5513" t="s">
        <v>32</v>
      </c>
      <c r="I5513">
        <v>11.5</v>
      </c>
      <c r="J5513">
        <v>42.83</v>
      </c>
      <c r="K5513">
        <v>492.54500000000002</v>
      </c>
      <c r="L5513" t="s">
        <v>217</v>
      </c>
    </row>
    <row r="5514" spans="1:12" x14ac:dyDescent="0.2">
      <c r="A5514" t="s">
        <v>100</v>
      </c>
      <c r="B5514" t="s">
        <v>1094</v>
      </c>
      <c r="C5514" t="s">
        <v>16</v>
      </c>
      <c r="E5514" t="s">
        <v>46</v>
      </c>
      <c r="I5514">
        <v>7.75</v>
      </c>
      <c r="J5514">
        <v>42.83</v>
      </c>
      <c r="K5514">
        <v>331.9325</v>
      </c>
    </row>
    <row r="5515" spans="1:12" x14ac:dyDescent="0.2">
      <c r="A5515" t="s">
        <v>100</v>
      </c>
      <c r="B5515" t="s">
        <v>1094</v>
      </c>
      <c r="C5515" t="s">
        <v>16</v>
      </c>
      <c r="E5515" t="s">
        <v>18</v>
      </c>
      <c r="I5515">
        <v>1</v>
      </c>
      <c r="J5515">
        <v>42.83</v>
      </c>
      <c r="K5515">
        <v>42.83</v>
      </c>
    </row>
    <row r="5516" spans="1:12" x14ac:dyDescent="0.2">
      <c r="A5516" t="s">
        <v>100</v>
      </c>
      <c r="B5516" t="s">
        <v>1094</v>
      </c>
      <c r="C5516" t="s">
        <v>16</v>
      </c>
      <c r="E5516" t="s">
        <v>111</v>
      </c>
      <c r="F5516" t="s">
        <v>59</v>
      </c>
      <c r="H5516" t="s">
        <v>23</v>
      </c>
      <c r="I5516">
        <v>2</v>
      </c>
      <c r="J5516">
        <v>42.83</v>
      </c>
      <c r="K5516">
        <v>85.66</v>
      </c>
      <c r="L5516" t="s">
        <v>24</v>
      </c>
    </row>
    <row r="5517" spans="1:12" x14ac:dyDescent="0.2">
      <c r="A5517" t="s">
        <v>99</v>
      </c>
      <c r="B5517" t="s">
        <v>1094</v>
      </c>
      <c r="C5517" t="s">
        <v>16</v>
      </c>
      <c r="E5517" t="s">
        <v>18</v>
      </c>
      <c r="I5517">
        <v>1.75</v>
      </c>
      <c r="J5517">
        <v>42.83</v>
      </c>
      <c r="K5517">
        <v>74.952500000000001</v>
      </c>
    </row>
    <row r="5518" spans="1:12" x14ac:dyDescent="0.2">
      <c r="A5518" t="s">
        <v>99</v>
      </c>
      <c r="B5518" t="s">
        <v>1094</v>
      </c>
      <c r="C5518" t="s">
        <v>16</v>
      </c>
      <c r="E5518" t="s">
        <v>118</v>
      </c>
      <c r="F5518" t="s">
        <v>119</v>
      </c>
      <c r="H5518" t="s">
        <v>23</v>
      </c>
      <c r="I5518">
        <v>12</v>
      </c>
      <c r="J5518">
        <v>42.83</v>
      </c>
      <c r="K5518">
        <v>513.96</v>
      </c>
      <c r="L5518" t="s">
        <v>120</v>
      </c>
    </row>
    <row r="5519" spans="1:12" x14ac:dyDescent="0.2">
      <c r="A5519" t="s">
        <v>99</v>
      </c>
      <c r="B5519" t="s">
        <v>1094</v>
      </c>
      <c r="C5519" t="s">
        <v>16</v>
      </c>
      <c r="E5519" t="s">
        <v>111</v>
      </c>
      <c r="F5519" t="s">
        <v>59</v>
      </c>
      <c r="H5519" t="s">
        <v>23</v>
      </c>
      <c r="I5519">
        <v>4</v>
      </c>
      <c r="J5519">
        <v>42.83</v>
      </c>
      <c r="K5519">
        <v>171.32</v>
      </c>
      <c r="L5519" t="s">
        <v>24</v>
      </c>
    </row>
    <row r="5520" spans="1:12" x14ac:dyDescent="0.2">
      <c r="A5520" t="s">
        <v>99</v>
      </c>
      <c r="B5520" t="s">
        <v>1094</v>
      </c>
      <c r="C5520" t="s">
        <v>16</v>
      </c>
      <c r="E5520" t="s">
        <v>20</v>
      </c>
      <c r="I5520">
        <v>4</v>
      </c>
      <c r="J5520">
        <v>42.83</v>
      </c>
      <c r="K5520">
        <v>171.32</v>
      </c>
    </row>
    <row r="5521" spans="1:12" x14ac:dyDescent="0.2">
      <c r="A5521" t="s">
        <v>99</v>
      </c>
      <c r="B5521" t="s">
        <v>1094</v>
      </c>
      <c r="C5521" t="s">
        <v>16</v>
      </c>
      <c r="D5521" t="s">
        <v>215</v>
      </c>
      <c r="E5521" t="s">
        <v>226</v>
      </c>
      <c r="F5521" t="s">
        <v>216</v>
      </c>
      <c r="G5521" t="s">
        <v>134</v>
      </c>
      <c r="H5521" t="s">
        <v>32</v>
      </c>
      <c r="I5521">
        <v>8</v>
      </c>
      <c r="J5521">
        <v>42.83</v>
      </c>
      <c r="K5521">
        <v>342.64</v>
      </c>
      <c r="L5521" t="s">
        <v>217</v>
      </c>
    </row>
    <row r="5522" spans="1:12" x14ac:dyDescent="0.2">
      <c r="A5522" t="s">
        <v>99</v>
      </c>
      <c r="B5522" t="s">
        <v>1094</v>
      </c>
      <c r="C5522" t="s">
        <v>16</v>
      </c>
      <c r="E5522" t="s">
        <v>19</v>
      </c>
      <c r="I5522">
        <v>7.5</v>
      </c>
      <c r="J5522">
        <v>42.83</v>
      </c>
      <c r="K5522">
        <v>321.22500000000002</v>
      </c>
    </row>
    <row r="5523" spans="1:12" x14ac:dyDescent="0.2">
      <c r="A5523" t="s">
        <v>99</v>
      </c>
      <c r="B5523" t="s">
        <v>1094</v>
      </c>
      <c r="C5523" t="s">
        <v>16</v>
      </c>
      <c r="E5523" t="s">
        <v>19</v>
      </c>
      <c r="I5523">
        <v>1.5</v>
      </c>
      <c r="J5523">
        <v>42.83</v>
      </c>
      <c r="K5523">
        <v>64.245000000000005</v>
      </c>
    </row>
    <row r="5524" spans="1:12" x14ac:dyDescent="0.2">
      <c r="A5524" t="s">
        <v>101</v>
      </c>
      <c r="B5524" t="s">
        <v>1094</v>
      </c>
      <c r="C5524" t="s">
        <v>16</v>
      </c>
      <c r="E5524" t="s">
        <v>18</v>
      </c>
      <c r="I5524">
        <v>2.5</v>
      </c>
      <c r="J5524">
        <v>42.83</v>
      </c>
      <c r="K5524">
        <v>107.075</v>
      </c>
    </row>
    <row r="5525" spans="1:12" x14ac:dyDescent="0.2">
      <c r="A5525" t="s">
        <v>101</v>
      </c>
      <c r="B5525" t="s">
        <v>1094</v>
      </c>
      <c r="C5525" t="s">
        <v>16</v>
      </c>
      <c r="E5525" t="s">
        <v>118</v>
      </c>
      <c r="F5525" t="s">
        <v>119</v>
      </c>
      <c r="H5525" t="s">
        <v>23</v>
      </c>
      <c r="I5525">
        <v>14</v>
      </c>
      <c r="J5525">
        <v>42.83</v>
      </c>
      <c r="K5525">
        <v>599.62</v>
      </c>
      <c r="L5525" t="s">
        <v>120</v>
      </c>
    </row>
    <row r="5526" spans="1:12" x14ac:dyDescent="0.2">
      <c r="A5526" t="s">
        <v>101</v>
      </c>
      <c r="B5526" t="s">
        <v>1094</v>
      </c>
      <c r="C5526" t="s">
        <v>16</v>
      </c>
      <c r="D5526" t="s">
        <v>215</v>
      </c>
      <c r="E5526" t="s">
        <v>226</v>
      </c>
      <c r="F5526" t="s">
        <v>216</v>
      </c>
      <c r="G5526" t="s">
        <v>134</v>
      </c>
      <c r="H5526" t="s">
        <v>32</v>
      </c>
      <c r="I5526">
        <v>12</v>
      </c>
      <c r="J5526">
        <v>42.83</v>
      </c>
      <c r="K5526">
        <v>513.96</v>
      </c>
      <c r="L5526" t="s">
        <v>217</v>
      </c>
    </row>
    <row r="5527" spans="1:12" x14ac:dyDescent="0.2">
      <c r="A5527" t="s">
        <v>101</v>
      </c>
      <c r="B5527" t="s">
        <v>1094</v>
      </c>
      <c r="C5527" t="s">
        <v>16</v>
      </c>
      <c r="E5527" t="s">
        <v>20</v>
      </c>
      <c r="I5527">
        <v>3.5</v>
      </c>
      <c r="J5527">
        <v>42.83</v>
      </c>
      <c r="K5527">
        <v>149.905</v>
      </c>
    </row>
    <row r="5528" spans="1:12" x14ac:dyDescent="0.2">
      <c r="A5528" t="s">
        <v>101</v>
      </c>
      <c r="B5528" t="s">
        <v>1094</v>
      </c>
      <c r="C5528" t="s">
        <v>16</v>
      </c>
      <c r="E5528" t="s">
        <v>19</v>
      </c>
      <c r="I5528">
        <v>0.5</v>
      </c>
      <c r="J5528">
        <v>42.83</v>
      </c>
      <c r="K5528">
        <v>21.414999999999999</v>
      </c>
    </row>
    <row r="5529" spans="1:12" x14ac:dyDescent="0.2">
      <c r="A5529" t="s">
        <v>102</v>
      </c>
      <c r="B5529" t="s">
        <v>1094</v>
      </c>
      <c r="C5529" t="s">
        <v>16</v>
      </c>
      <c r="E5529" t="s">
        <v>111</v>
      </c>
      <c r="F5529" t="s">
        <v>59</v>
      </c>
      <c r="H5529" t="s">
        <v>23</v>
      </c>
      <c r="I5529">
        <v>1.75</v>
      </c>
      <c r="J5529">
        <v>42.83</v>
      </c>
      <c r="K5529">
        <v>74.952500000000001</v>
      </c>
      <c r="L5529" t="s">
        <v>24</v>
      </c>
    </row>
    <row r="5530" spans="1:12" x14ac:dyDescent="0.2">
      <c r="A5530" t="s">
        <v>102</v>
      </c>
      <c r="B5530" t="s">
        <v>1094</v>
      </c>
      <c r="C5530" t="s">
        <v>16</v>
      </c>
      <c r="E5530" t="s">
        <v>19</v>
      </c>
      <c r="I5530">
        <v>0.5</v>
      </c>
      <c r="J5530">
        <v>42.83</v>
      </c>
      <c r="K5530">
        <v>21.414999999999999</v>
      </c>
    </row>
    <row r="5531" spans="1:12" x14ac:dyDescent="0.2">
      <c r="A5531" t="s">
        <v>102</v>
      </c>
      <c r="B5531" t="s">
        <v>1094</v>
      </c>
      <c r="C5531" t="s">
        <v>16</v>
      </c>
      <c r="E5531" t="s">
        <v>118</v>
      </c>
      <c r="F5531" t="s">
        <v>119</v>
      </c>
      <c r="H5531" t="s">
        <v>23</v>
      </c>
      <c r="I5531">
        <v>15.5</v>
      </c>
      <c r="J5531">
        <v>42.83</v>
      </c>
      <c r="K5531">
        <v>663.86500000000001</v>
      </c>
      <c r="L5531" t="s">
        <v>120</v>
      </c>
    </row>
    <row r="5532" spans="1:12" x14ac:dyDescent="0.2">
      <c r="A5532" t="s">
        <v>102</v>
      </c>
      <c r="B5532" t="s">
        <v>1094</v>
      </c>
      <c r="C5532" t="s">
        <v>16</v>
      </c>
      <c r="E5532" t="s">
        <v>20</v>
      </c>
      <c r="I5532">
        <v>7.5</v>
      </c>
      <c r="J5532">
        <v>42.83</v>
      </c>
      <c r="K5532">
        <v>321.22500000000002</v>
      </c>
    </row>
    <row r="5533" spans="1:12" x14ac:dyDescent="0.2">
      <c r="A5533" t="s">
        <v>102</v>
      </c>
      <c r="B5533" t="s">
        <v>1094</v>
      </c>
      <c r="C5533" t="s">
        <v>16</v>
      </c>
      <c r="D5533" t="s">
        <v>215</v>
      </c>
      <c r="E5533" t="s">
        <v>226</v>
      </c>
      <c r="F5533" t="s">
        <v>216</v>
      </c>
      <c r="G5533" t="s">
        <v>134</v>
      </c>
      <c r="H5533" t="s">
        <v>32</v>
      </c>
      <c r="I5533">
        <v>9.5</v>
      </c>
      <c r="J5533">
        <v>42.83</v>
      </c>
      <c r="K5533">
        <v>406.88499999999999</v>
      </c>
      <c r="L5533" t="s">
        <v>217</v>
      </c>
    </row>
    <row r="5534" spans="1:12" x14ac:dyDescent="0.2">
      <c r="A5534" t="s">
        <v>102</v>
      </c>
      <c r="B5534" t="s">
        <v>1094</v>
      </c>
      <c r="C5534" t="s">
        <v>16</v>
      </c>
      <c r="E5534" t="s">
        <v>46</v>
      </c>
      <c r="I5534">
        <v>3.5</v>
      </c>
      <c r="J5534">
        <v>42.83</v>
      </c>
      <c r="K5534">
        <v>149.905</v>
      </c>
    </row>
    <row r="5535" spans="1:12" x14ac:dyDescent="0.2">
      <c r="A5535" t="s">
        <v>102</v>
      </c>
      <c r="B5535" t="s">
        <v>1094</v>
      </c>
      <c r="C5535" t="s">
        <v>16</v>
      </c>
      <c r="E5535" t="s">
        <v>18</v>
      </c>
      <c r="I5535">
        <v>0.5</v>
      </c>
      <c r="J5535">
        <v>42.83</v>
      </c>
      <c r="K5535">
        <v>21.414999999999999</v>
      </c>
    </row>
    <row r="5536" spans="1:12" x14ac:dyDescent="0.2">
      <c r="A5536" t="s">
        <v>103</v>
      </c>
      <c r="B5536" t="s">
        <v>1094</v>
      </c>
      <c r="C5536" t="s">
        <v>16</v>
      </c>
      <c r="D5536" t="s">
        <v>215</v>
      </c>
      <c r="E5536" t="s">
        <v>226</v>
      </c>
      <c r="F5536" t="s">
        <v>216</v>
      </c>
      <c r="G5536" t="s">
        <v>134</v>
      </c>
      <c r="H5536" t="s">
        <v>32</v>
      </c>
      <c r="I5536">
        <v>22.75</v>
      </c>
      <c r="J5536">
        <v>42.83</v>
      </c>
      <c r="K5536">
        <v>974.38250000000005</v>
      </c>
      <c r="L5536" t="s">
        <v>217</v>
      </c>
    </row>
    <row r="5537" spans="1:14" x14ac:dyDescent="0.2">
      <c r="A5537" t="s">
        <v>103</v>
      </c>
      <c r="B5537" t="s">
        <v>1094</v>
      </c>
      <c r="C5537" t="s">
        <v>16</v>
      </c>
      <c r="E5537" t="s">
        <v>20</v>
      </c>
      <c r="I5537">
        <v>3.25</v>
      </c>
      <c r="J5537">
        <v>42.83</v>
      </c>
      <c r="K5537">
        <v>139.19749999999999</v>
      </c>
    </row>
    <row r="5538" spans="1:14" x14ac:dyDescent="0.2">
      <c r="A5538" t="s">
        <v>103</v>
      </c>
      <c r="B5538" t="s">
        <v>1094</v>
      </c>
      <c r="C5538" t="s">
        <v>16</v>
      </c>
      <c r="E5538" t="s">
        <v>118</v>
      </c>
      <c r="F5538" t="s">
        <v>119</v>
      </c>
      <c r="H5538" t="s">
        <v>23</v>
      </c>
      <c r="I5538">
        <v>2.5</v>
      </c>
      <c r="J5538">
        <v>42.83</v>
      </c>
      <c r="K5538">
        <v>107.075</v>
      </c>
      <c r="L5538" t="s">
        <v>120</v>
      </c>
    </row>
    <row r="5539" spans="1:14" x14ac:dyDescent="0.2">
      <c r="A5539" t="s">
        <v>103</v>
      </c>
      <c r="B5539" t="s">
        <v>1094</v>
      </c>
      <c r="C5539" t="s">
        <v>16</v>
      </c>
      <c r="E5539" t="s">
        <v>18</v>
      </c>
      <c r="I5539">
        <v>2</v>
      </c>
      <c r="J5539">
        <v>42.83</v>
      </c>
      <c r="K5539">
        <v>85.66</v>
      </c>
    </row>
    <row r="5540" spans="1:14" x14ac:dyDescent="0.2">
      <c r="A5540" t="s">
        <v>103</v>
      </c>
      <c r="B5540" t="s">
        <v>1094</v>
      </c>
      <c r="C5540" t="s">
        <v>16</v>
      </c>
      <c r="E5540" t="s">
        <v>46</v>
      </c>
      <c r="I5540">
        <v>7.75</v>
      </c>
      <c r="J5540">
        <v>42.83</v>
      </c>
      <c r="K5540">
        <v>331.9325</v>
      </c>
    </row>
    <row r="5541" spans="1:14" x14ac:dyDescent="0.2">
      <c r="A5541" t="s">
        <v>103</v>
      </c>
      <c r="B5541" t="s">
        <v>1094</v>
      </c>
      <c r="C5541" t="s">
        <v>16</v>
      </c>
      <c r="E5541" t="s">
        <v>19</v>
      </c>
      <c r="I5541">
        <v>1</v>
      </c>
      <c r="J5541">
        <v>42.83</v>
      </c>
      <c r="K5541">
        <v>42.83</v>
      </c>
    </row>
    <row r="5542" spans="1:14" x14ac:dyDescent="0.2">
      <c r="A5542" t="s">
        <v>104</v>
      </c>
      <c r="B5542" t="s">
        <v>1094</v>
      </c>
      <c r="C5542" t="s">
        <v>16</v>
      </c>
      <c r="E5542" t="s">
        <v>17</v>
      </c>
      <c r="I5542">
        <v>11.75</v>
      </c>
      <c r="J5542">
        <v>42.83</v>
      </c>
      <c r="K5542">
        <v>503.2525</v>
      </c>
    </row>
    <row r="5543" spans="1:14" x14ac:dyDescent="0.2">
      <c r="A5543" t="s">
        <v>104</v>
      </c>
      <c r="B5543" t="s">
        <v>1094</v>
      </c>
      <c r="C5543" t="s">
        <v>16</v>
      </c>
      <c r="E5543" t="s">
        <v>118</v>
      </c>
      <c r="F5543" t="s">
        <v>119</v>
      </c>
      <c r="H5543" t="s">
        <v>23</v>
      </c>
      <c r="I5543">
        <v>4</v>
      </c>
      <c r="J5543">
        <v>42.83</v>
      </c>
      <c r="K5543">
        <v>171.32</v>
      </c>
      <c r="L5543" t="s">
        <v>120</v>
      </c>
    </row>
    <row r="5544" spans="1:14" x14ac:dyDescent="0.2">
      <c r="A5544" t="s">
        <v>104</v>
      </c>
      <c r="B5544" t="s">
        <v>1094</v>
      </c>
      <c r="C5544" t="s">
        <v>16</v>
      </c>
      <c r="E5544" t="s">
        <v>18</v>
      </c>
      <c r="I5544">
        <v>1.75</v>
      </c>
      <c r="J5544">
        <v>42.83</v>
      </c>
      <c r="K5544">
        <v>74.952500000000001</v>
      </c>
    </row>
    <row r="5545" spans="1:14" x14ac:dyDescent="0.2">
      <c r="A5545" t="s">
        <v>104</v>
      </c>
      <c r="B5545" t="s">
        <v>1094</v>
      </c>
      <c r="C5545" t="s">
        <v>16</v>
      </c>
      <c r="E5545" t="s">
        <v>111</v>
      </c>
      <c r="F5545" t="s">
        <v>59</v>
      </c>
      <c r="H5545" t="s">
        <v>23</v>
      </c>
      <c r="I5545">
        <v>2</v>
      </c>
      <c r="J5545">
        <v>42.83</v>
      </c>
      <c r="K5545">
        <v>85.66</v>
      </c>
      <c r="L5545" t="s">
        <v>24</v>
      </c>
    </row>
    <row r="5546" spans="1:14" x14ac:dyDescent="0.2">
      <c r="A5546" t="s">
        <v>104</v>
      </c>
      <c r="B5546" t="s">
        <v>1094</v>
      </c>
      <c r="C5546" t="s">
        <v>16</v>
      </c>
      <c r="D5546" t="s">
        <v>215</v>
      </c>
      <c r="E5546" t="s">
        <v>226</v>
      </c>
      <c r="F5546" t="s">
        <v>216</v>
      </c>
      <c r="G5546" t="s">
        <v>134</v>
      </c>
      <c r="H5546" t="s">
        <v>32</v>
      </c>
      <c r="I5546">
        <v>9.75</v>
      </c>
      <c r="J5546">
        <v>42.83</v>
      </c>
      <c r="K5546">
        <v>417.59249999999997</v>
      </c>
      <c r="L5546" t="s">
        <v>217</v>
      </c>
    </row>
    <row r="5547" spans="1:14" x14ac:dyDescent="0.2">
      <c r="A5547" t="s">
        <v>104</v>
      </c>
      <c r="B5547" t="s">
        <v>1094</v>
      </c>
      <c r="C5547" t="s">
        <v>16</v>
      </c>
      <c r="E5547" t="s">
        <v>19</v>
      </c>
      <c r="I5547">
        <v>1</v>
      </c>
      <c r="J5547">
        <v>42.83</v>
      </c>
      <c r="K5547">
        <v>42.83</v>
      </c>
    </row>
    <row r="5548" spans="1:14" x14ac:dyDescent="0.2">
      <c r="A5548" t="s">
        <v>104</v>
      </c>
      <c r="B5548" t="s">
        <v>1094</v>
      </c>
      <c r="C5548" t="s">
        <v>16</v>
      </c>
      <c r="E5548" t="s">
        <v>20</v>
      </c>
      <c r="I5548">
        <v>7.5</v>
      </c>
      <c r="J5548">
        <v>42.83</v>
      </c>
      <c r="K5548">
        <v>321.22500000000002</v>
      </c>
    </row>
    <row r="5549" spans="1:14" x14ac:dyDescent="0.2">
      <c r="A5549" t="s">
        <v>104</v>
      </c>
      <c r="B5549" t="s">
        <v>1094</v>
      </c>
      <c r="C5549" t="s">
        <v>16</v>
      </c>
      <c r="E5549" t="s">
        <v>79</v>
      </c>
      <c r="I5549">
        <v>3.5</v>
      </c>
      <c r="J5549">
        <v>42.83</v>
      </c>
      <c r="K5549">
        <v>149.905</v>
      </c>
      <c r="N5549" t="s">
        <v>1095</v>
      </c>
    </row>
    <row r="5550" spans="1:14" x14ac:dyDescent="0.2">
      <c r="A5550" t="s">
        <v>105</v>
      </c>
      <c r="B5550" t="s">
        <v>1094</v>
      </c>
      <c r="C5550" t="s">
        <v>16</v>
      </c>
      <c r="E5550" t="s">
        <v>18</v>
      </c>
      <c r="I5550">
        <v>4</v>
      </c>
      <c r="J5550">
        <v>42.83</v>
      </c>
      <c r="K5550">
        <v>171.32</v>
      </c>
    </row>
    <row r="5551" spans="1:14" x14ac:dyDescent="0.2">
      <c r="A5551" t="s">
        <v>105</v>
      </c>
      <c r="B5551" t="s">
        <v>1094</v>
      </c>
      <c r="C5551" t="s">
        <v>16</v>
      </c>
      <c r="D5551" t="s">
        <v>215</v>
      </c>
      <c r="E5551" t="s">
        <v>226</v>
      </c>
      <c r="F5551" t="s">
        <v>216</v>
      </c>
      <c r="G5551" t="s">
        <v>134</v>
      </c>
      <c r="H5551" t="s">
        <v>32</v>
      </c>
      <c r="I5551">
        <v>15.25</v>
      </c>
      <c r="J5551">
        <v>42.83</v>
      </c>
      <c r="K5551">
        <v>653.15750000000003</v>
      </c>
      <c r="L5551" t="s">
        <v>217</v>
      </c>
    </row>
    <row r="5552" spans="1:14" x14ac:dyDescent="0.2">
      <c r="A5552" t="s">
        <v>105</v>
      </c>
      <c r="B5552" t="s">
        <v>1094</v>
      </c>
      <c r="C5552" t="s">
        <v>16</v>
      </c>
      <c r="E5552" t="s">
        <v>20</v>
      </c>
      <c r="I5552">
        <v>4</v>
      </c>
      <c r="J5552">
        <v>42.83</v>
      </c>
      <c r="K5552">
        <v>171.32</v>
      </c>
    </row>
    <row r="5553" spans="1:12" x14ac:dyDescent="0.2">
      <c r="A5553" t="s">
        <v>105</v>
      </c>
      <c r="B5553" t="s">
        <v>1094</v>
      </c>
      <c r="C5553" t="s">
        <v>16</v>
      </c>
      <c r="E5553" t="s">
        <v>118</v>
      </c>
      <c r="F5553" t="s">
        <v>119</v>
      </c>
      <c r="H5553" t="s">
        <v>23</v>
      </c>
      <c r="I5553">
        <v>6</v>
      </c>
      <c r="J5553">
        <v>42.83</v>
      </c>
      <c r="K5553">
        <v>256.98</v>
      </c>
      <c r="L5553" t="s">
        <v>120</v>
      </c>
    </row>
    <row r="5554" spans="1:12" x14ac:dyDescent="0.2">
      <c r="A5554" t="s">
        <v>105</v>
      </c>
      <c r="B5554" t="s">
        <v>1094</v>
      </c>
      <c r="C5554" t="s">
        <v>16</v>
      </c>
      <c r="E5554" t="s">
        <v>19</v>
      </c>
      <c r="I5554">
        <v>1.5</v>
      </c>
      <c r="J5554">
        <v>42.83</v>
      </c>
      <c r="K5554">
        <v>64.245000000000005</v>
      </c>
    </row>
    <row r="5555" spans="1:12" x14ac:dyDescent="0.2">
      <c r="A5555" t="s">
        <v>105</v>
      </c>
      <c r="B5555" t="s">
        <v>1094</v>
      </c>
      <c r="C5555" t="s">
        <v>16</v>
      </c>
      <c r="E5555" t="s">
        <v>18</v>
      </c>
      <c r="I5555">
        <v>3</v>
      </c>
      <c r="J5555">
        <v>42.83</v>
      </c>
      <c r="K5555">
        <v>128.49</v>
      </c>
    </row>
    <row r="5556" spans="1:12" x14ac:dyDescent="0.2">
      <c r="A5556" t="s">
        <v>105</v>
      </c>
      <c r="B5556" t="s">
        <v>1094</v>
      </c>
      <c r="C5556" t="s">
        <v>16</v>
      </c>
      <c r="E5556" t="s">
        <v>111</v>
      </c>
      <c r="F5556" t="s">
        <v>59</v>
      </c>
      <c r="H5556" t="s">
        <v>23</v>
      </c>
      <c r="I5556">
        <v>3</v>
      </c>
      <c r="J5556">
        <v>42.83</v>
      </c>
      <c r="K5556">
        <v>128.49</v>
      </c>
      <c r="L5556" t="s">
        <v>24</v>
      </c>
    </row>
    <row r="5557" spans="1:12" x14ac:dyDescent="0.2">
      <c r="A5557" t="s">
        <v>105</v>
      </c>
      <c r="B5557" t="s">
        <v>1094</v>
      </c>
      <c r="C5557" t="s">
        <v>16</v>
      </c>
      <c r="E5557" t="s">
        <v>19</v>
      </c>
      <c r="I5557">
        <v>4.5</v>
      </c>
      <c r="J5557">
        <v>42.83</v>
      </c>
      <c r="K5557">
        <v>192.73500000000001</v>
      </c>
    </row>
    <row r="5558" spans="1:12" x14ac:dyDescent="0.2">
      <c r="A5558" t="s">
        <v>105</v>
      </c>
      <c r="B5558" t="s">
        <v>1094</v>
      </c>
      <c r="C5558" t="s">
        <v>16</v>
      </c>
      <c r="E5558" t="s">
        <v>117</v>
      </c>
      <c r="F5558" t="s">
        <v>27</v>
      </c>
      <c r="H5558" t="s">
        <v>23</v>
      </c>
      <c r="I5558">
        <v>4.5</v>
      </c>
      <c r="J5558">
        <v>42.83</v>
      </c>
      <c r="K5558">
        <v>192.73500000000001</v>
      </c>
      <c r="L5558" t="s">
        <v>24</v>
      </c>
    </row>
    <row r="5559" spans="1:12" x14ac:dyDescent="0.2">
      <c r="A5559" t="s">
        <v>106</v>
      </c>
      <c r="B5559" t="s">
        <v>1094</v>
      </c>
      <c r="C5559" t="s">
        <v>16</v>
      </c>
      <c r="E5559" t="s">
        <v>118</v>
      </c>
      <c r="F5559" t="s">
        <v>119</v>
      </c>
      <c r="H5559" t="s">
        <v>23</v>
      </c>
      <c r="I5559">
        <v>3</v>
      </c>
      <c r="J5559">
        <v>42.83</v>
      </c>
      <c r="K5559">
        <v>128.49</v>
      </c>
      <c r="L5559" t="s">
        <v>120</v>
      </c>
    </row>
    <row r="5560" spans="1:12" x14ac:dyDescent="0.2">
      <c r="A5560" t="s">
        <v>106</v>
      </c>
      <c r="B5560" t="s">
        <v>1094</v>
      </c>
      <c r="C5560" t="s">
        <v>16</v>
      </c>
      <c r="E5560" t="s">
        <v>208</v>
      </c>
      <c r="F5560" t="s">
        <v>27</v>
      </c>
      <c r="H5560" t="s">
        <v>23</v>
      </c>
      <c r="I5560">
        <v>1.5</v>
      </c>
      <c r="J5560">
        <v>42.83</v>
      </c>
      <c r="K5560">
        <v>64.245000000000005</v>
      </c>
      <c r="L5560" t="s">
        <v>24</v>
      </c>
    </row>
    <row r="5561" spans="1:12" x14ac:dyDescent="0.2">
      <c r="A5561" t="s">
        <v>106</v>
      </c>
      <c r="B5561" t="s">
        <v>1094</v>
      </c>
      <c r="C5561" t="s">
        <v>16</v>
      </c>
      <c r="E5561" t="s">
        <v>19</v>
      </c>
      <c r="I5561">
        <v>2.5</v>
      </c>
      <c r="J5561">
        <v>42.83</v>
      </c>
      <c r="K5561">
        <v>107.075</v>
      </c>
    </row>
    <row r="5562" spans="1:12" x14ac:dyDescent="0.2">
      <c r="A5562" t="s">
        <v>106</v>
      </c>
      <c r="B5562" t="s">
        <v>1094</v>
      </c>
      <c r="C5562" t="s">
        <v>16</v>
      </c>
      <c r="E5562" t="s">
        <v>118</v>
      </c>
      <c r="F5562" t="s">
        <v>119</v>
      </c>
      <c r="H5562" t="s">
        <v>23</v>
      </c>
      <c r="I5562">
        <v>1.5</v>
      </c>
      <c r="J5562">
        <v>42.83</v>
      </c>
      <c r="K5562">
        <v>64.245000000000005</v>
      </c>
      <c r="L5562" t="s">
        <v>120</v>
      </c>
    </row>
    <row r="5563" spans="1:12" x14ac:dyDescent="0.2">
      <c r="A5563" t="s">
        <v>106</v>
      </c>
      <c r="B5563" t="s">
        <v>1094</v>
      </c>
      <c r="C5563" t="s">
        <v>16</v>
      </c>
      <c r="D5563" t="s">
        <v>215</v>
      </c>
      <c r="E5563" t="s">
        <v>215</v>
      </c>
      <c r="F5563" t="s">
        <v>216</v>
      </c>
      <c r="G5563" t="s">
        <v>134</v>
      </c>
      <c r="H5563" t="s">
        <v>32</v>
      </c>
      <c r="I5563">
        <v>1</v>
      </c>
      <c r="J5563">
        <v>42.83</v>
      </c>
      <c r="K5563">
        <v>42.83</v>
      </c>
      <c r="L5563" t="s">
        <v>217</v>
      </c>
    </row>
    <row r="5564" spans="1:12" x14ac:dyDescent="0.2">
      <c r="A5564" t="s">
        <v>106</v>
      </c>
      <c r="B5564" t="s">
        <v>1094</v>
      </c>
      <c r="C5564" t="s">
        <v>16</v>
      </c>
      <c r="E5564" t="s">
        <v>118</v>
      </c>
      <c r="F5564" t="s">
        <v>119</v>
      </c>
      <c r="H5564" t="s">
        <v>23</v>
      </c>
      <c r="I5564">
        <v>0.5</v>
      </c>
      <c r="J5564">
        <v>42.83</v>
      </c>
      <c r="K5564">
        <v>21.414999999999999</v>
      </c>
      <c r="L5564" t="s">
        <v>120</v>
      </c>
    </row>
    <row r="5565" spans="1:12" x14ac:dyDescent="0.2">
      <c r="A5565" t="s">
        <v>106</v>
      </c>
      <c r="B5565" t="s">
        <v>1094</v>
      </c>
      <c r="C5565" t="s">
        <v>16</v>
      </c>
      <c r="E5565" t="s">
        <v>20</v>
      </c>
      <c r="I5565">
        <v>1.5</v>
      </c>
      <c r="J5565">
        <v>42.83</v>
      </c>
      <c r="K5565">
        <v>64.245000000000005</v>
      </c>
    </row>
    <row r="5566" spans="1:12" x14ac:dyDescent="0.2">
      <c r="A5566" t="s">
        <v>106</v>
      </c>
      <c r="B5566" t="s">
        <v>1094</v>
      </c>
      <c r="C5566" t="s">
        <v>16</v>
      </c>
      <c r="E5566" t="s">
        <v>118</v>
      </c>
      <c r="F5566" t="s">
        <v>119</v>
      </c>
      <c r="H5566" t="s">
        <v>23</v>
      </c>
      <c r="I5566">
        <v>1</v>
      </c>
      <c r="J5566">
        <v>42.83</v>
      </c>
      <c r="K5566">
        <v>42.83</v>
      </c>
      <c r="L5566" t="s">
        <v>120</v>
      </c>
    </row>
    <row r="5567" spans="1:12" x14ac:dyDescent="0.2">
      <c r="A5567" t="s">
        <v>106</v>
      </c>
      <c r="B5567" t="s">
        <v>1094</v>
      </c>
      <c r="C5567" t="s">
        <v>16</v>
      </c>
      <c r="E5567" t="s">
        <v>18</v>
      </c>
      <c r="I5567">
        <v>2.5</v>
      </c>
      <c r="J5567">
        <v>42.83</v>
      </c>
      <c r="K5567">
        <v>107.075</v>
      </c>
    </row>
    <row r="5568" spans="1:12" x14ac:dyDescent="0.2">
      <c r="A5568" t="s">
        <v>106</v>
      </c>
      <c r="B5568" t="s">
        <v>1094</v>
      </c>
      <c r="C5568" t="s">
        <v>16</v>
      </c>
      <c r="E5568" t="s">
        <v>118</v>
      </c>
      <c r="F5568" t="s">
        <v>119</v>
      </c>
      <c r="H5568" t="s">
        <v>23</v>
      </c>
      <c r="I5568">
        <v>1</v>
      </c>
      <c r="J5568">
        <v>42.83</v>
      </c>
      <c r="K5568">
        <v>42.83</v>
      </c>
      <c r="L5568" t="s">
        <v>120</v>
      </c>
    </row>
    <row r="5569" spans="1:12" x14ac:dyDescent="0.2">
      <c r="A5569" t="s">
        <v>106</v>
      </c>
      <c r="B5569" t="s">
        <v>1094</v>
      </c>
      <c r="C5569" t="s">
        <v>16</v>
      </c>
      <c r="E5569" t="s">
        <v>46</v>
      </c>
      <c r="I5569">
        <v>4</v>
      </c>
      <c r="J5569">
        <v>42.83</v>
      </c>
      <c r="K5569">
        <v>171.32</v>
      </c>
    </row>
    <row r="5570" spans="1:12" x14ac:dyDescent="0.2">
      <c r="A5570" t="s">
        <v>106</v>
      </c>
      <c r="B5570" t="s">
        <v>1094</v>
      </c>
      <c r="C5570" t="s">
        <v>16</v>
      </c>
      <c r="E5570" t="s">
        <v>17</v>
      </c>
      <c r="I5570">
        <v>4</v>
      </c>
      <c r="J5570">
        <v>42.83</v>
      </c>
      <c r="K5570">
        <v>171.32</v>
      </c>
    </row>
    <row r="5571" spans="1:12" x14ac:dyDescent="0.2">
      <c r="A5571" t="s">
        <v>106</v>
      </c>
      <c r="B5571" t="s">
        <v>1094</v>
      </c>
      <c r="C5571" t="s">
        <v>16</v>
      </c>
      <c r="E5571" t="s">
        <v>118</v>
      </c>
      <c r="F5571" t="s">
        <v>119</v>
      </c>
      <c r="H5571" t="s">
        <v>23</v>
      </c>
      <c r="I5571">
        <v>1</v>
      </c>
      <c r="J5571">
        <v>42.83</v>
      </c>
      <c r="K5571">
        <v>42.83</v>
      </c>
      <c r="L5571" t="s">
        <v>120</v>
      </c>
    </row>
    <row r="5572" spans="1:12" x14ac:dyDescent="0.2">
      <c r="A5572" t="s">
        <v>106</v>
      </c>
      <c r="B5572" t="s">
        <v>1094</v>
      </c>
      <c r="C5572" t="s">
        <v>16</v>
      </c>
      <c r="D5572" t="s">
        <v>215</v>
      </c>
      <c r="E5572" t="s">
        <v>226</v>
      </c>
      <c r="F5572" t="s">
        <v>216</v>
      </c>
      <c r="G5572" t="s">
        <v>134</v>
      </c>
      <c r="H5572" t="s">
        <v>32</v>
      </c>
      <c r="I5572">
        <v>1.5</v>
      </c>
      <c r="J5572">
        <v>42.83</v>
      </c>
      <c r="K5572">
        <v>64.245000000000005</v>
      </c>
      <c r="L5572" t="s">
        <v>217</v>
      </c>
    </row>
    <row r="5573" spans="1:12" x14ac:dyDescent="0.2">
      <c r="A5573" t="s">
        <v>106</v>
      </c>
      <c r="B5573" t="s">
        <v>1094</v>
      </c>
      <c r="C5573" t="s">
        <v>16</v>
      </c>
      <c r="E5573" t="s">
        <v>118</v>
      </c>
      <c r="F5573" t="s">
        <v>119</v>
      </c>
      <c r="H5573" t="s">
        <v>23</v>
      </c>
      <c r="I5573">
        <v>1</v>
      </c>
      <c r="J5573">
        <v>42.83</v>
      </c>
      <c r="K5573">
        <v>42.83</v>
      </c>
      <c r="L5573" t="s">
        <v>120</v>
      </c>
    </row>
    <row r="5574" spans="1:12" x14ac:dyDescent="0.2">
      <c r="A5574" t="s">
        <v>106</v>
      </c>
      <c r="B5574" t="s">
        <v>1094</v>
      </c>
      <c r="C5574" t="s">
        <v>16</v>
      </c>
      <c r="E5574" t="s">
        <v>92</v>
      </c>
      <c r="I5574">
        <v>1.5</v>
      </c>
      <c r="J5574">
        <v>42.83</v>
      </c>
      <c r="K5574">
        <v>64.245000000000005</v>
      </c>
    </row>
    <row r="5575" spans="1:12" x14ac:dyDescent="0.2">
      <c r="A5575" t="s">
        <v>106</v>
      </c>
      <c r="B5575" t="s">
        <v>1094</v>
      </c>
      <c r="C5575" t="s">
        <v>16</v>
      </c>
      <c r="E5575" t="s">
        <v>118</v>
      </c>
      <c r="F5575" t="s">
        <v>119</v>
      </c>
      <c r="H5575" t="s">
        <v>23</v>
      </c>
      <c r="I5575">
        <v>0.5</v>
      </c>
      <c r="J5575">
        <v>42.83</v>
      </c>
      <c r="K5575">
        <v>21.414999999999999</v>
      </c>
      <c r="L5575" t="s">
        <v>120</v>
      </c>
    </row>
    <row r="5576" spans="1:12" x14ac:dyDescent="0.2">
      <c r="A5576" t="s">
        <v>106</v>
      </c>
      <c r="B5576" t="s">
        <v>1094</v>
      </c>
      <c r="C5576" t="s">
        <v>16</v>
      </c>
      <c r="E5576" t="s">
        <v>20</v>
      </c>
      <c r="I5576">
        <v>2.5</v>
      </c>
      <c r="J5576">
        <v>42.83</v>
      </c>
      <c r="K5576">
        <v>107.075</v>
      </c>
    </row>
    <row r="5577" spans="1:12" x14ac:dyDescent="0.2">
      <c r="A5577" t="s">
        <v>106</v>
      </c>
      <c r="B5577" t="s">
        <v>1094</v>
      </c>
      <c r="C5577" t="s">
        <v>16</v>
      </c>
      <c r="E5577" t="s">
        <v>208</v>
      </c>
      <c r="F5577" t="s">
        <v>27</v>
      </c>
      <c r="H5577" t="s">
        <v>23</v>
      </c>
      <c r="I5577">
        <v>1.5</v>
      </c>
      <c r="J5577">
        <v>42.83</v>
      </c>
      <c r="K5577">
        <v>64.245000000000005</v>
      </c>
      <c r="L5577" t="s">
        <v>24</v>
      </c>
    </row>
    <row r="5578" spans="1:12" x14ac:dyDescent="0.2">
      <c r="A5578" t="s">
        <v>106</v>
      </c>
      <c r="B5578" t="s">
        <v>1094</v>
      </c>
      <c r="C5578" t="s">
        <v>16</v>
      </c>
      <c r="E5578" t="s">
        <v>46</v>
      </c>
      <c r="I5578">
        <v>7.75</v>
      </c>
      <c r="J5578">
        <v>42.83</v>
      </c>
      <c r="K5578">
        <v>331.9325</v>
      </c>
    </row>
    <row r="5579" spans="1:12" x14ac:dyDescent="0.2">
      <c r="A5579" t="s">
        <v>107</v>
      </c>
      <c r="B5579" t="s">
        <v>1094</v>
      </c>
      <c r="C5579" t="s">
        <v>16</v>
      </c>
      <c r="E5579" t="s">
        <v>20</v>
      </c>
      <c r="I5579">
        <v>1.5</v>
      </c>
      <c r="J5579">
        <v>42.83</v>
      </c>
      <c r="K5579">
        <v>64.245000000000005</v>
      </c>
    </row>
    <row r="5580" spans="1:12" x14ac:dyDescent="0.2">
      <c r="A5580" t="s">
        <v>107</v>
      </c>
      <c r="B5580" t="s">
        <v>1094</v>
      </c>
      <c r="C5580" t="s">
        <v>16</v>
      </c>
      <c r="D5580" t="s">
        <v>215</v>
      </c>
      <c r="E5580" t="s">
        <v>226</v>
      </c>
      <c r="F5580" t="s">
        <v>216</v>
      </c>
      <c r="G5580" t="s">
        <v>134</v>
      </c>
      <c r="H5580" t="s">
        <v>32</v>
      </c>
      <c r="I5580">
        <v>2</v>
      </c>
      <c r="J5580">
        <v>42.83</v>
      </c>
      <c r="K5580">
        <v>85.66</v>
      </c>
      <c r="L5580" t="s">
        <v>217</v>
      </c>
    </row>
    <row r="5581" spans="1:12" x14ac:dyDescent="0.2">
      <c r="A5581" t="s">
        <v>107</v>
      </c>
      <c r="B5581" t="s">
        <v>1094</v>
      </c>
      <c r="C5581" t="s">
        <v>16</v>
      </c>
      <c r="E5581" t="s">
        <v>19</v>
      </c>
      <c r="I5581">
        <v>1</v>
      </c>
      <c r="J5581">
        <v>42.83</v>
      </c>
      <c r="K5581">
        <v>42.83</v>
      </c>
    </row>
    <row r="5582" spans="1:12" x14ac:dyDescent="0.2">
      <c r="A5582" t="s">
        <v>107</v>
      </c>
      <c r="B5582" t="s">
        <v>1094</v>
      </c>
      <c r="C5582" t="s">
        <v>16</v>
      </c>
      <c r="D5582" t="s">
        <v>215</v>
      </c>
      <c r="E5582" t="s">
        <v>226</v>
      </c>
      <c r="F5582" t="s">
        <v>216</v>
      </c>
      <c r="G5582" t="s">
        <v>134</v>
      </c>
      <c r="H5582" t="s">
        <v>32</v>
      </c>
      <c r="I5582">
        <v>4</v>
      </c>
      <c r="J5582">
        <v>42.83</v>
      </c>
      <c r="K5582">
        <v>171.32</v>
      </c>
      <c r="L5582" t="s">
        <v>217</v>
      </c>
    </row>
    <row r="5583" spans="1:12" x14ac:dyDescent="0.2">
      <c r="A5583" t="s">
        <v>107</v>
      </c>
      <c r="B5583" t="s">
        <v>1094</v>
      </c>
      <c r="C5583" t="s">
        <v>16</v>
      </c>
      <c r="D5583" t="s">
        <v>215</v>
      </c>
      <c r="E5583" t="s">
        <v>226</v>
      </c>
      <c r="F5583" t="s">
        <v>216</v>
      </c>
      <c r="G5583" t="s">
        <v>134</v>
      </c>
      <c r="H5583" t="s">
        <v>32</v>
      </c>
      <c r="I5583">
        <v>1.5</v>
      </c>
      <c r="J5583">
        <v>42.83</v>
      </c>
      <c r="K5583">
        <v>64.245000000000005</v>
      </c>
      <c r="L5583" t="s">
        <v>217</v>
      </c>
    </row>
    <row r="5584" spans="1:12" x14ac:dyDescent="0.2">
      <c r="A5584" t="s">
        <v>107</v>
      </c>
      <c r="B5584" t="s">
        <v>1094</v>
      </c>
      <c r="C5584" t="s">
        <v>16</v>
      </c>
      <c r="E5584" t="s">
        <v>18</v>
      </c>
      <c r="I5584">
        <v>1.5</v>
      </c>
      <c r="J5584">
        <v>42.83</v>
      </c>
      <c r="K5584">
        <v>64.245000000000005</v>
      </c>
    </row>
    <row r="5585" spans="1:12" x14ac:dyDescent="0.2">
      <c r="A5585" t="s">
        <v>107</v>
      </c>
      <c r="B5585" t="s">
        <v>1094</v>
      </c>
      <c r="C5585" t="s">
        <v>16</v>
      </c>
      <c r="E5585" t="s">
        <v>20</v>
      </c>
      <c r="I5585">
        <v>1</v>
      </c>
      <c r="J5585">
        <v>42.83</v>
      </c>
      <c r="K5585">
        <v>42.83</v>
      </c>
    </row>
    <row r="5586" spans="1:12" x14ac:dyDescent="0.2">
      <c r="A5586" t="s">
        <v>107</v>
      </c>
      <c r="B5586" t="s">
        <v>1094</v>
      </c>
      <c r="C5586" t="s">
        <v>16</v>
      </c>
      <c r="D5586" t="s">
        <v>215</v>
      </c>
      <c r="E5586" t="s">
        <v>226</v>
      </c>
      <c r="F5586" t="s">
        <v>216</v>
      </c>
      <c r="G5586" t="s">
        <v>134</v>
      </c>
      <c r="H5586" t="s">
        <v>32</v>
      </c>
      <c r="I5586">
        <v>5</v>
      </c>
      <c r="J5586">
        <v>42.83</v>
      </c>
      <c r="K5586">
        <v>214.15</v>
      </c>
      <c r="L5586" t="s">
        <v>217</v>
      </c>
    </row>
    <row r="5587" spans="1:12" x14ac:dyDescent="0.2">
      <c r="A5587" t="s">
        <v>107</v>
      </c>
      <c r="B5587" t="s">
        <v>1094</v>
      </c>
      <c r="C5587" t="s">
        <v>16</v>
      </c>
      <c r="E5587" t="s">
        <v>208</v>
      </c>
      <c r="F5587" t="s">
        <v>27</v>
      </c>
      <c r="H5587" t="s">
        <v>23</v>
      </c>
      <c r="I5587">
        <v>1</v>
      </c>
      <c r="J5587">
        <v>42.83</v>
      </c>
      <c r="K5587">
        <v>42.83</v>
      </c>
      <c r="L5587" t="s">
        <v>24</v>
      </c>
    </row>
    <row r="5588" spans="1:12" x14ac:dyDescent="0.2">
      <c r="A5588" t="s">
        <v>107</v>
      </c>
      <c r="B5588" t="s">
        <v>1094</v>
      </c>
      <c r="C5588" t="s">
        <v>16</v>
      </c>
      <c r="E5588" t="s">
        <v>79</v>
      </c>
      <c r="I5588">
        <v>3.5</v>
      </c>
      <c r="J5588">
        <v>42.83</v>
      </c>
      <c r="K5588">
        <v>149.905</v>
      </c>
    </row>
    <row r="5589" spans="1:12" x14ac:dyDescent="0.2">
      <c r="A5589" t="s">
        <v>107</v>
      </c>
      <c r="B5589" t="s">
        <v>1094</v>
      </c>
      <c r="C5589" t="s">
        <v>16</v>
      </c>
      <c r="E5589" t="s">
        <v>17</v>
      </c>
      <c r="I5589">
        <v>4</v>
      </c>
      <c r="J5589">
        <v>42.83</v>
      </c>
      <c r="K5589">
        <v>171.32</v>
      </c>
    </row>
    <row r="5590" spans="1:12" x14ac:dyDescent="0.2">
      <c r="A5590" t="s">
        <v>107</v>
      </c>
      <c r="B5590" t="s">
        <v>1094</v>
      </c>
      <c r="C5590" t="s">
        <v>16</v>
      </c>
      <c r="D5590" t="s">
        <v>215</v>
      </c>
      <c r="E5590" t="s">
        <v>226</v>
      </c>
      <c r="F5590" t="s">
        <v>216</v>
      </c>
      <c r="G5590" t="s">
        <v>134</v>
      </c>
      <c r="H5590" t="s">
        <v>32</v>
      </c>
      <c r="I5590">
        <v>3.5</v>
      </c>
      <c r="J5590">
        <v>42.83</v>
      </c>
      <c r="K5590">
        <v>149.905</v>
      </c>
      <c r="L5590" t="s">
        <v>217</v>
      </c>
    </row>
    <row r="5591" spans="1:12" x14ac:dyDescent="0.2">
      <c r="A5591" t="s">
        <v>107</v>
      </c>
      <c r="B5591" t="s">
        <v>1094</v>
      </c>
      <c r="C5591" t="s">
        <v>16</v>
      </c>
      <c r="D5591" t="s">
        <v>215</v>
      </c>
      <c r="E5591" t="s">
        <v>226</v>
      </c>
      <c r="F5591" t="s">
        <v>216</v>
      </c>
      <c r="G5591" t="s">
        <v>134</v>
      </c>
      <c r="H5591" t="s">
        <v>32</v>
      </c>
      <c r="I5591">
        <v>1</v>
      </c>
      <c r="J5591">
        <v>42.83</v>
      </c>
      <c r="K5591">
        <v>42.83</v>
      </c>
      <c r="L5591" t="s">
        <v>217</v>
      </c>
    </row>
    <row r="5592" spans="1:12" x14ac:dyDescent="0.2">
      <c r="A5592" t="s">
        <v>107</v>
      </c>
      <c r="B5592" t="s">
        <v>1094</v>
      </c>
      <c r="C5592" t="s">
        <v>16</v>
      </c>
      <c r="E5592" t="s">
        <v>79</v>
      </c>
      <c r="I5592">
        <v>2</v>
      </c>
      <c r="J5592">
        <v>42.83</v>
      </c>
      <c r="K5592">
        <v>85.66</v>
      </c>
    </row>
    <row r="5593" spans="1:12" x14ac:dyDescent="0.2">
      <c r="A5593" t="s">
        <v>107</v>
      </c>
      <c r="B5593" t="s">
        <v>1094</v>
      </c>
      <c r="C5593" t="s">
        <v>16</v>
      </c>
      <c r="E5593" t="s">
        <v>18</v>
      </c>
      <c r="I5593">
        <v>1</v>
      </c>
      <c r="J5593">
        <v>42.83</v>
      </c>
      <c r="K5593">
        <v>42.83</v>
      </c>
    </row>
    <row r="5594" spans="1:12" x14ac:dyDescent="0.2">
      <c r="A5594" t="s">
        <v>107</v>
      </c>
      <c r="B5594" t="s">
        <v>1094</v>
      </c>
      <c r="C5594" t="s">
        <v>16</v>
      </c>
      <c r="D5594" t="s">
        <v>215</v>
      </c>
      <c r="E5594" t="s">
        <v>226</v>
      </c>
      <c r="F5594" t="s">
        <v>216</v>
      </c>
      <c r="G5594" t="s">
        <v>134</v>
      </c>
      <c r="H5594" t="s">
        <v>32</v>
      </c>
      <c r="I5594">
        <v>4</v>
      </c>
      <c r="J5594">
        <v>42.83</v>
      </c>
      <c r="K5594">
        <v>171.32</v>
      </c>
      <c r="L5594" t="s">
        <v>217</v>
      </c>
    </row>
    <row r="5595" spans="1:12" x14ac:dyDescent="0.2">
      <c r="A5595" t="s">
        <v>107</v>
      </c>
      <c r="B5595" t="s">
        <v>1094</v>
      </c>
      <c r="C5595" t="s">
        <v>16</v>
      </c>
      <c r="D5595" t="s">
        <v>215</v>
      </c>
      <c r="E5595" t="s">
        <v>226</v>
      </c>
      <c r="F5595" t="s">
        <v>216</v>
      </c>
      <c r="G5595" t="s">
        <v>134</v>
      </c>
      <c r="H5595" t="s">
        <v>32</v>
      </c>
      <c r="I5595">
        <v>7.5</v>
      </c>
      <c r="J5595">
        <v>42.83</v>
      </c>
      <c r="K5595">
        <v>321.22500000000002</v>
      </c>
      <c r="L5595" t="s">
        <v>217</v>
      </c>
    </row>
    <row r="5596" spans="1:12" x14ac:dyDescent="0.2">
      <c r="A5596" t="s">
        <v>107</v>
      </c>
      <c r="B5596" t="s">
        <v>1094</v>
      </c>
      <c r="C5596" t="s">
        <v>16</v>
      </c>
      <c r="D5596" t="s">
        <v>215</v>
      </c>
      <c r="E5596" t="s">
        <v>226</v>
      </c>
      <c r="F5596" t="s">
        <v>216</v>
      </c>
      <c r="G5596" t="s">
        <v>134</v>
      </c>
      <c r="H5596" t="s">
        <v>32</v>
      </c>
      <c r="I5596">
        <v>3.5</v>
      </c>
      <c r="J5596">
        <v>42.83</v>
      </c>
      <c r="K5596">
        <v>149.905</v>
      </c>
      <c r="L5596" t="s">
        <v>217</v>
      </c>
    </row>
    <row r="5597" spans="1:12" x14ac:dyDescent="0.2">
      <c r="A5597" t="s">
        <v>108</v>
      </c>
      <c r="B5597" t="s">
        <v>1094</v>
      </c>
      <c r="C5597" t="s">
        <v>16</v>
      </c>
      <c r="D5597" t="s">
        <v>215</v>
      </c>
      <c r="E5597" t="s">
        <v>226</v>
      </c>
      <c r="F5597" t="s">
        <v>216</v>
      </c>
      <c r="G5597" t="s">
        <v>134</v>
      </c>
      <c r="H5597" t="s">
        <v>32</v>
      </c>
      <c r="I5597">
        <v>0.5</v>
      </c>
      <c r="J5597">
        <v>42.83</v>
      </c>
      <c r="K5597">
        <v>21.414999999999999</v>
      </c>
      <c r="L5597" t="s">
        <v>217</v>
      </c>
    </row>
    <row r="5598" spans="1:12" x14ac:dyDescent="0.2">
      <c r="A5598" t="s">
        <v>108</v>
      </c>
      <c r="B5598" t="s">
        <v>1094</v>
      </c>
      <c r="C5598" t="s">
        <v>16</v>
      </c>
      <c r="E5598" t="s">
        <v>18</v>
      </c>
      <c r="I5598">
        <v>1.5</v>
      </c>
      <c r="J5598">
        <v>42.83</v>
      </c>
      <c r="K5598">
        <v>64.245000000000005</v>
      </c>
    </row>
    <row r="5599" spans="1:12" x14ac:dyDescent="0.2">
      <c r="A5599" t="s">
        <v>108</v>
      </c>
      <c r="B5599" t="s">
        <v>1094</v>
      </c>
      <c r="C5599" t="s">
        <v>16</v>
      </c>
      <c r="E5599" t="s">
        <v>20</v>
      </c>
      <c r="I5599">
        <v>1</v>
      </c>
      <c r="J5599">
        <v>42.83</v>
      </c>
      <c r="K5599">
        <v>42.83</v>
      </c>
    </row>
    <row r="5600" spans="1:12" x14ac:dyDescent="0.2">
      <c r="A5600" t="s">
        <v>108</v>
      </c>
      <c r="B5600" t="s">
        <v>1094</v>
      </c>
      <c r="C5600" t="s">
        <v>16</v>
      </c>
      <c r="E5600" t="s">
        <v>17</v>
      </c>
      <c r="I5600">
        <v>4</v>
      </c>
      <c r="J5600">
        <v>42.83</v>
      </c>
      <c r="K5600">
        <v>171.32</v>
      </c>
    </row>
    <row r="5601" spans="1:14" x14ac:dyDescent="0.2">
      <c r="A5601" t="s">
        <v>108</v>
      </c>
      <c r="B5601" t="s">
        <v>1094</v>
      </c>
      <c r="C5601" t="s">
        <v>16</v>
      </c>
      <c r="E5601" t="s">
        <v>17</v>
      </c>
      <c r="I5601">
        <v>7.75</v>
      </c>
      <c r="J5601">
        <v>42.83</v>
      </c>
      <c r="K5601">
        <v>331.9325</v>
      </c>
    </row>
    <row r="5602" spans="1:14" x14ac:dyDescent="0.2">
      <c r="A5602" t="s">
        <v>108</v>
      </c>
      <c r="B5602" t="s">
        <v>1094</v>
      </c>
      <c r="C5602" t="s">
        <v>16</v>
      </c>
      <c r="E5602" t="s">
        <v>17</v>
      </c>
      <c r="I5602">
        <v>7.75</v>
      </c>
      <c r="J5602">
        <v>42.83</v>
      </c>
      <c r="K5602">
        <v>331.9325</v>
      </c>
    </row>
    <row r="5603" spans="1:14" x14ac:dyDescent="0.2">
      <c r="A5603" t="s">
        <v>108</v>
      </c>
      <c r="B5603" t="s">
        <v>1094</v>
      </c>
      <c r="C5603" t="s">
        <v>16</v>
      </c>
      <c r="E5603" t="s">
        <v>17</v>
      </c>
      <c r="I5603">
        <v>7.75</v>
      </c>
      <c r="J5603">
        <v>42.83</v>
      </c>
      <c r="K5603">
        <v>331.9325</v>
      </c>
    </row>
    <row r="5604" spans="1:14" x14ac:dyDescent="0.2">
      <c r="A5604" t="s">
        <v>108</v>
      </c>
      <c r="B5604" t="s">
        <v>1094</v>
      </c>
      <c r="C5604" t="s">
        <v>16</v>
      </c>
      <c r="E5604" t="s">
        <v>118</v>
      </c>
      <c r="F5604" t="s">
        <v>119</v>
      </c>
      <c r="H5604" t="s">
        <v>23</v>
      </c>
      <c r="I5604">
        <v>2.5</v>
      </c>
      <c r="J5604">
        <v>42.83</v>
      </c>
      <c r="K5604">
        <v>107.075</v>
      </c>
      <c r="L5604" t="s">
        <v>120</v>
      </c>
    </row>
    <row r="5605" spans="1:14" x14ac:dyDescent="0.2">
      <c r="A5605" t="s">
        <v>108</v>
      </c>
      <c r="B5605" t="s">
        <v>1094</v>
      </c>
      <c r="C5605" t="s">
        <v>16</v>
      </c>
      <c r="E5605" t="s">
        <v>18</v>
      </c>
      <c r="I5605">
        <v>2.5</v>
      </c>
      <c r="J5605">
        <v>42.83</v>
      </c>
      <c r="K5605">
        <v>107.075</v>
      </c>
    </row>
    <row r="5606" spans="1:14" x14ac:dyDescent="0.2">
      <c r="A5606" t="s">
        <v>108</v>
      </c>
      <c r="B5606" t="s">
        <v>1094</v>
      </c>
      <c r="C5606" t="s">
        <v>16</v>
      </c>
      <c r="E5606" t="s">
        <v>118</v>
      </c>
      <c r="F5606" t="s">
        <v>119</v>
      </c>
      <c r="H5606" t="s">
        <v>23</v>
      </c>
      <c r="I5606">
        <v>3</v>
      </c>
      <c r="J5606">
        <v>42.83</v>
      </c>
      <c r="K5606">
        <v>128.49</v>
      </c>
      <c r="L5606" t="s">
        <v>120</v>
      </c>
    </row>
    <row r="5607" spans="1:14" x14ac:dyDescent="0.2">
      <c r="A5607" t="s">
        <v>109</v>
      </c>
      <c r="B5607" t="s">
        <v>1094</v>
      </c>
      <c r="C5607" t="s">
        <v>16</v>
      </c>
      <c r="E5607" t="s">
        <v>17</v>
      </c>
      <c r="I5607">
        <v>7.75</v>
      </c>
      <c r="J5607">
        <v>42.83</v>
      </c>
      <c r="K5607">
        <v>331.9325</v>
      </c>
    </row>
    <row r="5608" spans="1:14" x14ac:dyDescent="0.2">
      <c r="A5608" t="s">
        <v>109</v>
      </c>
      <c r="B5608" t="s">
        <v>1094</v>
      </c>
      <c r="C5608" t="s">
        <v>16</v>
      </c>
      <c r="E5608" t="s">
        <v>17</v>
      </c>
      <c r="I5608">
        <v>7.75</v>
      </c>
      <c r="J5608">
        <v>42.83</v>
      </c>
      <c r="K5608">
        <v>331.9325</v>
      </c>
    </row>
    <row r="5609" spans="1:14" x14ac:dyDescent="0.2">
      <c r="A5609" t="s">
        <v>109</v>
      </c>
      <c r="B5609" t="s">
        <v>1094</v>
      </c>
      <c r="C5609" t="s">
        <v>16</v>
      </c>
      <c r="E5609" t="s">
        <v>17</v>
      </c>
      <c r="I5609">
        <v>7.75</v>
      </c>
      <c r="J5609">
        <v>42.83</v>
      </c>
      <c r="K5609">
        <v>331.9325</v>
      </c>
    </row>
    <row r="5610" spans="1:14" x14ac:dyDescent="0.2">
      <c r="A5610" t="s">
        <v>109</v>
      </c>
      <c r="B5610" t="s">
        <v>1094</v>
      </c>
      <c r="C5610" t="s">
        <v>16</v>
      </c>
      <c r="E5610" t="s">
        <v>118</v>
      </c>
      <c r="F5610" t="s">
        <v>119</v>
      </c>
      <c r="H5610" t="s">
        <v>23</v>
      </c>
      <c r="I5610">
        <v>7.75</v>
      </c>
      <c r="J5610">
        <v>42.83</v>
      </c>
      <c r="K5610">
        <v>331.9325</v>
      </c>
      <c r="L5610" t="s">
        <v>120</v>
      </c>
    </row>
    <row r="5611" spans="1:14" x14ac:dyDescent="0.2">
      <c r="A5611" t="s">
        <v>109</v>
      </c>
      <c r="B5611" t="s">
        <v>1094</v>
      </c>
      <c r="C5611" t="s">
        <v>16</v>
      </c>
      <c r="E5611" t="s">
        <v>17</v>
      </c>
      <c r="I5611">
        <v>7.75</v>
      </c>
      <c r="J5611">
        <v>42.83</v>
      </c>
      <c r="K5611">
        <v>331.9325</v>
      </c>
    </row>
    <row r="5612" spans="1:14" hidden="1" x14ac:dyDescent="0.2">
      <c r="A5612" t="s">
        <v>14</v>
      </c>
      <c r="B5612" t="s">
        <v>1096</v>
      </c>
      <c r="C5612" t="s">
        <v>1097</v>
      </c>
      <c r="E5612" t="s">
        <v>17</v>
      </c>
      <c r="I5612">
        <v>31</v>
      </c>
      <c r="J5612">
        <v>30.94</v>
      </c>
      <c r="K5612">
        <v>959.14</v>
      </c>
      <c r="N5612" t="s">
        <v>422</v>
      </c>
    </row>
    <row r="5613" spans="1:14" hidden="1" x14ac:dyDescent="0.2">
      <c r="A5613" t="s">
        <v>14</v>
      </c>
      <c r="B5613" t="s">
        <v>1096</v>
      </c>
      <c r="C5613" t="s">
        <v>1097</v>
      </c>
      <c r="E5613" t="s">
        <v>163</v>
      </c>
      <c r="I5613">
        <v>7.75</v>
      </c>
      <c r="J5613">
        <v>30.94</v>
      </c>
      <c r="K5613">
        <v>239.785</v>
      </c>
      <c r="N5613" t="s">
        <v>422</v>
      </c>
    </row>
    <row r="5614" spans="1:14" hidden="1" x14ac:dyDescent="0.2">
      <c r="A5614" t="s">
        <v>36</v>
      </c>
      <c r="B5614" t="s">
        <v>1096</v>
      </c>
      <c r="C5614" t="s">
        <v>1097</v>
      </c>
      <c r="E5614" t="s">
        <v>163</v>
      </c>
      <c r="I5614">
        <v>31</v>
      </c>
      <c r="J5614">
        <v>30.94</v>
      </c>
      <c r="K5614">
        <v>959.14</v>
      </c>
      <c r="N5614" t="s">
        <v>422</v>
      </c>
    </row>
    <row r="5615" spans="1:14" hidden="1" x14ac:dyDescent="0.2">
      <c r="A5615" t="s">
        <v>36</v>
      </c>
      <c r="B5615" t="s">
        <v>1096</v>
      </c>
      <c r="C5615" t="s">
        <v>1097</v>
      </c>
      <c r="E5615" t="s">
        <v>1098</v>
      </c>
      <c r="F5615" t="s">
        <v>1099</v>
      </c>
      <c r="G5615" t="s">
        <v>134</v>
      </c>
      <c r="H5615" t="s">
        <v>64</v>
      </c>
      <c r="I5615">
        <v>4</v>
      </c>
      <c r="J5615">
        <v>30.94</v>
      </c>
      <c r="K5615">
        <v>123.76</v>
      </c>
      <c r="N5615" t="s">
        <v>422</v>
      </c>
    </row>
    <row r="5616" spans="1:14" hidden="1" x14ac:dyDescent="0.2">
      <c r="A5616" t="s">
        <v>36</v>
      </c>
      <c r="B5616" t="s">
        <v>1096</v>
      </c>
      <c r="C5616" t="s">
        <v>1097</v>
      </c>
      <c r="E5616" t="s">
        <v>20</v>
      </c>
      <c r="I5616">
        <v>3.75</v>
      </c>
      <c r="J5616">
        <v>30.94</v>
      </c>
      <c r="K5616">
        <v>116.02500000000001</v>
      </c>
      <c r="N5616" t="s">
        <v>422</v>
      </c>
    </row>
    <row r="5617" spans="1:14" hidden="1" x14ac:dyDescent="0.2">
      <c r="A5617" t="s">
        <v>37</v>
      </c>
      <c r="B5617" t="s">
        <v>1096</v>
      </c>
      <c r="C5617" t="s">
        <v>1097</v>
      </c>
      <c r="E5617" t="s">
        <v>20</v>
      </c>
      <c r="I5617">
        <v>7.75</v>
      </c>
      <c r="J5617">
        <v>30.94</v>
      </c>
      <c r="K5617">
        <v>239.785</v>
      </c>
      <c r="N5617" t="s">
        <v>422</v>
      </c>
    </row>
    <row r="5618" spans="1:14" hidden="1" x14ac:dyDescent="0.2">
      <c r="A5618" t="s">
        <v>37</v>
      </c>
      <c r="B5618" t="s">
        <v>1096</v>
      </c>
      <c r="C5618" t="s">
        <v>1097</v>
      </c>
      <c r="E5618" t="s">
        <v>1098</v>
      </c>
      <c r="F5618" t="s">
        <v>1099</v>
      </c>
      <c r="G5618" t="s">
        <v>134</v>
      </c>
      <c r="H5618" t="s">
        <v>64</v>
      </c>
      <c r="I5618">
        <v>4</v>
      </c>
      <c r="J5618">
        <v>30.94</v>
      </c>
      <c r="K5618">
        <v>123.76</v>
      </c>
      <c r="N5618" t="s">
        <v>422</v>
      </c>
    </row>
    <row r="5619" spans="1:14" hidden="1" x14ac:dyDescent="0.2">
      <c r="A5619" t="s">
        <v>37</v>
      </c>
      <c r="B5619" t="s">
        <v>1096</v>
      </c>
      <c r="C5619" t="s">
        <v>1097</v>
      </c>
      <c r="E5619" t="s">
        <v>163</v>
      </c>
      <c r="I5619">
        <v>27</v>
      </c>
      <c r="J5619">
        <v>30.94</v>
      </c>
      <c r="K5619">
        <v>835.38</v>
      </c>
      <c r="N5619" t="s">
        <v>422</v>
      </c>
    </row>
    <row r="5620" spans="1:14" hidden="1" x14ac:dyDescent="0.2">
      <c r="A5620" t="s">
        <v>39</v>
      </c>
      <c r="B5620" t="s">
        <v>1096</v>
      </c>
      <c r="C5620" t="s">
        <v>1097</v>
      </c>
      <c r="E5620" t="s">
        <v>163</v>
      </c>
      <c r="I5620">
        <v>28</v>
      </c>
      <c r="J5620">
        <v>30.94</v>
      </c>
      <c r="K5620">
        <v>866.32</v>
      </c>
      <c r="N5620" t="s">
        <v>422</v>
      </c>
    </row>
    <row r="5621" spans="1:14" hidden="1" x14ac:dyDescent="0.2">
      <c r="A5621" t="s">
        <v>39</v>
      </c>
      <c r="B5621" t="s">
        <v>1096</v>
      </c>
      <c r="C5621" t="s">
        <v>1097</v>
      </c>
      <c r="E5621" t="s">
        <v>1098</v>
      </c>
      <c r="F5621" t="s">
        <v>1099</v>
      </c>
      <c r="G5621" t="s">
        <v>134</v>
      </c>
      <c r="H5621" t="s">
        <v>64</v>
      </c>
      <c r="I5621">
        <v>7.75</v>
      </c>
      <c r="J5621">
        <v>30.94</v>
      </c>
      <c r="K5621">
        <v>239.785</v>
      </c>
      <c r="N5621" t="s">
        <v>422</v>
      </c>
    </row>
    <row r="5622" spans="1:14" hidden="1" x14ac:dyDescent="0.2">
      <c r="A5622" t="s">
        <v>39</v>
      </c>
      <c r="B5622" t="s">
        <v>1096</v>
      </c>
      <c r="C5622" t="s">
        <v>1097</v>
      </c>
      <c r="E5622" t="s">
        <v>20</v>
      </c>
      <c r="I5622">
        <v>3</v>
      </c>
      <c r="J5622">
        <v>30.94</v>
      </c>
      <c r="K5622">
        <v>92.82</v>
      </c>
      <c r="N5622" t="s">
        <v>422</v>
      </c>
    </row>
    <row r="5623" spans="1:14" hidden="1" x14ac:dyDescent="0.2">
      <c r="A5623" t="s">
        <v>44</v>
      </c>
      <c r="B5623" t="s">
        <v>1096</v>
      </c>
      <c r="C5623" t="s">
        <v>1097</v>
      </c>
      <c r="E5623" t="s">
        <v>20</v>
      </c>
      <c r="I5623">
        <v>2</v>
      </c>
      <c r="J5623">
        <v>30.94</v>
      </c>
      <c r="K5623">
        <v>61.88</v>
      </c>
      <c r="N5623" t="s">
        <v>422</v>
      </c>
    </row>
    <row r="5624" spans="1:14" hidden="1" x14ac:dyDescent="0.2">
      <c r="A5624" t="s">
        <v>44</v>
      </c>
      <c r="B5624" t="s">
        <v>1096</v>
      </c>
      <c r="C5624" t="s">
        <v>1097</v>
      </c>
      <c r="E5624" t="s">
        <v>17</v>
      </c>
      <c r="I5624">
        <v>7.75</v>
      </c>
      <c r="J5624">
        <v>30.94</v>
      </c>
      <c r="K5624">
        <v>239.785</v>
      </c>
      <c r="N5624" t="s">
        <v>422</v>
      </c>
    </row>
    <row r="5625" spans="1:14" hidden="1" x14ac:dyDescent="0.2">
      <c r="A5625" t="s">
        <v>44</v>
      </c>
      <c r="B5625" t="s">
        <v>1096</v>
      </c>
      <c r="C5625" t="s">
        <v>1097</v>
      </c>
      <c r="E5625" t="s">
        <v>1098</v>
      </c>
      <c r="F5625" t="s">
        <v>1099</v>
      </c>
      <c r="G5625" t="s">
        <v>134</v>
      </c>
      <c r="H5625" t="s">
        <v>64</v>
      </c>
      <c r="I5625">
        <v>4</v>
      </c>
      <c r="J5625">
        <v>30.94</v>
      </c>
      <c r="K5625">
        <v>123.76</v>
      </c>
      <c r="N5625" t="s">
        <v>422</v>
      </c>
    </row>
    <row r="5626" spans="1:14" hidden="1" x14ac:dyDescent="0.2">
      <c r="A5626" t="s">
        <v>44</v>
      </c>
      <c r="B5626" t="s">
        <v>1096</v>
      </c>
      <c r="C5626" t="s">
        <v>1097</v>
      </c>
      <c r="E5626" t="s">
        <v>163</v>
      </c>
      <c r="I5626">
        <v>25</v>
      </c>
      <c r="J5626">
        <v>30.94</v>
      </c>
      <c r="K5626">
        <v>773.5</v>
      </c>
      <c r="N5626" t="s">
        <v>422</v>
      </c>
    </row>
    <row r="5627" spans="1:14" hidden="1" x14ac:dyDescent="0.2">
      <c r="A5627" t="s">
        <v>47</v>
      </c>
      <c r="B5627" t="s">
        <v>1096</v>
      </c>
      <c r="C5627" t="s">
        <v>1097</v>
      </c>
      <c r="E5627" t="s">
        <v>163</v>
      </c>
      <c r="I5627">
        <v>25</v>
      </c>
      <c r="J5627">
        <v>30.94</v>
      </c>
      <c r="K5627">
        <v>773.5</v>
      </c>
      <c r="N5627" t="s">
        <v>422</v>
      </c>
    </row>
    <row r="5628" spans="1:14" hidden="1" x14ac:dyDescent="0.2">
      <c r="A5628" t="s">
        <v>47</v>
      </c>
      <c r="B5628" t="s">
        <v>1096</v>
      </c>
      <c r="C5628" t="s">
        <v>1097</v>
      </c>
      <c r="E5628" t="s">
        <v>20</v>
      </c>
      <c r="I5628">
        <v>3</v>
      </c>
      <c r="J5628">
        <v>30.94</v>
      </c>
      <c r="K5628">
        <v>92.82</v>
      </c>
      <c r="N5628" t="s">
        <v>422</v>
      </c>
    </row>
    <row r="5629" spans="1:14" hidden="1" x14ac:dyDescent="0.2">
      <c r="A5629" t="s">
        <v>47</v>
      </c>
      <c r="B5629" t="s">
        <v>1096</v>
      </c>
      <c r="C5629" t="s">
        <v>1097</v>
      </c>
      <c r="E5629" t="s">
        <v>17</v>
      </c>
      <c r="I5629">
        <v>4</v>
      </c>
      <c r="J5629">
        <v>30.94</v>
      </c>
      <c r="K5629">
        <v>123.76</v>
      </c>
      <c r="N5629" t="s">
        <v>422</v>
      </c>
    </row>
    <row r="5630" spans="1:14" hidden="1" x14ac:dyDescent="0.2">
      <c r="A5630" t="s">
        <v>47</v>
      </c>
      <c r="B5630" t="s">
        <v>1096</v>
      </c>
      <c r="C5630" t="s">
        <v>1097</v>
      </c>
      <c r="E5630" t="s">
        <v>1098</v>
      </c>
      <c r="F5630" t="s">
        <v>1099</v>
      </c>
      <c r="G5630" t="s">
        <v>134</v>
      </c>
      <c r="H5630" t="s">
        <v>64</v>
      </c>
      <c r="I5630">
        <v>6.75</v>
      </c>
      <c r="J5630">
        <v>30.94</v>
      </c>
      <c r="K5630">
        <v>208.845</v>
      </c>
      <c r="N5630" t="s">
        <v>422</v>
      </c>
    </row>
    <row r="5631" spans="1:14" hidden="1" x14ac:dyDescent="0.2">
      <c r="A5631" t="s">
        <v>48</v>
      </c>
      <c r="B5631" t="s">
        <v>1096</v>
      </c>
      <c r="C5631" t="s">
        <v>1097</v>
      </c>
      <c r="E5631" t="s">
        <v>17</v>
      </c>
      <c r="I5631">
        <v>3.25</v>
      </c>
      <c r="J5631">
        <v>30.94</v>
      </c>
      <c r="K5631">
        <v>100.55500000000001</v>
      </c>
    </row>
    <row r="5632" spans="1:14" hidden="1" x14ac:dyDescent="0.2">
      <c r="A5632" t="s">
        <v>48</v>
      </c>
      <c r="B5632" t="s">
        <v>1096</v>
      </c>
      <c r="C5632" t="s">
        <v>1097</v>
      </c>
      <c r="E5632" t="s">
        <v>163</v>
      </c>
      <c r="I5632">
        <v>35.5</v>
      </c>
      <c r="J5632">
        <v>30.94</v>
      </c>
      <c r="K5632">
        <v>1098.3699999999999</v>
      </c>
    </row>
    <row r="5633" spans="1:14" hidden="1" x14ac:dyDescent="0.2">
      <c r="A5633" t="s">
        <v>49</v>
      </c>
      <c r="B5633" t="s">
        <v>1096</v>
      </c>
      <c r="C5633" t="s">
        <v>1097</v>
      </c>
      <c r="E5633" t="s">
        <v>17</v>
      </c>
      <c r="I5633">
        <v>4.5</v>
      </c>
      <c r="J5633">
        <v>30.94</v>
      </c>
      <c r="K5633">
        <v>139.22999999999999</v>
      </c>
    </row>
    <row r="5634" spans="1:14" hidden="1" x14ac:dyDescent="0.2">
      <c r="A5634" t="s">
        <v>49</v>
      </c>
      <c r="B5634" t="s">
        <v>1096</v>
      </c>
      <c r="C5634" t="s">
        <v>1097</v>
      </c>
      <c r="E5634" t="s">
        <v>46</v>
      </c>
      <c r="I5634">
        <v>7.75</v>
      </c>
      <c r="J5634">
        <v>30.94</v>
      </c>
      <c r="K5634">
        <v>239.785</v>
      </c>
    </row>
    <row r="5635" spans="1:14" hidden="1" x14ac:dyDescent="0.2">
      <c r="A5635" t="s">
        <v>49</v>
      </c>
      <c r="B5635" t="s">
        <v>1096</v>
      </c>
      <c r="C5635" t="s">
        <v>1097</v>
      </c>
      <c r="E5635" t="s">
        <v>163</v>
      </c>
      <c r="I5635">
        <v>26.5</v>
      </c>
      <c r="J5635">
        <v>30.94</v>
      </c>
      <c r="K5635">
        <v>819.91</v>
      </c>
    </row>
    <row r="5636" spans="1:14" hidden="1" x14ac:dyDescent="0.2">
      <c r="A5636" t="s">
        <v>51</v>
      </c>
      <c r="B5636" t="s">
        <v>1096</v>
      </c>
      <c r="C5636" t="s">
        <v>1097</v>
      </c>
      <c r="E5636" t="s">
        <v>20</v>
      </c>
      <c r="I5636">
        <v>3</v>
      </c>
      <c r="J5636">
        <v>30.94</v>
      </c>
      <c r="K5636">
        <v>92.82</v>
      </c>
    </row>
    <row r="5637" spans="1:14" hidden="1" x14ac:dyDescent="0.2">
      <c r="A5637" t="s">
        <v>51</v>
      </c>
      <c r="B5637" t="s">
        <v>1096</v>
      </c>
      <c r="C5637" t="s">
        <v>1097</v>
      </c>
      <c r="E5637" t="s">
        <v>163</v>
      </c>
      <c r="I5637">
        <v>35.75</v>
      </c>
      <c r="J5637">
        <v>30.94</v>
      </c>
      <c r="K5637">
        <v>1106.105</v>
      </c>
    </row>
    <row r="5638" spans="1:14" hidden="1" x14ac:dyDescent="0.2">
      <c r="A5638" t="s">
        <v>55</v>
      </c>
      <c r="B5638" t="s">
        <v>1096</v>
      </c>
      <c r="C5638" t="s">
        <v>1097</v>
      </c>
      <c r="E5638" t="s">
        <v>163</v>
      </c>
      <c r="I5638">
        <v>34.75</v>
      </c>
      <c r="J5638">
        <v>30.94</v>
      </c>
      <c r="K5638">
        <v>1075.165</v>
      </c>
    </row>
    <row r="5639" spans="1:14" hidden="1" x14ac:dyDescent="0.2">
      <c r="A5639" t="s">
        <v>55</v>
      </c>
      <c r="B5639" t="s">
        <v>1096</v>
      </c>
      <c r="C5639" t="s">
        <v>1097</v>
      </c>
      <c r="E5639" t="s">
        <v>1098</v>
      </c>
      <c r="F5639" t="s">
        <v>1099</v>
      </c>
      <c r="G5639" t="s">
        <v>134</v>
      </c>
      <c r="H5639" t="s">
        <v>64</v>
      </c>
      <c r="I5639">
        <v>4</v>
      </c>
      <c r="J5639">
        <v>30.94</v>
      </c>
      <c r="K5639">
        <v>123.76</v>
      </c>
    </row>
    <row r="5640" spans="1:14" hidden="1" x14ac:dyDescent="0.2">
      <c r="A5640" t="s">
        <v>56</v>
      </c>
      <c r="B5640" t="s">
        <v>1096</v>
      </c>
      <c r="C5640" t="s">
        <v>1097</v>
      </c>
      <c r="E5640" t="s">
        <v>1098</v>
      </c>
      <c r="F5640" t="s">
        <v>1099</v>
      </c>
      <c r="G5640" t="s">
        <v>134</v>
      </c>
      <c r="H5640" t="s">
        <v>64</v>
      </c>
      <c r="I5640">
        <v>7</v>
      </c>
      <c r="J5640">
        <v>30.94</v>
      </c>
      <c r="K5640">
        <v>216.58</v>
      </c>
    </row>
    <row r="5641" spans="1:14" hidden="1" x14ac:dyDescent="0.2">
      <c r="A5641" t="s">
        <v>56</v>
      </c>
      <c r="B5641" t="s">
        <v>1096</v>
      </c>
      <c r="C5641" t="s">
        <v>1097</v>
      </c>
      <c r="E5641" t="s">
        <v>20</v>
      </c>
      <c r="I5641">
        <v>3</v>
      </c>
      <c r="J5641">
        <v>30.94</v>
      </c>
      <c r="K5641">
        <v>92.82</v>
      </c>
    </row>
    <row r="5642" spans="1:14" hidden="1" x14ac:dyDescent="0.2">
      <c r="A5642" t="s">
        <v>56</v>
      </c>
      <c r="B5642" t="s">
        <v>1096</v>
      </c>
      <c r="C5642" t="s">
        <v>1097</v>
      </c>
      <c r="E5642" t="s">
        <v>163</v>
      </c>
      <c r="I5642">
        <v>28.75</v>
      </c>
      <c r="J5642">
        <v>30.94</v>
      </c>
      <c r="K5642">
        <v>889.52499999999998</v>
      </c>
    </row>
    <row r="5643" spans="1:14" hidden="1" x14ac:dyDescent="0.2">
      <c r="A5643" t="s">
        <v>60</v>
      </c>
      <c r="B5643" t="s">
        <v>1096</v>
      </c>
      <c r="C5643" t="s">
        <v>1097</v>
      </c>
      <c r="E5643" t="s">
        <v>163</v>
      </c>
      <c r="I5643">
        <v>12</v>
      </c>
      <c r="J5643">
        <v>30.94</v>
      </c>
      <c r="K5643">
        <v>371.28</v>
      </c>
      <c r="N5643" t="s">
        <v>1100</v>
      </c>
    </row>
    <row r="5644" spans="1:14" hidden="1" x14ac:dyDescent="0.2">
      <c r="A5644" t="s">
        <v>60</v>
      </c>
      <c r="B5644" t="s">
        <v>1096</v>
      </c>
      <c r="C5644" t="s">
        <v>1097</v>
      </c>
      <c r="E5644" t="s">
        <v>20</v>
      </c>
      <c r="I5644">
        <v>12</v>
      </c>
      <c r="J5644">
        <v>30.94</v>
      </c>
      <c r="K5644">
        <v>371.28</v>
      </c>
    </row>
    <row r="5645" spans="1:14" hidden="1" x14ac:dyDescent="0.2">
      <c r="A5645" t="s">
        <v>60</v>
      </c>
      <c r="B5645" t="s">
        <v>1096</v>
      </c>
      <c r="C5645" t="s">
        <v>1097</v>
      </c>
      <c r="E5645" t="s">
        <v>163</v>
      </c>
      <c r="I5645">
        <v>11</v>
      </c>
      <c r="J5645">
        <v>30.94</v>
      </c>
      <c r="K5645">
        <v>340.34</v>
      </c>
      <c r="N5645" t="s">
        <v>1101</v>
      </c>
    </row>
    <row r="5646" spans="1:14" hidden="1" x14ac:dyDescent="0.2">
      <c r="A5646" t="s">
        <v>60</v>
      </c>
      <c r="B5646" t="s">
        <v>1096</v>
      </c>
      <c r="C5646" t="s">
        <v>1097</v>
      </c>
      <c r="E5646" t="s">
        <v>163</v>
      </c>
      <c r="I5646">
        <v>3.75</v>
      </c>
      <c r="J5646">
        <v>30.94</v>
      </c>
      <c r="K5646">
        <v>116.02500000000001</v>
      </c>
      <c r="N5646" t="s">
        <v>1006</v>
      </c>
    </row>
    <row r="5647" spans="1:14" hidden="1" x14ac:dyDescent="0.2">
      <c r="A5647" t="s">
        <v>67</v>
      </c>
      <c r="B5647" t="s">
        <v>1096</v>
      </c>
      <c r="C5647" t="s">
        <v>1097</v>
      </c>
      <c r="E5647" t="s">
        <v>163</v>
      </c>
      <c r="I5647">
        <v>23.25</v>
      </c>
      <c r="J5647">
        <v>30.94</v>
      </c>
      <c r="K5647">
        <v>719.35500000000002</v>
      </c>
      <c r="N5647" t="s">
        <v>1101</v>
      </c>
    </row>
    <row r="5648" spans="1:14" hidden="1" x14ac:dyDescent="0.2">
      <c r="A5648" t="s">
        <v>67</v>
      </c>
      <c r="B5648" t="s">
        <v>1096</v>
      </c>
      <c r="C5648" t="s">
        <v>1097</v>
      </c>
      <c r="E5648" t="s">
        <v>163</v>
      </c>
      <c r="I5648">
        <v>11.5</v>
      </c>
      <c r="J5648">
        <v>30.94</v>
      </c>
      <c r="K5648">
        <v>355.81</v>
      </c>
      <c r="N5648" t="s">
        <v>1102</v>
      </c>
    </row>
    <row r="5649" spans="1:14" hidden="1" x14ac:dyDescent="0.2">
      <c r="A5649" t="s">
        <v>67</v>
      </c>
      <c r="B5649" t="s">
        <v>1096</v>
      </c>
      <c r="C5649" t="s">
        <v>1097</v>
      </c>
      <c r="E5649" t="s">
        <v>163</v>
      </c>
      <c r="I5649">
        <v>4</v>
      </c>
      <c r="J5649">
        <v>30.94</v>
      </c>
      <c r="K5649">
        <v>123.76</v>
      </c>
      <c r="N5649" t="s">
        <v>1006</v>
      </c>
    </row>
    <row r="5650" spans="1:14" hidden="1" x14ac:dyDescent="0.2">
      <c r="A5650" t="s">
        <v>68</v>
      </c>
      <c r="B5650" t="s">
        <v>1096</v>
      </c>
      <c r="C5650" t="s">
        <v>1097</v>
      </c>
      <c r="E5650" t="s">
        <v>163</v>
      </c>
      <c r="I5650">
        <v>7.75</v>
      </c>
      <c r="J5650">
        <v>30.94</v>
      </c>
      <c r="K5650">
        <v>239.785</v>
      </c>
      <c r="N5650" t="s">
        <v>1006</v>
      </c>
    </row>
    <row r="5651" spans="1:14" hidden="1" x14ac:dyDescent="0.2">
      <c r="A5651" t="s">
        <v>68</v>
      </c>
      <c r="B5651" t="s">
        <v>1096</v>
      </c>
      <c r="C5651" t="s">
        <v>1097</v>
      </c>
      <c r="E5651" t="s">
        <v>163</v>
      </c>
      <c r="I5651">
        <v>15.5</v>
      </c>
      <c r="J5651">
        <v>30.94</v>
      </c>
      <c r="K5651">
        <v>479.57</v>
      </c>
      <c r="N5651" t="s">
        <v>1101</v>
      </c>
    </row>
    <row r="5652" spans="1:14" hidden="1" x14ac:dyDescent="0.2">
      <c r="A5652" t="s">
        <v>68</v>
      </c>
      <c r="B5652" t="s">
        <v>1096</v>
      </c>
      <c r="C5652" t="s">
        <v>1097</v>
      </c>
      <c r="E5652" t="s">
        <v>17</v>
      </c>
      <c r="I5652">
        <v>7.75</v>
      </c>
      <c r="J5652">
        <v>30.94</v>
      </c>
      <c r="K5652">
        <v>239.785</v>
      </c>
    </row>
    <row r="5653" spans="1:14" hidden="1" x14ac:dyDescent="0.2">
      <c r="A5653" t="s">
        <v>68</v>
      </c>
      <c r="B5653" t="s">
        <v>1096</v>
      </c>
      <c r="C5653" t="s">
        <v>1097</v>
      </c>
      <c r="E5653" t="s">
        <v>163</v>
      </c>
      <c r="I5653">
        <v>7.75</v>
      </c>
      <c r="J5653">
        <v>30.94</v>
      </c>
      <c r="K5653">
        <v>239.785</v>
      </c>
      <c r="N5653" t="s">
        <v>1102</v>
      </c>
    </row>
    <row r="5654" spans="1:14" hidden="1" x14ac:dyDescent="0.2">
      <c r="A5654" t="s">
        <v>68</v>
      </c>
      <c r="B5654" t="s">
        <v>1096</v>
      </c>
      <c r="C5654" t="s">
        <v>1097</v>
      </c>
      <c r="E5654" t="s">
        <v>163</v>
      </c>
      <c r="I5654">
        <v>7.75</v>
      </c>
      <c r="J5654">
        <v>30.94</v>
      </c>
      <c r="K5654">
        <v>239.785</v>
      </c>
      <c r="N5654" t="s">
        <v>1102</v>
      </c>
    </row>
    <row r="5655" spans="1:14" hidden="1" x14ac:dyDescent="0.2">
      <c r="A5655" t="s">
        <v>69</v>
      </c>
      <c r="B5655" t="s">
        <v>1096</v>
      </c>
      <c r="C5655" t="s">
        <v>1097</v>
      </c>
      <c r="E5655" t="s">
        <v>163</v>
      </c>
      <c r="I5655">
        <v>15.5</v>
      </c>
      <c r="J5655">
        <v>30.94</v>
      </c>
      <c r="K5655">
        <v>479.57</v>
      </c>
      <c r="N5655" t="s">
        <v>1101</v>
      </c>
    </row>
    <row r="5656" spans="1:14" hidden="1" x14ac:dyDescent="0.2">
      <c r="A5656" t="s">
        <v>69</v>
      </c>
      <c r="B5656" t="s">
        <v>1096</v>
      </c>
      <c r="C5656" t="s">
        <v>1097</v>
      </c>
      <c r="E5656" t="s">
        <v>46</v>
      </c>
      <c r="I5656">
        <v>7.75</v>
      </c>
      <c r="J5656">
        <v>30.94</v>
      </c>
      <c r="K5656">
        <v>239.785</v>
      </c>
    </row>
    <row r="5657" spans="1:14" hidden="1" x14ac:dyDescent="0.2">
      <c r="A5657" t="s">
        <v>69</v>
      </c>
      <c r="B5657" t="s">
        <v>1096</v>
      </c>
      <c r="C5657" t="s">
        <v>1097</v>
      </c>
      <c r="E5657" t="s">
        <v>17</v>
      </c>
      <c r="I5657">
        <v>15.5</v>
      </c>
      <c r="J5657">
        <v>30.94</v>
      </c>
      <c r="K5657">
        <v>479.57</v>
      </c>
    </row>
    <row r="5658" spans="1:14" hidden="1" x14ac:dyDescent="0.2">
      <c r="A5658" t="s">
        <v>70</v>
      </c>
      <c r="B5658" t="s">
        <v>1096</v>
      </c>
      <c r="C5658" t="s">
        <v>1097</v>
      </c>
      <c r="E5658" t="s">
        <v>46</v>
      </c>
      <c r="I5658">
        <v>7.75</v>
      </c>
      <c r="J5658">
        <v>30.94</v>
      </c>
      <c r="K5658">
        <v>239.785</v>
      </c>
    </row>
    <row r="5659" spans="1:14" hidden="1" x14ac:dyDescent="0.2">
      <c r="A5659" t="s">
        <v>70</v>
      </c>
      <c r="B5659" t="s">
        <v>1096</v>
      </c>
      <c r="C5659" t="s">
        <v>1097</v>
      </c>
      <c r="E5659" t="s">
        <v>17</v>
      </c>
      <c r="I5659">
        <v>15.5</v>
      </c>
      <c r="J5659">
        <v>30.94</v>
      </c>
      <c r="K5659">
        <v>479.57</v>
      </c>
    </row>
    <row r="5660" spans="1:14" hidden="1" x14ac:dyDescent="0.2">
      <c r="A5660" t="s">
        <v>70</v>
      </c>
      <c r="B5660" t="s">
        <v>1096</v>
      </c>
      <c r="C5660" t="s">
        <v>1097</v>
      </c>
      <c r="E5660" t="s">
        <v>163</v>
      </c>
      <c r="I5660">
        <v>15.5</v>
      </c>
      <c r="J5660">
        <v>30.94</v>
      </c>
      <c r="K5660">
        <v>479.57</v>
      </c>
      <c r="N5660" t="s">
        <v>1101</v>
      </c>
    </row>
    <row r="5661" spans="1:14" hidden="1" x14ac:dyDescent="0.2">
      <c r="A5661" t="s">
        <v>71</v>
      </c>
      <c r="B5661" t="s">
        <v>1096</v>
      </c>
      <c r="C5661" t="s">
        <v>1097</v>
      </c>
      <c r="E5661" t="s">
        <v>163</v>
      </c>
      <c r="I5661">
        <v>18.75</v>
      </c>
      <c r="J5661">
        <v>30.94</v>
      </c>
      <c r="K5661">
        <v>580.125</v>
      </c>
      <c r="N5661" t="s">
        <v>1101</v>
      </c>
    </row>
    <row r="5662" spans="1:14" hidden="1" x14ac:dyDescent="0.2">
      <c r="A5662" t="s">
        <v>71</v>
      </c>
      <c r="B5662" t="s">
        <v>1096</v>
      </c>
      <c r="C5662" t="s">
        <v>1097</v>
      </c>
      <c r="E5662" t="s">
        <v>163</v>
      </c>
      <c r="I5662">
        <v>7.75</v>
      </c>
      <c r="J5662">
        <v>30.94</v>
      </c>
      <c r="K5662">
        <v>239.785</v>
      </c>
      <c r="N5662" t="s">
        <v>1103</v>
      </c>
    </row>
    <row r="5663" spans="1:14" hidden="1" x14ac:dyDescent="0.2">
      <c r="A5663" t="s">
        <v>71</v>
      </c>
      <c r="B5663" t="s">
        <v>1096</v>
      </c>
      <c r="C5663" t="s">
        <v>1097</v>
      </c>
      <c r="E5663" t="s">
        <v>17</v>
      </c>
      <c r="I5663">
        <v>7.75</v>
      </c>
      <c r="J5663">
        <v>30.94</v>
      </c>
      <c r="K5663">
        <v>239.785</v>
      </c>
    </row>
    <row r="5664" spans="1:14" hidden="1" x14ac:dyDescent="0.2">
      <c r="A5664" t="s">
        <v>71</v>
      </c>
      <c r="B5664" t="s">
        <v>1096</v>
      </c>
      <c r="C5664" t="s">
        <v>1097</v>
      </c>
      <c r="E5664" t="s">
        <v>20</v>
      </c>
      <c r="I5664">
        <v>4.5</v>
      </c>
      <c r="J5664">
        <v>30.94</v>
      </c>
      <c r="K5664">
        <v>139.22999999999999</v>
      </c>
    </row>
    <row r="5665" spans="1:14" hidden="1" x14ac:dyDescent="0.2">
      <c r="A5665" t="s">
        <v>72</v>
      </c>
      <c r="B5665" t="s">
        <v>1096</v>
      </c>
      <c r="C5665" t="s">
        <v>1097</v>
      </c>
      <c r="E5665" t="s">
        <v>20</v>
      </c>
      <c r="I5665">
        <v>3</v>
      </c>
      <c r="J5665">
        <v>30.94</v>
      </c>
      <c r="K5665">
        <v>92.82</v>
      </c>
    </row>
    <row r="5666" spans="1:14" hidden="1" x14ac:dyDescent="0.2">
      <c r="A5666" t="s">
        <v>72</v>
      </c>
      <c r="B5666" t="s">
        <v>1096</v>
      </c>
      <c r="C5666" t="s">
        <v>1097</v>
      </c>
      <c r="E5666" t="s">
        <v>163</v>
      </c>
      <c r="I5666">
        <v>15.5</v>
      </c>
      <c r="J5666">
        <v>30.94</v>
      </c>
      <c r="K5666">
        <v>479.57</v>
      </c>
      <c r="N5666" t="s">
        <v>1101</v>
      </c>
    </row>
    <row r="5667" spans="1:14" hidden="1" x14ac:dyDescent="0.2">
      <c r="A5667" t="s">
        <v>72</v>
      </c>
      <c r="B5667" t="s">
        <v>1096</v>
      </c>
      <c r="C5667" t="s">
        <v>1097</v>
      </c>
      <c r="E5667" t="s">
        <v>163</v>
      </c>
      <c r="I5667">
        <v>15.5</v>
      </c>
      <c r="J5667">
        <v>30.94</v>
      </c>
      <c r="K5667">
        <v>479.57</v>
      </c>
      <c r="N5667" t="s">
        <v>498</v>
      </c>
    </row>
    <row r="5668" spans="1:14" hidden="1" x14ac:dyDescent="0.2">
      <c r="A5668" t="s">
        <v>74</v>
      </c>
      <c r="B5668" t="s">
        <v>1096</v>
      </c>
      <c r="C5668" t="s">
        <v>1097</v>
      </c>
      <c r="E5668" t="s">
        <v>163</v>
      </c>
      <c r="I5668">
        <v>15.5</v>
      </c>
      <c r="J5668">
        <v>30.94</v>
      </c>
      <c r="K5668">
        <v>479.57</v>
      </c>
      <c r="N5668" t="s">
        <v>1104</v>
      </c>
    </row>
    <row r="5669" spans="1:14" hidden="1" x14ac:dyDescent="0.2">
      <c r="A5669" t="s">
        <v>74</v>
      </c>
      <c r="B5669" t="s">
        <v>1096</v>
      </c>
      <c r="C5669" t="s">
        <v>1097</v>
      </c>
      <c r="E5669" t="s">
        <v>163</v>
      </c>
      <c r="I5669">
        <v>15.5</v>
      </c>
      <c r="J5669">
        <v>30.94</v>
      </c>
      <c r="K5669">
        <v>479.57</v>
      </c>
      <c r="N5669" t="s">
        <v>1101</v>
      </c>
    </row>
    <row r="5670" spans="1:14" hidden="1" x14ac:dyDescent="0.2">
      <c r="A5670" t="s">
        <v>75</v>
      </c>
      <c r="B5670" t="s">
        <v>1096</v>
      </c>
      <c r="C5670" t="s">
        <v>1097</v>
      </c>
      <c r="E5670" t="s">
        <v>163</v>
      </c>
      <c r="I5670">
        <v>15.5</v>
      </c>
      <c r="J5670">
        <v>30.94</v>
      </c>
      <c r="K5670">
        <v>479.57</v>
      </c>
      <c r="N5670" t="s">
        <v>1101</v>
      </c>
    </row>
    <row r="5671" spans="1:14" hidden="1" x14ac:dyDescent="0.2">
      <c r="A5671" t="s">
        <v>76</v>
      </c>
      <c r="B5671" t="s">
        <v>1096</v>
      </c>
      <c r="C5671" t="s">
        <v>1097</v>
      </c>
      <c r="E5671" t="s">
        <v>163</v>
      </c>
      <c r="I5671">
        <v>23.25</v>
      </c>
      <c r="J5671">
        <v>30.94</v>
      </c>
      <c r="K5671">
        <v>719.35500000000002</v>
      </c>
      <c r="N5671" t="s">
        <v>1101</v>
      </c>
    </row>
    <row r="5672" spans="1:14" hidden="1" x14ac:dyDescent="0.2">
      <c r="A5672" t="s">
        <v>76</v>
      </c>
      <c r="B5672" t="s">
        <v>1096</v>
      </c>
      <c r="C5672" t="s">
        <v>1097</v>
      </c>
      <c r="E5672" t="s">
        <v>163</v>
      </c>
      <c r="I5672">
        <v>7.75</v>
      </c>
      <c r="J5672">
        <v>30.94</v>
      </c>
      <c r="K5672">
        <v>239.785</v>
      </c>
      <c r="N5672" t="s">
        <v>487</v>
      </c>
    </row>
    <row r="5673" spans="1:14" hidden="1" x14ac:dyDescent="0.2">
      <c r="A5673" t="s">
        <v>76</v>
      </c>
      <c r="B5673" t="s">
        <v>1096</v>
      </c>
      <c r="C5673" t="s">
        <v>1097</v>
      </c>
      <c r="E5673" t="s">
        <v>17</v>
      </c>
      <c r="I5673">
        <v>7.75</v>
      </c>
      <c r="J5673">
        <v>30.94</v>
      </c>
      <c r="K5673">
        <v>239.785</v>
      </c>
      <c r="N5673" t="s">
        <v>487</v>
      </c>
    </row>
    <row r="5674" spans="1:14" hidden="1" x14ac:dyDescent="0.2">
      <c r="A5674" t="s">
        <v>77</v>
      </c>
      <c r="B5674" t="s">
        <v>1096</v>
      </c>
      <c r="C5674" t="s">
        <v>1097</v>
      </c>
      <c r="E5674" t="s">
        <v>17</v>
      </c>
      <c r="I5674">
        <v>7.75</v>
      </c>
      <c r="J5674">
        <v>30.94</v>
      </c>
      <c r="K5674">
        <v>239.785</v>
      </c>
      <c r="N5674" t="s">
        <v>487</v>
      </c>
    </row>
    <row r="5675" spans="1:14" hidden="1" x14ac:dyDescent="0.2">
      <c r="A5675" t="s">
        <v>77</v>
      </c>
      <c r="B5675" t="s">
        <v>1096</v>
      </c>
      <c r="C5675" t="s">
        <v>1097</v>
      </c>
      <c r="E5675" t="s">
        <v>163</v>
      </c>
      <c r="I5675">
        <v>27.75</v>
      </c>
      <c r="J5675">
        <v>30.94</v>
      </c>
      <c r="K5675">
        <v>858.58500000000004</v>
      </c>
      <c r="N5675" t="s">
        <v>487</v>
      </c>
    </row>
    <row r="5676" spans="1:14" hidden="1" x14ac:dyDescent="0.2">
      <c r="A5676" t="s">
        <v>77</v>
      </c>
      <c r="B5676" t="s">
        <v>1096</v>
      </c>
      <c r="C5676" t="s">
        <v>1097</v>
      </c>
      <c r="E5676" t="s">
        <v>163</v>
      </c>
      <c r="I5676">
        <v>3.25</v>
      </c>
      <c r="J5676">
        <v>30.94</v>
      </c>
      <c r="K5676">
        <v>100.55500000000001</v>
      </c>
      <c r="N5676" t="s">
        <v>1101</v>
      </c>
    </row>
    <row r="5677" spans="1:14" hidden="1" x14ac:dyDescent="0.2">
      <c r="A5677" t="s">
        <v>78</v>
      </c>
      <c r="B5677" t="s">
        <v>1096</v>
      </c>
      <c r="C5677" t="s">
        <v>1097</v>
      </c>
      <c r="E5677" t="s">
        <v>163</v>
      </c>
      <c r="I5677">
        <v>7.75</v>
      </c>
      <c r="J5677">
        <v>30.94</v>
      </c>
      <c r="K5677">
        <v>239.785</v>
      </c>
      <c r="N5677" t="s">
        <v>1101</v>
      </c>
    </row>
    <row r="5678" spans="1:14" hidden="1" x14ac:dyDescent="0.2">
      <c r="A5678" t="s">
        <v>78</v>
      </c>
      <c r="B5678" t="s">
        <v>1096</v>
      </c>
      <c r="C5678" t="s">
        <v>1097</v>
      </c>
      <c r="E5678" t="s">
        <v>17</v>
      </c>
      <c r="I5678">
        <v>31</v>
      </c>
      <c r="J5678">
        <v>30.94</v>
      </c>
      <c r="K5678">
        <v>959.14</v>
      </c>
    </row>
    <row r="5679" spans="1:14" hidden="1" x14ac:dyDescent="0.2">
      <c r="A5679" t="s">
        <v>80</v>
      </c>
      <c r="B5679" t="s">
        <v>1096</v>
      </c>
      <c r="C5679" t="s">
        <v>1097</v>
      </c>
      <c r="E5679" t="s">
        <v>46</v>
      </c>
      <c r="I5679">
        <v>7.75</v>
      </c>
      <c r="J5679">
        <v>30.94</v>
      </c>
      <c r="K5679">
        <v>239.785</v>
      </c>
    </row>
    <row r="5680" spans="1:14" hidden="1" x14ac:dyDescent="0.2">
      <c r="A5680" t="s">
        <v>80</v>
      </c>
      <c r="B5680" t="s">
        <v>1096</v>
      </c>
      <c r="C5680" t="s">
        <v>1097</v>
      </c>
      <c r="E5680" t="s">
        <v>163</v>
      </c>
      <c r="I5680">
        <v>7.75</v>
      </c>
      <c r="J5680">
        <v>30.94</v>
      </c>
      <c r="K5680">
        <v>239.785</v>
      </c>
      <c r="N5680" t="s">
        <v>1105</v>
      </c>
    </row>
    <row r="5681" spans="1:14" hidden="1" x14ac:dyDescent="0.2">
      <c r="A5681" t="s">
        <v>80</v>
      </c>
      <c r="B5681" t="s">
        <v>1096</v>
      </c>
      <c r="C5681" t="s">
        <v>1097</v>
      </c>
      <c r="E5681" t="s">
        <v>163</v>
      </c>
      <c r="I5681">
        <v>15.5</v>
      </c>
      <c r="J5681">
        <v>30.94</v>
      </c>
      <c r="K5681">
        <v>479.57</v>
      </c>
      <c r="N5681" t="s">
        <v>1106</v>
      </c>
    </row>
    <row r="5682" spans="1:14" hidden="1" x14ac:dyDescent="0.2">
      <c r="A5682" t="s">
        <v>80</v>
      </c>
      <c r="B5682" t="s">
        <v>1096</v>
      </c>
      <c r="C5682" t="s">
        <v>1097</v>
      </c>
      <c r="E5682" t="s">
        <v>163</v>
      </c>
      <c r="I5682">
        <v>7.75</v>
      </c>
      <c r="J5682">
        <v>30.94</v>
      </c>
      <c r="K5682">
        <v>239.785</v>
      </c>
      <c r="N5682" t="s">
        <v>1102</v>
      </c>
    </row>
    <row r="5683" spans="1:14" hidden="1" x14ac:dyDescent="0.2">
      <c r="A5683" t="s">
        <v>80</v>
      </c>
      <c r="B5683" t="s">
        <v>1096</v>
      </c>
      <c r="C5683" t="s">
        <v>1097</v>
      </c>
      <c r="E5683" t="s">
        <v>163</v>
      </c>
      <c r="I5683">
        <v>7.75</v>
      </c>
      <c r="J5683">
        <v>30.94</v>
      </c>
      <c r="K5683">
        <v>239.785</v>
      </c>
      <c r="N5683" t="s">
        <v>1102</v>
      </c>
    </row>
    <row r="5684" spans="1:14" hidden="1" x14ac:dyDescent="0.2">
      <c r="A5684" t="s">
        <v>81</v>
      </c>
      <c r="B5684" t="s">
        <v>1096</v>
      </c>
      <c r="C5684" t="s">
        <v>1097</v>
      </c>
      <c r="E5684" t="s">
        <v>163</v>
      </c>
      <c r="I5684">
        <v>7.75</v>
      </c>
      <c r="J5684">
        <v>30.94</v>
      </c>
      <c r="K5684">
        <v>239.785</v>
      </c>
      <c r="N5684" t="s">
        <v>1107</v>
      </c>
    </row>
    <row r="5685" spans="1:14" hidden="1" x14ac:dyDescent="0.2">
      <c r="A5685" t="s">
        <v>81</v>
      </c>
      <c r="B5685" t="s">
        <v>1096</v>
      </c>
      <c r="C5685" t="s">
        <v>1097</v>
      </c>
      <c r="E5685" t="s">
        <v>163</v>
      </c>
      <c r="I5685">
        <v>15.5</v>
      </c>
      <c r="J5685">
        <v>30.94</v>
      </c>
      <c r="K5685">
        <v>479.57</v>
      </c>
      <c r="N5685" t="s">
        <v>1101</v>
      </c>
    </row>
    <row r="5686" spans="1:14" hidden="1" x14ac:dyDescent="0.2">
      <c r="A5686" t="s">
        <v>81</v>
      </c>
      <c r="B5686" t="s">
        <v>1096</v>
      </c>
      <c r="C5686" t="s">
        <v>1097</v>
      </c>
      <c r="E5686" t="s">
        <v>163</v>
      </c>
      <c r="I5686">
        <v>7.75</v>
      </c>
      <c r="J5686">
        <v>30.94</v>
      </c>
      <c r="K5686">
        <v>239.785</v>
      </c>
      <c r="N5686" t="s">
        <v>1100</v>
      </c>
    </row>
    <row r="5687" spans="1:14" hidden="1" x14ac:dyDescent="0.2">
      <c r="A5687" t="s">
        <v>81</v>
      </c>
      <c r="B5687" t="s">
        <v>1096</v>
      </c>
      <c r="C5687" t="s">
        <v>1097</v>
      </c>
      <c r="E5687" t="s">
        <v>46</v>
      </c>
      <c r="I5687">
        <v>7.75</v>
      </c>
      <c r="J5687">
        <v>30.94</v>
      </c>
      <c r="K5687">
        <v>239.785</v>
      </c>
      <c r="N5687" t="s">
        <v>1100</v>
      </c>
    </row>
    <row r="5688" spans="1:14" hidden="1" x14ac:dyDescent="0.2">
      <c r="A5688" t="s">
        <v>82</v>
      </c>
      <c r="B5688" t="s">
        <v>1096</v>
      </c>
      <c r="C5688" t="s">
        <v>1097</v>
      </c>
      <c r="E5688" t="s">
        <v>163</v>
      </c>
      <c r="I5688">
        <v>7.75</v>
      </c>
      <c r="J5688">
        <v>30.94</v>
      </c>
      <c r="K5688">
        <v>239.785</v>
      </c>
      <c r="N5688" t="s">
        <v>1107</v>
      </c>
    </row>
    <row r="5689" spans="1:14" hidden="1" x14ac:dyDescent="0.2">
      <c r="A5689" t="s">
        <v>82</v>
      </c>
      <c r="B5689" t="s">
        <v>1096</v>
      </c>
      <c r="C5689" t="s">
        <v>1097</v>
      </c>
      <c r="E5689" t="s">
        <v>163</v>
      </c>
      <c r="I5689">
        <v>15.5</v>
      </c>
      <c r="J5689">
        <v>30.94</v>
      </c>
      <c r="K5689">
        <v>479.57</v>
      </c>
      <c r="N5689" t="s">
        <v>1101</v>
      </c>
    </row>
    <row r="5690" spans="1:14" hidden="1" x14ac:dyDescent="0.2">
      <c r="A5690" t="s">
        <v>82</v>
      </c>
      <c r="B5690" t="s">
        <v>1096</v>
      </c>
      <c r="C5690" t="s">
        <v>1097</v>
      </c>
      <c r="E5690" t="s">
        <v>163</v>
      </c>
      <c r="I5690">
        <v>7.75</v>
      </c>
      <c r="J5690">
        <v>30.94</v>
      </c>
      <c r="K5690">
        <v>239.785</v>
      </c>
      <c r="N5690" t="s">
        <v>1100</v>
      </c>
    </row>
    <row r="5691" spans="1:14" hidden="1" x14ac:dyDescent="0.2">
      <c r="A5691" t="s">
        <v>82</v>
      </c>
      <c r="B5691" t="s">
        <v>1096</v>
      </c>
      <c r="C5691" t="s">
        <v>1097</v>
      </c>
      <c r="E5691" t="s">
        <v>20</v>
      </c>
      <c r="I5691">
        <v>7.75</v>
      </c>
      <c r="J5691">
        <v>30.94</v>
      </c>
      <c r="K5691">
        <v>239.785</v>
      </c>
      <c r="N5691" t="s">
        <v>1100</v>
      </c>
    </row>
    <row r="5692" spans="1:14" hidden="1" x14ac:dyDescent="0.2">
      <c r="A5692" t="s">
        <v>83</v>
      </c>
      <c r="B5692" t="s">
        <v>1096</v>
      </c>
      <c r="C5692" t="s">
        <v>1097</v>
      </c>
      <c r="E5692" t="s">
        <v>163</v>
      </c>
      <c r="I5692">
        <v>23.25</v>
      </c>
      <c r="J5692">
        <v>30.94</v>
      </c>
      <c r="K5692">
        <v>719.35500000000002</v>
      </c>
      <c r="N5692" t="s">
        <v>1101</v>
      </c>
    </row>
    <row r="5693" spans="1:14" hidden="1" x14ac:dyDescent="0.2">
      <c r="A5693" t="s">
        <v>83</v>
      </c>
      <c r="B5693" t="s">
        <v>1096</v>
      </c>
      <c r="C5693" t="s">
        <v>1097</v>
      </c>
      <c r="E5693" t="s">
        <v>163</v>
      </c>
      <c r="I5693">
        <v>7.75</v>
      </c>
      <c r="J5693">
        <v>30.94</v>
      </c>
      <c r="K5693">
        <v>239.785</v>
      </c>
      <c r="N5693" t="s">
        <v>1108</v>
      </c>
    </row>
    <row r="5694" spans="1:14" hidden="1" x14ac:dyDescent="0.2">
      <c r="A5694" t="s">
        <v>83</v>
      </c>
      <c r="B5694" t="s">
        <v>1096</v>
      </c>
      <c r="C5694" t="s">
        <v>1097</v>
      </c>
      <c r="E5694" t="s">
        <v>17</v>
      </c>
      <c r="I5694">
        <v>7.75</v>
      </c>
      <c r="J5694">
        <v>30.94</v>
      </c>
      <c r="K5694">
        <v>239.785</v>
      </c>
      <c r="N5694" t="s">
        <v>1108</v>
      </c>
    </row>
    <row r="5695" spans="1:14" hidden="1" x14ac:dyDescent="0.2">
      <c r="A5695" t="s">
        <v>84</v>
      </c>
      <c r="B5695" t="s">
        <v>1096</v>
      </c>
      <c r="C5695" t="s">
        <v>1097</v>
      </c>
      <c r="E5695" t="s">
        <v>17</v>
      </c>
      <c r="I5695">
        <v>38.75</v>
      </c>
      <c r="J5695">
        <v>30.94</v>
      </c>
      <c r="K5695">
        <v>1198.925</v>
      </c>
    </row>
    <row r="5696" spans="1:14" hidden="1" x14ac:dyDescent="0.2">
      <c r="A5696" t="s">
        <v>85</v>
      </c>
      <c r="B5696" t="s">
        <v>1096</v>
      </c>
      <c r="C5696" t="s">
        <v>1097</v>
      </c>
      <c r="E5696" t="s">
        <v>17</v>
      </c>
      <c r="I5696">
        <v>38.75</v>
      </c>
      <c r="J5696">
        <v>30.94</v>
      </c>
      <c r="K5696">
        <v>1198.925</v>
      </c>
    </row>
    <row r="5697" spans="1:14" hidden="1" x14ac:dyDescent="0.2">
      <c r="A5697" t="s">
        <v>86</v>
      </c>
      <c r="B5697" t="s">
        <v>1096</v>
      </c>
      <c r="C5697" t="s">
        <v>1097</v>
      </c>
      <c r="E5697" t="s">
        <v>17</v>
      </c>
      <c r="I5697">
        <v>38.75</v>
      </c>
      <c r="J5697">
        <v>30.94</v>
      </c>
      <c r="K5697">
        <v>1198.925</v>
      </c>
    </row>
    <row r="5698" spans="1:14" hidden="1" x14ac:dyDescent="0.2">
      <c r="A5698" t="s">
        <v>87</v>
      </c>
      <c r="B5698" t="s">
        <v>1096</v>
      </c>
      <c r="C5698" t="s">
        <v>1097</v>
      </c>
      <c r="E5698" t="s">
        <v>17</v>
      </c>
      <c r="I5698">
        <v>7.75</v>
      </c>
      <c r="J5698">
        <v>30.94</v>
      </c>
      <c r="K5698">
        <v>239.785</v>
      </c>
    </row>
    <row r="5699" spans="1:14" hidden="1" x14ac:dyDescent="0.2">
      <c r="A5699" t="s">
        <v>87</v>
      </c>
      <c r="B5699" t="s">
        <v>1096</v>
      </c>
      <c r="C5699" t="s">
        <v>1097</v>
      </c>
      <c r="E5699" t="s">
        <v>163</v>
      </c>
      <c r="I5699">
        <v>31</v>
      </c>
      <c r="J5699">
        <v>30.94</v>
      </c>
      <c r="K5699">
        <v>959.14</v>
      </c>
      <c r="N5699" t="s">
        <v>1101</v>
      </c>
    </row>
    <row r="5700" spans="1:14" hidden="1" x14ac:dyDescent="0.2">
      <c r="A5700" t="s">
        <v>88</v>
      </c>
      <c r="B5700" t="s">
        <v>1096</v>
      </c>
      <c r="C5700" t="s">
        <v>1097</v>
      </c>
      <c r="E5700" t="s">
        <v>17</v>
      </c>
      <c r="I5700">
        <v>7.75</v>
      </c>
      <c r="J5700">
        <v>30.94</v>
      </c>
      <c r="K5700">
        <v>239.785</v>
      </c>
    </row>
    <row r="5701" spans="1:14" hidden="1" x14ac:dyDescent="0.2">
      <c r="A5701" t="s">
        <v>88</v>
      </c>
      <c r="B5701" t="s">
        <v>1096</v>
      </c>
      <c r="C5701" t="s">
        <v>1097</v>
      </c>
      <c r="E5701" t="s">
        <v>163</v>
      </c>
      <c r="I5701">
        <v>7.75</v>
      </c>
      <c r="J5701">
        <v>30.94</v>
      </c>
      <c r="K5701">
        <v>239.785</v>
      </c>
      <c r="N5701" t="s">
        <v>1105</v>
      </c>
    </row>
    <row r="5702" spans="1:14" hidden="1" x14ac:dyDescent="0.2">
      <c r="A5702" t="s">
        <v>88</v>
      </c>
      <c r="B5702" t="s">
        <v>1096</v>
      </c>
      <c r="C5702" t="s">
        <v>1097</v>
      </c>
      <c r="E5702" t="s">
        <v>163</v>
      </c>
      <c r="I5702">
        <v>3.25</v>
      </c>
      <c r="J5702">
        <v>30.94</v>
      </c>
      <c r="K5702">
        <v>100.55500000000001</v>
      </c>
      <c r="N5702" t="s">
        <v>1109</v>
      </c>
    </row>
    <row r="5703" spans="1:14" hidden="1" x14ac:dyDescent="0.2">
      <c r="A5703" t="s">
        <v>88</v>
      </c>
      <c r="B5703" t="s">
        <v>1096</v>
      </c>
      <c r="C5703" t="s">
        <v>1097</v>
      </c>
      <c r="E5703" t="s">
        <v>163</v>
      </c>
      <c r="I5703">
        <v>20</v>
      </c>
      <c r="J5703">
        <v>30.94</v>
      </c>
      <c r="K5703">
        <v>618.79999999999995</v>
      </c>
      <c r="N5703" t="s">
        <v>1101</v>
      </c>
    </row>
    <row r="5704" spans="1:14" hidden="1" x14ac:dyDescent="0.2">
      <c r="A5704" t="s">
        <v>89</v>
      </c>
      <c r="B5704" t="s">
        <v>1096</v>
      </c>
      <c r="C5704" t="s">
        <v>1097</v>
      </c>
      <c r="E5704" t="s">
        <v>163</v>
      </c>
      <c r="I5704">
        <v>26.5</v>
      </c>
      <c r="J5704">
        <v>30.94</v>
      </c>
      <c r="K5704">
        <v>819.91</v>
      </c>
      <c r="N5704" t="s">
        <v>1101</v>
      </c>
    </row>
    <row r="5705" spans="1:14" hidden="1" x14ac:dyDescent="0.2">
      <c r="A5705" t="s">
        <v>89</v>
      </c>
      <c r="B5705" t="s">
        <v>1096</v>
      </c>
      <c r="C5705" t="s">
        <v>1097</v>
      </c>
      <c r="E5705" t="s">
        <v>163</v>
      </c>
      <c r="I5705">
        <v>3.25</v>
      </c>
      <c r="J5705">
        <v>30.94</v>
      </c>
      <c r="K5705">
        <v>100.55500000000001</v>
      </c>
      <c r="N5705" t="s">
        <v>1101</v>
      </c>
    </row>
    <row r="5706" spans="1:14" hidden="1" x14ac:dyDescent="0.2">
      <c r="A5706" t="s">
        <v>90</v>
      </c>
      <c r="B5706" t="s">
        <v>1096</v>
      </c>
      <c r="C5706" t="s">
        <v>1097</v>
      </c>
      <c r="E5706" t="s">
        <v>17</v>
      </c>
      <c r="I5706">
        <v>38.75</v>
      </c>
      <c r="J5706">
        <v>30.94</v>
      </c>
      <c r="K5706">
        <v>1198.925</v>
      </c>
    </row>
    <row r="5707" spans="1:14" hidden="1" x14ac:dyDescent="0.2">
      <c r="A5707" t="s">
        <v>91</v>
      </c>
      <c r="B5707" t="s">
        <v>1096</v>
      </c>
      <c r="C5707" t="s">
        <v>1097</v>
      </c>
      <c r="E5707" t="s">
        <v>163</v>
      </c>
      <c r="I5707">
        <v>26.5</v>
      </c>
      <c r="J5707">
        <v>30.94</v>
      </c>
      <c r="K5707">
        <v>819.91</v>
      </c>
      <c r="N5707" t="s">
        <v>1100</v>
      </c>
    </row>
    <row r="5708" spans="1:14" hidden="1" x14ac:dyDescent="0.2">
      <c r="A5708" t="s">
        <v>91</v>
      </c>
      <c r="B5708" t="s">
        <v>1096</v>
      </c>
      <c r="C5708" t="s">
        <v>1097</v>
      </c>
      <c r="E5708" t="s">
        <v>163</v>
      </c>
      <c r="I5708">
        <v>4.5</v>
      </c>
      <c r="J5708">
        <v>30.94</v>
      </c>
      <c r="K5708">
        <v>139.22999999999999</v>
      </c>
      <c r="N5708" t="s">
        <v>1107</v>
      </c>
    </row>
    <row r="5709" spans="1:14" hidden="1" x14ac:dyDescent="0.2">
      <c r="A5709" t="s">
        <v>91</v>
      </c>
      <c r="B5709" t="s">
        <v>1096</v>
      </c>
      <c r="C5709" t="s">
        <v>1097</v>
      </c>
      <c r="E5709" t="s">
        <v>17</v>
      </c>
      <c r="I5709">
        <v>7.75</v>
      </c>
      <c r="J5709">
        <v>30.94</v>
      </c>
      <c r="K5709">
        <v>239.785</v>
      </c>
      <c r="N5709" t="s">
        <v>1107</v>
      </c>
    </row>
    <row r="5710" spans="1:14" hidden="1" x14ac:dyDescent="0.2">
      <c r="A5710" t="s">
        <v>93</v>
      </c>
      <c r="B5710" t="s">
        <v>1096</v>
      </c>
      <c r="C5710" t="s">
        <v>1097</v>
      </c>
      <c r="E5710" t="s">
        <v>17</v>
      </c>
      <c r="I5710">
        <v>4.5</v>
      </c>
      <c r="J5710">
        <v>30.94</v>
      </c>
      <c r="K5710">
        <v>139.22999999999999</v>
      </c>
    </row>
    <row r="5711" spans="1:14" hidden="1" x14ac:dyDescent="0.2">
      <c r="A5711" t="s">
        <v>93</v>
      </c>
      <c r="B5711" t="s">
        <v>1096</v>
      </c>
      <c r="C5711" t="s">
        <v>1097</v>
      </c>
      <c r="E5711" t="s">
        <v>163</v>
      </c>
      <c r="I5711">
        <v>4.5</v>
      </c>
      <c r="J5711">
        <v>30.94</v>
      </c>
      <c r="K5711">
        <v>139.22999999999999</v>
      </c>
      <c r="N5711" t="s">
        <v>1110</v>
      </c>
    </row>
    <row r="5712" spans="1:14" hidden="1" x14ac:dyDescent="0.2">
      <c r="A5712" t="s">
        <v>93</v>
      </c>
      <c r="B5712" t="s">
        <v>1096</v>
      </c>
      <c r="C5712" t="s">
        <v>1097</v>
      </c>
      <c r="E5712" t="s">
        <v>163</v>
      </c>
      <c r="I5712">
        <v>4.5</v>
      </c>
      <c r="J5712">
        <v>30.94</v>
      </c>
      <c r="K5712">
        <v>139.22999999999999</v>
      </c>
      <c r="N5712" t="s">
        <v>1111</v>
      </c>
    </row>
    <row r="5713" spans="1:14" hidden="1" x14ac:dyDescent="0.2">
      <c r="A5713" t="s">
        <v>93</v>
      </c>
      <c r="B5713" t="s">
        <v>1096</v>
      </c>
      <c r="C5713" t="s">
        <v>1097</v>
      </c>
      <c r="E5713" t="s">
        <v>163</v>
      </c>
      <c r="I5713">
        <v>25.25</v>
      </c>
      <c r="J5713">
        <v>30.94</v>
      </c>
      <c r="K5713">
        <v>781.23500000000001</v>
      </c>
      <c r="N5713" t="s">
        <v>1101</v>
      </c>
    </row>
    <row r="5714" spans="1:14" hidden="1" x14ac:dyDescent="0.2">
      <c r="A5714" t="s">
        <v>94</v>
      </c>
      <c r="B5714" t="s">
        <v>1096</v>
      </c>
      <c r="C5714" t="s">
        <v>1097</v>
      </c>
      <c r="E5714" t="s">
        <v>17</v>
      </c>
      <c r="I5714">
        <v>15.5</v>
      </c>
      <c r="J5714">
        <v>30.94</v>
      </c>
      <c r="K5714">
        <v>479.57</v>
      </c>
    </row>
    <row r="5715" spans="1:14" hidden="1" x14ac:dyDescent="0.2">
      <c r="A5715" t="s">
        <v>94</v>
      </c>
      <c r="B5715" t="s">
        <v>1096</v>
      </c>
      <c r="C5715" t="s">
        <v>1097</v>
      </c>
      <c r="E5715" t="s">
        <v>163</v>
      </c>
      <c r="I5715">
        <v>7.75</v>
      </c>
      <c r="J5715">
        <v>30.94</v>
      </c>
      <c r="K5715">
        <v>239.785</v>
      </c>
      <c r="N5715" t="s">
        <v>1112</v>
      </c>
    </row>
    <row r="5716" spans="1:14" hidden="1" x14ac:dyDescent="0.2">
      <c r="A5716" t="s">
        <v>94</v>
      </c>
      <c r="B5716" t="s">
        <v>1096</v>
      </c>
      <c r="C5716" t="s">
        <v>1097</v>
      </c>
      <c r="E5716" t="s">
        <v>163</v>
      </c>
      <c r="I5716">
        <v>15.5</v>
      </c>
      <c r="J5716">
        <v>30.94</v>
      </c>
      <c r="K5716">
        <v>479.57</v>
      </c>
      <c r="N5716" t="s">
        <v>1101</v>
      </c>
    </row>
    <row r="5717" spans="1:14" hidden="1" x14ac:dyDescent="0.2">
      <c r="A5717" t="s">
        <v>95</v>
      </c>
      <c r="B5717" t="s">
        <v>1096</v>
      </c>
      <c r="C5717" t="s">
        <v>1097</v>
      </c>
      <c r="E5717" t="s">
        <v>163</v>
      </c>
      <c r="I5717">
        <v>11</v>
      </c>
      <c r="J5717">
        <v>30.94</v>
      </c>
      <c r="K5717">
        <v>340.34</v>
      </c>
      <c r="N5717" t="s">
        <v>1113</v>
      </c>
    </row>
    <row r="5718" spans="1:14" hidden="1" x14ac:dyDescent="0.2">
      <c r="A5718" t="s">
        <v>95</v>
      </c>
      <c r="B5718" t="s">
        <v>1096</v>
      </c>
      <c r="C5718" t="s">
        <v>1097</v>
      </c>
      <c r="E5718" t="s">
        <v>163</v>
      </c>
      <c r="I5718">
        <v>4</v>
      </c>
      <c r="J5718">
        <v>30.94</v>
      </c>
      <c r="K5718">
        <v>123.76</v>
      </c>
      <c r="N5718" t="s">
        <v>1107</v>
      </c>
    </row>
    <row r="5719" spans="1:14" hidden="1" x14ac:dyDescent="0.2">
      <c r="A5719" t="s">
        <v>95</v>
      </c>
      <c r="B5719" t="s">
        <v>1096</v>
      </c>
      <c r="C5719" t="s">
        <v>1097</v>
      </c>
      <c r="E5719" t="s">
        <v>79</v>
      </c>
      <c r="I5719">
        <v>7.75</v>
      </c>
      <c r="J5719">
        <v>30.94</v>
      </c>
      <c r="K5719">
        <v>239.785</v>
      </c>
    </row>
    <row r="5720" spans="1:14" hidden="1" x14ac:dyDescent="0.2">
      <c r="A5720" t="s">
        <v>95</v>
      </c>
      <c r="B5720" t="s">
        <v>1096</v>
      </c>
      <c r="C5720" t="s">
        <v>1097</v>
      </c>
      <c r="E5720" t="s">
        <v>163</v>
      </c>
      <c r="I5720">
        <v>16</v>
      </c>
      <c r="J5720">
        <v>30.94</v>
      </c>
      <c r="K5720">
        <v>495.04</v>
      </c>
      <c r="N5720" t="s">
        <v>1101</v>
      </c>
    </row>
    <row r="5721" spans="1:14" hidden="1" x14ac:dyDescent="0.2">
      <c r="A5721" t="s">
        <v>96</v>
      </c>
      <c r="B5721" t="s">
        <v>1096</v>
      </c>
      <c r="C5721" t="s">
        <v>1097</v>
      </c>
      <c r="E5721" t="s">
        <v>163</v>
      </c>
      <c r="I5721">
        <v>30</v>
      </c>
      <c r="J5721">
        <v>30.94</v>
      </c>
      <c r="K5721">
        <v>928.2</v>
      </c>
      <c r="N5721" t="s">
        <v>1101</v>
      </c>
    </row>
    <row r="5722" spans="1:14" hidden="1" x14ac:dyDescent="0.2">
      <c r="A5722" t="s">
        <v>96</v>
      </c>
      <c r="B5722" t="s">
        <v>1096</v>
      </c>
      <c r="C5722" t="s">
        <v>1097</v>
      </c>
      <c r="E5722" t="s">
        <v>163</v>
      </c>
      <c r="I5722">
        <v>8.75</v>
      </c>
      <c r="J5722">
        <v>30.94</v>
      </c>
      <c r="K5722">
        <v>270.72500000000002</v>
      </c>
      <c r="N5722" t="s">
        <v>1114</v>
      </c>
    </row>
    <row r="5723" spans="1:14" hidden="1" x14ac:dyDescent="0.2">
      <c r="A5723" t="s">
        <v>97</v>
      </c>
      <c r="B5723" t="s">
        <v>1096</v>
      </c>
      <c r="C5723" t="s">
        <v>1097</v>
      </c>
      <c r="E5723" t="s">
        <v>163</v>
      </c>
      <c r="I5723">
        <v>15.5</v>
      </c>
      <c r="J5723">
        <v>30.94</v>
      </c>
      <c r="K5723">
        <v>479.57</v>
      </c>
      <c r="N5723" t="s">
        <v>1101</v>
      </c>
    </row>
    <row r="5724" spans="1:14" hidden="1" x14ac:dyDescent="0.2">
      <c r="A5724" t="s">
        <v>97</v>
      </c>
      <c r="B5724" t="s">
        <v>1096</v>
      </c>
      <c r="C5724" t="s">
        <v>1097</v>
      </c>
      <c r="E5724" t="s">
        <v>163</v>
      </c>
      <c r="I5724">
        <v>7.75</v>
      </c>
      <c r="J5724">
        <v>30.94</v>
      </c>
      <c r="K5724">
        <v>239.785</v>
      </c>
      <c r="N5724" t="s">
        <v>1115</v>
      </c>
    </row>
    <row r="5725" spans="1:14" hidden="1" x14ac:dyDescent="0.2">
      <c r="A5725" t="s">
        <v>97</v>
      </c>
      <c r="B5725" t="s">
        <v>1096</v>
      </c>
      <c r="C5725" t="s">
        <v>1097</v>
      </c>
      <c r="E5725" t="s">
        <v>17</v>
      </c>
      <c r="I5725">
        <v>15.5</v>
      </c>
      <c r="J5725">
        <v>30.94</v>
      </c>
      <c r="K5725">
        <v>479.57</v>
      </c>
      <c r="N5725" t="s">
        <v>1115</v>
      </c>
    </row>
    <row r="5726" spans="1:14" hidden="1" x14ac:dyDescent="0.2">
      <c r="A5726" t="s">
        <v>98</v>
      </c>
      <c r="B5726" t="s">
        <v>1096</v>
      </c>
      <c r="C5726" t="s">
        <v>1097</v>
      </c>
      <c r="E5726" t="s">
        <v>17</v>
      </c>
      <c r="I5726">
        <v>12</v>
      </c>
      <c r="J5726">
        <v>30.94</v>
      </c>
      <c r="K5726">
        <v>371.28</v>
      </c>
    </row>
    <row r="5727" spans="1:14" hidden="1" x14ac:dyDescent="0.2">
      <c r="A5727" t="s">
        <v>98</v>
      </c>
      <c r="B5727" t="s">
        <v>1096</v>
      </c>
      <c r="C5727" t="s">
        <v>1097</v>
      </c>
      <c r="E5727" t="s">
        <v>163</v>
      </c>
      <c r="I5727">
        <v>20</v>
      </c>
      <c r="J5727">
        <v>30.94</v>
      </c>
      <c r="K5727">
        <v>618.79999999999995</v>
      </c>
      <c r="N5727" t="s">
        <v>1101</v>
      </c>
    </row>
    <row r="5728" spans="1:14" hidden="1" x14ac:dyDescent="0.2">
      <c r="A5728" t="s">
        <v>98</v>
      </c>
      <c r="B5728" t="s">
        <v>1096</v>
      </c>
      <c r="C5728" t="s">
        <v>1097</v>
      </c>
      <c r="E5728" t="s">
        <v>163</v>
      </c>
      <c r="I5728">
        <v>6.75</v>
      </c>
      <c r="J5728">
        <v>30.94</v>
      </c>
      <c r="K5728">
        <v>208.845</v>
      </c>
      <c r="N5728" t="s">
        <v>1116</v>
      </c>
    </row>
    <row r="5729" spans="1:14" hidden="1" x14ac:dyDescent="0.2">
      <c r="A5729" t="s">
        <v>99</v>
      </c>
      <c r="B5729" t="s">
        <v>1096</v>
      </c>
      <c r="C5729" t="s">
        <v>1097</v>
      </c>
      <c r="E5729" t="s">
        <v>163</v>
      </c>
      <c r="I5729">
        <v>7.75</v>
      </c>
      <c r="J5729">
        <v>30.94</v>
      </c>
      <c r="K5729">
        <v>239.785</v>
      </c>
      <c r="N5729" t="s">
        <v>1101</v>
      </c>
    </row>
    <row r="5730" spans="1:14" hidden="1" x14ac:dyDescent="0.2">
      <c r="A5730" t="s">
        <v>99</v>
      </c>
      <c r="B5730" t="s">
        <v>1096</v>
      </c>
      <c r="C5730" t="s">
        <v>1097</v>
      </c>
      <c r="E5730" t="s">
        <v>163</v>
      </c>
      <c r="I5730">
        <v>23.25</v>
      </c>
      <c r="J5730">
        <v>30.94</v>
      </c>
      <c r="K5730">
        <v>719.35500000000002</v>
      </c>
      <c r="N5730" t="s">
        <v>1114</v>
      </c>
    </row>
    <row r="5731" spans="1:14" hidden="1" x14ac:dyDescent="0.2">
      <c r="A5731" t="s">
        <v>99</v>
      </c>
      <c r="B5731" t="s">
        <v>1096</v>
      </c>
      <c r="C5731" t="s">
        <v>1097</v>
      </c>
      <c r="E5731" t="s">
        <v>20</v>
      </c>
      <c r="I5731">
        <v>7.75</v>
      </c>
      <c r="J5731">
        <v>30.94</v>
      </c>
      <c r="K5731">
        <v>239.785</v>
      </c>
      <c r="N5731" t="s">
        <v>1114</v>
      </c>
    </row>
    <row r="5732" spans="1:14" hidden="1" x14ac:dyDescent="0.2">
      <c r="A5732" t="s">
        <v>100</v>
      </c>
      <c r="B5732" t="s">
        <v>1096</v>
      </c>
      <c r="C5732" t="s">
        <v>1097</v>
      </c>
      <c r="E5732" t="s">
        <v>17</v>
      </c>
      <c r="I5732">
        <v>7.75</v>
      </c>
      <c r="J5732">
        <v>30.94</v>
      </c>
      <c r="K5732">
        <v>239.785</v>
      </c>
      <c r="N5732" t="s">
        <v>1114</v>
      </c>
    </row>
    <row r="5733" spans="1:14" hidden="1" x14ac:dyDescent="0.2">
      <c r="A5733" t="s">
        <v>100</v>
      </c>
      <c r="B5733" t="s">
        <v>1096</v>
      </c>
      <c r="C5733" t="s">
        <v>1097</v>
      </c>
      <c r="E5733" t="s">
        <v>163</v>
      </c>
      <c r="I5733">
        <v>15.5</v>
      </c>
      <c r="J5733">
        <v>30.94</v>
      </c>
      <c r="K5733">
        <v>479.57</v>
      </c>
      <c r="N5733" t="s">
        <v>1114</v>
      </c>
    </row>
    <row r="5734" spans="1:14" hidden="1" x14ac:dyDescent="0.2">
      <c r="A5734" t="s">
        <v>100</v>
      </c>
      <c r="B5734" t="s">
        <v>1096</v>
      </c>
      <c r="C5734" t="s">
        <v>1097</v>
      </c>
      <c r="E5734" t="s">
        <v>163</v>
      </c>
      <c r="I5734">
        <v>15.5</v>
      </c>
      <c r="J5734">
        <v>30.94</v>
      </c>
      <c r="K5734">
        <v>479.57</v>
      </c>
      <c r="N5734" t="s">
        <v>1101</v>
      </c>
    </row>
    <row r="5735" spans="1:14" hidden="1" x14ac:dyDescent="0.2">
      <c r="A5735" t="s">
        <v>101</v>
      </c>
      <c r="B5735" t="s">
        <v>1096</v>
      </c>
      <c r="C5735" t="s">
        <v>1097</v>
      </c>
      <c r="E5735" t="s">
        <v>163</v>
      </c>
      <c r="I5735">
        <v>7.75</v>
      </c>
      <c r="J5735">
        <v>30.94</v>
      </c>
      <c r="K5735">
        <v>239.785</v>
      </c>
      <c r="N5735" t="s">
        <v>1101</v>
      </c>
    </row>
    <row r="5736" spans="1:14" hidden="1" x14ac:dyDescent="0.2">
      <c r="A5736" t="s">
        <v>101</v>
      </c>
      <c r="B5736" t="s">
        <v>1096</v>
      </c>
      <c r="C5736" t="s">
        <v>1097</v>
      </c>
      <c r="E5736" t="s">
        <v>163</v>
      </c>
      <c r="I5736">
        <v>7.75</v>
      </c>
      <c r="J5736">
        <v>30.94</v>
      </c>
      <c r="K5736">
        <v>239.785</v>
      </c>
      <c r="N5736" t="s">
        <v>1114</v>
      </c>
    </row>
    <row r="5737" spans="1:14" hidden="1" x14ac:dyDescent="0.2">
      <c r="A5737" t="s">
        <v>101</v>
      </c>
      <c r="B5737" t="s">
        <v>1096</v>
      </c>
      <c r="C5737" t="s">
        <v>1097</v>
      </c>
      <c r="E5737" t="s">
        <v>17</v>
      </c>
      <c r="I5737">
        <v>15.5</v>
      </c>
      <c r="J5737">
        <v>30.94</v>
      </c>
      <c r="K5737">
        <v>479.57</v>
      </c>
      <c r="N5737" t="s">
        <v>1114</v>
      </c>
    </row>
    <row r="5738" spans="1:14" hidden="1" x14ac:dyDescent="0.2">
      <c r="A5738" t="s">
        <v>102</v>
      </c>
      <c r="B5738" t="s">
        <v>1096</v>
      </c>
      <c r="C5738" t="s">
        <v>1097</v>
      </c>
      <c r="E5738" t="s">
        <v>17</v>
      </c>
      <c r="I5738">
        <v>7.75</v>
      </c>
      <c r="J5738">
        <v>30.94</v>
      </c>
      <c r="K5738">
        <v>239.785</v>
      </c>
    </row>
    <row r="5739" spans="1:14" hidden="1" x14ac:dyDescent="0.2">
      <c r="A5739" t="s">
        <v>102</v>
      </c>
      <c r="B5739" t="s">
        <v>1096</v>
      </c>
      <c r="C5739" t="s">
        <v>1097</v>
      </c>
      <c r="E5739" t="s">
        <v>163</v>
      </c>
      <c r="I5739">
        <v>23.25</v>
      </c>
      <c r="J5739">
        <v>30.94</v>
      </c>
      <c r="K5739">
        <v>719.35500000000002</v>
      </c>
      <c r="N5739" t="s">
        <v>487</v>
      </c>
    </row>
    <row r="5740" spans="1:14" hidden="1" x14ac:dyDescent="0.2">
      <c r="A5740" t="s">
        <v>102</v>
      </c>
      <c r="B5740" t="s">
        <v>1096</v>
      </c>
      <c r="C5740" t="s">
        <v>1097</v>
      </c>
      <c r="E5740" t="s">
        <v>163</v>
      </c>
      <c r="I5740">
        <v>7.75</v>
      </c>
      <c r="J5740">
        <v>30.94</v>
      </c>
      <c r="K5740">
        <v>239.785</v>
      </c>
      <c r="N5740" t="s">
        <v>1101</v>
      </c>
    </row>
    <row r="5741" spans="1:14" hidden="1" x14ac:dyDescent="0.2">
      <c r="A5741" t="s">
        <v>103</v>
      </c>
      <c r="B5741" t="s">
        <v>1096</v>
      </c>
      <c r="C5741" t="s">
        <v>1097</v>
      </c>
      <c r="E5741" t="s">
        <v>163</v>
      </c>
      <c r="I5741">
        <v>15.5</v>
      </c>
      <c r="J5741">
        <v>30.94</v>
      </c>
      <c r="K5741">
        <v>479.57</v>
      </c>
      <c r="N5741" t="s">
        <v>1101</v>
      </c>
    </row>
    <row r="5742" spans="1:14" hidden="1" x14ac:dyDescent="0.2">
      <c r="A5742" t="s">
        <v>103</v>
      </c>
      <c r="B5742" t="s">
        <v>1096</v>
      </c>
      <c r="C5742" t="s">
        <v>1097</v>
      </c>
      <c r="E5742" t="s">
        <v>163</v>
      </c>
      <c r="I5742">
        <v>15.5</v>
      </c>
      <c r="J5742">
        <v>30.94</v>
      </c>
      <c r="K5742">
        <v>479.57</v>
      </c>
      <c r="N5742" t="s">
        <v>1117</v>
      </c>
    </row>
    <row r="5743" spans="1:14" hidden="1" x14ac:dyDescent="0.2">
      <c r="A5743" t="s">
        <v>103</v>
      </c>
      <c r="B5743" t="s">
        <v>1096</v>
      </c>
      <c r="C5743" t="s">
        <v>1097</v>
      </c>
      <c r="E5743" t="s">
        <v>20</v>
      </c>
      <c r="I5743">
        <v>7.75</v>
      </c>
      <c r="J5743">
        <v>30.94</v>
      </c>
      <c r="K5743">
        <v>239.785</v>
      </c>
      <c r="N5743" t="s">
        <v>1118</v>
      </c>
    </row>
    <row r="5744" spans="1:14" hidden="1" x14ac:dyDescent="0.2">
      <c r="A5744" t="s">
        <v>104</v>
      </c>
      <c r="B5744" t="s">
        <v>1096</v>
      </c>
      <c r="C5744" t="s">
        <v>1097</v>
      </c>
      <c r="E5744" t="s">
        <v>46</v>
      </c>
      <c r="I5744">
        <v>23.25</v>
      </c>
      <c r="J5744">
        <v>30.94</v>
      </c>
      <c r="K5744">
        <v>719.35500000000002</v>
      </c>
      <c r="N5744" t="s">
        <v>1119</v>
      </c>
    </row>
    <row r="5745" spans="1:14" hidden="1" x14ac:dyDescent="0.2">
      <c r="A5745" t="s">
        <v>104</v>
      </c>
      <c r="B5745" t="s">
        <v>1096</v>
      </c>
      <c r="C5745" t="s">
        <v>1097</v>
      </c>
      <c r="E5745" t="s">
        <v>163</v>
      </c>
      <c r="I5745">
        <v>7.75</v>
      </c>
      <c r="J5745">
        <v>30.94</v>
      </c>
      <c r="K5745">
        <v>239.785</v>
      </c>
      <c r="N5745" t="s">
        <v>1101</v>
      </c>
    </row>
    <row r="5746" spans="1:14" hidden="1" x14ac:dyDescent="0.2">
      <c r="A5746" t="s">
        <v>104</v>
      </c>
      <c r="B5746" t="s">
        <v>1096</v>
      </c>
      <c r="C5746" t="s">
        <v>1097</v>
      </c>
      <c r="E5746" t="s">
        <v>163</v>
      </c>
      <c r="I5746">
        <v>7.75</v>
      </c>
      <c r="J5746">
        <v>30.94</v>
      </c>
      <c r="K5746">
        <v>239.785</v>
      </c>
      <c r="N5746" t="s">
        <v>498</v>
      </c>
    </row>
    <row r="5747" spans="1:14" hidden="1" x14ac:dyDescent="0.2">
      <c r="A5747" t="s">
        <v>105</v>
      </c>
      <c r="B5747" t="s">
        <v>1096</v>
      </c>
      <c r="C5747" t="s">
        <v>1097</v>
      </c>
      <c r="E5747" t="s">
        <v>17</v>
      </c>
      <c r="I5747">
        <v>3.25</v>
      </c>
      <c r="J5747">
        <v>30.94</v>
      </c>
      <c r="K5747">
        <v>100.55500000000001</v>
      </c>
    </row>
    <row r="5748" spans="1:14" hidden="1" x14ac:dyDescent="0.2">
      <c r="A5748" t="s">
        <v>105</v>
      </c>
      <c r="B5748" t="s">
        <v>1096</v>
      </c>
      <c r="C5748" t="s">
        <v>1097</v>
      </c>
      <c r="E5748" t="s">
        <v>163</v>
      </c>
      <c r="I5748">
        <v>23.25</v>
      </c>
      <c r="J5748">
        <v>30.94</v>
      </c>
      <c r="K5748">
        <v>719.35500000000002</v>
      </c>
      <c r="N5748" t="s">
        <v>1101</v>
      </c>
    </row>
    <row r="5749" spans="1:14" hidden="1" x14ac:dyDescent="0.2">
      <c r="A5749" t="s">
        <v>105</v>
      </c>
      <c r="B5749" t="s">
        <v>1096</v>
      </c>
      <c r="C5749" t="s">
        <v>1097</v>
      </c>
      <c r="E5749" t="s">
        <v>163</v>
      </c>
      <c r="I5749">
        <v>12.25</v>
      </c>
      <c r="J5749">
        <v>30.94</v>
      </c>
      <c r="K5749">
        <v>379.01499999999999</v>
      </c>
      <c r="N5749" t="s">
        <v>1120</v>
      </c>
    </row>
    <row r="5750" spans="1:14" hidden="1" x14ac:dyDescent="0.2">
      <c r="A5750" t="s">
        <v>106</v>
      </c>
      <c r="B5750" t="s">
        <v>1096</v>
      </c>
      <c r="C5750" t="s">
        <v>1097</v>
      </c>
      <c r="E5750" t="s">
        <v>163</v>
      </c>
      <c r="I5750">
        <v>31</v>
      </c>
      <c r="J5750">
        <v>30.94</v>
      </c>
      <c r="K5750">
        <v>959.14</v>
      </c>
      <c r="N5750" t="s">
        <v>1101</v>
      </c>
    </row>
    <row r="5751" spans="1:14" hidden="1" x14ac:dyDescent="0.2">
      <c r="A5751" t="s">
        <v>106</v>
      </c>
      <c r="B5751" t="s">
        <v>1096</v>
      </c>
      <c r="C5751" t="s">
        <v>1097</v>
      </c>
      <c r="E5751" t="s">
        <v>163</v>
      </c>
      <c r="I5751">
        <v>7.75</v>
      </c>
      <c r="J5751">
        <v>30.94</v>
      </c>
      <c r="K5751">
        <v>239.785</v>
      </c>
      <c r="N5751" t="s">
        <v>1100</v>
      </c>
    </row>
    <row r="5752" spans="1:14" hidden="1" x14ac:dyDescent="0.2">
      <c r="A5752" t="s">
        <v>107</v>
      </c>
      <c r="B5752" t="s">
        <v>1096</v>
      </c>
      <c r="C5752" t="s">
        <v>1097</v>
      </c>
      <c r="E5752" t="s">
        <v>163</v>
      </c>
      <c r="I5752">
        <v>19.75</v>
      </c>
      <c r="J5752">
        <v>30.94</v>
      </c>
      <c r="K5752">
        <v>611.06500000000005</v>
      </c>
      <c r="N5752" t="s">
        <v>1102</v>
      </c>
    </row>
    <row r="5753" spans="1:14" hidden="1" x14ac:dyDescent="0.2">
      <c r="A5753" t="s">
        <v>107</v>
      </c>
      <c r="B5753" t="s">
        <v>1096</v>
      </c>
      <c r="C5753" t="s">
        <v>1097</v>
      </c>
      <c r="E5753" t="s">
        <v>163</v>
      </c>
      <c r="I5753">
        <v>15.25</v>
      </c>
      <c r="J5753">
        <v>30.94</v>
      </c>
      <c r="K5753">
        <v>471.83499999999998</v>
      </c>
      <c r="N5753" t="s">
        <v>1101</v>
      </c>
    </row>
    <row r="5754" spans="1:14" hidden="1" x14ac:dyDescent="0.2">
      <c r="A5754" t="s">
        <v>107</v>
      </c>
      <c r="B5754" t="s">
        <v>1096</v>
      </c>
      <c r="C5754" t="s">
        <v>1097</v>
      </c>
      <c r="E5754" t="s">
        <v>17</v>
      </c>
      <c r="I5754">
        <v>3.75</v>
      </c>
      <c r="J5754">
        <v>30.94</v>
      </c>
      <c r="K5754">
        <v>116.02500000000001</v>
      </c>
      <c r="N5754" t="s">
        <v>1101</v>
      </c>
    </row>
    <row r="5755" spans="1:14" hidden="1" x14ac:dyDescent="0.2">
      <c r="A5755" t="s">
        <v>14</v>
      </c>
      <c r="B5755" t="s">
        <v>1121</v>
      </c>
      <c r="C5755" t="s">
        <v>1122</v>
      </c>
      <c r="E5755" t="s">
        <v>1123</v>
      </c>
      <c r="F5755" t="s">
        <v>1124</v>
      </c>
      <c r="G5755" t="s">
        <v>63</v>
      </c>
      <c r="H5755" t="s">
        <v>1125</v>
      </c>
      <c r="I5755">
        <v>20</v>
      </c>
      <c r="J5755">
        <v>0</v>
      </c>
      <c r="K5755">
        <v>0</v>
      </c>
      <c r="L5755" t="s">
        <v>1126</v>
      </c>
    </row>
    <row r="5756" spans="1:14" hidden="1" x14ac:dyDescent="0.2">
      <c r="A5756" t="s">
        <v>14</v>
      </c>
      <c r="B5756" t="s">
        <v>1121</v>
      </c>
      <c r="C5756" t="s">
        <v>1122</v>
      </c>
      <c r="E5756" t="s">
        <v>1127</v>
      </c>
      <c r="F5756" t="s">
        <v>1128</v>
      </c>
      <c r="G5756" t="s">
        <v>63</v>
      </c>
      <c r="H5756" t="s">
        <v>1125</v>
      </c>
      <c r="I5756">
        <v>3</v>
      </c>
      <c r="J5756">
        <v>0</v>
      </c>
      <c r="K5756">
        <v>0</v>
      </c>
      <c r="L5756" t="s">
        <v>1126</v>
      </c>
    </row>
    <row r="5757" spans="1:14" hidden="1" x14ac:dyDescent="0.2">
      <c r="A5757" t="s">
        <v>14</v>
      </c>
      <c r="B5757" t="s">
        <v>1121</v>
      </c>
      <c r="C5757" t="s">
        <v>1122</v>
      </c>
      <c r="E5757" t="s">
        <v>1129</v>
      </c>
      <c r="F5757" t="s">
        <v>1130</v>
      </c>
      <c r="G5757" t="s">
        <v>31</v>
      </c>
      <c r="H5757" t="s">
        <v>1125</v>
      </c>
      <c r="I5757">
        <v>0.75</v>
      </c>
      <c r="J5757">
        <v>0</v>
      </c>
      <c r="K5757">
        <v>0</v>
      </c>
      <c r="L5757" t="s">
        <v>24</v>
      </c>
    </row>
    <row r="5758" spans="1:14" hidden="1" x14ac:dyDescent="0.2">
      <c r="A5758" t="s">
        <v>14</v>
      </c>
      <c r="B5758" t="s">
        <v>1121</v>
      </c>
      <c r="C5758" t="s">
        <v>1122</v>
      </c>
      <c r="E5758" t="s">
        <v>1131</v>
      </c>
      <c r="F5758" t="s">
        <v>1132</v>
      </c>
      <c r="G5758" t="s">
        <v>63</v>
      </c>
      <c r="H5758" t="s">
        <v>1125</v>
      </c>
      <c r="I5758">
        <v>4</v>
      </c>
      <c r="J5758">
        <v>0</v>
      </c>
      <c r="K5758">
        <v>0</v>
      </c>
      <c r="L5758" t="s">
        <v>24</v>
      </c>
    </row>
    <row r="5759" spans="1:14" hidden="1" x14ac:dyDescent="0.2">
      <c r="A5759" t="s">
        <v>14</v>
      </c>
      <c r="B5759" t="s">
        <v>1121</v>
      </c>
      <c r="C5759" t="s">
        <v>1122</v>
      </c>
      <c r="E5759" t="s">
        <v>1133</v>
      </c>
      <c r="F5759" t="s">
        <v>1124</v>
      </c>
      <c r="G5759" t="s">
        <v>63</v>
      </c>
      <c r="H5759" t="s">
        <v>1125</v>
      </c>
      <c r="I5759">
        <v>11</v>
      </c>
      <c r="J5759">
        <v>0</v>
      </c>
      <c r="K5759">
        <v>0</v>
      </c>
      <c r="L5759" t="s">
        <v>1126</v>
      </c>
    </row>
    <row r="5760" spans="1:14" hidden="1" x14ac:dyDescent="0.2">
      <c r="A5760" t="s">
        <v>36</v>
      </c>
      <c r="B5760" t="s">
        <v>1121</v>
      </c>
      <c r="C5760" t="s">
        <v>1122</v>
      </c>
      <c r="E5760" t="s">
        <v>1123</v>
      </c>
      <c r="F5760" t="s">
        <v>1124</v>
      </c>
      <c r="G5760" t="s">
        <v>63</v>
      </c>
      <c r="H5760" t="s">
        <v>1125</v>
      </c>
      <c r="I5760">
        <v>20</v>
      </c>
      <c r="J5760">
        <v>0</v>
      </c>
      <c r="K5760">
        <v>0</v>
      </c>
      <c r="L5760" t="s">
        <v>1126</v>
      </c>
    </row>
    <row r="5761" spans="1:12" hidden="1" x14ac:dyDescent="0.2">
      <c r="A5761" t="s">
        <v>36</v>
      </c>
      <c r="B5761" t="s">
        <v>1121</v>
      </c>
      <c r="C5761" t="s">
        <v>1122</v>
      </c>
      <c r="E5761" t="s">
        <v>1127</v>
      </c>
      <c r="F5761" t="s">
        <v>1128</v>
      </c>
      <c r="G5761" t="s">
        <v>63</v>
      </c>
      <c r="H5761" t="s">
        <v>1125</v>
      </c>
      <c r="I5761">
        <v>3</v>
      </c>
      <c r="J5761">
        <v>0</v>
      </c>
      <c r="K5761">
        <v>0</v>
      </c>
      <c r="L5761" t="s">
        <v>1126</v>
      </c>
    </row>
    <row r="5762" spans="1:12" hidden="1" x14ac:dyDescent="0.2">
      <c r="A5762" t="s">
        <v>36</v>
      </c>
      <c r="B5762" t="s">
        <v>1121</v>
      </c>
      <c r="C5762" t="s">
        <v>1122</v>
      </c>
      <c r="E5762" t="s">
        <v>1129</v>
      </c>
      <c r="F5762" t="s">
        <v>1130</v>
      </c>
      <c r="G5762" t="s">
        <v>31</v>
      </c>
      <c r="H5762" t="s">
        <v>1125</v>
      </c>
      <c r="I5762">
        <v>0.75</v>
      </c>
      <c r="J5762">
        <v>0</v>
      </c>
      <c r="K5762">
        <v>0</v>
      </c>
      <c r="L5762" t="s">
        <v>24</v>
      </c>
    </row>
    <row r="5763" spans="1:12" hidden="1" x14ac:dyDescent="0.2">
      <c r="A5763" t="s">
        <v>36</v>
      </c>
      <c r="B5763" t="s">
        <v>1121</v>
      </c>
      <c r="C5763" t="s">
        <v>1122</v>
      </c>
      <c r="E5763" t="s">
        <v>1131</v>
      </c>
      <c r="F5763" t="s">
        <v>1132</v>
      </c>
      <c r="G5763" t="s">
        <v>63</v>
      </c>
      <c r="H5763" t="s">
        <v>1125</v>
      </c>
      <c r="I5763">
        <v>4</v>
      </c>
      <c r="J5763">
        <v>0</v>
      </c>
      <c r="K5763">
        <v>0</v>
      </c>
      <c r="L5763" t="s">
        <v>24</v>
      </c>
    </row>
    <row r="5764" spans="1:12" hidden="1" x14ac:dyDescent="0.2">
      <c r="A5764" t="s">
        <v>36</v>
      </c>
      <c r="B5764" t="s">
        <v>1121</v>
      </c>
      <c r="C5764" t="s">
        <v>1122</v>
      </c>
      <c r="E5764" t="s">
        <v>1133</v>
      </c>
      <c r="F5764" t="s">
        <v>1124</v>
      </c>
      <c r="G5764" t="s">
        <v>63</v>
      </c>
      <c r="H5764" t="s">
        <v>1125</v>
      </c>
      <c r="I5764">
        <v>11</v>
      </c>
      <c r="J5764">
        <v>0</v>
      </c>
      <c r="K5764">
        <v>0</v>
      </c>
      <c r="L5764" t="s">
        <v>1126</v>
      </c>
    </row>
    <row r="5765" spans="1:12" hidden="1" x14ac:dyDescent="0.2">
      <c r="A5765" t="s">
        <v>37</v>
      </c>
      <c r="B5765" t="s">
        <v>1121</v>
      </c>
      <c r="C5765" t="s">
        <v>1122</v>
      </c>
      <c r="E5765" t="s">
        <v>1123</v>
      </c>
      <c r="F5765" t="s">
        <v>1124</v>
      </c>
      <c r="G5765" t="s">
        <v>63</v>
      </c>
      <c r="H5765" t="s">
        <v>1125</v>
      </c>
      <c r="I5765">
        <v>20</v>
      </c>
      <c r="J5765">
        <v>0</v>
      </c>
      <c r="K5765">
        <v>0</v>
      </c>
      <c r="L5765" t="s">
        <v>1126</v>
      </c>
    </row>
    <row r="5766" spans="1:12" hidden="1" x14ac:dyDescent="0.2">
      <c r="A5766" t="s">
        <v>37</v>
      </c>
      <c r="B5766" t="s">
        <v>1121</v>
      </c>
      <c r="C5766" t="s">
        <v>1122</v>
      </c>
      <c r="E5766" t="s">
        <v>1127</v>
      </c>
      <c r="F5766" t="s">
        <v>1128</v>
      </c>
      <c r="G5766" t="s">
        <v>63</v>
      </c>
      <c r="H5766" t="s">
        <v>1125</v>
      </c>
      <c r="I5766">
        <v>3</v>
      </c>
      <c r="J5766">
        <v>0</v>
      </c>
      <c r="K5766">
        <v>0</v>
      </c>
      <c r="L5766" t="s">
        <v>1126</v>
      </c>
    </row>
    <row r="5767" spans="1:12" hidden="1" x14ac:dyDescent="0.2">
      <c r="A5767" t="s">
        <v>37</v>
      </c>
      <c r="B5767" t="s">
        <v>1121</v>
      </c>
      <c r="C5767" t="s">
        <v>1122</v>
      </c>
      <c r="E5767" t="s">
        <v>1129</v>
      </c>
      <c r="F5767" t="s">
        <v>1130</v>
      </c>
      <c r="G5767" t="s">
        <v>31</v>
      </c>
      <c r="H5767" t="s">
        <v>1125</v>
      </c>
      <c r="I5767">
        <v>0.75</v>
      </c>
      <c r="J5767">
        <v>0</v>
      </c>
      <c r="K5767">
        <v>0</v>
      </c>
      <c r="L5767" t="s">
        <v>24</v>
      </c>
    </row>
    <row r="5768" spans="1:12" hidden="1" x14ac:dyDescent="0.2">
      <c r="A5768" t="s">
        <v>37</v>
      </c>
      <c r="B5768" t="s">
        <v>1121</v>
      </c>
      <c r="C5768" t="s">
        <v>1122</v>
      </c>
      <c r="E5768" t="s">
        <v>1131</v>
      </c>
      <c r="F5768" t="s">
        <v>1132</v>
      </c>
      <c r="G5768" t="s">
        <v>63</v>
      </c>
      <c r="H5768" t="s">
        <v>1125</v>
      </c>
      <c r="I5768">
        <v>4</v>
      </c>
      <c r="J5768">
        <v>0</v>
      </c>
      <c r="K5768">
        <v>0</v>
      </c>
      <c r="L5768" t="s">
        <v>24</v>
      </c>
    </row>
    <row r="5769" spans="1:12" hidden="1" x14ac:dyDescent="0.2">
      <c r="A5769" t="s">
        <v>37</v>
      </c>
      <c r="B5769" t="s">
        <v>1121</v>
      </c>
      <c r="C5769" t="s">
        <v>1122</v>
      </c>
      <c r="E5769" t="s">
        <v>1133</v>
      </c>
      <c r="F5769" t="s">
        <v>1124</v>
      </c>
      <c r="G5769" t="s">
        <v>63</v>
      </c>
      <c r="H5769" t="s">
        <v>1125</v>
      </c>
      <c r="I5769">
        <v>11</v>
      </c>
      <c r="J5769">
        <v>0</v>
      </c>
      <c r="K5769">
        <v>0</v>
      </c>
      <c r="L5769" t="s">
        <v>1126</v>
      </c>
    </row>
    <row r="5770" spans="1:12" hidden="1" x14ac:dyDescent="0.2">
      <c r="A5770" t="s">
        <v>39</v>
      </c>
      <c r="B5770" t="s">
        <v>1121</v>
      </c>
      <c r="C5770" t="s">
        <v>1122</v>
      </c>
      <c r="E5770" t="s">
        <v>1123</v>
      </c>
      <c r="F5770" t="s">
        <v>1124</v>
      </c>
      <c r="G5770" t="s">
        <v>63</v>
      </c>
      <c r="H5770" t="s">
        <v>1125</v>
      </c>
      <c r="I5770">
        <v>20</v>
      </c>
      <c r="J5770">
        <v>0</v>
      </c>
      <c r="K5770">
        <v>0</v>
      </c>
      <c r="L5770" t="s">
        <v>1126</v>
      </c>
    </row>
    <row r="5771" spans="1:12" hidden="1" x14ac:dyDescent="0.2">
      <c r="A5771" t="s">
        <v>39</v>
      </c>
      <c r="B5771" t="s">
        <v>1121</v>
      </c>
      <c r="C5771" t="s">
        <v>1122</v>
      </c>
      <c r="E5771" t="s">
        <v>1127</v>
      </c>
      <c r="F5771" t="s">
        <v>1128</v>
      </c>
      <c r="G5771" t="s">
        <v>63</v>
      </c>
      <c r="H5771" t="s">
        <v>1125</v>
      </c>
      <c r="I5771">
        <v>3</v>
      </c>
      <c r="J5771">
        <v>0</v>
      </c>
      <c r="K5771">
        <v>0</v>
      </c>
      <c r="L5771" t="s">
        <v>1126</v>
      </c>
    </row>
    <row r="5772" spans="1:12" hidden="1" x14ac:dyDescent="0.2">
      <c r="A5772" t="s">
        <v>39</v>
      </c>
      <c r="B5772" t="s">
        <v>1121</v>
      </c>
      <c r="C5772" t="s">
        <v>1122</v>
      </c>
      <c r="E5772" t="s">
        <v>1129</v>
      </c>
      <c r="F5772" t="s">
        <v>1130</v>
      </c>
      <c r="G5772" t="s">
        <v>31</v>
      </c>
      <c r="H5772" t="s">
        <v>1125</v>
      </c>
      <c r="I5772">
        <v>0.75</v>
      </c>
      <c r="J5772">
        <v>0</v>
      </c>
      <c r="K5772">
        <v>0</v>
      </c>
      <c r="L5772" t="s">
        <v>24</v>
      </c>
    </row>
    <row r="5773" spans="1:12" hidden="1" x14ac:dyDescent="0.2">
      <c r="A5773" t="s">
        <v>39</v>
      </c>
      <c r="B5773" t="s">
        <v>1121</v>
      </c>
      <c r="C5773" t="s">
        <v>1122</v>
      </c>
      <c r="E5773" t="s">
        <v>1131</v>
      </c>
      <c r="F5773" t="s">
        <v>1132</v>
      </c>
      <c r="G5773" t="s">
        <v>63</v>
      </c>
      <c r="H5773" t="s">
        <v>1125</v>
      </c>
      <c r="I5773">
        <v>4</v>
      </c>
      <c r="J5773">
        <v>0</v>
      </c>
      <c r="K5773">
        <v>0</v>
      </c>
      <c r="L5773" t="s">
        <v>24</v>
      </c>
    </row>
    <row r="5774" spans="1:12" hidden="1" x14ac:dyDescent="0.2">
      <c r="A5774" t="s">
        <v>39</v>
      </c>
      <c r="B5774" t="s">
        <v>1121</v>
      </c>
      <c r="C5774" t="s">
        <v>1122</v>
      </c>
      <c r="E5774" t="s">
        <v>1133</v>
      </c>
      <c r="F5774" t="s">
        <v>1124</v>
      </c>
      <c r="G5774" t="s">
        <v>63</v>
      </c>
      <c r="H5774" t="s">
        <v>1125</v>
      </c>
      <c r="I5774">
        <v>11</v>
      </c>
      <c r="J5774">
        <v>0</v>
      </c>
      <c r="K5774">
        <v>0</v>
      </c>
      <c r="L5774" t="s">
        <v>1126</v>
      </c>
    </row>
    <row r="5775" spans="1:12" hidden="1" x14ac:dyDescent="0.2">
      <c r="A5775" t="s">
        <v>44</v>
      </c>
      <c r="B5775" t="s">
        <v>1121</v>
      </c>
      <c r="C5775" t="s">
        <v>1122</v>
      </c>
      <c r="E5775" t="s">
        <v>17</v>
      </c>
      <c r="I5775">
        <v>38.75</v>
      </c>
      <c r="J5775">
        <v>0</v>
      </c>
      <c r="K5775">
        <v>0</v>
      </c>
    </row>
    <row r="5776" spans="1:12" hidden="1" x14ac:dyDescent="0.2">
      <c r="A5776" t="s">
        <v>47</v>
      </c>
      <c r="B5776" t="s">
        <v>1121</v>
      </c>
      <c r="C5776" t="s">
        <v>1122</v>
      </c>
      <c r="E5776" t="s">
        <v>17</v>
      </c>
      <c r="I5776">
        <v>38.75</v>
      </c>
      <c r="J5776">
        <v>0</v>
      </c>
      <c r="K5776">
        <v>0</v>
      </c>
    </row>
    <row r="5777" spans="1:12" hidden="1" x14ac:dyDescent="0.2">
      <c r="A5777" t="s">
        <v>48</v>
      </c>
      <c r="B5777" t="s">
        <v>1121</v>
      </c>
      <c r="C5777" t="s">
        <v>1122</v>
      </c>
      <c r="E5777" t="s">
        <v>17</v>
      </c>
      <c r="I5777">
        <v>38.75</v>
      </c>
      <c r="J5777">
        <v>0</v>
      </c>
      <c r="K5777">
        <v>0</v>
      </c>
    </row>
    <row r="5778" spans="1:12" hidden="1" x14ac:dyDescent="0.2">
      <c r="A5778" t="s">
        <v>49</v>
      </c>
      <c r="B5778" t="s">
        <v>1121</v>
      </c>
      <c r="C5778" t="s">
        <v>1122</v>
      </c>
      <c r="E5778" t="s">
        <v>17</v>
      </c>
      <c r="I5778">
        <v>38.75</v>
      </c>
      <c r="J5778">
        <v>0</v>
      </c>
      <c r="K5778">
        <v>0</v>
      </c>
    </row>
    <row r="5779" spans="1:12" hidden="1" x14ac:dyDescent="0.2">
      <c r="A5779" t="s">
        <v>51</v>
      </c>
      <c r="B5779" t="s">
        <v>1121</v>
      </c>
      <c r="C5779" t="s">
        <v>1122</v>
      </c>
      <c r="E5779" t="s">
        <v>17</v>
      </c>
      <c r="I5779">
        <v>38.75</v>
      </c>
      <c r="J5779">
        <v>0</v>
      </c>
      <c r="K5779">
        <v>0</v>
      </c>
    </row>
    <row r="5780" spans="1:12" hidden="1" x14ac:dyDescent="0.2">
      <c r="A5780" t="s">
        <v>55</v>
      </c>
      <c r="B5780" t="s">
        <v>1121</v>
      </c>
      <c r="C5780" t="s">
        <v>1122</v>
      </c>
      <c r="E5780" t="s">
        <v>17</v>
      </c>
      <c r="I5780">
        <v>38.75</v>
      </c>
      <c r="J5780">
        <v>0</v>
      </c>
      <c r="K5780">
        <v>0</v>
      </c>
    </row>
    <row r="5781" spans="1:12" hidden="1" x14ac:dyDescent="0.2">
      <c r="A5781" t="s">
        <v>56</v>
      </c>
      <c r="B5781" t="s">
        <v>1121</v>
      </c>
      <c r="C5781" t="s">
        <v>1122</v>
      </c>
      <c r="E5781" t="s">
        <v>17</v>
      </c>
      <c r="I5781">
        <v>38.75</v>
      </c>
      <c r="J5781">
        <v>0</v>
      </c>
      <c r="K5781">
        <v>0</v>
      </c>
    </row>
    <row r="5782" spans="1:12" hidden="1" x14ac:dyDescent="0.2">
      <c r="A5782" t="s">
        <v>60</v>
      </c>
      <c r="B5782" t="s">
        <v>1121</v>
      </c>
      <c r="C5782" t="s">
        <v>1122</v>
      </c>
      <c r="E5782" t="s">
        <v>1134</v>
      </c>
      <c r="F5782" t="s">
        <v>1135</v>
      </c>
      <c r="G5782" t="s">
        <v>63</v>
      </c>
      <c r="H5782" t="s">
        <v>1125</v>
      </c>
      <c r="I5782">
        <v>4</v>
      </c>
      <c r="J5782">
        <v>0</v>
      </c>
      <c r="K5782">
        <v>0</v>
      </c>
      <c r="L5782" t="s">
        <v>1126</v>
      </c>
    </row>
    <row r="5783" spans="1:12" hidden="1" x14ac:dyDescent="0.2">
      <c r="A5783" t="s">
        <v>60</v>
      </c>
      <c r="B5783" t="s">
        <v>1121</v>
      </c>
      <c r="C5783" t="s">
        <v>1122</v>
      </c>
      <c r="E5783" t="s">
        <v>1136</v>
      </c>
      <c r="F5783" t="s">
        <v>1130</v>
      </c>
      <c r="G5783" t="s">
        <v>31</v>
      </c>
      <c r="H5783" t="s">
        <v>1125</v>
      </c>
      <c r="I5783">
        <v>1</v>
      </c>
      <c r="J5783">
        <v>0</v>
      </c>
      <c r="K5783">
        <v>0</v>
      </c>
      <c r="L5783" t="s">
        <v>24</v>
      </c>
    </row>
    <row r="5784" spans="1:12" hidden="1" x14ac:dyDescent="0.2">
      <c r="A5784" t="s">
        <v>60</v>
      </c>
      <c r="B5784" t="s">
        <v>1121</v>
      </c>
      <c r="C5784" t="s">
        <v>1122</v>
      </c>
      <c r="E5784" t="s">
        <v>1123</v>
      </c>
      <c r="F5784" t="s">
        <v>1124</v>
      </c>
      <c r="G5784" t="s">
        <v>63</v>
      </c>
      <c r="H5784" t="s">
        <v>1125</v>
      </c>
      <c r="I5784">
        <v>5</v>
      </c>
      <c r="J5784">
        <v>0</v>
      </c>
      <c r="K5784">
        <v>0</v>
      </c>
      <c r="L5784" t="s">
        <v>1126</v>
      </c>
    </row>
    <row r="5785" spans="1:12" hidden="1" x14ac:dyDescent="0.2">
      <c r="A5785" t="s">
        <v>60</v>
      </c>
      <c r="B5785" t="s">
        <v>1121</v>
      </c>
      <c r="C5785" t="s">
        <v>1122</v>
      </c>
      <c r="E5785" t="s">
        <v>1131</v>
      </c>
      <c r="F5785" t="s">
        <v>1132</v>
      </c>
      <c r="G5785" t="s">
        <v>63</v>
      </c>
      <c r="H5785" t="s">
        <v>1125</v>
      </c>
      <c r="I5785">
        <v>1</v>
      </c>
      <c r="J5785">
        <v>0</v>
      </c>
      <c r="K5785">
        <v>0</v>
      </c>
      <c r="L5785" t="s">
        <v>24</v>
      </c>
    </row>
    <row r="5786" spans="1:12" hidden="1" x14ac:dyDescent="0.2">
      <c r="A5786" t="s">
        <v>60</v>
      </c>
      <c r="B5786" t="s">
        <v>1121</v>
      </c>
      <c r="C5786" t="s">
        <v>1122</v>
      </c>
      <c r="E5786" t="s">
        <v>1133</v>
      </c>
      <c r="F5786" t="s">
        <v>1124</v>
      </c>
      <c r="G5786" t="s">
        <v>63</v>
      </c>
      <c r="H5786" t="s">
        <v>1125</v>
      </c>
      <c r="I5786">
        <v>5</v>
      </c>
      <c r="J5786">
        <v>0</v>
      </c>
      <c r="K5786">
        <v>0</v>
      </c>
      <c r="L5786" t="s">
        <v>1126</v>
      </c>
    </row>
    <row r="5787" spans="1:12" hidden="1" x14ac:dyDescent="0.2">
      <c r="A5787" t="s">
        <v>60</v>
      </c>
      <c r="B5787" t="s">
        <v>1121</v>
      </c>
      <c r="C5787" t="s">
        <v>1122</v>
      </c>
      <c r="E5787" t="s">
        <v>1127</v>
      </c>
      <c r="F5787" t="s">
        <v>1128</v>
      </c>
      <c r="G5787" t="s">
        <v>63</v>
      </c>
      <c r="H5787" t="s">
        <v>1125</v>
      </c>
      <c r="I5787">
        <v>5</v>
      </c>
      <c r="J5787">
        <v>0</v>
      </c>
      <c r="K5787">
        <v>0</v>
      </c>
      <c r="L5787" t="s">
        <v>1126</v>
      </c>
    </row>
    <row r="5788" spans="1:12" hidden="1" x14ac:dyDescent="0.2">
      <c r="A5788" t="s">
        <v>67</v>
      </c>
      <c r="B5788" t="s">
        <v>1121</v>
      </c>
      <c r="C5788" t="s">
        <v>1122</v>
      </c>
      <c r="E5788" t="s">
        <v>1134</v>
      </c>
      <c r="F5788" t="s">
        <v>1135</v>
      </c>
      <c r="G5788" t="s">
        <v>63</v>
      </c>
      <c r="H5788" t="s">
        <v>1125</v>
      </c>
      <c r="I5788">
        <v>4</v>
      </c>
      <c r="J5788">
        <v>0</v>
      </c>
      <c r="K5788">
        <v>0</v>
      </c>
      <c r="L5788" t="s">
        <v>1126</v>
      </c>
    </row>
    <row r="5789" spans="1:12" hidden="1" x14ac:dyDescent="0.2">
      <c r="A5789" t="s">
        <v>67</v>
      </c>
      <c r="B5789" t="s">
        <v>1121</v>
      </c>
      <c r="C5789" t="s">
        <v>1122</v>
      </c>
      <c r="E5789" t="s">
        <v>1123</v>
      </c>
      <c r="F5789" t="s">
        <v>1124</v>
      </c>
      <c r="G5789" t="s">
        <v>63</v>
      </c>
      <c r="H5789" t="s">
        <v>1125</v>
      </c>
      <c r="I5789">
        <v>5</v>
      </c>
      <c r="J5789">
        <v>0</v>
      </c>
      <c r="K5789">
        <v>0</v>
      </c>
      <c r="L5789" t="s">
        <v>1126</v>
      </c>
    </row>
    <row r="5790" spans="1:12" hidden="1" x14ac:dyDescent="0.2">
      <c r="A5790" t="s">
        <v>67</v>
      </c>
      <c r="B5790" t="s">
        <v>1121</v>
      </c>
      <c r="C5790" t="s">
        <v>1122</v>
      </c>
      <c r="E5790" t="s">
        <v>1131</v>
      </c>
      <c r="F5790" t="s">
        <v>1132</v>
      </c>
      <c r="G5790" t="s">
        <v>63</v>
      </c>
      <c r="H5790" t="s">
        <v>1125</v>
      </c>
      <c r="I5790">
        <v>1</v>
      </c>
      <c r="J5790">
        <v>0</v>
      </c>
      <c r="K5790">
        <v>0</v>
      </c>
      <c r="L5790" t="s">
        <v>24</v>
      </c>
    </row>
    <row r="5791" spans="1:12" hidden="1" x14ac:dyDescent="0.2">
      <c r="A5791" t="s">
        <v>67</v>
      </c>
      <c r="B5791" t="s">
        <v>1121</v>
      </c>
      <c r="C5791" t="s">
        <v>1122</v>
      </c>
      <c r="E5791" t="s">
        <v>1133</v>
      </c>
      <c r="F5791" t="s">
        <v>1124</v>
      </c>
      <c r="G5791" t="s">
        <v>63</v>
      </c>
      <c r="H5791" t="s">
        <v>1125</v>
      </c>
      <c r="I5791">
        <v>5</v>
      </c>
      <c r="J5791">
        <v>0</v>
      </c>
      <c r="K5791">
        <v>0</v>
      </c>
      <c r="L5791" t="s">
        <v>1126</v>
      </c>
    </row>
    <row r="5792" spans="1:12" hidden="1" x14ac:dyDescent="0.2">
      <c r="A5792" t="s">
        <v>67</v>
      </c>
      <c r="B5792" t="s">
        <v>1121</v>
      </c>
      <c r="C5792" t="s">
        <v>1122</v>
      </c>
      <c r="E5792" t="s">
        <v>1127</v>
      </c>
      <c r="F5792" t="s">
        <v>1128</v>
      </c>
      <c r="G5792" t="s">
        <v>63</v>
      </c>
      <c r="H5792" t="s">
        <v>1125</v>
      </c>
      <c r="I5792">
        <v>5</v>
      </c>
      <c r="J5792">
        <v>0</v>
      </c>
      <c r="K5792">
        <v>0</v>
      </c>
      <c r="L5792" t="s">
        <v>1126</v>
      </c>
    </row>
    <row r="5793" spans="1:12" hidden="1" x14ac:dyDescent="0.2">
      <c r="A5793" t="s">
        <v>68</v>
      </c>
      <c r="B5793" t="s">
        <v>1121</v>
      </c>
      <c r="C5793" t="s">
        <v>1122</v>
      </c>
      <c r="E5793" t="s">
        <v>1134</v>
      </c>
      <c r="F5793" t="s">
        <v>1135</v>
      </c>
      <c r="G5793" t="s">
        <v>63</v>
      </c>
      <c r="H5793" t="s">
        <v>1125</v>
      </c>
      <c r="I5793">
        <v>4</v>
      </c>
      <c r="J5793">
        <v>0</v>
      </c>
      <c r="K5793">
        <v>0</v>
      </c>
      <c r="L5793" t="s">
        <v>1126</v>
      </c>
    </row>
    <row r="5794" spans="1:12" hidden="1" x14ac:dyDescent="0.2">
      <c r="A5794" t="s">
        <v>68</v>
      </c>
      <c r="B5794" t="s">
        <v>1121</v>
      </c>
      <c r="C5794" t="s">
        <v>1122</v>
      </c>
      <c r="E5794" t="s">
        <v>1123</v>
      </c>
      <c r="F5794" t="s">
        <v>1124</v>
      </c>
      <c r="G5794" t="s">
        <v>63</v>
      </c>
      <c r="H5794" t="s">
        <v>1125</v>
      </c>
      <c r="I5794">
        <v>5</v>
      </c>
      <c r="J5794">
        <v>0</v>
      </c>
      <c r="K5794">
        <v>0</v>
      </c>
      <c r="L5794" t="s">
        <v>1126</v>
      </c>
    </row>
    <row r="5795" spans="1:12" hidden="1" x14ac:dyDescent="0.2">
      <c r="A5795" t="s">
        <v>68</v>
      </c>
      <c r="B5795" t="s">
        <v>1121</v>
      </c>
      <c r="C5795" t="s">
        <v>1122</v>
      </c>
      <c r="E5795" t="s">
        <v>1131</v>
      </c>
      <c r="F5795" t="s">
        <v>1132</v>
      </c>
      <c r="G5795" t="s">
        <v>63</v>
      </c>
      <c r="H5795" t="s">
        <v>1125</v>
      </c>
      <c r="I5795">
        <v>1</v>
      </c>
      <c r="J5795">
        <v>0</v>
      </c>
      <c r="K5795">
        <v>0</v>
      </c>
      <c r="L5795" t="s">
        <v>24</v>
      </c>
    </row>
    <row r="5796" spans="1:12" hidden="1" x14ac:dyDescent="0.2">
      <c r="A5796" t="s">
        <v>68</v>
      </c>
      <c r="B5796" t="s">
        <v>1121</v>
      </c>
      <c r="C5796" t="s">
        <v>1122</v>
      </c>
      <c r="E5796" t="s">
        <v>1133</v>
      </c>
      <c r="F5796" t="s">
        <v>1124</v>
      </c>
      <c r="G5796" t="s">
        <v>63</v>
      </c>
      <c r="H5796" t="s">
        <v>1125</v>
      </c>
      <c r="I5796">
        <v>5</v>
      </c>
      <c r="J5796">
        <v>0</v>
      </c>
      <c r="K5796">
        <v>0</v>
      </c>
      <c r="L5796" t="s">
        <v>1126</v>
      </c>
    </row>
    <row r="5797" spans="1:12" hidden="1" x14ac:dyDescent="0.2">
      <c r="A5797" t="s">
        <v>68</v>
      </c>
      <c r="B5797" t="s">
        <v>1121</v>
      </c>
      <c r="C5797" t="s">
        <v>1122</v>
      </c>
      <c r="E5797" t="s">
        <v>1127</v>
      </c>
      <c r="F5797" t="s">
        <v>1128</v>
      </c>
      <c r="G5797" t="s">
        <v>63</v>
      </c>
      <c r="H5797" t="s">
        <v>1125</v>
      </c>
      <c r="I5797">
        <v>5</v>
      </c>
      <c r="J5797">
        <v>0</v>
      </c>
      <c r="K5797">
        <v>0</v>
      </c>
      <c r="L5797" t="s">
        <v>1126</v>
      </c>
    </row>
    <row r="5798" spans="1:12" hidden="1" x14ac:dyDescent="0.2">
      <c r="A5798" t="s">
        <v>69</v>
      </c>
      <c r="B5798" t="s">
        <v>1121</v>
      </c>
      <c r="C5798" t="s">
        <v>1122</v>
      </c>
      <c r="E5798" t="s">
        <v>1134</v>
      </c>
      <c r="F5798" t="s">
        <v>1135</v>
      </c>
      <c r="G5798" t="s">
        <v>63</v>
      </c>
      <c r="H5798" t="s">
        <v>1125</v>
      </c>
      <c r="I5798">
        <v>4</v>
      </c>
      <c r="J5798">
        <v>0</v>
      </c>
      <c r="K5798">
        <v>0</v>
      </c>
      <c r="L5798" t="s">
        <v>1126</v>
      </c>
    </row>
    <row r="5799" spans="1:12" hidden="1" x14ac:dyDescent="0.2">
      <c r="A5799" t="s">
        <v>69</v>
      </c>
      <c r="B5799" t="s">
        <v>1121</v>
      </c>
      <c r="C5799" t="s">
        <v>1122</v>
      </c>
      <c r="E5799" t="s">
        <v>1123</v>
      </c>
      <c r="F5799" t="s">
        <v>1124</v>
      </c>
      <c r="G5799" t="s">
        <v>63</v>
      </c>
      <c r="H5799" t="s">
        <v>1125</v>
      </c>
      <c r="I5799">
        <v>5</v>
      </c>
      <c r="J5799">
        <v>0</v>
      </c>
      <c r="K5799">
        <v>0</v>
      </c>
      <c r="L5799" t="s">
        <v>1126</v>
      </c>
    </row>
    <row r="5800" spans="1:12" hidden="1" x14ac:dyDescent="0.2">
      <c r="A5800" t="s">
        <v>69</v>
      </c>
      <c r="B5800" t="s">
        <v>1121</v>
      </c>
      <c r="C5800" t="s">
        <v>1122</v>
      </c>
      <c r="E5800" t="s">
        <v>1131</v>
      </c>
      <c r="F5800" t="s">
        <v>1132</v>
      </c>
      <c r="G5800" t="s">
        <v>63</v>
      </c>
      <c r="H5800" t="s">
        <v>1125</v>
      </c>
      <c r="I5800">
        <v>1</v>
      </c>
      <c r="J5800">
        <v>0</v>
      </c>
      <c r="K5800">
        <v>0</v>
      </c>
      <c r="L5800" t="s">
        <v>24</v>
      </c>
    </row>
    <row r="5801" spans="1:12" hidden="1" x14ac:dyDescent="0.2">
      <c r="A5801" t="s">
        <v>69</v>
      </c>
      <c r="B5801" t="s">
        <v>1121</v>
      </c>
      <c r="C5801" t="s">
        <v>1122</v>
      </c>
      <c r="E5801" t="s">
        <v>1133</v>
      </c>
      <c r="F5801" t="s">
        <v>1124</v>
      </c>
      <c r="G5801" t="s">
        <v>63</v>
      </c>
      <c r="H5801" t="s">
        <v>1125</v>
      </c>
      <c r="I5801">
        <v>5</v>
      </c>
      <c r="J5801">
        <v>0</v>
      </c>
      <c r="K5801">
        <v>0</v>
      </c>
      <c r="L5801" t="s">
        <v>1126</v>
      </c>
    </row>
    <row r="5802" spans="1:12" hidden="1" x14ac:dyDescent="0.2">
      <c r="A5802" t="s">
        <v>69</v>
      </c>
      <c r="B5802" t="s">
        <v>1121</v>
      </c>
      <c r="C5802" t="s">
        <v>1122</v>
      </c>
      <c r="E5802" t="s">
        <v>1127</v>
      </c>
      <c r="F5802" t="s">
        <v>1128</v>
      </c>
      <c r="G5802" t="s">
        <v>63</v>
      </c>
      <c r="H5802" t="s">
        <v>1125</v>
      </c>
      <c r="I5802">
        <v>5</v>
      </c>
      <c r="J5802">
        <v>0</v>
      </c>
      <c r="K5802">
        <v>0</v>
      </c>
      <c r="L5802" t="s">
        <v>1126</v>
      </c>
    </row>
    <row r="5803" spans="1:12" hidden="1" x14ac:dyDescent="0.2">
      <c r="A5803" t="s">
        <v>70</v>
      </c>
      <c r="B5803" t="s">
        <v>1121</v>
      </c>
      <c r="C5803" t="s">
        <v>1122</v>
      </c>
      <c r="E5803" t="s">
        <v>1134</v>
      </c>
      <c r="F5803" t="s">
        <v>1135</v>
      </c>
      <c r="G5803" t="s">
        <v>63</v>
      </c>
      <c r="H5803" t="s">
        <v>1125</v>
      </c>
      <c r="I5803">
        <v>4</v>
      </c>
      <c r="J5803">
        <v>0</v>
      </c>
      <c r="K5803">
        <v>0</v>
      </c>
      <c r="L5803" t="s">
        <v>1126</v>
      </c>
    </row>
    <row r="5804" spans="1:12" hidden="1" x14ac:dyDescent="0.2">
      <c r="A5804" t="s">
        <v>70</v>
      </c>
      <c r="B5804" t="s">
        <v>1121</v>
      </c>
      <c r="C5804" t="s">
        <v>1122</v>
      </c>
      <c r="E5804" t="s">
        <v>1123</v>
      </c>
      <c r="F5804" t="s">
        <v>1124</v>
      </c>
      <c r="G5804" t="s">
        <v>63</v>
      </c>
      <c r="H5804" t="s">
        <v>1125</v>
      </c>
      <c r="I5804">
        <v>5</v>
      </c>
      <c r="J5804">
        <v>0</v>
      </c>
      <c r="K5804">
        <v>0</v>
      </c>
      <c r="L5804" t="s">
        <v>1126</v>
      </c>
    </row>
    <row r="5805" spans="1:12" hidden="1" x14ac:dyDescent="0.2">
      <c r="A5805" t="s">
        <v>70</v>
      </c>
      <c r="B5805" t="s">
        <v>1121</v>
      </c>
      <c r="C5805" t="s">
        <v>1122</v>
      </c>
      <c r="E5805" t="s">
        <v>1131</v>
      </c>
      <c r="F5805" t="s">
        <v>1132</v>
      </c>
      <c r="G5805" t="s">
        <v>63</v>
      </c>
      <c r="H5805" t="s">
        <v>1125</v>
      </c>
      <c r="I5805">
        <v>1</v>
      </c>
      <c r="J5805">
        <v>0</v>
      </c>
      <c r="K5805">
        <v>0</v>
      </c>
      <c r="L5805" t="s">
        <v>24</v>
      </c>
    </row>
    <row r="5806" spans="1:12" hidden="1" x14ac:dyDescent="0.2">
      <c r="A5806" t="s">
        <v>70</v>
      </c>
      <c r="B5806" t="s">
        <v>1121</v>
      </c>
      <c r="C5806" t="s">
        <v>1122</v>
      </c>
      <c r="E5806" t="s">
        <v>1133</v>
      </c>
      <c r="F5806" t="s">
        <v>1124</v>
      </c>
      <c r="G5806" t="s">
        <v>63</v>
      </c>
      <c r="H5806" t="s">
        <v>1125</v>
      </c>
      <c r="I5806">
        <v>5</v>
      </c>
      <c r="J5806">
        <v>0</v>
      </c>
      <c r="K5806">
        <v>0</v>
      </c>
      <c r="L5806" t="s">
        <v>1126</v>
      </c>
    </row>
    <row r="5807" spans="1:12" hidden="1" x14ac:dyDescent="0.2">
      <c r="A5807" t="s">
        <v>70</v>
      </c>
      <c r="B5807" t="s">
        <v>1121</v>
      </c>
      <c r="C5807" t="s">
        <v>1122</v>
      </c>
      <c r="E5807" t="s">
        <v>1127</v>
      </c>
      <c r="F5807" t="s">
        <v>1128</v>
      </c>
      <c r="G5807" t="s">
        <v>63</v>
      </c>
      <c r="H5807" t="s">
        <v>1125</v>
      </c>
      <c r="I5807">
        <v>5</v>
      </c>
      <c r="J5807">
        <v>0</v>
      </c>
      <c r="K5807">
        <v>0</v>
      </c>
      <c r="L5807" t="s">
        <v>1126</v>
      </c>
    </row>
    <row r="5808" spans="1:12" hidden="1" x14ac:dyDescent="0.2">
      <c r="A5808" t="s">
        <v>71</v>
      </c>
      <c r="B5808" t="s">
        <v>1121</v>
      </c>
      <c r="C5808" t="s">
        <v>1122</v>
      </c>
      <c r="E5808" t="s">
        <v>1134</v>
      </c>
      <c r="F5808" t="s">
        <v>1135</v>
      </c>
      <c r="G5808" t="s">
        <v>63</v>
      </c>
      <c r="H5808" t="s">
        <v>1125</v>
      </c>
      <c r="I5808">
        <v>4</v>
      </c>
      <c r="J5808">
        <v>0</v>
      </c>
      <c r="K5808">
        <v>0</v>
      </c>
      <c r="L5808" t="s">
        <v>1126</v>
      </c>
    </row>
    <row r="5809" spans="1:12" hidden="1" x14ac:dyDescent="0.2">
      <c r="A5809" t="s">
        <v>71</v>
      </c>
      <c r="B5809" t="s">
        <v>1121</v>
      </c>
      <c r="C5809" t="s">
        <v>1122</v>
      </c>
      <c r="E5809" t="s">
        <v>1123</v>
      </c>
      <c r="F5809" t="s">
        <v>1124</v>
      </c>
      <c r="G5809" t="s">
        <v>63</v>
      </c>
      <c r="H5809" t="s">
        <v>1125</v>
      </c>
      <c r="I5809">
        <v>5</v>
      </c>
      <c r="J5809">
        <v>0</v>
      </c>
      <c r="K5809">
        <v>0</v>
      </c>
      <c r="L5809" t="s">
        <v>1126</v>
      </c>
    </row>
    <row r="5810" spans="1:12" hidden="1" x14ac:dyDescent="0.2">
      <c r="A5810" t="s">
        <v>71</v>
      </c>
      <c r="B5810" t="s">
        <v>1121</v>
      </c>
      <c r="C5810" t="s">
        <v>1122</v>
      </c>
      <c r="E5810" t="s">
        <v>1131</v>
      </c>
      <c r="F5810" t="s">
        <v>1132</v>
      </c>
      <c r="G5810" t="s">
        <v>63</v>
      </c>
      <c r="H5810" t="s">
        <v>1125</v>
      </c>
      <c r="I5810">
        <v>1</v>
      </c>
      <c r="J5810">
        <v>0</v>
      </c>
      <c r="K5810">
        <v>0</v>
      </c>
      <c r="L5810" t="s">
        <v>24</v>
      </c>
    </row>
    <row r="5811" spans="1:12" hidden="1" x14ac:dyDescent="0.2">
      <c r="A5811" t="s">
        <v>71</v>
      </c>
      <c r="B5811" t="s">
        <v>1121</v>
      </c>
      <c r="C5811" t="s">
        <v>1122</v>
      </c>
      <c r="E5811" t="s">
        <v>1133</v>
      </c>
      <c r="F5811" t="s">
        <v>1124</v>
      </c>
      <c r="G5811" t="s">
        <v>63</v>
      </c>
      <c r="H5811" t="s">
        <v>1125</v>
      </c>
      <c r="I5811">
        <v>5</v>
      </c>
      <c r="J5811">
        <v>0</v>
      </c>
      <c r="K5811">
        <v>0</v>
      </c>
      <c r="L5811" t="s">
        <v>1126</v>
      </c>
    </row>
    <row r="5812" spans="1:12" hidden="1" x14ac:dyDescent="0.2">
      <c r="A5812" t="s">
        <v>71</v>
      </c>
      <c r="B5812" t="s">
        <v>1121</v>
      </c>
      <c r="C5812" t="s">
        <v>1122</v>
      </c>
      <c r="E5812" t="s">
        <v>1127</v>
      </c>
      <c r="F5812" t="s">
        <v>1128</v>
      </c>
      <c r="G5812" t="s">
        <v>63</v>
      </c>
      <c r="H5812" t="s">
        <v>1125</v>
      </c>
      <c r="I5812">
        <v>5</v>
      </c>
      <c r="J5812">
        <v>0</v>
      </c>
      <c r="K5812">
        <v>0</v>
      </c>
      <c r="L5812" t="s">
        <v>1126</v>
      </c>
    </row>
    <row r="5813" spans="1:12" hidden="1" x14ac:dyDescent="0.2">
      <c r="A5813" t="s">
        <v>72</v>
      </c>
      <c r="B5813" t="s">
        <v>1121</v>
      </c>
      <c r="C5813" t="s">
        <v>1122</v>
      </c>
      <c r="E5813" t="s">
        <v>1134</v>
      </c>
      <c r="F5813" t="s">
        <v>1135</v>
      </c>
      <c r="G5813" t="s">
        <v>63</v>
      </c>
      <c r="H5813" t="s">
        <v>1125</v>
      </c>
      <c r="I5813">
        <v>4</v>
      </c>
      <c r="J5813">
        <v>0</v>
      </c>
      <c r="K5813">
        <v>0</v>
      </c>
      <c r="L5813" t="s">
        <v>1126</v>
      </c>
    </row>
    <row r="5814" spans="1:12" hidden="1" x14ac:dyDescent="0.2">
      <c r="A5814" t="s">
        <v>72</v>
      </c>
      <c r="B5814" t="s">
        <v>1121</v>
      </c>
      <c r="C5814" t="s">
        <v>1122</v>
      </c>
      <c r="E5814" t="s">
        <v>1123</v>
      </c>
      <c r="F5814" t="s">
        <v>1124</v>
      </c>
      <c r="G5814" t="s">
        <v>63</v>
      </c>
      <c r="H5814" t="s">
        <v>1125</v>
      </c>
      <c r="I5814">
        <v>5</v>
      </c>
      <c r="J5814">
        <v>0</v>
      </c>
      <c r="K5814">
        <v>0</v>
      </c>
      <c r="L5814" t="s">
        <v>1126</v>
      </c>
    </row>
    <row r="5815" spans="1:12" hidden="1" x14ac:dyDescent="0.2">
      <c r="A5815" t="s">
        <v>72</v>
      </c>
      <c r="B5815" t="s">
        <v>1121</v>
      </c>
      <c r="C5815" t="s">
        <v>1122</v>
      </c>
      <c r="E5815" t="s">
        <v>1131</v>
      </c>
      <c r="F5815" t="s">
        <v>1132</v>
      </c>
      <c r="G5815" t="s">
        <v>63</v>
      </c>
      <c r="H5815" t="s">
        <v>1125</v>
      </c>
      <c r="I5815">
        <v>1</v>
      </c>
      <c r="J5815">
        <v>0</v>
      </c>
      <c r="K5815">
        <v>0</v>
      </c>
      <c r="L5815" t="s">
        <v>24</v>
      </c>
    </row>
    <row r="5816" spans="1:12" hidden="1" x14ac:dyDescent="0.2">
      <c r="A5816" t="s">
        <v>72</v>
      </c>
      <c r="B5816" t="s">
        <v>1121</v>
      </c>
      <c r="C5816" t="s">
        <v>1122</v>
      </c>
      <c r="E5816" t="s">
        <v>1133</v>
      </c>
      <c r="F5816" t="s">
        <v>1124</v>
      </c>
      <c r="G5816" t="s">
        <v>63</v>
      </c>
      <c r="H5816" t="s">
        <v>1125</v>
      </c>
      <c r="I5816">
        <v>5</v>
      </c>
      <c r="J5816">
        <v>0</v>
      </c>
      <c r="K5816">
        <v>0</v>
      </c>
      <c r="L5816" t="s">
        <v>1126</v>
      </c>
    </row>
    <row r="5817" spans="1:12" hidden="1" x14ac:dyDescent="0.2">
      <c r="A5817" t="s">
        <v>72</v>
      </c>
      <c r="B5817" t="s">
        <v>1121</v>
      </c>
      <c r="C5817" t="s">
        <v>1122</v>
      </c>
      <c r="E5817" t="s">
        <v>17</v>
      </c>
      <c r="I5817">
        <v>5</v>
      </c>
      <c r="J5817">
        <v>0</v>
      </c>
      <c r="K5817">
        <v>0</v>
      </c>
    </row>
    <row r="5818" spans="1:12" hidden="1" x14ac:dyDescent="0.2">
      <c r="A5818" t="s">
        <v>74</v>
      </c>
      <c r="B5818" t="s">
        <v>1121</v>
      </c>
      <c r="C5818" t="s">
        <v>1122</v>
      </c>
      <c r="E5818" t="s">
        <v>1134</v>
      </c>
      <c r="F5818" t="s">
        <v>1135</v>
      </c>
      <c r="G5818" t="s">
        <v>63</v>
      </c>
      <c r="H5818" t="s">
        <v>1125</v>
      </c>
      <c r="I5818">
        <v>4</v>
      </c>
      <c r="J5818">
        <v>0</v>
      </c>
      <c r="K5818">
        <v>0</v>
      </c>
      <c r="L5818" t="s">
        <v>1126</v>
      </c>
    </row>
    <row r="5819" spans="1:12" hidden="1" x14ac:dyDescent="0.2">
      <c r="A5819" t="s">
        <v>74</v>
      </c>
      <c r="B5819" t="s">
        <v>1121</v>
      </c>
      <c r="C5819" t="s">
        <v>1122</v>
      </c>
      <c r="E5819" t="s">
        <v>1123</v>
      </c>
      <c r="F5819" t="s">
        <v>1124</v>
      </c>
      <c r="G5819" t="s">
        <v>63</v>
      </c>
      <c r="H5819" t="s">
        <v>1125</v>
      </c>
      <c r="I5819">
        <v>5</v>
      </c>
      <c r="J5819">
        <v>0</v>
      </c>
      <c r="K5819">
        <v>0</v>
      </c>
      <c r="L5819" t="s">
        <v>1126</v>
      </c>
    </row>
    <row r="5820" spans="1:12" hidden="1" x14ac:dyDescent="0.2">
      <c r="A5820" t="s">
        <v>74</v>
      </c>
      <c r="B5820" t="s">
        <v>1121</v>
      </c>
      <c r="C5820" t="s">
        <v>1122</v>
      </c>
      <c r="E5820" t="s">
        <v>1131</v>
      </c>
      <c r="F5820" t="s">
        <v>1132</v>
      </c>
      <c r="G5820" t="s">
        <v>63</v>
      </c>
      <c r="H5820" t="s">
        <v>1125</v>
      </c>
      <c r="I5820">
        <v>1</v>
      </c>
      <c r="J5820">
        <v>0</v>
      </c>
      <c r="K5820">
        <v>0</v>
      </c>
      <c r="L5820" t="s">
        <v>24</v>
      </c>
    </row>
    <row r="5821" spans="1:12" hidden="1" x14ac:dyDescent="0.2">
      <c r="A5821" t="s">
        <v>74</v>
      </c>
      <c r="B5821" t="s">
        <v>1121</v>
      </c>
      <c r="C5821" t="s">
        <v>1122</v>
      </c>
      <c r="E5821" t="s">
        <v>1133</v>
      </c>
      <c r="F5821" t="s">
        <v>1124</v>
      </c>
      <c r="G5821" t="s">
        <v>63</v>
      </c>
      <c r="H5821" t="s">
        <v>1125</v>
      </c>
      <c r="I5821">
        <v>5</v>
      </c>
      <c r="J5821">
        <v>0</v>
      </c>
      <c r="K5821">
        <v>0</v>
      </c>
      <c r="L5821" t="s">
        <v>1126</v>
      </c>
    </row>
    <row r="5822" spans="1:12" hidden="1" x14ac:dyDescent="0.2">
      <c r="A5822" t="s">
        <v>74</v>
      </c>
      <c r="B5822" t="s">
        <v>1121</v>
      </c>
      <c r="C5822" t="s">
        <v>1122</v>
      </c>
      <c r="E5822" t="s">
        <v>17</v>
      </c>
      <c r="I5822">
        <v>5</v>
      </c>
      <c r="J5822">
        <v>0</v>
      </c>
      <c r="K5822">
        <v>0</v>
      </c>
    </row>
    <row r="5823" spans="1:12" hidden="1" x14ac:dyDescent="0.2">
      <c r="A5823" t="s">
        <v>75</v>
      </c>
      <c r="B5823" t="s">
        <v>1121</v>
      </c>
      <c r="C5823" t="s">
        <v>1122</v>
      </c>
      <c r="E5823" t="s">
        <v>1123</v>
      </c>
      <c r="F5823" t="s">
        <v>1124</v>
      </c>
      <c r="G5823" t="s">
        <v>63</v>
      </c>
      <c r="H5823" t="s">
        <v>1125</v>
      </c>
      <c r="I5823">
        <v>5</v>
      </c>
      <c r="J5823">
        <v>0</v>
      </c>
      <c r="K5823">
        <v>0</v>
      </c>
      <c r="L5823" t="s">
        <v>1126</v>
      </c>
    </row>
    <row r="5824" spans="1:12" hidden="1" x14ac:dyDescent="0.2">
      <c r="A5824" t="s">
        <v>75</v>
      </c>
      <c r="B5824" t="s">
        <v>1121</v>
      </c>
      <c r="C5824" t="s">
        <v>1122</v>
      </c>
      <c r="E5824" t="s">
        <v>1127</v>
      </c>
      <c r="F5824" t="s">
        <v>1128</v>
      </c>
      <c r="G5824" t="s">
        <v>63</v>
      </c>
      <c r="H5824" t="s">
        <v>1125</v>
      </c>
      <c r="I5824">
        <v>3</v>
      </c>
      <c r="J5824">
        <v>0</v>
      </c>
      <c r="K5824">
        <v>0</v>
      </c>
      <c r="L5824" t="s">
        <v>1126</v>
      </c>
    </row>
    <row r="5825" spans="1:12" hidden="1" x14ac:dyDescent="0.2">
      <c r="A5825" t="s">
        <v>75</v>
      </c>
      <c r="B5825" t="s">
        <v>1121</v>
      </c>
      <c r="C5825" t="s">
        <v>1122</v>
      </c>
      <c r="E5825" t="s">
        <v>1131</v>
      </c>
      <c r="F5825" t="s">
        <v>1132</v>
      </c>
      <c r="G5825" t="s">
        <v>63</v>
      </c>
      <c r="H5825" t="s">
        <v>1125</v>
      </c>
      <c r="I5825">
        <v>4</v>
      </c>
      <c r="J5825">
        <v>0</v>
      </c>
      <c r="K5825">
        <v>0</v>
      </c>
      <c r="L5825" t="s">
        <v>24</v>
      </c>
    </row>
    <row r="5826" spans="1:12" hidden="1" x14ac:dyDescent="0.2">
      <c r="A5826" t="s">
        <v>75</v>
      </c>
      <c r="B5826" t="s">
        <v>1121</v>
      </c>
      <c r="C5826" t="s">
        <v>1122</v>
      </c>
      <c r="E5826" t="s">
        <v>1133</v>
      </c>
      <c r="F5826" t="s">
        <v>1124</v>
      </c>
      <c r="G5826" t="s">
        <v>63</v>
      </c>
      <c r="H5826" t="s">
        <v>1125</v>
      </c>
      <c r="I5826">
        <v>11.25</v>
      </c>
      <c r="J5826">
        <v>0</v>
      </c>
      <c r="K5826">
        <v>0</v>
      </c>
      <c r="L5826" t="s">
        <v>1126</v>
      </c>
    </row>
    <row r="5827" spans="1:12" hidden="1" x14ac:dyDescent="0.2">
      <c r="A5827" t="s">
        <v>75</v>
      </c>
      <c r="B5827" t="s">
        <v>1121</v>
      </c>
      <c r="C5827" t="s">
        <v>1122</v>
      </c>
      <c r="E5827" t="s">
        <v>17</v>
      </c>
      <c r="I5827">
        <v>7.75</v>
      </c>
      <c r="J5827">
        <v>0</v>
      </c>
      <c r="K5827">
        <v>0</v>
      </c>
    </row>
    <row r="5828" spans="1:12" hidden="1" x14ac:dyDescent="0.2">
      <c r="A5828" t="s">
        <v>75</v>
      </c>
      <c r="B5828" t="s">
        <v>1121</v>
      </c>
      <c r="C5828" t="s">
        <v>1122</v>
      </c>
      <c r="E5828" t="s">
        <v>17</v>
      </c>
      <c r="I5828">
        <v>7.75</v>
      </c>
      <c r="J5828">
        <v>0</v>
      </c>
      <c r="K5828">
        <v>0</v>
      </c>
    </row>
    <row r="5829" spans="1:12" hidden="1" x14ac:dyDescent="0.2">
      <c r="A5829" t="s">
        <v>76</v>
      </c>
      <c r="B5829" t="s">
        <v>1121</v>
      </c>
      <c r="C5829" t="s">
        <v>1122</v>
      </c>
      <c r="E5829" t="s">
        <v>1123</v>
      </c>
      <c r="F5829" t="s">
        <v>1124</v>
      </c>
      <c r="G5829" t="s">
        <v>63</v>
      </c>
      <c r="H5829" t="s">
        <v>1125</v>
      </c>
      <c r="I5829">
        <v>20</v>
      </c>
      <c r="J5829">
        <v>0</v>
      </c>
      <c r="K5829">
        <v>0</v>
      </c>
      <c r="L5829" t="s">
        <v>1126</v>
      </c>
    </row>
    <row r="5830" spans="1:12" hidden="1" x14ac:dyDescent="0.2">
      <c r="A5830" t="s">
        <v>76</v>
      </c>
      <c r="B5830" t="s">
        <v>1121</v>
      </c>
      <c r="C5830" t="s">
        <v>1122</v>
      </c>
      <c r="E5830" t="s">
        <v>1127</v>
      </c>
      <c r="F5830" t="s">
        <v>1128</v>
      </c>
      <c r="G5830" t="s">
        <v>63</v>
      </c>
      <c r="H5830" t="s">
        <v>1125</v>
      </c>
      <c r="I5830">
        <v>3</v>
      </c>
      <c r="J5830">
        <v>0</v>
      </c>
      <c r="K5830">
        <v>0</v>
      </c>
      <c r="L5830" t="s">
        <v>1126</v>
      </c>
    </row>
    <row r="5831" spans="1:12" hidden="1" x14ac:dyDescent="0.2">
      <c r="A5831" t="s">
        <v>76</v>
      </c>
      <c r="B5831" t="s">
        <v>1121</v>
      </c>
      <c r="C5831" t="s">
        <v>1122</v>
      </c>
      <c r="E5831" t="s">
        <v>1129</v>
      </c>
      <c r="F5831" t="s">
        <v>1130</v>
      </c>
      <c r="G5831" t="s">
        <v>31</v>
      </c>
      <c r="H5831" t="s">
        <v>1125</v>
      </c>
      <c r="I5831">
        <v>0.75</v>
      </c>
      <c r="J5831">
        <v>0</v>
      </c>
      <c r="K5831">
        <v>0</v>
      </c>
      <c r="L5831" t="s">
        <v>24</v>
      </c>
    </row>
    <row r="5832" spans="1:12" hidden="1" x14ac:dyDescent="0.2">
      <c r="A5832" t="s">
        <v>76</v>
      </c>
      <c r="B5832" t="s">
        <v>1121</v>
      </c>
      <c r="C5832" t="s">
        <v>1122</v>
      </c>
      <c r="E5832" t="s">
        <v>1131</v>
      </c>
      <c r="F5832" t="s">
        <v>1132</v>
      </c>
      <c r="G5832" t="s">
        <v>63</v>
      </c>
      <c r="H5832" t="s">
        <v>1125</v>
      </c>
      <c r="I5832">
        <v>4</v>
      </c>
      <c r="J5832">
        <v>0</v>
      </c>
      <c r="K5832">
        <v>0</v>
      </c>
      <c r="L5832" t="s">
        <v>24</v>
      </c>
    </row>
    <row r="5833" spans="1:12" hidden="1" x14ac:dyDescent="0.2">
      <c r="A5833" t="s">
        <v>76</v>
      </c>
      <c r="B5833" t="s">
        <v>1121</v>
      </c>
      <c r="C5833" t="s">
        <v>1122</v>
      </c>
      <c r="E5833" t="s">
        <v>1133</v>
      </c>
      <c r="F5833" t="s">
        <v>1124</v>
      </c>
      <c r="G5833" t="s">
        <v>63</v>
      </c>
      <c r="H5833" t="s">
        <v>1125</v>
      </c>
      <c r="I5833">
        <v>11</v>
      </c>
      <c r="J5833">
        <v>0</v>
      </c>
      <c r="K5833">
        <v>0</v>
      </c>
      <c r="L5833" t="s">
        <v>1126</v>
      </c>
    </row>
    <row r="5834" spans="1:12" hidden="1" x14ac:dyDescent="0.2">
      <c r="A5834" t="s">
        <v>77</v>
      </c>
      <c r="B5834" t="s">
        <v>1121</v>
      </c>
      <c r="C5834" t="s">
        <v>1122</v>
      </c>
      <c r="E5834" t="s">
        <v>1123</v>
      </c>
      <c r="F5834" t="s">
        <v>1124</v>
      </c>
      <c r="G5834" t="s">
        <v>63</v>
      </c>
      <c r="H5834" t="s">
        <v>1125</v>
      </c>
      <c r="I5834">
        <v>10</v>
      </c>
      <c r="J5834">
        <v>0</v>
      </c>
      <c r="K5834">
        <v>0</v>
      </c>
      <c r="L5834" t="s">
        <v>1126</v>
      </c>
    </row>
    <row r="5835" spans="1:12" hidden="1" x14ac:dyDescent="0.2">
      <c r="A5835" t="s">
        <v>77</v>
      </c>
      <c r="B5835" t="s">
        <v>1121</v>
      </c>
      <c r="C5835" t="s">
        <v>1122</v>
      </c>
      <c r="E5835" t="s">
        <v>1127</v>
      </c>
      <c r="F5835" t="s">
        <v>1128</v>
      </c>
      <c r="G5835" t="s">
        <v>63</v>
      </c>
      <c r="H5835" t="s">
        <v>1125</v>
      </c>
      <c r="I5835">
        <v>3</v>
      </c>
      <c r="J5835">
        <v>0</v>
      </c>
      <c r="K5835">
        <v>0</v>
      </c>
      <c r="L5835" t="s">
        <v>1126</v>
      </c>
    </row>
    <row r="5836" spans="1:12" hidden="1" x14ac:dyDescent="0.2">
      <c r="A5836" t="s">
        <v>77</v>
      </c>
      <c r="B5836" t="s">
        <v>1121</v>
      </c>
      <c r="C5836" t="s">
        <v>1122</v>
      </c>
      <c r="E5836" t="s">
        <v>1129</v>
      </c>
      <c r="F5836" t="s">
        <v>1130</v>
      </c>
      <c r="G5836" t="s">
        <v>31</v>
      </c>
      <c r="H5836" t="s">
        <v>1125</v>
      </c>
      <c r="I5836">
        <v>0.75</v>
      </c>
      <c r="J5836">
        <v>0</v>
      </c>
      <c r="K5836">
        <v>0</v>
      </c>
      <c r="L5836" t="s">
        <v>24</v>
      </c>
    </row>
    <row r="5837" spans="1:12" hidden="1" x14ac:dyDescent="0.2">
      <c r="A5837" t="s">
        <v>77</v>
      </c>
      <c r="B5837" t="s">
        <v>1121</v>
      </c>
      <c r="C5837" t="s">
        <v>1122</v>
      </c>
      <c r="E5837" t="s">
        <v>1131</v>
      </c>
      <c r="F5837" t="s">
        <v>1132</v>
      </c>
      <c r="G5837" t="s">
        <v>63</v>
      </c>
      <c r="H5837" t="s">
        <v>1125</v>
      </c>
      <c r="I5837">
        <v>4</v>
      </c>
      <c r="J5837">
        <v>0</v>
      </c>
      <c r="K5837">
        <v>0</v>
      </c>
      <c r="L5837" t="s">
        <v>24</v>
      </c>
    </row>
    <row r="5838" spans="1:12" hidden="1" x14ac:dyDescent="0.2">
      <c r="A5838" t="s">
        <v>77</v>
      </c>
      <c r="B5838" t="s">
        <v>1121</v>
      </c>
      <c r="C5838" t="s">
        <v>1122</v>
      </c>
      <c r="E5838" t="s">
        <v>1133</v>
      </c>
      <c r="F5838" t="s">
        <v>1124</v>
      </c>
      <c r="G5838" t="s">
        <v>63</v>
      </c>
      <c r="H5838" t="s">
        <v>1125</v>
      </c>
      <c r="I5838">
        <v>13.25</v>
      </c>
      <c r="J5838">
        <v>0</v>
      </c>
      <c r="K5838">
        <v>0</v>
      </c>
      <c r="L5838" t="s">
        <v>1126</v>
      </c>
    </row>
    <row r="5839" spans="1:12" hidden="1" x14ac:dyDescent="0.2">
      <c r="A5839" t="s">
        <v>77</v>
      </c>
      <c r="B5839" t="s">
        <v>1121</v>
      </c>
      <c r="C5839" t="s">
        <v>1122</v>
      </c>
      <c r="E5839" t="s">
        <v>17</v>
      </c>
      <c r="I5839">
        <v>7.75</v>
      </c>
      <c r="J5839">
        <v>0</v>
      </c>
      <c r="K5839">
        <v>0</v>
      </c>
    </row>
    <row r="5840" spans="1:12" hidden="1" x14ac:dyDescent="0.2">
      <c r="A5840" t="s">
        <v>78</v>
      </c>
      <c r="B5840" t="s">
        <v>1121</v>
      </c>
      <c r="C5840" t="s">
        <v>1122</v>
      </c>
      <c r="E5840" t="s">
        <v>1123</v>
      </c>
      <c r="F5840" t="s">
        <v>1124</v>
      </c>
      <c r="G5840" t="s">
        <v>63</v>
      </c>
      <c r="H5840" t="s">
        <v>1125</v>
      </c>
      <c r="I5840">
        <v>20</v>
      </c>
      <c r="J5840">
        <v>0</v>
      </c>
      <c r="K5840">
        <v>0</v>
      </c>
      <c r="L5840" t="s">
        <v>1126</v>
      </c>
    </row>
    <row r="5841" spans="1:12" hidden="1" x14ac:dyDescent="0.2">
      <c r="A5841" t="s">
        <v>78</v>
      </c>
      <c r="B5841" t="s">
        <v>1121</v>
      </c>
      <c r="C5841" t="s">
        <v>1122</v>
      </c>
      <c r="E5841" t="s">
        <v>1127</v>
      </c>
      <c r="F5841" t="s">
        <v>1128</v>
      </c>
      <c r="G5841" t="s">
        <v>63</v>
      </c>
      <c r="H5841" t="s">
        <v>1125</v>
      </c>
      <c r="I5841">
        <v>3</v>
      </c>
      <c r="J5841">
        <v>0</v>
      </c>
      <c r="K5841">
        <v>0</v>
      </c>
      <c r="L5841" t="s">
        <v>1126</v>
      </c>
    </row>
    <row r="5842" spans="1:12" hidden="1" x14ac:dyDescent="0.2">
      <c r="A5842" t="s">
        <v>78</v>
      </c>
      <c r="B5842" t="s">
        <v>1121</v>
      </c>
      <c r="C5842" t="s">
        <v>1122</v>
      </c>
      <c r="E5842" t="s">
        <v>1129</v>
      </c>
      <c r="F5842" t="s">
        <v>1130</v>
      </c>
      <c r="G5842" t="s">
        <v>31</v>
      </c>
      <c r="H5842" t="s">
        <v>1125</v>
      </c>
      <c r="I5842">
        <v>0.75</v>
      </c>
      <c r="J5842">
        <v>0</v>
      </c>
      <c r="K5842">
        <v>0</v>
      </c>
      <c r="L5842" t="s">
        <v>24</v>
      </c>
    </row>
    <row r="5843" spans="1:12" hidden="1" x14ac:dyDescent="0.2">
      <c r="A5843" t="s">
        <v>78</v>
      </c>
      <c r="B5843" t="s">
        <v>1121</v>
      </c>
      <c r="C5843" t="s">
        <v>1122</v>
      </c>
      <c r="E5843" t="s">
        <v>1131</v>
      </c>
      <c r="F5843" t="s">
        <v>1132</v>
      </c>
      <c r="G5843" t="s">
        <v>63</v>
      </c>
      <c r="H5843" t="s">
        <v>1125</v>
      </c>
      <c r="I5843">
        <v>4</v>
      </c>
      <c r="J5843">
        <v>0</v>
      </c>
      <c r="K5843">
        <v>0</v>
      </c>
      <c r="L5843" t="s">
        <v>24</v>
      </c>
    </row>
    <row r="5844" spans="1:12" hidden="1" x14ac:dyDescent="0.2">
      <c r="A5844" t="s">
        <v>78</v>
      </c>
      <c r="B5844" t="s">
        <v>1121</v>
      </c>
      <c r="C5844" t="s">
        <v>1122</v>
      </c>
      <c r="E5844" t="s">
        <v>1133</v>
      </c>
      <c r="F5844" t="s">
        <v>1124</v>
      </c>
      <c r="G5844" t="s">
        <v>63</v>
      </c>
      <c r="H5844" t="s">
        <v>1125</v>
      </c>
      <c r="I5844">
        <v>11</v>
      </c>
      <c r="J5844">
        <v>0</v>
      </c>
      <c r="K5844">
        <v>0</v>
      </c>
      <c r="L5844" t="s">
        <v>1126</v>
      </c>
    </row>
    <row r="5845" spans="1:12" hidden="1" x14ac:dyDescent="0.2">
      <c r="A5845" t="s">
        <v>80</v>
      </c>
      <c r="B5845" t="s">
        <v>1121</v>
      </c>
      <c r="C5845" t="s">
        <v>1122</v>
      </c>
      <c r="E5845" t="s">
        <v>1123</v>
      </c>
      <c r="F5845" t="s">
        <v>1124</v>
      </c>
      <c r="G5845" t="s">
        <v>63</v>
      </c>
      <c r="H5845" t="s">
        <v>1125</v>
      </c>
      <c r="I5845">
        <v>20</v>
      </c>
      <c r="J5845">
        <v>0</v>
      </c>
      <c r="K5845">
        <v>0</v>
      </c>
      <c r="L5845" t="s">
        <v>1126</v>
      </c>
    </row>
    <row r="5846" spans="1:12" hidden="1" x14ac:dyDescent="0.2">
      <c r="A5846" t="s">
        <v>80</v>
      </c>
      <c r="B5846" t="s">
        <v>1121</v>
      </c>
      <c r="C5846" t="s">
        <v>1122</v>
      </c>
      <c r="E5846" t="s">
        <v>1127</v>
      </c>
      <c r="F5846" t="s">
        <v>1128</v>
      </c>
      <c r="G5846" t="s">
        <v>63</v>
      </c>
      <c r="H5846" t="s">
        <v>1125</v>
      </c>
      <c r="I5846">
        <v>3</v>
      </c>
      <c r="J5846">
        <v>0</v>
      </c>
      <c r="K5846">
        <v>0</v>
      </c>
      <c r="L5846" t="s">
        <v>1126</v>
      </c>
    </row>
    <row r="5847" spans="1:12" hidden="1" x14ac:dyDescent="0.2">
      <c r="A5847" t="s">
        <v>80</v>
      </c>
      <c r="B5847" t="s">
        <v>1121</v>
      </c>
      <c r="C5847" t="s">
        <v>1122</v>
      </c>
      <c r="E5847" t="s">
        <v>1129</v>
      </c>
      <c r="F5847" t="s">
        <v>1130</v>
      </c>
      <c r="G5847" t="s">
        <v>31</v>
      </c>
      <c r="H5847" t="s">
        <v>1125</v>
      </c>
      <c r="I5847">
        <v>0.75</v>
      </c>
      <c r="J5847">
        <v>0</v>
      </c>
      <c r="K5847">
        <v>0</v>
      </c>
      <c r="L5847" t="s">
        <v>24</v>
      </c>
    </row>
    <row r="5848" spans="1:12" hidden="1" x14ac:dyDescent="0.2">
      <c r="A5848" t="s">
        <v>80</v>
      </c>
      <c r="B5848" t="s">
        <v>1121</v>
      </c>
      <c r="C5848" t="s">
        <v>1122</v>
      </c>
      <c r="E5848" t="s">
        <v>1131</v>
      </c>
      <c r="F5848" t="s">
        <v>1132</v>
      </c>
      <c r="G5848" t="s">
        <v>63</v>
      </c>
      <c r="H5848" t="s">
        <v>1125</v>
      </c>
      <c r="I5848">
        <v>4</v>
      </c>
      <c r="J5848">
        <v>0</v>
      </c>
      <c r="K5848">
        <v>0</v>
      </c>
      <c r="L5848" t="s">
        <v>24</v>
      </c>
    </row>
    <row r="5849" spans="1:12" hidden="1" x14ac:dyDescent="0.2">
      <c r="A5849" t="s">
        <v>80</v>
      </c>
      <c r="B5849" t="s">
        <v>1121</v>
      </c>
      <c r="C5849" t="s">
        <v>1122</v>
      </c>
      <c r="E5849" t="s">
        <v>1133</v>
      </c>
      <c r="F5849" t="s">
        <v>1124</v>
      </c>
      <c r="G5849" t="s">
        <v>63</v>
      </c>
      <c r="H5849" t="s">
        <v>1125</v>
      </c>
      <c r="I5849">
        <v>11</v>
      </c>
      <c r="J5849">
        <v>0</v>
      </c>
      <c r="K5849">
        <v>0</v>
      </c>
      <c r="L5849" t="s">
        <v>1126</v>
      </c>
    </row>
    <row r="5850" spans="1:12" hidden="1" x14ac:dyDescent="0.2">
      <c r="A5850" t="s">
        <v>81</v>
      </c>
      <c r="B5850" t="s">
        <v>1121</v>
      </c>
      <c r="C5850" t="s">
        <v>1122</v>
      </c>
      <c r="E5850" t="s">
        <v>1123</v>
      </c>
      <c r="F5850" t="s">
        <v>1124</v>
      </c>
      <c r="G5850" t="s">
        <v>63</v>
      </c>
      <c r="H5850" t="s">
        <v>1125</v>
      </c>
      <c r="I5850">
        <v>20</v>
      </c>
      <c r="J5850">
        <v>0</v>
      </c>
      <c r="K5850">
        <v>0</v>
      </c>
      <c r="L5850" t="s">
        <v>1126</v>
      </c>
    </row>
    <row r="5851" spans="1:12" hidden="1" x14ac:dyDescent="0.2">
      <c r="A5851" t="s">
        <v>81</v>
      </c>
      <c r="B5851" t="s">
        <v>1121</v>
      </c>
      <c r="C5851" t="s">
        <v>1122</v>
      </c>
      <c r="E5851" t="s">
        <v>1127</v>
      </c>
      <c r="F5851" t="s">
        <v>1128</v>
      </c>
      <c r="G5851" t="s">
        <v>63</v>
      </c>
      <c r="H5851" t="s">
        <v>1125</v>
      </c>
      <c r="I5851">
        <v>3</v>
      </c>
      <c r="J5851">
        <v>0</v>
      </c>
      <c r="K5851">
        <v>0</v>
      </c>
      <c r="L5851" t="s">
        <v>1126</v>
      </c>
    </row>
    <row r="5852" spans="1:12" hidden="1" x14ac:dyDescent="0.2">
      <c r="A5852" t="s">
        <v>81</v>
      </c>
      <c r="B5852" t="s">
        <v>1121</v>
      </c>
      <c r="C5852" t="s">
        <v>1122</v>
      </c>
      <c r="E5852" t="s">
        <v>1129</v>
      </c>
      <c r="F5852" t="s">
        <v>1130</v>
      </c>
      <c r="G5852" t="s">
        <v>31</v>
      </c>
      <c r="H5852" t="s">
        <v>1125</v>
      </c>
      <c r="I5852">
        <v>0.75</v>
      </c>
      <c r="J5852">
        <v>0</v>
      </c>
      <c r="K5852">
        <v>0</v>
      </c>
      <c r="L5852" t="s">
        <v>24</v>
      </c>
    </row>
    <row r="5853" spans="1:12" hidden="1" x14ac:dyDescent="0.2">
      <c r="A5853" t="s">
        <v>81</v>
      </c>
      <c r="B5853" t="s">
        <v>1121</v>
      </c>
      <c r="C5853" t="s">
        <v>1122</v>
      </c>
      <c r="E5853" t="s">
        <v>1131</v>
      </c>
      <c r="F5853" t="s">
        <v>1132</v>
      </c>
      <c r="G5853" t="s">
        <v>63</v>
      </c>
      <c r="H5853" t="s">
        <v>1125</v>
      </c>
      <c r="I5853">
        <v>4</v>
      </c>
      <c r="J5853">
        <v>0</v>
      </c>
      <c r="K5853">
        <v>0</v>
      </c>
      <c r="L5853" t="s">
        <v>24</v>
      </c>
    </row>
    <row r="5854" spans="1:12" hidden="1" x14ac:dyDescent="0.2">
      <c r="A5854" t="s">
        <v>81</v>
      </c>
      <c r="B5854" t="s">
        <v>1121</v>
      </c>
      <c r="C5854" t="s">
        <v>1122</v>
      </c>
      <c r="E5854" t="s">
        <v>1133</v>
      </c>
      <c r="F5854" t="s">
        <v>1124</v>
      </c>
      <c r="G5854" t="s">
        <v>63</v>
      </c>
      <c r="H5854" t="s">
        <v>1125</v>
      </c>
      <c r="I5854">
        <v>11</v>
      </c>
      <c r="J5854">
        <v>0</v>
      </c>
      <c r="K5854">
        <v>0</v>
      </c>
      <c r="L5854" t="s">
        <v>1126</v>
      </c>
    </row>
    <row r="5855" spans="1:12" hidden="1" x14ac:dyDescent="0.2">
      <c r="A5855" t="s">
        <v>82</v>
      </c>
      <c r="B5855" t="s">
        <v>1121</v>
      </c>
      <c r="C5855" t="s">
        <v>1122</v>
      </c>
      <c r="E5855" t="s">
        <v>1123</v>
      </c>
      <c r="F5855" t="s">
        <v>1124</v>
      </c>
      <c r="G5855" t="s">
        <v>63</v>
      </c>
      <c r="H5855" t="s">
        <v>1125</v>
      </c>
      <c r="I5855">
        <v>20</v>
      </c>
      <c r="J5855">
        <v>0</v>
      </c>
      <c r="K5855">
        <v>0</v>
      </c>
      <c r="L5855" t="s">
        <v>1126</v>
      </c>
    </row>
    <row r="5856" spans="1:12" hidden="1" x14ac:dyDescent="0.2">
      <c r="A5856" t="s">
        <v>82</v>
      </c>
      <c r="B5856" t="s">
        <v>1121</v>
      </c>
      <c r="C5856" t="s">
        <v>1122</v>
      </c>
      <c r="E5856" t="s">
        <v>1127</v>
      </c>
      <c r="F5856" t="s">
        <v>1128</v>
      </c>
      <c r="G5856" t="s">
        <v>63</v>
      </c>
      <c r="H5856" t="s">
        <v>1125</v>
      </c>
      <c r="I5856">
        <v>3</v>
      </c>
      <c r="J5856">
        <v>0</v>
      </c>
      <c r="K5856">
        <v>0</v>
      </c>
      <c r="L5856" t="s">
        <v>1126</v>
      </c>
    </row>
    <row r="5857" spans="1:14" hidden="1" x14ac:dyDescent="0.2">
      <c r="A5857" t="s">
        <v>82</v>
      </c>
      <c r="B5857" t="s">
        <v>1121</v>
      </c>
      <c r="C5857" t="s">
        <v>1122</v>
      </c>
      <c r="E5857" t="s">
        <v>1129</v>
      </c>
      <c r="F5857" t="s">
        <v>1130</v>
      </c>
      <c r="G5857" t="s">
        <v>31</v>
      </c>
      <c r="H5857" t="s">
        <v>1125</v>
      </c>
      <c r="I5857">
        <v>0.75</v>
      </c>
      <c r="J5857">
        <v>0</v>
      </c>
      <c r="K5857">
        <v>0</v>
      </c>
      <c r="L5857" t="s">
        <v>24</v>
      </c>
    </row>
    <row r="5858" spans="1:14" hidden="1" x14ac:dyDescent="0.2">
      <c r="A5858" t="s">
        <v>82</v>
      </c>
      <c r="B5858" t="s">
        <v>1121</v>
      </c>
      <c r="C5858" t="s">
        <v>1122</v>
      </c>
      <c r="E5858" t="s">
        <v>1131</v>
      </c>
      <c r="F5858" t="s">
        <v>1132</v>
      </c>
      <c r="G5858" t="s">
        <v>63</v>
      </c>
      <c r="H5858" t="s">
        <v>1125</v>
      </c>
      <c r="I5858">
        <v>4</v>
      </c>
      <c r="J5858">
        <v>0</v>
      </c>
      <c r="K5858">
        <v>0</v>
      </c>
      <c r="L5858" t="s">
        <v>24</v>
      </c>
    </row>
    <row r="5859" spans="1:14" hidden="1" x14ac:dyDescent="0.2">
      <c r="A5859" t="s">
        <v>82</v>
      </c>
      <c r="B5859" t="s">
        <v>1121</v>
      </c>
      <c r="C5859" t="s">
        <v>1122</v>
      </c>
      <c r="E5859" t="s">
        <v>1133</v>
      </c>
      <c r="F5859" t="s">
        <v>1124</v>
      </c>
      <c r="G5859" t="s">
        <v>63</v>
      </c>
      <c r="H5859" t="s">
        <v>1125</v>
      </c>
      <c r="I5859">
        <v>11</v>
      </c>
      <c r="J5859">
        <v>0</v>
      </c>
      <c r="K5859">
        <v>0</v>
      </c>
      <c r="L5859" t="s">
        <v>1126</v>
      </c>
    </row>
    <row r="5860" spans="1:14" hidden="1" x14ac:dyDescent="0.2">
      <c r="A5860" t="s">
        <v>83</v>
      </c>
      <c r="B5860" t="s">
        <v>1121</v>
      </c>
      <c r="C5860" t="s">
        <v>1122</v>
      </c>
      <c r="E5860" t="s">
        <v>20</v>
      </c>
      <c r="I5860">
        <v>4</v>
      </c>
      <c r="J5860">
        <v>0</v>
      </c>
      <c r="K5860">
        <v>0</v>
      </c>
      <c r="N5860" t="s">
        <v>1137</v>
      </c>
    </row>
    <row r="5861" spans="1:14" hidden="1" x14ac:dyDescent="0.2">
      <c r="A5861" t="s">
        <v>83</v>
      </c>
      <c r="B5861" t="s">
        <v>1121</v>
      </c>
      <c r="C5861" t="s">
        <v>1122</v>
      </c>
      <c r="E5861" t="s">
        <v>1138</v>
      </c>
      <c r="F5861" t="s">
        <v>1139</v>
      </c>
      <c r="G5861" t="s">
        <v>63</v>
      </c>
      <c r="H5861" t="s">
        <v>1125</v>
      </c>
      <c r="I5861">
        <v>3</v>
      </c>
      <c r="J5861">
        <v>0</v>
      </c>
      <c r="K5861">
        <v>0</v>
      </c>
      <c r="L5861" t="s">
        <v>1126</v>
      </c>
      <c r="N5861" t="s">
        <v>1140</v>
      </c>
    </row>
    <row r="5862" spans="1:14" hidden="1" x14ac:dyDescent="0.2">
      <c r="A5862" t="s">
        <v>83</v>
      </c>
      <c r="B5862" t="s">
        <v>1121</v>
      </c>
      <c r="C5862" t="s">
        <v>1122</v>
      </c>
      <c r="E5862" t="s">
        <v>1141</v>
      </c>
      <c r="F5862" t="s">
        <v>1124</v>
      </c>
      <c r="G5862" t="s">
        <v>63</v>
      </c>
      <c r="H5862" t="s">
        <v>1125</v>
      </c>
      <c r="I5862">
        <v>12</v>
      </c>
      <c r="J5862">
        <v>0</v>
      </c>
      <c r="K5862">
        <v>0</v>
      </c>
      <c r="L5862" t="s">
        <v>1126</v>
      </c>
    </row>
    <row r="5863" spans="1:14" hidden="1" x14ac:dyDescent="0.2">
      <c r="A5863" t="s">
        <v>83</v>
      </c>
      <c r="B5863" t="s">
        <v>1121</v>
      </c>
      <c r="C5863" t="s">
        <v>1122</v>
      </c>
      <c r="E5863" t="s">
        <v>1127</v>
      </c>
      <c r="F5863" t="s">
        <v>1128</v>
      </c>
      <c r="G5863" t="s">
        <v>63</v>
      </c>
      <c r="H5863" t="s">
        <v>1125</v>
      </c>
      <c r="I5863">
        <v>3</v>
      </c>
      <c r="J5863">
        <v>0</v>
      </c>
      <c r="K5863">
        <v>0</v>
      </c>
      <c r="L5863" t="s">
        <v>1126</v>
      </c>
    </row>
    <row r="5864" spans="1:14" hidden="1" x14ac:dyDescent="0.2">
      <c r="A5864" t="s">
        <v>83</v>
      </c>
      <c r="B5864" t="s">
        <v>1121</v>
      </c>
      <c r="C5864" t="s">
        <v>1122</v>
      </c>
      <c r="E5864" t="s">
        <v>1129</v>
      </c>
      <c r="F5864" t="s">
        <v>1130</v>
      </c>
      <c r="G5864" t="s">
        <v>31</v>
      </c>
      <c r="H5864" t="s">
        <v>1125</v>
      </c>
      <c r="I5864">
        <v>1</v>
      </c>
      <c r="J5864">
        <v>0</v>
      </c>
      <c r="K5864">
        <v>0</v>
      </c>
      <c r="L5864" t="s">
        <v>24</v>
      </c>
      <c r="N5864" t="s">
        <v>1142</v>
      </c>
    </row>
    <row r="5865" spans="1:14" hidden="1" x14ac:dyDescent="0.2">
      <c r="A5865" t="s">
        <v>83</v>
      </c>
      <c r="B5865" t="s">
        <v>1121</v>
      </c>
      <c r="C5865" t="s">
        <v>1122</v>
      </c>
      <c r="E5865" t="s">
        <v>1131</v>
      </c>
      <c r="F5865" t="s">
        <v>1132</v>
      </c>
      <c r="G5865" t="s">
        <v>63</v>
      </c>
      <c r="H5865" t="s">
        <v>1125</v>
      </c>
      <c r="I5865">
        <v>4</v>
      </c>
      <c r="J5865">
        <v>0</v>
      </c>
      <c r="K5865">
        <v>0</v>
      </c>
      <c r="L5865" t="s">
        <v>24</v>
      </c>
      <c r="N5865" t="e">
        <v>#NAME?</v>
      </c>
    </row>
    <row r="5866" spans="1:14" hidden="1" x14ac:dyDescent="0.2">
      <c r="A5866" t="s">
        <v>83</v>
      </c>
      <c r="B5866" t="s">
        <v>1121</v>
      </c>
      <c r="C5866" t="s">
        <v>1122</v>
      </c>
      <c r="E5866" t="s">
        <v>1129</v>
      </c>
      <c r="F5866" t="s">
        <v>1130</v>
      </c>
      <c r="G5866" t="s">
        <v>31</v>
      </c>
      <c r="H5866" t="s">
        <v>1125</v>
      </c>
      <c r="I5866">
        <v>4</v>
      </c>
      <c r="J5866">
        <v>0</v>
      </c>
      <c r="K5866">
        <v>0</v>
      </c>
      <c r="L5866" t="s">
        <v>24</v>
      </c>
      <c r="N5866" t="s">
        <v>1143</v>
      </c>
    </row>
    <row r="5867" spans="1:14" hidden="1" x14ac:dyDescent="0.2">
      <c r="A5867" t="s">
        <v>84</v>
      </c>
      <c r="B5867" t="s">
        <v>1121</v>
      </c>
      <c r="C5867" t="s">
        <v>1122</v>
      </c>
      <c r="E5867" t="s">
        <v>20</v>
      </c>
      <c r="I5867">
        <v>4</v>
      </c>
      <c r="J5867">
        <v>0</v>
      </c>
      <c r="K5867">
        <v>0</v>
      </c>
      <c r="N5867" t="s">
        <v>1137</v>
      </c>
    </row>
    <row r="5868" spans="1:14" hidden="1" x14ac:dyDescent="0.2">
      <c r="A5868" t="s">
        <v>84</v>
      </c>
      <c r="B5868" t="s">
        <v>1121</v>
      </c>
      <c r="C5868" t="s">
        <v>1122</v>
      </c>
      <c r="E5868" t="s">
        <v>1138</v>
      </c>
      <c r="F5868" t="s">
        <v>1139</v>
      </c>
      <c r="G5868" t="s">
        <v>63</v>
      </c>
      <c r="H5868" t="s">
        <v>1125</v>
      </c>
      <c r="I5868">
        <v>3</v>
      </c>
      <c r="J5868">
        <v>0</v>
      </c>
      <c r="K5868">
        <v>0</v>
      </c>
      <c r="L5868" t="s">
        <v>1126</v>
      </c>
      <c r="N5868" t="s">
        <v>1140</v>
      </c>
    </row>
    <row r="5869" spans="1:14" hidden="1" x14ac:dyDescent="0.2">
      <c r="A5869" t="s">
        <v>84</v>
      </c>
      <c r="B5869" t="s">
        <v>1121</v>
      </c>
      <c r="C5869" t="s">
        <v>1122</v>
      </c>
      <c r="E5869" t="s">
        <v>1141</v>
      </c>
      <c r="F5869" t="s">
        <v>1124</v>
      </c>
      <c r="G5869" t="s">
        <v>63</v>
      </c>
      <c r="H5869" t="s">
        <v>1125</v>
      </c>
      <c r="I5869">
        <v>12</v>
      </c>
      <c r="J5869">
        <v>0</v>
      </c>
      <c r="K5869">
        <v>0</v>
      </c>
      <c r="L5869" t="s">
        <v>1126</v>
      </c>
    </row>
    <row r="5870" spans="1:14" hidden="1" x14ac:dyDescent="0.2">
      <c r="A5870" t="s">
        <v>84</v>
      </c>
      <c r="B5870" t="s">
        <v>1121</v>
      </c>
      <c r="C5870" t="s">
        <v>1122</v>
      </c>
      <c r="E5870" t="s">
        <v>1127</v>
      </c>
      <c r="F5870" t="s">
        <v>1128</v>
      </c>
      <c r="G5870" t="s">
        <v>63</v>
      </c>
      <c r="H5870" t="s">
        <v>1125</v>
      </c>
      <c r="I5870">
        <v>3</v>
      </c>
      <c r="J5870">
        <v>0</v>
      </c>
      <c r="K5870">
        <v>0</v>
      </c>
      <c r="L5870" t="s">
        <v>1126</v>
      </c>
    </row>
    <row r="5871" spans="1:14" hidden="1" x14ac:dyDescent="0.2">
      <c r="A5871" t="s">
        <v>84</v>
      </c>
      <c r="B5871" t="s">
        <v>1121</v>
      </c>
      <c r="C5871" t="s">
        <v>1122</v>
      </c>
      <c r="E5871" t="s">
        <v>1129</v>
      </c>
      <c r="F5871" t="s">
        <v>1130</v>
      </c>
      <c r="G5871" t="s">
        <v>31</v>
      </c>
      <c r="H5871" t="s">
        <v>1125</v>
      </c>
      <c r="I5871">
        <v>1</v>
      </c>
      <c r="J5871">
        <v>0</v>
      </c>
      <c r="K5871">
        <v>0</v>
      </c>
      <c r="L5871" t="s">
        <v>24</v>
      </c>
      <c r="N5871" t="s">
        <v>1142</v>
      </c>
    </row>
    <row r="5872" spans="1:14" hidden="1" x14ac:dyDescent="0.2">
      <c r="A5872" t="s">
        <v>84</v>
      </c>
      <c r="B5872" t="s">
        <v>1121</v>
      </c>
      <c r="C5872" t="s">
        <v>1122</v>
      </c>
      <c r="E5872" t="s">
        <v>1131</v>
      </c>
      <c r="F5872" t="s">
        <v>1132</v>
      </c>
      <c r="G5872" t="s">
        <v>63</v>
      </c>
      <c r="H5872" t="s">
        <v>1125</v>
      </c>
      <c r="I5872">
        <v>4</v>
      </c>
      <c r="J5872">
        <v>0</v>
      </c>
      <c r="K5872">
        <v>0</v>
      </c>
      <c r="L5872" t="s">
        <v>24</v>
      </c>
      <c r="N5872" t="e">
        <v>#NAME?</v>
      </c>
    </row>
    <row r="5873" spans="1:14" hidden="1" x14ac:dyDescent="0.2">
      <c r="A5873" t="s">
        <v>84</v>
      </c>
      <c r="B5873" t="s">
        <v>1121</v>
      </c>
      <c r="C5873" t="s">
        <v>1122</v>
      </c>
      <c r="E5873" t="s">
        <v>1129</v>
      </c>
      <c r="F5873" t="s">
        <v>1130</v>
      </c>
      <c r="G5873" t="s">
        <v>31</v>
      </c>
      <c r="H5873" t="s">
        <v>1125</v>
      </c>
      <c r="I5873">
        <v>4</v>
      </c>
      <c r="J5873">
        <v>0</v>
      </c>
      <c r="K5873">
        <v>0</v>
      </c>
      <c r="L5873" t="s">
        <v>24</v>
      </c>
      <c r="N5873" t="s">
        <v>1143</v>
      </c>
    </row>
    <row r="5874" spans="1:14" hidden="1" x14ac:dyDescent="0.2">
      <c r="A5874" t="s">
        <v>14</v>
      </c>
      <c r="B5874" t="s">
        <v>1144</v>
      </c>
      <c r="C5874" t="s">
        <v>1145</v>
      </c>
      <c r="E5874" t="s">
        <v>1146</v>
      </c>
      <c r="F5874" t="s">
        <v>1147</v>
      </c>
      <c r="G5874" t="s">
        <v>396</v>
      </c>
      <c r="H5874" t="s">
        <v>1148</v>
      </c>
      <c r="I5874">
        <v>13</v>
      </c>
      <c r="J5874">
        <v>55.7</v>
      </c>
      <c r="K5874">
        <v>724.1</v>
      </c>
      <c r="L5874" t="s">
        <v>162</v>
      </c>
      <c r="M5874" t="s">
        <v>1149</v>
      </c>
    </row>
    <row r="5875" spans="1:14" hidden="1" x14ac:dyDescent="0.2">
      <c r="A5875" t="s">
        <v>14</v>
      </c>
      <c r="B5875" t="s">
        <v>1144</v>
      </c>
      <c r="C5875" t="s">
        <v>1145</v>
      </c>
      <c r="E5875" t="s">
        <v>1150</v>
      </c>
      <c r="F5875" t="s">
        <v>1151</v>
      </c>
      <c r="G5875" t="s">
        <v>134</v>
      </c>
      <c r="H5875" t="s">
        <v>32</v>
      </c>
      <c r="I5875">
        <v>4</v>
      </c>
      <c r="J5875">
        <v>55.7</v>
      </c>
      <c r="K5875">
        <v>222.8</v>
      </c>
      <c r="L5875" t="s">
        <v>217</v>
      </c>
      <c r="M5875" t="s">
        <v>1152</v>
      </c>
    </row>
    <row r="5876" spans="1:14" hidden="1" x14ac:dyDescent="0.2">
      <c r="A5876" t="s">
        <v>14</v>
      </c>
      <c r="B5876" t="s">
        <v>1144</v>
      </c>
      <c r="C5876" t="s">
        <v>1145</v>
      </c>
      <c r="E5876" t="s">
        <v>190</v>
      </c>
      <c r="F5876" t="s">
        <v>191</v>
      </c>
      <c r="G5876" t="s">
        <v>63</v>
      </c>
      <c r="H5876" t="s">
        <v>192</v>
      </c>
      <c r="I5876">
        <v>2</v>
      </c>
      <c r="J5876">
        <v>55.7</v>
      </c>
      <c r="K5876">
        <v>111.4</v>
      </c>
      <c r="L5876" t="s">
        <v>193</v>
      </c>
    </row>
    <row r="5877" spans="1:14" hidden="1" x14ac:dyDescent="0.2">
      <c r="A5877" t="s">
        <v>14</v>
      </c>
      <c r="B5877" t="s">
        <v>1144</v>
      </c>
      <c r="C5877" t="s">
        <v>1145</v>
      </c>
      <c r="E5877" t="s">
        <v>1153</v>
      </c>
      <c r="F5877" t="s">
        <v>1154</v>
      </c>
      <c r="G5877" t="s">
        <v>134</v>
      </c>
      <c r="H5877" t="s">
        <v>64</v>
      </c>
      <c r="I5877">
        <v>16</v>
      </c>
      <c r="J5877">
        <v>55.7</v>
      </c>
      <c r="K5877">
        <v>891.2</v>
      </c>
      <c r="L5877" t="s">
        <v>24</v>
      </c>
      <c r="M5877" t="s">
        <v>1155</v>
      </c>
    </row>
    <row r="5878" spans="1:14" hidden="1" x14ac:dyDescent="0.2">
      <c r="A5878" t="s">
        <v>14</v>
      </c>
      <c r="B5878" t="s">
        <v>1144</v>
      </c>
      <c r="C5878" t="s">
        <v>1145</v>
      </c>
      <c r="E5878" t="s">
        <v>1156</v>
      </c>
      <c r="F5878" t="s">
        <v>1157</v>
      </c>
      <c r="G5878" t="s">
        <v>134</v>
      </c>
      <c r="H5878" t="s">
        <v>32</v>
      </c>
      <c r="I5878">
        <v>1</v>
      </c>
      <c r="J5878">
        <v>55.7</v>
      </c>
      <c r="K5878">
        <v>55.7</v>
      </c>
      <c r="L5878" t="s">
        <v>217</v>
      </c>
      <c r="M5878" t="s">
        <v>1152</v>
      </c>
    </row>
    <row r="5879" spans="1:14" hidden="1" x14ac:dyDescent="0.2">
      <c r="A5879" t="s">
        <v>14</v>
      </c>
      <c r="B5879" t="s">
        <v>1144</v>
      </c>
      <c r="C5879" t="s">
        <v>1145</v>
      </c>
      <c r="E5879" t="s">
        <v>1158</v>
      </c>
      <c r="F5879" t="s">
        <v>1159</v>
      </c>
      <c r="G5879" t="s">
        <v>134</v>
      </c>
      <c r="H5879" t="s">
        <v>32</v>
      </c>
      <c r="I5879">
        <v>3</v>
      </c>
      <c r="J5879">
        <v>55.7</v>
      </c>
      <c r="K5879">
        <v>167.1</v>
      </c>
      <c r="L5879" t="s">
        <v>217</v>
      </c>
      <c r="M5879" t="s">
        <v>1152</v>
      </c>
    </row>
    <row r="5880" spans="1:14" hidden="1" x14ac:dyDescent="0.2">
      <c r="A5880" t="s">
        <v>36</v>
      </c>
      <c r="B5880" t="s">
        <v>1144</v>
      </c>
      <c r="C5880" t="s">
        <v>1145</v>
      </c>
      <c r="E5880" t="s">
        <v>1146</v>
      </c>
      <c r="F5880" t="s">
        <v>1147</v>
      </c>
      <c r="G5880" t="s">
        <v>396</v>
      </c>
      <c r="H5880" t="s">
        <v>1148</v>
      </c>
      <c r="I5880">
        <v>20</v>
      </c>
      <c r="J5880">
        <v>55.7</v>
      </c>
      <c r="K5880">
        <v>1114</v>
      </c>
      <c r="L5880" t="s">
        <v>162</v>
      </c>
      <c r="M5880" t="s">
        <v>1149</v>
      </c>
    </row>
    <row r="5881" spans="1:14" hidden="1" x14ac:dyDescent="0.2">
      <c r="A5881" t="s">
        <v>36</v>
      </c>
      <c r="B5881" t="s">
        <v>1144</v>
      </c>
      <c r="C5881" t="s">
        <v>1145</v>
      </c>
      <c r="E5881" t="s">
        <v>190</v>
      </c>
      <c r="F5881" t="s">
        <v>191</v>
      </c>
      <c r="G5881" t="s">
        <v>63</v>
      </c>
      <c r="H5881" t="s">
        <v>192</v>
      </c>
      <c r="I5881">
        <v>4</v>
      </c>
      <c r="J5881">
        <v>55.7</v>
      </c>
      <c r="K5881">
        <v>222.8</v>
      </c>
      <c r="L5881" t="s">
        <v>193</v>
      </c>
    </row>
    <row r="5882" spans="1:14" hidden="1" x14ac:dyDescent="0.2">
      <c r="A5882" t="s">
        <v>36</v>
      </c>
      <c r="B5882" t="s">
        <v>1144</v>
      </c>
      <c r="C5882" t="s">
        <v>1145</v>
      </c>
      <c r="E5882" t="s">
        <v>1153</v>
      </c>
      <c r="F5882" t="s">
        <v>1154</v>
      </c>
      <c r="G5882" t="s">
        <v>134</v>
      </c>
      <c r="H5882" t="s">
        <v>64</v>
      </c>
      <c r="I5882">
        <v>17</v>
      </c>
      <c r="J5882">
        <v>55.7</v>
      </c>
      <c r="K5882">
        <v>946.9</v>
      </c>
      <c r="L5882" t="s">
        <v>24</v>
      </c>
      <c r="M5882" t="s">
        <v>1155</v>
      </c>
    </row>
    <row r="5883" spans="1:14" hidden="1" x14ac:dyDescent="0.2">
      <c r="A5883" t="s">
        <v>36</v>
      </c>
      <c r="B5883" t="s">
        <v>1144</v>
      </c>
      <c r="C5883" t="s">
        <v>1145</v>
      </c>
      <c r="E5883" t="s">
        <v>1160</v>
      </c>
      <c r="F5883" t="s">
        <v>1161</v>
      </c>
      <c r="G5883" t="s">
        <v>129</v>
      </c>
      <c r="I5883">
        <v>2</v>
      </c>
      <c r="J5883">
        <v>55.7</v>
      </c>
      <c r="K5883">
        <v>111.4</v>
      </c>
    </row>
    <row r="5884" spans="1:14" hidden="1" x14ac:dyDescent="0.2">
      <c r="A5884" t="s">
        <v>37</v>
      </c>
      <c r="B5884" t="s">
        <v>1144</v>
      </c>
      <c r="C5884" t="s">
        <v>1145</v>
      </c>
      <c r="E5884" t="s">
        <v>1146</v>
      </c>
      <c r="F5884" t="s">
        <v>1147</v>
      </c>
      <c r="G5884" t="s">
        <v>396</v>
      </c>
      <c r="H5884" t="s">
        <v>1148</v>
      </c>
      <c r="I5884">
        <v>33</v>
      </c>
      <c r="J5884">
        <v>55.7</v>
      </c>
      <c r="K5884">
        <v>1838.1</v>
      </c>
      <c r="L5884" t="s">
        <v>162</v>
      </c>
      <c r="M5884" t="s">
        <v>1149</v>
      </c>
    </row>
    <row r="5885" spans="1:14" hidden="1" x14ac:dyDescent="0.2">
      <c r="A5885" t="s">
        <v>37</v>
      </c>
      <c r="B5885" t="s">
        <v>1144</v>
      </c>
      <c r="C5885" t="s">
        <v>1145</v>
      </c>
      <c r="E5885" t="s">
        <v>1160</v>
      </c>
      <c r="F5885" t="s">
        <v>1161</v>
      </c>
      <c r="G5885" t="s">
        <v>129</v>
      </c>
      <c r="I5885">
        <v>2</v>
      </c>
      <c r="J5885">
        <v>55.7</v>
      </c>
      <c r="K5885">
        <v>111.4</v>
      </c>
    </row>
    <row r="5886" spans="1:14" hidden="1" x14ac:dyDescent="0.2">
      <c r="A5886" t="s">
        <v>37</v>
      </c>
      <c r="B5886" t="s">
        <v>1144</v>
      </c>
      <c r="C5886" t="s">
        <v>1145</v>
      </c>
      <c r="E5886" t="s">
        <v>1153</v>
      </c>
      <c r="F5886" t="s">
        <v>1154</v>
      </c>
      <c r="G5886" t="s">
        <v>134</v>
      </c>
      <c r="H5886" t="s">
        <v>64</v>
      </c>
      <c r="I5886">
        <v>11</v>
      </c>
      <c r="J5886">
        <v>55.7</v>
      </c>
      <c r="K5886">
        <v>612.70000000000005</v>
      </c>
      <c r="L5886" t="s">
        <v>24</v>
      </c>
      <c r="M5886" t="s">
        <v>1155</v>
      </c>
    </row>
    <row r="5887" spans="1:14" hidden="1" x14ac:dyDescent="0.2">
      <c r="A5887" t="s">
        <v>37</v>
      </c>
      <c r="B5887" t="s">
        <v>1144</v>
      </c>
      <c r="C5887" t="s">
        <v>1145</v>
      </c>
      <c r="E5887" t="s">
        <v>190</v>
      </c>
      <c r="F5887" t="s">
        <v>191</v>
      </c>
      <c r="G5887" t="s">
        <v>63</v>
      </c>
      <c r="H5887" t="s">
        <v>192</v>
      </c>
      <c r="I5887">
        <v>1</v>
      </c>
      <c r="J5887">
        <v>55.7</v>
      </c>
      <c r="K5887">
        <v>55.7</v>
      </c>
      <c r="L5887" t="s">
        <v>193</v>
      </c>
    </row>
    <row r="5888" spans="1:14" hidden="1" x14ac:dyDescent="0.2">
      <c r="A5888" t="s">
        <v>37</v>
      </c>
      <c r="B5888" t="s">
        <v>1144</v>
      </c>
      <c r="C5888" t="s">
        <v>1145</v>
      </c>
      <c r="E5888" t="s">
        <v>1162</v>
      </c>
      <c r="F5888" t="s">
        <v>1163</v>
      </c>
      <c r="G5888" t="s">
        <v>134</v>
      </c>
      <c r="H5888" t="s">
        <v>32</v>
      </c>
      <c r="I5888">
        <v>1</v>
      </c>
      <c r="J5888">
        <v>55.7</v>
      </c>
      <c r="K5888">
        <v>55.7</v>
      </c>
      <c r="L5888" t="s">
        <v>217</v>
      </c>
      <c r="M5888" t="s">
        <v>1152</v>
      </c>
    </row>
    <row r="5889" spans="1:13" hidden="1" x14ac:dyDescent="0.2">
      <c r="A5889" t="s">
        <v>37</v>
      </c>
      <c r="B5889" t="s">
        <v>1144</v>
      </c>
      <c r="C5889" t="s">
        <v>1145</v>
      </c>
      <c r="E5889" t="s">
        <v>1158</v>
      </c>
      <c r="F5889" t="s">
        <v>1159</v>
      </c>
      <c r="G5889" t="s">
        <v>134</v>
      </c>
      <c r="H5889" t="s">
        <v>32</v>
      </c>
      <c r="I5889">
        <v>1</v>
      </c>
      <c r="J5889">
        <v>55.7</v>
      </c>
      <c r="K5889">
        <v>55.7</v>
      </c>
      <c r="L5889" t="s">
        <v>217</v>
      </c>
      <c r="M5889" t="s">
        <v>1152</v>
      </c>
    </row>
    <row r="5890" spans="1:13" hidden="1" x14ac:dyDescent="0.2">
      <c r="A5890" t="s">
        <v>39</v>
      </c>
      <c r="B5890" t="s">
        <v>1144</v>
      </c>
      <c r="C5890" t="s">
        <v>1145</v>
      </c>
      <c r="E5890" t="s">
        <v>1158</v>
      </c>
      <c r="F5890" t="s">
        <v>1159</v>
      </c>
      <c r="G5890" t="s">
        <v>134</v>
      </c>
      <c r="H5890" t="s">
        <v>32</v>
      </c>
      <c r="I5890">
        <v>3</v>
      </c>
      <c r="J5890">
        <v>55.7</v>
      </c>
      <c r="K5890">
        <v>167.1</v>
      </c>
      <c r="L5890" t="s">
        <v>217</v>
      </c>
      <c r="M5890" t="s">
        <v>1152</v>
      </c>
    </row>
    <row r="5891" spans="1:13" hidden="1" x14ac:dyDescent="0.2">
      <c r="A5891" t="s">
        <v>39</v>
      </c>
      <c r="B5891" t="s">
        <v>1144</v>
      </c>
      <c r="C5891" t="s">
        <v>1145</v>
      </c>
      <c r="E5891" t="s">
        <v>1156</v>
      </c>
      <c r="F5891" t="s">
        <v>1157</v>
      </c>
      <c r="G5891" t="s">
        <v>134</v>
      </c>
      <c r="H5891" t="s">
        <v>32</v>
      </c>
      <c r="I5891">
        <v>3</v>
      </c>
      <c r="J5891">
        <v>55.7</v>
      </c>
      <c r="K5891">
        <v>167.1</v>
      </c>
      <c r="L5891" t="s">
        <v>217</v>
      </c>
      <c r="M5891" t="s">
        <v>1152</v>
      </c>
    </row>
    <row r="5892" spans="1:13" hidden="1" x14ac:dyDescent="0.2">
      <c r="A5892" t="s">
        <v>39</v>
      </c>
      <c r="B5892" t="s">
        <v>1144</v>
      </c>
      <c r="C5892" t="s">
        <v>1145</v>
      </c>
      <c r="E5892" t="s">
        <v>1150</v>
      </c>
      <c r="F5892" t="s">
        <v>1151</v>
      </c>
      <c r="G5892" t="s">
        <v>134</v>
      </c>
      <c r="H5892" t="s">
        <v>32</v>
      </c>
      <c r="I5892">
        <v>1</v>
      </c>
      <c r="J5892">
        <v>55.7</v>
      </c>
      <c r="K5892">
        <v>55.7</v>
      </c>
      <c r="L5892" t="s">
        <v>217</v>
      </c>
      <c r="M5892" t="s">
        <v>1152</v>
      </c>
    </row>
    <row r="5893" spans="1:13" hidden="1" x14ac:dyDescent="0.2">
      <c r="A5893" t="s">
        <v>39</v>
      </c>
      <c r="B5893" t="s">
        <v>1144</v>
      </c>
      <c r="C5893" t="s">
        <v>1145</v>
      </c>
      <c r="E5893" t="s">
        <v>1146</v>
      </c>
      <c r="F5893" t="s">
        <v>1147</v>
      </c>
      <c r="G5893" t="s">
        <v>396</v>
      </c>
      <c r="H5893" t="s">
        <v>1148</v>
      </c>
      <c r="I5893">
        <v>18</v>
      </c>
      <c r="J5893">
        <v>55.7</v>
      </c>
      <c r="K5893">
        <v>1002.6</v>
      </c>
      <c r="L5893" t="s">
        <v>162</v>
      </c>
      <c r="M5893" t="s">
        <v>1149</v>
      </c>
    </row>
    <row r="5894" spans="1:13" hidden="1" x14ac:dyDescent="0.2">
      <c r="A5894" t="s">
        <v>39</v>
      </c>
      <c r="B5894" t="s">
        <v>1144</v>
      </c>
      <c r="C5894" t="s">
        <v>1145</v>
      </c>
      <c r="E5894" t="s">
        <v>1160</v>
      </c>
      <c r="F5894" t="s">
        <v>1161</v>
      </c>
      <c r="G5894" t="s">
        <v>129</v>
      </c>
      <c r="I5894">
        <v>2</v>
      </c>
      <c r="J5894">
        <v>55.7</v>
      </c>
      <c r="K5894">
        <v>111.4</v>
      </c>
    </row>
    <row r="5895" spans="1:13" hidden="1" x14ac:dyDescent="0.2">
      <c r="A5895" t="s">
        <v>39</v>
      </c>
      <c r="B5895" t="s">
        <v>1144</v>
      </c>
      <c r="C5895" t="s">
        <v>1145</v>
      </c>
      <c r="E5895" t="s">
        <v>20</v>
      </c>
      <c r="I5895">
        <v>3</v>
      </c>
      <c r="J5895">
        <v>55.7</v>
      </c>
      <c r="K5895">
        <v>167.1</v>
      </c>
    </row>
    <row r="5896" spans="1:13" hidden="1" x14ac:dyDescent="0.2">
      <c r="A5896" t="s">
        <v>39</v>
      </c>
      <c r="B5896" t="s">
        <v>1144</v>
      </c>
      <c r="C5896" t="s">
        <v>1145</v>
      </c>
      <c r="E5896" t="s">
        <v>1153</v>
      </c>
      <c r="F5896" t="s">
        <v>1154</v>
      </c>
      <c r="G5896" t="s">
        <v>134</v>
      </c>
      <c r="H5896" t="s">
        <v>64</v>
      </c>
      <c r="I5896">
        <v>3</v>
      </c>
      <c r="J5896">
        <v>55.7</v>
      </c>
      <c r="K5896">
        <v>167.1</v>
      </c>
      <c r="L5896" t="s">
        <v>24</v>
      </c>
      <c r="M5896" t="s">
        <v>1155</v>
      </c>
    </row>
    <row r="5897" spans="1:13" hidden="1" x14ac:dyDescent="0.2">
      <c r="A5897" t="s">
        <v>39</v>
      </c>
      <c r="B5897" t="s">
        <v>1144</v>
      </c>
      <c r="C5897" t="s">
        <v>1145</v>
      </c>
      <c r="E5897" t="s">
        <v>17</v>
      </c>
      <c r="I5897">
        <v>11</v>
      </c>
      <c r="J5897">
        <v>55.7</v>
      </c>
      <c r="K5897">
        <v>612.70000000000005</v>
      </c>
    </row>
    <row r="5898" spans="1:13" hidden="1" x14ac:dyDescent="0.2">
      <c r="A5898" t="s">
        <v>39</v>
      </c>
      <c r="B5898" t="s">
        <v>1144</v>
      </c>
      <c r="C5898" t="s">
        <v>1145</v>
      </c>
      <c r="E5898" t="s">
        <v>1164</v>
      </c>
      <c r="F5898" t="s">
        <v>1147</v>
      </c>
      <c r="G5898" t="s">
        <v>396</v>
      </c>
      <c r="H5898" t="s">
        <v>1148</v>
      </c>
      <c r="I5898">
        <v>8</v>
      </c>
      <c r="J5898">
        <v>55.7</v>
      </c>
      <c r="K5898">
        <v>445.6</v>
      </c>
      <c r="L5898" t="s">
        <v>162</v>
      </c>
      <c r="M5898" t="s">
        <v>1149</v>
      </c>
    </row>
    <row r="5899" spans="1:13" hidden="1" x14ac:dyDescent="0.2">
      <c r="A5899" t="s">
        <v>44</v>
      </c>
      <c r="B5899" t="s">
        <v>1144</v>
      </c>
      <c r="C5899" t="s">
        <v>1145</v>
      </c>
      <c r="E5899" t="s">
        <v>1146</v>
      </c>
      <c r="F5899" t="s">
        <v>1147</v>
      </c>
      <c r="G5899" t="s">
        <v>396</v>
      </c>
      <c r="H5899" t="s">
        <v>1148</v>
      </c>
      <c r="I5899">
        <v>26</v>
      </c>
      <c r="J5899">
        <v>55.7</v>
      </c>
      <c r="K5899">
        <v>1448.2</v>
      </c>
      <c r="L5899" t="s">
        <v>162</v>
      </c>
      <c r="M5899" t="s">
        <v>1149</v>
      </c>
    </row>
    <row r="5900" spans="1:13" hidden="1" x14ac:dyDescent="0.2">
      <c r="A5900" t="s">
        <v>44</v>
      </c>
      <c r="B5900" t="s">
        <v>1144</v>
      </c>
      <c r="C5900" t="s">
        <v>1145</v>
      </c>
      <c r="E5900" t="s">
        <v>20</v>
      </c>
      <c r="I5900">
        <v>2</v>
      </c>
      <c r="J5900">
        <v>55.7</v>
      </c>
      <c r="K5900">
        <v>111.4</v>
      </c>
    </row>
    <row r="5901" spans="1:13" hidden="1" x14ac:dyDescent="0.2">
      <c r="A5901" t="s">
        <v>44</v>
      </c>
      <c r="B5901" t="s">
        <v>1144</v>
      </c>
      <c r="C5901" t="s">
        <v>1145</v>
      </c>
      <c r="E5901" t="s">
        <v>1160</v>
      </c>
      <c r="F5901" t="s">
        <v>1161</v>
      </c>
      <c r="G5901" t="s">
        <v>129</v>
      </c>
      <c r="I5901">
        <v>4</v>
      </c>
      <c r="J5901">
        <v>55.7</v>
      </c>
      <c r="K5901">
        <v>222.8</v>
      </c>
    </row>
    <row r="5902" spans="1:13" hidden="1" x14ac:dyDescent="0.2">
      <c r="A5902" t="s">
        <v>44</v>
      </c>
      <c r="B5902" t="s">
        <v>1144</v>
      </c>
      <c r="C5902" t="s">
        <v>1145</v>
      </c>
      <c r="E5902" t="s">
        <v>1160</v>
      </c>
      <c r="F5902" t="s">
        <v>1161</v>
      </c>
      <c r="G5902" t="s">
        <v>129</v>
      </c>
      <c r="I5902">
        <v>2</v>
      </c>
      <c r="J5902">
        <v>55.7</v>
      </c>
      <c r="K5902">
        <v>111.4</v>
      </c>
    </row>
    <row r="5903" spans="1:13" hidden="1" x14ac:dyDescent="0.2">
      <c r="A5903" t="s">
        <v>44</v>
      </c>
      <c r="B5903" t="s">
        <v>1144</v>
      </c>
      <c r="C5903" t="s">
        <v>1145</v>
      </c>
      <c r="E5903" t="s">
        <v>1153</v>
      </c>
      <c r="F5903" t="s">
        <v>1154</v>
      </c>
      <c r="G5903" t="s">
        <v>134</v>
      </c>
      <c r="H5903" t="s">
        <v>64</v>
      </c>
      <c r="I5903">
        <v>12</v>
      </c>
      <c r="J5903">
        <v>55.7</v>
      </c>
      <c r="K5903">
        <v>668.4</v>
      </c>
      <c r="L5903" t="s">
        <v>24</v>
      </c>
      <c r="M5903" t="s">
        <v>1155</v>
      </c>
    </row>
    <row r="5904" spans="1:13" hidden="1" x14ac:dyDescent="0.2">
      <c r="A5904" t="s">
        <v>47</v>
      </c>
      <c r="B5904" t="s">
        <v>1144</v>
      </c>
      <c r="C5904" t="s">
        <v>1145</v>
      </c>
      <c r="E5904" t="s">
        <v>1153</v>
      </c>
      <c r="F5904" t="s">
        <v>1154</v>
      </c>
      <c r="G5904" t="s">
        <v>134</v>
      </c>
      <c r="H5904" t="s">
        <v>64</v>
      </c>
      <c r="I5904">
        <v>11</v>
      </c>
      <c r="J5904">
        <v>55.7</v>
      </c>
      <c r="K5904">
        <v>612.70000000000005</v>
      </c>
      <c r="L5904" t="s">
        <v>24</v>
      </c>
      <c r="M5904" t="s">
        <v>1155</v>
      </c>
    </row>
    <row r="5905" spans="1:13" hidden="1" x14ac:dyDescent="0.2">
      <c r="A5905" t="s">
        <v>47</v>
      </c>
      <c r="B5905" t="s">
        <v>1144</v>
      </c>
      <c r="C5905" t="s">
        <v>1145</v>
      </c>
      <c r="E5905" t="s">
        <v>1146</v>
      </c>
      <c r="F5905" t="s">
        <v>1147</v>
      </c>
      <c r="G5905" t="s">
        <v>396</v>
      </c>
      <c r="H5905" t="s">
        <v>1148</v>
      </c>
      <c r="I5905">
        <v>2</v>
      </c>
      <c r="J5905">
        <v>55.7</v>
      </c>
      <c r="K5905">
        <v>111.4</v>
      </c>
      <c r="L5905" t="s">
        <v>162</v>
      </c>
      <c r="M5905" t="s">
        <v>1149</v>
      </c>
    </row>
    <row r="5906" spans="1:13" hidden="1" x14ac:dyDescent="0.2">
      <c r="A5906" t="s">
        <v>47</v>
      </c>
      <c r="B5906" t="s">
        <v>1144</v>
      </c>
      <c r="C5906" t="s">
        <v>1145</v>
      </c>
      <c r="E5906" t="s">
        <v>190</v>
      </c>
      <c r="F5906" t="s">
        <v>191</v>
      </c>
      <c r="G5906" t="s">
        <v>63</v>
      </c>
      <c r="H5906" t="s">
        <v>192</v>
      </c>
      <c r="I5906">
        <v>1</v>
      </c>
      <c r="J5906">
        <v>55.7</v>
      </c>
      <c r="K5906">
        <v>55.7</v>
      </c>
      <c r="L5906" t="s">
        <v>193</v>
      </c>
    </row>
    <row r="5907" spans="1:13" hidden="1" x14ac:dyDescent="0.2">
      <c r="A5907" t="s">
        <v>47</v>
      </c>
      <c r="B5907" t="s">
        <v>1144</v>
      </c>
      <c r="C5907" t="s">
        <v>1145</v>
      </c>
      <c r="E5907" t="s">
        <v>1160</v>
      </c>
      <c r="F5907" t="s">
        <v>1161</v>
      </c>
      <c r="G5907" t="s">
        <v>129</v>
      </c>
      <c r="I5907">
        <v>3</v>
      </c>
      <c r="J5907">
        <v>55.7</v>
      </c>
      <c r="K5907">
        <v>167.1</v>
      </c>
    </row>
    <row r="5908" spans="1:13" hidden="1" x14ac:dyDescent="0.2">
      <c r="A5908" t="s">
        <v>47</v>
      </c>
      <c r="B5908" t="s">
        <v>1144</v>
      </c>
      <c r="C5908" t="s">
        <v>1145</v>
      </c>
      <c r="E5908" t="s">
        <v>17</v>
      </c>
      <c r="I5908">
        <v>24</v>
      </c>
      <c r="J5908">
        <v>55.7</v>
      </c>
      <c r="K5908">
        <v>1336.8</v>
      </c>
    </row>
    <row r="5909" spans="1:13" hidden="1" x14ac:dyDescent="0.2">
      <c r="A5909" t="s">
        <v>48</v>
      </c>
      <c r="B5909" t="s">
        <v>1144</v>
      </c>
      <c r="C5909" t="s">
        <v>1145</v>
      </c>
      <c r="E5909" t="s">
        <v>1153</v>
      </c>
      <c r="F5909" t="s">
        <v>1154</v>
      </c>
      <c r="G5909" t="s">
        <v>134</v>
      </c>
      <c r="H5909" t="s">
        <v>64</v>
      </c>
      <c r="I5909">
        <v>10</v>
      </c>
      <c r="J5909">
        <v>55.7</v>
      </c>
      <c r="K5909">
        <v>557</v>
      </c>
      <c r="L5909" t="s">
        <v>24</v>
      </c>
      <c r="M5909" t="s">
        <v>1155</v>
      </c>
    </row>
    <row r="5910" spans="1:13" hidden="1" x14ac:dyDescent="0.2">
      <c r="A5910" t="s">
        <v>48</v>
      </c>
      <c r="B5910" t="s">
        <v>1144</v>
      </c>
      <c r="C5910" t="s">
        <v>1145</v>
      </c>
      <c r="E5910" t="s">
        <v>1146</v>
      </c>
      <c r="F5910" t="s">
        <v>1147</v>
      </c>
      <c r="G5910" t="s">
        <v>396</v>
      </c>
      <c r="H5910" t="s">
        <v>1148</v>
      </c>
      <c r="I5910">
        <v>20</v>
      </c>
      <c r="J5910">
        <v>55.7</v>
      </c>
      <c r="K5910">
        <v>1114</v>
      </c>
      <c r="L5910" t="s">
        <v>162</v>
      </c>
      <c r="M5910" t="s">
        <v>1149</v>
      </c>
    </row>
    <row r="5911" spans="1:13" hidden="1" x14ac:dyDescent="0.2">
      <c r="A5911" t="s">
        <v>48</v>
      </c>
      <c r="B5911" t="s">
        <v>1144</v>
      </c>
      <c r="C5911" t="s">
        <v>1145</v>
      </c>
      <c r="E5911" t="s">
        <v>1158</v>
      </c>
      <c r="F5911" t="s">
        <v>1159</v>
      </c>
      <c r="G5911" t="s">
        <v>134</v>
      </c>
      <c r="H5911" t="s">
        <v>32</v>
      </c>
      <c r="I5911">
        <v>9</v>
      </c>
      <c r="J5911">
        <v>55.7</v>
      </c>
      <c r="K5911">
        <v>501.3</v>
      </c>
      <c r="L5911" t="s">
        <v>217</v>
      </c>
      <c r="M5911" t="s">
        <v>1152</v>
      </c>
    </row>
    <row r="5912" spans="1:13" hidden="1" x14ac:dyDescent="0.2">
      <c r="A5912" t="s">
        <v>48</v>
      </c>
      <c r="B5912" t="s">
        <v>1144</v>
      </c>
      <c r="C5912" t="s">
        <v>1145</v>
      </c>
      <c r="E5912" t="s">
        <v>1160</v>
      </c>
      <c r="F5912" t="s">
        <v>1161</v>
      </c>
      <c r="G5912" t="s">
        <v>129</v>
      </c>
      <c r="I5912">
        <v>2</v>
      </c>
      <c r="J5912">
        <v>55.7</v>
      </c>
      <c r="K5912">
        <v>111.4</v>
      </c>
    </row>
    <row r="5913" spans="1:13" hidden="1" x14ac:dyDescent="0.2">
      <c r="A5913" t="s">
        <v>48</v>
      </c>
      <c r="B5913" t="s">
        <v>1144</v>
      </c>
      <c r="C5913" t="s">
        <v>1145</v>
      </c>
      <c r="E5913" t="s">
        <v>190</v>
      </c>
      <c r="F5913" t="s">
        <v>191</v>
      </c>
      <c r="G5913" t="s">
        <v>63</v>
      </c>
      <c r="H5913" t="s">
        <v>192</v>
      </c>
      <c r="I5913">
        <v>1</v>
      </c>
      <c r="J5913">
        <v>55.7</v>
      </c>
      <c r="K5913">
        <v>55.7</v>
      </c>
      <c r="L5913" t="s">
        <v>193</v>
      </c>
    </row>
    <row r="5914" spans="1:13" hidden="1" x14ac:dyDescent="0.2">
      <c r="A5914" t="s">
        <v>49</v>
      </c>
      <c r="B5914" t="s">
        <v>1144</v>
      </c>
      <c r="C5914" t="s">
        <v>1145</v>
      </c>
      <c r="E5914" t="s">
        <v>17</v>
      </c>
      <c r="I5914">
        <v>16</v>
      </c>
      <c r="J5914">
        <v>55.7</v>
      </c>
      <c r="K5914">
        <v>891.2</v>
      </c>
    </row>
    <row r="5915" spans="1:13" hidden="1" x14ac:dyDescent="0.2">
      <c r="A5915" t="s">
        <v>49</v>
      </c>
      <c r="B5915" t="s">
        <v>1144</v>
      </c>
      <c r="C5915" t="s">
        <v>1145</v>
      </c>
      <c r="E5915" t="s">
        <v>1146</v>
      </c>
      <c r="F5915" t="s">
        <v>1147</v>
      </c>
      <c r="G5915" t="s">
        <v>396</v>
      </c>
      <c r="H5915" t="s">
        <v>1148</v>
      </c>
      <c r="I5915">
        <v>23</v>
      </c>
      <c r="J5915">
        <v>55.7</v>
      </c>
      <c r="K5915">
        <v>1281.0999999999999</v>
      </c>
      <c r="L5915" t="s">
        <v>162</v>
      </c>
      <c r="M5915" t="s">
        <v>1149</v>
      </c>
    </row>
    <row r="5916" spans="1:13" hidden="1" x14ac:dyDescent="0.2">
      <c r="A5916" t="s">
        <v>49</v>
      </c>
      <c r="B5916" t="s">
        <v>1144</v>
      </c>
      <c r="C5916" t="s">
        <v>1145</v>
      </c>
      <c r="E5916" t="s">
        <v>1160</v>
      </c>
      <c r="F5916" t="s">
        <v>1161</v>
      </c>
      <c r="G5916" t="s">
        <v>129</v>
      </c>
      <c r="I5916">
        <v>2</v>
      </c>
      <c r="J5916">
        <v>55.7</v>
      </c>
      <c r="K5916">
        <v>111.4</v>
      </c>
    </row>
    <row r="5917" spans="1:13" hidden="1" x14ac:dyDescent="0.2">
      <c r="A5917" t="s">
        <v>49</v>
      </c>
      <c r="B5917" t="s">
        <v>1144</v>
      </c>
      <c r="C5917" t="s">
        <v>1145</v>
      </c>
      <c r="E5917" t="s">
        <v>1153</v>
      </c>
      <c r="F5917" t="s">
        <v>1154</v>
      </c>
      <c r="G5917" t="s">
        <v>134</v>
      </c>
      <c r="H5917" t="s">
        <v>64</v>
      </c>
      <c r="I5917">
        <v>7</v>
      </c>
      <c r="J5917">
        <v>55.7</v>
      </c>
      <c r="K5917">
        <v>389.9</v>
      </c>
      <c r="L5917" t="s">
        <v>24</v>
      </c>
      <c r="M5917" t="s">
        <v>1155</v>
      </c>
    </row>
    <row r="5918" spans="1:13" hidden="1" x14ac:dyDescent="0.2">
      <c r="A5918" t="s">
        <v>51</v>
      </c>
      <c r="B5918" t="s">
        <v>1144</v>
      </c>
      <c r="C5918" t="s">
        <v>1145</v>
      </c>
      <c r="E5918" t="s">
        <v>1153</v>
      </c>
      <c r="F5918" t="s">
        <v>1154</v>
      </c>
      <c r="G5918" t="s">
        <v>134</v>
      </c>
      <c r="H5918" t="s">
        <v>64</v>
      </c>
      <c r="I5918">
        <v>11</v>
      </c>
      <c r="J5918">
        <v>55.7</v>
      </c>
      <c r="K5918">
        <v>612.70000000000005</v>
      </c>
      <c r="L5918" t="s">
        <v>24</v>
      </c>
      <c r="M5918" t="s">
        <v>1155</v>
      </c>
    </row>
    <row r="5919" spans="1:13" hidden="1" x14ac:dyDescent="0.2">
      <c r="A5919" t="s">
        <v>51</v>
      </c>
      <c r="B5919" t="s">
        <v>1144</v>
      </c>
      <c r="C5919" t="s">
        <v>1145</v>
      </c>
      <c r="E5919" t="s">
        <v>1146</v>
      </c>
      <c r="F5919" t="s">
        <v>1147</v>
      </c>
      <c r="G5919" t="s">
        <v>396</v>
      </c>
      <c r="H5919" t="s">
        <v>1148</v>
      </c>
      <c r="I5919">
        <v>23</v>
      </c>
      <c r="J5919">
        <v>55.7</v>
      </c>
      <c r="K5919">
        <v>1281.0999999999999</v>
      </c>
      <c r="L5919" t="s">
        <v>162</v>
      </c>
      <c r="M5919" t="s">
        <v>1149</v>
      </c>
    </row>
    <row r="5920" spans="1:13" hidden="1" x14ac:dyDescent="0.2">
      <c r="A5920" t="s">
        <v>51</v>
      </c>
      <c r="B5920" t="s">
        <v>1144</v>
      </c>
      <c r="C5920" t="s">
        <v>1145</v>
      </c>
      <c r="E5920" t="s">
        <v>1160</v>
      </c>
      <c r="F5920" t="s">
        <v>1161</v>
      </c>
      <c r="G5920" t="s">
        <v>129</v>
      </c>
      <c r="I5920">
        <v>4</v>
      </c>
      <c r="J5920">
        <v>55.7</v>
      </c>
      <c r="K5920">
        <v>222.8</v>
      </c>
    </row>
    <row r="5921" spans="1:13" hidden="1" x14ac:dyDescent="0.2">
      <c r="A5921" t="s">
        <v>51</v>
      </c>
      <c r="B5921" t="s">
        <v>1144</v>
      </c>
      <c r="C5921" t="s">
        <v>1145</v>
      </c>
      <c r="E5921" t="s">
        <v>1150</v>
      </c>
      <c r="F5921" t="s">
        <v>1151</v>
      </c>
      <c r="G5921" t="s">
        <v>134</v>
      </c>
      <c r="H5921" t="s">
        <v>32</v>
      </c>
      <c r="I5921">
        <v>4</v>
      </c>
      <c r="J5921">
        <v>55.7</v>
      </c>
      <c r="K5921">
        <v>222.8</v>
      </c>
      <c r="L5921" t="s">
        <v>217</v>
      </c>
      <c r="M5921" t="s">
        <v>1152</v>
      </c>
    </row>
    <row r="5922" spans="1:13" hidden="1" x14ac:dyDescent="0.2">
      <c r="A5922" t="s">
        <v>51</v>
      </c>
      <c r="B5922" t="s">
        <v>1144</v>
      </c>
      <c r="C5922" t="s">
        <v>1145</v>
      </c>
      <c r="E5922" t="s">
        <v>1158</v>
      </c>
      <c r="F5922" t="s">
        <v>1159</v>
      </c>
      <c r="G5922" t="s">
        <v>134</v>
      </c>
      <c r="H5922" t="s">
        <v>32</v>
      </c>
      <c r="I5922">
        <v>1</v>
      </c>
      <c r="J5922">
        <v>55.7</v>
      </c>
      <c r="K5922">
        <v>55.7</v>
      </c>
      <c r="L5922" t="s">
        <v>217</v>
      </c>
      <c r="M5922" t="s">
        <v>1152</v>
      </c>
    </row>
    <row r="5923" spans="1:13" hidden="1" x14ac:dyDescent="0.2">
      <c r="A5923" t="s">
        <v>51</v>
      </c>
      <c r="B5923" t="s">
        <v>1144</v>
      </c>
      <c r="C5923" t="s">
        <v>1145</v>
      </c>
      <c r="E5923" t="s">
        <v>190</v>
      </c>
      <c r="F5923" t="s">
        <v>191</v>
      </c>
      <c r="G5923" t="s">
        <v>63</v>
      </c>
      <c r="H5923" t="s">
        <v>192</v>
      </c>
      <c r="I5923">
        <v>1</v>
      </c>
      <c r="J5923">
        <v>55.7</v>
      </c>
      <c r="K5923">
        <v>55.7</v>
      </c>
      <c r="L5923" t="s">
        <v>193</v>
      </c>
    </row>
    <row r="5924" spans="1:13" hidden="1" x14ac:dyDescent="0.2">
      <c r="A5924" t="s">
        <v>55</v>
      </c>
      <c r="B5924" t="s">
        <v>1144</v>
      </c>
      <c r="C5924" t="s">
        <v>1145</v>
      </c>
      <c r="E5924" t="s">
        <v>190</v>
      </c>
      <c r="F5924" t="s">
        <v>191</v>
      </c>
      <c r="G5924" t="s">
        <v>63</v>
      </c>
      <c r="H5924" t="s">
        <v>192</v>
      </c>
      <c r="I5924">
        <v>2</v>
      </c>
      <c r="J5924">
        <v>55.7</v>
      </c>
      <c r="K5924">
        <v>111.4</v>
      </c>
      <c r="L5924" t="s">
        <v>193</v>
      </c>
    </row>
    <row r="5925" spans="1:13" hidden="1" x14ac:dyDescent="0.2">
      <c r="A5925" t="s">
        <v>55</v>
      </c>
      <c r="B5925" t="s">
        <v>1144</v>
      </c>
      <c r="C5925" t="s">
        <v>1145</v>
      </c>
      <c r="E5925" t="s">
        <v>1153</v>
      </c>
      <c r="F5925" t="s">
        <v>1154</v>
      </c>
      <c r="G5925" t="s">
        <v>134</v>
      </c>
      <c r="H5925" t="s">
        <v>64</v>
      </c>
      <c r="I5925">
        <v>13</v>
      </c>
      <c r="J5925">
        <v>55.7</v>
      </c>
      <c r="K5925">
        <v>724.1</v>
      </c>
      <c r="L5925" t="s">
        <v>24</v>
      </c>
      <c r="M5925" t="s">
        <v>1155</v>
      </c>
    </row>
    <row r="5926" spans="1:13" hidden="1" x14ac:dyDescent="0.2">
      <c r="A5926" t="s">
        <v>55</v>
      </c>
      <c r="B5926" t="s">
        <v>1144</v>
      </c>
      <c r="C5926" t="s">
        <v>1145</v>
      </c>
      <c r="E5926" t="s">
        <v>1146</v>
      </c>
      <c r="F5926" t="s">
        <v>1147</v>
      </c>
      <c r="G5926" t="s">
        <v>396</v>
      </c>
      <c r="H5926" t="s">
        <v>1148</v>
      </c>
      <c r="I5926">
        <v>18</v>
      </c>
      <c r="J5926">
        <v>55.7</v>
      </c>
      <c r="K5926">
        <v>1002.6</v>
      </c>
      <c r="L5926" t="s">
        <v>162</v>
      </c>
      <c r="M5926" t="s">
        <v>1149</v>
      </c>
    </row>
    <row r="5927" spans="1:13" hidden="1" x14ac:dyDescent="0.2">
      <c r="A5927" t="s">
        <v>55</v>
      </c>
      <c r="B5927" t="s">
        <v>1144</v>
      </c>
      <c r="C5927" t="s">
        <v>1145</v>
      </c>
      <c r="E5927" t="s">
        <v>20</v>
      </c>
      <c r="I5927">
        <v>1</v>
      </c>
      <c r="J5927">
        <v>55.7</v>
      </c>
      <c r="K5927">
        <v>55.7</v>
      </c>
    </row>
    <row r="5928" spans="1:13" hidden="1" x14ac:dyDescent="0.2">
      <c r="A5928" t="s">
        <v>55</v>
      </c>
      <c r="B5928" t="s">
        <v>1144</v>
      </c>
      <c r="C5928" t="s">
        <v>1145</v>
      </c>
      <c r="E5928" t="s">
        <v>1150</v>
      </c>
      <c r="F5928" t="s">
        <v>1151</v>
      </c>
      <c r="G5928" t="s">
        <v>134</v>
      </c>
      <c r="H5928" t="s">
        <v>32</v>
      </c>
      <c r="I5928">
        <v>8</v>
      </c>
      <c r="J5928">
        <v>55.7</v>
      </c>
      <c r="K5928">
        <v>445.6</v>
      </c>
      <c r="L5928" t="s">
        <v>217</v>
      </c>
      <c r="M5928" t="s">
        <v>1152</v>
      </c>
    </row>
    <row r="5929" spans="1:13" hidden="1" x14ac:dyDescent="0.2">
      <c r="A5929" t="s">
        <v>55</v>
      </c>
      <c r="B5929" t="s">
        <v>1144</v>
      </c>
      <c r="C5929" t="s">
        <v>1145</v>
      </c>
      <c r="E5929" t="s">
        <v>1160</v>
      </c>
      <c r="F5929" t="s">
        <v>1161</v>
      </c>
      <c r="G5929" t="s">
        <v>129</v>
      </c>
      <c r="I5929">
        <v>4</v>
      </c>
      <c r="J5929">
        <v>55.7</v>
      </c>
      <c r="K5929">
        <v>222.8</v>
      </c>
    </row>
    <row r="5930" spans="1:13" hidden="1" x14ac:dyDescent="0.2">
      <c r="A5930" t="s">
        <v>56</v>
      </c>
      <c r="B5930" t="s">
        <v>1144</v>
      </c>
      <c r="C5930" t="s">
        <v>1145</v>
      </c>
      <c r="E5930" t="s">
        <v>1153</v>
      </c>
      <c r="F5930" t="s">
        <v>1154</v>
      </c>
      <c r="G5930" t="s">
        <v>134</v>
      </c>
      <c r="H5930" t="s">
        <v>64</v>
      </c>
      <c r="I5930">
        <v>19</v>
      </c>
      <c r="J5930">
        <v>55.7</v>
      </c>
      <c r="K5930">
        <v>1058.3</v>
      </c>
      <c r="L5930" t="s">
        <v>24</v>
      </c>
      <c r="M5930" t="s">
        <v>1155</v>
      </c>
    </row>
    <row r="5931" spans="1:13" hidden="1" x14ac:dyDescent="0.2">
      <c r="A5931" t="s">
        <v>56</v>
      </c>
      <c r="B5931" t="s">
        <v>1144</v>
      </c>
      <c r="C5931" t="s">
        <v>1145</v>
      </c>
      <c r="E5931" t="s">
        <v>1160</v>
      </c>
      <c r="F5931" t="s">
        <v>1161</v>
      </c>
      <c r="G5931" t="s">
        <v>129</v>
      </c>
      <c r="I5931">
        <v>7</v>
      </c>
      <c r="J5931">
        <v>55.7</v>
      </c>
      <c r="K5931">
        <v>389.9</v>
      </c>
    </row>
    <row r="5932" spans="1:13" hidden="1" x14ac:dyDescent="0.2">
      <c r="A5932" t="s">
        <v>56</v>
      </c>
      <c r="B5932" t="s">
        <v>1144</v>
      </c>
      <c r="C5932" t="s">
        <v>1145</v>
      </c>
      <c r="E5932" t="s">
        <v>1146</v>
      </c>
      <c r="F5932" t="s">
        <v>1147</v>
      </c>
      <c r="G5932" t="s">
        <v>396</v>
      </c>
      <c r="H5932" t="s">
        <v>1148</v>
      </c>
      <c r="I5932">
        <v>5</v>
      </c>
      <c r="J5932">
        <v>55.7</v>
      </c>
      <c r="K5932">
        <v>278.5</v>
      </c>
      <c r="L5932" t="s">
        <v>162</v>
      </c>
      <c r="M5932" t="s">
        <v>1149</v>
      </c>
    </row>
    <row r="5933" spans="1:13" hidden="1" x14ac:dyDescent="0.2">
      <c r="A5933" t="s">
        <v>56</v>
      </c>
      <c r="B5933" t="s">
        <v>1144</v>
      </c>
      <c r="C5933" t="s">
        <v>1145</v>
      </c>
      <c r="E5933" t="s">
        <v>1164</v>
      </c>
      <c r="F5933" t="s">
        <v>1147</v>
      </c>
      <c r="G5933" t="s">
        <v>396</v>
      </c>
      <c r="H5933" t="s">
        <v>1148</v>
      </c>
      <c r="I5933">
        <v>8</v>
      </c>
      <c r="J5933">
        <v>55.7</v>
      </c>
      <c r="K5933">
        <v>445.6</v>
      </c>
      <c r="L5933" t="s">
        <v>162</v>
      </c>
      <c r="M5933" t="s">
        <v>1149</v>
      </c>
    </row>
    <row r="5934" spans="1:13" hidden="1" x14ac:dyDescent="0.2">
      <c r="A5934" t="s">
        <v>56</v>
      </c>
      <c r="B5934" t="s">
        <v>1144</v>
      </c>
      <c r="C5934" t="s">
        <v>1145</v>
      </c>
      <c r="E5934" t="s">
        <v>20</v>
      </c>
      <c r="I5934">
        <v>4</v>
      </c>
      <c r="J5934">
        <v>55.7</v>
      </c>
      <c r="K5934">
        <v>222.8</v>
      </c>
    </row>
    <row r="5935" spans="1:13" hidden="1" x14ac:dyDescent="0.2">
      <c r="A5935" t="s">
        <v>56</v>
      </c>
      <c r="B5935" t="s">
        <v>1144</v>
      </c>
      <c r="C5935" t="s">
        <v>1145</v>
      </c>
      <c r="E5935" t="s">
        <v>1165</v>
      </c>
      <c r="F5935" t="s">
        <v>1166</v>
      </c>
      <c r="G5935" t="s">
        <v>134</v>
      </c>
      <c r="H5935" t="s">
        <v>145</v>
      </c>
      <c r="I5935">
        <v>1</v>
      </c>
      <c r="J5935">
        <v>55.7</v>
      </c>
      <c r="K5935">
        <v>55.7</v>
      </c>
      <c r="L5935" t="s">
        <v>24</v>
      </c>
      <c r="M5935" t="s">
        <v>1167</v>
      </c>
    </row>
    <row r="5936" spans="1:13" hidden="1" x14ac:dyDescent="0.2">
      <c r="A5936" t="s">
        <v>60</v>
      </c>
      <c r="B5936" t="s">
        <v>1144</v>
      </c>
      <c r="C5936" t="s">
        <v>1145</v>
      </c>
      <c r="E5936" t="s">
        <v>1165</v>
      </c>
      <c r="F5936" t="s">
        <v>1166</v>
      </c>
      <c r="G5936" t="s">
        <v>134</v>
      </c>
      <c r="H5936" t="s">
        <v>145</v>
      </c>
      <c r="I5936">
        <v>5</v>
      </c>
      <c r="J5936">
        <v>55.7</v>
      </c>
      <c r="K5936">
        <v>278.5</v>
      </c>
      <c r="L5936" t="s">
        <v>24</v>
      </c>
      <c r="M5936" t="s">
        <v>1167</v>
      </c>
    </row>
    <row r="5937" spans="1:13" hidden="1" x14ac:dyDescent="0.2">
      <c r="A5937" t="s">
        <v>60</v>
      </c>
      <c r="B5937" t="s">
        <v>1144</v>
      </c>
      <c r="C5937" t="s">
        <v>1145</v>
      </c>
      <c r="E5937" t="s">
        <v>1153</v>
      </c>
      <c r="F5937" t="s">
        <v>1154</v>
      </c>
      <c r="G5937" t="s">
        <v>134</v>
      </c>
      <c r="H5937" t="s">
        <v>64</v>
      </c>
      <c r="I5937">
        <v>14</v>
      </c>
      <c r="J5937">
        <v>55.7</v>
      </c>
      <c r="K5937">
        <v>779.8</v>
      </c>
      <c r="L5937" t="s">
        <v>24</v>
      </c>
      <c r="M5937" t="s">
        <v>1155</v>
      </c>
    </row>
    <row r="5938" spans="1:13" hidden="1" x14ac:dyDescent="0.2">
      <c r="A5938" t="s">
        <v>60</v>
      </c>
      <c r="B5938" t="s">
        <v>1144</v>
      </c>
      <c r="C5938" t="s">
        <v>1145</v>
      </c>
      <c r="E5938" t="s">
        <v>1146</v>
      </c>
      <c r="F5938" t="s">
        <v>1147</v>
      </c>
      <c r="G5938" t="s">
        <v>396</v>
      </c>
      <c r="H5938" t="s">
        <v>1148</v>
      </c>
      <c r="I5938">
        <v>22</v>
      </c>
      <c r="J5938">
        <v>55.7</v>
      </c>
      <c r="K5938">
        <v>1225.4000000000001</v>
      </c>
      <c r="L5938" t="s">
        <v>162</v>
      </c>
      <c r="M5938" t="s">
        <v>1149</v>
      </c>
    </row>
    <row r="5939" spans="1:13" hidden="1" x14ac:dyDescent="0.2">
      <c r="A5939" t="s">
        <v>60</v>
      </c>
      <c r="B5939" t="s">
        <v>1144</v>
      </c>
      <c r="C5939" t="s">
        <v>1145</v>
      </c>
      <c r="E5939" t="s">
        <v>1160</v>
      </c>
      <c r="F5939" t="s">
        <v>1161</v>
      </c>
      <c r="G5939" t="s">
        <v>129</v>
      </c>
      <c r="I5939">
        <v>3</v>
      </c>
      <c r="J5939">
        <v>55.7</v>
      </c>
      <c r="K5939">
        <v>167.1</v>
      </c>
    </row>
    <row r="5940" spans="1:13" hidden="1" x14ac:dyDescent="0.2">
      <c r="A5940" t="s">
        <v>67</v>
      </c>
      <c r="B5940" t="s">
        <v>1144</v>
      </c>
      <c r="C5940" t="s">
        <v>1145</v>
      </c>
      <c r="E5940" t="s">
        <v>20</v>
      </c>
      <c r="I5940">
        <v>13</v>
      </c>
      <c r="J5940">
        <v>55.7</v>
      </c>
      <c r="K5940">
        <v>724.1</v>
      </c>
    </row>
    <row r="5941" spans="1:13" hidden="1" x14ac:dyDescent="0.2">
      <c r="A5941" t="s">
        <v>67</v>
      </c>
      <c r="B5941" t="s">
        <v>1144</v>
      </c>
      <c r="C5941" t="s">
        <v>1145</v>
      </c>
      <c r="E5941" t="s">
        <v>1160</v>
      </c>
      <c r="F5941" t="s">
        <v>1161</v>
      </c>
      <c r="G5941" t="s">
        <v>129</v>
      </c>
      <c r="I5941">
        <v>4</v>
      </c>
      <c r="J5941">
        <v>55.7</v>
      </c>
      <c r="K5941">
        <v>222.8</v>
      </c>
    </row>
    <row r="5942" spans="1:13" hidden="1" x14ac:dyDescent="0.2">
      <c r="A5942" t="s">
        <v>67</v>
      </c>
      <c r="B5942" t="s">
        <v>1144</v>
      </c>
      <c r="C5942" t="s">
        <v>1145</v>
      </c>
      <c r="E5942" t="s">
        <v>1164</v>
      </c>
      <c r="F5942" t="s">
        <v>1147</v>
      </c>
      <c r="G5942" t="s">
        <v>396</v>
      </c>
      <c r="H5942" t="s">
        <v>1148</v>
      </c>
      <c r="I5942">
        <v>5</v>
      </c>
      <c r="J5942">
        <v>55.7</v>
      </c>
      <c r="K5942">
        <v>278.5</v>
      </c>
      <c r="L5942" t="s">
        <v>162</v>
      </c>
      <c r="M5942" t="s">
        <v>1149</v>
      </c>
    </row>
    <row r="5943" spans="1:13" hidden="1" x14ac:dyDescent="0.2">
      <c r="A5943" t="s">
        <v>67</v>
      </c>
      <c r="B5943" t="s">
        <v>1144</v>
      </c>
      <c r="C5943" t="s">
        <v>1145</v>
      </c>
      <c r="E5943" t="s">
        <v>1146</v>
      </c>
      <c r="F5943" t="s">
        <v>1147</v>
      </c>
      <c r="G5943" t="s">
        <v>396</v>
      </c>
      <c r="H5943" t="s">
        <v>1148</v>
      </c>
      <c r="I5943">
        <v>8</v>
      </c>
      <c r="J5943">
        <v>55.7</v>
      </c>
      <c r="K5943">
        <v>445.6</v>
      </c>
      <c r="L5943" t="s">
        <v>162</v>
      </c>
      <c r="M5943" t="s">
        <v>1149</v>
      </c>
    </row>
    <row r="5944" spans="1:13" hidden="1" x14ac:dyDescent="0.2">
      <c r="A5944" t="s">
        <v>67</v>
      </c>
      <c r="B5944" t="s">
        <v>1144</v>
      </c>
      <c r="C5944" t="s">
        <v>1145</v>
      </c>
      <c r="E5944" t="s">
        <v>1158</v>
      </c>
      <c r="F5944" t="s">
        <v>1159</v>
      </c>
      <c r="G5944" t="s">
        <v>134</v>
      </c>
      <c r="H5944" t="s">
        <v>32</v>
      </c>
      <c r="I5944">
        <v>2</v>
      </c>
      <c r="J5944">
        <v>55.7</v>
      </c>
      <c r="K5944">
        <v>111.4</v>
      </c>
      <c r="L5944" t="s">
        <v>217</v>
      </c>
      <c r="M5944" t="s">
        <v>1152</v>
      </c>
    </row>
    <row r="5945" spans="1:13" hidden="1" x14ac:dyDescent="0.2">
      <c r="A5945" t="s">
        <v>67</v>
      </c>
      <c r="B5945" t="s">
        <v>1144</v>
      </c>
      <c r="C5945" t="s">
        <v>1145</v>
      </c>
      <c r="E5945" t="s">
        <v>1153</v>
      </c>
      <c r="F5945" t="s">
        <v>1154</v>
      </c>
      <c r="G5945" t="s">
        <v>134</v>
      </c>
      <c r="H5945" t="s">
        <v>64</v>
      </c>
      <c r="I5945">
        <v>10</v>
      </c>
      <c r="J5945">
        <v>55.7</v>
      </c>
      <c r="K5945">
        <v>557</v>
      </c>
      <c r="L5945" t="s">
        <v>24</v>
      </c>
      <c r="M5945" t="s">
        <v>1155</v>
      </c>
    </row>
    <row r="5946" spans="1:13" hidden="1" x14ac:dyDescent="0.2">
      <c r="A5946" t="s">
        <v>67</v>
      </c>
      <c r="B5946" t="s">
        <v>1144</v>
      </c>
      <c r="C5946" t="s">
        <v>1145</v>
      </c>
      <c r="E5946" t="s">
        <v>1165</v>
      </c>
      <c r="F5946" t="s">
        <v>1166</v>
      </c>
      <c r="G5946" t="s">
        <v>134</v>
      </c>
      <c r="H5946" t="s">
        <v>145</v>
      </c>
      <c r="I5946">
        <v>3</v>
      </c>
      <c r="J5946">
        <v>55.7</v>
      </c>
      <c r="K5946">
        <v>167.1</v>
      </c>
      <c r="L5946" t="s">
        <v>24</v>
      </c>
      <c r="M5946" t="s">
        <v>1167</v>
      </c>
    </row>
    <row r="5947" spans="1:13" hidden="1" x14ac:dyDescent="0.2">
      <c r="A5947" t="s">
        <v>68</v>
      </c>
      <c r="B5947" t="s">
        <v>1144</v>
      </c>
      <c r="C5947" t="s">
        <v>1145</v>
      </c>
      <c r="E5947" t="s">
        <v>1165</v>
      </c>
      <c r="F5947" t="s">
        <v>1166</v>
      </c>
      <c r="G5947" t="s">
        <v>134</v>
      </c>
      <c r="H5947" t="s">
        <v>145</v>
      </c>
      <c r="I5947">
        <v>4</v>
      </c>
      <c r="J5947">
        <v>55.7</v>
      </c>
      <c r="K5947">
        <v>222.8</v>
      </c>
      <c r="L5947" t="s">
        <v>24</v>
      </c>
      <c r="M5947" t="s">
        <v>1167</v>
      </c>
    </row>
    <row r="5948" spans="1:13" hidden="1" x14ac:dyDescent="0.2">
      <c r="A5948" t="s">
        <v>68</v>
      </c>
      <c r="B5948" t="s">
        <v>1144</v>
      </c>
      <c r="C5948" t="s">
        <v>1145</v>
      </c>
      <c r="E5948" t="s">
        <v>1158</v>
      </c>
      <c r="F5948" t="s">
        <v>1159</v>
      </c>
      <c r="G5948" t="s">
        <v>134</v>
      </c>
      <c r="H5948" t="s">
        <v>32</v>
      </c>
      <c r="I5948">
        <v>4</v>
      </c>
      <c r="J5948">
        <v>55.7</v>
      </c>
      <c r="K5948">
        <v>222.8</v>
      </c>
      <c r="L5948" t="s">
        <v>217</v>
      </c>
      <c r="M5948" t="s">
        <v>1152</v>
      </c>
    </row>
    <row r="5949" spans="1:13" hidden="1" x14ac:dyDescent="0.2">
      <c r="A5949" t="s">
        <v>68</v>
      </c>
      <c r="B5949" t="s">
        <v>1144</v>
      </c>
      <c r="C5949" t="s">
        <v>1145</v>
      </c>
      <c r="E5949" t="s">
        <v>1164</v>
      </c>
      <c r="F5949" t="s">
        <v>1147</v>
      </c>
      <c r="G5949" t="s">
        <v>396</v>
      </c>
      <c r="H5949" t="s">
        <v>1148</v>
      </c>
      <c r="I5949">
        <v>3</v>
      </c>
      <c r="J5949">
        <v>55.7</v>
      </c>
      <c r="K5949">
        <v>167.1</v>
      </c>
      <c r="L5949" t="s">
        <v>162</v>
      </c>
      <c r="M5949" t="s">
        <v>1149</v>
      </c>
    </row>
    <row r="5950" spans="1:13" hidden="1" x14ac:dyDescent="0.2">
      <c r="A5950" t="s">
        <v>68</v>
      </c>
      <c r="B5950" t="s">
        <v>1144</v>
      </c>
      <c r="C5950" t="s">
        <v>1145</v>
      </c>
      <c r="E5950" t="s">
        <v>1153</v>
      </c>
      <c r="F5950" t="s">
        <v>1154</v>
      </c>
      <c r="G5950" t="s">
        <v>134</v>
      </c>
      <c r="H5950" t="s">
        <v>64</v>
      </c>
      <c r="I5950">
        <v>6</v>
      </c>
      <c r="J5950">
        <v>55.7</v>
      </c>
      <c r="K5950">
        <v>334.2</v>
      </c>
      <c r="L5950" t="s">
        <v>24</v>
      </c>
      <c r="M5950" t="s">
        <v>1155</v>
      </c>
    </row>
    <row r="5951" spans="1:13" hidden="1" x14ac:dyDescent="0.2">
      <c r="A5951" t="s">
        <v>68</v>
      </c>
      <c r="B5951" t="s">
        <v>1144</v>
      </c>
      <c r="C5951" t="s">
        <v>1145</v>
      </c>
      <c r="E5951" t="s">
        <v>1160</v>
      </c>
      <c r="F5951" t="s">
        <v>1161</v>
      </c>
      <c r="G5951" t="s">
        <v>129</v>
      </c>
      <c r="I5951">
        <v>2</v>
      </c>
      <c r="J5951">
        <v>55.7</v>
      </c>
      <c r="K5951">
        <v>111.4</v>
      </c>
    </row>
    <row r="5952" spans="1:13" hidden="1" x14ac:dyDescent="0.2">
      <c r="A5952" t="s">
        <v>68</v>
      </c>
      <c r="B5952" t="s">
        <v>1144</v>
      </c>
      <c r="C5952" t="s">
        <v>1145</v>
      </c>
      <c r="E5952" t="s">
        <v>1146</v>
      </c>
      <c r="F5952" t="s">
        <v>1147</v>
      </c>
      <c r="G5952" t="s">
        <v>396</v>
      </c>
      <c r="H5952" t="s">
        <v>1148</v>
      </c>
      <c r="I5952">
        <v>15</v>
      </c>
      <c r="J5952">
        <v>55.7</v>
      </c>
      <c r="K5952">
        <v>835.5</v>
      </c>
      <c r="L5952" t="s">
        <v>162</v>
      </c>
      <c r="M5952" t="s">
        <v>1149</v>
      </c>
    </row>
    <row r="5953" spans="1:13" hidden="1" x14ac:dyDescent="0.2">
      <c r="A5953" t="s">
        <v>68</v>
      </c>
      <c r="B5953" t="s">
        <v>1144</v>
      </c>
      <c r="C5953" t="s">
        <v>1145</v>
      </c>
      <c r="E5953" t="s">
        <v>17</v>
      </c>
      <c r="I5953">
        <v>8</v>
      </c>
      <c r="J5953">
        <v>55.7</v>
      </c>
      <c r="K5953">
        <v>445.6</v>
      </c>
    </row>
    <row r="5954" spans="1:13" hidden="1" x14ac:dyDescent="0.2">
      <c r="A5954" t="s">
        <v>69</v>
      </c>
      <c r="B5954" t="s">
        <v>1144</v>
      </c>
      <c r="C5954" t="s">
        <v>1145</v>
      </c>
      <c r="E5954" t="s">
        <v>17</v>
      </c>
      <c r="I5954">
        <v>39</v>
      </c>
      <c r="J5954">
        <v>55.7</v>
      </c>
      <c r="K5954">
        <v>2172.3000000000002</v>
      </c>
    </row>
    <row r="5955" spans="1:13" hidden="1" x14ac:dyDescent="0.2">
      <c r="A5955" t="s">
        <v>70</v>
      </c>
      <c r="B5955" t="s">
        <v>1144</v>
      </c>
      <c r="C5955" t="s">
        <v>1145</v>
      </c>
      <c r="E5955" t="s">
        <v>1146</v>
      </c>
      <c r="F5955" t="s">
        <v>1147</v>
      </c>
      <c r="G5955" t="s">
        <v>396</v>
      </c>
      <c r="H5955" t="s">
        <v>1148</v>
      </c>
      <c r="I5955">
        <v>24</v>
      </c>
      <c r="J5955">
        <v>55.7</v>
      </c>
      <c r="K5955">
        <v>1336.8</v>
      </c>
      <c r="L5955" t="s">
        <v>162</v>
      </c>
      <c r="M5955" t="s">
        <v>1149</v>
      </c>
    </row>
    <row r="5956" spans="1:13" hidden="1" x14ac:dyDescent="0.2">
      <c r="A5956" t="s">
        <v>70</v>
      </c>
      <c r="B5956" t="s">
        <v>1144</v>
      </c>
      <c r="C5956" t="s">
        <v>1145</v>
      </c>
      <c r="E5956" t="s">
        <v>1153</v>
      </c>
      <c r="F5956" t="s">
        <v>1154</v>
      </c>
      <c r="G5956" t="s">
        <v>134</v>
      </c>
      <c r="H5956" t="s">
        <v>64</v>
      </c>
      <c r="I5956">
        <v>14</v>
      </c>
      <c r="J5956">
        <v>55.7</v>
      </c>
      <c r="K5956">
        <v>779.8</v>
      </c>
      <c r="L5956" t="s">
        <v>24</v>
      </c>
      <c r="M5956" t="s">
        <v>1155</v>
      </c>
    </row>
    <row r="5957" spans="1:13" hidden="1" x14ac:dyDescent="0.2">
      <c r="A5957" t="s">
        <v>70</v>
      </c>
      <c r="B5957" t="s">
        <v>1144</v>
      </c>
      <c r="C5957" t="s">
        <v>1145</v>
      </c>
      <c r="E5957" t="s">
        <v>1160</v>
      </c>
      <c r="F5957" t="s">
        <v>1161</v>
      </c>
      <c r="G5957" t="s">
        <v>129</v>
      </c>
      <c r="I5957">
        <v>1</v>
      </c>
      <c r="J5957">
        <v>55.7</v>
      </c>
      <c r="K5957">
        <v>55.7</v>
      </c>
    </row>
    <row r="5958" spans="1:13" hidden="1" x14ac:dyDescent="0.2">
      <c r="A5958" t="s">
        <v>71</v>
      </c>
      <c r="B5958" t="s">
        <v>1144</v>
      </c>
      <c r="C5958" t="s">
        <v>1145</v>
      </c>
      <c r="E5958" t="s">
        <v>17</v>
      </c>
      <c r="I5958">
        <v>8</v>
      </c>
      <c r="J5958">
        <v>55.7</v>
      </c>
      <c r="K5958">
        <v>445.6</v>
      </c>
    </row>
    <row r="5959" spans="1:13" hidden="1" x14ac:dyDescent="0.2">
      <c r="A5959" t="s">
        <v>71</v>
      </c>
      <c r="B5959" t="s">
        <v>1144</v>
      </c>
      <c r="C5959" t="s">
        <v>1145</v>
      </c>
      <c r="E5959" t="s">
        <v>1153</v>
      </c>
      <c r="F5959" t="s">
        <v>1154</v>
      </c>
      <c r="G5959" t="s">
        <v>134</v>
      </c>
      <c r="H5959" t="s">
        <v>64</v>
      </c>
      <c r="I5959">
        <v>15</v>
      </c>
      <c r="J5959">
        <v>55.7</v>
      </c>
      <c r="K5959">
        <v>835.5</v>
      </c>
      <c r="L5959" t="s">
        <v>24</v>
      </c>
      <c r="M5959" t="s">
        <v>1155</v>
      </c>
    </row>
    <row r="5960" spans="1:13" hidden="1" x14ac:dyDescent="0.2">
      <c r="A5960" t="s">
        <v>71</v>
      </c>
      <c r="B5960" t="s">
        <v>1144</v>
      </c>
      <c r="C5960" t="s">
        <v>1145</v>
      </c>
      <c r="E5960" t="s">
        <v>1164</v>
      </c>
      <c r="F5960" t="s">
        <v>1147</v>
      </c>
      <c r="G5960" t="s">
        <v>396</v>
      </c>
      <c r="H5960" t="s">
        <v>1148</v>
      </c>
      <c r="I5960">
        <v>4</v>
      </c>
      <c r="J5960">
        <v>55.7</v>
      </c>
      <c r="K5960">
        <v>222.8</v>
      </c>
      <c r="L5960" t="s">
        <v>162</v>
      </c>
      <c r="M5960" t="s">
        <v>1149</v>
      </c>
    </row>
    <row r="5961" spans="1:13" hidden="1" x14ac:dyDescent="0.2">
      <c r="A5961" t="s">
        <v>71</v>
      </c>
      <c r="B5961" t="s">
        <v>1144</v>
      </c>
      <c r="C5961" t="s">
        <v>1145</v>
      </c>
      <c r="E5961" t="s">
        <v>1146</v>
      </c>
      <c r="F5961" t="s">
        <v>1147</v>
      </c>
      <c r="G5961" t="s">
        <v>396</v>
      </c>
      <c r="H5961" t="s">
        <v>1148</v>
      </c>
      <c r="I5961">
        <v>12</v>
      </c>
      <c r="J5961">
        <v>55.7</v>
      </c>
      <c r="K5961">
        <v>668.4</v>
      </c>
      <c r="L5961" t="s">
        <v>162</v>
      </c>
      <c r="M5961" t="s">
        <v>1149</v>
      </c>
    </row>
    <row r="5962" spans="1:13" hidden="1" x14ac:dyDescent="0.2">
      <c r="A5962" t="s">
        <v>71</v>
      </c>
      <c r="B5962" t="s">
        <v>1144</v>
      </c>
      <c r="C5962" t="s">
        <v>1145</v>
      </c>
      <c r="E5962" t="s">
        <v>1160</v>
      </c>
      <c r="F5962" t="s">
        <v>1161</v>
      </c>
      <c r="G5962" t="s">
        <v>129</v>
      </c>
      <c r="I5962">
        <v>1</v>
      </c>
      <c r="J5962">
        <v>55.7</v>
      </c>
      <c r="K5962">
        <v>55.7</v>
      </c>
    </row>
    <row r="5963" spans="1:13" hidden="1" x14ac:dyDescent="0.2">
      <c r="A5963" t="s">
        <v>72</v>
      </c>
      <c r="B5963" t="s">
        <v>1144</v>
      </c>
      <c r="C5963" t="s">
        <v>1145</v>
      </c>
      <c r="E5963" t="s">
        <v>17</v>
      </c>
      <c r="I5963">
        <v>8</v>
      </c>
      <c r="J5963">
        <v>55.7</v>
      </c>
      <c r="K5963">
        <v>445.6</v>
      </c>
    </row>
    <row r="5964" spans="1:13" hidden="1" x14ac:dyDescent="0.2">
      <c r="A5964" t="s">
        <v>72</v>
      </c>
      <c r="B5964" t="s">
        <v>1144</v>
      </c>
      <c r="C5964" t="s">
        <v>1145</v>
      </c>
      <c r="E5964" t="s">
        <v>1146</v>
      </c>
      <c r="F5964" t="s">
        <v>1147</v>
      </c>
      <c r="G5964" t="s">
        <v>396</v>
      </c>
      <c r="H5964" t="s">
        <v>1148</v>
      </c>
      <c r="I5964">
        <v>20</v>
      </c>
      <c r="J5964">
        <v>55.7</v>
      </c>
      <c r="K5964">
        <v>1114</v>
      </c>
      <c r="L5964" t="s">
        <v>162</v>
      </c>
      <c r="M5964" t="s">
        <v>1149</v>
      </c>
    </row>
    <row r="5965" spans="1:13" hidden="1" x14ac:dyDescent="0.2">
      <c r="A5965" t="s">
        <v>72</v>
      </c>
      <c r="B5965" t="s">
        <v>1144</v>
      </c>
      <c r="C5965" t="s">
        <v>1145</v>
      </c>
      <c r="E5965" t="s">
        <v>1160</v>
      </c>
      <c r="F5965" t="s">
        <v>1161</v>
      </c>
      <c r="G5965" t="s">
        <v>129</v>
      </c>
      <c r="I5965">
        <v>3</v>
      </c>
      <c r="J5965">
        <v>55.7</v>
      </c>
      <c r="K5965">
        <v>167.1</v>
      </c>
    </row>
    <row r="5966" spans="1:13" hidden="1" x14ac:dyDescent="0.2">
      <c r="A5966" t="s">
        <v>72</v>
      </c>
      <c r="B5966" t="s">
        <v>1144</v>
      </c>
      <c r="C5966" t="s">
        <v>1145</v>
      </c>
      <c r="E5966" t="s">
        <v>1150</v>
      </c>
      <c r="F5966" t="s">
        <v>1151</v>
      </c>
      <c r="G5966" t="s">
        <v>134</v>
      </c>
      <c r="H5966" t="s">
        <v>32</v>
      </c>
      <c r="I5966">
        <v>3</v>
      </c>
      <c r="J5966">
        <v>55.7</v>
      </c>
      <c r="K5966">
        <v>167.1</v>
      </c>
      <c r="L5966" t="s">
        <v>217</v>
      </c>
      <c r="M5966" t="s">
        <v>1152</v>
      </c>
    </row>
    <row r="5967" spans="1:13" hidden="1" x14ac:dyDescent="0.2">
      <c r="A5967" t="s">
        <v>72</v>
      </c>
      <c r="B5967" t="s">
        <v>1144</v>
      </c>
      <c r="C5967" t="s">
        <v>1145</v>
      </c>
      <c r="E5967" t="s">
        <v>1165</v>
      </c>
      <c r="F5967" t="s">
        <v>1166</v>
      </c>
      <c r="G5967" t="s">
        <v>134</v>
      </c>
      <c r="H5967" t="s">
        <v>145</v>
      </c>
      <c r="I5967">
        <v>1</v>
      </c>
      <c r="J5967">
        <v>55.7</v>
      </c>
      <c r="K5967">
        <v>55.7</v>
      </c>
      <c r="L5967" t="s">
        <v>24</v>
      </c>
      <c r="M5967" t="s">
        <v>1167</v>
      </c>
    </row>
    <row r="5968" spans="1:13" hidden="1" x14ac:dyDescent="0.2">
      <c r="A5968" t="s">
        <v>72</v>
      </c>
      <c r="B5968" t="s">
        <v>1144</v>
      </c>
      <c r="C5968" t="s">
        <v>1145</v>
      </c>
      <c r="E5968" t="s">
        <v>1153</v>
      </c>
      <c r="F5968" t="s">
        <v>1154</v>
      </c>
      <c r="G5968" t="s">
        <v>134</v>
      </c>
      <c r="H5968" t="s">
        <v>64</v>
      </c>
      <c r="I5968">
        <v>5</v>
      </c>
      <c r="J5968">
        <v>55.7</v>
      </c>
      <c r="K5968">
        <v>278.5</v>
      </c>
      <c r="L5968" t="s">
        <v>24</v>
      </c>
      <c r="M5968" t="s">
        <v>1155</v>
      </c>
    </row>
    <row r="5969" spans="1:13" hidden="1" x14ac:dyDescent="0.2">
      <c r="A5969" t="s">
        <v>74</v>
      </c>
      <c r="B5969" t="s">
        <v>1144</v>
      </c>
      <c r="C5969" t="s">
        <v>1145</v>
      </c>
      <c r="E5969" t="s">
        <v>17</v>
      </c>
      <c r="I5969">
        <v>8</v>
      </c>
      <c r="J5969">
        <v>55.7</v>
      </c>
      <c r="K5969">
        <v>445.6</v>
      </c>
    </row>
    <row r="5970" spans="1:13" hidden="1" x14ac:dyDescent="0.2">
      <c r="A5970" t="s">
        <v>74</v>
      </c>
      <c r="B5970" t="s">
        <v>1144</v>
      </c>
      <c r="C5970" t="s">
        <v>1145</v>
      </c>
      <c r="E5970" t="s">
        <v>1153</v>
      </c>
      <c r="F5970" t="s">
        <v>1154</v>
      </c>
      <c r="G5970" t="s">
        <v>134</v>
      </c>
      <c r="H5970" t="s">
        <v>64</v>
      </c>
      <c r="I5970">
        <v>2</v>
      </c>
      <c r="J5970">
        <v>55.7</v>
      </c>
      <c r="K5970">
        <v>111.4</v>
      </c>
      <c r="L5970" t="s">
        <v>24</v>
      </c>
      <c r="M5970" t="s">
        <v>1155</v>
      </c>
    </row>
    <row r="5971" spans="1:13" hidden="1" x14ac:dyDescent="0.2">
      <c r="A5971" t="s">
        <v>74</v>
      </c>
      <c r="B5971" t="s">
        <v>1144</v>
      </c>
      <c r="C5971" t="s">
        <v>1145</v>
      </c>
      <c r="E5971" t="s">
        <v>1146</v>
      </c>
      <c r="F5971" t="s">
        <v>1147</v>
      </c>
      <c r="G5971" t="s">
        <v>396</v>
      </c>
      <c r="H5971" t="s">
        <v>1148</v>
      </c>
      <c r="I5971">
        <v>27</v>
      </c>
      <c r="J5971">
        <v>55.7</v>
      </c>
      <c r="K5971">
        <v>1503.9</v>
      </c>
      <c r="L5971" t="s">
        <v>162</v>
      </c>
      <c r="M5971" t="s">
        <v>1149</v>
      </c>
    </row>
    <row r="5972" spans="1:13" hidden="1" x14ac:dyDescent="0.2">
      <c r="A5972" t="s">
        <v>74</v>
      </c>
      <c r="B5972" t="s">
        <v>1144</v>
      </c>
      <c r="C5972" t="s">
        <v>1145</v>
      </c>
      <c r="E5972" t="s">
        <v>1160</v>
      </c>
      <c r="F5972" t="s">
        <v>1161</v>
      </c>
      <c r="G5972" t="s">
        <v>129</v>
      </c>
      <c r="I5972">
        <v>1</v>
      </c>
      <c r="J5972">
        <v>55.7</v>
      </c>
      <c r="K5972">
        <v>55.7</v>
      </c>
    </row>
    <row r="5973" spans="1:13" hidden="1" x14ac:dyDescent="0.2">
      <c r="A5973" t="s">
        <v>74</v>
      </c>
      <c r="B5973" t="s">
        <v>1144</v>
      </c>
      <c r="C5973" t="s">
        <v>1145</v>
      </c>
      <c r="E5973" t="s">
        <v>190</v>
      </c>
      <c r="F5973" t="s">
        <v>191</v>
      </c>
      <c r="G5973" t="s">
        <v>63</v>
      </c>
      <c r="H5973" t="s">
        <v>192</v>
      </c>
      <c r="I5973">
        <v>2</v>
      </c>
      <c r="J5973">
        <v>55.7</v>
      </c>
      <c r="K5973">
        <v>111.4</v>
      </c>
      <c r="L5973" t="s">
        <v>193</v>
      </c>
    </row>
    <row r="5974" spans="1:13" hidden="1" x14ac:dyDescent="0.2">
      <c r="A5974" t="s">
        <v>75</v>
      </c>
      <c r="B5974" t="s">
        <v>1144</v>
      </c>
      <c r="C5974" t="s">
        <v>1145</v>
      </c>
      <c r="E5974" t="s">
        <v>190</v>
      </c>
      <c r="F5974" t="s">
        <v>191</v>
      </c>
      <c r="G5974" t="s">
        <v>63</v>
      </c>
      <c r="H5974" t="s">
        <v>192</v>
      </c>
      <c r="I5974">
        <v>1</v>
      </c>
      <c r="J5974">
        <v>55.7</v>
      </c>
      <c r="K5974">
        <v>55.7</v>
      </c>
      <c r="L5974" t="s">
        <v>193</v>
      </c>
    </row>
    <row r="5975" spans="1:13" hidden="1" x14ac:dyDescent="0.2">
      <c r="A5975" t="s">
        <v>75</v>
      </c>
      <c r="B5975" t="s">
        <v>1144</v>
      </c>
      <c r="C5975" t="s">
        <v>1145</v>
      </c>
      <c r="E5975" t="s">
        <v>17</v>
      </c>
      <c r="I5975">
        <v>16</v>
      </c>
      <c r="J5975">
        <v>55.7</v>
      </c>
      <c r="K5975">
        <v>891.2</v>
      </c>
    </row>
    <row r="5976" spans="1:13" hidden="1" x14ac:dyDescent="0.2">
      <c r="A5976" t="s">
        <v>75</v>
      </c>
      <c r="B5976" t="s">
        <v>1144</v>
      </c>
      <c r="C5976" t="s">
        <v>1145</v>
      </c>
      <c r="E5976" t="s">
        <v>1146</v>
      </c>
      <c r="F5976" t="s">
        <v>1147</v>
      </c>
      <c r="G5976" t="s">
        <v>396</v>
      </c>
      <c r="H5976" t="s">
        <v>1148</v>
      </c>
      <c r="I5976">
        <v>23</v>
      </c>
      <c r="J5976">
        <v>55.7</v>
      </c>
      <c r="K5976">
        <v>1281.0999999999999</v>
      </c>
      <c r="L5976" t="s">
        <v>162</v>
      </c>
      <c r="M5976" t="s">
        <v>1149</v>
      </c>
    </row>
    <row r="5977" spans="1:13" hidden="1" x14ac:dyDescent="0.2">
      <c r="A5977" t="s">
        <v>75</v>
      </c>
      <c r="B5977" t="s">
        <v>1144</v>
      </c>
      <c r="C5977" t="s">
        <v>1145</v>
      </c>
      <c r="E5977" t="s">
        <v>1165</v>
      </c>
      <c r="F5977" t="s">
        <v>1166</v>
      </c>
      <c r="G5977" t="s">
        <v>134</v>
      </c>
      <c r="H5977" t="s">
        <v>145</v>
      </c>
      <c r="I5977">
        <v>1</v>
      </c>
      <c r="J5977">
        <v>55.7</v>
      </c>
      <c r="K5977">
        <v>55.7</v>
      </c>
      <c r="L5977" t="s">
        <v>24</v>
      </c>
      <c r="M5977" t="s">
        <v>1167</v>
      </c>
    </row>
    <row r="5978" spans="1:13" hidden="1" x14ac:dyDescent="0.2">
      <c r="A5978" t="s">
        <v>76</v>
      </c>
      <c r="B5978" t="s">
        <v>1144</v>
      </c>
      <c r="C5978" t="s">
        <v>1145</v>
      </c>
      <c r="E5978" t="s">
        <v>1146</v>
      </c>
      <c r="F5978" t="s">
        <v>1147</v>
      </c>
      <c r="G5978" t="s">
        <v>396</v>
      </c>
      <c r="H5978" t="s">
        <v>1148</v>
      </c>
      <c r="I5978">
        <v>13</v>
      </c>
      <c r="J5978">
        <v>55.7</v>
      </c>
      <c r="K5978">
        <v>724.1</v>
      </c>
      <c r="L5978" t="s">
        <v>162</v>
      </c>
      <c r="M5978" t="s">
        <v>1149</v>
      </c>
    </row>
    <row r="5979" spans="1:13" hidden="1" x14ac:dyDescent="0.2">
      <c r="A5979" t="s">
        <v>76</v>
      </c>
      <c r="B5979" t="s">
        <v>1144</v>
      </c>
      <c r="C5979" t="s">
        <v>1145</v>
      </c>
      <c r="E5979" t="s">
        <v>1153</v>
      </c>
      <c r="F5979" t="s">
        <v>1154</v>
      </c>
      <c r="G5979" t="s">
        <v>134</v>
      </c>
      <c r="H5979" t="s">
        <v>64</v>
      </c>
      <c r="I5979">
        <v>11</v>
      </c>
      <c r="J5979">
        <v>55.7</v>
      </c>
      <c r="K5979">
        <v>612.70000000000005</v>
      </c>
      <c r="L5979" t="s">
        <v>24</v>
      </c>
      <c r="M5979" t="s">
        <v>1155</v>
      </c>
    </row>
    <row r="5980" spans="1:13" hidden="1" x14ac:dyDescent="0.2">
      <c r="A5980" t="s">
        <v>76</v>
      </c>
      <c r="B5980" t="s">
        <v>1144</v>
      </c>
      <c r="C5980" t="s">
        <v>1145</v>
      </c>
      <c r="E5980" t="s">
        <v>190</v>
      </c>
      <c r="F5980" t="s">
        <v>191</v>
      </c>
      <c r="G5980" t="s">
        <v>63</v>
      </c>
      <c r="H5980" t="s">
        <v>192</v>
      </c>
      <c r="I5980">
        <v>5</v>
      </c>
      <c r="J5980">
        <v>55.7</v>
      </c>
      <c r="K5980">
        <v>278.5</v>
      </c>
      <c r="L5980" t="s">
        <v>193</v>
      </c>
    </row>
    <row r="5981" spans="1:13" hidden="1" x14ac:dyDescent="0.2">
      <c r="A5981" t="s">
        <v>76</v>
      </c>
      <c r="B5981" t="s">
        <v>1144</v>
      </c>
      <c r="C5981" t="s">
        <v>1145</v>
      </c>
      <c r="E5981" t="s">
        <v>1164</v>
      </c>
      <c r="F5981" t="s">
        <v>1147</v>
      </c>
      <c r="G5981" t="s">
        <v>396</v>
      </c>
      <c r="H5981" t="s">
        <v>1148</v>
      </c>
      <c r="I5981">
        <v>7</v>
      </c>
      <c r="J5981">
        <v>55.7</v>
      </c>
      <c r="K5981">
        <v>389.9</v>
      </c>
      <c r="L5981" t="s">
        <v>162</v>
      </c>
      <c r="M5981" t="s">
        <v>1149</v>
      </c>
    </row>
    <row r="5982" spans="1:13" hidden="1" x14ac:dyDescent="0.2">
      <c r="A5982" t="s">
        <v>76</v>
      </c>
      <c r="B5982" t="s">
        <v>1144</v>
      </c>
      <c r="C5982" t="s">
        <v>1145</v>
      </c>
      <c r="E5982" t="s">
        <v>1165</v>
      </c>
      <c r="F5982" t="s">
        <v>1166</v>
      </c>
      <c r="G5982" t="s">
        <v>134</v>
      </c>
      <c r="H5982" t="s">
        <v>145</v>
      </c>
      <c r="I5982">
        <v>3</v>
      </c>
      <c r="J5982">
        <v>55.7</v>
      </c>
      <c r="K5982">
        <v>167.1</v>
      </c>
      <c r="L5982" t="s">
        <v>24</v>
      </c>
      <c r="M5982" t="s">
        <v>1167</v>
      </c>
    </row>
    <row r="5983" spans="1:13" hidden="1" x14ac:dyDescent="0.2">
      <c r="A5983" t="s">
        <v>77</v>
      </c>
      <c r="B5983" t="s">
        <v>1144</v>
      </c>
      <c r="C5983" t="s">
        <v>1145</v>
      </c>
      <c r="E5983" t="s">
        <v>17</v>
      </c>
      <c r="I5983">
        <v>16</v>
      </c>
      <c r="J5983">
        <v>55.7</v>
      </c>
      <c r="K5983">
        <v>891.2</v>
      </c>
    </row>
    <row r="5984" spans="1:13" hidden="1" x14ac:dyDescent="0.2">
      <c r="A5984" t="s">
        <v>77</v>
      </c>
      <c r="B5984" t="s">
        <v>1144</v>
      </c>
      <c r="C5984" t="s">
        <v>1145</v>
      </c>
      <c r="E5984" t="s">
        <v>1146</v>
      </c>
      <c r="F5984" t="s">
        <v>1147</v>
      </c>
      <c r="G5984" t="s">
        <v>396</v>
      </c>
      <c r="H5984" t="s">
        <v>1148</v>
      </c>
      <c r="I5984">
        <v>17</v>
      </c>
      <c r="J5984">
        <v>55.7</v>
      </c>
      <c r="K5984">
        <v>946.9</v>
      </c>
      <c r="L5984" t="s">
        <v>162</v>
      </c>
      <c r="M5984" t="s">
        <v>1149</v>
      </c>
    </row>
    <row r="5985" spans="1:13" hidden="1" x14ac:dyDescent="0.2">
      <c r="A5985" t="s">
        <v>77</v>
      </c>
      <c r="B5985" t="s">
        <v>1144</v>
      </c>
      <c r="C5985" t="s">
        <v>1145</v>
      </c>
      <c r="E5985" t="s">
        <v>1153</v>
      </c>
      <c r="F5985" t="s">
        <v>1154</v>
      </c>
      <c r="G5985" t="s">
        <v>134</v>
      </c>
      <c r="H5985" t="s">
        <v>64</v>
      </c>
      <c r="I5985">
        <v>10</v>
      </c>
      <c r="J5985">
        <v>55.7</v>
      </c>
      <c r="K5985">
        <v>557</v>
      </c>
      <c r="L5985" t="s">
        <v>24</v>
      </c>
      <c r="M5985" t="s">
        <v>1155</v>
      </c>
    </row>
    <row r="5986" spans="1:13" hidden="1" x14ac:dyDescent="0.2">
      <c r="A5986" t="s">
        <v>78</v>
      </c>
      <c r="B5986" t="s">
        <v>1144</v>
      </c>
      <c r="C5986" t="s">
        <v>1145</v>
      </c>
      <c r="E5986" t="s">
        <v>1153</v>
      </c>
      <c r="F5986" t="s">
        <v>1154</v>
      </c>
      <c r="G5986" t="s">
        <v>134</v>
      </c>
      <c r="H5986" t="s">
        <v>64</v>
      </c>
      <c r="I5986">
        <v>16</v>
      </c>
      <c r="J5986">
        <v>55.7</v>
      </c>
      <c r="K5986">
        <v>891.2</v>
      </c>
      <c r="L5986" t="s">
        <v>24</v>
      </c>
      <c r="M5986" t="s">
        <v>1155</v>
      </c>
    </row>
    <row r="5987" spans="1:13" hidden="1" x14ac:dyDescent="0.2">
      <c r="A5987" t="s">
        <v>78</v>
      </c>
      <c r="B5987" t="s">
        <v>1144</v>
      </c>
      <c r="C5987" t="s">
        <v>1145</v>
      </c>
      <c r="E5987" t="s">
        <v>1146</v>
      </c>
      <c r="F5987" t="s">
        <v>1147</v>
      </c>
      <c r="G5987" t="s">
        <v>396</v>
      </c>
      <c r="H5987" t="s">
        <v>1148</v>
      </c>
      <c r="I5987">
        <v>18</v>
      </c>
      <c r="J5987">
        <v>55.7</v>
      </c>
      <c r="K5987">
        <v>1002.6</v>
      </c>
      <c r="L5987" t="s">
        <v>162</v>
      </c>
      <c r="M5987" t="s">
        <v>1149</v>
      </c>
    </row>
    <row r="5988" spans="1:13" hidden="1" x14ac:dyDescent="0.2">
      <c r="A5988" t="s">
        <v>78</v>
      </c>
      <c r="B5988" t="s">
        <v>1144</v>
      </c>
      <c r="C5988" t="s">
        <v>1145</v>
      </c>
      <c r="E5988" t="s">
        <v>190</v>
      </c>
      <c r="F5988" t="s">
        <v>191</v>
      </c>
      <c r="G5988" t="s">
        <v>63</v>
      </c>
      <c r="H5988" t="s">
        <v>192</v>
      </c>
      <c r="I5988">
        <v>2</v>
      </c>
      <c r="J5988">
        <v>55.7</v>
      </c>
      <c r="K5988">
        <v>111.4</v>
      </c>
      <c r="L5988" t="s">
        <v>193</v>
      </c>
    </row>
    <row r="5989" spans="1:13" hidden="1" x14ac:dyDescent="0.2">
      <c r="A5989" t="s">
        <v>78</v>
      </c>
      <c r="B5989" t="s">
        <v>1144</v>
      </c>
      <c r="C5989" t="s">
        <v>1145</v>
      </c>
      <c r="E5989" t="s">
        <v>1165</v>
      </c>
      <c r="F5989" t="s">
        <v>1166</v>
      </c>
      <c r="G5989" t="s">
        <v>134</v>
      </c>
      <c r="H5989" t="s">
        <v>145</v>
      </c>
      <c r="I5989">
        <v>2</v>
      </c>
      <c r="J5989">
        <v>55.7</v>
      </c>
      <c r="K5989">
        <v>111.4</v>
      </c>
      <c r="L5989" t="s">
        <v>24</v>
      </c>
      <c r="M5989" t="s">
        <v>1167</v>
      </c>
    </row>
    <row r="5990" spans="1:13" hidden="1" x14ac:dyDescent="0.2">
      <c r="A5990" t="s">
        <v>80</v>
      </c>
      <c r="B5990" t="s">
        <v>1144</v>
      </c>
      <c r="C5990" t="s">
        <v>1145</v>
      </c>
      <c r="E5990" t="s">
        <v>1153</v>
      </c>
      <c r="F5990" t="s">
        <v>1154</v>
      </c>
      <c r="G5990" t="s">
        <v>134</v>
      </c>
      <c r="H5990" t="s">
        <v>64</v>
      </c>
      <c r="I5990">
        <v>10</v>
      </c>
      <c r="J5990">
        <v>55.7</v>
      </c>
      <c r="K5990">
        <v>557</v>
      </c>
      <c r="L5990" t="s">
        <v>24</v>
      </c>
      <c r="M5990" t="s">
        <v>1155</v>
      </c>
    </row>
    <row r="5991" spans="1:13" hidden="1" x14ac:dyDescent="0.2">
      <c r="A5991" t="s">
        <v>80</v>
      </c>
      <c r="B5991" t="s">
        <v>1144</v>
      </c>
      <c r="C5991" t="s">
        <v>1145</v>
      </c>
      <c r="E5991" t="s">
        <v>1146</v>
      </c>
      <c r="F5991" t="s">
        <v>1147</v>
      </c>
      <c r="G5991" t="s">
        <v>396</v>
      </c>
      <c r="H5991" t="s">
        <v>1148</v>
      </c>
      <c r="I5991">
        <v>23</v>
      </c>
      <c r="J5991">
        <v>55.7</v>
      </c>
      <c r="K5991">
        <v>1281.0999999999999</v>
      </c>
      <c r="L5991" t="s">
        <v>162</v>
      </c>
      <c r="M5991" t="s">
        <v>1149</v>
      </c>
    </row>
    <row r="5992" spans="1:13" hidden="1" x14ac:dyDescent="0.2">
      <c r="A5992" t="s">
        <v>80</v>
      </c>
      <c r="B5992" t="s">
        <v>1144</v>
      </c>
      <c r="C5992" t="s">
        <v>1145</v>
      </c>
      <c r="E5992" t="s">
        <v>190</v>
      </c>
      <c r="F5992" t="s">
        <v>191</v>
      </c>
      <c r="G5992" t="s">
        <v>63</v>
      </c>
      <c r="H5992" t="s">
        <v>192</v>
      </c>
      <c r="I5992">
        <v>1</v>
      </c>
      <c r="J5992">
        <v>55.7</v>
      </c>
      <c r="K5992">
        <v>55.7</v>
      </c>
      <c r="L5992" t="s">
        <v>193</v>
      </c>
    </row>
    <row r="5993" spans="1:13" hidden="1" x14ac:dyDescent="0.2">
      <c r="A5993" t="s">
        <v>80</v>
      </c>
      <c r="B5993" t="s">
        <v>1144</v>
      </c>
      <c r="C5993" t="s">
        <v>1145</v>
      </c>
      <c r="E5993" t="s">
        <v>1160</v>
      </c>
      <c r="F5993" t="s">
        <v>1161</v>
      </c>
      <c r="G5993" t="s">
        <v>129</v>
      </c>
      <c r="I5993">
        <v>3</v>
      </c>
      <c r="J5993">
        <v>55.7</v>
      </c>
      <c r="K5993">
        <v>167.1</v>
      </c>
    </row>
    <row r="5994" spans="1:13" hidden="1" x14ac:dyDescent="0.2">
      <c r="A5994" t="s">
        <v>81</v>
      </c>
      <c r="B5994" t="s">
        <v>1144</v>
      </c>
      <c r="C5994" t="s">
        <v>1145</v>
      </c>
      <c r="E5994" t="s">
        <v>1146</v>
      </c>
      <c r="F5994" t="s">
        <v>1147</v>
      </c>
      <c r="G5994" t="s">
        <v>396</v>
      </c>
      <c r="H5994" t="s">
        <v>1148</v>
      </c>
      <c r="I5994">
        <v>30</v>
      </c>
      <c r="J5994">
        <v>55.7</v>
      </c>
      <c r="K5994">
        <v>1671</v>
      </c>
      <c r="L5994" t="s">
        <v>162</v>
      </c>
      <c r="M5994" t="s">
        <v>1149</v>
      </c>
    </row>
    <row r="5995" spans="1:13" hidden="1" x14ac:dyDescent="0.2">
      <c r="A5995" t="s">
        <v>81</v>
      </c>
      <c r="B5995" t="s">
        <v>1144</v>
      </c>
      <c r="C5995" t="s">
        <v>1145</v>
      </c>
      <c r="E5995" t="s">
        <v>1153</v>
      </c>
      <c r="F5995" t="s">
        <v>1154</v>
      </c>
      <c r="G5995" t="s">
        <v>134</v>
      </c>
      <c r="H5995" t="s">
        <v>64</v>
      </c>
      <c r="I5995">
        <v>8</v>
      </c>
      <c r="J5995">
        <v>55.7</v>
      </c>
      <c r="K5995">
        <v>445.6</v>
      </c>
      <c r="L5995" t="s">
        <v>24</v>
      </c>
      <c r="M5995" t="s">
        <v>1155</v>
      </c>
    </row>
    <row r="5996" spans="1:13" hidden="1" x14ac:dyDescent="0.2">
      <c r="A5996" t="s">
        <v>82</v>
      </c>
      <c r="B5996" t="s">
        <v>1144</v>
      </c>
      <c r="C5996" t="s">
        <v>1145</v>
      </c>
      <c r="E5996" t="s">
        <v>1153</v>
      </c>
      <c r="F5996" t="s">
        <v>1154</v>
      </c>
      <c r="G5996" t="s">
        <v>134</v>
      </c>
      <c r="H5996" t="s">
        <v>64</v>
      </c>
      <c r="I5996">
        <v>2</v>
      </c>
      <c r="J5996">
        <v>55.7</v>
      </c>
      <c r="K5996">
        <v>111.4</v>
      </c>
      <c r="L5996" t="s">
        <v>24</v>
      </c>
      <c r="M5996" t="s">
        <v>1155</v>
      </c>
    </row>
    <row r="5997" spans="1:13" hidden="1" x14ac:dyDescent="0.2">
      <c r="A5997" t="s">
        <v>82</v>
      </c>
      <c r="B5997" t="s">
        <v>1144</v>
      </c>
      <c r="C5997" t="s">
        <v>1145</v>
      </c>
      <c r="E5997" t="s">
        <v>1146</v>
      </c>
      <c r="F5997" t="s">
        <v>1147</v>
      </c>
      <c r="G5997" t="s">
        <v>396</v>
      </c>
      <c r="H5997" t="s">
        <v>1148</v>
      </c>
      <c r="I5997">
        <v>24</v>
      </c>
      <c r="J5997">
        <v>55.7</v>
      </c>
      <c r="K5997">
        <v>1336.8</v>
      </c>
      <c r="L5997" t="s">
        <v>162</v>
      </c>
      <c r="M5997" t="s">
        <v>1149</v>
      </c>
    </row>
    <row r="5998" spans="1:13" hidden="1" x14ac:dyDescent="0.2">
      <c r="A5998" t="s">
        <v>82</v>
      </c>
      <c r="B5998" t="s">
        <v>1144</v>
      </c>
      <c r="C5998" t="s">
        <v>1145</v>
      </c>
      <c r="E5998" t="s">
        <v>190</v>
      </c>
      <c r="F5998" t="s">
        <v>191</v>
      </c>
      <c r="G5998" t="s">
        <v>63</v>
      </c>
      <c r="H5998" t="s">
        <v>192</v>
      </c>
      <c r="I5998">
        <v>2</v>
      </c>
      <c r="J5998">
        <v>55.7</v>
      </c>
      <c r="K5998">
        <v>111.4</v>
      </c>
      <c r="L5998" t="s">
        <v>193</v>
      </c>
    </row>
    <row r="5999" spans="1:13" hidden="1" x14ac:dyDescent="0.2">
      <c r="A5999" t="s">
        <v>82</v>
      </c>
      <c r="B5999" t="s">
        <v>1144</v>
      </c>
      <c r="C5999" t="s">
        <v>1145</v>
      </c>
      <c r="E5999" t="s">
        <v>1160</v>
      </c>
      <c r="F5999" t="s">
        <v>1161</v>
      </c>
      <c r="G5999" t="s">
        <v>129</v>
      </c>
      <c r="I5999">
        <v>6</v>
      </c>
      <c r="J5999">
        <v>55.7</v>
      </c>
      <c r="K5999">
        <v>334.2</v>
      </c>
    </row>
    <row r="6000" spans="1:13" hidden="1" x14ac:dyDescent="0.2">
      <c r="A6000" t="s">
        <v>82</v>
      </c>
      <c r="B6000" t="s">
        <v>1144</v>
      </c>
      <c r="C6000" t="s">
        <v>1145</v>
      </c>
      <c r="E6000" t="s">
        <v>1168</v>
      </c>
      <c r="F6000" t="s">
        <v>1163</v>
      </c>
      <c r="G6000" t="s">
        <v>134</v>
      </c>
      <c r="H6000" t="s">
        <v>32</v>
      </c>
      <c r="I6000">
        <v>2</v>
      </c>
      <c r="J6000">
        <v>55.7</v>
      </c>
      <c r="K6000">
        <v>111.4</v>
      </c>
      <c r="L6000" t="s">
        <v>217</v>
      </c>
      <c r="M6000" t="s">
        <v>1152</v>
      </c>
    </row>
    <row r="6001" spans="1:13" hidden="1" x14ac:dyDescent="0.2">
      <c r="A6001" t="s">
        <v>83</v>
      </c>
      <c r="B6001" t="s">
        <v>1144</v>
      </c>
      <c r="C6001" t="s">
        <v>1145</v>
      </c>
      <c r="E6001" t="s">
        <v>1146</v>
      </c>
      <c r="F6001" t="s">
        <v>1147</v>
      </c>
      <c r="G6001" t="s">
        <v>396</v>
      </c>
      <c r="H6001" t="s">
        <v>1148</v>
      </c>
      <c r="I6001">
        <v>23</v>
      </c>
      <c r="J6001">
        <v>55.7</v>
      </c>
      <c r="K6001">
        <v>1281.0999999999999</v>
      </c>
      <c r="L6001" t="s">
        <v>162</v>
      </c>
      <c r="M6001" t="s">
        <v>1149</v>
      </c>
    </row>
    <row r="6002" spans="1:13" hidden="1" x14ac:dyDescent="0.2">
      <c r="A6002" t="s">
        <v>83</v>
      </c>
      <c r="B6002" t="s">
        <v>1144</v>
      </c>
      <c r="C6002" t="s">
        <v>1145</v>
      </c>
      <c r="E6002" t="s">
        <v>1153</v>
      </c>
      <c r="F6002" t="s">
        <v>1154</v>
      </c>
      <c r="G6002" t="s">
        <v>134</v>
      </c>
      <c r="H6002" t="s">
        <v>64</v>
      </c>
      <c r="I6002">
        <v>8</v>
      </c>
      <c r="J6002">
        <v>55.7</v>
      </c>
      <c r="K6002">
        <v>445.6</v>
      </c>
      <c r="L6002" t="s">
        <v>24</v>
      </c>
      <c r="M6002" t="s">
        <v>1155</v>
      </c>
    </row>
    <row r="6003" spans="1:13" hidden="1" x14ac:dyDescent="0.2">
      <c r="A6003" t="s">
        <v>83</v>
      </c>
      <c r="B6003" t="s">
        <v>1144</v>
      </c>
      <c r="C6003" t="s">
        <v>1145</v>
      </c>
      <c r="E6003" t="s">
        <v>1160</v>
      </c>
      <c r="F6003" t="s">
        <v>1161</v>
      </c>
      <c r="G6003" t="s">
        <v>129</v>
      </c>
      <c r="I6003">
        <v>4</v>
      </c>
      <c r="J6003">
        <v>55.7</v>
      </c>
      <c r="K6003">
        <v>222.8</v>
      </c>
    </row>
    <row r="6004" spans="1:13" hidden="1" x14ac:dyDescent="0.2">
      <c r="A6004" t="s">
        <v>84</v>
      </c>
      <c r="B6004" t="s">
        <v>1144</v>
      </c>
      <c r="C6004" t="s">
        <v>1145</v>
      </c>
      <c r="E6004" t="s">
        <v>17</v>
      </c>
      <c r="I6004">
        <v>38</v>
      </c>
      <c r="J6004">
        <v>55.7</v>
      </c>
      <c r="K6004">
        <v>2116.6</v>
      </c>
    </row>
    <row r="6005" spans="1:13" hidden="1" x14ac:dyDescent="0.2">
      <c r="A6005" t="s">
        <v>85</v>
      </c>
      <c r="B6005" t="s">
        <v>1144</v>
      </c>
      <c r="C6005" t="s">
        <v>1145</v>
      </c>
      <c r="E6005" t="s">
        <v>17</v>
      </c>
      <c r="I6005">
        <v>38</v>
      </c>
      <c r="J6005">
        <v>55.7</v>
      </c>
      <c r="K6005">
        <v>2116.6</v>
      </c>
    </row>
    <row r="6006" spans="1:13" hidden="1" x14ac:dyDescent="0.2">
      <c r="A6006" t="s">
        <v>86</v>
      </c>
      <c r="B6006" t="s">
        <v>1144</v>
      </c>
      <c r="C6006" t="s">
        <v>1145</v>
      </c>
      <c r="E6006" t="s">
        <v>17</v>
      </c>
      <c r="I6006">
        <v>38</v>
      </c>
      <c r="J6006">
        <v>55.7</v>
      </c>
      <c r="K6006">
        <v>2116.6</v>
      </c>
    </row>
    <row r="6007" spans="1:13" hidden="1" x14ac:dyDescent="0.2">
      <c r="A6007" t="s">
        <v>87</v>
      </c>
      <c r="B6007" t="s">
        <v>1144</v>
      </c>
      <c r="C6007" t="s">
        <v>1145</v>
      </c>
      <c r="E6007" t="s">
        <v>1160</v>
      </c>
      <c r="F6007" t="s">
        <v>1161</v>
      </c>
      <c r="G6007" t="s">
        <v>129</v>
      </c>
      <c r="I6007">
        <v>4</v>
      </c>
      <c r="J6007">
        <v>55.7</v>
      </c>
      <c r="K6007">
        <v>222.8</v>
      </c>
    </row>
    <row r="6008" spans="1:13" hidden="1" x14ac:dyDescent="0.2">
      <c r="A6008" t="s">
        <v>87</v>
      </c>
      <c r="B6008" t="s">
        <v>1144</v>
      </c>
      <c r="C6008" t="s">
        <v>1145</v>
      </c>
      <c r="E6008" t="s">
        <v>1146</v>
      </c>
      <c r="F6008" t="s">
        <v>1147</v>
      </c>
      <c r="G6008" t="s">
        <v>396</v>
      </c>
      <c r="H6008" t="s">
        <v>1148</v>
      </c>
      <c r="I6008">
        <v>17</v>
      </c>
      <c r="J6008">
        <v>55.7</v>
      </c>
      <c r="K6008">
        <v>946.9</v>
      </c>
      <c r="L6008" t="s">
        <v>162</v>
      </c>
      <c r="M6008" t="s">
        <v>1149</v>
      </c>
    </row>
    <row r="6009" spans="1:13" hidden="1" x14ac:dyDescent="0.2">
      <c r="A6009" t="s">
        <v>87</v>
      </c>
      <c r="B6009" t="s">
        <v>1144</v>
      </c>
      <c r="C6009" t="s">
        <v>1145</v>
      </c>
      <c r="E6009" t="s">
        <v>1153</v>
      </c>
      <c r="F6009" t="s">
        <v>1154</v>
      </c>
      <c r="G6009" t="s">
        <v>134</v>
      </c>
      <c r="H6009" t="s">
        <v>64</v>
      </c>
      <c r="I6009">
        <v>8</v>
      </c>
      <c r="J6009">
        <v>55.7</v>
      </c>
      <c r="K6009">
        <v>445.6</v>
      </c>
      <c r="L6009" t="s">
        <v>24</v>
      </c>
      <c r="M6009" t="s">
        <v>1155</v>
      </c>
    </row>
    <row r="6010" spans="1:13" hidden="1" x14ac:dyDescent="0.2">
      <c r="A6010" t="s">
        <v>87</v>
      </c>
      <c r="B6010" t="s">
        <v>1144</v>
      </c>
      <c r="C6010" t="s">
        <v>1145</v>
      </c>
      <c r="E6010" t="s">
        <v>1165</v>
      </c>
      <c r="F6010" t="s">
        <v>1166</v>
      </c>
      <c r="G6010" t="s">
        <v>134</v>
      </c>
      <c r="H6010" t="s">
        <v>145</v>
      </c>
      <c r="I6010">
        <v>8</v>
      </c>
      <c r="J6010">
        <v>55.7</v>
      </c>
      <c r="K6010">
        <v>445.6</v>
      </c>
      <c r="L6010" t="s">
        <v>24</v>
      </c>
      <c r="M6010" t="s">
        <v>1167</v>
      </c>
    </row>
    <row r="6011" spans="1:13" hidden="1" x14ac:dyDescent="0.2">
      <c r="A6011" t="s">
        <v>87</v>
      </c>
      <c r="B6011" t="s">
        <v>1144</v>
      </c>
      <c r="C6011" t="s">
        <v>1145</v>
      </c>
      <c r="E6011" t="s">
        <v>190</v>
      </c>
      <c r="F6011" t="s">
        <v>191</v>
      </c>
      <c r="G6011" t="s">
        <v>63</v>
      </c>
      <c r="H6011" t="s">
        <v>192</v>
      </c>
      <c r="I6011">
        <v>2</v>
      </c>
      <c r="J6011">
        <v>55.7</v>
      </c>
      <c r="K6011">
        <v>111.4</v>
      </c>
      <c r="L6011" t="s">
        <v>193</v>
      </c>
    </row>
    <row r="6012" spans="1:13" hidden="1" x14ac:dyDescent="0.2">
      <c r="A6012" t="s">
        <v>88</v>
      </c>
      <c r="B6012" t="s">
        <v>1144</v>
      </c>
      <c r="C6012" t="s">
        <v>1145</v>
      </c>
      <c r="E6012" t="s">
        <v>190</v>
      </c>
      <c r="F6012" t="s">
        <v>191</v>
      </c>
      <c r="G6012" t="s">
        <v>63</v>
      </c>
      <c r="H6012" t="s">
        <v>192</v>
      </c>
      <c r="I6012">
        <v>5.5</v>
      </c>
      <c r="J6012">
        <v>55.7</v>
      </c>
      <c r="K6012">
        <v>306.35000000000002</v>
      </c>
      <c r="L6012" t="s">
        <v>193</v>
      </c>
    </row>
    <row r="6013" spans="1:13" hidden="1" x14ac:dyDescent="0.2">
      <c r="A6013" t="s">
        <v>88</v>
      </c>
      <c r="B6013" t="s">
        <v>1144</v>
      </c>
      <c r="C6013" t="s">
        <v>1145</v>
      </c>
      <c r="E6013" t="s">
        <v>1146</v>
      </c>
      <c r="F6013" t="s">
        <v>1147</v>
      </c>
      <c r="G6013" t="s">
        <v>396</v>
      </c>
      <c r="H6013" t="s">
        <v>1148</v>
      </c>
      <c r="I6013">
        <v>22.5</v>
      </c>
      <c r="J6013">
        <v>55.7</v>
      </c>
      <c r="K6013">
        <v>1253.25</v>
      </c>
      <c r="L6013" t="s">
        <v>162</v>
      </c>
      <c r="M6013" t="s">
        <v>1149</v>
      </c>
    </row>
    <row r="6014" spans="1:13" hidden="1" x14ac:dyDescent="0.2">
      <c r="A6014" t="s">
        <v>88</v>
      </c>
      <c r="B6014" t="s">
        <v>1144</v>
      </c>
      <c r="C6014" t="s">
        <v>1145</v>
      </c>
      <c r="E6014" t="s">
        <v>1153</v>
      </c>
      <c r="F6014" t="s">
        <v>1154</v>
      </c>
      <c r="G6014" t="s">
        <v>134</v>
      </c>
      <c r="H6014" t="s">
        <v>64</v>
      </c>
      <c r="I6014">
        <v>4</v>
      </c>
      <c r="J6014">
        <v>55.7</v>
      </c>
      <c r="K6014">
        <v>222.8</v>
      </c>
      <c r="L6014" t="s">
        <v>24</v>
      </c>
      <c r="M6014" t="s">
        <v>1155</v>
      </c>
    </row>
    <row r="6015" spans="1:13" hidden="1" x14ac:dyDescent="0.2">
      <c r="A6015" t="s">
        <v>88</v>
      </c>
      <c r="B6015" t="s">
        <v>1144</v>
      </c>
      <c r="C6015" t="s">
        <v>1145</v>
      </c>
      <c r="E6015" t="s">
        <v>1160</v>
      </c>
      <c r="F6015" t="s">
        <v>1161</v>
      </c>
      <c r="G6015" t="s">
        <v>129</v>
      </c>
      <c r="I6015">
        <v>2</v>
      </c>
      <c r="J6015">
        <v>55.7</v>
      </c>
      <c r="K6015">
        <v>111.4</v>
      </c>
    </row>
    <row r="6016" spans="1:13" hidden="1" x14ac:dyDescent="0.2">
      <c r="A6016" t="s">
        <v>88</v>
      </c>
      <c r="B6016" t="s">
        <v>1144</v>
      </c>
      <c r="C6016" t="s">
        <v>1145</v>
      </c>
      <c r="E6016" t="s">
        <v>1165</v>
      </c>
      <c r="F6016" t="s">
        <v>1166</v>
      </c>
      <c r="G6016" t="s">
        <v>134</v>
      </c>
      <c r="H6016" t="s">
        <v>145</v>
      </c>
      <c r="I6016">
        <v>3</v>
      </c>
      <c r="J6016">
        <v>55.7</v>
      </c>
      <c r="K6016">
        <v>167.1</v>
      </c>
      <c r="L6016" t="s">
        <v>24</v>
      </c>
      <c r="M6016" t="s">
        <v>1167</v>
      </c>
    </row>
    <row r="6017" spans="1:13" hidden="1" x14ac:dyDescent="0.2">
      <c r="A6017" t="s">
        <v>88</v>
      </c>
      <c r="B6017" t="s">
        <v>1144</v>
      </c>
      <c r="C6017" t="s">
        <v>1145</v>
      </c>
      <c r="E6017" t="s">
        <v>1162</v>
      </c>
      <c r="F6017" t="s">
        <v>1163</v>
      </c>
      <c r="G6017" t="s">
        <v>134</v>
      </c>
      <c r="H6017" t="s">
        <v>32</v>
      </c>
      <c r="I6017">
        <v>5</v>
      </c>
      <c r="J6017">
        <v>55.7</v>
      </c>
      <c r="K6017">
        <v>278.5</v>
      </c>
      <c r="L6017" t="s">
        <v>217</v>
      </c>
      <c r="M6017" t="s">
        <v>1152</v>
      </c>
    </row>
    <row r="6018" spans="1:13" hidden="1" x14ac:dyDescent="0.2">
      <c r="A6018" t="s">
        <v>89</v>
      </c>
      <c r="B6018" t="s">
        <v>1144</v>
      </c>
      <c r="C6018" t="s">
        <v>1145</v>
      </c>
      <c r="E6018" t="s">
        <v>1146</v>
      </c>
      <c r="F6018" t="s">
        <v>1147</v>
      </c>
      <c r="G6018" t="s">
        <v>396</v>
      </c>
      <c r="H6018" t="s">
        <v>1148</v>
      </c>
      <c r="I6018">
        <v>17</v>
      </c>
      <c r="J6018">
        <v>55.7</v>
      </c>
      <c r="K6018">
        <v>946.9</v>
      </c>
      <c r="L6018" t="s">
        <v>162</v>
      </c>
      <c r="M6018" t="s">
        <v>1149</v>
      </c>
    </row>
    <row r="6019" spans="1:13" hidden="1" x14ac:dyDescent="0.2">
      <c r="A6019" t="s">
        <v>89</v>
      </c>
      <c r="B6019" t="s">
        <v>1144</v>
      </c>
      <c r="C6019" t="s">
        <v>1145</v>
      </c>
      <c r="E6019" t="s">
        <v>20</v>
      </c>
      <c r="I6019">
        <v>1</v>
      </c>
      <c r="J6019">
        <v>55.7</v>
      </c>
      <c r="K6019">
        <v>55.7</v>
      </c>
    </row>
    <row r="6020" spans="1:13" hidden="1" x14ac:dyDescent="0.2">
      <c r="A6020" t="s">
        <v>89</v>
      </c>
      <c r="B6020" t="s">
        <v>1144</v>
      </c>
      <c r="C6020" t="s">
        <v>1145</v>
      </c>
      <c r="E6020" t="s">
        <v>17</v>
      </c>
      <c r="I6020">
        <v>15</v>
      </c>
      <c r="J6020">
        <v>55.7</v>
      </c>
      <c r="K6020">
        <v>835.5</v>
      </c>
    </row>
    <row r="6021" spans="1:13" hidden="1" x14ac:dyDescent="0.2">
      <c r="A6021" t="s">
        <v>89</v>
      </c>
      <c r="B6021" t="s">
        <v>1144</v>
      </c>
      <c r="C6021" t="s">
        <v>1145</v>
      </c>
      <c r="E6021" t="s">
        <v>1169</v>
      </c>
      <c r="F6021" t="s">
        <v>274</v>
      </c>
      <c r="G6021" t="s">
        <v>129</v>
      </c>
      <c r="H6021" t="s">
        <v>180</v>
      </c>
      <c r="I6021">
        <v>3</v>
      </c>
      <c r="J6021">
        <v>55.7</v>
      </c>
      <c r="K6021">
        <v>167.1</v>
      </c>
      <c r="L6021" t="s">
        <v>24</v>
      </c>
    </row>
    <row r="6022" spans="1:13" hidden="1" x14ac:dyDescent="0.2">
      <c r="A6022" t="s">
        <v>89</v>
      </c>
      <c r="B6022" t="s">
        <v>1144</v>
      </c>
      <c r="C6022" t="s">
        <v>1145</v>
      </c>
      <c r="E6022" t="s">
        <v>1158</v>
      </c>
      <c r="F6022" t="s">
        <v>1159</v>
      </c>
      <c r="G6022" t="s">
        <v>134</v>
      </c>
      <c r="H6022" t="s">
        <v>32</v>
      </c>
      <c r="I6022">
        <v>1</v>
      </c>
      <c r="J6022">
        <v>55.7</v>
      </c>
      <c r="K6022">
        <v>55.7</v>
      </c>
      <c r="L6022" t="s">
        <v>217</v>
      </c>
      <c r="M6022" t="s">
        <v>1152</v>
      </c>
    </row>
    <row r="6023" spans="1:13" hidden="1" x14ac:dyDescent="0.2">
      <c r="A6023" t="s">
        <v>89</v>
      </c>
      <c r="B6023" t="s">
        <v>1144</v>
      </c>
      <c r="C6023" t="s">
        <v>1145</v>
      </c>
      <c r="E6023" t="s">
        <v>1160</v>
      </c>
      <c r="F6023" t="s">
        <v>1161</v>
      </c>
      <c r="G6023" t="s">
        <v>129</v>
      </c>
      <c r="I6023">
        <v>1</v>
      </c>
      <c r="J6023">
        <v>55.7</v>
      </c>
      <c r="K6023">
        <v>55.7</v>
      </c>
    </row>
    <row r="6024" spans="1:13" hidden="1" x14ac:dyDescent="0.2">
      <c r="A6024" t="s">
        <v>89</v>
      </c>
      <c r="B6024" t="s">
        <v>1144</v>
      </c>
      <c r="C6024" t="s">
        <v>1145</v>
      </c>
      <c r="E6024" t="s">
        <v>1165</v>
      </c>
      <c r="F6024" t="s">
        <v>1166</v>
      </c>
      <c r="G6024" t="s">
        <v>134</v>
      </c>
      <c r="H6024" t="s">
        <v>145</v>
      </c>
      <c r="I6024">
        <v>1</v>
      </c>
      <c r="J6024">
        <v>55.7</v>
      </c>
      <c r="K6024">
        <v>55.7</v>
      </c>
      <c r="L6024" t="s">
        <v>24</v>
      </c>
      <c r="M6024" t="s">
        <v>1167</v>
      </c>
    </row>
    <row r="6025" spans="1:13" hidden="1" x14ac:dyDescent="0.2">
      <c r="A6025" t="s">
        <v>89</v>
      </c>
      <c r="B6025" t="s">
        <v>1144</v>
      </c>
      <c r="C6025" t="s">
        <v>1145</v>
      </c>
      <c r="E6025" t="s">
        <v>1153</v>
      </c>
      <c r="F6025" t="s">
        <v>1154</v>
      </c>
      <c r="G6025" t="s">
        <v>134</v>
      </c>
      <c r="H6025" t="s">
        <v>64</v>
      </c>
      <c r="I6025">
        <v>1</v>
      </c>
      <c r="J6025">
        <v>55.7</v>
      </c>
      <c r="K6025">
        <v>55.7</v>
      </c>
      <c r="L6025" t="s">
        <v>24</v>
      </c>
      <c r="M6025" t="s">
        <v>1155</v>
      </c>
    </row>
    <row r="6026" spans="1:13" hidden="1" x14ac:dyDescent="0.2">
      <c r="A6026" t="s">
        <v>89</v>
      </c>
      <c r="B6026" t="s">
        <v>1144</v>
      </c>
      <c r="C6026" t="s">
        <v>1145</v>
      </c>
      <c r="E6026" t="s">
        <v>190</v>
      </c>
      <c r="F6026" t="s">
        <v>191</v>
      </c>
      <c r="G6026" t="s">
        <v>63</v>
      </c>
      <c r="H6026" t="s">
        <v>192</v>
      </c>
      <c r="I6026">
        <v>1</v>
      </c>
      <c r="J6026">
        <v>55.7</v>
      </c>
      <c r="K6026">
        <v>55.7</v>
      </c>
      <c r="L6026" t="s">
        <v>193</v>
      </c>
    </row>
    <row r="6027" spans="1:13" hidden="1" x14ac:dyDescent="0.2">
      <c r="A6027" t="s">
        <v>90</v>
      </c>
      <c r="B6027" t="s">
        <v>1144</v>
      </c>
      <c r="C6027" t="s">
        <v>1145</v>
      </c>
      <c r="E6027" t="s">
        <v>1146</v>
      </c>
      <c r="F6027" t="s">
        <v>1147</v>
      </c>
      <c r="G6027" t="s">
        <v>396</v>
      </c>
      <c r="H6027" t="s">
        <v>1148</v>
      </c>
      <c r="I6027">
        <v>19</v>
      </c>
      <c r="J6027">
        <v>55.7</v>
      </c>
      <c r="K6027">
        <v>1058.3</v>
      </c>
      <c r="L6027" t="s">
        <v>162</v>
      </c>
      <c r="M6027" t="s">
        <v>1149</v>
      </c>
    </row>
    <row r="6028" spans="1:13" hidden="1" x14ac:dyDescent="0.2">
      <c r="A6028" t="s">
        <v>90</v>
      </c>
      <c r="B6028" t="s">
        <v>1144</v>
      </c>
      <c r="C6028" t="s">
        <v>1145</v>
      </c>
      <c r="E6028" t="s">
        <v>17</v>
      </c>
      <c r="I6028">
        <v>15</v>
      </c>
      <c r="J6028">
        <v>55.7</v>
      </c>
      <c r="K6028">
        <v>835.5</v>
      </c>
    </row>
    <row r="6029" spans="1:13" hidden="1" x14ac:dyDescent="0.2">
      <c r="A6029" t="s">
        <v>90</v>
      </c>
      <c r="B6029" t="s">
        <v>1144</v>
      </c>
      <c r="C6029" t="s">
        <v>1145</v>
      </c>
      <c r="E6029" t="s">
        <v>1165</v>
      </c>
      <c r="F6029" t="s">
        <v>1166</v>
      </c>
      <c r="G6029" t="s">
        <v>134</v>
      </c>
      <c r="H6029" t="s">
        <v>145</v>
      </c>
      <c r="I6029">
        <v>1</v>
      </c>
      <c r="J6029">
        <v>55.7</v>
      </c>
      <c r="K6029">
        <v>55.7</v>
      </c>
      <c r="L6029" t="s">
        <v>24</v>
      </c>
      <c r="M6029" t="s">
        <v>1167</v>
      </c>
    </row>
    <row r="6030" spans="1:13" hidden="1" x14ac:dyDescent="0.2">
      <c r="A6030" t="s">
        <v>90</v>
      </c>
      <c r="B6030" t="s">
        <v>1144</v>
      </c>
      <c r="C6030" t="s">
        <v>1145</v>
      </c>
      <c r="E6030" t="s">
        <v>1162</v>
      </c>
      <c r="F6030" t="s">
        <v>1163</v>
      </c>
      <c r="G6030" t="s">
        <v>134</v>
      </c>
      <c r="H6030" t="s">
        <v>32</v>
      </c>
      <c r="I6030">
        <v>2</v>
      </c>
      <c r="J6030">
        <v>55.7</v>
      </c>
      <c r="K6030">
        <v>111.4</v>
      </c>
      <c r="L6030" t="s">
        <v>217</v>
      </c>
      <c r="M6030" t="s">
        <v>1152</v>
      </c>
    </row>
    <row r="6031" spans="1:13" hidden="1" x14ac:dyDescent="0.2">
      <c r="A6031" t="s">
        <v>91</v>
      </c>
      <c r="B6031" t="s">
        <v>1144</v>
      </c>
      <c r="C6031" t="s">
        <v>1145</v>
      </c>
      <c r="E6031" t="s">
        <v>1146</v>
      </c>
      <c r="F6031" t="s">
        <v>1147</v>
      </c>
      <c r="G6031" t="s">
        <v>396</v>
      </c>
      <c r="H6031" t="s">
        <v>1148</v>
      </c>
      <c r="I6031">
        <v>10</v>
      </c>
      <c r="J6031">
        <v>55.7</v>
      </c>
      <c r="K6031">
        <v>557</v>
      </c>
      <c r="L6031" t="s">
        <v>162</v>
      </c>
      <c r="M6031" t="s">
        <v>1149</v>
      </c>
    </row>
    <row r="6032" spans="1:13" hidden="1" x14ac:dyDescent="0.2">
      <c r="A6032" t="s">
        <v>91</v>
      </c>
      <c r="B6032" t="s">
        <v>1144</v>
      </c>
      <c r="C6032" t="s">
        <v>1145</v>
      </c>
      <c r="E6032" t="s">
        <v>61</v>
      </c>
      <c r="F6032" t="s">
        <v>62</v>
      </c>
      <c r="G6032" t="s">
        <v>63</v>
      </c>
      <c r="H6032" t="s">
        <v>64</v>
      </c>
      <c r="I6032">
        <v>14</v>
      </c>
      <c r="J6032">
        <v>55.7</v>
      </c>
      <c r="K6032">
        <v>779.8</v>
      </c>
      <c r="L6032" t="s">
        <v>24</v>
      </c>
    </row>
    <row r="6033" spans="1:13" hidden="1" x14ac:dyDescent="0.2">
      <c r="A6033" t="s">
        <v>91</v>
      </c>
      <c r="B6033" t="s">
        <v>1144</v>
      </c>
      <c r="C6033" t="s">
        <v>1145</v>
      </c>
      <c r="E6033" t="s">
        <v>1158</v>
      </c>
      <c r="F6033" t="s">
        <v>1159</v>
      </c>
      <c r="G6033" t="s">
        <v>134</v>
      </c>
      <c r="H6033" t="s">
        <v>32</v>
      </c>
      <c r="I6033">
        <v>7</v>
      </c>
      <c r="J6033">
        <v>55.7</v>
      </c>
      <c r="K6033">
        <v>389.9</v>
      </c>
      <c r="L6033" t="s">
        <v>217</v>
      </c>
      <c r="M6033" t="s">
        <v>1152</v>
      </c>
    </row>
    <row r="6034" spans="1:13" hidden="1" x14ac:dyDescent="0.2">
      <c r="A6034" t="s">
        <v>91</v>
      </c>
      <c r="B6034" t="s">
        <v>1144</v>
      </c>
      <c r="C6034" t="s">
        <v>1145</v>
      </c>
      <c r="E6034" t="s">
        <v>1153</v>
      </c>
      <c r="F6034" t="s">
        <v>1154</v>
      </c>
      <c r="G6034" t="s">
        <v>134</v>
      </c>
      <c r="H6034" t="s">
        <v>64</v>
      </c>
      <c r="I6034">
        <v>4</v>
      </c>
      <c r="J6034">
        <v>55.7</v>
      </c>
      <c r="K6034">
        <v>222.8</v>
      </c>
      <c r="L6034" t="s">
        <v>24</v>
      </c>
      <c r="M6034" t="s">
        <v>1155</v>
      </c>
    </row>
    <row r="6035" spans="1:13" hidden="1" x14ac:dyDescent="0.2">
      <c r="A6035" t="s">
        <v>91</v>
      </c>
      <c r="B6035" t="s">
        <v>1144</v>
      </c>
      <c r="C6035" t="s">
        <v>1145</v>
      </c>
      <c r="E6035" t="s">
        <v>1165</v>
      </c>
      <c r="F6035" t="s">
        <v>1166</v>
      </c>
      <c r="G6035" t="s">
        <v>134</v>
      </c>
      <c r="H6035" t="s">
        <v>145</v>
      </c>
      <c r="I6035">
        <v>1</v>
      </c>
      <c r="J6035">
        <v>55.7</v>
      </c>
      <c r="K6035">
        <v>55.7</v>
      </c>
      <c r="L6035" t="s">
        <v>24</v>
      </c>
      <c r="M6035" t="s">
        <v>1167</v>
      </c>
    </row>
    <row r="6036" spans="1:13" hidden="1" x14ac:dyDescent="0.2">
      <c r="A6036" t="s">
        <v>93</v>
      </c>
      <c r="B6036" t="s">
        <v>1144</v>
      </c>
      <c r="C6036" t="s">
        <v>1145</v>
      </c>
      <c r="E6036" t="s">
        <v>61</v>
      </c>
      <c r="F6036" t="s">
        <v>62</v>
      </c>
      <c r="G6036" t="s">
        <v>63</v>
      </c>
      <c r="H6036" t="s">
        <v>64</v>
      </c>
      <c r="I6036">
        <v>3</v>
      </c>
      <c r="J6036">
        <v>55.7</v>
      </c>
      <c r="K6036">
        <v>167.1</v>
      </c>
      <c r="L6036" t="s">
        <v>24</v>
      </c>
    </row>
    <row r="6037" spans="1:13" hidden="1" x14ac:dyDescent="0.2">
      <c r="A6037" t="s">
        <v>93</v>
      </c>
      <c r="B6037" t="s">
        <v>1144</v>
      </c>
      <c r="C6037" t="s">
        <v>1145</v>
      </c>
      <c r="E6037" t="s">
        <v>190</v>
      </c>
      <c r="F6037" t="s">
        <v>191</v>
      </c>
      <c r="G6037" t="s">
        <v>63</v>
      </c>
      <c r="H6037" t="s">
        <v>192</v>
      </c>
      <c r="I6037">
        <v>1</v>
      </c>
      <c r="J6037">
        <v>55.7</v>
      </c>
      <c r="K6037">
        <v>55.7</v>
      </c>
      <c r="L6037" t="s">
        <v>193</v>
      </c>
    </row>
    <row r="6038" spans="1:13" hidden="1" x14ac:dyDescent="0.2">
      <c r="A6038" t="s">
        <v>93</v>
      </c>
      <c r="B6038" t="s">
        <v>1144</v>
      </c>
      <c r="C6038" t="s">
        <v>1145</v>
      </c>
      <c r="E6038" t="s">
        <v>1146</v>
      </c>
      <c r="F6038" t="s">
        <v>1147</v>
      </c>
      <c r="G6038" t="s">
        <v>396</v>
      </c>
      <c r="H6038" t="s">
        <v>1148</v>
      </c>
      <c r="I6038">
        <v>23</v>
      </c>
      <c r="J6038">
        <v>55.7</v>
      </c>
      <c r="K6038">
        <v>1281.0999999999999</v>
      </c>
      <c r="L6038" t="s">
        <v>162</v>
      </c>
      <c r="M6038" t="s">
        <v>1149</v>
      </c>
    </row>
    <row r="6039" spans="1:13" hidden="1" x14ac:dyDescent="0.2">
      <c r="A6039" t="s">
        <v>93</v>
      </c>
      <c r="B6039" t="s">
        <v>1144</v>
      </c>
      <c r="C6039" t="s">
        <v>1145</v>
      </c>
      <c r="E6039" t="s">
        <v>17</v>
      </c>
      <c r="I6039">
        <v>8</v>
      </c>
      <c r="J6039">
        <v>55.7</v>
      </c>
      <c r="K6039">
        <v>445.6</v>
      </c>
    </row>
    <row r="6040" spans="1:13" hidden="1" x14ac:dyDescent="0.2">
      <c r="A6040" t="s">
        <v>93</v>
      </c>
      <c r="B6040" t="s">
        <v>1144</v>
      </c>
      <c r="C6040" t="s">
        <v>1145</v>
      </c>
      <c r="E6040" t="s">
        <v>1158</v>
      </c>
      <c r="F6040" t="s">
        <v>1159</v>
      </c>
      <c r="G6040" t="s">
        <v>134</v>
      </c>
      <c r="H6040" t="s">
        <v>32</v>
      </c>
      <c r="I6040">
        <v>1</v>
      </c>
      <c r="J6040">
        <v>55.7</v>
      </c>
      <c r="K6040">
        <v>55.7</v>
      </c>
      <c r="L6040" t="s">
        <v>217</v>
      </c>
      <c r="M6040" t="s">
        <v>1152</v>
      </c>
    </row>
    <row r="6041" spans="1:13" hidden="1" x14ac:dyDescent="0.2">
      <c r="A6041" t="s">
        <v>93</v>
      </c>
      <c r="B6041" t="s">
        <v>1144</v>
      </c>
      <c r="C6041" t="s">
        <v>1145</v>
      </c>
      <c r="E6041" t="s">
        <v>1153</v>
      </c>
      <c r="F6041" t="s">
        <v>1154</v>
      </c>
      <c r="G6041" t="s">
        <v>134</v>
      </c>
      <c r="H6041" t="s">
        <v>64</v>
      </c>
      <c r="I6041">
        <v>2</v>
      </c>
      <c r="J6041">
        <v>55.7</v>
      </c>
      <c r="K6041">
        <v>111.4</v>
      </c>
      <c r="L6041" t="s">
        <v>24</v>
      </c>
      <c r="M6041" t="s">
        <v>1155</v>
      </c>
    </row>
    <row r="6042" spans="1:13" hidden="1" x14ac:dyDescent="0.2">
      <c r="A6042" t="s">
        <v>93</v>
      </c>
      <c r="B6042" t="s">
        <v>1144</v>
      </c>
      <c r="C6042" t="s">
        <v>1145</v>
      </c>
      <c r="E6042" t="s">
        <v>1160</v>
      </c>
      <c r="F6042" t="s">
        <v>1161</v>
      </c>
      <c r="G6042" t="s">
        <v>129</v>
      </c>
      <c r="I6042">
        <v>4</v>
      </c>
      <c r="J6042">
        <v>55.7</v>
      </c>
      <c r="K6042">
        <v>222.8</v>
      </c>
    </row>
    <row r="6043" spans="1:13" hidden="1" x14ac:dyDescent="0.2">
      <c r="A6043" t="s">
        <v>94</v>
      </c>
      <c r="B6043" t="s">
        <v>1144</v>
      </c>
      <c r="C6043" t="s">
        <v>1145</v>
      </c>
      <c r="E6043" t="s">
        <v>1146</v>
      </c>
      <c r="F6043" t="s">
        <v>1147</v>
      </c>
      <c r="G6043" t="s">
        <v>396</v>
      </c>
      <c r="H6043" t="s">
        <v>1148</v>
      </c>
      <c r="I6043">
        <v>14</v>
      </c>
      <c r="J6043">
        <v>55.7</v>
      </c>
      <c r="K6043">
        <v>779.8</v>
      </c>
      <c r="L6043" t="s">
        <v>162</v>
      </c>
      <c r="M6043" t="s">
        <v>1149</v>
      </c>
    </row>
    <row r="6044" spans="1:13" hidden="1" x14ac:dyDescent="0.2">
      <c r="A6044" t="s">
        <v>94</v>
      </c>
      <c r="B6044" t="s">
        <v>1144</v>
      </c>
      <c r="C6044" t="s">
        <v>1145</v>
      </c>
      <c r="E6044" t="s">
        <v>1162</v>
      </c>
      <c r="F6044" t="s">
        <v>1163</v>
      </c>
      <c r="G6044" t="s">
        <v>134</v>
      </c>
      <c r="H6044" t="s">
        <v>32</v>
      </c>
      <c r="I6044">
        <v>6</v>
      </c>
      <c r="J6044">
        <v>55.7</v>
      </c>
      <c r="K6044">
        <v>334.2</v>
      </c>
      <c r="L6044" t="s">
        <v>217</v>
      </c>
      <c r="M6044" t="s">
        <v>1152</v>
      </c>
    </row>
    <row r="6045" spans="1:13" hidden="1" x14ac:dyDescent="0.2">
      <c r="A6045" t="s">
        <v>94</v>
      </c>
      <c r="B6045" t="s">
        <v>1144</v>
      </c>
      <c r="C6045" t="s">
        <v>1145</v>
      </c>
      <c r="E6045" t="s">
        <v>61</v>
      </c>
      <c r="F6045" t="s">
        <v>62</v>
      </c>
      <c r="G6045" t="s">
        <v>63</v>
      </c>
      <c r="H6045" t="s">
        <v>64</v>
      </c>
      <c r="I6045">
        <v>1</v>
      </c>
      <c r="J6045">
        <v>55.7</v>
      </c>
      <c r="K6045">
        <v>55.7</v>
      </c>
      <c r="L6045" t="s">
        <v>24</v>
      </c>
    </row>
    <row r="6046" spans="1:13" hidden="1" x14ac:dyDescent="0.2">
      <c r="A6046" t="s">
        <v>94</v>
      </c>
      <c r="B6046" t="s">
        <v>1144</v>
      </c>
      <c r="C6046" t="s">
        <v>1145</v>
      </c>
      <c r="E6046" t="s">
        <v>1153</v>
      </c>
      <c r="F6046" t="s">
        <v>1154</v>
      </c>
      <c r="G6046" t="s">
        <v>134</v>
      </c>
      <c r="H6046" t="s">
        <v>64</v>
      </c>
      <c r="I6046">
        <v>12</v>
      </c>
      <c r="J6046">
        <v>55.7</v>
      </c>
      <c r="K6046">
        <v>668.4</v>
      </c>
      <c r="L6046" t="s">
        <v>24</v>
      </c>
      <c r="M6046" t="s">
        <v>1155</v>
      </c>
    </row>
    <row r="6047" spans="1:13" hidden="1" x14ac:dyDescent="0.2">
      <c r="A6047" t="s">
        <v>94</v>
      </c>
      <c r="B6047" t="s">
        <v>1144</v>
      </c>
      <c r="C6047" t="s">
        <v>1145</v>
      </c>
      <c r="E6047" t="s">
        <v>1165</v>
      </c>
      <c r="F6047" t="s">
        <v>1166</v>
      </c>
      <c r="G6047" t="s">
        <v>134</v>
      </c>
      <c r="H6047" t="s">
        <v>145</v>
      </c>
      <c r="I6047">
        <v>2</v>
      </c>
      <c r="J6047">
        <v>55.7</v>
      </c>
      <c r="K6047">
        <v>111.4</v>
      </c>
      <c r="L6047" t="s">
        <v>24</v>
      </c>
      <c r="M6047" t="s">
        <v>1167</v>
      </c>
    </row>
    <row r="6048" spans="1:13" hidden="1" x14ac:dyDescent="0.2">
      <c r="A6048" t="s">
        <v>94</v>
      </c>
      <c r="B6048" t="s">
        <v>1144</v>
      </c>
      <c r="C6048" t="s">
        <v>1145</v>
      </c>
      <c r="E6048" t="s">
        <v>1169</v>
      </c>
      <c r="F6048" t="s">
        <v>274</v>
      </c>
      <c r="G6048" t="s">
        <v>129</v>
      </c>
      <c r="H6048" t="s">
        <v>180</v>
      </c>
      <c r="I6048">
        <v>5</v>
      </c>
      <c r="J6048">
        <v>55.7</v>
      </c>
      <c r="K6048">
        <v>278.5</v>
      </c>
      <c r="L6048" t="s">
        <v>24</v>
      </c>
    </row>
    <row r="6049" spans="1:13" hidden="1" x14ac:dyDescent="0.2">
      <c r="A6049" t="s">
        <v>94</v>
      </c>
      <c r="B6049" t="s">
        <v>1144</v>
      </c>
      <c r="C6049" t="s">
        <v>1145</v>
      </c>
      <c r="E6049" t="s">
        <v>1160</v>
      </c>
      <c r="F6049" t="s">
        <v>1161</v>
      </c>
      <c r="G6049" t="s">
        <v>129</v>
      </c>
      <c r="I6049">
        <v>2</v>
      </c>
      <c r="J6049">
        <v>55.7</v>
      </c>
      <c r="K6049">
        <v>111.4</v>
      </c>
    </row>
    <row r="6050" spans="1:13" hidden="1" x14ac:dyDescent="0.2">
      <c r="A6050" t="s">
        <v>95</v>
      </c>
      <c r="B6050" t="s">
        <v>1144</v>
      </c>
      <c r="C6050" t="s">
        <v>1145</v>
      </c>
      <c r="E6050" t="s">
        <v>1146</v>
      </c>
      <c r="F6050" t="s">
        <v>1147</v>
      </c>
      <c r="G6050" t="s">
        <v>396</v>
      </c>
      <c r="H6050" t="s">
        <v>1148</v>
      </c>
      <c r="I6050">
        <v>27</v>
      </c>
      <c r="J6050">
        <v>55.7</v>
      </c>
      <c r="K6050">
        <v>1503.9</v>
      </c>
      <c r="L6050" t="s">
        <v>162</v>
      </c>
      <c r="M6050" t="s">
        <v>1149</v>
      </c>
    </row>
    <row r="6051" spans="1:13" hidden="1" x14ac:dyDescent="0.2">
      <c r="A6051" t="s">
        <v>95</v>
      </c>
      <c r="B6051" t="s">
        <v>1144</v>
      </c>
      <c r="C6051" t="s">
        <v>1145</v>
      </c>
      <c r="E6051" t="s">
        <v>1153</v>
      </c>
      <c r="F6051" t="s">
        <v>1154</v>
      </c>
      <c r="G6051" t="s">
        <v>134</v>
      </c>
      <c r="H6051" t="s">
        <v>64</v>
      </c>
      <c r="I6051">
        <v>8</v>
      </c>
      <c r="J6051">
        <v>55.7</v>
      </c>
      <c r="K6051">
        <v>445.6</v>
      </c>
      <c r="L6051" t="s">
        <v>24</v>
      </c>
      <c r="M6051" t="s">
        <v>1155</v>
      </c>
    </row>
    <row r="6052" spans="1:13" hidden="1" x14ac:dyDescent="0.2">
      <c r="A6052" t="s">
        <v>95</v>
      </c>
      <c r="B6052" t="s">
        <v>1144</v>
      </c>
      <c r="C6052" t="s">
        <v>1145</v>
      </c>
      <c r="E6052" t="s">
        <v>20</v>
      </c>
      <c r="I6052">
        <v>2</v>
      </c>
      <c r="J6052">
        <v>55.7</v>
      </c>
      <c r="K6052">
        <v>111.4</v>
      </c>
    </row>
    <row r="6053" spans="1:13" hidden="1" x14ac:dyDescent="0.2">
      <c r="A6053" t="s">
        <v>95</v>
      </c>
      <c r="B6053" t="s">
        <v>1144</v>
      </c>
      <c r="C6053" t="s">
        <v>1145</v>
      </c>
      <c r="E6053" t="s">
        <v>1169</v>
      </c>
      <c r="F6053" t="s">
        <v>274</v>
      </c>
      <c r="G6053" t="s">
        <v>129</v>
      </c>
      <c r="H6053" t="s">
        <v>180</v>
      </c>
      <c r="I6053">
        <v>1</v>
      </c>
      <c r="J6053">
        <v>55.7</v>
      </c>
      <c r="K6053">
        <v>55.7</v>
      </c>
      <c r="L6053" t="s">
        <v>24</v>
      </c>
    </row>
    <row r="6054" spans="1:13" hidden="1" x14ac:dyDescent="0.2">
      <c r="A6054" t="s">
        <v>95</v>
      </c>
      <c r="B6054" t="s">
        <v>1144</v>
      </c>
      <c r="C6054" t="s">
        <v>1145</v>
      </c>
      <c r="E6054" t="s">
        <v>1160</v>
      </c>
      <c r="F6054" t="s">
        <v>1161</v>
      </c>
      <c r="G6054" t="s">
        <v>129</v>
      </c>
      <c r="I6054">
        <v>1</v>
      </c>
      <c r="J6054">
        <v>55.7</v>
      </c>
      <c r="K6054">
        <v>55.7</v>
      </c>
    </row>
    <row r="6055" spans="1:13" hidden="1" x14ac:dyDescent="0.2">
      <c r="A6055" t="s">
        <v>96</v>
      </c>
      <c r="B6055" t="s">
        <v>1144</v>
      </c>
      <c r="C6055" t="s">
        <v>1145</v>
      </c>
      <c r="E6055" t="s">
        <v>1146</v>
      </c>
      <c r="F6055" t="s">
        <v>1147</v>
      </c>
      <c r="G6055" t="s">
        <v>396</v>
      </c>
      <c r="H6055" t="s">
        <v>1148</v>
      </c>
      <c r="I6055">
        <v>16</v>
      </c>
      <c r="J6055">
        <v>55.7</v>
      </c>
      <c r="K6055">
        <v>891.2</v>
      </c>
      <c r="L6055" t="s">
        <v>162</v>
      </c>
      <c r="M6055" t="s">
        <v>1149</v>
      </c>
    </row>
    <row r="6056" spans="1:13" hidden="1" x14ac:dyDescent="0.2">
      <c r="A6056" t="s">
        <v>96</v>
      </c>
      <c r="B6056" t="s">
        <v>1144</v>
      </c>
      <c r="C6056" t="s">
        <v>1145</v>
      </c>
      <c r="E6056" t="s">
        <v>17</v>
      </c>
      <c r="I6056">
        <v>8</v>
      </c>
      <c r="J6056">
        <v>55.7</v>
      </c>
      <c r="K6056">
        <v>445.6</v>
      </c>
    </row>
    <row r="6057" spans="1:13" hidden="1" x14ac:dyDescent="0.2">
      <c r="A6057" t="s">
        <v>96</v>
      </c>
      <c r="B6057" t="s">
        <v>1144</v>
      </c>
      <c r="C6057" t="s">
        <v>1145</v>
      </c>
      <c r="E6057" t="s">
        <v>1158</v>
      </c>
      <c r="F6057" t="s">
        <v>1159</v>
      </c>
      <c r="G6057" t="s">
        <v>134</v>
      </c>
      <c r="H6057" t="s">
        <v>32</v>
      </c>
      <c r="I6057">
        <v>3</v>
      </c>
      <c r="J6057">
        <v>55.7</v>
      </c>
      <c r="K6057">
        <v>167.1</v>
      </c>
      <c r="L6057" t="s">
        <v>217</v>
      </c>
      <c r="M6057" t="s">
        <v>1152</v>
      </c>
    </row>
    <row r="6058" spans="1:13" hidden="1" x14ac:dyDescent="0.2">
      <c r="A6058" t="s">
        <v>96</v>
      </c>
      <c r="B6058" t="s">
        <v>1144</v>
      </c>
      <c r="C6058" t="s">
        <v>1145</v>
      </c>
      <c r="E6058" t="s">
        <v>1160</v>
      </c>
      <c r="F6058" t="s">
        <v>1161</v>
      </c>
      <c r="G6058" t="s">
        <v>129</v>
      </c>
      <c r="I6058">
        <v>8</v>
      </c>
      <c r="J6058">
        <v>55.7</v>
      </c>
      <c r="K6058">
        <v>445.6</v>
      </c>
    </row>
    <row r="6059" spans="1:13" hidden="1" x14ac:dyDescent="0.2">
      <c r="A6059" t="s">
        <v>96</v>
      </c>
      <c r="B6059" t="s">
        <v>1144</v>
      </c>
      <c r="C6059" t="s">
        <v>1145</v>
      </c>
      <c r="E6059" t="s">
        <v>1153</v>
      </c>
      <c r="F6059" t="s">
        <v>1154</v>
      </c>
      <c r="G6059" t="s">
        <v>134</v>
      </c>
      <c r="H6059" t="s">
        <v>64</v>
      </c>
      <c r="I6059">
        <v>5</v>
      </c>
      <c r="J6059">
        <v>55.7</v>
      </c>
      <c r="K6059">
        <v>278.5</v>
      </c>
      <c r="L6059" t="s">
        <v>24</v>
      </c>
      <c r="M6059" t="s">
        <v>1155</v>
      </c>
    </row>
    <row r="6060" spans="1:13" hidden="1" x14ac:dyDescent="0.2">
      <c r="A6060" t="s">
        <v>97</v>
      </c>
      <c r="B6060" t="s">
        <v>1144</v>
      </c>
      <c r="C6060" t="s">
        <v>1145</v>
      </c>
      <c r="E6060" t="s">
        <v>17</v>
      </c>
      <c r="I6060">
        <v>8</v>
      </c>
      <c r="J6060">
        <v>55.7</v>
      </c>
      <c r="K6060">
        <v>445.6</v>
      </c>
    </row>
    <row r="6061" spans="1:13" hidden="1" x14ac:dyDescent="0.2">
      <c r="A6061" t="s">
        <v>97</v>
      </c>
      <c r="B6061" t="s">
        <v>1144</v>
      </c>
      <c r="C6061" t="s">
        <v>1145</v>
      </c>
      <c r="E6061" t="s">
        <v>1146</v>
      </c>
      <c r="F6061" t="s">
        <v>1147</v>
      </c>
      <c r="G6061" t="s">
        <v>396</v>
      </c>
      <c r="H6061" t="s">
        <v>1148</v>
      </c>
      <c r="I6061">
        <v>19</v>
      </c>
      <c r="J6061">
        <v>55.7</v>
      </c>
      <c r="K6061">
        <v>1058.3</v>
      </c>
      <c r="L6061" t="s">
        <v>162</v>
      </c>
      <c r="M6061" t="s">
        <v>1149</v>
      </c>
    </row>
    <row r="6062" spans="1:13" hidden="1" x14ac:dyDescent="0.2">
      <c r="A6062" t="s">
        <v>97</v>
      </c>
      <c r="B6062" t="s">
        <v>1144</v>
      </c>
      <c r="C6062" t="s">
        <v>1145</v>
      </c>
      <c r="E6062" t="s">
        <v>1160</v>
      </c>
      <c r="F6062" t="s">
        <v>1161</v>
      </c>
      <c r="G6062" t="s">
        <v>129</v>
      </c>
      <c r="I6062">
        <v>4</v>
      </c>
      <c r="J6062">
        <v>55.7</v>
      </c>
      <c r="K6062">
        <v>222.8</v>
      </c>
    </row>
    <row r="6063" spans="1:13" hidden="1" x14ac:dyDescent="0.2">
      <c r="A6063" t="s">
        <v>97</v>
      </c>
      <c r="B6063" t="s">
        <v>1144</v>
      </c>
      <c r="C6063" t="s">
        <v>1145</v>
      </c>
      <c r="E6063" t="s">
        <v>20</v>
      </c>
      <c r="I6063">
        <v>8</v>
      </c>
      <c r="J6063">
        <v>55.7</v>
      </c>
      <c r="K6063">
        <v>445.6</v>
      </c>
    </row>
    <row r="6064" spans="1:13" hidden="1" x14ac:dyDescent="0.2">
      <c r="A6064" t="s">
        <v>97</v>
      </c>
      <c r="B6064" t="s">
        <v>1144</v>
      </c>
      <c r="C6064" t="s">
        <v>1145</v>
      </c>
      <c r="E6064" t="s">
        <v>1150</v>
      </c>
      <c r="F6064" t="s">
        <v>1151</v>
      </c>
      <c r="G6064" t="s">
        <v>134</v>
      </c>
      <c r="H6064" t="s">
        <v>32</v>
      </c>
      <c r="I6064">
        <v>2</v>
      </c>
      <c r="J6064">
        <v>55.7</v>
      </c>
      <c r="K6064">
        <v>111.4</v>
      </c>
      <c r="L6064" t="s">
        <v>217</v>
      </c>
      <c r="M6064" t="s">
        <v>1152</v>
      </c>
    </row>
    <row r="6065" spans="1:13" hidden="1" x14ac:dyDescent="0.2">
      <c r="A6065" t="s">
        <v>97</v>
      </c>
      <c r="B6065" t="s">
        <v>1144</v>
      </c>
      <c r="C6065" t="s">
        <v>1145</v>
      </c>
      <c r="E6065" t="s">
        <v>1153</v>
      </c>
      <c r="F6065" t="s">
        <v>1154</v>
      </c>
      <c r="G6065" t="s">
        <v>134</v>
      </c>
      <c r="H6065" t="s">
        <v>64</v>
      </c>
      <c r="I6065">
        <v>1</v>
      </c>
      <c r="J6065">
        <v>55.7</v>
      </c>
      <c r="K6065">
        <v>55.7</v>
      </c>
      <c r="L6065" t="s">
        <v>24</v>
      </c>
      <c r="M6065" t="s">
        <v>1155</v>
      </c>
    </row>
    <row r="6066" spans="1:13" hidden="1" x14ac:dyDescent="0.2">
      <c r="A6066" t="s">
        <v>98</v>
      </c>
      <c r="B6066" t="s">
        <v>1144</v>
      </c>
      <c r="C6066" t="s">
        <v>1145</v>
      </c>
      <c r="E6066" t="s">
        <v>1153</v>
      </c>
      <c r="F6066" t="s">
        <v>1154</v>
      </c>
      <c r="G6066" t="s">
        <v>134</v>
      </c>
      <c r="H6066" t="s">
        <v>64</v>
      </c>
      <c r="I6066">
        <v>16</v>
      </c>
      <c r="J6066">
        <v>55.7</v>
      </c>
      <c r="K6066">
        <v>891.2</v>
      </c>
      <c r="L6066" t="s">
        <v>24</v>
      </c>
      <c r="M6066" t="s">
        <v>1155</v>
      </c>
    </row>
    <row r="6067" spans="1:13" hidden="1" x14ac:dyDescent="0.2">
      <c r="A6067" t="s">
        <v>98</v>
      </c>
      <c r="B6067" t="s">
        <v>1144</v>
      </c>
      <c r="C6067" t="s">
        <v>1145</v>
      </c>
      <c r="E6067" t="s">
        <v>1146</v>
      </c>
      <c r="F6067" t="s">
        <v>1147</v>
      </c>
      <c r="G6067" t="s">
        <v>396</v>
      </c>
      <c r="H6067" t="s">
        <v>1148</v>
      </c>
      <c r="I6067">
        <v>22</v>
      </c>
      <c r="J6067">
        <v>55.7</v>
      </c>
      <c r="K6067">
        <v>1225.4000000000001</v>
      </c>
      <c r="L6067" t="s">
        <v>162</v>
      </c>
      <c r="M6067" t="s">
        <v>1149</v>
      </c>
    </row>
    <row r="6068" spans="1:13" hidden="1" x14ac:dyDescent="0.2">
      <c r="A6068" t="s">
        <v>98</v>
      </c>
      <c r="B6068" t="s">
        <v>1144</v>
      </c>
      <c r="C6068" t="s">
        <v>1145</v>
      </c>
      <c r="E6068" t="s">
        <v>1160</v>
      </c>
      <c r="F6068" t="s">
        <v>1161</v>
      </c>
      <c r="G6068" t="s">
        <v>129</v>
      </c>
      <c r="I6068">
        <v>4</v>
      </c>
      <c r="J6068">
        <v>55.7</v>
      </c>
      <c r="K6068">
        <v>222.8</v>
      </c>
    </row>
    <row r="6069" spans="1:13" hidden="1" x14ac:dyDescent="0.2">
      <c r="A6069" t="s">
        <v>98</v>
      </c>
      <c r="B6069" t="s">
        <v>1144</v>
      </c>
      <c r="C6069" t="s">
        <v>1145</v>
      </c>
      <c r="E6069" t="s">
        <v>1162</v>
      </c>
      <c r="F6069" t="s">
        <v>1163</v>
      </c>
      <c r="G6069" t="s">
        <v>134</v>
      </c>
      <c r="H6069" t="s">
        <v>32</v>
      </c>
      <c r="I6069">
        <v>3</v>
      </c>
      <c r="J6069">
        <v>55.7</v>
      </c>
      <c r="K6069">
        <v>167.1</v>
      </c>
      <c r="L6069" t="s">
        <v>217</v>
      </c>
      <c r="M6069" t="s">
        <v>1152</v>
      </c>
    </row>
    <row r="6070" spans="1:13" hidden="1" x14ac:dyDescent="0.2">
      <c r="A6070" t="s">
        <v>98</v>
      </c>
      <c r="B6070" t="s">
        <v>1144</v>
      </c>
      <c r="C6070" t="s">
        <v>1145</v>
      </c>
      <c r="E6070" t="s">
        <v>1158</v>
      </c>
      <c r="F6070" t="s">
        <v>1159</v>
      </c>
      <c r="G6070" t="s">
        <v>134</v>
      </c>
      <c r="H6070" t="s">
        <v>32</v>
      </c>
      <c r="I6070">
        <v>1</v>
      </c>
      <c r="J6070">
        <v>55.7</v>
      </c>
      <c r="K6070">
        <v>55.7</v>
      </c>
      <c r="L6070" t="s">
        <v>217</v>
      </c>
      <c r="M6070" t="s">
        <v>1152</v>
      </c>
    </row>
    <row r="6071" spans="1:13" hidden="1" x14ac:dyDescent="0.2">
      <c r="A6071" t="s">
        <v>99</v>
      </c>
      <c r="B6071" t="s">
        <v>1144</v>
      </c>
      <c r="C6071" t="s">
        <v>1145</v>
      </c>
      <c r="E6071" t="s">
        <v>1146</v>
      </c>
      <c r="F6071" t="s">
        <v>1147</v>
      </c>
      <c r="G6071" t="s">
        <v>396</v>
      </c>
      <c r="H6071" t="s">
        <v>1148</v>
      </c>
      <c r="I6071">
        <v>30</v>
      </c>
      <c r="J6071">
        <v>55.7</v>
      </c>
      <c r="K6071">
        <v>1671</v>
      </c>
      <c r="L6071" t="s">
        <v>162</v>
      </c>
      <c r="M6071" t="s">
        <v>1149</v>
      </c>
    </row>
    <row r="6072" spans="1:13" hidden="1" x14ac:dyDescent="0.2">
      <c r="A6072" t="s">
        <v>99</v>
      </c>
      <c r="B6072" t="s">
        <v>1144</v>
      </c>
      <c r="C6072" t="s">
        <v>1145</v>
      </c>
      <c r="E6072" t="s">
        <v>190</v>
      </c>
      <c r="F6072" t="s">
        <v>191</v>
      </c>
      <c r="G6072" t="s">
        <v>63</v>
      </c>
      <c r="H6072" t="s">
        <v>192</v>
      </c>
      <c r="I6072">
        <v>1</v>
      </c>
      <c r="J6072">
        <v>55.7</v>
      </c>
      <c r="K6072">
        <v>55.7</v>
      </c>
      <c r="L6072" t="s">
        <v>193</v>
      </c>
    </row>
    <row r="6073" spans="1:13" hidden="1" x14ac:dyDescent="0.2">
      <c r="A6073" t="s">
        <v>99</v>
      </c>
      <c r="B6073" t="s">
        <v>1144</v>
      </c>
      <c r="C6073" t="s">
        <v>1145</v>
      </c>
      <c r="E6073" t="s">
        <v>1169</v>
      </c>
      <c r="F6073" t="s">
        <v>274</v>
      </c>
      <c r="G6073" t="s">
        <v>129</v>
      </c>
      <c r="H6073" t="s">
        <v>180</v>
      </c>
      <c r="I6073">
        <v>4</v>
      </c>
      <c r="J6073">
        <v>55.7</v>
      </c>
      <c r="K6073">
        <v>222.8</v>
      </c>
      <c r="L6073" t="s">
        <v>24</v>
      </c>
    </row>
    <row r="6074" spans="1:13" hidden="1" x14ac:dyDescent="0.2">
      <c r="A6074" t="s">
        <v>99</v>
      </c>
      <c r="B6074" t="s">
        <v>1144</v>
      </c>
      <c r="C6074" t="s">
        <v>1145</v>
      </c>
      <c r="E6074" t="s">
        <v>61</v>
      </c>
      <c r="F6074" t="s">
        <v>62</v>
      </c>
      <c r="G6074" t="s">
        <v>63</v>
      </c>
      <c r="H6074" t="s">
        <v>64</v>
      </c>
      <c r="I6074">
        <v>4</v>
      </c>
      <c r="J6074">
        <v>55.7</v>
      </c>
      <c r="K6074">
        <v>222.8</v>
      </c>
      <c r="L6074" t="s">
        <v>24</v>
      </c>
    </row>
    <row r="6075" spans="1:13" hidden="1" x14ac:dyDescent="0.2">
      <c r="A6075" t="s">
        <v>99</v>
      </c>
      <c r="B6075" t="s">
        <v>1144</v>
      </c>
      <c r="C6075" t="s">
        <v>1145</v>
      </c>
      <c r="E6075" t="s">
        <v>1160</v>
      </c>
      <c r="F6075" t="s">
        <v>1161</v>
      </c>
      <c r="G6075" t="s">
        <v>129</v>
      </c>
      <c r="I6075">
        <v>4</v>
      </c>
      <c r="J6075">
        <v>55.7</v>
      </c>
      <c r="K6075">
        <v>222.8</v>
      </c>
    </row>
    <row r="6076" spans="1:13" hidden="1" x14ac:dyDescent="0.2">
      <c r="A6076" t="s">
        <v>99</v>
      </c>
      <c r="B6076" t="s">
        <v>1144</v>
      </c>
      <c r="C6076" t="s">
        <v>1145</v>
      </c>
      <c r="E6076" t="s">
        <v>1153</v>
      </c>
      <c r="F6076" t="s">
        <v>1154</v>
      </c>
      <c r="G6076" t="s">
        <v>134</v>
      </c>
      <c r="H6076" t="s">
        <v>64</v>
      </c>
      <c r="I6076">
        <v>5</v>
      </c>
      <c r="J6076">
        <v>55.7</v>
      </c>
      <c r="K6076">
        <v>278.5</v>
      </c>
      <c r="L6076" t="s">
        <v>24</v>
      </c>
      <c r="M6076" t="s">
        <v>1155</v>
      </c>
    </row>
    <row r="6077" spans="1:13" hidden="1" x14ac:dyDescent="0.2">
      <c r="A6077" t="s">
        <v>100</v>
      </c>
      <c r="B6077" t="s">
        <v>1144</v>
      </c>
      <c r="C6077" t="s">
        <v>1145</v>
      </c>
      <c r="E6077" t="s">
        <v>1146</v>
      </c>
      <c r="F6077" t="s">
        <v>1147</v>
      </c>
      <c r="G6077" t="s">
        <v>396</v>
      </c>
      <c r="H6077" t="s">
        <v>1148</v>
      </c>
      <c r="I6077">
        <v>27</v>
      </c>
      <c r="J6077">
        <v>55.7</v>
      </c>
      <c r="K6077">
        <v>1503.9</v>
      </c>
      <c r="L6077" t="s">
        <v>162</v>
      </c>
      <c r="M6077" t="s">
        <v>1149</v>
      </c>
    </row>
    <row r="6078" spans="1:13" hidden="1" x14ac:dyDescent="0.2">
      <c r="A6078" t="s">
        <v>100</v>
      </c>
      <c r="B6078" t="s">
        <v>1144</v>
      </c>
      <c r="C6078" t="s">
        <v>1145</v>
      </c>
      <c r="E6078" t="s">
        <v>61</v>
      </c>
      <c r="F6078" t="s">
        <v>62</v>
      </c>
      <c r="G6078" t="s">
        <v>63</v>
      </c>
      <c r="H6078" t="s">
        <v>64</v>
      </c>
      <c r="I6078">
        <v>4</v>
      </c>
      <c r="J6078">
        <v>55.7</v>
      </c>
      <c r="K6078">
        <v>222.8</v>
      </c>
      <c r="L6078" t="s">
        <v>24</v>
      </c>
    </row>
    <row r="6079" spans="1:13" hidden="1" x14ac:dyDescent="0.2">
      <c r="A6079" t="s">
        <v>100</v>
      </c>
      <c r="B6079" t="s">
        <v>1144</v>
      </c>
      <c r="C6079" t="s">
        <v>1145</v>
      </c>
      <c r="E6079" t="s">
        <v>1169</v>
      </c>
      <c r="F6079" t="s">
        <v>274</v>
      </c>
      <c r="G6079" t="s">
        <v>129</v>
      </c>
      <c r="H6079" t="s">
        <v>180</v>
      </c>
      <c r="I6079">
        <v>5</v>
      </c>
      <c r="J6079">
        <v>55.7</v>
      </c>
      <c r="K6079">
        <v>278.5</v>
      </c>
      <c r="L6079" t="s">
        <v>24</v>
      </c>
    </row>
    <row r="6080" spans="1:13" hidden="1" x14ac:dyDescent="0.2">
      <c r="A6080" t="s">
        <v>100</v>
      </c>
      <c r="B6080" t="s">
        <v>1144</v>
      </c>
      <c r="C6080" t="s">
        <v>1145</v>
      </c>
      <c r="E6080" t="s">
        <v>1165</v>
      </c>
      <c r="F6080" t="s">
        <v>1166</v>
      </c>
      <c r="G6080" t="s">
        <v>134</v>
      </c>
      <c r="H6080" t="s">
        <v>145</v>
      </c>
      <c r="I6080">
        <v>4</v>
      </c>
      <c r="J6080">
        <v>55.7</v>
      </c>
      <c r="K6080">
        <v>222.8</v>
      </c>
      <c r="L6080" t="s">
        <v>24</v>
      </c>
      <c r="M6080" t="s">
        <v>1167</v>
      </c>
    </row>
    <row r="6081" spans="1:13" hidden="1" x14ac:dyDescent="0.2">
      <c r="A6081" t="s">
        <v>100</v>
      </c>
      <c r="B6081" t="s">
        <v>1144</v>
      </c>
      <c r="C6081" t="s">
        <v>1145</v>
      </c>
      <c r="E6081" t="s">
        <v>1153</v>
      </c>
      <c r="F6081" t="s">
        <v>1154</v>
      </c>
      <c r="G6081" t="s">
        <v>134</v>
      </c>
      <c r="H6081" t="s">
        <v>64</v>
      </c>
      <c r="I6081">
        <v>3</v>
      </c>
      <c r="J6081">
        <v>55.7</v>
      </c>
      <c r="K6081">
        <v>167.1</v>
      </c>
      <c r="L6081" t="s">
        <v>24</v>
      </c>
      <c r="M6081" t="s">
        <v>1155</v>
      </c>
    </row>
    <row r="6082" spans="1:13" hidden="1" x14ac:dyDescent="0.2">
      <c r="A6082" t="s">
        <v>100</v>
      </c>
      <c r="B6082" t="s">
        <v>1144</v>
      </c>
      <c r="C6082" t="s">
        <v>1145</v>
      </c>
      <c r="E6082" t="s">
        <v>1162</v>
      </c>
      <c r="F6082" t="s">
        <v>1163</v>
      </c>
      <c r="G6082" t="s">
        <v>134</v>
      </c>
      <c r="H6082" t="s">
        <v>32</v>
      </c>
      <c r="I6082">
        <v>2</v>
      </c>
      <c r="J6082">
        <v>55.7</v>
      </c>
      <c r="K6082">
        <v>111.4</v>
      </c>
      <c r="L6082" t="s">
        <v>217</v>
      </c>
      <c r="M6082" t="s">
        <v>1152</v>
      </c>
    </row>
    <row r="6083" spans="1:13" hidden="1" x14ac:dyDescent="0.2">
      <c r="A6083" t="s">
        <v>101</v>
      </c>
      <c r="B6083" t="s">
        <v>1144</v>
      </c>
      <c r="C6083" t="s">
        <v>1145</v>
      </c>
      <c r="E6083" t="s">
        <v>17</v>
      </c>
      <c r="I6083">
        <v>38</v>
      </c>
      <c r="J6083">
        <v>55.7</v>
      </c>
      <c r="K6083">
        <v>2116.6</v>
      </c>
    </row>
    <row r="6084" spans="1:13" hidden="1" x14ac:dyDescent="0.2">
      <c r="A6084" t="s">
        <v>102</v>
      </c>
      <c r="B6084" t="s">
        <v>1144</v>
      </c>
      <c r="C6084" t="s">
        <v>1145</v>
      </c>
      <c r="E6084" t="s">
        <v>1146</v>
      </c>
      <c r="F6084" t="s">
        <v>1147</v>
      </c>
      <c r="G6084" t="s">
        <v>396</v>
      </c>
      <c r="H6084" t="s">
        <v>1148</v>
      </c>
      <c r="I6084">
        <v>17</v>
      </c>
      <c r="J6084">
        <v>55.7</v>
      </c>
      <c r="K6084">
        <v>946.9</v>
      </c>
      <c r="L6084" t="s">
        <v>162</v>
      </c>
      <c r="M6084" t="s">
        <v>1149</v>
      </c>
    </row>
    <row r="6085" spans="1:13" hidden="1" x14ac:dyDescent="0.2">
      <c r="A6085" t="s">
        <v>102</v>
      </c>
      <c r="B6085" t="s">
        <v>1144</v>
      </c>
      <c r="C6085" t="s">
        <v>1145</v>
      </c>
      <c r="E6085" t="s">
        <v>1162</v>
      </c>
      <c r="F6085" t="s">
        <v>1163</v>
      </c>
      <c r="G6085" t="s">
        <v>134</v>
      </c>
      <c r="H6085" t="s">
        <v>32</v>
      </c>
      <c r="I6085">
        <v>1</v>
      </c>
      <c r="J6085">
        <v>55.7</v>
      </c>
      <c r="K6085">
        <v>55.7</v>
      </c>
      <c r="L6085" t="s">
        <v>217</v>
      </c>
      <c r="M6085" t="s">
        <v>1152</v>
      </c>
    </row>
    <row r="6086" spans="1:13" hidden="1" x14ac:dyDescent="0.2">
      <c r="A6086" t="s">
        <v>102</v>
      </c>
      <c r="B6086" t="s">
        <v>1144</v>
      </c>
      <c r="C6086" t="s">
        <v>1145</v>
      </c>
      <c r="E6086" t="s">
        <v>1169</v>
      </c>
      <c r="F6086" t="s">
        <v>274</v>
      </c>
      <c r="G6086" t="s">
        <v>129</v>
      </c>
      <c r="H6086" t="s">
        <v>180</v>
      </c>
      <c r="I6086">
        <v>10</v>
      </c>
      <c r="J6086">
        <v>55.7</v>
      </c>
      <c r="K6086">
        <v>557</v>
      </c>
      <c r="L6086" t="s">
        <v>24</v>
      </c>
    </row>
    <row r="6087" spans="1:13" hidden="1" x14ac:dyDescent="0.2">
      <c r="A6087" t="s">
        <v>102</v>
      </c>
      <c r="B6087" t="s">
        <v>1144</v>
      </c>
      <c r="C6087" t="s">
        <v>1145</v>
      </c>
      <c r="E6087" t="s">
        <v>1165</v>
      </c>
      <c r="F6087" t="s">
        <v>1166</v>
      </c>
      <c r="G6087" t="s">
        <v>134</v>
      </c>
      <c r="H6087" t="s">
        <v>145</v>
      </c>
      <c r="I6087">
        <v>1</v>
      </c>
      <c r="J6087">
        <v>55.7</v>
      </c>
      <c r="K6087">
        <v>55.7</v>
      </c>
      <c r="L6087" t="s">
        <v>24</v>
      </c>
      <c r="M6087" t="s">
        <v>1167</v>
      </c>
    </row>
    <row r="6088" spans="1:13" hidden="1" x14ac:dyDescent="0.2">
      <c r="A6088" t="s">
        <v>102</v>
      </c>
      <c r="B6088" t="s">
        <v>1144</v>
      </c>
      <c r="C6088" t="s">
        <v>1145</v>
      </c>
      <c r="E6088" t="s">
        <v>1160</v>
      </c>
      <c r="F6088" t="s">
        <v>1161</v>
      </c>
      <c r="G6088" t="s">
        <v>129</v>
      </c>
      <c r="I6088">
        <v>5</v>
      </c>
      <c r="J6088">
        <v>55.7</v>
      </c>
      <c r="K6088">
        <v>278.5</v>
      </c>
    </row>
    <row r="6089" spans="1:13" hidden="1" x14ac:dyDescent="0.2">
      <c r="A6089" t="s">
        <v>102</v>
      </c>
      <c r="B6089" t="s">
        <v>1144</v>
      </c>
      <c r="C6089" t="s">
        <v>1145</v>
      </c>
      <c r="E6089" t="s">
        <v>1153</v>
      </c>
      <c r="F6089" t="s">
        <v>1154</v>
      </c>
      <c r="G6089" t="s">
        <v>134</v>
      </c>
      <c r="H6089" t="s">
        <v>64</v>
      </c>
      <c r="I6089">
        <v>10</v>
      </c>
      <c r="J6089">
        <v>55.7</v>
      </c>
      <c r="K6089">
        <v>557</v>
      </c>
      <c r="L6089" t="s">
        <v>24</v>
      </c>
      <c r="M6089" t="s">
        <v>1155</v>
      </c>
    </row>
    <row r="6090" spans="1:13" hidden="1" x14ac:dyDescent="0.2">
      <c r="A6090" t="s">
        <v>103</v>
      </c>
      <c r="B6090" t="s">
        <v>1144</v>
      </c>
      <c r="C6090" t="s">
        <v>1145</v>
      </c>
      <c r="E6090" t="s">
        <v>1146</v>
      </c>
      <c r="F6090" t="s">
        <v>1147</v>
      </c>
      <c r="G6090" t="s">
        <v>396</v>
      </c>
      <c r="H6090" t="s">
        <v>1148</v>
      </c>
      <c r="I6090">
        <v>23</v>
      </c>
      <c r="J6090">
        <v>55.7</v>
      </c>
      <c r="K6090">
        <v>1281.0999999999999</v>
      </c>
      <c r="L6090" t="s">
        <v>162</v>
      </c>
      <c r="M6090" t="s">
        <v>1149</v>
      </c>
    </row>
    <row r="6091" spans="1:13" hidden="1" x14ac:dyDescent="0.2">
      <c r="A6091" t="s">
        <v>103</v>
      </c>
      <c r="B6091" t="s">
        <v>1144</v>
      </c>
      <c r="C6091" t="s">
        <v>1145</v>
      </c>
      <c r="E6091" t="s">
        <v>1162</v>
      </c>
      <c r="F6091" t="s">
        <v>1163</v>
      </c>
      <c r="G6091" t="s">
        <v>134</v>
      </c>
      <c r="H6091" t="s">
        <v>32</v>
      </c>
      <c r="I6091">
        <v>2</v>
      </c>
      <c r="J6091">
        <v>55.7</v>
      </c>
      <c r="K6091">
        <v>111.4</v>
      </c>
      <c r="L6091" t="s">
        <v>217</v>
      </c>
      <c r="M6091" t="s">
        <v>1152</v>
      </c>
    </row>
    <row r="6092" spans="1:13" hidden="1" x14ac:dyDescent="0.2">
      <c r="A6092" t="s">
        <v>103</v>
      </c>
      <c r="B6092" t="s">
        <v>1144</v>
      </c>
      <c r="C6092" t="s">
        <v>1145</v>
      </c>
      <c r="E6092" t="s">
        <v>1169</v>
      </c>
      <c r="F6092" t="s">
        <v>274</v>
      </c>
      <c r="G6092" t="s">
        <v>129</v>
      </c>
      <c r="H6092" t="s">
        <v>180</v>
      </c>
      <c r="I6092">
        <v>7</v>
      </c>
      <c r="J6092">
        <v>55.7</v>
      </c>
      <c r="K6092">
        <v>389.9</v>
      </c>
      <c r="L6092" t="s">
        <v>24</v>
      </c>
    </row>
    <row r="6093" spans="1:13" hidden="1" x14ac:dyDescent="0.2">
      <c r="A6093" t="s">
        <v>103</v>
      </c>
      <c r="B6093" t="s">
        <v>1144</v>
      </c>
      <c r="C6093" t="s">
        <v>1145</v>
      </c>
      <c r="E6093" t="s">
        <v>1153</v>
      </c>
      <c r="F6093" t="s">
        <v>1154</v>
      </c>
      <c r="G6093" t="s">
        <v>134</v>
      </c>
      <c r="H6093" t="s">
        <v>64</v>
      </c>
      <c r="I6093">
        <v>13</v>
      </c>
      <c r="J6093">
        <v>55.7</v>
      </c>
      <c r="K6093">
        <v>724.1</v>
      </c>
      <c r="L6093" t="s">
        <v>24</v>
      </c>
      <c r="M6093" t="s">
        <v>1155</v>
      </c>
    </row>
    <row r="6094" spans="1:13" hidden="1" x14ac:dyDescent="0.2">
      <c r="A6094" t="s">
        <v>103</v>
      </c>
      <c r="B6094" t="s">
        <v>1144</v>
      </c>
      <c r="C6094" t="s">
        <v>1145</v>
      </c>
      <c r="E6094" t="s">
        <v>1158</v>
      </c>
      <c r="F6094" t="s">
        <v>1159</v>
      </c>
      <c r="G6094" t="s">
        <v>134</v>
      </c>
      <c r="H6094" t="s">
        <v>32</v>
      </c>
      <c r="I6094">
        <v>2</v>
      </c>
      <c r="J6094">
        <v>55.7</v>
      </c>
      <c r="K6094">
        <v>111.4</v>
      </c>
      <c r="L6094" t="s">
        <v>217</v>
      </c>
      <c r="M6094" t="s">
        <v>1152</v>
      </c>
    </row>
    <row r="6095" spans="1:13" hidden="1" x14ac:dyDescent="0.2">
      <c r="A6095" t="s">
        <v>104</v>
      </c>
      <c r="B6095" t="s">
        <v>1144</v>
      </c>
      <c r="C6095" t="s">
        <v>1145</v>
      </c>
      <c r="E6095" t="s">
        <v>1153</v>
      </c>
      <c r="F6095" t="s">
        <v>1154</v>
      </c>
      <c r="G6095" t="s">
        <v>134</v>
      </c>
      <c r="H6095" t="s">
        <v>64</v>
      </c>
      <c r="I6095">
        <v>6</v>
      </c>
      <c r="J6095">
        <v>55.7</v>
      </c>
      <c r="K6095">
        <v>334.2</v>
      </c>
      <c r="L6095" t="s">
        <v>24</v>
      </c>
      <c r="M6095" t="s">
        <v>1155</v>
      </c>
    </row>
    <row r="6096" spans="1:13" hidden="1" x14ac:dyDescent="0.2">
      <c r="A6096" t="s">
        <v>104</v>
      </c>
      <c r="B6096" t="s">
        <v>1144</v>
      </c>
      <c r="C6096" t="s">
        <v>1145</v>
      </c>
      <c r="E6096" t="s">
        <v>1146</v>
      </c>
      <c r="F6096" t="s">
        <v>1147</v>
      </c>
      <c r="G6096" t="s">
        <v>396</v>
      </c>
      <c r="H6096" t="s">
        <v>1148</v>
      </c>
      <c r="I6096">
        <v>22</v>
      </c>
      <c r="J6096">
        <v>55.7</v>
      </c>
      <c r="K6096">
        <v>1225.4000000000001</v>
      </c>
      <c r="L6096" t="s">
        <v>162</v>
      </c>
      <c r="M6096" t="s">
        <v>1149</v>
      </c>
    </row>
    <row r="6097" spans="1:13" hidden="1" x14ac:dyDescent="0.2">
      <c r="A6097" t="s">
        <v>104</v>
      </c>
      <c r="B6097" t="s">
        <v>1144</v>
      </c>
      <c r="C6097" t="s">
        <v>1145</v>
      </c>
      <c r="E6097" t="s">
        <v>1169</v>
      </c>
      <c r="F6097" t="s">
        <v>274</v>
      </c>
      <c r="G6097" t="s">
        <v>129</v>
      </c>
      <c r="H6097" t="s">
        <v>180</v>
      </c>
      <c r="I6097">
        <v>8</v>
      </c>
      <c r="J6097">
        <v>55.7</v>
      </c>
      <c r="K6097">
        <v>445.6</v>
      </c>
      <c r="L6097" t="s">
        <v>24</v>
      </c>
    </row>
    <row r="6098" spans="1:13" hidden="1" x14ac:dyDescent="0.2">
      <c r="A6098" t="s">
        <v>104</v>
      </c>
      <c r="B6098" t="s">
        <v>1144</v>
      </c>
      <c r="C6098" t="s">
        <v>1145</v>
      </c>
      <c r="E6098" t="s">
        <v>1160</v>
      </c>
      <c r="F6098" t="s">
        <v>1161</v>
      </c>
      <c r="G6098" t="s">
        <v>129</v>
      </c>
      <c r="I6098">
        <v>2</v>
      </c>
      <c r="J6098">
        <v>55.7</v>
      </c>
      <c r="K6098">
        <v>111.4</v>
      </c>
    </row>
    <row r="6099" spans="1:13" hidden="1" x14ac:dyDescent="0.2">
      <c r="A6099" t="s">
        <v>104</v>
      </c>
      <c r="B6099" t="s">
        <v>1144</v>
      </c>
      <c r="C6099" t="s">
        <v>1145</v>
      </c>
      <c r="E6099" t="s">
        <v>1162</v>
      </c>
      <c r="F6099" t="s">
        <v>1163</v>
      </c>
      <c r="G6099" t="s">
        <v>134</v>
      </c>
      <c r="H6099" t="s">
        <v>32</v>
      </c>
      <c r="I6099">
        <v>3</v>
      </c>
      <c r="J6099">
        <v>55.7</v>
      </c>
      <c r="K6099">
        <v>167.1</v>
      </c>
      <c r="L6099" t="s">
        <v>217</v>
      </c>
      <c r="M6099" t="s">
        <v>1152</v>
      </c>
    </row>
    <row r="6100" spans="1:13" hidden="1" x14ac:dyDescent="0.2">
      <c r="A6100" t="s">
        <v>105</v>
      </c>
      <c r="B6100" t="s">
        <v>1144</v>
      </c>
      <c r="C6100" t="s">
        <v>1145</v>
      </c>
      <c r="E6100" t="s">
        <v>1153</v>
      </c>
      <c r="F6100" t="s">
        <v>1154</v>
      </c>
      <c r="G6100" t="s">
        <v>134</v>
      </c>
      <c r="H6100" t="s">
        <v>64</v>
      </c>
      <c r="I6100">
        <v>2</v>
      </c>
      <c r="J6100">
        <v>55.7</v>
      </c>
      <c r="K6100">
        <v>111.4</v>
      </c>
      <c r="L6100" t="s">
        <v>24</v>
      </c>
      <c r="M6100" t="s">
        <v>1155</v>
      </c>
    </row>
    <row r="6101" spans="1:13" hidden="1" x14ac:dyDescent="0.2">
      <c r="A6101" t="s">
        <v>105</v>
      </c>
      <c r="B6101" t="s">
        <v>1144</v>
      </c>
      <c r="C6101" t="s">
        <v>1145</v>
      </c>
      <c r="E6101" t="s">
        <v>46</v>
      </c>
      <c r="I6101">
        <v>16</v>
      </c>
      <c r="J6101">
        <v>55.7</v>
      </c>
      <c r="K6101">
        <v>891.2</v>
      </c>
    </row>
    <row r="6102" spans="1:13" hidden="1" x14ac:dyDescent="0.2">
      <c r="A6102" t="s">
        <v>105</v>
      </c>
      <c r="B6102" t="s">
        <v>1144</v>
      </c>
      <c r="C6102" t="s">
        <v>1145</v>
      </c>
      <c r="E6102" t="s">
        <v>1146</v>
      </c>
      <c r="F6102" t="s">
        <v>1147</v>
      </c>
      <c r="G6102" t="s">
        <v>396</v>
      </c>
      <c r="H6102" t="s">
        <v>1148</v>
      </c>
      <c r="I6102">
        <v>14</v>
      </c>
      <c r="J6102">
        <v>55.7</v>
      </c>
      <c r="K6102">
        <v>779.8</v>
      </c>
      <c r="L6102" t="s">
        <v>162</v>
      </c>
      <c r="M6102" t="s">
        <v>1149</v>
      </c>
    </row>
    <row r="6103" spans="1:13" hidden="1" x14ac:dyDescent="0.2">
      <c r="A6103" t="s">
        <v>105</v>
      </c>
      <c r="B6103" t="s">
        <v>1144</v>
      </c>
      <c r="C6103" t="s">
        <v>1145</v>
      </c>
      <c r="E6103" t="s">
        <v>1162</v>
      </c>
      <c r="F6103" t="s">
        <v>1163</v>
      </c>
      <c r="G6103" t="s">
        <v>134</v>
      </c>
      <c r="H6103" t="s">
        <v>32</v>
      </c>
      <c r="I6103">
        <v>2</v>
      </c>
      <c r="J6103">
        <v>55.7</v>
      </c>
      <c r="K6103">
        <v>111.4</v>
      </c>
      <c r="L6103" t="s">
        <v>217</v>
      </c>
      <c r="M6103" t="s">
        <v>1152</v>
      </c>
    </row>
    <row r="6104" spans="1:13" hidden="1" x14ac:dyDescent="0.2">
      <c r="A6104" t="s">
        <v>105</v>
      </c>
      <c r="B6104" t="s">
        <v>1144</v>
      </c>
      <c r="C6104" t="s">
        <v>1145</v>
      </c>
      <c r="E6104" t="s">
        <v>1156</v>
      </c>
      <c r="F6104" t="s">
        <v>1157</v>
      </c>
      <c r="G6104" t="s">
        <v>134</v>
      </c>
      <c r="H6104" t="s">
        <v>32</v>
      </c>
      <c r="I6104">
        <v>1</v>
      </c>
      <c r="J6104">
        <v>55.7</v>
      </c>
      <c r="K6104">
        <v>55.7</v>
      </c>
      <c r="L6104" t="s">
        <v>217</v>
      </c>
      <c r="M6104" t="s">
        <v>1152</v>
      </c>
    </row>
    <row r="6105" spans="1:13" hidden="1" x14ac:dyDescent="0.2">
      <c r="A6105" t="s">
        <v>105</v>
      </c>
      <c r="B6105" t="s">
        <v>1144</v>
      </c>
      <c r="C6105" t="s">
        <v>1145</v>
      </c>
      <c r="E6105" t="s">
        <v>1160</v>
      </c>
      <c r="F6105" t="s">
        <v>1161</v>
      </c>
      <c r="G6105" t="s">
        <v>129</v>
      </c>
      <c r="I6105">
        <v>2</v>
      </c>
      <c r="J6105">
        <v>55.7</v>
      </c>
      <c r="K6105">
        <v>111.4</v>
      </c>
    </row>
    <row r="6106" spans="1:13" hidden="1" x14ac:dyDescent="0.2">
      <c r="A6106" t="s">
        <v>105</v>
      </c>
      <c r="B6106" t="s">
        <v>1144</v>
      </c>
      <c r="C6106" t="s">
        <v>1145</v>
      </c>
      <c r="E6106" t="s">
        <v>1158</v>
      </c>
      <c r="F6106" t="s">
        <v>1159</v>
      </c>
      <c r="G6106" t="s">
        <v>134</v>
      </c>
      <c r="H6106" t="s">
        <v>32</v>
      </c>
      <c r="I6106">
        <v>3</v>
      </c>
      <c r="J6106">
        <v>55.7</v>
      </c>
      <c r="K6106">
        <v>167.1</v>
      </c>
      <c r="L6106" t="s">
        <v>217</v>
      </c>
      <c r="M6106" t="s">
        <v>1152</v>
      </c>
    </row>
    <row r="6107" spans="1:13" hidden="1" x14ac:dyDescent="0.2">
      <c r="A6107" t="s">
        <v>106</v>
      </c>
      <c r="B6107" t="s">
        <v>1144</v>
      </c>
      <c r="C6107" t="s">
        <v>1145</v>
      </c>
      <c r="E6107" t="s">
        <v>1146</v>
      </c>
      <c r="F6107" t="s">
        <v>1147</v>
      </c>
      <c r="G6107" t="s">
        <v>396</v>
      </c>
      <c r="H6107" t="s">
        <v>1148</v>
      </c>
      <c r="I6107">
        <v>21</v>
      </c>
      <c r="J6107">
        <v>55.7</v>
      </c>
      <c r="K6107">
        <v>1169.7</v>
      </c>
      <c r="L6107" t="s">
        <v>162</v>
      </c>
      <c r="M6107" t="s">
        <v>1149</v>
      </c>
    </row>
    <row r="6108" spans="1:13" hidden="1" x14ac:dyDescent="0.2">
      <c r="A6108" t="s">
        <v>106</v>
      </c>
      <c r="B6108" t="s">
        <v>1144</v>
      </c>
      <c r="C6108" t="s">
        <v>1145</v>
      </c>
      <c r="E6108" t="s">
        <v>1150</v>
      </c>
      <c r="F6108" t="s">
        <v>1151</v>
      </c>
      <c r="G6108" t="s">
        <v>134</v>
      </c>
      <c r="H6108" t="s">
        <v>32</v>
      </c>
      <c r="I6108">
        <v>2</v>
      </c>
      <c r="J6108">
        <v>55.7</v>
      </c>
      <c r="K6108">
        <v>111.4</v>
      </c>
      <c r="L6108" t="s">
        <v>217</v>
      </c>
      <c r="M6108" t="s">
        <v>1152</v>
      </c>
    </row>
    <row r="6109" spans="1:13" hidden="1" x14ac:dyDescent="0.2">
      <c r="A6109" t="s">
        <v>106</v>
      </c>
      <c r="B6109" t="s">
        <v>1144</v>
      </c>
      <c r="C6109" t="s">
        <v>1145</v>
      </c>
      <c r="E6109" t="s">
        <v>1160</v>
      </c>
      <c r="F6109" t="s">
        <v>1161</v>
      </c>
      <c r="G6109" t="s">
        <v>129</v>
      </c>
      <c r="I6109">
        <v>3</v>
      </c>
      <c r="J6109">
        <v>55.7</v>
      </c>
      <c r="K6109">
        <v>167.1</v>
      </c>
    </row>
    <row r="6110" spans="1:13" hidden="1" x14ac:dyDescent="0.2">
      <c r="A6110" t="s">
        <v>106</v>
      </c>
      <c r="B6110" t="s">
        <v>1144</v>
      </c>
      <c r="C6110" t="s">
        <v>1145</v>
      </c>
      <c r="E6110" t="s">
        <v>1169</v>
      </c>
      <c r="F6110" t="s">
        <v>274</v>
      </c>
      <c r="G6110" t="s">
        <v>129</v>
      </c>
      <c r="H6110" t="s">
        <v>180</v>
      </c>
      <c r="I6110">
        <v>9</v>
      </c>
      <c r="J6110">
        <v>55.7</v>
      </c>
      <c r="K6110">
        <v>501.3</v>
      </c>
      <c r="L6110" t="s">
        <v>24</v>
      </c>
    </row>
    <row r="6111" spans="1:13" hidden="1" x14ac:dyDescent="0.2">
      <c r="A6111" t="s">
        <v>106</v>
      </c>
      <c r="B6111" t="s">
        <v>1144</v>
      </c>
      <c r="C6111" t="s">
        <v>1145</v>
      </c>
      <c r="E6111" t="s">
        <v>1158</v>
      </c>
      <c r="F6111" t="s">
        <v>1159</v>
      </c>
      <c r="G6111" t="s">
        <v>134</v>
      </c>
      <c r="H6111" t="s">
        <v>32</v>
      </c>
      <c r="I6111">
        <v>1</v>
      </c>
      <c r="J6111">
        <v>55.7</v>
      </c>
      <c r="K6111">
        <v>55.7</v>
      </c>
      <c r="L6111" t="s">
        <v>217</v>
      </c>
      <c r="M6111" t="s">
        <v>1152</v>
      </c>
    </row>
    <row r="6112" spans="1:13" hidden="1" x14ac:dyDescent="0.2">
      <c r="A6112" t="s">
        <v>106</v>
      </c>
      <c r="B6112" t="s">
        <v>1144</v>
      </c>
      <c r="C6112" t="s">
        <v>1145</v>
      </c>
      <c r="E6112" t="s">
        <v>1162</v>
      </c>
      <c r="F6112" t="s">
        <v>1163</v>
      </c>
      <c r="G6112" t="s">
        <v>134</v>
      </c>
      <c r="H6112" t="s">
        <v>32</v>
      </c>
      <c r="I6112">
        <v>1</v>
      </c>
      <c r="J6112">
        <v>55.7</v>
      </c>
      <c r="K6112">
        <v>55.7</v>
      </c>
      <c r="L6112" t="s">
        <v>217</v>
      </c>
      <c r="M6112" t="s">
        <v>1152</v>
      </c>
    </row>
    <row r="6113" spans="1:13" hidden="1" x14ac:dyDescent="0.2">
      <c r="A6113" t="s">
        <v>106</v>
      </c>
      <c r="B6113" t="s">
        <v>1144</v>
      </c>
      <c r="C6113" t="s">
        <v>1145</v>
      </c>
      <c r="E6113" t="s">
        <v>1153</v>
      </c>
      <c r="F6113" t="s">
        <v>1154</v>
      </c>
      <c r="G6113" t="s">
        <v>134</v>
      </c>
      <c r="H6113" t="s">
        <v>64</v>
      </c>
      <c r="I6113">
        <v>4</v>
      </c>
      <c r="J6113">
        <v>55.7</v>
      </c>
      <c r="K6113">
        <v>222.8</v>
      </c>
      <c r="L6113" t="s">
        <v>24</v>
      </c>
      <c r="M6113" t="s">
        <v>1155</v>
      </c>
    </row>
    <row r="6114" spans="1:13" hidden="1" x14ac:dyDescent="0.2">
      <c r="A6114" t="s">
        <v>107</v>
      </c>
      <c r="B6114" t="s">
        <v>1144</v>
      </c>
      <c r="C6114" t="s">
        <v>1145</v>
      </c>
      <c r="E6114" t="s">
        <v>1156</v>
      </c>
      <c r="F6114" t="s">
        <v>1157</v>
      </c>
      <c r="G6114" t="s">
        <v>134</v>
      </c>
      <c r="H6114" t="s">
        <v>32</v>
      </c>
      <c r="I6114">
        <v>8</v>
      </c>
      <c r="J6114">
        <v>55.7</v>
      </c>
      <c r="K6114">
        <v>445.6</v>
      </c>
      <c r="L6114" t="s">
        <v>217</v>
      </c>
      <c r="M6114" t="s">
        <v>1152</v>
      </c>
    </row>
    <row r="6115" spans="1:13" hidden="1" x14ac:dyDescent="0.2">
      <c r="A6115" t="s">
        <v>107</v>
      </c>
      <c r="B6115" t="s">
        <v>1144</v>
      </c>
      <c r="C6115" t="s">
        <v>1145</v>
      </c>
      <c r="E6115" t="s">
        <v>1146</v>
      </c>
      <c r="F6115" t="s">
        <v>1147</v>
      </c>
      <c r="G6115" t="s">
        <v>396</v>
      </c>
      <c r="H6115" t="s">
        <v>1148</v>
      </c>
      <c r="I6115">
        <v>20</v>
      </c>
      <c r="J6115">
        <v>55.7</v>
      </c>
      <c r="K6115">
        <v>1114</v>
      </c>
      <c r="L6115" t="s">
        <v>162</v>
      </c>
      <c r="M6115" t="s">
        <v>1149</v>
      </c>
    </row>
    <row r="6116" spans="1:13" hidden="1" x14ac:dyDescent="0.2">
      <c r="A6116" t="s">
        <v>107</v>
      </c>
      <c r="B6116" t="s">
        <v>1144</v>
      </c>
      <c r="C6116" t="s">
        <v>1145</v>
      </c>
      <c r="E6116" t="s">
        <v>17</v>
      </c>
      <c r="I6116">
        <v>4</v>
      </c>
      <c r="J6116">
        <v>55.7</v>
      </c>
      <c r="K6116">
        <v>222.8</v>
      </c>
    </row>
    <row r="6117" spans="1:13" hidden="1" x14ac:dyDescent="0.2">
      <c r="A6117" t="s">
        <v>107</v>
      </c>
      <c r="B6117" t="s">
        <v>1144</v>
      </c>
      <c r="C6117" t="s">
        <v>1145</v>
      </c>
      <c r="E6117" t="s">
        <v>1160</v>
      </c>
      <c r="F6117" t="s">
        <v>1161</v>
      </c>
      <c r="G6117" t="s">
        <v>129</v>
      </c>
      <c r="I6117">
        <v>5</v>
      </c>
      <c r="J6117">
        <v>55.7</v>
      </c>
      <c r="K6117">
        <v>278.5</v>
      </c>
    </row>
    <row r="6118" spans="1:13" hidden="1" x14ac:dyDescent="0.2">
      <c r="A6118" t="s">
        <v>107</v>
      </c>
      <c r="B6118" t="s">
        <v>1144</v>
      </c>
      <c r="C6118" t="s">
        <v>1145</v>
      </c>
      <c r="E6118" t="s">
        <v>1162</v>
      </c>
      <c r="F6118" t="s">
        <v>1163</v>
      </c>
      <c r="G6118" t="s">
        <v>134</v>
      </c>
      <c r="H6118" t="s">
        <v>32</v>
      </c>
      <c r="I6118">
        <v>2</v>
      </c>
      <c r="J6118">
        <v>55.7</v>
      </c>
      <c r="K6118">
        <v>111.4</v>
      </c>
      <c r="L6118" t="s">
        <v>217</v>
      </c>
      <c r="M6118" t="s">
        <v>1152</v>
      </c>
    </row>
    <row r="6119" spans="1:13" hidden="1" x14ac:dyDescent="0.2">
      <c r="A6119" t="s">
        <v>107</v>
      </c>
      <c r="B6119" t="s">
        <v>1144</v>
      </c>
      <c r="C6119" t="s">
        <v>1145</v>
      </c>
      <c r="E6119" t="s">
        <v>1169</v>
      </c>
      <c r="F6119" t="s">
        <v>274</v>
      </c>
      <c r="G6119" t="s">
        <v>129</v>
      </c>
      <c r="H6119" t="s">
        <v>180</v>
      </c>
      <c r="I6119">
        <v>5</v>
      </c>
      <c r="J6119">
        <v>55.7</v>
      </c>
      <c r="K6119">
        <v>278.5</v>
      </c>
      <c r="L6119" t="s">
        <v>24</v>
      </c>
    </row>
    <row r="6120" spans="1:13" hidden="1" x14ac:dyDescent="0.2">
      <c r="A6120" t="s">
        <v>108</v>
      </c>
      <c r="B6120" t="s">
        <v>1144</v>
      </c>
      <c r="C6120" t="s">
        <v>1145</v>
      </c>
      <c r="E6120" t="s">
        <v>1146</v>
      </c>
      <c r="F6120" t="s">
        <v>1147</v>
      </c>
      <c r="G6120" t="s">
        <v>396</v>
      </c>
      <c r="H6120" t="s">
        <v>1148</v>
      </c>
      <c r="I6120">
        <v>16</v>
      </c>
      <c r="J6120">
        <v>55.7</v>
      </c>
      <c r="K6120">
        <v>891.2</v>
      </c>
      <c r="L6120" t="s">
        <v>162</v>
      </c>
      <c r="M6120" t="s">
        <v>1149</v>
      </c>
    </row>
    <row r="6121" spans="1:13" hidden="1" x14ac:dyDescent="0.2">
      <c r="A6121" t="s">
        <v>108</v>
      </c>
      <c r="B6121" t="s">
        <v>1144</v>
      </c>
      <c r="C6121" t="s">
        <v>1145</v>
      </c>
      <c r="E6121" t="s">
        <v>1169</v>
      </c>
      <c r="F6121" t="s">
        <v>274</v>
      </c>
      <c r="G6121" t="s">
        <v>129</v>
      </c>
      <c r="H6121" t="s">
        <v>180</v>
      </c>
      <c r="I6121">
        <v>11</v>
      </c>
      <c r="J6121">
        <v>55.7</v>
      </c>
      <c r="K6121">
        <v>612.70000000000005</v>
      </c>
      <c r="L6121" t="s">
        <v>24</v>
      </c>
    </row>
    <row r="6122" spans="1:13" hidden="1" x14ac:dyDescent="0.2">
      <c r="A6122" t="s">
        <v>108</v>
      </c>
      <c r="B6122" t="s">
        <v>1144</v>
      </c>
      <c r="C6122" t="s">
        <v>1145</v>
      </c>
      <c r="E6122" t="s">
        <v>1165</v>
      </c>
      <c r="F6122" t="s">
        <v>1166</v>
      </c>
      <c r="G6122" t="s">
        <v>134</v>
      </c>
      <c r="H6122" t="s">
        <v>145</v>
      </c>
      <c r="I6122">
        <v>4</v>
      </c>
      <c r="J6122">
        <v>55.7</v>
      </c>
      <c r="K6122">
        <v>222.8</v>
      </c>
      <c r="L6122" t="s">
        <v>24</v>
      </c>
      <c r="M6122" t="s">
        <v>1167</v>
      </c>
    </row>
    <row r="6123" spans="1:13" hidden="1" x14ac:dyDescent="0.2">
      <c r="A6123" t="s">
        <v>108</v>
      </c>
      <c r="B6123" t="s">
        <v>1144</v>
      </c>
      <c r="C6123" t="s">
        <v>1145</v>
      </c>
      <c r="E6123" t="s">
        <v>1156</v>
      </c>
      <c r="F6123" t="s">
        <v>1157</v>
      </c>
      <c r="G6123" t="s">
        <v>134</v>
      </c>
      <c r="H6123" t="s">
        <v>32</v>
      </c>
      <c r="I6123">
        <v>4</v>
      </c>
      <c r="J6123">
        <v>55.7</v>
      </c>
      <c r="K6123">
        <v>222.8</v>
      </c>
      <c r="L6123" t="s">
        <v>217</v>
      </c>
      <c r="M6123" t="s">
        <v>1152</v>
      </c>
    </row>
    <row r="6124" spans="1:13" hidden="1" x14ac:dyDescent="0.2">
      <c r="A6124" t="s">
        <v>108</v>
      </c>
      <c r="B6124" t="s">
        <v>1144</v>
      </c>
      <c r="C6124" t="s">
        <v>1145</v>
      </c>
      <c r="E6124" t="s">
        <v>1158</v>
      </c>
      <c r="F6124" t="s">
        <v>1159</v>
      </c>
      <c r="G6124" t="s">
        <v>134</v>
      </c>
      <c r="H6124" t="s">
        <v>32</v>
      </c>
      <c r="I6124">
        <v>1</v>
      </c>
      <c r="J6124">
        <v>55.7</v>
      </c>
      <c r="K6124">
        <v>55.7</v>
      </c>
      <c r="L6124" t="s">
        <v>217</v>
      </c>
      <c r="M6124" t="s">
        <v>1152</v>
      </c>
    </row>
    <row r="6125" spans="1:13" hidden="1" x14ac:dyDescent="0.2">
      <c r="A6125" t="s">
        <v>108</v>
      </c>
      <c r="B6125" t="s">
        <v>1144</v>
      </c>
      <c r="C6125" t="s">
        <v>1145</v>
      </c>
      <c r="E6125" t="s">
        <v>1162</v>
      </c>
      <c r="F6125" t="s">
        <v>1163</v>
      </c>
      <c r="G6125" t="s">
        <v>134</v>
      </c>
      <c r="H6125" t="s">
        <v>32</v>
      </c>
      <c r="I6125">
        <v>1</v>
      </c>
      <c r="J6125">
        <v>55.7</v>
      </c>
      <c r="K6125">
        <v>55.7</v>
      </c>
      <c r="L6125" t="s">
        <v>217</v>
      </c>
      <c r="M6125" t="s">
        <v>1152</v>
      </c>
    </row>
    <row r="6126" spans="1:13" hidden="1" x14ac:dyDescent="0.2">
      <c r="A6126" t="s">
        <v>109</v>
      </c>
      <c r="B6126" t="s">
        <v>1144</v>
      </c>
      <c r="C6126" t="s">
        <v>1145</v>
      </c>
      <c r="E6126" t="s">
        <v>17</v>
      </c>
      <c r="I6126">
        <v>38</v>
      </c>
      <c r="J6126">
        <v>55.7</v>
      </c>
      <c r="K6126">
        <v>2116.6</v>
      </c>
    </row>
    <row r="6127" spans="1:13" hidden="1" x14ac:dyDescent="0.2">
      <c r="A6127" t="s">
        <v>14</v>
      </c>
      <c r="B6127" t="s">
        <v>1170</v>
      </c>
      <c r="C6127" t="s">
        <v>1145</v>
      </c>
      <c r="E6127" t="s">
        <v>17</v>
      </c>
      <c r="I6127">
        <v>4</v>
      </c>
      <c r="J6127">
        <v>42.83</v>
      </c>
      <c r="K6127">
        <v>171.32</v>
      </c>
    </row>
    <row r="6128" spans="1:13" hidden="1" x14ac:dyDescent="0.2">
      <c r="A6128" t="s">
        <v>14</v>
      </c>
      <c r="B6128" t="s">
        <v>1170</v>
      </c>
      <c r="C6128" t="s">
        <v>1145</v>
      </c>
      <c r="E6128" t="s">
        <v>1171</v>
      </c>
      <c r="F6128" t="s">
        <v>1172</v>
      </c>
      <c r="G6128" t="s">
        <v>134</v>
      </c>
      <c r="H6128" t="s">
        <v>64</v>
      </c>
      <c r="I6128">
        <v>10</v>
      </c>
      <c r="J6128">
        <v>42.83</v>
      </c>
      <c r="K6128">
        <v>428.3</v>
      </c>
      <c r="L6128" t="s">
        <v>24</v>
      </c>
      <c r="M6128" t="s">
        <v>1173</v>
      </c>
    </row>
    <row r="6129" spans="1:14" hidden="1" x14ac:dyDescent="0.2">
      <c r="A6129" t="s">
        <v>14</v>
      </c>
      <c r="B6129" t="s">
        <v>1170</v>
      </c>
      <c r="C6129" t="s">
        <v>1145</v>
      </c>
      <c r="E6129" t="s">
        <v>1174</v>
      </c>
      <c r="F6129" t="s">
        <v>1175</v>
      </c>
      <c r="G6129" t="s">
        <v>134</v>
      </c>
      <c r="H6129" t="s">
        <v>64</v>
      </c>
      <c r="I6129">
        <v>26</v>
      </c>
      <c r="J6129">
        <v>42.83</v>
      </c>
      <c r="K6129">
        <v>1113.58</v>
      </c>
      <c r="L6129" t="s">
        <v>24</v>
      </c>
      <c r="M6129" t="s">
        <v>1176</v>
      </c>
    </row>
    <row r="6130" spans="1:14" hidden="1" x14ac:dyDescent="0.2">
      <c r="A6130" t="s">
        <v>36</v>
      </c>
      <c r="B6130" t="s">
        <v>1170</v>
      </c>
      <c r="C6130" t="s">
        <v>1145</v>
      </c>
      <c r="E6130" t="s">
        <v>1171</v>
      </c>
      <c r="F6130" t="s">
        <v>1172</v>
      </c>
      <c r="G6130" t="s">
        <v>134</v>
      </c>
      <c r="H6130" t="s">
        <v>64</v>
      </c>
      <c r="I6130">
        <v>25</v>
      </c>
      <c r="J6130">
        <v>42.83</v>
      </c>
      <c r="K6130">
        <v>1070.75</v>
      </c>
      <c r="L6130" t="s">
        <v>24</v>
      </c>
      <c r="M6130" t="s">
        <v>1173</v>
      </c>
    </row>
    <row r="6131" spans="1:14" hidden="1" x14ac:dyDescent="0.2">
      <c r="A6131" t="s">
        <v>36</v>
      </c>
      <c r="B6131" t="s">
        <v>1170</v>
      </c>
      <c r="C6131" t="s">
        <v>1145</v>
      </c>
      <c r="E6131" t="s">
        <v>1174</v>
      </c>
      <c r="F6131" t="s">
        <v>1175</v>
      </c>
      <c r="G6131" t="s">
        <v>134</v>
      </c>
      <c r="H6131" t="s">
        <v>64</v>
      </c>
      <c r="I6131">
        <v>11</v>
      </c>
      <c r="J6131">
        <v>42.83</v>
      </c>
      <c r="K6131">
        <v>471.13</v>
      </c>
      <c r="L6131" t="s">
        <v>24</v>
      </c>
      <c r="M6131" t="s">
        <v>1176</v>
      </c>
    </row>
    <row r="6132" spans="1:14" hidden="1" x14ac:dyDescent="0.2">
      <c r="A6132" t="s">
        <v>36</v>
      </c>
      <c r="B6132" t="s">
        <v>1170</v>
      </c>
      <c r="C6132" t="s">
        <v>1145</v>
      </c>
      <c r="E6132" t="s">
        <v>18</v>
      </c>
      <c r="I6132">
        <v>4</v>
      </c>
      <c r="J6132">
        <v>42.83</v>
      </c>
      <c r="K6132">
        <v>171.32</v>
      </c>
    </row>
    <row r="6133" spans="1:14" hidden="1" x14ac:dyDescent="0.2">
      <c r="A6133" t="s">
        <v>37</v>
      </c>
      <c r="B6133" t="s">
        <v>1170</v>
      </c>
      <c r="C6133" t="s">
        <v>1145</v>
      </c>
      <c r="E6133" t="s">
        <v>18</v>
      </c>
      <c r="I6133">
        <v>2</v>
      </c>
      <c r="J6133">
        <v>42.83</v>
      </c>
      <c r="K6133">
        <v>85.66</v>
      </c>
    </row>
    <row r="6134" spans="1:14" hidden="1" x14ac:dyDescent="0.2">
      <c r="A6134" t="s">
        <v>37</v>
      </c>
      <c r="B6134" t="s">
        <v>1170</v>
      </c>
      <c r="C6134" t="s">
        <v>1145</v>
      </c>
      <c r="E6134" t="s">
        <v>1171</v>
      </c>
      <c r="F6134" t="s">
        <v>1172</v>
      </c>
      <c r="G6134" t="s">
        <v>134</v>
      </c>
      <c r="H6134" t="s">
        <v>64</v>
      </c>
      <c r="I6134">
        <v>25</v>
      </c>
      <c r="J6134">
        <v>42.83</v>
      </c>
      <c r="K6134">
        <v>1070.75</v>
      </c>
      <c r="L6134" t="s">
        <v>24</v>
      </c>
      <c r="M6134" t="s">
        <v>1173</v>
      </c>
    </row>
    <row r="6135" spans="1:14" hidden="1" x14ac:dyDescent="0.2">
      <c r="A6135" t="s">
        <v>37</v>
      </c>
      <c r="B6135" t="s">
        <v>1170</v>
      </c>
      <c r="C6135" t="s">
        <v>1145</v>
      </c>
      <c r="E6135" t="s">
        <v>1174</v>
      </c>
      <c r="F6135" t="s">
        <v>1175</v>
      </c>
      <c r="G6135" t="s">
        <v>134</v>
      </c>
      <c r="H6135" t="s">
        <v>64</v>
      </c>
      <c r="I6135">
        <v>10</v>
      </c>
      <c r="J6135">
        <v>42.83</v>
      </c>
      <c r="K6135">
        <v>428.3</v>
      </c>
      <c r="L6135" t="s">
        <v>24</v>
      </c>
      <c r="M6135" t="s">
        <v>1176</v>
      </c>
    </row>
    <row r="6136" spans="1:14" hidden="1" x14ac:dyDescent="0.2">
      <c r="A6136" t="s">
        <v>37</v>
      </c>
      <c r="B6136" t="s">
        <v>1170</v>
      </c>
      <c r="C6136" t="s">
        <v>1145</v>
      </c>
      <c r="E6136" t="s">
        <v>20</v>
      </c>
      <c r="I6136">
        <v>3</v>
      </c>
      <c r="J6136">
        <v>42.83</v>
      </c>
      <c r="K6136">
        <v>128.49</v>
      </c>
    </row>
    <row r="6137" spans="1:14" hidden="1" x14ac:dyDescent="0.2">
      <c r="A6137" t="s">
        <v>39</v>
      </c>
      <c r="B6137" t="s">
        <v>1170</v>
      </c>
      <c r="C6137" t="s">
        <v>1145</v>
      </c>
      <c r="E6137" t="s">
        <v>18</v>
      </c>
      <c r="I6137">
        <v>3</v>
      </c>
      <c r="J6137">
        <v>42.83</v>
      </c>
      <c r="K6137">
        <v>128.49</v>
      </c>
    </row>
    <row r="6138" spans="1:14" hidden="1" x14ac:dyDescent="0.2">
      <c r="A6138" t="s">
        <v>39</v>
      </c>
      <c r="B6138" t="s">
        <v>1170</v>
      </c>
      <c r="C6138" t="s">
        <v>1145</v>
      </c>
      <c r="E6138" t="s">
        <v>1171</v>
      </c>
      <c r="F6138" t="s">
        <v>1172</v>
      </c>
      <c r="G6138" t="s">
        <v>134</v>
      </c>
      <c r="H6138" t="s">
        <v>64</v>
      </c>
      <c r="I6138">
        <v>12</v>
      </c>
      <c r="J6138">
        <v>42.83</v>
      </c>
      <c r="K6138">
        <v>513.96</v>
      </c>
      <c r="L6138" t="s">
        <v>24</v>
      </c>
      <c r="M6138" t="s">
        <v>1173</v>
      </c>
    </row>
    <row r="6139" spans="1:14" hidden="1" x14ac:dyDescent="0.2">
      <c r="A6139" t="s">
        <v>39</v>
      </c>
      <c r="B6139" t="s">
        <v>1170</v>
      </c>
      <c r="C6139" t="s">
        <v>1145</v>
      </c>
      <c r="E6139" t="s">
        <v>1174</v>
      </c>
      <c r="F6139" t="s">
        <v>1175</v>
      </c>
      <c r="G6139" t="s">
        <v>134</v>
      </c>
      <c r="H6139" t="s">
        <v>64</v>
      </c>
      <c r="I6139">
        <v>15</v>
      </c>
      <c r="J6139">
        <v>42.83</v>
      </c>
      <c r="K6139">
        <v>642.45000000000005</v>
      </c>
      <c r="L6139" t="s">
        <v>24</v>
      </c>
      <c r="M6139" t="s">
        <v>1176</v>
      </c>
    </row>
    <row r="6140" spans="1:14" hidden="1" x14ac:dyDescent="0.2">
      <c r="A6140" t="s">
        <v>39</v>
      </c>
      <c r="B6140" t="s">
        <v>1170</v>
      </c>
      <c r="C6140" t="s">
        <v>1145</v>
      </c>
      <c r="E6140" t="s">
        <v>17</v>
      </c>
      <c r="I6140">
        <v>4</v>
      </c>
      <c r="J6140">
        <v>42.83</v>
      </c>
      <c r="K6140">
        <v>171.32</v>
      </c>
    </row>
    <row r="6141" spans="1:14" hidden="1" x14ac:dyDescent="0.2">
      <c r="A6141" t="s">
        <v>39</v>
      </c>
      <c r="B6141" t="s">
        <v>1170</v>
      </c>
      <c r="C6141" t="s">
        <v>1145</v>
      </c>
      <c r="E6141" t="s">
        <v>20</v>
      </c>
      <c r="I6141">
        <v>4</v>
      </c>
      <c r="J6141">
        <v>42.83</v>
      </c>
      <c r="K6141">
        <v>171.32</v>
      </c>
    </row>
    <row r="6142" spans="1:14" hidden="1" x14ac:dyDescent="0.2">
      <c r="A6142" t="s">
        <v>39</v>
      </c>
      <c r="B6142" t="s">
        <v>1170</v>
      </c>
      <c r="C6142" t="s">
        <v>1145</v>
      </c>
      <c r="E6142" t="s">
        <v>566</v>
      </c>
      <c r="I6142">
        <v>2</v>
      </c>
      <c r="J6142">
        <v>42.83</v>
      </c>
      <c r="K6142">
        <v>85.66</v>
      </c>
    </row>
    <row r="6143" spans="1:14" hidden="1" x14ac:dyDescent="0.2">
      <c r="A6143" t="s">
        <v>44</v>
      </c>
      <c r="B6143" t="s">
        <v>1170</v>
      </c>
      <c r="C6143" t="s">
        <v>1145</v>
      </c>
      <c r="E6143" t="s">
        <v>18</v>
      </c>
      <c r="I6143">
        <v>2</v>
      </c>
      <c r="J6143">
        <v>42.83</v>
      </c>
      <c r="K6143">
        <v>85.66</v>
      </c>
      <c r="N6143" t="s">
        <v>1177</v>
      </c>
    </row>
    <row r="6144" spans="1:14" hidden="1" x14ac:dyDescent="0.2">
      <c r="A6144" t="s">
        <v>44</v>
      </c>
      <c r="B6144" t="s">
        <v>1170</v>
      </c>
      <c r="C6144" t="s">
        <v>1145</v>
      </c>
      <c r="E6144" t="s">
        <v>1171</v>
      </c>
      <c r="F6144" t="s">
        <v>1172</v>
      </c>
      <c r="G6144" t="s">
        <v>134</v>
      </c>
      <c r="H6144" t="s">
        <v>64</v>
      </c>
      <c r="I6144">
        <v>17.5</v>
      </c>
      <c r="J6144">
        <v>42.83</v>
      </c>
      <c r="K6144">
        <v>749.52499999999998</v>
      </c>
      <c r="L6144" t="s">
        <v>24</v>
      </c>
      <c r="M6144" t="s">
        <v>1173</v>
      </c>
      <c r="N6144" t="s">
        <v>1177</v>
      </c>
    </row>
    <row r="6145" spans="1:14" hidden="1" x14ac:dyDescent="0.2">
      <c r="A6145" t="s">
        <v>44</v>
      </c>
      <c r="B6145" t="s">
        <v>1170</v>
      </c>
      <c r="C6145" t="s">
        <v>1145</v>
      </c>
      <c r="E6145" t="s">
        <v>1174</v>
      </c>
      <c r="F6145" t="s">
        <v>1175</v>
      </c>
      <c r="G6145" t="s">
        <v>134</v>
      </c>
      <c r="H6145" t="s">
        <v>64</v>
      </c>
      <c r="I6145">
        <v>18.5</v>
      </c>
      <c r="J6145">
        <v>42.83</v>
      </c>
      <c r="K6145">
        <v>792.35500000000002</v>
      </c>
      <c r="L6145" t="s">
        <v>24</v>
      </c>
      <c r="M6145" t="s">
        <v>1176</v>
      </c>
      <c r="N6145" t="s">
        <v>1177</v>
      </c>
    </row>
    <row r="6146" spans="1:14" hidden="1" x14ac:dyDescent="0.2">
      <c r="A6146" t="s">
        <v>44</v>
      </c>
      <c r="B6146" t="s">
        <v>1170</v>
      </c>
      <c r="C6146" t="s">
        <v>1145</v>
      </c>
      <c r="E6146" t="s">
        <v>566</v>
      </c>
      <c r="I6146">
        <v>2</v>
      </c>
      <c r="J6146">
        <v>42.83</v>
      </c>
      <c r="K6146">
        <v>85.66</v>
      </c>
      <c r="N6146" t="s">
        <v>1177</v>
      </c>
    </row>
    <row r="6147" spans="1:14" hidden="1" x14ac:dyDescent="0.2">
      <c r="A6147" t="s">
        <v>47</v>
      </c>
      <c r="B6147" t="s">
        <v>1170</v>
      </c>
      <c r="C6147" t="s">
        <v>1145</v>
      </c>
      <c r="E6147" t="s">
        <v>1171</v>
      </c>
      <c r="F6147" t="s">
        <v>1172</v>
      </c>
      <c r="G6147" t="s">
        <v>134</v>
      </c>
      <c r="H6147" t="s">
        <v>64</v>
      </c>
      <c r="I6147">
        <v>21</v>
      </c>
      <c r="J6147">
        <v>42.83</v>
      </c>
      <c r="K6147">
        <v>899.43</v>
      </c>
      <c r="L6147" t="s">
        <v>24</v>
      </c>
      <c r="M6147" t="s">
        <v>1173</v>
      </c>
    </row>
    <row r="6148" spans="1:14" hidden="1" x14ac:dyDescent="0.2">
      <c r="A6148" t="s">
        <v>47</v>
      </c>
      <c r="B6148" t="s">
        <v>1170</v>
      </c>
      <c r="C6148" t="s">
        <v>1145</v>
      </c>
      <c r="E6148" t="s">
        <v>1174</v>
      </c>
      <c r="F6148" t="s">
        <v>1175</v>
      </c>
      <c r="G6148" t="s">
        <v>134</v>
      </c>
      <c r="H6148" t="s">
        <v>64</v>
      </c>
      <c r="I6148">
        <v>7</v>
      </c>
      <c r="J6148">
        <v>42.83</v>
      </c>
      <c r="K6148">
        <v>299.81</v>
      </c>
      <c r="L6148" t="s">
        <v>24</v>
      </c>
      <c r="M6148" t="s">
        <v>1176</v>
      </c>
    </row>
    <row r="6149" spans="1:14" hidden="1" x14ac:dyDescent="0.2">
      <c r="A6149" t="s">
        <v>47</v>
      </c>
      <c r="B6149" t="s">
        <v>1170</v>
      </c>
      <c r="C6149" t="s">
        <v>1145</v>
      </c>
      <c r="E6149" t="s">
        <v>17</v>
      </c>
      <c r="I6149">
        <v>12</v>
      </c>
      <c r="J6149">
        <v>42.83</v>
      </c>
      <c r="K6149">
        <v>513.96</v>
      </c>
    </row>
    <row r="6150" spans="1:14" hidden="1" x14ac:dyDescent="0.2">
      <c r="A6150" t="s">
        <v>48</v>
      </c>
      <c r="B6150" t="s">
        <v>1170</v>
      </c>
      <c r="C6150" t="s">
        <v>1145</v>
      </c>
      <c r="E6150" t="s">
        <v>1171</v>
      </c>
      <c r="F6150" t="s">
        <v>1172</v>
      </c>
      <c r="G6150" t="s">
        <v>134</v>
      </c>
      <c r="H6150" t="s">
        <v>64</v>
      </c>
      <c r="I6150">
        <v>9</v>
      </c>
      <c r="J6150">
        <v>42.83</v>
      </c>
      <c r="K6150">
        <v>385.47</v>
      </c>
      <c r="L6150" t="s">
        <v>24</v>
      </c>
      <c r="M6150" t="s">
        <v>1173</v>
      </c>
    </row>
    <row r="6151" spans="1:14" hidden="1" x14ac:dyDescent="0.2">
      <c r="A6151" t="s">
        <v>48</v>
      </c>
      <c r="B6151" t="s">
        <v>1170</v>
      </c>
      <c r="C6151" t="s">
        <v>1145</v>
      </c>
      <c r="E6151" t="s">
        <v>1174</v>
      </c>
      <c r="F6151" t="s">
        <v>1175</v>
      </c>
      <c r="G6151" t="s">
        <v>134</v>
      </c>
      <c r="H6151" t="s">
        <v>64</v>
      </c>
      <c r="I6151">
        <v>15</v>
      </c>
      <c r="J6151">
        <v>42.83</v>
      </c>
      <c r="K6151">
        <v>642.45000000000005</v>
      </c>
      <c r="L6151" t="s">
        <v>24</v>
      </c>
      <c r="M6151" t="s">
        <v>1176</v>
      </c>
    </row>
    <row r="6152" spans="1:14" hidden="1" x14ac:dyDescent="0.2">
      <c r="A6152" t="s">
        <v>48</v>
      </c>
      <c r="B6152" t="s">
        <v>1170</v>
      </c>
      <c r="C6152" t="s">
        <v>1145</v>
      </c>
      <c r="E6152" t="s">
        <v>1178</v>
      </c>
      <c r="F6152" t="s">
        <v>1179</v>
      </c>
      <c r="G6152" t="s">
        <v>134</v>
      </c>
      <c r="H6152" t="s">
        <v>64</v>
      </c>
      <c r="I6152">
        <v>5</v>
      </c>
      <c r="J6152">
        <v>42.83</v>
      </c>
      <c r="K6152">
        <v>214.15</v>
      </c>
      <c r="L6152" t="s">
        <v>24</v>
      </c>
    </row>
    <row r="6153" spans="1:14" hidden="1" x14ac:dyDescent="0.2">
      <c r="A6153" t="s">
        <v>48</v>
      </c>
      <c r="B6153" t="s">
        <v>1170</v>
      </c>
      <c r="C6153" t="s">
        <v>1145</v>
      </c>
      <c r="E6153" t="s">
        <v>18</v>
      </c>
      <c r="I6153">
        <v>3</v>
      </c>
      <c r="J6153">
        <v>42.83</v>
      </c>
      <c r="K6153">
        <v>128.49</v>
      </c>
    </row>
    <row r="6154" spans="1:14" hidden="1" x14ac:dyDescent="0.2">
      <c r="A6154" t="s">
        <v>48</v>
      </c>
      <c r="B6154" t="s">
        <v>1170</v>
      </c>
      <c r="C6154" t="s">
        <v>1145</v>
      </c>
      <c r="E6154" t="s">
        <v>17</v>
      </c>
      <c r="I6154">
        <v>8</v>
      </c>
      <c r="J6154">
        <v>42.83</v>
      </c>
      <c r="K6154">
        <v>342.64</v>
      </c>
    </row>
    <row r="6155" spans="1:14" hidden="1" x14ac:dyDescent="0.2">
      <c r="A6155" t="s">
        <v>49</v>
      </c>
      <c r="B6155" t="s">
        <v>1170</v>
      </c>
      <c r="C6155" t="s">
        <v>1145</v>
      </c>
      <c r="E6155" t="s">
        <v>1171</v>
      </c>
      <c r="F6155" t="s">
        <v>1172</v>
      </c>
      <c r="G6155" t="s">
        <v>134</v>
      </c>
      <c r="H6155" t="s">
        <v>64</v>
      </c>
      <c r="I6155">
        <v>8</v>
      </c>
      <c r="J6155">
        <v>42.83</v>
      </c>
      <c r="K6155">
        <v>342.64</v>
      </c>
      <c r="L6155" t="s">
        <v>24</v>
      </c>
      <c r="M6155" t="s">
        <v>1173</v>
      </c>
    </row>
    <row r="6156" spans="1:14" hidden="1" x14ac:dyDescent="0.2">
      <c r="A6156" t="s">
        <v>49</v>
      </c>
      <c r="B6156" t="s">
        <v>1170</v>
      </c>
      <c r="C6156" t="s">
        <v>1145</v>
      </c>
      <c r="E6156" t="s">
        <v>1174</v>
      </c>
      <c r="F6156" t="s">
        <v>1175</v>
      </c>
      <c r="G6156" t="s">
        <v>134</v>
      </c>
      <c r="H6156" t="s">
        <v>64</v>
      </c>
      <c r="I6156">
        <v>24</v>
      </c>
      <c r="J6156">
        <v>42.83</v>
      </c>
      <c r="K6156">
        <v>1027.92</v>
      </c>
      <c r="L6156" t="s">
        <v>24</v>
      </c>
      <c r="M6156" t="s">
        <v>1176</v>
      </c>
    </row>
    <row r="6157" spans="1:14" hidden="1" x14ac:dyDescent="0.2">
      <c r="A6157" t="s">
        <v>49</v>
      </c>
      <c r="B6157" t="s">
        <v>1170</v>
      </c>
      <c r="C6157" t="s">
        <v>1145</v>
      </c>
      <c r="E6157" t="s">
        <v>17</v>
      </c>
      <c r="I6157">
        <v>8</v>
      </c>
      <c r="J6157">
        <v>42.83</v>
      </c>
      <c r="K6157">
        <v>342.64</v>
      </c>
    </row>
    <row r="6158" spans="1:14" hidden="1" x14ac:dyDescent="0.2">
      <c r="A6158" t="s">
        <v>51</v>
      </c>
      <c r="B6158" t="s">
        <v>1170</v>
      </c>
      <c r="C6158" t="s">
        <v>1145</v>
      </c>
      <c r="E6158" t="s">
        <v>1171</v>
      </c>
      <c r="F6158" t="s">
        <v>1172</v>
      </c>
      <c r="G6158" t="s">
        <v>134</v>
      </c>
      <c r="H6158" t="s">
        <v>64</v>
      </c>
      <c r="I6158">
        <v>15</v>
      </c>
      <c r="J6158">
        <v>42.83</v>
      </c>
      <c r="K6158">
        <v>642.45000000000005</v>
      </c>
      <c r="L6158" t="s">
        <v>24</v>
      </c>
      <c r="M6158" t="s">
        <v>1173</v>
      </c>
    </row>
    <row r="6159" spans="1:14" hidden="1" x14ac:dyDescent="0.2">
      <c r="A6159" t="s">
        <v>51</v>
      </c>
      <c r="B6159" t="s">
        <v>1170</v>
      </c>
      <c r="C6159" t="s">
        <v>1145</v>
      </c>
      <c r="E6159" t="s">
        <v>1174</v>
      </c>
      <c r="F6159" t="s">
        <v>1175</v>
      </c>
      <c r="G6159" t="s">
        <v>134</v>
      </c>
      <c r="H6159" t="s">
        <v>64</v>
      </c>
      <c r="I6159">
        <v>14</v>
      </c>
      <c r="J6159">
        <v>42.83</v>
      </c>
      <c r="K6159">
        <v>599.62</v>
      </c>
      <c r="L6159" t="s">
        <v>24</v>
      </c>
      <c r="M6159" t="s">
        <v>1176</v>
      </c>
    </row>
    <row r="6160" spans="1:14" hidden="1" x14ac:dyDescent="0.2">
      <c r="A6160" t="s">
        <v>51</v>
      </c>
      <c r="B6160" t="s">
        <v>1170</v>
      </c>
      <c r="C6160" t="s">
        <v>1145</v>
      </c>
      <c r="E6160" t="s">
        <v>20</v>
      </c>
      <c r="I6160">
        <v>3</v>
      </c>
      <c r="J6160">
        <v>42.83</v>
      </c>
      <c r="K6160">
        <v>128.49</v>
      </c>
    </row>
    <row r="6161" spans="1:13" hidden="1" x14ac:dyDescent="0.2">
      <c r="A6161" t="s">
        <v>51</v>
      </c>
      <c r="B6161" t="s">
        <v>1170</v>
      </c>
      <c r="C6161" t="s">
        <v>1145</v>
      </c>
      <c r="E6161" t="s">
        <v>17</v>
      </c>
      <c r="I6161">
        <v>8</v>
      </c>
      <c r="J6161">
        <v>42.83</v>
      </c>
      <c r="K6161">
        <v>342.64</v>
      </c>
    </row>
    <row r="6162" spans="1:13" hidden="1" x14ac:dyDescent="0.2">
      <c r="A6162" t="s">
        <v>55</v>
      </c>
      <c r="B6162" t="s">
        <v>1170</v>
      </c>
      <c r="C6162" t="s">
        <v>1145</v>
      </c>
      <c r="E6162" t="s">
        <v>1171</v>
      </c>
      <c r="F6162" t="s">
        <v>1172</v>
      </c>
      <c r="G6162" t="s">
        <v>134</v>
      </c>
      <c r="H6162" t="s">
        <v>64</v>
      </c>
      <c r="I6162">
        <v>12.5</v>
      </c>
      <c r="J6162">
        <v>42.83</v>
      </c>
      <c r="K6162">
        <v>535.375</v>
      </c>
      <c r="L6162" t="s">
        <v>24</v>
      </c>
      <c r="M6162" t="s">
        <v>1173</v>
      </c>
    </row>
    <row r="6163" spans="1:13" hidden="1" x14ac:dyDescent="0.2">
      <c r="A6163" t="s">
        <v>55</v>
      </c>
      <c r="B6163" t="s">
        <v>1170</v>
      </c>
      <c r="C6163" t="s">
        <v>1145</v>
      </c>
      <c r="E6163" t="s">
        <v>1174</v>
      </c>
      <c r="F6163" t="s">
        <v>1175</v>
      </c>
      <c r="G6163" t="s">
        <v>134</v>
      </c>
      <c r="H6163" t="s">
        <v>64</v>
      </c>
      <c r="I6163">
        <v>16</v>
      </c>
      <c r="J6163">
        <v>42.83</v>
      </c>
      <c r="K6163">
        <v>685.28</v>
      </c>
      <c r="L6163" t="s">
        <v>24</v>
      </c>
      <c r="M6163" t="s">
        <v>1176</v>
      </c>
    </row>
    <row r="6164" spans="1:13" hidden="1" x14ac:dyDescent="0.2">
      <c r="A6164" t="s">
        <v>55</v>
      </c>
      <c r="B6164" t="s">
        <v>1170</v>
      </c>
      <c r="C6164" t="s">
        <v>1145</v>
      </c>
      <c r="E6164" t="s">
        <v>18</v>
      </c>
      <c r="I6164">
        <v>3.5</v>
      </c>
      <c r="J6164">
        <v>42.83</v>
      </c>
      <c r="K6164">
        <v>149.905</v>
      </c>
    </row>
    <row r="6165" spans="1:13" hidden="1" x14ac:dyDescent="0.2">
      <c r="A6165" t="s">
        <v>55</v>
      </c>
      <c r="B6165" t="s">
        <v>1170</v>
      </c>
      <c r="C6165" t="s">
        <v>1145</v>
      </c>
      <c r="E6165" t="s">
        <v>17</v>
      </c>
      <c r="I6165">
        <v>8</v>
      </c>
      <c r="J6165">
        <v>42.83</v>
      </c>
      <c r="K6165">
        <v>342.64</v>
      </c>
    </row>
    <row r="6166" spans="1:13" hidden="1" x14ac:dyDescent="0.2">
      <c r="A6166" t="s">
        <v>56</v>
      </c>
      <c r="B6166" t="s">
        <v>1170</v>
      </c>
      <c r="C6166" t="s">
        <v>1145</v>
      </c>
      <c r="E6166" t="s">
        <v>1171</v>
      </c>
      <c r="F6166" t="s">
        <v>1172</v>
      </c>
      <c r="G6166" t="s">
        <v>134</v>
      </c>
      <c r="H6166" t="s">
        <v>64</v>
      </c>
      <c r="I6166">
        <v>22</v>
      </c>
      <c r="J6166">
        <v>42.83</v>
      </c>
      <c r="K6166">
        <v>942.26</v>
      </c>
      <c r="L6166" t="s">
        <v>24</v>
      </c>
      <c r="M6166" t="s">
        <v>1173</v>
      </c>
    </row>
    <row r="6167" spans="1:13" hidden="1" x14ac:dyDescent="0.2">
      <c r="A6167" t="s">
        <v>56</v>
      </c>
      <c r="B6167" t="s">
        <v>1170</v>
      </c>
      <c r="C6167" t="s">
        <v>1145</v>
      </c>
      <c r="E6167" t="s">
        <v>1174</v>
      </c>
      <c r="F6167" t="s">
        <v>1175</v>
      </c>
      <c r="G6167" t="s">
        <v>134</v>
      </c>
      <c r="H6167" t="s">
        <v>64</v>
      </c>
      <c r="I6167">
        <v>10</v>
      </c>
      <c r="J6167">
        <v>42.83</v>
      </c>
      <c r="K6167">
        <v>428.3</v>
      </c>
      <c r="L6167" t="s">
        <v>24</v>
      </c>
      <c r="M6167" t="s">
        <v>1176</v>
      </c>
    </row>
    <row r="6168" spans="1:13" hidden="1" x14ac:dyDescent="0.2">
      <c r="A6168" t="s">
        <v>56</v>
      </c>
      <c r="B6168" t="s">
        <v>1170</v>
      </c>
      <c r="C6168" t="s">
        <v>1145</v>
      </c>
      <c r="E6168" t="s">
        <v>17</v>
      </c>
      <c r="I6168">
        <v>8</v>
      </c>
      <c r="J6168">
        <v>42.83</v>
      </c>
      <c r="K6168">
        <v>342.64</v>
      </c>
    </row>
    <row r="6169" spans="1:13" hidden="1" x14ac:dyDescent="0.2">
      <c r="A6169" t="s">
        <v>60</v>
      </c>
      <c r="B6169" t="s">
        <v>1170</v>
      </c>
      <c r="C6169" t="s">
        <v>1145</v>
      </c>
      <c r="E6169" t="s">
        <v>1171</v>
      </c>
      <c r="F6169" t="s">
        <v>1172</v>
      </c>
      <c r="G6169" t="s">
        <v>134</v>
      </c>
      <c r="H6169" t="s">
        <v>64</v>
      </c>
      <c r="I6169">
        <v>10</v>
      </c>
      <c r="J6169">
        <v>42.83</v>
      </c>
      <c r="K6169">
        <v>428.3</v>
      </c>
      <c r="L6169" t="s">
        <v>24</v>
      </c>
      <c r="M6169" t="s">
        <v>1173</v>
      </c>
    </row>
    <row r="6170" spans="1:13" hidden="1" x14ac:dyDescent="0.2">
      <c r="A6170" t="s">
        <v>60</v>
      </c>
      <c r="B6170" t="s">
        <v>1170</v>
      </c>
      <c r="C6170" t="s">
        <v>1145</v>
      </c>
      <c r="E6170" t="s">
        <v>1174</v>
      </c>
      <c r="F6170" t="s">
        <v>1175</v>
      </c>
      <c r="G6170" t="s">
        <v>134</v>
      </c>
      <c r="H6170" t="s">
        <v>64</v>
      </c>
      <c r="I6170">
        <v>13</v>
      </c>
      <c r="J6170">
        <v>42.83</v>
      </c>
      <c r="K6170">
        <v>556.79</v>
      </c>
      <c r="L6170" t="s">
        <v>24</v>
      </c>
      <c r="M6170" t="s">
        <v>1176</v>
      </c>
    </row>
    <row r="6171" spans="1:13" hidden="1" x14ac:dyDescent="0.2">
      <c r="A6171" t="s">
        <v>60</v>
      </c>
      <c r="B6171" t="s">
        <v>1170</v>
      </c>
      <c r="C6171" t="s">
        <v>1145</v>
      </c>
      <c r="E6171" t="s">
        <v>17</v>
      </c>
      <c r="I6171">
        <v>4</v>
      </c>
      <c r="J6171">
        <v>42.83</v>
      </c>
      <c r="K6171">
        <v>171.32</v>
      </c>
    </row>
    <row r="6172" spans="1:13" hidden="1" x14ac:dyDescent="0.2">
      <c r="A6172" t="s">
        <v>60</v>
      </c>
      <c r="B6172" t="s">
        <v>1170</v>
      </c>
      <c r="C6172" t="s">
        <v>1145</v>
      </c>
      <c r="E6172" t="s">
        <v>566</v>
      </c>
      <c r="I6172">
        <v>4</v>
      </c>
      <c r="J6172">
        <v>42.83</v>
      </c>
      <c r="K6172">
        <v>171.32</v>
      </c>
    </row>
    <row r="6173" spans="1:13" hidden="1" x14ac:dyDescent="0.2">
      <c r="A6173" t="s">
        <v>60</v>
      </c>
      <c r="B6173" t="s">
        <v>1170</v>
      </c>
      <c r="C6173" t="s">
        <v>1145</v>
      </c>
      <c r="E6173" t="s">
        <v>20</v>
      </c>
      <c r="I6173">
        <v>1</v>
      </c>
      <c r="J6173">
        <v>42.83</v>
      </c>
      <c r="K6173">
        <v>42.83</v>
      </c>
    </row>
    <row r="6174" spans="1:13" hidden="1" x14ac:dyDescent="0.2">
      <c r="A6174" t="s">
        <v>60</v>
      </c>
      <c r="B6174" t="s">
        <v>1170</v>
      </c>
      <c r="C6174" t="s">
        <v>1145</v>
      </c>
      <c r="E6174" t="s">
        <v>46</v>
      </c>
      <c r="I6174">
        <v>8</v>
      </c>
      <c r="J6174">
        <v>42.83</v>
      </c>
      <c r="K6174">
        <v>342.64</v>
      </c>
    </row>
    <row r="6175" spans="1:13" hidden="1" x14ac:dyDescent="0.2">
      <c r="A6175" t="s">
        <v>67</v>
      </c>
      <c r="B6175" t="s">
        <v>1170</v>
      </c>
      <c r="C6175" t="s">
        <v>1145</v>
      </c>
      <c r="E6175" t="s">
        <v>1171</v>
      </c>
      <c r="F6175" t="s">
        <v>1172</v>
      </c>
      <c r="G6175" t="s">
        <v>134</v>
      </c>
      <c r="H6175" t="s">
        <v>64</v>
      </c>
      <c r="I6175">
        <v>15.5</v>
      </c>
      <c r="J6175">
        <v>42.83</v>
      </c>
      <c r="K6175">
        <v>663.86500000000001</v>
      </c>
      <c r="L6175" t="s">
        <v>24</v>
      </c>
      <c r="M6175" t="s">
        <v>1173</v>
      </c>
    </row>
    <row r="6176" spans="1:13" hidden="1" x14ac:dyDescent="0.2">
      <c r="A6176" t="s">
        <v>67</v>
      </c>
      <c r="B6176" t="s">
        <v>1170</v>
      </c>
      <c r="C6176" t="s">
        <v>1145</v>
      </c>
      <c r="E6176" t="s">
        <v>1174</v>
      </c>
      <c r="F6176" t="s">
        <v>1175</v>
      </c>
      <c r="G6176" t="s">
        <v>134</v>
      </c>
      <c r="H6176" t="s">
        <v>64</v>
      </c>
      <c r="I6176">
        <v>19.5</v>
      </c>
      <c r="J6176">
        <v>42.83</v>
      </c>
      <c r="K6176">
        <v>835.18499999999995</v>
      </c>
      <c r="L6176" t="s">
        <v>24</v>
      </c>
      <c r="M6176" t="s">
        <v>1176</v>
      </c>
    </row>
    <row r="6177" spans="1:13" hidden="1" x14ac:dyDescent="0.2">
      <c r="A6177" t="s">
        <v>67</v>
      </c>
      <c r="B6177" t="s">
        <v>1170</v>
      </c>
      <c r="C6177" t="s">
        <v>1145</v>
      </c>
      <c r="E6177" t="s">
        <v>17</v>
      </c>
      <c r="I6177">
        <v>4</v>
      </c>
      <c r="J6177">
        <v>42.83</v>
      </c>
      <c r="K6177">
        <v>171.32</v>
      </c>
    </row>
    <row r="6178" spans="1:13" hidden="1" x14ac:dyDescent="0.2">
      <c r="A6178" t="s">
        <v>67</v>
      </c>
      <c r="B6178" t="s">
        <v>1170</v>
      </c>
      <c r="C6178" t="s">
        <v>1145</v>
      </c>
      <c r="E6178" t="s">
        <v>18</v>
      </c>
      <c r="I6178">
        <v>1</v>
      </c>
      <c r="J6178">
        <v>42.83</v>
      </c>
      <c r="K6178">
        <v>42.83</v>
      </c>
    </row>
    <row r="6179" spans="1:13" hidden="1" x14ac:dyDescent="0.2">
      <c r="A6179" t="s">
        <v>68</v>
      </c>
      <c r="B6179" t="s">
        <v>1170</v>
      </c>
      <c r="C6179" t="s">
        <v>1145</v>
      </c>
      <c r="E6179" t="s">
        <v>1171</v>
      </c>
      <c r="F6179" t="s">
        <v>1172</v>
      </c>
      <c r="G6179" t="s">
        <v>134</v>
      </c>
      <c r="H6179" t="s">
        <v>64</v>
      </c>
      <c r="I6179">
        <v>19</v>
      </c>
      <c r="J6179">
        <v>42.83</v>
      </c>
      <c r="K6179">
        <v>813.77</v>
      </c>
      <c r="L6179" t="s">
        <v>24</v>
      </c>
      <c r="M6179" t="s">
        <v>1173</v>
      </c>
    </row>
    <row r="6180" spans="1:13" hidden="1" x14ac:dyDescent="0.2">
      <c r="A6180" t="s">
        <v>68</v>
      </c>
      <c r="B6180" t="s">
        <v>1170</v>
      </c>
      <c r="C6180" t="s">
        <v>1145</v>
      </c>
      <c r="E6180" t="s">
        <v>1174</v>
      </c>
      <c r="F6180" t="s">
        <v>1175</v>
      </c>
      <c r="G6180" t="s">
        <v>134</v>
      </c>
      <c r="H6180" t="s">
        <v>64</v>
      </c>
      <c r="I6180">
        <v>21</v>
      </c>
      <c r="J6180">
        <v>42.83</v>
      </c>
      <c r="K6180">
        <v>899.43</v>
      </c>
      <c r="L6180" t="s">
        <v>24</v>
      </c>
      <c r="M6180" t="s">
        <v>1176</v>
      </c>
    </row>
    <row r="6181" spans="1:13" hidden="1" x14ac:dyDescent="0.2">
      <c r="A6181" t="s">
        <v>69</v>
      </c>
      <c r="B6181" t="s">
        <v>1170</v>
      </c>
      <c r="C6181" t="s">
        <v>1145</v>
      </c>
      <c r="E6181" t="s">
        <v>1171</v>
      </c>
      <c r="F6181" t="s">
        <v>1172</v>
      </c>
      <c r="G6181" t="s">
        <v>134</v>
      </c>
      <c r="H6181" t="s">
        <v>64</v>
      </c>
      <c r="I6181">
        <v>14</v>
      </c>
      <c r="J6181">
        <v>42.83</v>
      </c>
      <c r="K6181">
        <v>599.62</v>
      </c>
      <c r="L6181" t="s">
        <v>24</v>
      </c>
      <c r="M6181" t="s">
        <v>1173</v>
      </c>
    </row>
    <row r="6182" spans="1:13" hidden="1" x14ac:dyDescent="0.2">
      <c r="A6182" t="s">
        <v>69</v>
      </c>
      <c r="B6182" t="s">
        <v>1170</v>
      </c>
      <c r="C6182" t="s">
        <v>1145</v>
      </c>
      <c r="E6182" t="s">
        <v>1174</v>
      </c>
      <c r="F6182" t="s">
        <v>1175</v>
      </c>
      <c r="G6182" t="s">
        <v>134</v>
      </c>
      <c r="H6182" t="s">
        <v>64</v>
      </c>
      <c r="I6182">
        <v>10</v>
      </c>
      <c r="J6182">
        <v>42.83</v>
      </c>
      <c r="K6182">
        <v>428.3</v>
      </c>
      <c r="L6182" t="s">
        <v>24</v>
      </c>
      <c r="M6182" t="s">
        <v>1176</v>
      </c>
    </row>
    <row r="6183" spans="1:13" hidden="1" x14ac:dyDescent="0.2">
      <c r="A6183" t="s">
        <v>69</v>
      </c>
      <c r="B6183" t="s">
        <v>1170</v>
      </c>
      <c r="C6183" t="s">
        <v>1145</v>
      </c>
      <c r="E6183" t="s">
        <v>17</v>
      </c>
      <c r="I6183">
        <v>8</v>
      </c>
      <c r="J6183">
        <v>42.83</v>
      </c>
      <c r="K6183">
        <v>342.64</v>
      </c>
    </row>
    <row r="6184" spans="1:13" hidden="1" x14ac:dyDescent="0.2">
      <c r="A6184" t="s">
        <v>69</v>
      </c>
      <c r="B6184" t="s">
        <v>1170</v>
      </c>
      <c r="C6184" t="s">
        <v>1145</v>
      </c>
      <c r="E6184" t="s">
        <v>46</v>
      </c>
      <c r="I6184">
        <v>8</v>
      </c>
      <c r="J6184">
        <v>42.83</v>
      </c>
      <c r="K6184">
        <v>342.64</v>
      </c>
    </row>
    <row r="6185" spans="1:13" hidden="1" x14ac:dyDescent="0.2">
      <c r="A6185" t="s">
        <v>70</v>
      </c>
      <c r="B6185" t="s">
        <v>1170</v>
      </c>
      <c r="C6185" t="s">
        <v>1145</v>
      </c>
      <c r="E6185" t="s">
        <v>1171</v>
      </c>
      <c r="F6185" t="s">
        <v>1172</v>
      </c>
      <c r="G6185" t="s">
        <v>134</v>
      </c>
      <c r="H6185" t="s">
        <v>64</v>
      </c>
      <c r="I6185">
        <v>36</v>
      </c>
      <c r="J6185">
        <v>42.83</v>
      </c>
      <c r="K6185">
        <v>1541.88</v>
      </c>
      <c r="L6185" t="s">
        <v>24</v>
      </c>
      <c r="M6185" t="s">
        <v>1173</v>
      </c>
    </row>
    <row r="6186" spans="1:13" hidden="1" x14ac:dyDescent="0.2">
      <c r="A6186" t="s">
        <v>70</v>
      </c>
      <c r="B6186" t="s">
        <v>1170</v>
      </c>
      <c r="C6186" t="s">
        <v>1145</v>
      </c>
      <c r="E6186" t="s">
        <v>1174</v>
      </c>
      <c r="F6186" t="s">
        <v>1175</v>
      </c>
      <c r="G6186" t="s">
        <v>134</v>
      </c>
      <c r="H6186" t="s">
        <v>64</v>
      </c>
      <c r="I6186">
        <v>1</v>
      </c>
      <c r="J6186">
        <v>42.83</v>
      </c>
      <c r="K6186">
        <v>42.83</v>
      </c>
      <c r="L6186" t="s">
        <v>24</v>
      </c>
      <c r="M6186" t="s">
        <v>1176</v>
      </c>
    </row>
    <row r="6187" spans="1:13" hidden="1" x14ac:dyDescent="0.2">
      <c r="A6187" t="s">
        <v>70</v>
      </c>
      <c r="B6187" t="s">
        <v>1170</v>
      </c>
      <c r="C6187" t="s">
        <v>1145</v>
      </c>
      <c r="E6187" t="s">
        <v>18</v>
      </c>
      <c r="I6187">
        <v>3</v>
      </c>
      <c r="J6187">
        <v>42.83</v>
      </c>
      <c r="K6187">
        <v>128.49</v>
      </c>
    </row>
    <row r="6188" spans="1:13" hidden="1" x14ac:dyDescent="0.2">
      <c r="A6188" t="s">
        <v>71</v>
      </c>
      <c r="B6188" t="s">
        <v>1170</v>
      </c>
      <c r="C6188" t="s">
        <v>1145</v>
      </c>
      <c r="E6188" t="s">
        <v>1174</v>
      </c>
      <c r="F6188" t="s">
        <v>1175</v>
      </c>
      <c r="G6188" t="s">
        <v>134</v>
      </c>
      <c r="H6188" t="s">
        <v>64</v>
      </c>
      <c r="I6188">
        <v>14.5</v>
      </c>
      <c r="J6188">
        <v>42.83</v>
      </c>
      <c r="K6188">
        <v>621.03499999999997</v>
      </c>
      <c r="L6188" t="s">
        <v>24</v>
      </c>
      <c r="M6188" t="s">
        <v>1176</v>
      </c>
    </row>
    <row r="6189" spans="1:13" hidden="1" x14ac:dyDescent="0.2">
      <c r="A6189" t="s">
        <v>71</v>
      </c>
      <c r="B6189" t="s">
        <v>1170</v>
      </c>
      <c r="C6189" t="s">
        <v>1145</v>
      </c>
      <c r="E6189" t="s">
        <v>1171</v>
      </c>
      <c r="F6189" t="s">
        <v>1172</v>
      </c>
      <c r="G6189" t="s">
        <v>134</v>
      </c>
      <c r="H6189" t="s">
        <v>64</v>
      </c>
      <c r="I6189">
        <v>4.5</v>
      </c>
      <c r="J6189">
        <v>42.83</v>
      </c>
      <c r="K6189">
        <v>192.73500000000001</v>
      </c>
      <c r="L6189" t="s">
        <v>24</v>
      </c>
      <c r="M6189" t="s">
        <v>1173</v>
      </c>
    </row>
    <row r="6190" spans="1:13" hidden="1" x14ac:dyDescent="0.2">
      <c r="A6190" t="s">
        <v>71</v>
      </c>
      <c r="B6190" t="s">
        <v>1170</v>
      </c>
      <c r="C6190" t="s">
        <v>1145</v>
      </c>
      <c r="E6190" t="s">
        <v>17</v>
      </c>
      <c r="I6190">
        <v>16</v>
      </c>
      <c r="J6190">
        <v>42.83</v>
      </c>
      <c r="K6190">
        <v>685.28</v>
      </c>
    </row>
    <row r="6191" spans="1:13" hidden="1" x14ac:dyDescent="0.2">
      <c r="A6191" t="s">
        <v>71</v>
      </c>
      <c r="B6191" t="s">
        <v>1170</v>
      </c>
      <c r="C6191" t="s">
        <v>1145</v>
      </c>
      <c r="E6191" t="s">
        <v>18</v>
      </c>
      <c r="I6191">
        <v>5</v>
      </c>
      <c r="J6191">
        <v>42.83</v>
      </c>
      <c r="K6191">
        <v>214.15</v>
      </c>
    </row>
    <row r="6192" spans="1:13" hidden="1" x14ac:dyDescent="0.2">
      <c r="A6192" t="s">
        <v>72</v>
      </c>
      <c r="B6192" t="s">
        <v>1170</v>
      </c>
      <c r="C6192" t="s">
        <v>1145</v>
      </c>
      <c r="E6192" t="s">
        <v>1171</v>
      </c>
      <c r="F6192" t="s">
        <v>1172</v>
      </c>
      <c r="G6192" t="s">
        <v>134</v>
      </c>
      <c r="H6192" t="s">
        <v>64</v>
      </c>
      <c r="I6192">
        <v>11</v>
      </c>
      <c r="J6192">
        <v>42.83</v>
      </c>
      <c r="K6192">
        <v>471.13</v>
      </c>
      <c r="L6192" t="s">
        <v>24</v>
      </c>
      <c r="M6192" t="s">
        <v>1173</v>
      </c>
    </row>
    <row r="6193" spans="1:13" hidden="1" x14ac:dyDescent="0.2">
      <c r="A6193" t="s">
        <v>72</v>
      </c>
      <c r="B6193" t="s">
        <v>1170</v>
      </c>
      <c r="C6193" t="s">
        <v>1145</v>
      </c>
      <c r="E6193" t="s">
        <v>1174</v>
      </c>
      <c r="F6193" t="s">
        <v>1175</v>
      </c>
      <c r="G6193" t="s">
        <v>134</v>
      </c>
      <c r="H6193" t="s">
        <v>64</v>
      </c>
      <c r="I6193">
        <v>12</v>
      </c>
      <c r="J6193">
        <v>42.83</v>
      </c>
      <c r="K6193">
        <v>513.96</v>
      </c>
      <c r="L6193" t="s">
        <v>24</v>
      </c>
      <c r="M6193" t="s">
        <v>1176</v>
      </c>
    </row>
    <row r="6194" spans="1:13" hidden="1" x14ac:dyDescent="0.2">
      <c r="A6194" t="s">
        <v>72</v>
      </c>
      <c r="B6194" t="s">
        <v>1170</v>
      </c>
      <c r="C6194" t="s">
        <v>1145</v>
      </c>
      <c r="E6194" t="s">
        <v>20</v>
      </c>
      <c r="I6194">
        <v>1</v>
      </c>
      <c r="J6194">
        <v>42.83</v>
      </c>
      <c r="K6194">
        <v>42.83</v>
      </c>
    </row>
    <row r="6195" spans="1:13" hidden="1" x14ac:dyDescent="0.2">
      <c r="A6195" t="s">
        <v>72</v>
      </c>
      <c r="B6195" t="s">
        <v>1170</v>
      </c>
      <c r="C6195" t="s">
        <v>1145</v>
      </c>
      <c r="E6195" t="s">
        <v>46</v>
      </c>
      <c r="I6195">
        <v>8</v>
      </c>
      <c r="J6195">
        <v>42.83</v>
      </c>
      <c r="K6195">
        <v>342.64</v>
      </c>
    </row>
    <row r="6196" spans="1:13" hidden="1" x14ac:dyDescent="0.2">
      <c r="A6196" t="s">
        <v>74</v>
      </c>
      <c r="B6196" t="s">
        <v>1170</v>
      </c>
      <c r="C6196" t="s">
        <v>1145</v>
      </c>
      <c r="E6196" t="s">
        <v>1171</v>
      </c>
      <c r="F6196" t="s">
        <v>1172</v>
      </c>
      <c r="G6196" t="s">
        <v>134</v>
      </c>
      <c r="H6196" t="s">
        <v>64</v>
      </c>
      <c r="I6196">
        <v>13</v>
      </c>
      <c r="J6196">
        <v>42.83</v>
      </c>
      <c r="K6196">
        <v>556.79</v>
      </c>
      <c r="L6196" t="s">
        <v>24</v>
      </c>
      <c r="M6196" t="s">
        <v>1173</v>
      </c>
    </row>
    <row r="6197" spans="1:13" hidden="1" x14ac:dyDescent="0.2">
      <c r="A6197" t="s">
        <v>74</v>
      </c>
      <c r="B6197" t="s">
        <v>1170</v>
      </c>
      <c r="C6197" t="s">
        <v>1145</v>
      </c>
      <c r="E6197" t="s">
        <v>1174</v>
      </c>
      <c r="F6197" t="s">
        <v>1175</v>
      </c>
      <c r="G6197" t="s">
        <v>134</v>
      </c>
      <c r="H6197" t="s">
        <v>64</v>
      </c>
      <c r="I6197">
        <v>11</v>
      </c>
      <c r="J6197">
        <v>42.83</v>
      </c>
      <c r="K6197">
        <v>471.13</v>
      </c>
      <c r="L6197" t="s">
        <v>24</v>
      </c>
      <c r="M6197" t="s">
        <v>1176</v>
      </c>
    </row>
    <row r="6198" spans="1:13" hidden="1" x14ac:dyDescent="0.2">
      <c r="A6198" t="s">
        <v>74</v>
      </c>
      <c r="B6198" t="s">
        <v>1170</v>
      </c>
      <c r="C6198" t="s">
        <v>1145</v>
      </c>
      <c r="E6198" t="s">
        <v>17</v>
      </c>
      <c r="I6198">
        <v>4</v>
      </c>
      <c r="J6198">
        <v>42.83</v>
      </c>
      <c r="K6198">
        <v>171.32</v>
      </c>
    </row>
    <row r="6199" spans="1:13" hidden="1" x14ac:dyDescent="0.2">
      <c r="A6199" t="s">
        <v>74</v>
      </c>
      <c r="B6199" t="s">
        <v>1170</v>
      </c>
      <c r="C6199" t="s">
        <v>1145</v>
      </c>
      <c r="E6199" t="s">
        <v>566</v>
      </c>
      <c r="I6199">
        <v>2</v>
      </c>
      <c r="J6199">
        <v>42.83</v>
      </c>
      <c r="K6199">
        <v>85.66</v>
      </c>
    </row>
    <row r="6200" spans="1:13" hidden="1" x14ac:dyDescent="0.2">
      <c r="A6200" t="s">
        <v>74</v>
      </c>
      <c r="B6200" t="s">
        <v>1170</v>
      </c>
      <c r="C6200" t="s">
        <v>1145</v>
      </c>
      <c r="E6200" t="s">
        <v>18</v>
      </c>
      <c r="I6200">
        <v>2</v>
      </c>
      <c r="J6200">
        <v>42.83</v>
      </c>
      <c r="K6200">
        <v>85.66</v>
      </c>
    </row>
    <row r="6201" spans="1:13" hidden="1" x14ac:dyDescent="0.2">
      <c r="A6201" t="s">
        <v>75</v>
      </c>
      <c r="B6201" t="s">
        <v>1170</v>
      </c>
      <c r="C6201" t="s">
        <v>1145</v>
      </c>
      <c r="E6201" t="s">
        <v>1171</v>
      </c>
      <c r="F6201" t="s">
        <v>1172</v>
      </c>
      <c r="G6201" t="s">
        <v>134</v>
      </c>
      <c r="H6201" t="s">
        <v>64</v>
      </c>
      <c r="I6201">
        <v>16</v>
      </c>
      <c r="J6201">
        <v>42.83</v>
      </c>
      <c r="K6201">
        <v>685.28</v>
      </c>
      <c r="L6201" t="s">
        <v>24</v>
      </c>
      <c r="M6201" t="s">
        <v>1173</v>
      </c>
    </row>
    <row r="6202" spans="1:13" hidden="1" x14ac:dyDescent="0.2">
      <c r="A6202" t="s">
        <v>75</v>
      </c>
      <c r="B6202" t="s">
        <v>1170</v>
      </c>
      <c r="C6202" t="s">
        <v>1145</v>
      </c>
      <c r="E6202" t="s">
        <v>1174</v>
      </c>
      <c r="F6202" t="s">
        <v>1175</v>
      </c>
      <c r="G6202" t="s">
        <v>134</v>
      </c>
      <c r="H6202" t="s">
        <v>64</v>
      </c>
      <c r="I6202">
        <v>8</v>
      </c>
      <c r="J6202">
        <v>42.83</v>
      </c>
      <c r="K6202">
        <v>342.64</v>
      </c>
      <c r="L6202" t="s">
        <v>24</v>
      </c>
      <c r="M6202" t="s">
        <v>1176</v>
      </c>
    </row>
    <row r="6203" spans="1:13" hidden="1" x14ac:dyDescent="0.2">
      <c r="A6203" t="s">
        <v>75</v>
      </c>
      <c r="B6203" t="s">
        <v>1170</v>
      </c>
      <c r="C6203" t="s">
        <v>1145</v>
      </c>
      <c r="E6203" t="s">
        <v>17</v>
      </c>
      <c r="I6203">
        <v>8</v>
      </c>
      <c r="J6203">
        <v>42.83</v>
      </c>
      <c r="K6203">
        <v>342.64</v>
      </c>
    </row>
    <row r="6204" spans="1:13" hidden="1" x14ac:dyDescent="0.2">
      <c r="A6204" t="s">
        <v>76</v>
      </c>
      <c r="B6204" t="s">
        <v>1170</v>
      </c>
      <c r="C6204" t="s">
        <v>1145</v>
      </c>
      <c r="E6204" t="s">
        <v>1171</v>
      </c>
      <c r="F6204" t="s">
        <v>1172</v>
      </c>
      <c r="G6204" t="s">
        <v>134</v>
      </c>
      <c r="H6204" t="s">
        <v>64</v>
      </c>
      <c r="I6204">
        <v>15</v>
      </c>
      <c r="J6204">
        <v>42.83</v>
      </c>
      <c r="K6204">
        <v>642.45000000000005</v>
      </c>
      <c r="L6204" t="s">
        <v>24</v>
      </c>
      <c r="M6204" t="s">
        <v>1173</v>
      </c>
    </row>
    <row r="6205" spans="1:13" hidden="1" x14ac:dyDescent="0.2">
      <c r="A6205" t="s">
        <v>76</v>
      </c>
      <c r="B6205" t="s">
        <v>1170</v>
      </c>
      <c r="C6205" t="s">
        <v>1145</v>
      </c>
      <c r="E6205" t="s">
        <v>1174</v>
      </c>
      <c r="F6205" t="s">
        <v>1175</v>
      </c>
      <c r="G6205" t="s">
        <v>134</v>
      </c>
      <c r="H6205" t="s">
        <v>64</v>
      </c>
      <c r="I6205">
        <v>13</v>
      </c>
      <c r="J6205">
        <v>42.83</v>
      </c>
      <c r="K6205">
        <v>556.79</v>
      </c>
      <c r="L6205" t="s">
        <v>24</v>
      </c>
      <c r="M6205" t="s">
        <v>1176</v>
      </c>
    </row>
    <row r="6206" spans="1:13" hidden="1" x14ac:dyDescent="0.2">
      <c r="A6206" t="s">
        <v>76</v>
      </c>
      <c r="B6206" t="s">
        <v>1170</v>
      </c>
      <c r="C6206" t="s">
        <v>1145</v>
      </c>
      <c r="E6206" t="s">
        <v>20</v>
      </c>
      <c r="I6206">
        <v>2</v>
      </c>
      <c r="J6206">
        <v>42.83</v>
      </c>
      <c r="K6206">
        <v>85.66</v>
      </c>
    </row>
    <row r="6207" spans="1:13" hidden="1" x14ac:dyDescent="0.2">
      <c r="A6207" t="s">
        <v>76</v>
      </c>
      <c r="B6207" t="s">
        <v>1170</v>
      </c>
      <c r="C6207" t="s">
        <v>1145</v>
      </c>
      <c r="E6207" t="s">
        <v>17</v>
      </c>
      <c r="I6207">
        <v>8</v>
      </c>
      <c r="J6207">
        <v>42.83</v>
      </c>
      <c r="K6207">
        <v>342.64</v>
      </c>
    </row>
    <row r="6208" spans="1:13" hidden="1" x14ac:dyDescent="0.2">
      <c r="A6208" t="s">
        <v>76</v>
      </c>
      <c r="B6208" t="s">
        <v>1170</v>
      </c>
      <c r="C6208" t="s">
        <v>1145</v>
      </c>
      <c r="E6208" t="s">
        <v>18</v>
      </c>
      <c r="I6208">
        <v>2</v>
      </c>
      <c r="J6208">
        <v>42.83</v>
      </c>
      <c r="K6208">
        <v>85.66</v>
      </c>
    </row>
    <row r="6209" spans="1:13" hidden="1" x14ac:dyDescent="0.2">
      <c r="A6209" t="s">
        <v>77</v>
      </c>
      <c r="B6209" t="s">
        <v>1170</v>
      </c>
      <c r="C6209" t="s">
        <v>1145</v>
      </c>
      <c r="E6209" t="s">
        <v>1171</v>
      </c>
      <c r="F6209" t="s">
        <v>1172</v>
      </c>
      <c r="G6209" t="s">
        <v>134</v>
      </c>
      <c r="H6209" t="s">
        <v>64</v>
      </c>
      <c r="I6209">
        <v>14</v>
      </c>
      <c r="J6209">
        <v>42.83</v>
      </c>
      <c r="K6209">
        <v>599.62</v>
      </c>
      <c r="L6209" t="s">
        <v>24</v>
      </c>
      <c r="M6209" t="s">
        <v>1173</v>
      </c>
    </row>
    <row r="6210" spans="1:13" hidden="1" x14ac:dyDescent="0.2">
      <c r="A6210" t="s">
        <v>77</v>
      </c>
      <c r="B6210" t="s">
        <v>1170</v>
      </c>
      <c r="C6210" t="s">
        <v>1145</v>
      </c>
      <c r="E6210" t="s">
        <v>1174</v>
      </c>
      <c r="F6210" t="s">
        <v>1175</v>
      </c>
      <c r="G6210" t="s">
        <v>134</v>
      </c>
      <c r="H6210" t="s">
        <v>64</v>
      </c>
      <c r="I6210">
        <v>10</v>
      </c>
      <c r="J6210">
        <v>42.83</v>
      </c>
      <c r="K6210">
        <v>428.3</v>
      </c>
      <c r="L6210" t="s">
        <v>24</v>
      </c>
      <c r="M6210" t="s">
        <v>1176</v>
      </c>
    </row>
    <row r="6211" spans="1:13" hidden="1" x14ac:dyDescent="0.2">
      <c r="A6211" t="s">
        <v>77</v>
      </c>
      <c r="B6211" t="s">
        <v>1170</v>
      </c>
      <c r="C6211" t="s">
        <v>1145</v>
      </c>
      <c r="E6211" t="s">
        <v>17</v>
      </c>
      <c r="I6211">
        <v>8</v>
      </c>
      <c r="J6211">
        <v>42.83</v>
      </c>
      <c r="K6211">
        <v>342.64</v>
      </c>
    </row>
    <row r="6212" spans="1:13" hidden="1" x14ac:dyDescent="0.2">
      <c r="A6212" t="s">
        <v>78</v>
      </c>
      <c r="B6212" t="s">
        <v>1170</v>
      </c>
      <c r="C6212" t="s">
        <v>1145</v>
      </c>
      <c r="E6212" t="s">
        <v>1171</v>
      </c>
      <c r="F6212" t="s">
        <v>1172</v>
      </c>
      <c r="G6212" t="s">
        <v>134</v>
      </c>
      <c r="H6212" t="s">
        <v>64</v>
      </c>
      <c r="I6212">
        <v>13</v>
      </c>
      <c r="J6212">
        <v>42.83</v>
      </c>
      <c r="K6212">
        <v>556.79</v>
      </c>
      <c r="L6212" t="s">
        <v>24</v>
      </c>
      <c r="M6212" t="s">
        <v>1173</v>
      </c>
    </row>
    <row r="6213" spans="1:13" hidden="1" x14ac:dyDescent="0.2">
      <c r="A6213" t="s">
        <v>78</v>
      </c>
      <c r="B6213" t="s">
        <v>1170</v>
      </c>
      <c r="C6213" t="s">
        <v>1145</v>
      </c>
      <c r="E6213" t="s">
        <v>1174</v>
      </c>
      <c r="F6213" t="s">
        <v>1175</v>
      </c>
      <c r="G6213" t="s">
        <v>134</v>
      </c>
      <c r="H6213" t="s">
        <v>64</v>
      </c>
      <c r="I6213">
        <v>10</v>
      </c>
      <c r="J6213">
        <v>42.83</v>
      </c>
      <c r="K6213">
        <v>428.3</v>
      </c>
      <c r="L6213" t="s">
        <v>24</v>
      </c>
      <c r="M6213" t="s">
        <v>1176</v>
      </c>
    </row>
    <row r="6214" spans="1:13" hidden="1" x14ac:dyDescent="0.2">
      <c r="A6214" t="s">
        <v>78</v>
      </c>
      <c r="B6214" t="s">
        <v>1170</v>
      </c>
      <c r="C6214" t="s">
        <v>1145</v>
      </c>
      <c r="E6214" t="s">
        <v>46</v>
      </c>
      <c r="I6214">
        <v>16</v>
      </c>
      <c r="J6214">
        <v>42.83</v>
      </c>
      <c r="K6214">
        <v>685.28</v>
      </c>
    </row>
    <row r="6215" spans="1:13" hidden="1" x14ac:dyDescent="0.2">
      <c r="A6215" t="s">
        <v>78</v>
      </c>
      <c r="B6215" t="s">
        <v>1170</v>
      </c>
      <c r="C6215" t="s">
        <v>1145</v>
      </c>
      <c r="E6215" t="s">
        <v>566</v>
      </c>
      <c r="I6215">
        <v>1</v>
      </c>
      <c r="J6215">
        <v>42.83</v>
      </c>
      <c r="K6215">
        <v>42.83</v>
      </c>
    </row>
    <row r="6216" spans="1:13" hidden="1" x14ac:dyDescent="0.2">
      <c r="A6216" t="s">
        <v>80</v>
      </c>
      <c r="B6216" t="s">
        <v>1170</v>
      </c>
      <c r="C6216" t="s">
        <v>1145</v>
      </c>
      <c r="E6216" t="s">
        <v>20</v>
      </c>
      <c r="I6216">
        <v>1</v>
      </c>
      <c r="J6216">
        <v>42.83</v>
      </c>
      <c r="K6216">
        <v>42.83</v>
      </c>
    </row>
    <row r="6217" spans="1:13" hidden="1" x14ac:dyDescent="0.2">
      <c r="A6217" t="s">
        <v>80</v>
      </c>
      <c r="B6217" t="s">
        <v>1170</v>
      </c>
      <c r="C6217" t="s">
        <v>1145</v>
      </c>
      <c r="E6217" t="s">
        <v>1171</v>
      </c>
      <c r="F6217" t="s">
        <v>1172</v>
      </c>
      <c r="G6217" t="s">
        <v>134</v>
      </c>
      <c r="H6217" t="s">
        <v>64</v>
      </c>
      <c r="I6217">
        <v>7</v>
      </c>
      <c r="J6217">
        <v>42.83</v>
      </c>
      <c r="K6217">
        <v>299.81</v>
      </c>
      <c r="L6217" t="s">
        <v>24</v>
      </c>
      <c r="M6217" t="s">
        <v>1173</v>
      </c>
    </row>
    <row r="6218" spans="1:13" hidden="1" x14ac:dyDescent="0.2">
      <c r="A6218" t="s">
        <v>80</v>
      </c>
      <c r="B6218" t="s">
        <v>1170</v>
      </c>
      <c r="C6218" t="s">
        <v>1145</v>
      </c>
      <c r="E6218" t="s">
        <v>17</v>
      </c>
      <c r="I6218">
        <v>4</v>
      </c>
      <c r="J6218">
        <v>42.83</v>
      </c>
      <c r="K6218">
        <v>171.32</v>
      </c>
    </row>
    <row r="6219" spans="1:13" hidden="1" x14ac:dyDescent="0.2">
      <c r="A6219" t="s">
        <v>80</v>
      </c>
      <c r="B6219" t="s">
        <v>1170</v>
      </c>
      <c r="C6219" t="s">
        <v>1145</v>
      </c>
      <c r="E6219" t="s">
        <v>116</v>
      </c>
      <c r="I6219">
        <v>28</v>
      </c>
      <c r="J6219">
        <v>42.83</v>
      </c>
      <c r="K6219">
        <v>1199.24</v>
      </c>
    </row>
    <row r="6220" spans="1:13" hidden="1" x14ac:dyDescent="0.2">
      <c r="A6220" t="s">
        <v>81</v>
      </c>
      <c r="B6220" t="s">
        <v>1170</v>
      </c>
      <c r="C6220" t="s">
        <v>1145</v>
      </c>
      <c r="E6220" t="s">
        <v>116</v>
      </c>
      <c r="I6220">
        <v>40</v>
      </c>
      <c r="J6220">
        <v>42.83</v>
      </c>
      <c r="K6220">
        <v>1713.2</v>
      </c>
    </row>
    <row r="6221" spans="1:13" hidden="1" x14ac:dyDescent="0.2">
      <c r="A6221" t="s">
        <v>82</v>
      </c>
      <c r="B6221" t="s">
        <v>1170</v>
      </c>
      <c r="C6221" t="s">
        <v>1145</v>
      </c>
      <c r="E6221" t="s">
        <v>116</v>
      </c>
      <c r="I6221">
        <v>40</v>
      </c>
      <c r="J6221">
        <v>42.83</v>
      </c>
      <c r="K6221">
        <v>1713.2</v>
      </c>
    </row>
    <row r="6222" spans="1:13" hidden="1" x14ac:dyDescent="0.2">
      <c r="A6222" t="s">
        <v>83</v>
      </c>
      <c r="B6222" t="s">
        <v>1170</v>
      </c>
      <c r="C6222" t="s">
        <v>1145</v>
      </c>
      <c r="E6222" t="s">
        <v>116</v>
      </c>
      <c r="I6222">
        <v>40</v>
      </c>
      <c r="J6222">
        <v>42.83</v>
      </c>
      <c r="K6222">
        <v>1713.2</v>
      </c>
    </row>
    <row r="6223" spans="1:13" hidden="1" x14ac:dyDescent="0.2">
      <c r="A6223" t="s">
        <v>84</v>
      </c>
      <c r="B6223" t="s">
        <v>1170</v>
      </c>
      <c r="C6223" t="s">
        <v>1145</v>
      </c>
      <c r="E6223" t="s">
        <v>116</v>
      </c>
      <c r="I6223">
        <v>32</v>
      </c>
      <c r="J6223">
        <v>42.83</v>
      </c>
      <c r="K6223">
        <v>1370.56</v>
      </c>
    </row>
    <row r="6224" spans="1:13" hidden="1" x14ac:dyDescent="0.2">
      <c r="A6224" t="s">
        <v>85</v>
      </c>
      <c r="B6224" t="s">
        <v>1170</v>
      </c>
      <c r="C6224" t="s">
        <v>1145</v>
      </c>
      <c r="E6224" t="s">
        <v>116</v>
      </c>
      <c r="I6224">
        <v>40</v>
      </c>
      <c r="J6224">
        <v>42.83</v>
      </c>
      <c r="K6224">
        <v>1713.2</v>
      </c>
    </row>
    <row r="6225" spans="1:13" hidden="1" x14ac:dyDescent="0.2">
      <c r="A6225" t="s">
        <v>86</v>
      </c>
      <c r="B6225" t="s">
        <v>1170</v>
      </c>
      <c r="C6225" t="s">
        <v>1145</v>
      </c>
      <c r="E6225" t="s">
        <v>116</v>
      </c>
      <c r="I6225">
        <v>40</v>
      </c>
      <c r="J6225">
        <v>42.83</v>
      </c>
      <c r="K6225">
        <v>1713.2</v>
      </c>
    </row>
    <row r="6226" spans="1:13" hidden="1" x14ac:dyDescent="0.2">
      <c r="A6226" t="s">
        <v>87</v>
      </c>
      <c r="B6226" t="s">
        <v>1170</v>
      </c>
      <c r="C6226" t="s">
        <v>1145</v>
      </c>
      <c r="E6226" t="s">
        <v>18</v>
      </c>
      <c r="I6226">
        <v>12</v>
      </c>
      <c r="J6226">
        <v>42.83</v>
      </c>
      <c r="K6226">
        <v>513.96</v>
      </c>
    </row>
    <row r="6227" spans="1:13" hidden="1" x14ac:dyDescent="0.2">
      <c r="A6227" t="s">
        <v>87</v>
      </c>
      <c r="B6227" t="s">
        <v>1170</v>
      </c>
      <c r="C6227" t="s">
        <v>1145</v>
      </c>
      <c r="E6227" t="s">
        <v>1171</v>
      </c>
      <c r="F6227" t="s">
        <v>1172</v>
      </c>
      <c r="G6227" t="s">
        <v>134</v>
      </c>
      <c r="H6227" t="s">
        <v>64</v>
      </c>
      <c r="I6227">
        <v>17</v>
      </c>
      <c r="J6227">
        <v>42.83</v>
      </c>
      <c r="K6227">
        <v>728.11</v>
      </c>
      <c r="L6227" t="s">
        <v>24</v>
      </c>
      <c r="M6227" t="s">
        <v>1173</v>
      </c>
    </row>
    <row r="6228" spans="1:13" hidden="1" x14ac:dyDescent="0.2">
      <c r="A6228" t="s">
        <v>87</v>
      </c>
      <c r="B6228" t="s">
        <v>1170</v>
      </c>
      <c r="C6228" t="s">
        <v>1145</v>
      </c>
      <c r="E6228" t="s">
        <v>1174</v>
      </c>
      <c r="F6228" t="s">
        <v>1175</v>
      </c>
      <c r="G6228" t="s">
        <v>134</v>
      </c>
      <c r="H6228" t="s">
        <v>64</v>
      </c>
      <c r="I6228">
        <v>11</v>
      </c>
      <c r="J6228">
        <v>42.83</v>
      </c>
      <c r="K6228">
        <v>471.13</v>
      </c>
      <c r="L6228" t="s">
        <v>24</v>
      </c>
      <c r="M6228" t="s">
        <v>1176</v>
      </c>
    </row>
    <row r="6229" spans="1:13" hidden="1" x14ac:dyDescent="0.2">
      <c r="A6229" t="s">
        <v>88</v>
      </c>
      <c r="B6229" t="s">
        <v>1170</v>
      </c>
      <c r="C6229" t="s">
        <v>1145</v>
      </c>
      <c r="E6229" t="s">
        <v>17</v>
      </c>
      <c r="I6229">
        <v>24</v>
      </c>
      <c r="J6229">
        <v>42.83</v>
      </c>
      <c r="K6229">
        <v>1027.92</v>
      </c>
    </row>
    <row r="6230" spans="1:13" hidden="1" x14ac:dyDescent="0.2">
      <c r="A6230" t="s">
        <v>88</v>
      </c>
      <c r="B6230" t="s">
        <v>1170</v>
      </c>
      <c r="C6230" t="s">
        <v>1145</v>
      </c>
      <c r="E6230" t="s">
        <v>18</v>
      </c>
      <c r="I6230">
        <v>1</v>
      </c>
      <c r="J6230">
        <v>42.83</v>
      </c>
      <c r="K6230">
        <v>42.83</v>
      </c>
    </row>
    <row r="6231" spans="1:13" hidden="1" x14ac:dyDescent="0.2">
      <c r="A6231" t="s">
        <v>88</v>
      </c>
      <c r="B6231" t="s">
        <v>1170</v>
      </c>
      <c r="C6231" t="s">
        <v>1145</v>
      </c>
      <c r="E6231" t="s">
        <v>1171</v>
      </c>
      <c r="F6231" t="s">
        <v>1172</v>
      </c>
      <c r="G6231" t="s">
        <v>134</v>
      </c>
      <c r="H6231" t="s">
        <v>64</v>
      </c>
      <c r="I6231">
        <v>3.5</v>
      </c>
      <c r="J6231">
        <v>42.83</v>
      </c>
      <c r="K6231">
        <v>149.905</v>
      </c>
      <c r="L6231" t="s">
        <v>24</v>
      </c>
      <c r="M6231" t="s">
        <v>1173</v>
      </c>
    </row>
    <row r="6232" spans="1:13" hidden="1" x14ac:dyDescent="0.2">
      <c r="A6232" t="s">
        <v>88</v>
      </c>
      <c r="B6232" t="s">
        <v>1170</v>
      </c>
      <c r="C6232" t="s">
        <v>1145</v>
      </c>
      <c r="E6232" t="s">
        <v>1174</v>
      </c>
      <c r="F6232" t="s">
        <v>1175</v>
      </c>
      <c r="G6232" t="s">
        <v>134</v>
      </c>
      <c r="H6232" t="s">
        <v>64</v>
      </c>
      <c r="I6232">
        <v>11.5</v>
      </c>
      <c r="J6232">
        <v>42.83</v>
      </c>
      <c r="K6232">
        <v>492.54500000000002</v>
      </c>
      <c r="L6232" t="s">
        <v>24</v>
      </c>
      <c r="M6232" t="s">
        <v>1176</v>
      </c>
    </row>
    <row r="6233" spans="1:13" hidden="1" x14ac:dyDescent="0.2">
      <c r="A6233" t="s">
        <v>89</v>
      </c>
      <c r="B6233" t="s">
        <v>1170</v>
      </c>
      <c r="C6233" t="s">
        <v>1145</v>
      </c>
      <c r="E6233" t="s">
        <v>17</v>
      </c>
      <c r="I6233">
        <v>24</v>
      </c>
      <c r="J6233">
        <v>42.83</v>
      </c>
      <c r="K6233">
        <v>1027.92</v>
      </c>
    </row>
    <row r="6234" spans="1:13" hidden="1" x14ac:dyDescent="0.2">
      <c r="A6234" t="s">
        <v>89</v>
      </c>
      <c r="B6234" t="s">
        <v>1170</v>
      </c>
      <c r="C6234" t="s">
        <v>1145</v>
      </c>
      <c r="E6234" t="s">
        <v>1171</v>
      </c>
      <c r="F6234" t="s">
        <v>1172</v>
      </c>
      <c r="G6234" t="s">
        <v>134</v>
      </c>
      <c r="H6234" t="s">
        <v>64</v>
      </c>
      <c r="I6234">
        <v>4</v>
      </c>
      <c r="J6234">
        <v>42.83</v>
      </c>
      <c r="K6234">
        <v>171.32</v>
      </c>
      <c r="L6234" t="s">
        <v>24</v>
      </c>
      <c r="M6234" t="s">
        <v>1173</v>
      </c>
    </row>
    <row r="6235" spans="1:13" hidden="1" x14ac:dyDescent="0.2">
      <c r="A6235" t="s">
        <v>89</v>
      </c>
      <c r="B6235" t="s">
        <v>1170</v>
      </c>
      <c r="C6235" t="s">
        <v>1145</v>
      </c>
      <c r="E6235" t="s">
        <v>1174</v>
      </c>
      <c r="F6235" t="s">
        <v>1175</v>
      </c>
      <c r="G6235" t="s">
        <v>134</v>
      </c>
      <c r="H6235" t="s">
        <v>64</v>
      </c>
      <c r="I6235">
        <v>3</v>
      </c>
      <c r="J6235">
        <v>42.83</v>
      </c>
      <c r="K6235">
        <v>128.49</v>
      </c>
      <c r="L6235" t="s">
        <v>24</v>
      </c>
      <c r="M6235" t="s">
        <v>1176</v>
      </c>
    </row>
    <row r="6236" spans="1:13" hidden="1" x14ac:dyDescent="0.2">
      <c r="A6236" t="s">
        <v>89</v>
      </c>
      <c r="B6236" t="s">
        <v>1170</v>
      </c>
      <c r="C6236" t="s">
        <v>1145</v>
      </c>
      <c r="E6236" t="s">
        <v>18</v>
      </c>
      <c r="I6236">
        <v>1</v>
      </c>
      <c r="J6236">
        <v>42.83</v>
      </c>
      <c r="K6236">
        <v>42.83</v>
      </c>
    </row>
    <row r="6237" spans="1:13" hidden="1" x14ac:dyDescent="0.2">
      <c r="A6237" t="s">
        <v>90</v>
      </c>
      <c r="B6237" t="s">
        <v>1170</v>
      </c>
      <c r="C6237" t="s">
        <v>1145</v>
      </c>
      <c r="E6237" t="s">
        <v>1171</v>
      </c>
      <c r="F6237" t="s">
        <v>1172</v>
      </c>
      <c r="G6237" t="s">
        <v>134</v>
      </c>
      <c r="H6237" t="s">
        <v>64</v>
      </c>
      <c r="I6237">
        <v>10.5</v>
      </c>
      <c r="J6237">
        <v>42.83</v>
      </c>
      <c r="K6237">
        <v>449.71499999999997</v>
      </c>
      <c r="L6237" t="s">
        <v>24</v>
      </c>
      <c r="M6237" t="s">
        <v>1173</v>
      </c>
    </row>
    <row r="6238" spans="1:13" hidden="1" x14ac:dyDescent="0.2">
      <c r="A6238" t="s">
        <v>90</v>
      </c>
      <c r="B6238" t="s">
        <v>1170</v>
      </c>
      <c r="C6238" t="s">
        <v>1145</v>
      </c>
      <c r="E6238" t="s">
        <v>1180</v>
      </c>
      <c r="F6238" t="s">
        <v>1175</v>
      </c>
      <c r="G6238" t="s">
        <v>134</v>
      </c>
      <c r="H6238" t="s">
        <v>64</v>
      </c>
      <c r="I6238">
        <v>9.5</v>
      </c>
      <c r="J6238">
        <v>42.83</v>
      </c>
      <c r="K6238">
        <v>406.88499999999999</v>
      </c>
      <c r="L6238" t="s">
        <v>24</v>
      </c>
      <c r="M6238" t="s">
        <v>1176</v>
      </c>
    </row>
    <row r="6239" spans="1:13" hidden="1" x14ac:dyDescent="0.2">
      <c r="A6239" t="s">
        <v>90</v>
      </c>
      <c r="B6239" t="s">
        <v>1170</v>
      </c>
      <c r="C6239" t="s">
        <v>1145</v>
      </c>
      <c r="E6239" t="s">
        <v>18</v>
      </c>
      <c r="I6239">
        <v>2</v>
      </c>
      <c r="J6239">
        <v>42.83</v>
      </c>
      <c r="K6239">
        <v>85.66</v>
      </c>
    </row>
    <row r="6240" spans="1:13" hidden="1" x14ac:dyDescent="0.2">
      <c r="A6240" t="s">
        <v>90</v>
      </c>
      <c r="B6240" t="s">
        <v>1170</v>
      </c>
      <c r="C6240" t="s">
        <v>1145</v>
      </c>
      <c r="E6240" t="s">
        <v>17</v>
      </c>
      <c r="I6240">
        <v>16</v>
      </c>
      <c r="J6240">
        <v>42.83</v>
      </c>
      <c r="K6240">
        <v>685.28</v>
      </c>
    </row>
    <row r="6241" spans="1:13" hidden="1" x14ac:dyDescent="0.2">
      <c r="A6241" t="s">
        <v>90</v>
      </c>
      <c r="B6241" t="s">
        <v>1170</v>
      </c>
      <c r="C6241" t="s">
        <v>1145</v>
      </c>
      <c r="E6241" t="s">
        <v>566</v>
      </c>
      <c r="I6241">
        <v>2</v>
      </c>
      <c r="J6241">
        <v>42.83</v>
      </c>
      <c r="K6241">
        <v>85.66</v>
      </c>
    </row>
    <row r="6242" spans="1:13" hidden="1" x14ac:dyDescent="0.2">
      <c r="A6242" t="s">
        <v>91</v>
      </c>
      <c r="B6242" t="s">
        <v>1170</v>
      </c>
      <c r="C6242" t="s">
        <v>1145</v>
      </c>
      <c r="E6242" t="s">
        <v>18</v>
      </c>
      <c r="I6242">
        <v>22</v>
      </c>
      <c r="J6242">
        <v>42.83</v>
      </c>
      <c r="K6242">
        <v>942.26</v>
      </c>
    </row>
    <row r="6243" spans="1:13" hidden="1" x14ac:dyDescent="0.2">
      <c r="A6243" t="s">
        <v>91</v>
      </c>
      <c r="B6243" t="s">
        <v>1170</v>
      </c>
      <c r="C6243" t="s">
        <v>1145</v>
      </c>
      <c r="E6243" t="s">
        <v>1171</v>
      </c>
      <c r="F6243" t="s">
        <v>1172</v>
      </c>
      <c r="G6243" t="s">
        <v>134</v>
      </c>
      <c r="H6243" t="s">
        <v>64</v>
      </c>
      <c r="I6243">
        <v>6</v>
      </c>
      <c r="J6243">
        <v>42.83</v>
      </c>
      <c r="K6243">
        <v>256.98</v>
      </c>
      <c r="L6243" t="s">
        <v>24</v>
      </c>
      <c r="M6243" t="s">
        <v>1173</v>
      </c>
    </row>
    <row r="6244" spans="1:13" hidden="1" x14ac:dyDescent="0.2">
      <c r="A6244" t="s">
        <v>91</v>
      </c>
      <c r="B6244" t="s">
        <v>1170</v>
      </c>
      <c r="C6244" t="s">
        <v>1145</v>
      </c>
      <c r="E6244" t="s">
        <v>1180</v>
      </c>
      <c r="F6244" t="s">
        <v>1175</v>
      </c>
      <c r="G6244" t="s">
        <v>134</v>
      </c>
      <c r="H6244" t="s">
        <v>64</v>
      </c>
      <c r="I6244">
        <v>12</v>
      </c>
      <c r="J6244">
        <v>42.83</v>
      </c>
      <c r="K6244">
        <v>513.96</v>
      </c>
      <c r="L6244" t="s">
        <v>24</v>
      </c>
      <c r="M6244" t="s">
        <v>1176</v>
      </c>
    </row>
    <row r="6245" spans="1:13" hidden="1" x14ac:dyDescent="0.2">
      <c r="A6245" t="s">
        <v>93</v>
      </c>
      <c r="B6245" t="s">
        <v>1170</v>
      </c>
      <c r="C6245" t="s">
        <v>1145</v>
      </c>
      <c r="E6245" t="s">
        <v>1171</v>
      </c>
      <c r="F6245" t="s">
        <v>1172</v>
      </c>
      <c r="G6245" t="s">
        <v>134</v>
      </c>
      <c r="H6245" t="s">
        <v>64</v>
      </c>
      <c r="I6245">
        <v>13</v>
      </c>
      <c r="J6245">
        <v>42.83</v>
      </c>
      <c r="K6245">
        <v>556.79</v>
      </c>
      <c r="L6245" t="s">
        <v>24</v>
      </c>
      <c r="M6245" t="s">
        <v>1173</v>
      </c>
    </row>
    <row r="6246" spans="1:13" hidden="1" x14ac:dyDescent="0.2">
      <c r="A6246" t="s">
        <v>93</v>
      </c>
      <c r="B6246" t="s">
        <v>1170</v>
      </c>
      <c r="C6246" t="s">
        <v>1145</v>
      </c>
      <c r="E6246" t="s">
        <v>1174</v>
      </c>
      <c r="F6246" t="s">
        <v>1175</v>
      </c>
      <c r="G6246" t="s">
        <v>134</v>
      </c>
      <c r="H6246" t="s">
        <v>64</v>
      </c>
      <c r="I6246">
        <v>9</v>
      </c>
      <c r="J6246">
        <v>42.83</v>
      </c>
      <c r="K6246">
        <v>385.47</v>
      </c>
      <c r="L6246" t="s">
        <v>24</v>
      </c>
      <c r="M6246" t="s">
        <v>1176</v>
      </c>
    </row>
    <row r="6247" spans="1:13" hidden="1" x14ac:dyDescent="0.2">
      <c r="A6247" t="s">
        <v>93</v>
      </c>
      <c r="B6247" t="s">
        <v>1170</v>
      </c>
      <c r="C6247" t="s">
        <v>1145</v>
      </c>
      <c r="E6247" t="s">
        <v>116</v>
      </c>
      <c r="I6247">
        <v>8</v>
      </c>
      <c r="J6247">
        <v>42.83</v>
      </c>
      <c r="K6247">
        <v>342.64</v>
      </c>
    </row>
    <row r="6248" spans="1:13" hidden="1" x14ac:dyDescent="0.2">
      <c r="A6248" t="s">
        <v>93</v>
      </c>
      <c r="B6248" t="s">
        <v>1170</v>
      </c>
      <c r="C6248" t="s">
        <v>1145</v>
      </c>
      <c r="E6248" t="s">
        <v>18</v>
      </c>
      <c r="I6248">
        <v>7</v>
      </c>
      <c r="J6248">
        <v>42.83</v>
      </c>
      <c r="K6248">
        <v>299.81</v>
      </c>
    </row>
    <row r="6249" spans="1:13" hidden="1" x14ac:dyDescent="0.2">
      <c r="A6249" t="s">
        <v>93</v>
      </c>
      <c r="B6249" t="s">
        <v>1170</v>
      </c>
      <c r="C6249" t="s">
        <v>1145</v>
      </c>
      <c r="E6249" t="s">
        <v>566</v>
      </c>
      <c r="I6249">
        <v>3</v>
      </c>
      <c r="J6249">
        <v>42.83</v>
      </c>
      <c r="K6249">
        <v>128.49</v>
      </c>
    </row>
    <row r="6250" spans="1:13" hidden="1" x14ac:dyDescent="0.2">
      <c r="A6250" t="s">
        <v>94</v>
      </c>
      <c r="B6250" t="s">
        <v>1170</v>
      </c>
      <c r="C6250" t="s">
        <v>1145</v>
      </c>
      <c r="E6250" t="s">
        <v>1171</v>
      </c>
      <c r="F6250" t="s">
        <v>1172</v>
      </c>
      <c r="G6250" t="s">
        <v>134</v>
      </c>
      <c r="H6250" t="s">
        <v>64</v>
      </c>
      <c r="I6250">
        <v>17</v>
      </c>
      <c r="J6250">
        <v>42.83</v>
      </c>
      <c r="K6250">
        <v>728.11</v>
      </c>
      <c r="L6250" t="s">
        <v>24</v>
      </c>
      <c r="M6250" t="s">
        <v>1173</v>
      </c>
    </row>
    <row r="6251" spans="1:13" hidden="1" x14ac:dyDescent="0.2">
      <c r="A6251" t="s">
        <v>94</v>
      </c>
      <c r="B6251" t="s">
        <v>1170</v>
      </c>
      <c r="C6251" t="s">
        <v>1145</v>
      </c>
      <c r="E6251" t="s">
        <v>1174</v>
      </c>
      <c r="F6251" t="s">
        <v>1175</v>
      </c>
      <c r="G6251" t="s">
        <v>134</v>
      </c>
      <c r="H6251" t="s">
        <v>64</v>
      </c>
      <c r="I6251">
        <v>18</v>
      </c>
      <c r="J6251">
        <v>42.83</v>
      </c>
      <c r="K6251">
        <v>770.94</v>
      </c>
      <c r="L6251" t="s">
        <v>24</v>
      </c>
      <c r="M6251" t="s">
        <v>1176</v>
      </c>
    </row>
    <row r="6252" spans="1:13" hidden="1" x14ac:dyDescent="0.2">
      <c r="A6252" t="s">
        <v>94</v>
      </c>
      <c r="B6252" t="s">
        <v>1170</v>
      </c>
      <c r="C6252" t="s">
        <v>1145</v>
      </c>
      <c r="E6252" t="s">
        <v>18</v>
      </c>
      <c r="I6252">
        <v>3</v>
      </c>
      <c r="J6252">
        <v>42.83</v>
      </c>
      <c r="K6252">
        <v>128.49</v>
      </c>
    </row>
    <row r="6253" spans="1:13" hidden="1" x14ac:dyDescent="0.2">
      <c r="A6253" t="s">
        <v>94</v>
      </c>
      <c r="B6253" t="s">
        <v>1170</v>
      </c>
      <c r="C6253" t="s">
        <v>1145</v>
      </c>
      <c r="E6253" t="s">
        <v>566</v>
      </c>
      <c r="I6253">
        <v>2</v>
      </c>
      <c r="J6253">
        <v>42.83</v>
      </c>
      <c r="K6253">
        <v>85.66</v>
      </c>
    </row>
    <row r="6254" spans="1:13" hidden="1" x14ac:dyDescent="0.2">
      <c r="A6254" t="s">
        <v>95</v>
      </c>
      <c r="B6254" t="s">
        <v>1170</v>
      </c>
      <c r="C6254" t="s">
        <v>1145</v>
      </c>
      <c r="E6254" t="s">
        <v>18</v>
      </c>
      <c r="I6254">
        <v>4</v>
      </c>
      <c r="J6254">
        <v>42.83</v>
      </c>
      <c r="K6254">
        <v>171.32</v>
      </c>
    </row>
    <row r="6255" spans="1:13" hidden="1" x14ac:dyDescent="0.2">
      <c r="A6255" t="s">
        <v>95</v>
      </c>
      <c r="B6255" t="s">
        <v>1170</v>
      </c>
      <c r="C6255" t="s">
        <v>1145</v>
      </c>
      <c r="E6255" t="s">
        <v>1174</v>
      </c>
      <c r="F6255" t="s">
        <v>1175</v>
      </c>
      <c r="G6255" t="s">
        <v>134</v>
      </c>
      <c r="H6255" t="s">
        <v>64</v>
      </c>
      <c r="I6255">
        <v>21</v>
      </c>
      <c r="J6255">
        <v>42.83</v>
      </c>
      <c r="K6255">
        <v>899.43</v>
      </c>
      <c r="L6255" t="s">
        <v>24</v>
      </c>
      <c r="M6255" t="s">
        <v>1176</v>
      </c>
    </row>
    <row r="6256" spans="1:13" hidden="1" x14ac:dyDescent="0.2">
      <c r="A6256" t="s">
        <v>95</v>
      </c>
      <c r="B6256" t="s">
        <v>1170</v>
      </c>
      <c r="C6256" t="s">
        <v>1145</v>
      </c>
      <c r="E6256" t="s">
        <v>1178</v>
      </c>
      <c r="F6256" t="s">
        <v>1179</v>
      </c>
      <c r="G6256" t="s">
        <v>134</v>
      </c>
      <c r="H6256" t="s">
        <v>64</v>
      </c>
      <c r="I6256">
        <v>5</v>
      </c>
      <c r="J6256">
        <v>42.83</v>
      </c>
      <c r="K6256">
        <v>214.15</v>
      </c>
      <c r="L6256" t="s">
        <v>24</v>
      </c>
    </row>
    <row r="6257" spans="1:13" hidden="1" x14ac:dyDescent="0.2">
      <c r="A6257" t="s">
        <v>95</v>
      </c>
      <c r="B6257" t="s">
        <v>1170</v>
      </c>
      <c r="C6257" t="s">
        <v>1145</v>
      </c>
      <c r="E6257" t="s">
        <v>20</v>
      </c>
      <c r="I6257">
        <v>2</v>
      </c>
      <c r="J6257">
        <v>42.83</v>
      </c>
      <c r="K6257">
        <v>85.66</v>
      </c>
    </row>
    <row r="6258" spans="1:13" hidden="1" x14ac:dyDescent="0.2">
      <c r="A6258" t="s">
        <v>95</v>
      </c>
      <c r="B6258" t="s">
        <v>1170</v>
      </c>
      <c r="C6258" t="s">
        <v>1145</v>
      </c>
      <c r="E6258" t="s">
        <v>1171</v>
      </c>
      <c r="F6258" t="s">
        <v>1172</v>
      </c>
      <c r="G6258" t="s">
        <v>134</v>
      </c>
      <c r="H6258" t="s">
        <v>64</v>
      </c>
      <c r="I6258">
        <v>8</v>
      </c>
      <c r="J6258">
        <v>42.83</v>
      </c>
      <c r="K6258">
        <v>342.64</v>
      </c>
      <c r="L6258" t="s">
        <v>24</v>
      </c>
      <c r="M6258" t="s">
        <v>1173</v>
      </c>
    </row>
    <row r="6259" spans="1:13" hidden="1" x14ac:dyDescent="0.2">
      <c r="A6259" t="s">
        <v>96</v>
      </c>
      <c r="B6259" t="s">
        <v>1170</v>
      </c>
      <c r="C6259" t="s">
        <v>1145</v>
      </c>
      <c r="E6259" t="s">
        <v>1171</v>
      </c>
      <c r="F6259" t="s">
        <v>1172</v>
      </c>
      <c r="G6259" t="s">
        <v>134</v>
      </c>
      <c r="H6259" t="s">
        <v>64</v>
      </c>
      <c r="I6259">
        <v>18</v>
      </c>
      <c r="J6259">
        <v>42.83</v>
      </c>
      <c r="K6259">
        <v>770.94</v>
      </c>
      <c r="L6259" t="s">
        <v>24</v>
      </c>
      <c r="M6259" t="s">
        <v>1173</v>
      </c>
    </row>
    <row r="6260" spans="1:13" hidden="1" x14ac:dyDescent="0.2">
      <c r="A6260" t="s">
        <v>96</v>
      </c>
      <c r="B6260" t="s">
        <v>1170</v>
      </c>
      <c r="C6260" t="s">
        <v>1145</v>
      </c>
      <c r="E6260" t="s">
        <v>1174</v>
      </c>
      <c r="F6260" t="s">
        <v>1175</v>
      </c>
      <c r="G6260" t="s">
        <v>134</v>
      </c>
      <c r="H6260" t="s">
        <v>64</v>
      </c>
      <c r="I6260">
        <v>14</v>
      </c>
      <c r="J6260">
        <v>42.83</v>
      </c>
      <c r="K6260">
        <v>599.62</v>
      </c>
      <c r="L6260" t="s">
        <v>24</v>
      </c>
      <c r="M6260" t="s">
        <v>1176</v>
      </c>
    </row>
    <row r="6261" spans="1:13" hidden="1" x14ac:dyDescent="0.2">
      <c r="A6261" t="s">
        <v>96</v>
      </c>
      <c r="B6261" t="s">
        <v>1170</v>
      </c>
      <c r="C6261" t="s">
        <v>1145</v>
      </c>
      <c r="E6261" t="s">
        <v>1178</v>
      </c>
      <c r="F6261" t="s">
        <v>1179</v>
      </c>
      <c r="G6261" t="s">
        <v>134</v>
      </c>
      <c r="H6261" t="s">
        <v>64</v>
      </c>
      <c r="I6261">
        <v>1</v>
      </c>
      <c r="J6261">
        <v>42.83</v>
      </c>
      <c r="K6261">
        <v>42.83</v>
      </c>
      <c r="L6261" t="s">
        <v>24</v>
      </c>
    </row>
    <row r="6262" spans="1:13" hidden="1" x14ac:dyDescent="0.2">
      <c r="A6262" t="s">
        <v>96</v>
      </c>
      <c r="B6262" t="s">
        <v>1170</v>
      </c>
      <c r="C6262" t="s">
        <v>1145</v>
      </c>
      <c r="E6262" t="s">
        <v>18</v>
      </c>
      <c r="I6262">
        <v>3</v>
      </c>
      <c r="J6262">
        <v>42.83</v>
      </c>
      <c r="K6262">
        <v>128.49</v>
      </c>
    </row>
    <row r="6263" spans="1:13" hidden="1" x14ac:dyDescent="0.2">
      <c r="A6263" t="s">
        <v>96</v>
      </c>
      <c r="B6263" t="s">
        <v>1170</v>
      </c>
      <c r="C6263" t="s">
        <v>1145</v>
      </c>
      <c r="E6263" t="s">
        <v>20</v>
      </c>
      <c r="I6263">
        <v>4</v>
      </c>
      <c r="J6263">
        <v>42.83</v>
      </c>
      <c r="K6263">
        <v>171.32</v>
      </c>
    </row>
    <row r="6264" spans="1:13" hidden="1" x14ac:dyDescent="0.2">
      <c r="A6264" t="s">
        <v>97</v>
      </c>
      <c r="B6264" t="s">
        <v>1170</v>
      </c>
      <c r="C6264" t="s">
        <v>1145</v>
      </c>
      <c r="E6264" t="s">
        <v>1171</v>
      </c>
      <c r="F6264" t="s">
        <v>1172</v>
      </c>
      <c r="G6264" t="s">
        <v>134</v>
      </c>
      <c r="H6264" t="s">
        <v>64</v>
      </c>
      <c r="I6264">
        <v>18</v>
      </c>
      <c r="J6264">
        <v>42.83</v>
      </c>
      <c r="K6264">
        <v>770.94</v>
      </c>
      <c r="L6264" t="s">
        <v>24</v>
      </c>
      <c r="M6264" t="s">
        <v>1173</v>
      </c>
    </row>
    <row r="6265" spans="1:13" hidden="1" x14ac:dyDescent="0.2">
      <c r="A6265" t="s">
        <v>97</v>
      </c>
      <c r="B6265" t="s">
        <v>1170</v>
      </c>
      <c r="C6265" t="s">
        <v>1145</v>
      </c>
      <c r="E6265" t="s">
        <v>1174</v>
      </c>
      <c r="F6265" t="s">
        <v>1175</v>
      </c>
      <c r="G6265" t="s">
        <v>134</v>
      </c>
      <c r="H6265" t="s">
        <v>64</v>
      </c>
      <c r="I6265">
        <v>14</v>
      </c>
      <c r="J6265">
        <v>42.83</v>
      </c>
      <c r="K6265">
        <v>599.62</v>
      </c>
      <c r="L6265" t="s">
        <v>24</v>
      </c>
      <c r="M6265" t="s">
        <v>1176</v>
      </c>
    </row>
    <row r="6266" spans="1:13" hidden="1" x14ac:dyDescent="0.2">
      <c r="A6266" t="s">
        <v>97</v>
      </c>
      <c r="B6266" t="s">
        <v>1170</v>
      </c>
      <c r="C6266" t="s">
        <v>1145</v>
      </c>
      <c r="E6266" t="s">
        <v>1178</v>
      </c>
      <c r="F6266" t="s">
        <v>1179</v>
      </c>
      <c r="G6266" t="s">
        <v>134</v>
      </c>
      <c r="H6266" t="s">
        <v>64</v>
      </c>
      <c r="I6266">
        <v>1</v>
      </c>
      <c r="J6266">
        <v>42.83</v>
      </c>
      <c r="K6266">
        <v>42.83</v>
      </c>
      <c r="L6266" t="s">
        <v>24</v>
      </c>
    </row>
    <row r="6267" spans="1:13" hidden="1" x14ac:dyDescent="0.2">
      <c r="A6267" t="s">
        <v>97</v>
      </c>
      <c r="B6267" t="s">
        <v>1170</v>
      </c>
      <c r="C6267" t="s">
        <v>1145</v>
      </c>
      <c r="E6267" t="s">
        <v>18</v>
      </c>
      <c r="I6267">
        <v>3</v>
      </c>
      <c r="J6267">
        <v>42.83</v>
      </c>
      <c r="K6267">
        <v>128.49</v>
      </c>
    </row>
    <row r="6268" spans="1:13" hidden="1" x14ac:dyDescent="0.2">
      <c r="A6268" t="s">
        <v>97</v>
      </c>
      <c r="B6268" t="s">
        <v>1170</v>
      </c>
      <c r="C6268" t="s">
        <v>1145</v>
      </c>
      <c r="E6268" t="s">
        <v>20</v>
      </c>
      <c r="I6268">
        <v>4</v>
      </c>
      <c r="J6268">
        <v>42.83</v>
      </c>
      <c r="K6268">
        <v>171.32</v>
      </c>
    </row>
    <row r="6269" spans="1:13" hidden="1" x14ac:dyDescent="0.2">
      <c r="A6269" t="s">
        <v>98</v>
      </c>
      <c r="B6269" t="s">
        <v>1170</v>
      </c>
      <c r="C6269" t="s">
        <v>1145</v>
      </c>
      <c r="E6269" t="s">
        <v>1171</v>
      </c>
      <c r="F6269" t="s">
        <v>1172</v>
      </c>
      <c r="G6269" t="s">
        <v>134</v>
      </c>
      <c r="H6269" t="s">
        <v>64</v>
      </c>
      <c r="I6269">
        <v>12</v>
      </c>
      <c r="J6269">
        <v>42.83</v>
      </c>
      <c r="K6269">
        <v>513.96</v>
      </c>
      <c r="L6269" t="s">
        <v>24</v>
      </c>
      <c r="M6269" t="s">
        <v>1173</v>
      </c>
    </row>
    <row r="6270" spans="1:13" hidden="1" x14ac:dyDescent="0.2">
      <c r="A6270" t="s">
        <v>98</v>
      </c>
      <c r="B6270" t="s">
        <v>1170</v>
      </c>
      <c r="C6270" t="s">
        <v>1145</v>
      </c>
      <c r="E6270" t="s">
        <v>1174</v>
      </c>
      <c r="F6270" t="s">
        <v>1175</v>
      </c>
      <c r="G6270" t="s">
        <v>134</v>
      </c>
      <c r="H6270" t="s">
        <v>64</v>
      </c>
      <c r="I6270">
        <v>11</v>
      </c>
      <c r="J6270">
        <v>42.83</v>
      </c>
      <c r="K6270">
        <v>471.13</v>
      </c>
      <c r="L6270" t="s">
        <v>24</v>
      </c>
      <c r="M6270" t="s">
        <v>1176</v>
      </c>
    </row>
    <row r="6271" spans="1:13" hidden="1" x14ac:dyDescent="0.2">
      <c r="A6271" t="s">
        <v>98</v>
      </c>
      <c r="B6271" t="s">
        <v>1170</v>
      </c>
      <c r="C6271" t="s">
        <v>1145</v>
      </c>
      <c r="E6271" t="s">
        <v>17</v>
      </c>
      <c r="I6271">
        <v>16</v>
      </c>
      <c r="J6271">
        <v>42.83</v>
      </c>
      <c r="K6271">
        <v>685.28</v>
      </c>
    </row>
    <row r="6272" spans="1:13" hidden="1" x14ac:dyDescent="0.2">
      <c r="A6272" t="s">
        <v>98</v>
      </c>
      <c r="B6272" t="s">
        <v>1170</v>
      </c>
      <c r="C6272" t="s">
        <v>1145</v>
      </c>
      <c r="E6272" t="s">
        <v>18</v>
      </c>
      <c r="I6272">
        <v>1</v>
      </c>
      <c r="J6272">
        <v>42.83</v>
      </c>
      <c r="K6272">
        <v>42.83</v>
      </c>
    </row>
    <row r="6273" spans="1:13" hidden="1" x14ac:dyDescent="0.2">
      <c r="A6273" t="s">
        <v>99</v>
      </c>
      <c r="B6273" t="s">
        <v>1170</v>
      </c>
      <c r="C6273" t="s">
        <v>1145</v>
      </c>
      <c r="E6273" t="s">
        <v>18</v>
      </c>
      <c r="I6273">
        <v>3</v>
      </c>
      <c r="J6273">
        <v>42.83</v>
      </c>
      <c r="K6273">
        <v>128.49</v>
      </c>
    </row>
    <row r="6274" spans="1:13" hidden="1" x14ac:dyDescent="0.2">
      <c r="A6274" t="s">
        <v>99</v>
      </c>
      <c r="B6274" t="s">
        <v>1170</v>
      </c>
      <c r="C6274" t="s">
        <v>1145</v>
      </c>
      <c r="E6274" t="s">
        <v>1171</v>
      </c>
      <c r="F6274" t="s">
        <v>1172</v>
      </c>
      <c r="G6274" t="s">
        <v>134</v>
      </c>
      <c r="H6274" t="s">
        <v>64</v>
      </c>
      <c r="I6274">
        <v>7</v>
      </c>
      <c r="J6274">
        <v>42.83</v>
      </c>
      <c r="K6274">
        <v>299.81</v>
      </c>
      <c r="L6274" t="s">
        <v>24</v>
      </c>
      <c r="M6274" t="s">
        <v>1173</v>
      </c>
    </row>
    <row r="6275" spans="1:13" hidden="1" x14ac:dyDescent="0.2">
      <c r="A6275" t="s">
        <v>99</v>
      </c>
      <c r="B6275" t="s">
        <v>1170</v>
      </c>
      <c r="C6275" t="s">
        <v>1145</v>
      </c>
      <c r="E6275" t="s">
        <v>1174</v>
      </c>
      <c r="F6275" t="s">
        <v>1175</v>
      </c>
      <c r="G6275" t="s">
        <v>134</v>
      </c>
      <c r="H6275" t="s">
        <v>64</v>
      </c>
      <c r="I6275">
        <v>9</v>
      </c>
      <c r="J6275">
        <v>42.83</v>
      </c>
      <c r="K6275">
        <v>385.47</v>
      </c>
      <c r="L6275" t="s">
        <v>24</v>
      </c>
      <c r="M6275" t="s">
        <v>1176</v>
      </c>
    </row>
    <row r="6276" spans="1:13" hidden="1" x14ac:dyDescent="0.2">
      <c r="A6276" t="s">
        <v>99</v>
      </c>
      <c r="B6276" t="s">
        <v>1170</v>
      </c>
      <c r="C6276" t="s">
        <v>1145</v>
      </c>
      <c r="E6276" t="s">
        <v>18</v>
      </c>
      <c r="I6276">
        <v>3</v>
      </c>
      <c r="J6276">
        <v>42.83</v>
      </c>
      <c r="K6276">
        <v>128.49</v>
      </c>
    </row>
    <row r="6277" spans="1:13" hidden="1" x14ac:dyDescent="0.2">
      <c r="A6277" t="s">
        <v>99</v>
      </c>
      <c r="B6277" t="s">
        <v>1170</v>
      </c>
      <c r="C6277" t="s">
        <v>1145</v>
      </c>
      <c r="E6277" t="s">
        <v>17</v>
      </c>
      <c r="I6277">
        <v>8</v>
      </c>
      <c r="J6277">
        <v>42.83</v>
      </c>
      <c r="K6277">
        <v>342.64</v>
      </c>
    </row>
    <row r="6278" spans="1:13" hidden="1" x14ac:dyDescent="0.2">
      <c r="A6278" t="s">
        <v>99</v>
      </c>
      <c r="B6278" t="s">
        <v>1170</v>
      </c>
      <c r="C6278" t="s">
        <v>1145</v>
      </c>
      <c r="E6278" t="s">
        <v>20</v>
      </c>
      <c r="I6278">
        <v>10</v>
      </c>
      <c r="J6278">
        <v>42.83</v>
      </c>
      <c r="K6278">
        <v>428.3</v>
      </c>
    </row>
    <row r="6279" spans="1:13" hidden="1" x14ac:dyDescent="0.2">
      <c r="A6279" t="s">
        <v>100</v>
      </c>
      <c r="B6279" t="s">
        <v>1170</v>
      </c>
      <c r="C6279" t="s">
        <v>1145</v>
      </c>
      <c r="E6279" t="s">
        <v>46</v>
      </c>
      <c r="I6279">
        <v>40</v>
      </c>
      <c r="J6279">
        <v>42.83</v>
      </c>
      <c r="K6279">
        <v>1713.2</v>
      </c>
    </row>
    <row r="6280" spans="1:13" hidden="1" x14ac:dyDescent="0.2">
      <c r="A6280" t="s">
        <v>101</v>
      </c>
      <c r="B6280" t="s">
        <v>1170</v>
      </c>
      <c r="C6280" t="s">
        <v>1145</v>
      </c>
      <c r="E6280" t="s">
        <v>1181</v>
      </c>
      <c r="F6280" t="s">
        <v>1182</v>
      </c>
      <c r="G6280" t="s">
        <v>134</v>
      </c>
      <c r="H6280" t="s">
        <v>32</v>
      </c>
      <c r="I6280">
        <v>8</v>
      </c>
      <c r="J6280">
        <v>42.83</v>
      </c>
      <c r="K6280">
        <v>342.64</v>
      </c>
      <c r="L6280" t="s">
        <v>24</v>
      </c>
      <c r="M6280" t="s">
        <v>1173</v>
      </c>
    </row>
    <row r="6281" spans="1:13" hidden="1" x14ac:dyDescent="0.2">
      <c r="A6281" t="s">
        <v>101</v>
      </c>
      <c r="B6281" t="s">
        <v>1170</v>
      </c>
      <c r="C6281" t="s">
        <v>1145</v>
      </c>
      <c r="E6281" t="s">
        <v>1174</v>
      </c>
      <c r="F6281" t="s">
        <v>1175</v>
      </c>
      <c r="G6281" t="s">
        <v>134</v>
      </c>
      <c r="H6281" t="s">
        <v>64</v>
      </c>
      <c r="I6281">
        <v>8</v>
      </c>
      <c r="J6281">
        <v>42.83</v>
      </c>
      <c r="K6281">
        <v>342.64</v>
      </c>
      <c r="L6281" t="s">
        <v>24</v>
      </c>
      <c r="M6281" t="s">
        <v>1176</v>
      </c>
    </row>
    <row r="6282" spans="1:13" hidden="1" x14ac:dyDescent="0.2">
      <c r="A6282" t="s">
        <v>101</v>
      </c>
      <c r="B6282" t="s">
        <v>1170</v>
      </c>
      <c r="C6282" t="s">
        <v>1145</v>
      </c>
      <c r="E6282" t="s">
        <v>17</v>
      </c>
      <c r="I6282">
        <v>16</v>
      </c>
      <c r="J6282">
        <v>42.83</v>
      </c>
      <c r="K6282">
        <v>685.28</v>
      </c>
    </row>
    <row r="6283" spans="1:13" hidden="1" x14ac:dyDescent="0.2">
      <c r="A6283" t="s">
        <v>101</v>
      </c>
      <c r="B6283" t="s">
        <v>1170</v>
      </c>
      <c r="C6283" t="s">
        <v>1145</v>
      </c>
      <c r="E6283" t="s">
        <v>46</v>
      </c>
      <c r="I6283">
        <v>8</v>
      </c>
      <c r="J6283">
        <v>42.83</v>
      </c>
      <c r="K6283">
        <v>342.64</v>
      </c>
    </row>
    <row r="6284" spans="1:13" hidden="1" x14ac:dyDescent="0.2">
      <c r="A6284" t="s">
        <v>102</v>
      </c>
      <c r="B6284" t="s">
        <v>1170</v>
      </c>
      <c r="C6284" t="s">
        <v>1145</v>
      </c>
      <c r="E6284" t="s">
        <v>18</v>
      </c>
      <c r="I6284">
        <v>6</v>
      </c>
      <c r="J6284">
        <v>42.83</v>
      </c>
      <c r="K6284">
        <v>256.98</v>
      </c>
    </row>
    <row r="6285" spans="1:13" hidden="1" x14ac:dyDescent="0.2">
      <c r="A6285" t="s">
        <v>102</v>
      </c>
      <c r="B6285" t="s">
        <v>1170</v>
      </c>
      <c r="C6285" t="s">
        <v>1145</v>
      </c>
      <c r="E6285" t="s">
        <v>1171</v>
      </c>
      <c r="F6285" t="s">
        <v>1172</v>
      </c>
      <c r="G6285" t="s">
        <v>134</v>
      </c>
      <c r="H6285" t="s">
        <v>64</v>
      </c>
      <c r="I6285">
        <v>6</v>
      </c>
      <c r="J6285">
        <v>42.83</v>
      </c>
      <c r="K6285">
        <v>256.98</v>
      </c>
      <c r="L6285" t="s">
        <v>24</v>
      </c>
      <c r="M6285" t="s">
        <v>1173</v>
      </c>
    </row>
    <row r="6286" spans="1:13" hidden="1" x14ac:dyDescent="0.2">
      <c r="A6286" t="s">
        <v>102</v>
      </c>
      <c r="B6286" t="s">
        <v>1170</v>
      </c>
      <c r="C6286" t="s">
        <v>1145</v>
      </c>
      <c r="E6286" t="s">
        <v>1174</v>
      </c>
      <c r="F6286" t="s">
        <v>1175</v>
      </c>
      <c r="G6286" t="s">
        <v>134</v>
      </c>
      <c r="H6286" t="s">
        <v>64</v>
      </c>
      <c r="I6286">
        <v>14</v>
      </c>
      <c r="J6286">
        <v>42.83</v>
      </c>
      <c r="K6286">
        <v>599.62</v>
      </c>
      <c r="L6286" t="s">
        <v>24</v>
      </c>
      <c r="M6286" t="s">
        <v>1176</v>
      </c>
    </row>
    <row r="6287" spans="1:13" hidden="1" x14ac:dyDescent="0.2">
      <c r="A6287" t="s">
        <v>102</v>
      </c>
      <c r="B6287" t="s">
        <v>1170</v>
      </c>
      <c r="C6287" t="s">
        <v>1145</v>
      </c>
      <c r="E6287" t="s">
        <v>17</v>
      </c>
      <c r="I6287">
        <v>10</v>
      </c>
      <c r="J6287">
        <v>42.83</v>
      </c>
      <c r="K6287">
        <v>428.3</v>
      </c>
    </row>
    <row r="6288" spans="1:13" hidden="1" x14ac:dyDescent="0.2">
      <c r="A6288" t="s">
        <v>102</v>
      </c>
      <c r="B6288" t="s">
        <v>1170</v>
      </c>
      <c r="C6288" t="s">
        <v>1145</v>
      </c>
      <c r="E6288" t="s">
        <v>566</v>
      </c>
      <c r="I6288">
        <v>2</v>
      </c>
      <c r="J6288">
        <v>42.83</v>
      </c>
      <c r="K6288">
        <v>85.66</v>
      </c>
    </row>
    <row r="6289" spans="1:13" hidden="1" x14ac:dyDescent="0.2">
      <c r="A6289" t="s">
        <v>102</v>
      </c>
      <c r="B6289" t="s">
        <v>1170</v>
      </c>
      <c r="C6289" t="s">
        <v>1145</v>
      </c>
      <c r="E6289" t="s">
        <v>20</v>
      </c>
      <c r="I6289">
        <v>2</v>
      </c>
      <c r="J6289">
        <v>42.83</v>
      </c>
      <c r="K6289">
        <v>85.66</v>
      </c>
    </row>
    <row r="6290" spans="1:13" hidden="1" x14ac:dyDescent="0.2">
      <c r="A6290" t="s">
        <v>103</v>
      </c>
      <c r="B6290" t="s">
        <v>1170</v>
      </c>
      <c r="C6290" t="s">
        <v>1145</v>
      </c>
      <c r="E6290" t="s">
        <v>18</v>
      </c>
      <c r="I6290">
        <v>4</v>
      </c>
      <c r="J6290">
        <v>42.83</v>
      </c>
      <c r="K6290">
        <v>171.32</v>
      </c>
    </row>
    <row r="6291" spans="1:13" hidden="1" x14ac:dyDescent="0.2">
      <c r="A6291" t="s">
        <v>103</v>
      </c>
      <c r="B6291" t="s">
        <v>1170</v>
      </c>
      <c r="C6291" t="s">
        <v>1145</v>
      </c>
      <c r="E6291" t="s">
        <v>1171</v>
      </c>
      <c r="F6291" t="s">
        <v>1172</v>
      </c>
      <c r="G6291" t="s">
        <v>134</v>
      </c>
      <c r="H6291" t="s">
        <v>64</v>
      </c>
      <c r="I6291">
        <v>2</v>
      </c>
      <c r="J6291">
        <v>42.83</v>
      </c>
      <c r="K6291">
        <v>85.66</v>
      </c>
      <c r="L6291" t="s">
        <v>24</v>
      </c>
      <c r="M6291" t="s">
        <v>1173</v>
      </c>
    </row>
    <row r="6292" spans="1:13" hidden="1" x14ac:dyDescent="0.2">
      <c r="A6292" t="s">
        <v>103</v>
      </c>
      <c r="B6292" t="s">
        <v>1170</v>
      </c>
      <c r="C6292" t="s">
        <v>1145</v>
      </c>
      <c r="E6292" t="s">
        <v>1174</v>
      </c>
      <c r="F6292" t="s">
        <v>1175</v>
      </c>
      <c r="G6292" t="s">
        <v>134</v>
      </c>
      <c r="H6292" t="s">
        <v>64</v>
      </c>
      <c r="I6292">
        <v>14</v>
      </c>
      <c r="J6292">
        <v>42.83</v>
      </c>
      <c r="K6292">
        <v>599.62</v>
      </c>
      <c r="L6292" t="s">
        <v>24</v>
      </c>
      <c r="M6292" t="s">
        <v>1176</v>
      </c>
    </row>
    <row r="6293" spans="1:13" hidden="1" x14ac:dyDescent="0.2">
      <c r="A6293" t="s">
        <v>103</v>
      </c>
      <c r="B6293" t="s">
        <v>1170</v>
      </c>
      <c r="C6293" t="s">
        <v>1145</v>
      </c>
      <c r="E6293" t="s">
        <v>18</v>
      </c>
      <c r="I6293">
        <v>6</v>
      </c>
      <c r="J6293">
        <v>42.83</v>
      </c>
      <c r="K6293">
        <v>256.98</v>
      </c>
    </row>
    <row r="6294" spans="1:13" hidden="1" x14ac:dyDescent="0.2">
      <c r="A6294" t="s">
        <v>103</v>
      </c>
      <c r="B6294" t="s">
        <v>1170</v>
      </c>
      <c r="C6294" t="s">
        <v>1145</v>
      </c>
      <c r="E6294" t="s">
        <v>17</v>
      </c>
      <c r="I6294">
        <v>14</v>
      </c>
      <c r="J6294">
        <v>42.83</v>
      </c>
      <c r="K6294">
        <v>599.62</v>
      </c>
    </row>
    <row r="6295" spans="1:13" hidden="1" x14ac:dyDescent="0.2">
      <c r="A6295" t="s">
        <v>104</v>
      </c>
      <c r="B6295" t="s">
        <v>1170</v>
      </c>
      <c r="C6295" t="s">
        <v>1145</v>
      </c>
      <c r="E6295" t="s">
        <v>18</v>
      </c>
      <c r="I6295">
        <v>5</v>
      </c>
      <c r="J6295">
        <v>42.83</v>
      </c>
      <c r="K6295">
        <v>214.15</v>
      </c>
    </row>
    <row r="6296" spans="1:13" hidden="1" x14ac:dyDescent="0.2">
      <c r="A6296" t="s">
        <v>104</v>
      </c>
      <c r="B6296" t="s">
        <v>1170</v>
      </c>
      <c r="C6296" t="s">
        <v>1145</v>
      </c>
      <c r="E6296" t="s">
        <v>1171</v>
      </c>
      <c r="F6296" t="s">
        <v>1172</v>
      </c>
      <c r="G6296" t="s">
        <v>134</v>
      </c>
      <c r="H6296" t="s">
        <v>64</v>
      </c>
      <c r="I6296">
        <v>16</v>
      </c>
      <c r="J6296">
        <v>42.83</v>
      </c>
      <c r="K6296">
        <v>685.28</v>
      </c>
      <c r="L6296" t="s">
        <v>24</v>
      </c>
      <c r="M6296" t="s">
        <v>1173</v>
      </c>
    </row>
    <row r="6297" spans="1:13" hidden="1" x14ac:dyDescent="0.2">
      <c r="A6297" t="s">
        <v>104</v>
      </c>
      <c r="B6297" t="s">
        <v>1170</v>
      </c>
      <c r="C6297" t="s">
        <v>1145</v>
      </c>
      <c r="E6297" t="s">
        <v>1174</v>
      </c>
      <c r="F6297" t="s">
        <v>1175</v>
      </c>
      <c r="G6297" t="s">
        <v>134</v>
      </c>
      <c r="H6297" t="s">
        <v>64</v>
      </c>
      <c r="I6297">
        <v>19</v>
      </c>
      <c r="J6297">
        <v>42.83</v>
      </c>
      <c r="K6297">
        <v>813.77</v>
      </c>
      <c r="L6297" t="s">
        <v>24</v>
      </c>
      <c r="M6297" t="s">
        <v>1176</v>
      </c>
    </row>
    <row r="6298" spans="1:13" hidden="1" x14ac:dyDescent="0.2">
      <c r="A6298" t="s">
        <v>105</v>
      </c>
      <c r="B6298" t="s">
        <v>1170</v>
      </c>
      <c r="C6298" t="s">
        <v>1145</v>
      </c>
      <c r="E6298" t="s">
        <v>1171</v>
      </c>
      <c r="F6298" t="s">
        <v>1172</v>
      </c>
      <c r="G6298" t="s">
        <v>134</v>
      </c>
      <c r="H6298" t="s">
        <v>64</v>
      </c>
      <c r="I6298">
        <v>18</v>
      </c>
      <c r="J6298">
        <v>42.83</v>
      </c>
      <c r="K6298">
        <v>770.94</v>
      </c>
      <c r="L6298" t="s">
        <v>24</v>
      </c>
      <c r="M6298" t="s">
        <v>1173</v>
      </c>
    </row>
    <row r="6299" spans="1:13" hidden="1" x14ac:dyDescent="0.2">
      <c r="A6299" t="s">
        <v>105</v>
      </c>
      <c r="B6299" t="s">
        <v>1170</v>
      </c>
      <c r="C6299" t="s">
        <v>1145</v>
      </c>
      <c r="E6299" t="s">
        <v>1174</v>
      </c>
      <c r="F6299" t="s">
        <v>1175</v>
      </c>
      <c r="G6299" t="s">
        <v>134</v>
      </c>
      <c r="H6299" t="s">
        <v>64</v>
      </c>
      <c r="I6299">
        <v>8</v>
      </c>
      <c r="J6299">
        <v>42.83</v>
      </c>
      <c r="K6299">
        <v>342.64</v>
      </c>
      <c r="L6299" t="s">
        <v>24</v>
      </c>
      <c r="M6299" t="s">
        <v>1176</v>
      </c>
    </row>
    <row r="6300" spans="1:13" hidden="1" x14ac:dyDescent="0.2">
      <c r="A6300" t="s">
        <v>105</v>
      </c>
      <c r="B6300" t="s">
        <v>1170</v>
      </c>
      <c r="C6300" t="s">
        <v>1145</v>
      </c>
      <c r="E6300" t="s">
        <v>17</v>
      </c>
      <c r="I6300">
        <v>8</v>
      </c>
      <c r="J6300">
        <v>42.83</v>
      </c>
      <c r="K6300">
        <v>342.64</v>
      </c>
    </row>
    <row r="6301" spans="1:13" hidden="1" x14ac:dyDescent="0.2">
      <c r="A6301" t="s">
        <v>105</v>
      </c>
      <c r="B6301" t="s">
        <v>1170</v>
      </c>
      <c r="C6301" t="s">
        <v>1145</v>
      </c>
      <c r="E6301" t="s">
        <v>566</v>
      </c>
      <c r="I6301">
        <v>3</v>
      </c>
      <c r="J6301">
        <v>42.83</v>
      </c>
      <c r="K6301">
        <v>128.49</v>
      </c>
    </row>
    <row r="6302" spans="1:13" hidden="1" x14ac:dyDescent="0.2">
      <c r="A6302" t="s">
        <v>106</v>
      </c>
      <c r="B6302" t="s">
        <v>1170</v>
      </c>
      <c r="C6302" t="s">
        <v>1145</v>
      </c>
      <c r="E6302" t="s">
        <v>18</v>
      </c>
      <c r="I6302">
        <v>6</v>
      </c>
      <c r="J6302">
        <v>42.83</v>
      </c>
      <c r="K6302">
        <v>256.98</v>
      </c>
    </row>
    <row r="6303" spans="1:13" hidden="1" x14ac:dyDescent="0.2">
      <c r="A6303" t="s">
        <v>106</v>
      </c>
      <c r="B6303" t="s">
        <v>1170</v>
      </c>
      <c r="C6303" t="s">
        <v>1145</v>
      </c>
      <c r="E6303" t="s">
        <v>1171</v>
      </c>
      <c r="F6303" t="s">
        <v>1172</v>
      </c>
      <c r="G6303" t="s">
        <v>134</v>
      </c>
      <c r="H6303" t="s">
        <v>64</v>
      </c>
      <c r="I6303">
        <v>19</v>
      </c>
      <c r="J6303">
        <v>42.83</v>
      </c>
      <c r="K6303">
        <v>813.77</v>
      </c>
      <c r="L6303" t="s">
        <v>24</v>
      </c>
      <c r="M6303" t="s">
        <v>1173</v>
      </c>
    </row>
    <row r="6304" spans="1:13" hidden="1" x14ac:dyDescent="0.2">
      <c r="A6304" t="s">
        <v>106</v>
      </c>
      <c r="B6304" t="s">
        <v>1170</v>
      </c>
      <c r="C6304" t="s">
        <v>1145</v>
      </c>
      <c r="E6304" t="s">
        <v>1174</v>
      </c>
      <c r="F6304" t="s">
        <v>1175</v>
      </c>
      <c r="G6304" t="s">
        <v>134</v>
      </c>
      <c r="H6304" t="s">
        <v>64</v>
      </c>
      <c r="I6304">
        <v>9</v>
      </c>
      <c r="J6304">
        <v>42.83</v>
      </c>
      <c r="K6304">
        <v>385.47</v>
      </c>
      <c r="L6304" t="s">
        <v>24</v>
      </c>
      <c r="M6304" t="s">
        <v>1176</v>
      </c>
    </row>
    <row r="6305" spans="1:13" hidden="1" x14ac:dyDescent="0.2">
      <c r="A6305" t="s">
        <v>106</v>
      </c>
      <c r="B6305" t="s">
        <v>1170</v>
      </c>
      <c r="C6305" t="s">
        <v>1145</v>
      </c>
      <c r="E6305" t="s">
        <v>18</v>
      </c>
      <c r="I6305">
        <v>6</v>
      </c>
      <c r="J6305">
        <v>42.83</v>
      </c>
      <c r="K6305">
        <v>256.98</v>
      </c>
    </row>
    <row r="6306" spans="1:13" hidden="1" x14ac:dyDescent="0.2">
      <c r="A6306" t="s">
        <v>107</v>
      </c>
      <c r="B6306" t="s">
        <v>1170</v>
      </c>
      <c r="C6306" t="s">
        <v>1145</v>
      </c>
      <c r="E6306" t="s">
        <v>17</v>
      </c>
      <c r="I6306">
        <v>40</v>
      </c>
      <c r="J6306">
        <v>42.83</v>
      </c>
      <c r="K6306">
        <v>1713.2</v>
      </c>
    </row>
    <row r="6307" spans="1:13" hidden="1" x14ac:dyDescent="0.2">
      <c r="A6307" t="s">
        <v>108</v>
      </c>
      <c r="B6307" t="s">
        <v>1170</v>
      </c>
      <c r="C6307" t="s">
        <v>1145</v>
      </c>
      <c r="E6307" t="s">
        <v>17</v>
      </c>
      <c r="I6307">
        <v>40</v>
      </c>
      <c r="J6307">
        <v>42.83</v>
      </c>
      <c r="K6307">
        <v>1713.2</v>
      </c>
    </row>
    <row r="6308" spans="1:13" hidden="1" x14ac:dyDescent="0.2">
      <c r="A6308" t="s">
        <v>109</v>
      </c>
      <c r="B6308" t="s">
        <v>1170</v>
      </c>
      <c r="C6308" t="s">
        <v>1145</v>
      </c>
      <c r="E6308" t="s">
        <v>17</v>
      </c>
      <c r="I6308">
        <v>40</v>
      </c>
      <c r="J6308">
        <v>42.83</v>
      </c>
      <c r="K6308">
        <v>1713.2</v>
      </c>
    </row>
    <row r="6309" spans="1:13" hidden="1" x14ac:dyDescent="0.2">
      <c r="A6309" t="s">
        <v>14</v>
      </c>
      <c r="B6309" t="s">
        <v>1183</v>
      </c>
      <c r="C6309" t="s">
        <v>1145</v>
      </c>
      <c r="E6309" t="s">
        <v>1184</v>
      </c>
      <c r="F6309" t="s">
        <v>1185</v>
      </c>
      <c r="G6309" t="s">
        <v>134</v>
      </c>
      <c r="H6309" t="s">
        <v>64</v>
      </c>
      <c r="I6309">
        <v>41.25</v>
      </c>
      <c r="J6309">
        <v>55.7</v>
      </c>
      <c r="K6309">
        <v>2297.625</v>
      </c>
      <c r="L6309" t="s">
        <v>24</v>
      </c>
      <c r="M6309" t="s">
        <v>1186</v>
      </c>
    </row>
    <row r="6310" spans="1:13" hidden="1" x14ac:dyDescent="0.2">
      <c r="A6310" t="s">
        <v>36</v>
      </c>
      <c r="B6310" t="s">
        <v>1183</v>
      </c>
      <c r="C6310" t="s">
        <v>1145</v>
      </c>
      <c r="E6310" t="s">
        <v>1187</v>
      </c>
      <c r="F6310" t="s">
        <v>1188</v>
      </c>
      <c r="G6310" t="s">
        <v>396</v>
      </c>
      <c r="H6310" t="s">
        <v>64</v>
      </c>
      <c r="I6310">
        <v>41.25</v>
      </c>
      <c r="J6310">
        <v>55.7</v>
      </c>
      <c r="K6310">
        <v>2297.625</v>
      </c>
      <c r="L6310" t="s">
        <v>24</v>
      </c>
    </row>
    <row r="6311" spans="1:13" hidden="1" x14ac:dyDescent="0.2">
      <c r="A6311" t="s">
        <v>37</v>
      </c>
      <c r="B6311" t="s">
        <v>1183</v>
      </c>
      <c r="C6311" t="s">
        <v>1145</v>
      </c>
      <c r="E6311" t="s">
        <v>19</v>
      </c>
      <c r="I6311">
        <v>21.25</v>
      </c>
      <c r="J6311">
        <v>55.7</v>
      </c>
      <c r="K6311">
        <v>1183.625</v>
      </c>
    </row>
    <row r="6312" spans="1:13" hidden="1" x14ac:dyDescent="0.2">
      <c r="A6312" t="s">
        <v>37</v>
      </c>
      <c r="B6312" t="s">
        <v>1183</v>
      </c>
      <c r="C6312" t="s">
        <v>1145</v>
      </c>
      <c r="E6312" t="s">
        <v>1189</v>
      </c>
      <c r="F6312" t="s">
        <v>1190</v>
      </c>
      <c r="G6312" t="s">
        <v>1191</v>
      </c>
      <c r="H6312" t="s">
        <v>64</v>
      </c>
      <c r="I6312">
        <v>20</v>
      </c>
      <c r="J6312">
        <v>55.7</v>
      </c>
      <c r="K6312">
        <v>1114</v>
      </c>
      <c r="L6312" t="s">
        <v>24</v>
      </c>
      <c r="M6312" t="s">
        <v>1192</v>
      </c>
    </row>
    <row r="6313" spans="1:13" hidden="1" x14ac:dyDescent="0.2">
      <c r="A6313" t="s">
        <v>39</v>
      </c>
      <c r="B6313" t="s">
        <v>1183</v>
      </c>
      <c r="C6313" t="s">
        <v>1145</v>
      </c>
      <c r="E6313" t="s">
        <v>17</v>
      </c>
      <c r="I6313">
        <v>38.75</v>
      </c>
      <c r="J6313">
        <v>55.7</v>
      </c>
      <c r="K6313">
        <v>2158.375</v>
      </c>
    </row>
    <row r="6314" spans="1:13" hidden="1" x14ac:dyDescent="0.2">
      <c r="A6314" t="s">
        <v>44</v>
      </c>
      <c r="B6314" t="s">
        <v>1183</v>
      </c>
      <c r="C6314" t="s">
        <v>1145</v>
      </c>
      <c r="E6314" t="s">
        <v>1193</v>
      </c>
      <c r="F6314" t="s">
        <v>1194</v>
      </c>
      <c r="G6314" t="s">
        <v>134</v>
      </c>
      <c r="H6314" t="s">
        <v>64</v>
      </c>
      <c r="I6314">
        <v>41.25</v>
      </c>
      <c r="J6314">
        <v>55.7</v>
      </c>
      <c r="K6314">
        <v>2297.625</v>
      </c>
      <c r="L6314" t="s">
        <v>24</v>
      </c>
    </row>
    <row r="6315" spans="1:13" hidden="1" x14ac:dyDescent="0.2">
      <c r="A6315" t="s">
        <v>47</v>
      </c>
      <c r="B6315" t="s">
        <v>1183</v>
      </c>
      <c r="C6315" t="s">
        <v>1145</v>
      </c>
      <c r="E6315" t="s">
        <v>1195</v>
      </c>
      <c r="F6315" t="s">
        <v>1196</v>
      </c>
      <c r="G6315" t="s">
        <v>134</v>
      </c>
      <c r="H6315" t="s">
        <v>64</v>
      </c>
      <c r="I6315">
        <v>41.25</v>
      </c>
      <c r="J6315">
        <v>55.7</v>
      </c>
      <c r="K6315">
        <v>2297.625</v>
      </c>
      <c r="L6315" t="s">
        <v>24</v>
      </c>
      <c r="M6315" t="s">
        <v>1197</v>
      </c>
    </row>
    <row r="6316" spans="1:13" hidden="1" x14ac:dyDescent="0.2">
      <c r="A6316" t="s">
        <v>48</v>
      </c>
      <c r="B6316" t="s">
        <v>1183</v>
      </c>
      <c r="C6316" t="s">
        <v>1145</v>
      </c>
      <c r="E6316" t="s">
        <v>1198</v>
      </c>
      <c r="F6316" t="s">
        <v>1199</v>
      </c>
      <c r="G6316" t="s">
        <v>134</v>
      </c>
      <c r="H6316" t="s">
        <v>64</v>
      </c>
      <c r="I6316">
        <v>41.25</v>
      </c>
      <c r="J6316">
        <v>55.7</v>
      </c>
      <c r="K6316">
        <v>2297.625</v>
      </c>
      <c r="L6316" t="s">
        <v>24</v>
      </c>
    </row>
    <row r="6317" spans="1:13" hidden="1" x14ac:dyDescent="0.2">
      <c r="A6317" t="s">
        <v>49</v>
      </c>
      <c r="B6317" t="s">
        <v>1183</v>
      </c>
      <c r="C6317" t="s">
        <v>1145</v>
      </c>
      <c r="E6317" t="s">
        <v>17</v>
      </c>
      <c r="I6317">
        <v>41.25</v>
      </c>
      <c r="J6317">
        <v>55.7</v>
      </c>
      <c r="K6317">
        <v>2297.625</v>
      </c>
    </row>
    <row r="6318" spans="1:13" hidden="1" x14ac:dyDescent="0.2">
      <c r="A6318" t="s">
        <v>51</v>
      </c>
      <c r="B6318" t="s">
        <v>1183</v>
      </c>
      <c r="C6318" t="s">
        <v>1145</v>
      </c>
      <c r="E6318" t="s">
        <v>17</v>
      </c>
      <c r="I6318">
        <v>41.25</v>
      </c>
      <c r="J6318">
        <v>55.7</v>
      </c>
      <c r="K6318">
        <v>2297.625</v>
      </c>
    </row>
    <row r="6319" spans="1:13" hidden="1" x14ac:dyDescent="0.2">
      <c r="A6319" t="s">
        <v>55</v>
      </c>
      <c r="B6319" t="s">
        <v>1183</v>
      </c>
      <c r="C6319" t="s">
        <v>1145</v>
      </c>
      <c r="E6319" t="s">
        <v>17</v>
      </c>
      <c r="I6319">
        <v>41.25</v>
      </c>
      <c r="J6319">
        <v>55.7</v>
      </c>
      <c r="K6319">
        <v>2297.625</v>
      </c>
    </row>
    <row r="6320" spans="1:13" hidden="1" x14ac:dyDescent="0.2">
      <c r="A6320" t="s">
        <v>56</v>
      </c>
      <c r="B6320" t="s">
        <v>1183</v>
      </c>
      <c r="C6320" t="s">
        <v>1145</v>
      </c>
      <c r="E6320" t="s">
        <v>17</v>
      </c>
      <c r="I6320">
        <v>38.75</v>
      </c>
      <c r="J6320">
        <v>55.7</v>
      </c>
      <c r="K6320">
        <v>2158.375</v>
      </c>
    </row>
    <row r="6321" spans="1:13" hidden="1" x14ac:dyDescent="0.2">
      <c r="A6321" t="s">
        <v>60</v>
      </c>
      <c r="B6321" t="s">
        <v>1183</v>
      </c>
      <c r="C6321" t="s">
        <v>1145</v>
      </c>
      <c r="E6321" t="s">
        <v>17</v>
      </c>
      <c r="I6321">
        <v>38.75</v>
      </c>
      <c r="J6321">
        <v>55.7</v>
      </c>
      <c r="K6321">
        <v>2158.375</v>
      </c>
    </row>
    <row r="6322" spans="1:13" hidden="1" x14ac:dyDescent="0.2">
      <c r="A6322" t="s">
        <v>67</v>
      </c>
      <c r="B6322" t="s">
        <v>1183</v>
      </c>
      <c r="C6322" t="s">
        <v>1145</v>
      </c>
      <c r="E6322" t="s">
        <v>17</v>
      </c>
      <c r="I6322">
        <v>38.75</v>
      </c>
      <c r="J6322">
        <v>55.7</v>
      </c>
      <c r="K6322">
        <v>2158.375</v>
      </c>
    </row>
    <row r="6323" spans="1:13" hidden="1" x14ac:dyDescent="0.2">
      <c r="A6323" t="s">
        <v>68</v>
      </c>
      <c r="B6323" t="s">
        <v>1183</v>
      </c>
      <c r="C6323" t="s">
        <v>1145</v>
      </c>
      <c r="E6323" t="s">
        <v>17</v>
      </c>
      <c r="I6323">
        <v>38.75</v>
      </c>
      <c r="J6323">
        <v>55.7</v>
      </c>
      <c r="K6323">
        <v>2158.375</v>
      </c>
    </row>
    <row r="6324" spans="1:13" hidden="1" x14ac:dyDescent="0.2">
      <c r="A6324" t="s">
        <v>69</v>
      </c>
      <c r="B6324" t="s">
        <v>1183</v>
      </c>
      <c r="C6324" t="s">
        <v>1145</v>
      </c>
      <c r="E6324" t="s">
        <v>17</v>
      </c>
      <c r="I6324">
        <v>38.75</v>
      </c>
      <c r="J6324">
        <v>55.7</v>
      </c>
      <c r="K6324">
        <v>2158.375</v>
      </c>
    </row>
    <row r="6325" spans="1:13" hidden="1" x14ac:dyDescent="0.2">
      <c r="A6325" t="s">
        <v>70</v>
      </c>
      <c r="B6325" t="s">
        <v>1183</v>
      </c>
      <c r="C6325" t="s">
        <v>1145</v>
      </c>
      <c r="E6325" t="s">
        <v>17</v>
      </c>
      <c r="I6325">
        <v>38.75</v>
      </c>
      <c r="J6325">
        <v>55.7</v>
      </c>
      <c r="K6325">
        <v>2158.375</v>
      </c>
    </row>
    <row r="6326" spans="1:13" hidden="1" x14ac:dyDescent="0.2">
      <c r="A6326" t="s">
        <v>71</v>
      </c>
      <c r="B6326" t="s">
        <v>1183</v>
      </c>
      <c r="C6326" t="s">
        <v>1145</v>
      </c>
      <c r="E6326" t="s">
        <v>1195</v>
      </c>
      <c r="F6326" t="s">
        <v>1196</v>
      </c>
      <c r="G6326" t="s">
        <v>134</v>
      </c>
      <c r="H6326" t="s">
        <v>64</v>
      </c>
      <c r="I6326">
        <v>41.25</v>
      </c>
      <c r="J6326">
        <v>55.7</v>
      </c>
      <c r="K6326">
        <v>2297.625</v>
      </c>
      <c r="L6326" t="s">
        <v>24</v>
      </c>
      <c r="M6326" t="s">
        <v>1197</v>
      </c>
    </row>
    <row r="6327" spans="1:13" hidden="1" x14ac:dyDescent="0.2">
      <c r="A6327" t="s">
        <v>72</v>
      </c>
      <c r="B6327" t="s">
        <v>1183</v>
      </c>
      <c r="C6327" t="s">
        <v>1145</v>
      </c>
      <c r="E6327" t="s">
        <v>1195</v>
      </c>
      <c r="F6327" t="s">
        <v>1196</v>
      </c>
      <c r="G6327" t="s">
        <v>134</v>
      </c>
      <c r="H6327" t="s">
        <v>64</v>
      </c>
      <c r="I6327">
        <v>41.25</v>
      </c>
      <c r="J6327">
        <v>55.7</v>
      </c>
      <c r="K6327">
        <v>2297.625</v>
      </c>
      <c r="L6327" t="s">
        <v>24</v>
      </c>
      <c r="M6327" t="s">
        <v>1197</v>
      </c>
    </row>
    <row r="6328" spans="1:13" hidden="1" x14ac:dyDescent="0.2">
      <c r="A6328" t="s">
        <v>74</v>
      </c>
      <c r="B6328" t="s">
        <v>1183</v>
      </c>
      <c r="C6328" t="s">
        <v>1145</v>
      </c>
      <c r="E6328" t="s">
        <v>1195</v>
      </c>
      <c r="F6328" t="s">
        <v>1196</v>
      </c>
      <c r="G6328" t="s">
        <v>134</v>
      </c>
      <c r="H6328" t="s">
        <v>64</v>
      </c>
      <c r="I6328">
        <v>41.25</v>
      </c>
      <c r="J6328">
        <v>55.7</v>
      </c>
      <c r="K6328">
        <v>2297.625</v>
      </c>
      <c r="L6328" t="s">
        <v>24</v>
      </c>
      <c r="M6328" t="s">
        <v>1197</v>
      </c>
    </row>
    <row r="6329" spans="1:13" hidden="1" x14ac:dyDescent="0.2">
      <c r="A6329" t="s">
        <v>75</v>
      </c>
      <c r="B6329" t="s">
        <v>1183</v>
      </c>
      <c r="C6329" t="s">
        <v>1145</v>
      </c>
      <c r="E6329" t="s">
        <v>1195</v>
      </c>
      <c r="F6329" t="s">
        <v>1196</v>
      </c>
      <c r="G6329" t="s">
        <v>134</v>
      </c>
      <c r="H6329" t="s">
        <v>64</v>
      </c>
      <c r="I6329">
        <v>41.25</v>
      </c>
      <c r="J6329">
        <v>55.7</v>
      </c>
      <c r="K6329">
        <v>2297.625</v>
      </c>
      <c r="L6329" t="s">
        <v>24</v>
      </c>
      <c r="M6329" t="s">
        <v>1197</v>
      </c>
    </row>
    <row r="6330" spans="1:13" hidden="1" x14ac:dyDescent="0.2">
      <c r="A6330" t="s">
        <v>76</v>
      </c>
      <c r="B6330" t="s">
        <v>1183</v>
      </c>
      <c r="C6330" t="s">
        <v>1145</v>
      </c>
      <c r="E6330" t="s">
        <v>1200</v>
      </c>
      <c r="F6330" t="s">
        <v>1201</v>
      </c>
      <c r="G6330" t="s">
        <v>134</v>
      </c>
      <c r="I6330">
        <v>41.25</v>
      </c>
      <c r="J6330">
        <v>55.7</v>
      </c>
      <c r="K6330">
        <v>2297.625</v>
      </c>
      <c r="L6330" t="s">
        <v>24</v>
      </c>
      <c r="M6330" t="s">
        <v>1202</v>
      </c>
    </row>
    <row r="6331" spans="1:13" hidden="1" x14ac:dyDescent="0.2">
      <c r="A6331" t="s">
        <v>77</v>
      </c>
      <c r="B6331" t="s">
        <v>1183</v>
      </c>
      <c r="C6331" t="s">
        <v>1145</v>
      </c>
      <c r="E6331" t="s">
        <v>1200</v>
      </c>
      <c r="F6331" t="s">
        <v>1201</v>
      </c>
      <c r="G6331" t="s">
        <v>134</v>
      </c>
      <c r="I6331">
        <v>41.25</v>
      </c>
      <c r="J6331">
        <v>55.7</v>
      </c>
      <c r="K6331">
        <v>2297.625</v>
      </c>
      <c r="L6331" t="s">
        <v>24</v>
      </c>
      <c r="M6331" t="s">
        <v>1202</v>
      </c>
    </row>
    <row r="6332" spans="1:13" hidden="1" x14ac:dyDescent="0.2">
      <c r="A6332" t="s">
        <v>78</v>
      </c>
      <c r="B6332" t="s">
        <v>1183</v>
      </c>
      <c r="C6332" t="s">
        <v>1145</v>
      </c>
      <c r="E6332" t="s">
        <v>1200</v>
      </c>
      <c r="F6332" t="s">
        <v>1201</v>
      </c>
      <c r="G6332" t="s">
        <v>134</v>
      </c>
      <c r="I6332">
        <v>41.25</v>
      </c>
      <c r="J6332">
        <v>55.7</v>
      </c>
      <c r="K6332">
        <v>2297.625</v>
      </c>
      <c r="L6332" t="s">
        <v>24</v>
      </c>
      <c r="M6332" t="s">
        <v>1202</v>
      </c>
    </row>
    <row r="6333" spans="1:13" hidden="1" x14ac:dyDescent="0.2">
      <c r="A6333" t="s">
        <v>80</v>
      </c>
      <c r="B6333" t="s">
        <v>1183</v>
      </c>
      <c r="C6333" t="s">
        <v>1145</v>
      </c>
      <c r="E6333" t="s">
        <v>1200</v>
      </c>
      <c r="F6333" t="s">
        <v>1201</v>
      </c>
      <c r="G6333" t="s">
        <v>134</v>
      </c>
      <c r="I6333">
        <v>41.25</v>
      </c>
      <c r="J6333">
        <v>55.7</v>
      </c>
      <c r="K6333">
        <v>2297.625</v>
      </c>
      <c r="L6333" t="s">
        <v>24</v>
      </c>
      <c r="M6333" t="s">
        <v>1202</v>
      </c>
    </row>
    <row r="6334" spans="1:13" hidden="1" x14ac:dyDescent="0.2">
      <c r="A6334" t="s">
        <v>81</v>
      </c>
      <c r="B6334" t="s">
        <v>1183</v>
      </c>
      <c r="C6334" t="s">
        <v>1145</v>
      </c>
      <c r="E6334" t="s">
        <v>1200</v>
      </c>
      <c r="F6334" t="s">
        <v>1201</v>
      </c>
      <c r="G6334" t="s">
        <v>134</v>
      </c>
      <c r="I6334">
        <v>41.25</v>
      </c>
      <c r="J6334">
        <v>55.7</v>
      </c>
      <c r="K6334">
        <v>2297.625</v>
      </c>
      <c r="L6334" t="s">
        <v>24</v>
      </c>
      <c r="M6334" t="s">
        <v>1202</v>
      </c>
    </row>
    <row r="6335" spans="1:13" hidden="1" x14ac:dyDescent="0.2">
      <c r="A6335" t="s">
        <v>82</v>
      </c>
      <c r="B6335" t="s">
        <v>1183</v>
      </c>
      <c r="C6335" t="s">
        <v>1145</v>
      </c>
      <c r="E6335" t="s">
        <v>1200</v>
      </c>
      <c r="F6335" t="s">
        <v>1201</v>
      </c>
      <c r="G6335" t="s">
        <v>134</v>
      </c>
      <c r="I6335">
        <v>41.25</v>
      </c>
      <c r="J6335">
        <v>55.7</v>
      </c>
      <c r="K6335">
        <v>2297.625</v>
      </c>
      <c r="L6335" t="s">
        <v>24</v>
      </c>
      <c r="M6335" t="s">
        <v>1202</v>
      </c>
    </row>
    <row r="6336" spans="1:13" hidden="1" x14ac:dyDescent="0.2">
      <c r="A6336" t="s">
        <v>83</v>
      </c>
      <c r="B6336" t="s">
        <v>1183</v>
      </c>
      <c r="C6336" t="s">
        <v>1145</v>
      </c>
      <c r="E6336" t="s">
        <v>1200</v>
      </c>
      <c r="F6336" t="s">
        <v>1201</v>
      </c>
      <c r="G6336" t="s">
        <v>134</v>
      </c>
      <c r="I6336">
        <v>41.25</v>
      </c>
      <c r="J6336">
        <v>55.7</v>
      </c>
      <c r="K6336">
        <v>2297.625</v>
      </c>
      <c r="L6336" t="s">
        <v>24</v>
      </c>
      <c r="M6336" t="s">
        <v>1202</v>
      </c>
    </row>
    <row r="6337" spans="1:13" hidden="1" x14ac:dyDescent="0.2">
      <c r="A6337" t="s">
        <v>84</v>
      </c>
      <c r="B6337" t="s">
        <v>1183</v>
      </c>
      <c r="C6337" t="s">
        <v>1145</v>
      </c>
      <c r="E6337" t="s">
        <v>1200</v>
      </c>
      <c r="F6337" t="s">
        <v>1201</v>
      </c>
      <c r="G6337" t="s">
        <v>134</v>
      </c>
      <c r="I6337">
        <v>41.25</v>
      </c>
      <c r="J6337">
        <v>55.7</v>
      </c>
      <c r="K6337">
        <v>2297.625</v>
      </c>
      <c r="L6337" t="s">
        <v>24</v>
      </c>
      <c r="M6337" t="s">
        <v>1202</v>
      </c>
    </row>
    <row r="6338" spans="1:13" hidden="1" x14ac:dyDescent="0.2">
      <c r="A6338" t="s">
        <v>85</v>
      </c>
      <c r="B6338" t="s">
        <v>1183</v>
      </c>
      <c r="C6338" t="s">
        <v>1145</v>
      </c>
      <c r="E6338" t="s">
        <v>1200</v>
      </c>
      <c r="F6338" t="s">
        <v>1201</v>
      </c>
      <c r="G6338" t="s">
        <v>134</v>
      </c>
      <c r="I6338">
        <v>41.25</v>
      </c>
      <c r="J6338">
        <v>55.7</v>
      </c>
      <c r="K6338">
        <v>2297.625</v>
      </c>
      <c r="L6338" t="s">
        <v>24</v>
      </c>
      <c r="M6338" t="s">
        <v>1202</v>
      </c>
    </row>
    <row r="6339" spans="1:13" hidden="1" x14ac:dyDescent="0.2">
      <c r="A6339" t="s">
        <v>86</v>
      </c>
      <c r="B6339" t="s">
        <v>1183</v>
      </c>
      <c r="C6339" t="s">
        <v>1145</v>
      </c>
      <c r="E6339" t="s">
        <v>1184</v>
      </c>
      <c r="F6339" t="s">
        <v>1185</v>
      </c>
      <c r="G6339" t="s">
        <v>134</v>
      </c>
      <c r="H6339" t="s">
        <v>64</v>
      </c>
      <c r="I6339">
        <v>41.25</v>
      </c>
      <c r="J6339">
        <v>55.7</v>
      </c>
      <c r="K6339">
        <v>2297.625</v>
      </c>
      <c r="L6339" t="s">
        <v>24</v>
      </c>
      <c r="M6339" t="s">
        <v>1186</v>
      </c>
    </row>
    <row r="6340" spans="1:13" hidden="1" x14ac:dyDescent="0.2">
      <c r="A6340" t="s">
        <v>87</v>
      </c>
      <c r="B6340" t="s">
        <v>1183</v>
      </c>
      <c r="C6340" t="s">
        <v>1145</v>
      </c>
      <c r="E6340" t="s">
        <v>1184</v>
      </c>
      <c r="F6340" t="s">
        <v>1185</v>
      </c>
      <c r="G6340" t="s">
        <v>134</v>
      </c>
      <c r="H6340" t="s">
        <v>64</v>
      </c>
      <c r="I6340">
        <v>41.25</v>
      </c>
      <c r="J6340">
        <v>55.7</v>
      </c>
      <c r="K6340">
        <v>2297.625</v>
      </c>
      <c r="L6340" t="s">
        <v>24</v>
      </c>
      <c r="M6340" t="s">
        <v>1186</v>
      </c>
    </row>
    <row r="6341" spans="1:13" hidden="1" x14ac:dyDescent="0.2">
      <c r="A6341" t="s">
        <v>88</v>
      </c>
      <c r="B6341" t="s">
        <v>1183</v>
      </c>
      <c r="C6341" t="s">
        <v>1145</v>
      </c>
      <c r="E6341" t="s">
        <v>1184</v>
      </c>
      <c r="F6341" t="s">
        <v>1185</v>
      </c>
      <c r="G6341" t="s">
        <v>134</v>
      </c>
      <c r="H6341" t="s">
        <v>64</v>
      </c>
      <c r="I6341">
        <v>41.25</v>
      </c>
      <c r="J6341">
        <v>55.7</v>
      </c>
      <c r="K6341">
        <v>2297.625</v>
      </c>
      <c r="L6341" t="s">
        <v>24</v>
      </c>
      <c r="M6341" t="s">
        <v>1186</v>
      </c>
    </row>
    <row r="6342" spans="1:13" hidden="1" x14ac:dyDescent="0.2">
      <c r="A6342" t="s">
        <v>89</v>
      </c>
      <c r="B6342" t="s">
        <v>1183</v>
      </c>
      <c r="C6342" t="s">
        <v>1145</v>
      </c>
      <c r="E6342" t="s">
        <v>1189</v>
      </c>
      <c r="F6342" t="s">
        <v>1190</v>
      </c>
      <c r="G6342" t="s">
        <v>1191</v>
      </c>
      <c r="H6342" t="s">
        <v>64</v>
      </c>
      <c r="I6342">
        <v>41.25</v>
      </c>
      <c r="J6342">
        <v>55.7</v>
      </c>
      <c r="K6342">
        <v>2297.625</v>
      </c>
      <c r="L6342" t="s">
        <v>24</v>
      </c>
      <c r="M6342" t="s">
        <v>1192</v>
      </c>
    </row>
    <row r="6343" spans="1:13" hidden="1" x14ac:dyDescent="0.2">
      <c r="A6343" t="s">
        <v>90</v>
      </c>
      <c r="B6343" t="s">
        <v>1183</v>
      </c>
      <c r="C6343" t="s">
        <v>1145</v>
      </c>
      <c r="E6343" t="s">
        <v>1189</v>
      </c>
      <c r="F6343" t="s">
        <v>1190</v>
      </c>
      <c r="G6343" t="s">
        <v>1191</v>
      </c>
      <c r="H6343" t="s">
        <v>64</v>
      </c>
      <c r="I6343">
        <v>41.25</v>
      </c>
      <c r="J6343">
        <v>55.7</v>
      </c>
      <c r="K6343">
        <v>2297.625</v>
      </c>
      <c r="L6343" t="s">
        <v>24</v>
      </c>
      <c r="M6343" t="s">
        <v>1192</v>
      </c>
    </row>
    <row r="6344" spans="1:13" hidden="1" x14ac:dyDescent="0.2">
      <c r="A6344" t="s">
        <v>91</v>
      </c>
      <c r="B6344" t="s">
        <v>1183</v>
      </c>
      <c r="C6344" t="s">
        <v>1145</v>
      </c>
      <c r="E6344" t="s">
        <v>1189</v>
      </c>
      <c r="F6344" t="s">
        <v>1190</v>
      </c>
      <c r="G6344" t="s">
        <v>1191</v>
      </c>
      <c r="H6344" t="s">
        <v>64</v>
      </c>
      <c r="I6344">
        <v>41.25</v>
      </c>
      <c r="J6344">
        <v>55.7</v>
      </c>
      <c r="K6344">
        <v>2297.625</v>
      </c>
      <c r="L6344" t="s">
        <v>24</v>
      </c>
      <c r="M6344" t="s">
        <v>1192</v>
      </c>
    </row>
    <row r="6345" spans="1:13" hidden="1" x14ac:dyDescent="0.2">
      <c r="A6345" t="s">
        <v>93</v>
      </c>
      <c r="B6345" t="s">
        <v>1183</v>
      </c>
      <c r="C6345" t="s">
        <v>1145</v>
      </c>
      <c r="E6345" t="s">
        <v>1189</v>
      </c>
      <c r="F6345" t="s">
        <v>1190</v>
      </c>
      <c r="G6345" t="s">
        <v>1191</v>
      </c>
      <c r="H6345" t="s">
        <v>64</v>
      </c>
      <c r="I6345">
        <v>41.25</v>
      </c>
      <c r="J6345">
        <v>55.7</v>
      </c>
      <c r="K6345">
        <v>2297.625</v>
      </c>
      <c r="L6345" t="s">
        <v>24</v>
      </c>
      <c r="M6345" t="s">
        <v>1192</v>
      </c>
    </row>
    <row r="6346" spans="1:13" hidden="1" x14ac:dyDescent="0.2">
      <c r="A6346" t="s">
        <v>94</v>
      </c>
      <c r="B6346" t="s">
        <v>1183</v>
      </c>
      <c r="C6346" t="s">
        <v>1145</v>
      </c>
      <c r="E6346" t="s">
        <v>1203</v>
      </c>
      <c r="F6346" t="s">
        <v>1204</v>
      </c>
      <c r="G6346" t="s">
        <v>134</v>
      </c>
      <c r="H6346" t="s">
        <v>64</v>
      </c>
      <c r="I6346">
        <v>8.25</v>
      </c>
      <c r="J6346">
        <v>55.7</v>
      </c>
      <c r="K6346">
        <v>459.52499999999998</v>
      </c>
      <c r="L6346" t="s">
        <v>24</v>
      </c>
    </row>
    <row r="6347" spans="1:13" hidden="1" x14ac:dyDescent="0.2">
      <c r="A6347" t="s">
        <v>94</v>
      </c>
      <c r="B6347" t="s">
        <v>1183</v>
      </c>
      <c r="C6347" t="s">
        <v>1145</v>
      </c>
      <c r="E6347" t="s">
        <v>1205</v>
      </c>
      <c r="F6347" t="s">
        <v>1204</v>
      </c>
      <c r="G6347" t="s">
        <v>134</v>
      </c>
      <c r="H6347" t="s">
        <v>64</v>
      </c>
      <c r="I6347">
        <v>16.5</v>
      </c>
      <c r="J6347">
        <v>55.7</v>
      </c>
      <c r="K6347">
        <v>919.05</v>
      </c>
      <c r="L6347" t="s">
        <v>24</v>
      </c>
    </row>
    <row r="6348" spans="1:13" hidden="1" x14ac:dyDescent="0.2">
      <c r="A6348" t="s">
        <v>94</v>
      </c>
      <c r="B6348" t="s">
        <v>1183</v>
      </c>
      <c r="C6348" t="s">
        <v>1145</v>
      </c>
      <c r="E6348" t="s">
        <v>1206</v>
      </c>
      <c r="F6348" t="s">
        <v>1179</v>
      </c>
      <c r="G6348" t="s">
        <v>134</v>
      </c>
      <c r="H6348" t="s">
        <v>64</v>
      </c>
      <c r="I6348">
        <v>16.5</v>
      </c>
      <c r="J6348">
        <v>55.7</v>
      </c>
      <c r="K6348">
        <v>919.05</v>
      </c>
      <c r="L6348" t="s">
        <v>24</v>
      </c>
    </row>
    <row r="6349" spans="1:13" hidden="1" x14ac:dyDescent="0.2">
      <c r="A6349" t="s">
        <v>95</v>
      </c>
      <c r="B6349" t="s">
        <v>1183</v>
      </c>
      <c r="C6349" t="s">
        <v>1145</v>
      </c>
      <c r="E6349" t="s">
        <v>190</v>
      </c>
      <c r="F6349" t="s">
        <v>191</v>
      </c>
      <c r="G6349" t="s">
        <v>63</v>
      </c>
      <c r="H6349" t="s">
        <v>192</v>
      </c>
      <c r="I6349">
        <v>23.25</v>
      </c>
      <c r="J6349">
        <v>55.7</v>
      </c>
      <c r="K6349">
        <v>1295.0250000000001</v>
      </c>
      <c r="L6349" t="s">
        <v>193</v>
      </c>
    </row>
    <row r="6350" spans="1:13" hidden="1" x14ac:dyDescent="0.2">
      <c r="A6350" t="s">
        <v>95</v>
      </c>
      <c r="B6350" t="s">
        <v>1183</v>
      </c>
      <c r="C6350" t="s">
        <v>1145</v>
      </c>
      <c r="E6350" t="s">
        <v>20</v>
      </c>
      <c r="I6350">
        <v>7.75</v>
      </c>
      <c r="J6350">
        <v>55.7</v>
      </c>
      <c r="K6350">
        <v>431.67500000000001</v>
      </c>
    </row>
    <row r="6351" spans="1:13" hidden="1" x14ac:dyDescent="0.2">
      <c r="A6351" t="s">
        <v>95</v>
      </c>
      <c r="B6351" t="s">
        <v>1183</v>
      </c>
      <c r="C6351" t="s">
        <v>1145</v>
      </c>
      <c r="E6351" t="s">
        <v>1160</v>
      </c>
      <c r="F6351" t="s">
        <v>1161</v>
      </c>
      <c r="G6351" t="s">
        <v>129</v>
      </c>
      <c r="I6351">
        <v>7.75</v>
      </c>
      <c r="J6351">
        <v>55.7</v>
      </c>
      <c r="K6351">
        <v>431.67500000000001</v>
      </c>
    </row>
    <row r="6352" spans="1:13" hidden="1" x14ac:dyDescent="0.2">
      <c r="A6352" t="s">
        <v>96</v>
      </c>
      <c r="B6352" t="s">
        <v>1183</v>
      </c>
      <c r="C6352" t="s">
        <v>1145</v>
      </c>
      <c r="E6352" t="s">
        <v>1187</v>
      </c>
      <c r="F6352" t="s">
        <v>1188</v>
      </c>
      <c r="G6352" t="s">
        <v>396</v>
      </c>
      <c r="H6352" t="s">
        <v>64</v>
      </c>
      <c r="I6352">
        <v>41.25</v>
      </c>
      <c r="J6352">
        <v>55.7</v>
      </c>
      <c r="K6352">
        <v>2297.625</v>
      </c>
      <c r="L6352" t="s">
        <v>24</v>
      </c>
    </row>
    <row r="6353" spans="1:13" hidden="1" x14ac:dyDescent="0.2">
      <c r="A6353" t="s">
        <v>97</v>
      </c>
      <c r="B6353" t="s">
        <v>1183</v>
      </c>
      <c r="C6353" t="s">
        <v>1145</v>
      </c>
      <c r="E6353" t="s">
        <v>1193</v>
      </c>
      <c r="F6353" t="s">
        <v>1194</v>
      </c>
      <c r="G6353" t="s">
        <v>134</v>
      </c>
      <c r="H6353" t="s">
        <v>64</v>
      </c>
      <c r="I6353">
        <v>41.25</v>
      </c>
      <c r="J6353">
        <v>55.7</v>
      </c>
      <c r="K6353">
        <v>2297.625</v>
      </c>
      <c r="L6353" t="s">
        <v>24</v>
      </c>
    </row>
    <row r="6354" spans="1:13" hidden="1" x14ac:dyDescent="0.2">
      <c r="A6354" t="s">
        <v>98</v>
      </c>
      <c r="B6354" t="s">
        <v>1183</v>
      </c>
      <c r="C6354" t="s">
        <v>1145</v>
      </c>
      <c r="E6354" t="s">
        <v>1193</v>
      </c>
      <c r="F6354" t="s">
        <v>1194</v>
      </c>
      <c r="G6354" t="s">
        <v>134</v>
      </c>
      <c r="H6354" t="s">
        <v>64</v>
      </c>
      <c r="I6354">
        <v>41.25</v>
      </c>
      <c r="J6354">
        <v>55.7</v>
      </c>
      <c r="K6354">
        <v>2297.625</v>
      </c>
      <c r="L6354" t="s">
        <v>24</v>
      </c>
    </row>
    <row r="6355" spans="1:13" hidden="1" x14ac:dyDescent="0.2">
      <c r="A6355" t="s">
        <v>99</v>
      </c>
      <c r="B6355" t="s">
        <v>1183</v>
      </c>
      <c r="C6355" t="s">
        <v>1145</v>
      </c>
      <c r="E6355" t="s">
        <v>1193</v>
      </c>
      <c r="F6355" t="s">
        <v>1194</v>
      </c>
      <c r="G6355" t="s">
        <v>134</v>
      </c>
      <c r="H6355" t="s">
        <v>64</v>
      </c>
      <c r="I6355">
        <v>41.25</v>
      </c>
      <c r="J6355">
        <v>55.7</v>
      </c>
      <c r="K6355">
        <v>2297.625</v>
      </c>
      <c r="L6355" t="s">
        <v>24</v>
      </c>
    </row>
    <row r="6356" spans="1:13" hidden="1" x14ac:dyDescent="0.2">
      <c r="A6356" t="s">
        <v>100</v>
      </c>
      <c r="B6356" t="s">
        <v>1183</v>
      </c>
      <c r="C6356" t="s">
        <v>1145</v>
      </c>
      <c r="E6356" t="s">
        <v>1207</v>
      </c>
      <c r="F6356" t="s">
        <v>1208</v>
      </c>
      <c r="G6356" t="s">
        <v>134</v>
      </c>
      <c r="H6356" t="s">
        <v>64</v>
      </c>
      <c r="I6356">
        <v>41.25</v>
      </c>
      <c r="J6356">
        <v>55.7</v>
      </c>
      <c r="K6356">
        <v>2297.625</v>
      </c>
      <c r="L6356" t="s">
        <v>24</v>
      </c>
      <c r="M6356" t="s">
        <v>1209</v>
      </c>
    </row>
    <row r="6357" spans="1:13" hidden="1" x14ac:dyDescent="0.2">
      <c r="A6357" t="s">
        <v>101</v>
      </c>
      <c r="B6357" t="s">
        <v>1183</v>
      </c>
      <c r="C6357" t="s">
        <v>1145</v>
      </c>
      <c r="E6357" t="s">
        <v>46</v>
      </c>
      <c r="I6357">
        <v>33</v>
      </c>
      <c r="J6357">
        <v>55.7</v>
      </c>
      <c r="K6357">
        <v>1838.1</v>
      </c>
    </row>
    <row r="6358" spans="1:13" hidden="1" x14ac:dyDescent="0.2">
      <c r="A6358" t="s">
        <v>101</v>
      </c>
      <c r="B6358" t="s">
        <v>1183</v>
      </c>
      <c r="C6358" t="s">
        <v>1145</v>
      </c>
      <c r="E6358" t="s">
        <v>1180</v>
      </c>
      <c r="F6358" t="s">
        <v>1175</v>
      </c>
      <c r="G6358" t="s">
        <v>134</v>
      </c>
      <c r="H6358" t="s">
        <v>64</v>
      </c>
      <c r="I6358">
        <v>8.25</v>
      </c>
      <c r="J6358">
        <v>55.7</v>
      </c>
      <c r="K6358">
        <v>459.52499999999998</v>
      </c>
      <c r="L6358" t="s">
        <v>24</v>
      </c>
      <c r="M6358" t="s">
        <v>1176</v>
      </c>
    </row>
    <row r="6359" spans="1:13" hidden="1" x14ac:dyDescent="0.2">
      <c r="A6359" t="s">
        <v>102</v>
      </c>
      <c r="B6359" t="s">
        <v>1183</v>
      </c>
      <c r="C6359" t="s">
        <v>1145</v>
      </c>
      <c r="E6359" t="s">
        <v>1206</v>
      </c>
      <c r="F6359" t="s">
        <v>1179</v>
      </c>
      <c r="G6359" t="s">
        <v>134</v>
      </c>
      <c r="H6359" t="s">
        <v>64</v>
      </c>
      <c r="I6359">
        <v>41.25</v>
      </c>
      <c r="J6359">
        <v>55.7</v>
      </c>
      <c r="K6359">
        <v>2297.625</v>
      </c>
      <c r="L6359" t="s">
        <v>24</v>
      </c>
    </row>
    <row r="6360" spans="1:13" hidden="1" x14ac:dyDescent="0.2">
      <c r="A6360" t="s">
        <v>103</v>
      </c>
      <c r="B6360" t="s">
        <v>1183</v>
      </c>
      <c r="C6360" t="s">
        <v>1145</v>
      </c>
      <c r="E6360" t="s">
        <v>1178</v>
      </c>
      <c r="F6360" t="s">
        <v>1179</v>
      </c>
      <c r="G6360" t="s">
        <v>134</v>
      </c>
      <c r="H6360" t="s">
        <v>64</v>
      </c>
      <c r="I6360">
        <v>41.25</v>
      </c>
      <c r="J6360">
        <v>55.7</v>
      </c>
      <c r="K6360">
        <v>2297.625</v>
      </c>
      <c r="L6360" t="s">
        <v>24</v>
      </c>
    </row>
    <row r="6361" spans="1:13" hidden="1" x14ac:dyDescent="0.2">
      <c r="A6361" t="s">
        <v>104</v>
      </c>
      <c r="B6361" t="s">
        <v>1183</v>
      </c>
      <c r="C6361" t="s">
        <v>1145</v>
      </c>
      <c r="E6361" t="s">
        <v>1210</v>
      </c>
      <c r="F6361" t="s">
        <v>1211</v>
      </c>
      <c r="G6361" t="s">
        <v>134</v>
      </c>
      <c r="H6361" t="s">
        <v>64</v>
      </c>
      <c r="I6361">
        <v>41.25</v>
      </c>
      <c r="J6361">
        <v>55.7</v>
      </c>
      <c r="K6361">
        <v>2297.625</v>
      </c>
      <c r="L6361" t="s">
        <v>24</v>
      </c>
    </row>
    <row r="6362" spans="1:13" hidden="1" x14ac:dyDescent="0.2">
      <c r="A6362" t="s">
        <v>105</v>
      </c>
      <c r="B6362" t="s">
        <v>1183</v>
      </c>
      <c r="C6362" t="s">
        <v>1145</v>
      </c>
      <c r="E6362" t="s">
        <v>1207</v>
      </c>
      <c r="F6362" t="s">
        <v>1208</v>
      </c>
      <c r="G6362" t="s">
        <v>134</v>
      </c>
      <c r="H6362" t="s">
        <v>64</v>
      </c>
      <c r="I6362">
        <v>41.25</v>
      </c>
      <c r="J6362">
        <v>55.7</v>
      </c>
      <c r="K6362">
        <v>2297.625</v>
      </c>
      <c r="L6362" t="s">
        <v>24</v>
      </c>
      <c r="M6362" t="s">
        <v>1209</v>
      </c>
    </row>
    <row r="6363" spans="1:13" hidden="1" x14ac:dyDescent="0.2">
      <c r="A6363" t="s">
        <v>106</v>
      </c>
      <c r="B6363" t="s">
        <v>1183</v>
      </c>
      <c r="C6363" t="s">
        <v>1145</v>
      </c>
      <c r="E6363" t="s">
        <v>19</v>
      </c>
      <c r="I6363">
        <v>41.25</v>
      </c>
      <c r="J6363">
        <v>55.7</v>
      </c>
      <c r="K6363">
        <v>2297.625</v>
      </c>
    </row>
    <row r="6364" spans="1:13" hidden="1" x14ac:dyDescent="0.2">
      <c r="A6364" t="s">
        <v>107</v>
      </c>
      <c r="B6364" t="s">
        <v>1183</v>
      </c>
      <c r="C6364" t="s">
        <v>1145</v>
      </c>
      <c r="E6364" t="s">
        <v>19</v>
      </c>
      <c r="I6364">
        <v>41.25</v>
      </c>
      <c r="J6364">
        <v>55.7</v>
      </c>
      <c r="K6364">
        <v>2297.625</v>
      </c>
    </row>
    <row r="6365" spans="1:13" hidden="1" x14ac:dyDescent="0.2">
      <c r="A6365" t="s">
        <v>108</v>
      </c>
      <c r="B6365" t="s">
        <v>1183</v>
      </c>
      <c r="C6365" t="s">
        <v>1145</v>
      </c>
      <c r="E6365" t="s">
        <v>19</v>
      </c>
      <c r="I6365">
        <v>33</v>
      </c>
      <c r="J6365">
        <v>55.7</v>
      </c>
      <c r="K6365">
        <v>1838.1</v>
      </c>
    </row>
    <row r="6366" spans="1:13" hidden="1" x14ac:dyDescent="0.2">
      <c r="A6366" t="s">
        <v>108</v>
      </c>
      <c r="B6366" t="s">
        <v>1183</v>
      </c>
      <c r="C6366" t="s">
        <v>1145</v>
      </c>
      <c r="E6366" t="s">
        <v>92</v>
      </c>
      <c r="I6366">
        <v>8.25</v>
      </c>
      <c r="J6366">
        <v>55.7</v>
      </c>
      <c r="K6366">
        <v>459.52499999999998</v>
      </c>
    </row>
    <row r="6367" spans="1:13" hidden="1" x14ac:dyDescent="0.2">
      <c r="A6367" t="s">
        <v>109</v>
      </c>
      <c r="B6367" t="s">
        <v>1183</v>
      </c>
      <c r="C6367" t="s">
        <v>1145</v>
      </c>
      <c r="E6367" t="s">
        <v>1184</v>
      </c>
      <c r="F6367" t="s">
        <v>1185</v>
      </c>
      <c r="G6367" t="s">
        <v>134</v>
      </c>
      <c r="H6367" t="s">
        <v>64</v>
      </c>
      <c r="I6367">
        <v>41.25</v>
      </c>
      <c r="J6367">
        <v>55.7</v>
      </c>
      <c r="K6367">
        <v>2297.625</v>
      </c>
      <c r="L6367" t="s">
        <v>24</v>
      </c>
      <c r="M6367" t="s">
        <v>1186</v>
      </c>
    </row>
    <row r="6368" spans="1:13" hidden="1" x14ac:dyDescent="0.2">
      <c r="A6368" t="s">
        <v>14</v>
      </c>
      <c r="B6368" t="s">
        <v>1212</v>
      </c>
      <c r="C6368" t="s">
        <v>1145</v>
      </c>
      <c r="E6368" t="s">
        <v>1213</v>
      </c>
      <c r="F6368" t="s">
        <v>1214</v>
      </c>
      <c r="G6368" t="s">
        <v>134</v>
      </c>
      <c r="H6368" t="s">
        <v>1215</v>
      </c>
      <c r="I6368">
        <v>7.75</v>
      </c>
      <c r="J6368">
        <v>42.83</v>
      </c>
      <c r="K6368">
        <v>331.9325</v>
      </c>
      <c r="L6368" t="s">
        <v>135</v>
      </c>
      <c r="M6368" t="s">
        <v>1216</v>
      </c>
    </row>
    <row r="6369" spans="1:13" hidden="1" x14ac:dyDescent="0.2">
      <c r="A6369" t="s">
        <v>14</v>
      </c>
      <c r="B6369" t="s">
        <v>1212</v>
      </c>
      <c r="C6369" t="s">
        <v>1145</v>
      </c>
      <c r="E6369" t="s">
        <v>628</v>
      </c>
      <c r="F6369" t="s">
        <v>629</v>
      </c>
      <c r="G6369" t="s">
        <v>134</v>
      </c>
      <c r="H6369" t="s">
        <v>32</v>
      </c>
      <c r="I6369">
        <v>11.5</v>
      </c>
      <c r="J6369">
        <v>42.83</v>
      </c>
      <c r="K6369">
        <v>492.54500000000002</v>
      </c>
      <c r="L6369" t="s">
        <v>162</v>
      </c>
    </row>
    <row r="6370" spans="1:13" hidden="1" x14ac:dyDescent="0.2">
      <c r="A6370" t="s">
        <v>14</v>
      </c>
      <c r="B6370" t="s">
        <v>1212</v>
      </c>
      <c r="C6370" t="s">
        <v>1145</v>
      </c>
      <c r="E6370" t="s">
        <v>1217</v>
      </c>
      <c r="F6370" t="s">
        <v>1218</v>
      </c>
      <c r="G6370" t="s">
        <v>1191</v>
      </c>
      <c r="H6370" t="s">
        <v>32</v>
      </c>
      <c r="I6370">
        <v>4</v>
      </c>
      <c r="J6370">
        <v>42.83</v>
      </c>
      <c r="K6370">
        <v>171.32</v>
      </c>
      <c r="L6370" t="s">
        <v>217</v>
      </c>
      <c r="M6370" t="s">
        <v>181</v>
      </c>
    </row>
    <row r="6371" spans="1:13" hidden="1" x14ac:dyDescent="0.2">
      <c r="A6371" t="s">
        <v>36</v>
      </c>
      <c r="B6371" t="s">
        <v>1212</v>
      </c>
      <c r="C6371" t="s">
        <v>1145</v>
      </c>
      <c r="E6371" t="s">
        <v>1213</v>
      </c>
      <c r="F6371" t="s">
        <v>1214</v>
      </c>
      <c r="G6371" t="s">
        <v>134</v>
      </c>
      <c r="H6371" t="s">
        <v>1215</v>
      </c>
      <c r="I6371">
        <v>6</v>
      </c>
      <c r="J6371">
        <v>42.83</v>
      </c>
      <c r="K6371">
        <v>256.98</v>
      </c>
      <c r="L6371" t="s">
        <v>135</v>
      </c>
      <c r="M6371" t="s">
        <v>1216</v>
      </c>
    </row>
    <row r="6372" spans="1:13" hidden="1" x14ac:dyDescent="0.2">
      <c r="A6372" t="s">
        <v>36</v>
      </c>
      <c r="B6372" t="s">
        <v>1212</v>
      </c>
      <c r="C6372" t="s">
        <v>1145</v>
      </c>
      <c r="E6372" t="s">
        <v>628</v>
      </c>
      <c r="F6372" t="s">
        <v>629</v>
      </c>
      <c r="G6372" t="s">
        <v>134</v>
      </c>
      <c r="H6372" t="s">
        <v>32</v>
      </c>
      <c r="I6372">
        <v>9.5</v>
      </c>
      <c r="J6372">
        <v>42.83</v>
      </c>
      <c r="K6372">
        <v>406.88499999999999</v>
      </c>
      <c r="L6372" t="s">
        <v>162</v>
      </c>
    </row>
    <row r="6373" spans="1:13" hidden="1" x14ac:dyDescent="0.2">
      <c r="A6373" t="s">
        <v>36</v>
      </c>
      <c r="B6373" t="s">
        <v>1212</v>
      </c>
      <c r="C6373" t="s">
        <v>1145</v>
      </c>
      <c r="E6373" t="s">
        <v>1217</v>
      </c>
      <c r="F6373" t="s">
        <v>1218</v>
      </c>
      <c r="G6373" t="s">
        <v>1191</v>
      </c>
      <c r="H6373" t="s">
        <v>32</v>
      </c>
      <c r="I6373">
        <v>2</v>
      </c>
      <c r="J6373">
        <v>42.83</v>
      </c>
      <c r="K6373">
        <v>85.66</v>
      </c>
      <c r="L6373" t="s">
        <v>217</v>
      </c>
      <c r="M6373" t="s">
        <v>181</v>
      </c>
    </row>
    <row r="6374" spans="1:13" hidden="1" x14ac:dyDescent="0.2">
      <c r="A6374" t="s">
        <v>36</v>
      </c>
      <c r="B6374" t="s">
        <v>1212</v>
      </c>
      <c r="C6374" t="s">
        <v>1145</v>
      </c>
      <c r="E6374" t="s">
        <v>20</v>
      </c>
      <c r="I6374">
        <v>2</v>
      </c>
      <c r="J6374">
        <v>42.83</v>
      </c>
      <c r="K6374">
        <v>85.66</v>
      </c>
    </row>
    <row r="6375" spans="1:13" hidden="1" x14ac:dyDescent="0.2">
      <c r="A6375" t="s">
        <v>36</v>
      </c>
      <c r="B6375" t="s">
        <v>1212</v>
      </c>
      <c r="C6375" t="s">
        <v>1145</v>
      </c>
      <c r="E6375" t="s">
        <v>17</v>
      </c>
      <c r="I6375">
        <v>3.75</v>
      </c>
      <c r="J6375">
        <v>42.83</v>
      </c>
      <c r="K6375">
        <v>160.61250000000001</v>
      </c>
    </row>
    <row r="6376" spans="1:13" hidden="1" x14ac:dyDescent="0.2">
      <c r="A6376" t="s">
        <v>37</v>
      </c>
      <c r="B6376" t="s">
        <v>1212</v>
      </c>
      <c r="C6376" t="s">
        <v>1145</v>
      </c>
      <c r="E6376" t="s">
        <v>116</v>
      </c>
      <c r="I6376">
        <v>15.5</v>
      </c>
      <c r="J6376">
        <v>42.83</v>
      </c>
      <c r="K6376">
        <v>663.86500000000001</v>
      </c>
    </row>
    <row r="6377" spans="1:13" hidden="1" x14ac:dyDescent="0.2">
      <c r="A6377" t="s">
        <v>37</v>
      </c>
      <c r="B6377" t="s">
        <v>1212</v>
      </c>
      <c r="C6377" t="s">
        <v>1145</v>
      </c>
      <c r="E6377" t="s">
        <v>1217</v>
      </c>
      <c r="F6377" t="s">
        <v>1218</v>
      </c>
      <c r="G6377" t="s">
        <v>1191</v>
      </c>
      <c r="H6377" t="s">
        <v>32</v>
      </c>
      <c r="I6377">
        <v>4</v>
      </c>
      <c r="J6377">
        <v>42.83</v>
      </c>
      <c r="K6377">
        <v>171.32</v>
      </c>
      <c r="L6377" t="s">
        <v>217</v>
      </c>
      <c r="M6377" t="s">
        <v>181</v>
      </c>
    </row>
    <row r="6378" spans="1:13" hidden="1" x14ac:dyDescent="0.2">
      <c r="A6378" t="s">
        <v>37</v>
      </c>
      <c r="B6378" t="s">
        <v>1212</v>
      </c>
      <c r="C6378" t="s">
        <v>1145</v>
      </c>
      <c r="E6378" t="s">
        <v>1219</v>
      </c>
      <c r="F6378" t="s">
        <v>1214</v>
      </c>
      <c r="G6378" t="s">
        <v>134</v>
      </c>
      <c r="H6378" t="s">
        <v>1215</v>
      </c>
      <c r="I6378">
        <v>1</v>
      </c>
      <c r="J6378">
        <v>42.83</v>
      </c>
      <c r="K6378">
        <v>42.83</v>
      </c>
      <c r="L6378" t="s">
        <v>135</v>
      </c>
      <c r="M6378" t="s">
        <v>1216</v>
      </c>
    </row>
    <row r="6379" spans="1:13" hidden="1" x14ac:dyDescent="0.2">
      <c r="A6379" t="s">
        <v>37</v>
      </c>
      <c r="B6379" t="s">
        <v>1212</v>
      </c>
      <c r="C6379" t="s">
        <v>1145</v>
      </c>
      <c r="E6379" t="s">
        <v>628</v>
      </c>
      <c r="F6379" t="s">
        <v>629</v>
      </c>
      <c r="G6379" t="s">
        <v>134</v>
      </c>
      <c r="H6379" t="s">
        <v>32</v>
      </c>
      <c r="I6379">
        <v>10.5</v>
      </c>
      <c r="J6379">
        <v>42.83</v>
      </c>
      <c r="K6379">
        <v>449.71499999999997</v>
      </c>
      <c r="L6379" t="s">
        <v>162</v>
      </c>
    </row>
    <row r="6380" spans="1:13" hidden="1" x14ac:dyDescent="0.2">
      <c r="A6380" t="s">
        <v>39</v>
      </c>
      <c r="B6380" t="s">
        <v>1212</v>
      </c>
      <c r="C6380" t="s">
        <v>1145</v>
      </c>
      <c r="E6380" t="s">
        <v>116</v>
      </c>
      <c r="I6380">
        <v>31</v>
      </c>
      <c r="J6380">
        <v>42.83</v>
      </c>
      <c r="K6380">
        <v>1327.73</v>
      </c>
    </row>
    <row r="6381" spans="1:13" hidden="1" x14ac:dyDescent="0.2">
      <c r="A6381" t="s">
        <v>44</v>
      </c>
      <c r="B6381" t="s">
        <v>1212</v>
      </c>
      <c r="C6381" t="s">
        <v>1145</v>
      </c>
      <c r="E6381" t="s">
        <v>20</v>
      </c>
      <c r="I6381">
        <v>2</v>
      </c>
      <c r="J6381">
        <v>42.83</v>
      </c>
      <c r="K6381">
        <v>85.66</v>
      </c>
    </row>
    <row r="6382" spans="1:13" hidden="1" x14ac:dyDescent="0.2">
      <c r="A6382" t="s">
        <v>44</v>
      </c>
      <c r="B6382" t="s">
        <v>1212</v>
      </c>
      <c r="C6382" t="s">
        <v>1145</v>
      </c>
      <c r="E6382" t="s">
        <v>1217</v>
      </c>
      <c r="F6382" t="s">
        <v>1218</v>
      </c>
      <c r="G6382" t="s">
        <v>1191</v>
      </c>
      <c r="H6382" t="s">
        <v>32</v>
      </c>
      <c r="I6382">
        <v>7.75</v>
      </c>
      <c r="J6382">
        <v>42.83</v>
      </c>
      <c r="K6382">
        <v>331.9325</v>
      </c>
      <c r="L6382" t="s">
        <v>217</v>
      </c>
      <c r="M6382" t="s">
        <v>181</v>
      </c>
    </row>
    <row r="6383" spans="1:13" hidden="1" x14ac:dyDescent="0.2">
      <c r="A6383" t="s">
        <v>44</v>
      </c>
      <c r="B6383" t="s">
        <v>1212</v>
      </c>
      <c r="C6383" t="s">
        <v>1145</v>
      </c>
      <c r="E6383" t="s">
        <v>1219</v>
      </c>
      <c r="F6383" t="s">
        <v>1214</v>
      </c>
      <c r="G6383" t="s">
        <v>134</v>
      </c>
      <c r="H6383" t="s">
        <v>1215</v>
      </c>
      <c r="I6383">
        <v>7.75</v>
      </c>
      <c r="J6383">
        <v>42.83</v>
      </c>
      <c r="K6383">
        <v>331.9325</v>
      </c>
      <c r="L6383" t="s">
        <v>135</v>
      </c>
      <c r="M6383" t="s">
        <v>1216</v>
      </c>
    </row>
    <row r="6384" spans="1:13" hidden="1" x14ac:dyDescent="0.2">
      <c r="A6384" t="s">
        <v>44</v>
      </c>
      <c r="B6384" t="s">
        <v>1212</v>
      </c>
      <c r="C6384" t="s">
        <v>1145</v>
      </c>
      <c r="E6384" t="s">
        <v>628</v>
      </c>
      <c r="F6384" t="s">
        <v>629</v>
      </c>
      <c r="G6384" t="s">
        <v>134</v>
      </c>
      <c r="H6384" t="s">
        <v>32</v>
      </c>
      <c r="I6384">
        <v>13.5</v>
      </c>
      <c r="J6384">
        <v>42.83</v>
      </c>
      <c r="K6384">
        <v>578.20500000000004</v>
      </c>
      <c r="L6384" t="s">
        <v>162</v>
      </c>
    </row>
    <row r="6385" spans="1:13" hidden="1" x14ac:dyDescent="0.2">
      <c r="A6385" t="s">
        <v>47</v>
      </c>
      <c r="B6385" t="s">
        <v>1212</v>
      </c>
      <c r="C6385" t="s">
        <v>1145</v>
      </c>
      <c r="E6385" t="s">
        <v>17</v>
      </c>
      <c r="I6385">
        <v>31</v>
      </c>
      <c r="J6385">
        <v>42.83</v>
      </c>
      <c r="K6385">
        <v>1327.73</v>
      </c>
    </row>
    <row r="6386" spans="1:13" hidden="1" x14ac:dyDescent="0.2">
      <c r="A6386" t="s">
        <v>48</v>
      </c>
      <c r="B6386" t="s">
        <v>1212</v>
      </c>
      <c r="C6386" t="s">
        <v>1145</v>
      </c>
      <c r="E6386" t="s">
        <v>1217</v>
      </c>
      <c r="F6386" t="s">
        <v>1218</v>
      </c>
      <c r="G6386" t="s">
        <v>1191</v>
      </c>
      <c r="H6386" t="s">
        <v>32</v>
      </c>
      <c r="I6386">
        <v>7.75</v>
      </c>
      <c r="J6386">
        <v>42.83</v>
      </c>
      <c r="K6386">
        <v>331.9325</v>
      </c>
      <c r="L6386" t="s">
        <v>217</v>
      </c>
      <c r="M6386" t="s">
        <v>181</v>
      </c>
    </row>
    <row r="6387" spans="1:13" hidden="1" x14ac:dyDescent="0.2">
      <c r="A6387" t="s">
        <v>48</v>
      </c>
      <c r="B6387" t="s">
        <v>1212</v>
      </c>
      <c r="C6387" t="s">
        <v>1145</v>
      </c>
      <c r="E6387" t="s">
        <v>1219</v>
      </c>
      <c r="F6387" t="s">
        <v>1214</v>
      </c>
      <c r="G6387" t="s">
        <v>134</v>
      </c>
      <c r="H6387" t="s">
        <v>1215</v>
      </c>
      <c r="I6387">
        <v>10</v>
      </c>
      <c r="J6387">
        <v>42.83</v>
      </c>
      <c r="K6387">
        <v>428.3</v>
      </c>
      <c r="L6387" t="s">
        <v>135</v>
      </c>
      <c r="M6387" t="s">
        <v>1216</v>
      </c>
    </row>
    <row r="6388" spans="1:13" hidden="1" x14ac:dyDescent="0.2">
      <c r="A6388" t="s">
        <v>48</v>
      </c>
      <c r="B6388" t="s">
        <v>1212</v>
      </c>
      <c r="C6388" t="s">
        <v>1145</v>
      </c>
      <c r="E6388" t="s">
        <v>628</v>
      </c>
      <c r="F6388" t="s">
        <v>629</v>
      </c>
      <c r="G6388" t="s">
        <v>134</v>
      </c>
      <c r="H6388" t="s">
        <v>32</v>
      </c>
      <c r="I6388">
        <v>21</v>
      </c>
      <c r="J6388">
        <v>42.83</v>
      </c>
      <c r="K6388">
        <v>899.43</v>
      </c>
      <c r="L6388" t="s">
        <v>162</v>
      </c>
    </row>
    <row r="6389" spans="1:13" hidden="1" x14ac:dyDescent="0.2">
      <c r="A6389" t="s">
        <v>49</v>
      </c>
      <c r="B6389" t="s">
        <v>1212</v>
      </c>
      <c r="C6389" t="s">
        <v>1145</v>
      </c>
      <c r="E6389" t="s">
        <v>20</v>
      </c>
      <c r="I6389">
        <v>2</v>
      </c>
      <c r="J6389">
        <v>42.83</v>
      </c>
      <c r="K6389">
        <v>85.66</v>
      </c>
    </row>
    <row r="6390" spans="1:13" hidden="1" x14ac:dyDescent="0.2">
      <c r="A6390" t="s">
        <v>49</v>
      </c>
      <c r="B6390" t="s">
        <v>1212</v>
      </c>
      <c r="C6390" t="s">
        <v>1145</v>
      </c>
      <c r="E6390" t="s">
        <v>1217</v>
      </c>
      <c r="F6390" t="s">
        <v>1218</v>
      </c>
      <c r="G6390" t="s">
        <v>1191</v>
      </c>
      <c r="H6390" t="s">
        <v>32</v>
      </c>
      <c r="I6390">
        <v>3</v>
      </c>
      <c r="J6390">
        <v>42.83</v>
      </c>
      <c r="K6390">
        <v>128.49</v>
      </c>
      <c r="L6390" t="s">
        <v>217</v>
      </c>
      <c r="M6390" t="s">
        <v>181</v>
      </c>
    </row>
    <row r="6391" spans="1:13" hidden="1" x14ac:dyDescent="0.2">
      <c r="A6391" t="s">
        <v>49</v>
      </c>
      <c r="B6391" t="s">
        <v>1212</v>
      </c>
      <c r="C6391" t="s">
        <v>1145</v>
      </c>
      <c r="E6391" t="s">
        <v>1219</v>
      </c>
      <c r="F6391" t="s">
        <v>1214</v>
      </c>
      <c r="G6391" t="s">
        <v>134</v>
      </c>
      <c r="H6391" t="s">
        <v>1215</v>
      </c>
      <c r="I6391">
        <v>10</v>
      </c>
      <c r="J6391">
        <v>42.83</v>
      </c>
      <c r="K6391">
        <v>428.3</v>
      </c>
      <c r="L6391" t="s">
        <v>135</v>
      </c>
      <c r="M6391" t="s">
        <v>1216</v>
      </c>
    </row>
    <row r="6392" spans="1:13" hidden="1" x14ac:dyDescent="0.2">
      <c r="A6392" t="s">
        <v>49</v>
      </c>
      <c r="B6392" t="s">
        <v>1212</v>
      </c>
      <c r="C6392" t="s">
        <v>1145</v>
      </c>
      <c r="E6392" t="s">
        <v>628</v>
      </c>
      <c r="F6392" t="s">
        <v>629</v>
      </c>
      <c r="G6392" t="s">
        <v>134</v>
      </c>
      <c r="H6392" t="s">
        <v>32</v>
      </c>
      <c r="I6392">
        <v>16</v>
      </c>
      <c r="J6392">
        <v>42.83</v>
      </c>
      <c r="K6392">
        <v>685.28</v>
      </c>
      <c r="L6392" t="s">
        <v>162</v>
      </c>
    </row>
    <row r="6393" spans="1:13" hidden="1" x14ac:dyDescent="0.2">
      <c r="A6393" t="s">
        <v>51</v>
      </c>
      <c r="B6393" t="s">
        <v>1212</v>
      </c>
      <c r="C6393" t="s">
        <v>1145</v>
      </c>
      <c r="E6393" t="s">
        <v>20</v>
      </c>
      <c r="I6393">
        <v>2</v>
      </c>
      <c r="J6393">
        <v>42.83</v>
      </c>
      <c r="K6393">
        <v>85.66</v>
      </c>
    </row>
    <row r="6394" spans="1:13" hidden="1" x14ac:dyDescent="0.2">
      <c r="A6394" t="s">
        <v>51</v>
      </c>
      <c r="B6394" t="s">
        <v>1212</v>
      </c>
      <c r="C6394" t="s">
        <v>1145</v>
      </c>
      <c r="E6394" t="s">
        <v>1217</v>
      </c>
      <c r="F6394" t="s">
        <v>1218</v>
      </c>
      <c r="G6394" t="s">
        <v>1191</v>
      </c>
      <c r="H6394" t="s">
        <v>32</v>
      </c>
      <c r="I6394">
        <v>7.75</v>
      </c>
      <c r="J6394">
        <v>42.83</v>
      </c>
      <c r="K6394">
        <v>331.9325</v>
      </c>
      <c r="L6394" t="s">
        <v>217</v>
      </c>
      <c r="M6394" t="s">
        <v>181</v>
      </c>
    </row>
    <row r="6395" spans="1:13" hidden="1" x14ac:dyDescent="0.2">
      <c r="A6395" t="s">
        <v>51</v>
      </c>
      <c r="B6395" t="s">
        <v>1212</v>
      </c>
      <c r="C6395" t="s">
        <v>1145</v>
      </c>
      <c r="E6395" t="s">
        <v>1219</v>
      </c>
      <c r="F6395" t="s">
        <v>1214</v>
      </c>
      <c r="G6395" t="s">
        <v>134</v>
      </c>
      <c r="H6395" t="s">
        <v>1215</v>
      </c>
      <c r="I6395">
        <v>2</v>
      </c>
      <c r="J6395">
        <v>42.83</v>
      </c>
      <c r="K6395">
        <v>85.66</v>
      </c>
      <c r="L6395" t="s">
        <v>135</v>
      </c>
      <c r="M6395" t="s">
        <v>1216</v>
      </c>
    </row>
    <row r="6396" spans="1:13" hidden="1" x14ac:dyDescent="0.2">
      <c r="A6396" t="s">
        <v>51</v>
      </c>
      <c r="B6396" t="s">
        <v>1212</v>
      </c>
      <c r="C6396" t="s">
        <v>1145</v>
      </c>
      <c r="E6396" t="s">
        <v>628</v>
      </c>
      <c r="F6396" t="s">
        <v>629</v>
      </c>
      <c r="G6396" t="s">
        <v>134</v>
      </c>
      <c r="H6396" t="s">
        <v>32</v>
      </c>
      <c r="I6396">
        <v>19.25</v>
      </c>
      <c r="J6396">
        <v>42.83</v>
      </c>
      <c r="K6396">
        <v>824.47749999999996</v>
      </c>
      <c r="L6396" t="s">
        <v>162</v>
      </c>
    </row>
    <row r="6397" spans="1:13" hidden="1" x14ac:dyDescent="0.2">
      <c r="A6397" t="s">
        <v>55</v>
      </c>
      <c r="B6397" t="s">
        <v>1212</v>
      </c>
      <c r="C6397" t="s">
        <v>1145</v>
      </c>
      <c r="E6397" t="s">
        <v>20</v>
      </c>
      <c r="I6397">
        <v>1</v>
      </c>
      <c r="J6397">
        <v>42.83</v>
      </c>
      <c r="K6397">
        <v>42.83</v>
      </c>
    </row>
    <row r="6398" spans="1:13" hidden="1" x14ac:dyDescent="0.2">
      <c r="A6398" t="s">
        <v>55</v>
      </c>
      <c r="B6398" t="s">
        <v>1212</v>
      </c>
      <c r="C6398" t="s">
        <v>1145</v>
      </c>
      <c r="E6398" t="s">
        <v>1217</v>
      </c>
      <c r="F6398" t="s">
        <v>1218</v>
      </c>
      <c r="G6398" t="s">
        <v>1191</v>
      </c>
      <c r="H6398" t="s">
        <v>32</v>
      </c>
      <c r="I6398">
        <v>2</v>
      </c>
      <c r="J6398">
        <v>42.83</v>
      </c>
      <c r="K6398">
        <v>85.66</v>
      </c>
      <c r="L6398" t="s">
        <v>217</v>
      </c>
      <c r="M6398" t="s">
        <v>181</v>
      </c>
    </row>
    <row r="6399" spans="1:13" hidden="1" x14ac:dyDescent="0.2">
      <c r="A6399" t="s">
        <v>55</v>
      </c>
      <c r="B6399" t="s">
        <v>1212</v>
      </c>
      <c r="C6399" t="s">
        <v>1145</v>
      </c>
      <c r="E6399" t="s">
        <v>1219</v>
      </c>
      <c r="F6399" t="s">
        <v>1214</v>
      </c>
      <c r="G6399" t="s">
        <v>134</v>
      </c>
      <c r="H6399" t="s">
        <v>1215</v>
      </c>
      <c r="I6399">
        <v>1</v>
      </c>
      <c r="J6399">
        <v>42.83</v>
      </c>
      <c r="K6399">
        <v>42.83</v>
      </c>
      <c r="L6399" t="s">
        <v>135</v>
      </c>
      <c r="M6399" t="s">
        <v>1216</v>
      </c>
    </row>
    <row r="6400" spans="1:13" hidden="1" x14ac:dyDescent="0.2">
      <c r="A6400" t="s">
        <v>55</v>
      </c>
      <c r="B6400" t="s">
        <v>1212</v>
      </c>
      <c r="C6400" t="s">
        <v>1145</v>
      </c>
      <c r="E6400" t="s">
        <v>628</v>
      </c>
      <c r="F6400" t="s">
        <v>629</v>
      </c>
      <c r="G6400" t="s">
        <v>134</v>
      </c>
      <c r="H6400" t="s">
        <v>32</v>
      </c>
      <c r="I6400">
        <v>3.75</v>
      </c>
      <c r="J6400">
        <v>42.83</v>
      </c>
      <c r="K6400">
        <v>160.61250000000001</v>
      </c>
      <c r="L6400" t="s">
        <v>162</v>
      </c>
    </row>
    <row r="6401" spans="1:13" hidden="1" x14ac:dyDescent="0.2">
      <c r="A6401" t="s">
        <v>55</v>
      </c>
      <c r="B6401" t="s">
        <v>1212</v>
      </c>
      <c r="C6401" t="s">
        <v>1145</v>
      </c>
      <c r="E6401" t="s">
        <v>116</v>
      </c>
      <c r="I6401">
        <v>23.25</v>
      </c>
      <c r="J6401">
        <v>42.83</v>
      </c>
      <c r="K6401">
        <v>995.79750000000001</v>
      </c>
    </row>
    <row r="6402" spans="1:13" hidden="1" x14ac:dyDescent="0.2">
      <c r="A6402" t="s">
        <v>56</v>
      </c>
      <c r="B6402" t="s">
        <v>1212</v>
      </c>
      <c r="C6402" t="s">
        <v>1145</v>
      </c>
      <c r="E6402" t="s">
        <v>20</v>
      </c>
      <c r="I6402">
        <v>2</v>
      </c>
      <c r="J6402">
        <v>42.83</v>
      </c>
      <c r="K6402">
        <v>85.66</v>
      </c>
    </row>
    <row r="6403" spans="1:13" hidden="1" x14ac:dyDescent="0.2">
      <c r="A6403" t="s">
        <v>56</v>
      </c>
      <c r="B6403" t="s">
        <v>1212</v>
      </c>
      <c r="C6403" t="s">
        <v>1145</v>
      </c>
      <c r="E6403" t="s">
        <v>1217</v>
      </c>
      <c r="F6403" t="s">
        <v>1218</v>
      </c>
      <c r="G6403" t="s">
        <v>1191</v>
      </c>
      <c r="H6403" t="s">
        <v>32</v>
      </c>
      <c r="I6403">
        <v>15</v>
      </c>
      <c r="J6403">
        <v>42.83</v>
      </c>
      <c r="K6403">
        <v>642.45000000000005</v>
      </c>
      <c r="L6403" t="s">
        <v>217</v>
      </c>
      <c r="M6403" t="s">
        <v>181</v>
      </c>
    </row>
    <row r="6404" spans="1:13" hidden="1" x14ac:dyDescent="0.2">
      <c r="A6404" t="s">
        <v>56</v>
      </c>
      <c r="B6404" t="s">
        <v>1212</v>
      </c>
      <c r="C6404" t="s">
        <v>1145</v>
      </c>
      <c r="E6404" t="s">
        <v>1219</v>
      </c>
      <c r="F6404" t="s">
        <v>1214</v>
      </c>
      <c r="G6404" t="s">
        <v>134</v>
      </c>
      <c r="H6404" t="s">
        <v>1215</v>
      </c>
      <c r="I6404">
        <v>5</v>
      </c>
      <c r="J6404">
        <v>42.83</v>
      </c>
      <c r="K6404">
        <v>214.15</v>
      </c>
      <c r="L6404" t="s">
        <v>135</v>
      </c>
      <c r="M6404" t="s">
        <v>1216</v>
      </c>
    </row>
    <row r="6405" spans="1:13" hidden="1" x14ac:dyDescent="0.2">
      <c r="A6405" t="s">
        <v>56</v>
      </c>
      <c r="B6405" t="s">
        <v>1212</v>
      </c>
      <c r="C6405" t="s">
        <v>1145</v>
      </c>
      <c r="E6405" t="s">
        <v>628</v>
      </c>
      <c r="F6405" t="s">
        <v>629</v>
      </c>
      <c r="G6405" t="s">
        <v>134</v>
      </c>
      <c r="H6405" t="s">
        <v>32</v>
      </c>
      <c r="I6405">
        <v>5.25</v>
      </c>
      <c r="J6405">
        <v>42.83</v>
      </c>
      <c r="K6405">
        <v>224.85749999999999</v>
      </c>
      <c r="L6405" t="s">
        <v>162</v>
      </c>
    </row>
    <row r="6406" spans="1:13" hidden="1" x14ac:dyDescent="0.2">
      <c r="A6406" t="s">
        <v>56</v>
      </c>
      <c r="B6406" t="s">
        <v>1212</v>
      </c>
      <c r="C6406" t="s">
        <v>1145</v>
      </c>
      <c r="E6406" t="s">
        <v>17</v>
      </c>
      <c r="I6406">
        <v>3.75</v>
      </c>
      <c r="J6406">
        <v>42.83</v>
      </c>
      <c r="K6406">
        <v>160.61250000000001</v>
      </c>
    </row>
    <row r="6407" spans="1:13" hidden="1" x14ac:dyDescent="0.2">
      <c r="A6407" t="s">
        <v>60</v>
      </c>
      <c r="B6407" t="s">
        <v>1212</v>
      </c>
      <c r="C6407" t="s">
        <v>1145</v>
      </c>
      <c r="E6407" t="s">
        <v>20</v>
      </c>
      <c r="I6407">
        <v>2</v>
      </c>
      <c r="J6407">
        <v>42.83</v>
      </c>
      <c r="K6407">
        <v>85.66</v>
      </c>
    </row>
    <row r="6408" spans="1:13" hidden="1" x14ac:dyDescent="0.2">
      <c r="A6408" t="s">
        <v>60</v>
      </c>
      <c r="B6408" t="s">
        <v>1212</v>
      </c>
      <c r="C6408" t="s">
        <v>1145</v>
      </c>
      <c r="E6408" t="s">
        <v>1217</v>
      </c>
      <c r="F6408" t="s">
        <v>1218</v>
      </c>
      <c r="G6408" t="s">
        <v>1191</v>
      </c>
      <c r="H6408" t="s">
        <v>32</v>
      </c>
      <c r="I6408">
        <v>5</v>
      </c>
      <c r="J6408">
        <v>42.83</v>
      </c>
      <c r="K6408">
        <v>214.15</v>
      </c>
      <c r="L6408" t="s">
        <v>217</v>
      </c>
      <c r="M6408" t="s">
        <v>181</v>
      </c>
    </row>
    <row r="6409" spans="1:13" hidden="1" x14ac:dyDescent="0.2">
      <c r="A6409" t="s">
        <v>60</v>
      </c>
      <c r="B6409" t="s">
        <v>1212</v>
      </c>
      <c r="C6409" t="s">
        <v>1145</v>
      </c>
      <c r="E6409" t="s">
        <v>1219</v>
      </c>
      <c r="F6409" t="s">
        <v>1214</v>
      </c>
      <c r="G6409" t="s">
        <v>134</v>
      </c>
      <c r="H6409" t="s">
        <v>1215</v>
      </c>
      <c r="I6409">
        <v>11</v>
      </c>
      <c r="J6409">
        <v>42.83</v>
      </c>
      <c r="K6409">
        <v>471.13</v>
      </c>
      <c r="L6409" t="s">
        <v>135</v>
      </c>
      <c r="M6409" t="s">
        <v>1216</v>
      </c>
    </row>
    <row r="6410" spans="1:13" hidden="1" x14ac:dyDescent="0.2">
      <c r="A6410" t="s">
        <v>60</v>
      </c>
      <c r="B6410" t="s">
        <v>1212</v>
      </c>
      <c r="C6410" t="s">
        <v>1145</v>
      </c>
      <c r="E6410" t="s">
        <v>628</v>
      </c>
      <c r="F6410" t="s">
        <v>629</v>
      </c>
      <c r="G6410" t="s">
        <v>134</v>
      </c>
      <c r="H6410" t="s">
        <v>32</v>
      </c>
      <c r="I6410">
        <v>13</v>
      </c>
      <c r="J6410">
        <v>42.83</v>
      </c>
      <c r="K6410">
        <v>556.79</v>
      </c>
      <c r="L6410" t="s">
        <v>162</v>
      </c>
    </row>
    <row r="6411" spans="1:13" hidden="1" x14ac:dyDescent="0.2">
      <c r="A6411" t="s">
        <v>67</v>
      </c>
      <c r="B6411" t="s">
        <v>1212</v>
      </c>
      <c r="C6411" t="s">
        <v>1145</v>
      </c>
      <c r="E6411" t="s">
        <v>20</v>
      </c>
      <c r="I6411">
        <v>1</v>
      </c>
      <c r="J6411">
        <v>42.83</v>
      </c>
      <c r="K6411">
        <v>42.83</v>
      </c>
    </row>
    <row r="6412" spans="1:13" hidden="1" x14ac:dyDescent="0.2">
      <c r="A6412" t="s">
        <v>67</v>
      </c>
      <c r="B6412" t="s">
        <v>1212</v>
      </c>
      <c r="C6412" t="s">
        <v>1145</v>
      </c>
      <c r="E6412" t="s">
        <v>1217</v>
      </c>
      <c r="F6412" t="s">
        <v>1218</v>
      </c>
      <c r="G6412" t="s">
        <v>1191</v>
      </c>
      <c r="H6412" t="s">
        <v>32</v>
      </c>
      <c r="I6412">
        <v>1</v>
      </c>
      <c r="J6412">
        <v>42.83</v>
      </c>
      <c r="K6412">
        <v>42.83</v>
      </c>
      <c r="L6412" t="s">
        <v>217</v>
      </c>
      <c r="M6412" t="s">
        <v>181</v>
      </c>
    </row>
    <row r="6413" spans="1:13" hidden="1" x14ac:dyDescent="0.2">
      <c r="A6413" t="s">
        <v>67</v>
      </c>
      <c r="B6413" t="s">
        <v>1212</v>
      </c>
      <c r="C6413" t="s">
        <v>1145</v>
      </c>
      <c r="E6413" t="s">
        <v>1219</v>
      </c>
      <c r="F6413" t="s">
        <v>1214</v>
      </c>
      <c r="G6413" t="s">
        <v>134</v>
      </c>
      <c r="H6413" t="s">
        <v>1215</v>
      </c>
      <c r="I6413">
        <v>8</v>
      </c>
      <c r="J6413">
        <v>42.83</v>
      </c>
      <c r="K6413">
        <v>342.64</v>
      </c>
      <c r="L6413" t="s">
        <v>135</v>
      </c>
      <c r="M6413" t="s">
        <v>1216</v>
      </c>
    </row>
    <row r="6414" spans="1:13" hidden="1" x14ac:dyDescent="0.2">
      <c r="A6414" t="s">
        <v>67</v>
      </c>
      <c r="B6414" t="s">
        <v>1212</v>
      </c>
      <c r="C6414" t="s">
        <v>1145</v>
      </c>
      <c r="E6414" t="s">
        <v>628</v>
      </c>
      <c r="F6414" t="s">
        <v>629</v>
      </c>
      <c r="G6414" t="s">
        <v>134</v>
      </c>
      <c r="H6414" t="s">
        <v>32</v>
      </c>
      <c r="I6414">
        <v>17</v>
      </c>
      <c r="J6414">
        <v>42.83</v>
      </c>
      <c r="K6414">
        <v>728.11</v>
      </c>
      <c r="L6414" t="s">
        <v>162</v>
      </c>
    </row>
    <row r="6415" spans="1:13" hidden="1" x14ac:dyDescent="0.2">
      <c r="A6415" t="s">
        <v>68</v>
      </c>
      <c r="B6415" t="s">
        <v>1212</v>
      </c>
      <c r="C6415" t="s">
        <v>1145</v>
      </c>
      <c r="E6415" t="s">
        <v>1217</v>
      </c>
      <c r="F6415" t="s">
        <v>1218</v>
      </c>
      <c r="G6415" t="s">
        <v>1191</v>
      </c>
      <c r="H6415" t="s">
        <v>32</v>
      </c>
      <c r="I6415">
        <v>3</v>
      </c>
      <c r="J6415">
        <v>42.83</v>
      </c>
      <c r="K6415">
        <v>128.49</v>
      </c>
      <c r="L6415" t="s">
        <v>217</v>
      </c>
      <c r="M6415" t="s">
        <v>181</v>
      </c>
    </row>
    <row r="6416" spans="1:13" hidden="1" x14ac:dyDescent="0.2">
      <c r="A6416" t="s">
        <v>68</v>
      </c>
      <c r="B6416" t="s">
        <v>1212</v>
      </c>
      <c r="C6416" t="s">
        <v>1145</v>
      </c>
      <c r="E6416" t="s">
        <v>1219</v>
      </c>
      <c r="F6416" t="s">
        <v>1214</v>
      </c>
      <c r="G6416" t="s">
        <v>134</v>
      </c>
      <c r="H6416" t="s">
        <v>1215</v>
      </c>
      <c r="I6416">
        <v>5</v>
      </c>
      <c r="J6416">
        <v>42.83</v>
      </c>
      <c r="K6416">
        <v>214.15</v>
      </c>
      <c r="L6416" t="s">
        <v>135</v>
      </c>
      <c r="M6416" t="s">
        <v>1216</v>
      </c>
    </row>
    <row r="6417" spans="1:13" hidden="1" x14ac:dyDescent="0.2">
      <c r="A6417" t="s">
        <v>68</v>
      </c>
      <c r="B6417" t="s">
        <v>1212</v>
      </c>
      <c r="C6417" t="s">
        <v>1145</v>
      </c>
      <c r="E6417" t="s">
        <v>628</v>
      </c>
      <c r="F6417" t="s">
        <v>629</v>
      </c>
      <c r="G6417" t="s">
        <v>134</v>
      </c>
      <c r="H6417" t="s">
        <v>32</v>
      </c>
      <c r="I6417">
        <v>15.25</v>
      </c>
      <c r="J6417">
        <v>42.83</v>
      </c>
      <c r="K6417">
        <v>653.15750000000003</v>
      </c>
      <c r="L6417" t="s">
        <v>162</v>
      </c>
    </row>
    <row r="6418" spans="1:13" hidden="1" x14ac:dyDescent="0.2">
      <c r="A6418" t="s">
        <v>69</v>
      </c>
      <c r="B6418" t="s">
        <v>1212</v>
      </c>
      <c r="C6418" t="s">
        <v>1145</v>
      </c>
      <c r="E6418" t="s">
        <v>17</v>
      </c>
      <c r="I6418">
        <v>19.4166667</v>
      </c>
      <c r="J6418">
        <v>42.83</v>
      </c>
      <c r="K6418">
        <v>831.61583476099997</v>
      </c>
    </row>
    <row r="6419" spans="1:13" hidden="1" x14ac:dyDescent="0.2">
      <c r="A6419" t="s">
        <v>70</v>
      </c>
      <c r="B6419" t="s">
        <v>1212</v>
      </c>
      <c r="C6419" t="s">
        <v>1145</v>
      </c>
      <c r="E6419" t="s">
        <v>1217</v>
      </c>
      <c r="F6419" t="s">
        <v>1218</v>
      </c>
      <c r="G6419" t="s">
        <v>1191</v>
      </c>
      <c r="H6419" t="s">
        <v>32</v>
      </c>
      <c r="I6419">
        <v>2</v>
      </c>
      <c r="J6419">
        <v>42.83</v>
      </c>
      <c r="K6419">
        <v>85.66</v>
      </c>
      <c r="L6419" t="s">
        <v>217</v>
      </c>
      <c r="M6419" t="s">
        <v>181</v>
      </c>
    </row>
    <row r="6420" spans="1:13" hidden="1" x14ac:dyDescent="0.2">
      <c r="A6420" t="s">
        <v>70</v>
      </c>
      <c r="B6420" t="s">
        <v>1212</v>
      </c>
      <c r="C6420" t="s">
        <v>1145</v>
      </c>
      <c r="E6420" t="s">
        <v>1219</v>
      </c>
      <c r="F6420" t="s">
        <v>1214</v>
      </c>
      <c r="G6420" t="s">
        <v>134</v>
      </c>
      <c r="H6420" t="s">
        <v>1215</v>
      </c>
      <c r="I6420">
        <v>12.4166667</v>
      </c>
      <c r="J6420">
        <v>42.83</v>
      </c>
      <c r="K6420">
        <v>531.80583476100003</v>
      </c>
      <c r="L6420" t="s">
        <v>135</v>
      </c>
      <c r="M6420" t="s">
        <v>1216</v>
      </c>
    </row>
    <row r="6421" spans="1:13" hidden="1" x14ac:dyDescent="0.2">
      <c r="A6421" t="s">
        <v>70</v>
      </c>
      <c r="B6421" t="s">
        <v>1212</v>
      </c>
      <c r="C6421" t="s">
        <v>1145</v>
      </c>
      <c r="E6421" t="s">
        <v>628</v>
      </c>
      <c r="F6421" t="s">
        <v>629</v>
      </c>
      <c r="G6421" t="s">
        <v>134</v>
      </c>
      <c r="H6421" t="s">
        <v>32</v>
      </c>
      <c r="I6421">
        <v>5</v>
      </c>
      <c r="J6421">
        <v>42.83</v>
      </c>
      <c r="K6421">
        <v>214.15</v>
      </c>
      <c r="L6421" t="s">
        <v>162</v>
      </c>
    </row>
    <row r="6422" spans="1:13" hidden="1" x14ac:dyDescent="0.2">
      <c r="A6422" t="s">
        <v>71</v>
      </c>
      <c r="B6422" t="s">
        <v>1212</v>
      </c>
      <c r="C6422" t="s">
        <v>1145</v>
      </c>
      <c r="E6422" t="s">
        <v>20</v>
      </c>
      <c r="I6422">
        <v>1.5</v>
      </c>
      <c r="J6422">
        <v>42.83</v>
      </c>
      <c r="K6422">
        <v>64.245000000000005</v>
      </c>
    </row>
    <row r="6423" spans="1:13" hidden="1" x14ac:dyDescent="0.2">
      <c r="A6423" t="s">
        <v>71</v>
      </c>
      <c r="B6423" t="s">
        <v>1212</v>
      </c>
      <c r="C6423" t="s">
        <v>1145</v>
      </c>
      <c r="E6423" t="s">
        <v>1217</v>
      </c>
      <c r="F6423" t="s">
        <v>1218</v>
      </c>
      <c r="G6423" t="s">
        <v>1191</v>
      </c>
      <c r="H6423" t="s">
        <v>32</v>
      </c>
      <c r="I6423">
        <v>2</v>
      </c>
      <c r="J6423">
        <v>42.83</v>
      </c>
      <c r="K6423">
        <v>85.66</v>
      </c>
      <c r="L6423" t="s">
        <v>217</v>
      </c>
      <c r="M6423" t="s">
        <v>181</v>
      </c>
    </row>
    <row r="6424" spans="1:13" hidden="1" x14ac:dyDescent="0.2">
      <c r="A6424" t="s">
        <v>71</v>
      </c>
      <c r="B6424" t="s">
        <v>1212</v>
      </c>
      <c r="C6424" t="s">
        <v>1145</v>
      </c>
      <c r="E6424" t="s">
        <v>1219</v>
      </c>
      <c r="F6424" t="s">
        <v>1214</v>
      </c>
      <c r="G6424" t="s">
        <v>134</v>
      </c>
      <c r="H6424" t="s">
        <v>1215</v>
      </c>
      <c r="I6424">
        <v>2</v>
      </c>
      <c r="J6424">
        <v>42.83</v>
      </c>
      <c r="K6424">
        <v>85.66</v>
      </c>
      <c r="L6424" t="s">
        <v>135</v>
      </c>
      <c r="M6424" t="s">
        <v>1216</v>
      </c>
    </row>
    <row r="6425" spans="1:13" hidden="1" x14ac:dyDescent="0.2">
      <c r="A6425" t="s">
        <v>71</v>
      </c>
      <c r="B6425" t="s">
        <v>1212</v>
      </c>
      <c r="C6425" t="s">
        <v>1145</v>
      </c>
      <c r="E6425" t="s">
        <v>628</v>
      </c>
      <c r="F6425" t="s">
        <v>629</v>
      </c>
      <c r="G6425" t="s">
        <v>134</v>
      </c>
      <c r="H6425" t="s">
        <v>32</v>
      </c>
      <c r="I6425">
        <v>17.75</v>
      </c>
      <c r="J6425">
        <v>42.83</v>
      </c>
      <c r="K6425">
        <v>760.23249999999996</v>
      </c>
      <c r="L6425" t="s">
        <v>162</v>
      </c>
    </row>
    <row r="6426" spans="1:13" hidden="1" x14ac:dyDescent="0.2">
      <c r="A6426" t="s">
        <v>72</v>
      </c>
      <c r="B6426" t="s">
        <v>1212</v>
      </c>
      <c r="C6426" t="s">
        <v>1145</v>
      </c>
      <c r="E6426" t="s">
        <v>17</v>
      </c>
      <c r="I6426">
        <v>3.75</v>
      </c>
      <c r="J6426">
        <v>42.83</v>
      </c>
      <c r="K6426">
        <v>160.61250000000001</v>
      </c>
    </row>
    <row r="6427" spans="1:13" hidden="1" x14ac:dyDescent="0.2">
      <c r="A6427" t="s">
        <v>72</v>
      </c>
      <c r="B6427" t="s">
        <v>1212</v>
      </c>
      <c r="C6427" t="s">
        <v>1145</v>
      </c>
      <c r="E6427" t="s">
        <v>1217</v>
      </c>
      <c r="F6427" t="s">
        <v>1218</v>
      </c>
      <c r="G6427" t="s">
        <v>1191</v>
      </c>
      <c r="H6427" t="s">
        <v>32</v>
      </c>
      <c r="I6427">
        <v>3</v>
      </c>
      <c r="J6427">
        <v>42.83</v>
      </c>
      <c r="K6427">
        <v>128.49</v>
      </c>
      <c r="L6427" t="s">
        <v>217</v>
      </c>
      <c r="M6427" t="s">
        <v>181</v>
      </c>
    </row>
    <row r="6428" spans="1:13" hidden="1" x14ac:dyDescent="0.2">
      <c r="A6428" t="s">
        <v>72</v>
      </c>
      <c r="B6428" t="s">
        <v>1212</v>
      </c>
      <c r="C6428" t="s">
        <v>1145</v>
      </c>
      <c r="E6428" t="s">
        <v>1219</v>
      </c>
      <c r="F6428" t="s">
        <v>1214</v>
      </c>
      <c r="G6428" t="s">
        <v>134</v>
      </c>
      <c r="H6428" t="s">
        <v>1215</v>
      </c>
      <c r="I6428">
        <v>5</v>
      </c>
      <c r="J6428">
        <v>42.83</v>
      </c>
      <c r="K6428">
        <v>214.15</v>
      </c>
      <c r="L6428" t="s">
        <v>135</v>
      </c>
      <c r="M6428" t="s">
        <v>1216</v>
      </c>
    </row>
    <row r="6429" spans="1:13" hidden="1" x14ac:dyDescent="0.2">
      <c r="A6429" t="s">
        <v>72</v>
      </c>
      <c r="B6429" t="s">
        <v>1212</v>
      </c>
      <c r="C6429" t="s">
        <v>1145</v>
      </c>
      <c r="E6429" t="s">
        <v>628</v>
      </c>
      <c r="F6429" t="s">
        <v>629</v>
      </c>
      <c r="G6429" t="s">
        <v>134</v>
      </c>
      <c r="H6429" t="s">
        <v>32</v>
      </c>
      <c r="I6429">
        <v>7.75</v>
      </c>
      <c r="J6429">
        <v>42.83</v>
      </c>
      <c r="K6429">
        <v>331.9325</v>
      </c>
      <c r="L6429" t="s">
        <v>162</v>
      </c>
    </row>
    <row r="6430" spans="1:13" hidden="1" x14ac:dyDescent="0.2">
      <c r="A6430" t="s">
        <v>74</v>
      </c>
      <c r="B6430" t="s">
        <v>1212</v>
      </c>
      <c r="C6430" t="s">
        <v>1145</v>
      </c>
      <c r="E6430" t="s">
        <v>20</v>
      </c>
      <c r="I6430">
        <v>2</v>
      </c>
      <c r="J6430">
        <v>42.83</v>
      </c>
      <c r="K6430">
        <v>85.66</v>
      </c>
    </row>
    <row r="6431" spans="1:13" hidden="1" x14ac:dyDescent="0.2">
      <c r="A6431" t="s">
        <v>74</v>
      </c>
      <c r="B6431" t="s">
        <v>1212</v>
      </c>
      <c r="C6431" t="s">
        <v>1145</v>
      </c>
      <c r="E6431" t="s">
        <v>1217</v>
      </c>
      <c r="F6431" t="s">
        <v>1218</v>
      </c>
      <c r="G6431" t="s">
        <v>1191</v>
      </c>
      <c r="H6431" t="s">
        <v>32</v>
      </c>
      <c r="I6431">
        <v>7.75</v>
      </c>
      <c r="J6431">
        <v>42.83</v>
      </c>
      <c r="K6431">
        <v>331.9325</v>
      </c>
      <c r="L6431" t="s">
        <v>217</v>
      </c>
      <c r="M6431" t="s">
        <v>181</v>
      </c>
    </row>
    <row r="6432" spans="1:13" hidden="1" x14ac:dyDescent="0.2">
      <c r="A6432" t="s">
        <v>74</v>
      </c>
      <c r="B6432" t="s">
        <v>1212</v>
      </c>
      <c r="C6432" t="s">
        <v>1145</v>
      </c>
      <c r="E6432" t="s">
        <v>1219</v>
      </c>
      <c r="F6432" t="s">
        <v>1214</v>
      </c>
      <c r="G6432" t="s">
        <v>134</v>
      </c>
      <c r="H6432" t="s">
        <v>1215</v>
      </c>
      <c r="I6432">
        <v>3</v>
      </c>
      <c r="J6432">
        <v>42.83</v>
      </c>
      <c r="K6432">
        <v>128.49</v>
      </c>
      <c r="L6432" t="s">
        <v>135</v>
      </c>
      <c r="M6432" t="s">
        <v>1216</v>
      </c>
    </row>
    <row r="6433" spans="1:13" hidden="1" x14ac:dyDescent="0.2">
      <c r="A6433" t="s">
        <v>74</v>
      </c>
      <c r="B6433" t="s">
        <v>1212</v>
      </c>
      <c r="C6433" t="s">
        <v>1145</v>
      </c>
      <c r="E6433" t="s">
        <v>628</v>
      </c>
      <c r="F6433" t="s">
        <v>629</v>
      </c>
      <c r="G6433" t="s">
        <v>134</v>
      </c>
      <c r="H6433" t="s">
        <v>32</v>
      </c>
      <c r="I6433">
        <v>6.75</v>
      </c>
      <c r="J6433">
        <v>42.83</v>
      </c>
      <c r="K6433">
        <v>289.10250000000002</v>
      </c>
      <c r="L6433" t="s">
        <v>162</v>
      </c>
    </row>
    <row r="6434" spans="1:13" hidden="1" x14ac:dyDescent="0.2">
      <c r="A6434" t="s">
        <v>75</v>
      </c>
      <c r="B6434" t="s">
        <v>1212</v>
      </c>
      <c r="C6434" t="s">
        <v>1145</v>
      </c>
      <c r="E6434" t="s">
        <v>46</v>
      </c>
      <c r="I6434">
        <v>7.75</v>
      </c>
      <c r="J6434">
        <v>42.83</v>
      </c>
      <c r="K6434">
        <v>331.9325</v>
      </c>
    </row>
    <row r="6435" spans="1:13" hidden="1" x14ac:dyDescent="0.2">
      <c r="A6435" t="s">
        <v>75</v>
      </c>
      <c r="B6435" t="s">
        <v>1212</v>
      </c>
      <c r="C6435" t="s">
        <v>1145</v>
      </c>
      <c r="E6435" t="s">
        <v>1217</v>
      </c>
      <c r="F6435" t="s">
        <v>1218</v>
      </c>
      <c r="G6435" t="s">
        <v>1191</v>
      </c>
      <c r="H6435" t="s">
        <v>32</v>
      </c>
      <c r="I6435">
        <v>1</v>
      </c>
      <c r="J6435">
        <v>42.83</v>
      </c>
      <c r="K6435">
        <v>42.83</v>
      </c>
      <c r="L6435" t="s">
        <v>217</v>
      </c>
      <c r="M6435" t="s">
        <v>181</v>
      </c>
    </row>
    <row r="6436" spans="1:13" hidden="1" x14ac:dyDescent="0.2">
      <c r="A6436" t="s">
        <v>75</v>
      </c>
      <c r="B6436" t="s">
        <v>1212</v>
      </c>
      <c r="C6436" t="s">
        <v>1145</v>
      </c>
      <c r="E6436" t="s">
        <v>1219</v>
      </c>
      <c r="F6436" t="s">
        <v>1214</v>
      </c>
      <c r="G6436" t="s">
        <v>134</v>
      </c>
      <c r="H6436" t="s">
        <v>1215</v>
      </c>
      <c r="I6436">
        <v>3.75</v>
      </c>
      <c r="J6436">
        <v>42.83</v>
      </c>
      <c r="K6436">
        <v>160.61250000000001</v>
      </c>
      <c r="L6436" t="s">
        <v>135</v>
      </c>
      <c r="M6436" t="s">
        <v>1216</v>
      </c>
    </row>
    <row r="6437" spans="1:13" hidden="1" x14ac:dyDescent="0.2">
      <c r="A6437" t="s">
        <v>75</v>
      </c>
      <c r="B6437" t="s">
        <v>1212</v>
      </c>
      <c r="C6437" t="s">
        <v>1145</v>
      </c>
      <c r="E6437" t="s">
        <v>628</v>
      </c>
      <c r="F6437" t="s">
        <v>629</v>
      </c>
      <c r="G6437" t="s">
        <v>134</v>
      </c>
      <c r="H6437" t="s">
        <v>32</v>
      </c>
      <c r="I6437">
        <v>3</v>
      </c>
      <c r="J6437">
        <v>42.83</v>
      </c>
      <c r="K6437">
        <v>128.49</v>
      </c>
      <c r="L6437" t="s">
        <v>162</v>
      </c>
    </row>
    <row r="6438" spans="1:13" hidden="1" x14ac:dyDescent="0.2">
      <c r="A6438" t="s">
        <v>76</v>
      </c>
      <c r="B6438" t="s">
        <v>1212</v>
      </c>
      <c r="C6438" t="s">
        <v>1145</v>
      </c>
      <c r="E6438" t="s">
        <v>46</v>
      </c>
      <c r="I6438">
        <v>15.5</v>
      </c>
      <c r="J6438">
        <v>42.83</v>
      </c>
      <c r="K6438">
        <v>663.86500000000001</v>
      </c>
    </row>
    <row r="6439" spans="1:13" hidden="1" x14ac:dyDescent="0.2">
      <c r="A6439" t="s">
        <v>76</v>
      </c>
      <c r="B6439" t="s">
        <v>1212</v>
      </c>
      <c r="C6439" t="s">
        <v>1145</v>
      </c>
      <c r="E6439" t="s">
        <v>1217</v>
      </c>
      <c r="F6439" t="s">
        <v>1218</v>
      </c>
      <c r="G6439" t="s">
        <v>1191</v>
      </c>
      <c r="H6439" t="s">
        <v>32</v>
      </c>
      <c r="I6439">
        <v>3</v>
      </c>
      <c r="J6439">
        <v>42.83</v>
      </c>
      <c r="K6439">
        <v>128.49</v>
      </c>
      <c r="L6439" t="s">
        <v>217</v>
      </c>
      <c r="M6439" t="s">
        <v>181</v>
      </c>
    </row>
    <row r="6440" spans="1:13" hidden="1" x14ac:dyDescent="0.2">
      <c r="A6440" t="s">
        <v>76</v>
      </c>
      <c r="B6440" t="s">
        <v>1212</v>
      </c>
      <c r="C6440" t="s">
        <v>1145</v>
      </c>
      <c r="E6440" t="s">
        <v>1219</v>
      </c>
      <c r="F6440" t="s">
        <v>1214</v>
      </c>
      <c r="G6440" t="s">
        <v>134</v>
      </c>
      <c r="H6440" t="s">
        <v>1215</v>
      </c>
      <c r="I6440">
        <v>2</v>
      </c>
      <c r="J6440">
        <v>42.83</v>
      </c>
      <c r="K6440">
        <v>85.66</v>
      </c>
      <c r="L6440" t="s">
        <v>135</v>
      </c>
      <c r="M6440" t="s">
        <v>1216</v>
      </c>
    </row>
    <row r="6441" spans="1:13" hidden="1" x14ac:dyDescent="0.2">
      <c r="A6441" t="s">
        <v>76</v>
      </c>
      <c r="B6441" t="s">
        <v>1212</v>
      </c>
      <c r="C6441" t="s">
        <v>1145</v>
      </c>
      <c r="E6441" t="s">
        <v>628</v>
      </c>
      <c r="F6441" t="s">
        <v>629</v>
      </c>
      <c r="G6441" t="s">
        <v>134</v>
      </c>
      <c r="H6441" t="s">
        <v>32</v>
      </c>
      <c r="I6441">
        <v>5</v>
      </c>
      <c r="J6441">
        <v>42.83</v>
      </c>
      <c r="K6441">
        <v>214.15</v>
      </c>
      <c r="L6441" t="s">
        <v>162</v>
      </c>
    </row>
    <row r="6442" spans="1:13" hidden="1" x14ac:dyDescent="0.2">
      <c r="A6442" t="s">
        <v>76</v>
      </c>
      <c r="B6442" t="s">
        <v>1212</v>
      </c>
      <c r="C6442" t="s">
        <v>1145</v>
      </c>
      <c r="E6442" t="s">
        <v>20</v>
      </c>
      <c r="I6442">
        <v>5.5</v>
      </c>
      <c r="J6442">
        <v>42.83</v>
      </c>
      <c r="K6442">
        <v>235.565</v>
      </c>
    </row>
    <row r="6443" spans="1:13" hidden="1" x14ac:dyDescent="0.2">
      <c r="A6443" t="s">
        <v>77</v>
      </c>
      <c r="B6443" t="s">
        <v>1212</v>
      </c>
      <c r="C6443" t="s">
        <v>1145</v>
      </c>
      <c r="E6443" t="s">
        <v>1217</v>
      </c>
      <c r="F6443" t="s">
        <v>1218</v>
      </c>
      <c r="G6443" t="s">
        <v>1191</v>
      </c>
      <c r="H6443" t="s">
        <v>32</v>
      </c>
      <c r="I6443">
        <v>4</v>
      </c>
      <c r="J6443">
        <v>42.83</v>
      </c>
      <c r="K6443">
        <v>171.32</v>
      </c>
      <c r="L6443" t="s">
        <v>217</v>
      </c>
      <c r="M6443" t="s">
        <v>181</v>
      </c>
    </row>
    <row r="6444" spans="1:13" hidden="1" x14ac:dyDescent="0.2">
      <c r="A6444" t="s">
        <v>77</v>
      </c>
      <c r="B6444" t="s">
        <v>1212</v>
      </c>
      <c r="C6444" t="s">
        <v>1145</v>
      </c>
      <c r="E6444" t="s">
        <v>1219</v>
      </c>
      <c r="F6444" t="s">
        <v>1214</v>
      </c>
      <c r="G6444" t="s">
        <v>134</v>
      </c>
      <c r="H6444" t="s">
        <v>1215</v>
      </c>
      <c r="I6444">
        <v>7.5</v>
      </c>
      <c r="J6444">
        <v>42.83</v>
      </c>
      <c r="K6444">
        <v>321.22500000000002</v>
      </c>
      <c r="L6444" t="s">
        <v>135</v>
      </c>
      <c r="M6444" t="s">
        <v>1216</v>
      </c>
    </row>
    <row r="6445" spans="1:13" hidden="1" x14ac:dyDescent="0.2">
      <c r="A6445" t="s">
        <v>77</v>
      </c>
      <c r="B6445" t="s">
        <v>1212</v>
      </c>
      <c r="C6445" t="s">
        <v>1145</v>
      </c>
      <c r="E6445" t="s">
        <v>628</v>
      </c>
      <c r="F6445" t="s">
        <v>629</v>
      </c>
      <c r="G6445" t="s">
        <v>134</v>
      </c>
      <c r="H6445" t="s">
        <v>32</v>
      </c>
      <c r="I6445">
        <v>4</v>
      </c>
      <c r="J6445">
        <v>42.83</v>
      </c>
      <c r="K6445">
        <v>171.32</v>
      </c>
      <c r="L6445" t="s">
        <v>162</v>
      </c>
    </row>
    <row r="6446" spans="1:13" hidden="1" x14ac:dyDescent="0.2">
      <c r="A6446" t="s">
        <v>78</v>
      </c>
      <c r="B6446" t="s">
        <v>1212</v>
      </c>
      <c r="C6446" t="s">
        <v>1145</v>
      </c>
      <c r="E6446" t="s">
        <v>116</v>
      </c>
      <c r="I6446">
        <v>38.75</v>
      </c>
      <c r="J6446">
        <v>42.83</v>
      </c>
      <c r="K6446">
        <v>1659.6624999999999</v>
      </c>
    </row>
    <row r="6447" spans="1:13" hidden="1" x14ac:dyDescent="0.2">
      <c r="A6447" t="s">
        <v>80</v>
      </c>
      <c r="B6447" t="s">
        <v>1212</v>
      </c>
      <c r="C6447" t="s">
        <v>1145</v>
      </c>
      <c r="E6447" t="s">
        <v>116</v>
      </c>
      <c r="I6447">
        <v>38.75</v>
      </c>
      <c r="J6447">
        <v>42.83</v>
      </c>
      <c r="K6447">
        <v>1659.6624999999999</v>
      </c>
    </row>
    <row r="6448" spans="1:13" hidden="1" x14ac:dyDescent="0.2">
      <c r="A6448" t="s">
        <v>81</v>
      </c>
      <c r="B6448" t="s">
        <v>1212</v>
      </c>
      <c r="C6448" t="s">
        <v>1145</v>
      </c>
      <c r="E6448" t="s">
        <v>116</v>
      </c>
      <c r="I6448">
        <v>38.75</v>
      </c>
      <c r="J6448">
        <v>42.83</v>
      </c>
      <c r="K6448">
        <v>1659.6624999999999</v>
      </c>
    </row>
    <row r="6449" spans="1:13" hidden="1" x14ac:dyDescent="0.2">
      <c r="A6449" t="s">
        <v>82</v>
      </c>
      <c r="B6449" t="s">
        <v>1212</v>
      </c>
      <c r="C6449" t="s">
        <v>1145</v>
      </c>
      <c r="E6449" t="s">
        <v>116</v>
      </c>
      <c r="I6449">
        <v>38.75</v>
      </c>
      <c r="J6449">
        <v>42.83</v>
      </c>
      <c r="K6449">
        <v>1659.6624999999999</v>
      </c>
    </row>
    <row r="6450" spans="1:13" hidden="1" x14ac:dyDescent="0.2">
      <c r="A6450" t="s">
        <v>83</v>
      </c>
      <c r="B6450" t="s">
        <v>1212</v>
      </c>
      <c r="C6450" t="s">
        <v>1145</v>
      </c>
      <c r="E6450" t="s">
        <v>116</v>
      </c>
      <c r="I6450">
        <v>38.75</v>
      </c>
      <c r="J6450">
        <v>42.83</v>
      </c>
      <c r="K6450">
        <v>1659.6624999999999</v>
      </c>
    </row>
    <row r="6451" spans="1:13" hidden="1" x14ac:dyDescent="0.2">
      <c r="A6451" t="s">
        <v>84</v>
      </c>
      <c r="B6451" t="s">
        <v>1212</v>
      </c>
      <c r="C6451" t="s">
        <v>1145</v>
      </c>
      <c r="E6451" t="s">
        <v>116</v>
      </c>
      <c r="I6451">
        <v>38.75</v>
      </c>
      <c r="J6451">
        <v>42.83</v>
      </c>
      <c r="K6451">
        <v>1659.6624999999999</v>
      </c>
    </row>
    <row r="6452" spans="1:13" hidden="1" x14ac:dyDescent="0.2">
      <c r="A6452" t="s">
        <v>85</v>
      </c>
      <c r="B6452" t="s">
        <v>1212</v>
      </c>
      <c r="C6452" t="s">
        <v>1145</v>
      </c>
      <c r="E6452" t="s">
        <v>116</v>
      </c>
      <c r="I6452">
        <v>38.75</v>
      </c>
      <c r="J6452">
        <v>42.83</v>
      </c>
      <c r="K6452">
        <v>1659.6624999999999</v>
      </c>
    </row>
    <row r="6453" spans="1:13" hidden="1" x14ac:dyDescent="0.2">
      <c r="A6453" t="s">
        <v>86</v>
      </c>
      <c r="B6453" t="s">
        <v>1212</v>
      </c>
      <c r="C6453" t="s">
        <v>1145</v>
      </c>
      <c r="E6453" t="s">
        <v>116</v>
      </c>
      <c r="I6453">
        <v>38.75</v>
      </c>
      <c r="J6453">
        <v>42.83</v>
      </c>
      <c r="K6453">
        <v>1659.6624999999999</v>
      </c>
    </row>
    <row r="6454" spans="1:13" hidden="1" x14ac:dyDescent="0.2">
      <c r="A6454" t="s">
        <v>87</v>
      </c>
      <c r="B6454" t="s">
        <v>1212</v>
      </c>
      <c r="C6454" t="s">
        <v>1145</v>
      </c>
      <c r="E6454" t="s">
        <v>116</v>
      </c>
      <c r="I6454">
        <v>38.75</v>
      </c>
      <c r="J6454">
        <v>42.83</v>
      </c>
      <c r="K6454">
        <v>1659.6624999999999</v>
      </c>
    </row>
    <row r="6455" spans="1:13" hidden="1" x14ac:dyDescent="0.2">
      <c r="A6455" t="s">
        <v>88</v>
      </c>
      <c r="B6455" t="s">
        <v>1212</v>
      </c>
      <c r="C6455" t="s">
        <v>1145</v>
      </c>
      <c r="E6455" t="s">
        <v>116</v>
      </c>
      <c r="I6455">
        <v>38.75</v>
      </c>
      <c r="J6455">
        <v>42.83</v>
      </c>
      <c r="K6455">
        <v>1659.6624999999999</v>
      </c>
    </row>
    <row r="6456" spans="1:13" hidden="1" x14ac:dyDescent="0.2">
      <c r="A6456" t="s">
        <v>89</v>
      </c>
      <c r="B6456" t="s">
        <v>1212</v>
      </c>
      <c r="C6456" t="s">
        <v>1145</v>
      </c>
      <c r="E6456" t="s">
        <v>116</v>
      </c>
      <c r="I6456">
        <v>31</v>
      </c>
      <c r="J6456">
        <v>42.83</v>
      </c>
      <c r="K6456">
        <v>1327.73</v>
      </c>
    </row>
    <row r="6457" spans="1:13" hidden="1" x14ac:dyDescent="0.2">
      <c r="A6457" t="s">
        <v>90</v>
      </c>
      <c r="B6457" t="s">
        <v>1212</v>
      </c>
      <c r="C6457" t="s">
        <v>1145</v>
      </c>
      <c r="E6457" t="s">
        <v>116</v>
      </c>
      <c r="I6457">
        <v>38.75</v>
      </c>
      <c r="J6457">
        <v>42.83</v>
      </c>
      <c r="K6457">
        <v>1659.6624999999999</v>
      </c>
    </row>
    <row r="6458" spans="1:13" hidden="1" x14ac:dyDescent="0.2">
      <c r="A6458" t="s">
        <v>91</v>
      </c>
      <c r="B6458" t="s">
        <v>1212</v>
      </c>
      <c r="C6458" t="s">
        <v>1145</v>
      </c>
      <c r="E6458" t="s">
        <v>116</v>
      </c>
      <c r="I6458">
        <v>38.75</v>
      </c>
      <c r="J6458">
        <v>42.83</v>
      </c>
      <c r="K6458">
        <v>1659.6624999999999</v>
      </c>
    </row>
    <row r="6459" spans="1:13" hidden="1" x14ac:dyDescent="0.2">
      <c r="A6459" t="s">
        <v>93</v>
      </c>
      <c r="B6459" t="s">
        <v>1212</v>
      </c>
      <c r="C6459" t="s">
        <v>1145</v>
      </c>
      <c r="E6459" t="s">
        <v>116</v>
      </c>
      <c r="I6459">
        <v>38.75</v>
      </c>
      <c r="J6459">
        <v>42.83</v>
      </c>
      <c r="K6459">
        <v>1659.6624999999999</v>
      </c>
    </row>
    <row r="6460" spans="1:13" hidden="1" x14ac:dyDescent="0.2">
      <c r="A6460" t="s">
        <v>94</v>
      </c>
      <c r="B6460" t="s">
        <v>1212</v>
      </c>
      <c r="C6460" t="s">
        <v>1145</v>
      </c>
      <c r="E6460" t="s">
        <v>116</v>
      </c>
      <c r="I6460">
        <v>38.75</v>
      </c>
      <c r="J6460">
        <v>42.83</v>
      </c>
      <c r="K6460">
        <v>1659.6624999999999</v>
      </c>
    </row>
    <row r="6461" spans="1:13" hidden="1" x14ac:dyDescent="0.2">
      <c r="A6461" t="s">
        <v>95</v>
      </c>
      <c r="B6461" t="s">
        <v>1212</v>
      </c>
      <c r="C6461" t="s">
        <v>1145</v>
      </c>
      <c r="E6461" t="s">
        <v>1217</v>
      </c>
      <c r="F6461" t="s">
        <v>1218</v>
      </c>
      <c r="G6461" t="s">
        <v>1191</v>
      </c>
      <c r="H6461" t="s">
        <v>32</v>
      </c>
      <c r="I6461">
        <v>5</v>
      </c>
      <c r="J6461">
        <v>42.83</v>
      </c>
      <c r="K6461">
        <v>214.15</v>
      </c>
      <c r="L6461" t="s">
        <v>217</v>
      </c>
      <c r="M6461" t="s">
        <v>181</v>
      </c>
    </row>
    <row r="6462" spans="1:13" hidden="1" x14ac:dyDescent="0.2">
      <c r="A6462" t="s">
        <v>95</v>
      </c>
      <c r="B6462" t="s">
        <v>1212</v>
      </c>
      <c r="C6462" t="s">
        <v>1145</v>
      </c>
      <c r="E6462" t="s">
        <v>1219</v>
      </c>
      <c r="F6462" t="s">
        <v>1214</v>
      </c>
      <c r="G6462" t="s">
        <v>134</v>
      </c>
      <c r="H6462" t="s">
        <v>1215</v>
      </c>
      <c r="I6462">
        <v>4.4166667000000004</v>
      </c>
      <c r="J6462">
        <v>42.83</v>
      </c>
      <c r="K6462">
        <v>189.16583476100001</v>
      </c>
      <c r="L6462" t="s">
        <v>135</v>
      </c>
      <c r="M6462" t="s">
        <v>1216</v>
      </c>
    </row>
    <row r="6463" spans="1:13" hidden="1" x14ac:dyDescent="0.2">
      <c r="A6463" t="s">
        <v>95</v>
      </c>
      <c r="B6463" t="s">
        <v>1212</v>
      </c>
      <c r="C6463" t="s">
        <v>1145</v>
      </c>
      <c r="E6463" t="s">
        <v>628</v>
      </c>
      <c r="F6463" t="s">
        <v>629</v>
      </c>
      <c r="G6463" t="s">
        <v>134</v>
      </c>
      <c r="H6463" t="s">
        <v>32</v>
      </c>
      <c r="I6463">
        <v>10</v>
      </c>
      <c r="J6463">
        <v>42.83</v>
      </c>
      <c r="K6463">
        <v>428.3</v>
      </c>
      <c r="L6463" t="s">
        <v>162</v>
      </c>
    </row>
    <row r="6464" spans="1:13" hidden="1" x14ac:dyDescent="0.2">
      <c r="A6464" t="s">
        <v>96</v>
      </c>
      <c r="B6464" t="s">
        <v>1212</v>
      </c>
      <c r="C6464" t="s">
        <v>1145</v>
      </c>
      <c r="E6464" t="s">
        <v>1217</v>
      </c>
      <c r="F6464" t="s">
        <v>1218</v>
      </c>
      <c r="G6464" t="s">
        <v>1191</v>
      </c>
      <c r="H6464" t="s">
        <v>32</v>
      </c>
      <c r="I6464">
        <v>3</v>
      </c>
      <c r="J6464">
        <v>42.83</v>
      </c>
      <c r="K6464">
        <v>128.49</v>
      </c>
      <c r="L6464" t="s">
        <v>217</v>
      </c>
      <c r="M6464" t="s">
        <v>181</v>
      </c>
    </row>
    <row r="6465" spans="1:13" hidden="1" x14ac:dyDescent="0.2">
      <c r="A6465" t="s">
        <v>96</v>
      </c>
      <c r="B6465" t="s">
        <v>1212</v>
      </c>
      <c r="C6465" t="s">
        <v>1145</v>
      </c>
      <c r="E6465" t="s">
        <v>1219</v>
      </c>
      <c r="F6465" t="s">
        <v>1214</v>
      </c>
      <c r="G6465" t="s">
        <v>134</v>
      </c>
      <c r="H6465" t="s">
        <v>1215</v>
      </c>
      <c r="I6465">
        <v>1</v>
      </c>
      <c r="J6465">
        <v>42.83</v>
      </c>
      <c r="K6465">
        <v>42.83</v>
      </c>
      <c r="L6465" t="s">
        <v>135</v>
      </c>
      <c r="M6465" t="s">
        <v>1216</v>
      </c>
    </row>
    <row r="6466" spans="1:13" hidden="1" x14ac:dyDescent="0.2">
      <c r="A6466" t="s">
        <v>96</v>
      </c>
      <c r="B6466" t="s">
        <v>1212</v>
      </c>
      <c r="C6466" t="s">
        <v>1145</v>
      </c>
      <c r="E6466" t="s">
        <v>628</v>
      </c>
      <c r="F6466" t="s">
        <v>629</v>
      </c>
      <c r="G6466" t="s">
        <v>134</v>
      </c>
      <c r="H6466" t="s">
        <v>32</v>
      </c>
      <c r="I6466">
        <v>7.6666667000000004</v>
      </c>
      <c r="J6466">
        <v>42.83</v>
      </c>
      <c r="K6466">
        <v>328.36333476099998</v>
      </c>
      <c r="L6466" t="s">
        <v>162</v>
      </c>
    </row>
    <row r="6467" spans="1:13" hidden="1" x14ac:dyDescent="0.2">
      <c r="A6467" t="s">
        <v>96</v>
      </c>
      <c r="B6467" t="s">
        <v>1212</v>
      </c>
      <c r="C6467" t="s">
        <v>1145</v>
      </c>
      <c r="E6467" t="s">
        <v>46</v>
      </c>
      <c r="I6467">
        <v>7.75</v>
      </c>
      <c r="J6467">
        <v>42.83</v>
      </c>
      <c r="K6467">
        <v>331.9325</v>
      </c>
    </row>
    <row r="6468" spans="1:13" hidden="1" x14ac:dyDescent="0.2">
      <c r="A6468" t="s">
        <v>97</v>
      </c>
      <c r="B6468" t="s">
        <v>1212</v>
      </c>
      <c r="C6468" t="s">
        <v>1145</v>
      </c>
      <c r="E6468" t="s">
        <v>1217</v>
      </c>
      <c r="F6468" t="s">
        <v>1218</v>
      </c>
      <c r="G6468" t="s">
        <v>1191</v>
      </c>
      <c r="H6468" t="s">
        <v>32</v>
      </c>
      <c r="I6468">
        <v>1</v>
      </c>
      <c r="J6468">
        <v>42.83</v>
      </c>
      <c r="K6468">
        <v>42.83</v>
      </c>
      <c r="L6468" t="s">
        <v>217</v>
      </c>
      <c r="M6468" t="s">
        <v>181</v>
      </c>
    </row>
    <row r="6469" spans="1:13" hidden="1" x14ac:dyDescent="0.2">
      <c r="A6469" t="s">
        <v>97</v>
      </c>
      <c r="B6469" t="s">
        <v>1212</v>
      </c>
      <c r="C6469" t="s">
        <v>1145</v>
      </c>
      <c r="E6469" t="s">
        <v>1219</v>
      </c>
      <c r="F6469" t="s">
        <v>1214</v>
      </c>
      <c r="G6469" t="s">
        <v>134</v>
      </c>
      <c r="H6469" t="s">
        <v>1215</v>
      </c>
      <c r="I6469">
        <v>1</v>
      </c>
      <c r="J6469">
        <v>42.83</v>
      </c>
      <c r="K6469">
        <v>42.83</v>
      </c>
      <c r="L6469" t="s">
        <v>135</v>
      </c>
      <c r="M6469" t="s">
        <v>1216</v>
      </c>
    </row>
    <row r="6470" spans="1:13" hidden="1" x14ac:dyDescent="0.2">
      <c r="A6470" t="s">
        <v>97</v>
      </c>
      <c r="B6470" t="s">
        <v>1212</v>
      </c>
      <c r="C6470" t="s">
        <v>1145</v>
      </c>
      <c r="E6470" t="s">
        <v>628</v>
      </c>
      <c r="F6470" t="s">
        <v>629</v>
      </c>
      <c r="G6470" t="s">
        <v>134</v>
      </c>
      <c r="H6470" t="s">
        <v>32</v>
      </c>
      <c r="I6470">
        <v>1.9166666999999999</v>
      </c>
      <c r="J6470">
        <v>42.83</v>
      </c>
      <c r="K6470">
        <v>82.090834760999996</v>
      </c>
      <c r="L6470" t="s">
        <v>162</v>
      </c>
    </row>
    <row r="6471" spans="1:13" hidden="1" x14ac:dyDescent="0.2">
      <c r="A6471" t="s">
        <v>97</v>
      </c>
      <c r="B6471" t="s">
        <v>1212</v>
      </c>
      <c r="C6471" t="s">
        <v>1145</v>
      </c>
      <c r="E6471" t="s">
        <v>46</v>
      </c>
      <c r="I6471">
        <v>15.5</v>
      </c>
      <c r="J6471">
        <v>42.83</v>
      </c>
      <c r="K6471">
        <v>663.86500000000001</v>
      </c>
    </row>
    <row r="6472" spans="1:13" hidden="1" x14ac:dyDescent="0.2">
      <c r="A6472" t="s">
        <v>98</v>
      </c>
      <c r="B6472" t="s">
        <v>1212</v>
      </c>
      <c r="C6472" t="s">
        <v>1145</v>
      </c>
      <c r="E6472" t="s">
        <v>1217</v>
      </c>
      <c r="F6472" t="s">
        <v>1218</v>
      </c>
      <c r="G6472" t="s">
        <v>1191</v>
      </c>
      <c r="H6472" t="s">
        <v>32</v>
      </c>
      <c r="I6472">
        <v>3</v>
      </c>
      <c r="J6472">
        <v>42.83</v>
      </c>
      <c r="K6472">
        <v>128.49</v>
      </c>
      <c r="L6472" t="s">
        <v>217</v>
      </c>
      <c r="M6472" t="s">
        <v>181</v>
      </c>
    </row>
    <row r="6473" spans="1:13" hidden="1" x14ac:dyDescent="0.2">
      <c r="A6473" t="s">
        <v>98</v>
      </c>
      <c r="B6473" t="s">
        <v>1212</v>
      </c>
      <c r="C6473" t="s">
        <v>1145</v>
      </c>
      <c r="E6473" t="s">
        <v>1219</v>
      </c>
      <c r="F6473" t="s">
        <v>1214</v>
      </c>
      <c r="G6473" t="s">
        <v>134</v>
      </c>
      <c r="H6473" t="s">
        <v>1215</v>
      </c>
      <c r="I6473">
        <v>1</v>
      </c>
      <c r="J6473">
        <v>42.83</v>
      </c>
      <c r="K6473">
        <v>42.83</v>
      </c>
      <c r="L6473" t="s">
        <v>135</v>
      </c>
      <c r="M6473" t="s">
        <v>1216</v>
      </c>
    </row>
    <row r="6474" spans="1:13" hidden="1" x14ac:dyDescent="0.2">
      <c r="A6474" t="s">
        <v>98</v>
      </c>
      <c r="B6474" t="s">
        <v>1212</v>
      </c>
      <c r="C6474" t="s">
        <v>1145</v>
      </c>
      <c r="E6474" t="s">
        <v>628</v>
      </c>
      <c r="F6474" t="s">
        <v>629</v>
      </c>
      <c r="G6474" t="s">
        <v>134</v>
      </c>
      <c r="H6474" t="s">
        <v>32</v>
      </c>
      <c r="I6474">
        <v>7.6666667000000004</v>
      </c>
      <c r="J6474">
        <v>42.83</v>
      </c>
      <c r="K6474">
        <v>328.36333476099998</v>
      </c>
      <c r="L6474" t="s">
        <v>162</v>
      </c>
    </row>
    <row r="6475" spans="1:13" hidden="1" x14ac:dyDescent="0.2">
      <c r="A6475" t="s">
        <v>98</v>
      </c>
      <c r="B6475" t="s">
        <v>1212</v>
      </c>
      <c r="C6475" t="s">
        <v>1145</v>
      </c>
      <c r="E6475" t="s">
        <v>46</v>
      </c>
      <c r="I6475">
        <v>7.75</v>
      </c>
      <c r="J6475">
        <v>42.83</v>
      </c>
      <c r="K6475">
        <v>331.9325</v>
      </c>
    </row>
    <row r="6476" spans="1:13" hidden="1" x14ac:dyDescent="0.2">
      <c r="A6476" t="s">
        <v>99</v>
      </c>
      <c r="B6476" t="s">
        <v>1212</v>
      </c>
      <c r="C6476" t="s">
        <v>1145</v>
      </c>
      <c r="E6476" t="s">
        <v>1217</v>
      </c>
      <c r="F6476" t="s">
        <v>1218</v>
      </c>
      <c r="G6476" t="s">
        <v>1191</v>
      </c>
      <c r="H6476" t="s">
        <v>32</v>
      </c>
      <c r="I6476">
        <v>1</v>
      </c>
      <c r="J6476">
        <v>42.83</v>
      </c>
      <c r="K6476">
        <v>42.83</v>
      </c>
      <c r="L6476" t="s">
        <v>217</v>
      </c>
      <c r="M6476" t="s">
        <v>181</v>
      </c>
    </row>
    <row r="6477" spans="1:13" hidden="1" x14ac:dyDescent="0.2">
      <c r="A6477" t="s">
        <v>99</v>
      </c>
      <c r="B6477" t="s">
        <v>1212</v>
      </c>
      <c r="C6477" t="s">
        <v>1145</v>
      </c>
      <c r="E6477" t="s">
        <v>1219</v>
      </c>
      <c r="F6477" t="s">
        <v>1214</v>
      </c>
      <c r="G6477" t="s">
        <v>134</v>
      </c>
      <c r="H6477" t="s">
        <v>1215</v>
      </c>
      <c r="I6477">
        <v>2</v>
      </c>
      <c r="J6477">
        <v>42.83</v>
      </c>
      <c r="K6477">
        <v>85.66</v>
      </c>
      <c r="L6477" t="s">
        <v>135</v>
      </c>
      <c r="M6477" t="s">
        <v>1216</v>
      </c>
    </row>
    <row r="6478" spans="1:13" hidden="1" x14ac:dyDescent="0.2">
      <c r="A6478" t="s">
        <v>99</v>
      </c>
      <c r="B6478" t="s">
        <v>1212</v>
      </c>
      <c r="C6478" t="s">
        <v>1145</v>
      </c>
      <c r="E6478" t="s">
        <v>628</v>
      </c>
      <c r="F6478" t="s">
        <v>629</v>
      </c>
      <c r="G6478" t="s">
        <v>134</v>
      </c>
      <c r="H6478" t="s">
        <v>32</v>
      </c>
      <c r="I6478">
        <v>15.4166667</v>
      </c>
      <c r="J6478">
        <v>42.83</v>
      </c>
      <c r="K6478">
        <v>660.29583476100004</v>
      </c>
      <c r="L6478" t="s">
        <v>162</v>
      </c>
    </row>
    <row r="6479" spans="1:13" hidden="1" x14ac:dyDescent="0.2">
      <c r="A6479" t="s">
        <v>99</v>
      </c>
      <c r="B6479" t="s">
        <v>1212</v>
      </c>
      <c r="C6479" t="s">
        <v>1145</v>
      </c>
      <c r="E6479" t="s">
        <v>557</v>
      </c>
      <c r="I6479">
        <v>1</v>
      </c>
      <c r="J6479">
        <v>42.83</v>
      </c>
      <c r="K6479">
        <v>42.83</v>
      </c>
    </row>
    <row r="6480" spans="1:13" hidden="1" x14ac:dyDescent="0.2">
      <c r="A6480" t="s">
        <v>100</v>
      </c>
      <c r="B6480" t="s">
        <v>1212</v>
      </c>
      <c r="C6480" t="s">
        <v>1145</v>
      </c>
      <c r="E6480" t="s">
        <v>1217</v>
      </c>
      <c r="F6480" t="s">
        <v>1218</v>
      </c>
      <c r="G6480" t="s">
        <v>1191</v>
      </c>
      <c r="H6480" t="s">
        <v>32</v>
      </c>
      <c r="I6480">
        <v>3</v>
      </c>
      <c r="J6480">
        <v>42.83</v>
      </c>
      <c r="K6480">
        <v>128.49</v>
      </c>
      <c r="L6480" t="s">
        <v>217</v>
      </c>
      <c r="M6480" t="s">
        <v>181</v>
      </c>
    </row>
    <row r="6481" spans="1:13" hidden="1" x14ac:dyDescent="0.2">
      <c r="A6481" t="s">
        <v>100</v>
      </c>
      <c r="B6481" t="s">
        <v>1212</v>
      </c>
      <c r="C6481" t="s">
        <v>1145</v>
      </c>
      <c r="E6481" t="s">
        <v>1219</v>
      </c>
      <c r="F6481" t="s">
        <v>1214</v>
      </c>
      <c r="G6481" t="s">
        <v>134</v>
      </c>
      <c r="H6481" t="s">
        <v>1215</v>
      </c>
      <c r="I6481">
        <v>2</v>
      </c>
      <c r="J6481">
        <v>42.83</v>
      </c>
      <c r="K6481">
        <v>85.66</v>
      </c>
      <c r="L6481" t="s">
        <v>135</v>
      </c>
      <c r="M6481" t="s">
        <v>1216</v>
      </c>
    </row>
    <row r="6482" spans="1:13" hidden="1" x14ac:dyDescent="0.2">
      <c r="A6482" t="s">
        <v>100</v>
      </c>
      <c r="B6482" t="s">
        <v>1212</v>
      </c>
      <c r="C6482" t="s">
        <v>1145</v>
      </c>
      <c r="E6482" t="s">
        <v>628</v>
      </c>
      <c r="F6482" t="s">
        <v>629</v>
      </c>
      <c r="G6482" t="s">
        <v>134</v>
      </c>
      <c r="H6482" t="s">
        <v>32</v>
      </c>
      <c r="I6482">
        <v>10.6666667</v>
      </c>
      <c r="J6482">
        <v>42.83</v>
      </c>
      <c r="K6482">
        <v>456.85333476099999</v>
      </c>
      <c r="L6482" t="s">
        <v>162</v>
      </c>
    </row>
    <row r="6483" spans="1:13" hidden="1" x14ac:dyDescent="0.2">
      <c r="A6483" t="s">
        <v>100</v>
      </c>
      <c r="B6483" t="s">
        <v>1212</v>
      </c>
      <c r="C6483" t="s">
        <v>1145</v>
      </c>
      <c r="E6483" t="s">
        <v>17</v>
      </c>
      <c r="I6483">
        <v>3.75</v>
      </c>
      <c r="J6483">
        <v>42.83</v>
      </c>
      <c r="K6483">
        <v>160.61250000000001</v>
      </c>
    </row>
    <row r="6484" spans="1:13" hidden="1" x14ac:dyDescent="0.2">
      <c r="A6484" t="s">
        <v>101</v>
      </c>
      <c r="B6484" t="s">
        <v>1212</v>
      </c>
      <c r="C6484" t="s">
        <v>1145</v>
      </c>
      <c r="E6484" t="s">
        <v>17</v>
      </c>
      <c r="I6484">
        <v>19.4166667</v>
      </c>
      <c r="J6484">
        <v>42.83</v>
      </c>
      <c r="K6484">
        <v>831.61583476099997</v>
      </c>
    </row>
    <row r="6485" spans="1:13" hidden="1" x14ac:dyDescent="0.2">
      <c r="A6485" t="s">
        <v>102</v>
      </c>
      <c r="B6485" t="s">
        <v>1212</v>
      </c>
      <c r="C6485" t="s">
        <v>1145</v>
      </c>
      <c r="E6485" t="s">
        <v>1217</v>
      </c>
      <c r="F6485" t="s">
        <v>1218</v>
      </c>
      <c r="G6485" t="s">
        <v>1191</v>
      </c>
      <c r="H6485" t="s">
        <v>32</v>
      </c>
      <c r="I6485">
        <v>4</v>
      </c>
      <c r="J6485">
        <v>42.83</v>
      </c>
      <c r="K6485">
        <v>171.32</v>
      </c>
      <c r="L6485" t="s">
        <v>217</v>
      </c>
      <c r="M6485" t="s">
        <v>181</v>
      </c>
    </row>
    <row r="6486" spans="1:13" hidden="1" x14ac:dyDescent="0.2">
      <c r="A6486" t="s">
        <v>102</v>
      </c>
      <c r="B6486" t="s">
        <v>1212</v>
      </c>
      <c r="C6486" t="s">
        <v>1145</v>
      </c>
      <c r="E6486" t="s">
        <v>1219</v>
      </c>
      <c r="F6486" t="s">
        <v>1214</v>
      </c>
      <c r="G6486" t="s">
        <v>134</v>
      </c>
      <c r="H6486" t="s">
        <v>1215</v>
      </c>
      <c r="I6486">
        <v>1</v>
      </c>
      <c r="J6486">
        <v>42.83</v>
      </c>
      <c r="K6486">
        <v>42.83</v>
      </c>
      <c r="L6486" t="s">
        <v>135</v>
      </c>
      <c r="M6486" t="s">
        <v>1216</v>
      </c>
    </row>
    <row r="6487" spans="1:13" hidden="1" x14ac:dyDescent="0.2">
      <c r="A6487" t="s">
        <v>102</v>
      </c>
      <c r="B6487" t="s">
        <v>1212</v>
      </c>
      <c r="C6487" t="s">
        <v>1145</v>
      </c>
      <c r="E6487" t="s">
        <v>628</v>
      </c>
      <c r="F6487" t="s">
        <v>629</v>
      </c>
      <c r="G6487" t="s">
        <v>134</v>
      </c>
      <c r="H6487" t="s">
        <v>32</v>
      </c>
      <c r="I6487">
        <v>6.6666667000000004</v>
      </c>
      <c r="J6487">
        <v>42.83</v>
      </c>
      <c r="K6487">
        <v>285.53333476099999</v>
      </c>
      <c r="L6487" t="s">
        <v>162</v>
      </c>
    </row>
    <row r="6488" spans="1:13" hidden="1" x14ac:dyDescent="0.2">
      <c r="A6488" t="s">
        <v>102</v>
      </c>
      <c r="B6488" t="s">
        <v>1212</v>
      </c>
      <c r="C6488" t="s">
        <v>1145</v>
      </c>
      <c r="E6488" t="s">
        <v>17</v>
      </c>
      <c r="I6488">
        <v>7.75</v>
      </c>
      <c r="J6488">
        <v>42.83</v>
      </c>
      <c r="K6488">
        <v>331.9325</v>
      </c>
    </row>
    <row r="6489" spans="1:13" hidden="1" x14ac:dyDescent="0.2">
      <c r="A6489" t="s">
        <v>103</v>
      </c>
      <c r="B6489" t="s">
        <v>1212</v>
      </c>
      <c r="C6489" t="s">
        <v>1145</v>
      </c>
      <c r="E6489" t="s">
        <v>1217</v>
      </c>
      <c r="F6489" t="s">
        <v>1218</v>
      </c>
      <c r="G6489" t="s">
        <v>1191</v>
      </c>
      <c r="H6489" t="s">
        <v>32</v>
      </c>
      <c r="I6489">
        <v>3</v>
      </c>
      <c r="J6489">
        <v>42.83</v>
      </c>
      <c r="K6489">
        <v>128.49</v>
      </c>
      <c r="L6489" t="s">
        <v>217</v>
      </c>
      <c r="M6489" t="s">
        <v>181</v>
      </c>
    </row>
    <row r="6490" spans="1:13" hidden="1" x14ac:dyDescent="0.2">
      <c r="A6490" t="s">
        <v>103</v>
      </c>
      <c r="B6490" t="s">
        <v>1212</v>
      </c>
      <c r="C6490" t="s">
        <v>1145</v>
      </c>
      <c r="E6490" t="s">
        <v>1219</v>
      </c>
      <c r="F6490" t="s">
        <v>1214</v>
      </c>
      <c r="G6490" t="s">
        <v>134</v>
      </c>
      <c r="H6490" t="s">
        <v>1215</v>
      </c>
      <c r="I6490">
        <v>2</v>
      </c>
      <c r="J6490">
        <v>42.83</v>
      </c>
      <c r="K6490">
        <v>85.66</v>
      </c>
      <c r="L6490" t="s">
        <v>135</v>
      </c>
      <c r="M6490" t="s">
        <v>1216</v>
      </c>
    </row>
    <row r="6491" spans="1:13" hidden="1" x14ac:dyDescent="0.2">
      <c r="A6491" t="s">
        <v>103</v>
      </c>
      <c r="B6491" t="s">
        <v>1212</v>
      </c>
      <c r="C6491" t="s">
        <v>1145</v>
      </c>
      <c r="E6491" t="s">
        <v>628</v>
      </c>
      <c r="F6491" t="s">
        <v>629</v>
      </c>
      <c r="G6491" t="s">
        <v>134</v>
      </c>
      <c r="H6491" t="s">
        <v>32</v>
      </c>
      <c r="I6491">
        <v>14.4166667</v>
      </c>
      <c r="J6491">
        <v>42.83</v>
      </c>
      <c r="K6491">
        <v>617.465834761</v>
      </c>
      <c r="L6491" t="s">
        <v>162</v>
      </c>
    </row>
    <row r="6492" spans="1:13" hidden="1" x14ac:dyDescent="0.2">
      <c r="A6492" t="s">
        <v>104</v>
      </c>
      <c r="B6492" t="s">
        <v>1212</v>
      </c>
      <c r="C6492" t="s">
        <v>1145</v>
      </c>
      <c r="E6492" t="s">
        <v>1217</v>
      </c>
      <c r="F6492" t="s">
        <v>1218</v>
      </c>
      <c r="G6492" t="s">
        <v>1191</v>
      </c>
      <c r="H6492" t="s">
        <v>32</v>
      </c>
      <c r="I6492">
        <v>1</v>
      </c>
      <c r="J6492">
        <v>42.83</v>
      </c>
      <c r="K6492">
        <v>42.83</v>
      </c>
      <c r="L6492" t="s">
        <v>217</v>
      </c>
      <c r="M6492" t="s">
        <v>181</v>
      </c>
    </row>
    <row r="6493" spans="1:13" hidden="1" x14ac:dyDescent="0.2">
      <c r="A6493" t="s">
        <v>104</v>
      </c>
      <c r="B6493" t="s">
        <v>1212</v>
      </c>
      <c r="C6493" t="s">
        <v>1145</v>
      </c>
      <c r="E6493" t="s">
        <v>1219</v>
      </c>
      <c r="F6493" t="s">
        <v>1214</v>
      </c>
      <c r="G6493" t="s">
        <v>134</v>
      </c>
      <c r="H6493" t="s">
        <v>1215</v>
      </c>
      <c r="I6493">
        <v>2</v>
      </c>
      <c r="J6493">
        <v>42.83</v>
      </c>
      <c r="K6493">
        <v>85.66</v>
      </c>
      <c r="L6493" t="s">
        <v>135</v>
      </c>
      <c r="M6493" t="s">
        <v>1216</v>
      </c>
    </row>
    <row r="6494" spans="1:13" hidden="1" x14ac:dyDescent="0.2">
      <c r="A6494" t="s">
        <v>104</v>
      </c>
      <c r="B6494" t="s">
        <v>1212</v>
      </c>
      <c r="C6494" t="s">
        <v>1145</v>
      </c>
      <c r="E6494" t="s">
        <v>628</v>
      </c>
      <c r="F6494" t="s">
        <v>629</v>
      </c>
      <c r="G6494" t="s">
        <v>134</v>
      </c>
      <c r="H6494" t="s">
        <v>32</v>
      </c>
      <c r="I6494">
        <v>16.4166667</v>
      </c>
      <c r="J6494">
        <v>42.83</v>
      </c>
      <c r="K6494">
        <v>703.12583476099996</v>
      </c>
      <c r="L6494" t="s">
        <v>162</v>
      </c>
    </row>
    <row r="6495" spans="1:13" hidden="1" x14ac:dyDescent="0.2">
      <c r="A6495" t="s">
        <v>105</v>
      </c>
      <c r="B6495" t="s">
        <v>1212</v>
      </c>
      <c r="C6495" t="s">
        <v>1145</v>
      </c>
      <c r="E6495" t="s">
        <v>1217</v>
      </c>
      <c r="F6495" t="s">
        <v>1218</v>
      </c>
      <c r="G6495" t="s">
        <v>1191</v>
      </c>
      <c r="H6495" t="s">
        <v>32</v>
      </c>
      <c r="I6495">
        <v>1</v>
      </c>
      <c r="J6495">
        <v>42.83</v>
      </c>
      <c r="K6495">
        <v>42.83</v>
      </c>
      <c r="L6495" t="s">
        <v>217</v>
      </c>
      <c r="M6495" t="s">
        <v>181</v>
      </c>
    </row>
    <row r="6496" spans="1:13" hidden="1" x14ac:dyDescent="0.2">
      <c r="A6496" t="s">
        <v>105</v>
      </c>
      <c r="B6496" t="s">
        <v>1212</v>
      </c>
      <c r="C6496" t="s">
        <v>1145</v>
      </c>
      <c r="E6496" t="s">
        <v>1219</v>
      </c>
      <c r="F6496" t="s">
        <v>1214</v>
      </c>
      <c r="G6496" t="s">
        <v>134</v>
      </c>
      <c r="H6496" t="s">
        <v>1215</v>
      </c>
      <c r="I6496">
        <v>4</v>
      </c>
      <c r="J6496">
        <v>42.83</v>
      </c>
      <c r="K6496">
        <v>171.32</v>
      </c>
      <c r="L6496" t="s">
        <v>135</v>
      </c>
      <c r="M6496" t="s">
        <v>1216</v>
      </c>
    </row>
    <row r="6497" spans="1:13" hidden="1" x14ac:dyDescent="0.2">
      <c r="A6497" t="s">
        <v>105</v>
      </c>
      <c r="B6497" t="s">
        <v>1212</v>
      </c>
      <c r="C6497" t="s">
        <v>1145</v>
      </c>
      <c r="E6497" t="s">
        <v>628</v>
      </c>
      <c r="F6497" t="s">
        <v>629</v>
      </c>
      <c r="G6497" t="s">
        <v>134</v>
      </c>
      <c r="H6497" t="s">
        <v>32</v>
      </c>
      <c r="I6497">
        <v>14.4166667</v>
      </c>
      <c r="J6497">
        <v>42.83</v>
      </c>
      <c r="K6497">
        <v>617.465834761</v>
      </c>
      <c r="L6497" t="s">
        <v>162</v>
      </c>
    </row>
    <row r="6498" spans="1:13" hidden="1" x14ac:dyDescent="0.2">
      <c r="A6498" t="s">
        <v>106</v>
      </c>
      <c r="B6498" t="s">
        <v>1212</v>
      </c>
      <c r="C6498" t="s">
        <v>1145</v>
      </c>
      <c r="E6498" t="s">
        <v>1217</v>
      </c>
      <c r="F6498" t="s">
        <v>1218</v>
      </c>
      <c r="G6498" t="s">
        <v>1191</v>
      </c>
      <c r="H6498" t="s">
        <v>32</v>
      </c>
      <c r="I6498">
        <v>4</v>
      </c>
      <c r="J6498">
        <v>42.83</v>
      </c>
      <c r="K6498">
        <v>171.32</v>
      </c>
      <c r="L6498" t="s">
        <v>217</v>
      </c>
      <c r="M6498" t="s">
        <v>181</v>
      </c>
    </row>
    <row r="6499" spans="1:13" hidden="1" x14ac:dyDescent="0.2">
      <c r="A6499" t="s">
        <v>106</v>
      </c>
      <c r="B6499" t="s">
        <v>1212</v>
      </c>
      <c r="C6499" t="s">
        <v>1145</v>
      </c>
      <c r="E6499" t="s">
        <v>1219</v>
      </c>
      <c r="F6499" t="s">
        <v>1214</v>
      </c>
      <c r="G6499" t="s">
        <v>134</v>
      </c>
      <c r="H6499" t="s">
        <v>1215</v>
      </c>
      <c r="I6499">
        <v>4</v>
      </c>
      <c r="J6499">
        <v>42.83</v>
      </c>
      <c r="K6499">
        <v>171.32</v>
      </c>
      <c r="L6499" t="s">
        <v>135</v>
      </c>
      <c r="M6499" t="s">
        <v>1216</v>
      </c>
    </row>
    <row r="6500" spans="1:13" hidden="1" x14ac:dyDescent="0.2">
      <c r="A6500" t="s">
        <v>106</v>
      </c>
      <c r="B6500" t="s">
        <v>1212</v>
      </c>
      <c r="C6500" t="s">
        <v>1145</v>
      </c>
      <c r="E6500" t="s">
        <v>628</v>
      </c>
      <c r="F6500" t="s">
        <v>629</v>
      </c>
      <c r="G6500" t="s">
        <v>134</v>
      </c>
      <c r="H6500" t="s">
        <v>32</v>
      </c>
      <c r="I6500">
        <v>7.6666667000000004</v>
      </c>
      <c r="J6500">
        <v>42.83</v>
      </c>
      <c r="K6500">
        <v>328.36333476099998</v>
      </c>
      <c r="L6500" t="s">
        <v>162</v>
      </c>
    </row>
    <row r="6501" spans="1:13" hidden="1" x14ac:dyDescent="0.2">
      <c r="A6501" t="s">
        <v>106</v>
      </c>
      <c r="B6501" t="s">
        <v>1212</v>
      </c>
      <c r="C6501" t="s">
        <v>1145</v>
      </c>
      <c r="E6501" t="s">
        <v>17</v>
      </c>
      <c r="I6501">
        <v>3.75</v>
      </c>
      <c r="J6501">
        <v>42.83</v>
      </c>
      <c r="K6501">
        <v>160.61250000000001</v>
      </c>
    </row>
    <row r="6502" spans="1:13" hidden="1" x14ac:dyDescent="0.2">
      <c r="A6502" t="s">
        <v>107</v>
      </c>
      <c r="B6502" t="s">
        <v>1212</v>
      </c>
      <c r="C6502" t="s">
        <v>1145</v>
      </c>
      <c r="E6502" t="s">
        <v>1217</v>
      </c>
      <c r="F6502" t="s">
        <v>1218</v>
      </c>
      <c r="G6502" t="s">
        <v>1191</v>
      </c>
      <c r="H6502" t="s">
        <v>32</v>
      </c>
      <c r="I6502">
        <v>4</v>
      </c>
      <c r="J6502">
        <v>42.83</v>
      </c>
      <c r="K6502">
        <v>171.32</v>
      </c>
      <c r="L6502" t="s">
        <v>217</v>
      </c>
      <c r="M6502" t="s">
        <v>181</v>
      </c>
    </row>
    <row r="6503" spans="1:13" hidden="1" x14ac:dyDescent="0.2">
      <c r="A6503" t="s">
        <v>107</v>
      </c>
      <c r="B6503" t="s">
        <v>1212</v>
      </c>
      <c r="C6503" t="s">
        <v>1145</v>
      </c>
      <c r="E6503" t="s">
        <v>1219</v>
      </c>
      <c r="F6503" t="s">
        <v>1214</v>
      </c>
      <c r="G6503" t="s">
        <v>134</v>
      </c>
      <c r="H6503" t="s">
        <v>1215</v>
      </c>
      <c r="I6503">
        <v>2</v>
      </c>
      <c r="J6503">
        <v>42.83</v>
      </c>
      <c r="K6503">
        <v>85.66</v>
      </c>
      <c r="L6503" t="s">
        <v>135</v>
      </c>
      <c r="M6503" t="s">
        <v>1216</v>
      </c>
    </row>
    <row r="6504" spans="1:13" hidden="1" x14ac:dyDescent="0.2">
      <c r="A6504" t="s">
        <v>107</v>
      </c>
      <c r="B6504" t="s">
        <v>1212</v>
      </c>
      <c r="C6504" t="s">
        <v>1145</v>
      </c>
      <c r="E6504" t="s">
        <v>628</v>
      </c>
      <c r="F6504" t="s">
        <v>629</v>
      </c>
      <c r="G6504" t="s">
        <v>134</v>
      </c>
      <c r="H6504" t="s">
        <v>32</v>
      </c>
      <c r="I6504">
        <v>12.4166667</v>
      </c>
      <c r="J6504">
        <v>42.83</v>
      </c>
      <c r="K6504">
        <v>531.80583476100003</v>
      </c>
      <c r="L6504" t="s">
        <v>162</v>
      </c>
    </row>
    <row r="6505" spans="1:13" hidden="1" x14ac:dyDescent="0.2">
      <c r="A6505" t="s">
        <v>107</v>
      </c>
      <c r="B6505" t="s">
        <v>1212</v>
      </c>
      <c r="C6505" t="s">
        <v>1145</v>
      </c>
      <c r="E6505" t="s">
        <v>20</v>
      </c>
      <c r="I6505">
        <v>1</v>
      </c>
      <c r="J6505">
        <v>42.83</v>
      </c>
      <c r="K6505">
        <v>42.83</v>
      </c>
    </row>
    <row r="6506" spans="1:13" hidden="1" x14ac:dyDescent="0.2">
      <c r="A6506" t="s">
        <v>108</v>
      </c>
      <c r="B6506" t="s">
        <v>1212</v>
      </c>
      <c r="C6506" t="s">
        <v>1145</v>
      </c>
      <c r="E6506" t="s">
        <v>1217</v>
      </c>
      <c r="F6506" t="s">
        <v>1218</v>
      </c>
      <c r="G6506" t="s">
        <v>1191</v>
      </c>
      <c r="H6506" t="s">
        <v>32</v>
      </c>
      <c r="I6506">
        <v>2</v>
      </c>
      <c r="J6506">
        <v>42.83</v>
      </c>
      <c r="K6506">
        <v>85.66</v>
      </c>
      <c r="L6506" t="s">
        <v>217</v>
      </c>
      <c r="M6506" t="s">
        <v>181</v>
      </c>
    </row>
    <row r="6507" spans="1:13" hidden="1" x14ac:dyDescent="0.2">
      <c r="A6507" t="s">
        <v>108</v>
      </c>
      <c r="B6507" t="s">
        <v>1212</v>
      </c>
      <c r="C6507" t="s">
        <v>1145</v>
      </c>
      <c r="E6507" t="s">
        <v>1219</v>
      </c>
      <c r="F6507" t="s">
        <v>1214</v>
      </c>
      <c r="G6507" t="s">
        <v>134</v>
      </c>
      <c r="H6507" t="s">
        <v>1215</v>
      </c>
      <c r="I6507">
        <v>7</v>
      </c>
      <c r="J6507">
        <v>42.83</v>
      </c>
      <c r="K6507">
        <v>299.81</v>
      </c>
      <c r="L6507" t="s">
        <v>135</v>
      </c>
      <c r="M6507" t="s">
        <v>1216</v>
      </c>
    </row>
    <row r="6508" spans="1:13" hidden="1" x14ac:dyDescent="0.2">
      <c r="A6508" t="s">
        <v>108</v>
      </c>
      <c r="B6508" t="s">
        <v>1212</v>
      </c>
      <c r="C6508" t="s">
        <v>1145</v>
      </c>
      <c r="E6508" t="s">
        <v>628</v>
      </c>
      <c r="F6508" t="s">
        <v>629</v>
      </c>
      <c r="G6508" t="s">
        <v>134</v>
      </c>
      <c r="H6508" t="s">
        <v>32</v>
      </c>
      <c r="I6508">
        <v>15</v>
      </c>
      <c r="J6508">
        <v>42.83</v>
      </c>
      <c r="K6508">
        <v>642.45000000000005</v>
      </c>
      <c r="L6508" t="s">
        <v>162</v>
      </c>
    </row>
    <row r="6509" spans="1:13" hidden="1" x14ac:dyDescent="0.2">
      <c r="A6509" t="s">
        <v>108</v>
      </c>
      <c r="B6509" t="s">
        <v>1212</v>
      </c>
      <c r="C6509" t="s">
        <v>1145</v>
      </c>
      <c r="E6509" t="s">
        <v>20</v>
      </c>
      <c r="I6509">
        <v>3</v>
      </c>
      <c r="J6509">
        <v>42.83</v>
      </c>
      <c r="K6509">
        <v>128.49</v>
      </c>
    </row>
    <row r="6510" spans="1:13" hidden="1" x14ac:dyDescent="0.2">
      <c r="A6510" t="s">
        <v>109</v>
      </c>
      <c r="B6510" t="s">
        <v>1212</v>
      </c>
      <c r="C6510" t="s">
        <v>1145</v>
      </c>
      <c r="E6510" t="s">
        <v>17</v>
      </c>
      <c r="I6510">
        <v>23.4166667</v>
      </c>
      <c r="J6510">
        <v>42.83</v>
      </c>
      <c r="K6510">
        <v>1002.935834761</v>
      </c>
    </row>
    <row r="6511" spans="1:13" hidden="1" x14ac:dyDescent="0.2">
      <c r="A6511" t="s">
        <v>14</v>
      </c>
      <c r="B6511" t="s">
        <v>1220</v>
      </c>
      <c r="C6511" t="s">
        <v>1145</v>
      </c>
      <c r="E6511" t="s">
        <v>1221</v>
      </c>
      <c r="F6511" t="s">
        <v>1208</v>
      </c>
      <c r="G6511" t="s">
        <v>134</v>
      </c>
      <c r="H6511" t="s">
        <v>64</v>
      </c>
      <c r="I6511">
        <v>32</v>
      </c>
      <c r="J6511">
        <v>55.7</v>
      </c>
      <c r="K6511">
        <v>1782.4</v>
      </c>
      <c r="L6511" t="s">
        <v>24</v>
      </c>
      <c r="M6511" t="s">
        <v>1209</v>
      </c>
    </row>
    <row r="6512" spans="1:13" hidden="1" x14ac:dyDescent="0.2">
      <c r="A6512" t="s">
        <v>14</v>
      </c>
      <c r="B6512" t="s">
        <v>1220</v>
      </c>
      <c r="C6512" t="s">
        <v>1145</v>
      </c>
      <c r="E6512" t="s">
        <v>46</v>
      </c>
      <c r="I6512">
        <v>0</v>
      </c>
      <c r="J6512">
        <v>55.7</v>
      </c>
      <c r="K6512">
        <v>0</v>
      </c>
    </row>
    <row r="6513" spans="1:13" hidden="1" x14ac:dyDescent="0.2">
      <c r="A6513" t="s">
        <v>14</v>
      </c>
      <c r="B6513" t="s">
        <v>1220</v>
      </c>
      <c r="C6513" t="s">
        <v>1145</v>
      </c>
      <c r="E6513" t="s">
        <v>20</v>
      </c>
      <c r="I6513">
        <v>0</v>
      </c>
      <c r="J6513">
        <v>55.7</v>
      </c>
      <c r="K6513">
        <v>0</v>
      </c>
    </row>
    <row r="6514" spans="1:13" hidden="1" x14ac:dyDescent="0.2">
      <c r="A6514" t="s">
        <v>14</v>
      </c>
      <c r="B6514" t="s">
        <v>1220</v>
      </c>
      <c r="C6514" t="s">
        <v>1145</v>
      </c>
      <c r="E6514" t="s">
        <v>17</v>
      </c>
      <c r="I6514">
        <v>8</v>
      </c>
      <c r="J6514">
        <v>55.7</v>
      </c>
      <c r="K6514">
        <v>445.6</v>
      </c>
    </row>
    <row r="6515" spans="1:13" hidden="1" x14ac:dyDescent="0.2">
      <c r="A6515" t="s">
        <v>14</v>
      </c>
      <c r="B6515" t="s">
        <v>1220</v>
      </c>
      <c r="C6515" t="s">
        <v>1145</v>
      </c>
      <c r="E6515" t="s">
        <v>18</v>
      </c>
      <c r="I6515">
        <v>0</v>
      </c>
      <c r="J6515">
        <v>55.7</v>
      </c>
      <c r="K6515">
        <v>0</v>
      </c>
    </row>
    <row r="6516" spans="1:13" hidden="1" x14ac:dyDescent="0.2">
      <c r="A6516" t="s">
        <v>14</v>
      </c>
      <c r="B6516" t="s">
        <v>1220</v>
      </c>
      <c r="C6516" t="s">
        <v>1145</v>
      </c>
      <c r="E6516" t="s">
        <v>1222</v>
      </c>
      <c r="F6516" t="s">
        <v>1223</v>
      </c>
      <c r="G6516" t="s">
        <v>134</v>
      </c>
      <c r="H6516" t="s">
        <v>198</v>
      </c>
      <c r="I6516">
        <v>0</v>
      </c>
      <c r="J6516">
        <v>55.7</v>
      </c>
      <c r="K6516">
        <v>0</v>
      </c>
      <c r="L6516" t="s">
        <v>24</v>
      </c>
      <c r="M6516" t="s">
        <v>1224</v>
      </c>
    </row>
    <row r="6517" spans="1:13" hidden="1" x14ac:dyDescent="0.2">
      <c r="A6517" t="s">
        <v>14</v>
      </c>
      <c r="B6517" t="s">
        <v>1220</v>
      </c>
      <c r="C6517" t="s">
        <v>1145</v>
      </c>
      <c r="E6517" t="s">
        <v>1206</v>
      </c>
      <c r="F6517" t="s">
        <v>1179</v>
      </c>
      <c r="G6517" t="s">
        <v>134</v>
      </c>
      <c r="H6517" t="s">
        <v>64</v>
      </c>
      <c r="I6517">
        <v>0</v>
      </c>
      <c r="J6517">
        <v>55.7</v>
      </c>
      <c r="K6517">
        <v>0</v>
      </c>
      <c r="L6517" t="s">
        <v>24</v>
      </c>
    </row>
    <row r="6518" spans="1:13" hidden="1" x14ac:dyDescent="0.2">
      <c r="A6518" t="s">
        <v>14</v>
      </c>
      <c r="B6518" t="s">
        <v>1220</v>
      </c>
      <c r="C6518" t="s">
        <v>1145</v>
      </c>
      <c r="E6518" t="s">
        <v>1225</v>
      </c>
      <c r="F6518" t="s">
        <v>1226</v>
      </c>
      <c r="G6518" t="s">
        <v>134</v>
      </c>
      <c r="H6518" t="s">
        <v>64</v>
      </c>
      <c r="I6518">
        <v>0</v>
      </c>
      <c r="J6518">
        <v>55.7</v>
      </c>
      <c r="K6518">
        <v>0</v>
      </c>
      <c r="L6518" t="s">
        <v>24</v>
      </c>
    </row>
    <row r="6519" spans="1:13" hidden="1" x14ac:dyDescent="0.2">
      <c r="A6519" t="s">
        <v>14</v>
      </c>
      <c r="B6519" t="s">
        <v>1220</v>
      </c>
      <c r="C6519" t="s">
        <v>1145</v>
      </c>
      <c r="E6519" t="s">
        <v>1227</v>
      </c>
      <c r="F6519" t="s">
        <v>1228</v>
      </c>
      <c r="G6519" t="s">
        <v>134</v>
      </c>
      <c r="H6519" t="s">
        <v>64</v>
      </c>
      <c r="I6519">
        <v>0</v>
      </c>
      <c r="J6519">
        <v>55.7</v>
      </c>
      <c r="K6519">
        <v>0</v>
      </c>
      <c r="L6519" t="s">
        <v>24</v>
      </c>
      <c r="M6519" t="s">
        <v>1229</v>
      </c>
    </row>
    <row r="6520" spans="1:13" hidden="1" x14ac:dyDescent="0.2">
      <c r="A6520" t="s">
        <v>14</v>
      </c>
      <c r="B6520" t="s">
        <v>1220</v>
      </c>
      <c r="C6520" t="s">
        <v>1145</v>
      </c>
      <c r="E6520" t="s">
        <v>1230</v>
      </c>
      <c r="F6520" t="s">
        <v>1231</v>
      </c>
      <c r="G6520" t="s">
        <v>134</v>
      </c>
      <c r="H6520" t="s">
        <v>64</v>
      </c>
      <c r="I6520">
        <v>0</v>
      </c>
      <c r="J6520">
        <v>55.7</v>
      </c>
      <c r="K6520">
        <v>0</v>
      </c>
      <c r="L6520" t="s">
        <v>24</v>
      </c>
      <c r="M6520" t="s">
        <v>1232</v>
      </c>
    </row>
    <row r="6521" spans="1:13" hidden="1" x14ac:dyDescent="0.2">
      <c r="A6521" t="s">
        <v>14</v>
      </c>
      <c r="B6521" t="s">
        <v>1220</v>
      </c>
      <c r="C6521" t="s">
        <v>1145</v>
      </c>
      <c r="E6521" t="s">
        <v>116</v>
      </c>
      <c r="I6521">
        <v>0</v>
      </c>
      <c r="J6521">
        <v>55.7</v>
      </c>
      <c r="K6521">
        <v>0</v>
      </c>
    </row>
    <row r="6522" spans="1:13" hidden="1" x14ac:dyDescent="0.2">
      <c r="A6522" t="s">
        <v>14</v>
      </c>
      <c r="B6522" t="s">
        <v>1220</v>
      </c>
      <c r="C6522" t="s">
        <v>1145</v>
      </c>
      <c r="E6522" t="s">
        <v>46</v>
      </c>
      <c r="I6522">
        <v>0</v>
      </c>
      <c r="J6522">
        <v>55.7</v>
      </c>
      <c r="K6522">
        <v>0</v>
      </c>
    </row>
    <row r="6523" spans="1:13" hidden="1" x14ac:dyDescent="0.2">
      <c r="A6523" t="s">
        <v>36</v>
      </c>
      <c r="B6523" t="s">
        <v>1220</v>
      </c>
      <c r="C6523" t="s">
        <v>1145</v>
      </c>
      <c r="E6523" t="s">
        <v>1221</v>
      </c>
      <c r="F6523" t="s">
        <v>1208</v>
      </c>
      <c r="G6523" t="s">
        <v>134</v>
      </c>
      <c r="H6523" t="s">
        <v>64</v>
      </c>
      <c r="I6523">
        <v>30</v>
      </c>
      <c r="J6523">
        <v>55.7</v>
      </c>
      <c r="K6523">
        <v>1671</v>
      </c>
      <c r="L6523" t="s">
        <v>24</v>
      </c>
      <c r="M6523" t="s">
        <v>1209</v>
      </c>
    </row>
    <row r="6524" spans="1:13" hidden="1" x14ac:dyDescent="0.2">
      <c r="A6524" t="s">
        <v>36</v>
      </c>
      <c r="B6524" t="s">
        <v>1220</v>
      </c>
      <c r="C6524" t="s">
        <v>1145</v>
      </c>
      <c r="E6524" t="s">
        <v>46</v>
      </c>
      <c r="I6524">
        <v>0</v>
      </c>
      <c r="J6524">
        <v>55.7</v>
      </c>
      <c r="K6524">
        <v>0</v>
      </c>
    </row>
    <row r="6525" spans="1:13" hidden="1" x14ac:dyDescent="0.2">
      <c r="A6525" t="s">
        <v>36</v>
      </c>
      <c r="B6525" t="s">
        <v>1220</v>
      </c>
      <c r="C6525" t="s">
        <v>1145</v>
      </c>
      <c r="E6525" t="s">
        <v>20</v>
      </c>
      <c r="I6525">
        <v>2</v>
      </c>
      <c r="J6525">
        <v>55.7</v>
      </c>
      <c r="K6525">
        <v>111.4</v>
      </c>
    </row>
    <row r="6526" spans="1:13" hidden="1" x14ac:dyDescent="0.2">
      <c r="A6526" t="s">
        <v>36</v>
      </c>
      <c r="B6526" t="s">
        <v>1220</v>
      </c>
      <c r="C6526" t="s">
        <v>1145</v>
      </c>
      <c r="E6526" t="s">
        <v>17</v>
      </c>
      <c r="I6526">
        <v>0</v>
      </c>
      <c r="J6526">
        <v>55.7</v>
      </c>
      <c r="K6526">
        <v>0</v>
      </c>
    </row>
    <row r="6527" spans="1:13" hidden="1" x14ac:dyDescent="0.2">
      <c r="A6527" t="s">
        <v>36</v>
      </c>
      <c r="B6527" t="s">
        <v>1220</v>
      </c>
      <c r="C6527" t="s">
        <v>1145</v>
      </c>
      <c r="E6527" t="s">
        <v>18</v>
      </c>
      <c r="I6527">
        <v>0</v>
      </c>
      <c r="J6527">
        <v>55.7</v>
      </c>
      <c r="K6527">
        <v>0</v>
      </c>
    </row>
    <row r="6528" spans="1:13" hidden="1" x14ac:dyDescent="0.2">
      <c r="A6528" t="s">
        <v>36</v>
      </c>
      <c r="B6528" t="s">
        <v>1220</v>
      </c>
      <c r="C6528" t="s">
        <v>1145</v>
      </c>
      <c r="E6528" t="s">
        <v>1222</v>
      </c>
      <c r="F6528" t="s">
        <v>1223</v>
      </c>
      <c r="G6528" t="s">
        <v>134</v>
      </c>
      <c r="H6528" t="s">
        <v>198</v>
      </c>
      <c r="I6528">
        <v>0</v>
      </c>
      <c r="J6528">
        <v>55.7</v>
      </c>
      <c r="K6528">
        <v>0</v>
      </c>
      <c r="L6528" t="s">
        <v>24</v>
      </c>
      <c r="M6528" t="s">
        <v>1224</v>
      </c>
    </row>
    <row r="6529" spans="1:13" hidden="1" x14ac:dyDescent="0.2">
      <c r="A6529" t="s">
        <v>36</v>
      </c>
      <c r="B6529" t="s">
        <v>1220</v>
      </c>
      <c r="C6529" t="s">
        <v>1145</v>
      </c>
      <c r="E6529" t="s">
        <v>1206</v>
      </c>
      <c r="F6529" t="s">
        <v>1179</v>
      </c>
      <c r="G6529" t="s">
        <v>134</v>
      </c>
      <c r="H6529" t="s">
        <v>64</v>
      </c>
      <c r="I6529">
        <v>0</v>
      </c>
      <c r="J6529">
        <v>55.7</v>
      </c>
      <c r="K6529">
        <v>0</v>
      </c>
      <c r="L6529" t="s">
        <v>24</v>
      </c>
    </row>
    <row r="6530" spans="1:13" hidden="1" x14ac:dyDescent="0.2">
      <c r="A6530" t="s">
        <v>36</v>
      </c>
      <c r="B6530" t="s">
        <v>1220</v>
      </c>
      <c r="C6530" t="s">
        <v>1145</v>
      </c>
      <c r="E6530" t="s">
        <v>1225</v>
      </c>
      <c r="F6530" t="s">
        <v>1226</v>
      </c>
      <c r="G6530" t="s">
        <v>134</v>
      </c>
      <c r="H6530" t="s">
        <v>64</v>
      </c>
      <c r="I6530">
        <v>8</v>
      </c>
      <c r="J6530">
        <v>55.7</v>
      </c>
      <c r="K6530">
        <v>445.6</v>
      </c>
      <c r="L6530" t="s">
        <v>24</v>
      </c>
    </row>
    <row r="6531" spans="1:13" hidden="1" x14ac:dyDescent="0.2">
      <c r="A6531" t="s">
        <v>36</v>
      </c>
      <c r="B6531" t="s">
        <v>1220</v>
      </c>
      <c r="C6531" t="s">
        <v>1145</v>
      </c>
      <c r="E6531" t="s">
        <v>1227</v>
      </c>
      <c r="F6531" t="s">
        <v>1228</v>
      </c>
      <c r="G6531" t="s">
        <v>134</v>
      </c>
      <c r="H6531" t="s">
        <v>64</v>
      </c>
      <c r="I6531">
        <v>0</v>
      </c>
      <c r="J6531">
        <v>55.7</v>
      </c>
      <c r="K6531">
        <v>0</v>
      </c>
      <c r="L6531" t="s">
        <v>24</v>
      </c>
      <c r="M6531" t="s">
        <v>1229</v>
      </c>
    </row>
    <row r="6532" spans="1:13" hidden="1" x14ac:dyDescent="0.2">
      <c r="A6532" t="s">
        <v>36</v>
      </c>
      <c r="B6532" t="s">
        <v>1220</v>
      </c>
      <c r="C6532" t="s">
        <v>1145</v>
      </c>
      <c r="E6532" t="s">
        <v>1230</v>
      </c>
      <c r="F6532" t="s">
        <v>1231</v>
      </c>
      <c r="G6532" t="s">
        <v>134</v>
      </c>
      <c r="H6532" t="s">
        <v>64</v>
      </c>
      <c r="I6532">
        <v>0</v>
      </c>
      <c r="J6532">
        <v>55.7</v>
      </c>
      <c r="K6532">
        <v>0</v>
      </c>
      <c r="L6532" t="s">
        <v>24</v>
      </c>
      <c r="M6532" t="s">
        <v>1232</v>
      </c>
    </row>
    <row r="6533" spans="1:13" hidden="1" x14ac:dyDescent="0.2">
      <c r="A6533" t="s">
        <v>36</v>
      </c>
      <c r="B6533" t="s">
        <v>1220</v>
      </c>
      <c r="C6533" t="s">
        <v>1145</v>
      </c>
      <c r="E6533" t="s">
        <v>116</v>
      </c>
      <c r="I6533">
        <v>0</v>
      </c>
      <c r="J6533">
        <v>55.7</v>
      </c>
      <c r="K6533">
        <v>0</v>
      </c>
    </row>
    <row r="6534" spans="1:13" hidden="1" x14ac:dyDescent="0.2">
      <c r="A6534" t="s">
        <v>36</v>
      </c>
      <c r="B6534" t="s">
        <v>1220</v>
      </c>
      <c r="C6534" t="s">
        <v>1145</v>
      </c>
      <c r="E6534" t="s">
        <v>46</v>
      </c>
      <c r="I6534">
        <v>0</v>
      </c>
      <c r="J6534">
        <v>55.7</v>
      </c>
      <c r="K6534">
        <v>0</v>
      </c>
    </row>
    <row r="6535" spans="1:13" hidden="1" x14ac:dyDescent="0.2">
      <c r="A6535" t="s">
        <v>37</v>
      </c>
      <c r="B6535" t="s">
        <v>1220</v>
      </c>
      <c r="C6535" t="s">
        <v>1145</v>
      </c>
      <c r="E6535" t="s">
        <v>1221</v>
      </c>
      <c r="F6535" t="s">
        <v>1208</v>
      </c>
      <c r="G6535" t="s">
        <v>134</v>
      </c>
      <c r="H6535" t="s">
        <v>64</v>
      </c>
      <c r="I6535">
        <v>29</v>
      </c>
      <c r="J6535">
        <v>55.7</v>
      </c>
      <c r="K6535">
        <v>1615.3</v>
      </c>
      <c r="L6535" t="s">
        <v>24</v>
      </c>
      <c r="M6535" t="s">
        <v>1209</v>
      </c>
    </row>
    <row r="6536" spans="1:13" hidden="1" x14ac:dyDescent="0.2">
      <c r="A6536" t="s">
        <v>37</v>
      </c>
      <c r="B6536" t="s">
        <v>1220</v>
      </c>
      <c r="C6536" t="s">
        <v>1145</v>
      </c>
      <c r="E6536" t="s">
        <v>46</v>
      </c>
      <c r="I6536">
        <v>0</v>
      </c>
      <c r="J6536">
        <v>55.7</v>
      </c>
      <c r="K6536">
        <v>0</v>
      </c>
    </row>
    <row r="6537" spans="1:13" hidden="1" x14ac:dyDescent="0.2">
      <c r="A6537" t="s">
        <v>37</v>
      </c>
      <c r="B6537" t="s">
        <v>1220</v>
      </c>
      <c r="C6537" t="s">
        <v>1145</v>
      </c>
      <c r="E6537" t="s">
        <v>20</v>
      </c>
      <c r="I6537">
        <v>2</v>
      </c>
      <c r="J6537">
        <v>55.7</v>
      </c>
      <c r="K6537">
        <v>111.4</v>
      </c>
    </row>
    <row r="6538" spans="1:13" hidden="1" x14ac:dyDescent="0.2">
      <c r="A6538" t="s">
        <v>37</v>
      </c>
      <c r="B6538" t="s">
        <v>1220</v>
      </c>
      <c r="C6538" t="s">
        <v>1145</v>
      </c>
      <c r="E6538" t="s">
        <v>17</v>
      </c>
      <c r="I6538">
        <v>9</v>
      </c>
      <c r="J6538">
        <v>55.7</v>
      </c>
      <c r="K6538">
        <v>501.3</v>
      </c>
    </row>
    <row r="6539" spans="1:13" hidden="1" x14ac:dyDescent="0.2">
      <c r="A6539" t="s">
        <v>37</v>
      </c>
      <c r="B6539" t="s">
        <v>1220</v>
      </c>
      <c r="C6539" t="s">
        <v>1145</v>
      </c>
      <c r="E6539" t="s">
        <v>18</v>
      </c>
      <c r="I6539">
        <v>0</v>
      </c>
      <c r="J6539">
        <v>55.7</v>
      </c>
      <c r="K6539">
        <v>0</v>
      </c>
    </row>
    <row r="6540" spans="1:13" hidden="1" x14ac:dyDescent="0.2">
      <c r="A6540" t="s">
        <v>37</v>
      </c>
      <c r="B6540" t="s">
        <v>1220</v>
      </c>
      <c r="C6540" t="s">
        <v>1145</v>
      </c>
      <c r="E6540" t="s">
        <v>1222</v>
      </c>
      <c r="F6540" t="s">
        <v>1223</v>
      </c>
      <c r="G6540" t="s">
        <v>134</v>
      </c>
      <c r="H6540" t="s">
        <v>198</v>
      </c>
      <c r="I6540">
        <v>0</v>
      </c>
      <c r="J6540">
        <v>55.7</v>
      </c>
      <c r="K6540">
        <v>0</v>
      </c>
      <c r="L6540" t="s">
        <v>24</v>
      </c>
      <c r="M6540" t="s">
        <v>1224</v>
      </c>
    </row>
    <row r="6541" spans="1:13" hidden="1" x14ac:dyDescent="0.2">
      <c r="A6541" t="s">
        <v>37</v>
      </c>
      <c r="B6541" t="s">
        <v>1220</v>
      </c>
      <c r="C6541" t="s">
        <v>1145</v>
      </c>
      <c r="E6541" t="s">
        <v>1206</v>
      </c>
      <c r="F6541" t="s">
        <v>1179</v>
      </c>
      <c r="G6541" t="s">
        <v>134</v>
      </c>
      <c r="H6541" t="s">
        <v>64</v>
      </c>
      <c r="I6541">
        <v>0</v>
      </c>
      <c r="J6541">
        <v>55.7</v>
      </c>
      <c r="K6541">
        <v>0</v>
      </c>
      <c r="L6541" t="s">
        <v>24</v>
      </c>
    </row>
    <row r="6542" spans="1:13" hidden="1" x14ac:dyDescent="0.2">
      <c r="A6542" t="s">
        <v>37</v>
      </c>
      <c r="B6542" t="s">
        <v>1220</v>
      </c>
      <c r="C6542" t="s">
        <v>1145</v>
      </c>
      <c r="E6542" t="s">
        <v>1225</v>
      </c>
      <c r="F6542" t="s">
        <v>1226</v>
      </c>
      <c r="G6542" t="s">
        <v>134</v>
      </c>
      <c r="H6542" t="s">
        <v>64</v>
      </c>
      <c r="I6542">
        <v>0</v>
      </c>
      <c r="J6542">
        <v>55.7</v>
      </c>
      <c r="K6542">
        <v>0</v>
      </c>
      <c r="L6542" t="s">
        <v>24</v>
      </c>
    </row>
    <row r="6543" spans="1:13" hidden="1" x14ac:dyDescent="0.2">
      <c r="A6543" t="s">
        <v>37</v>
      </c>
      <c r="B6543" t="s">
        <v>1220</v>
      </c>
      <c r="C6543" t="s">
        <v>1145</v>
      </c>
      <c r="E6543" t="s">
        <v>1227</v>
      </c>
      <c r="F6543" t="s">
        <v>1228</v>
      </c>
      <c r="G6543" t="s">
        <v>134</v>
      </c>
      <c r="H6543" t="s">
        <v>64</v>
      </c>
      <c r="I6543">
        <v>0</v>
      </c>
      <c r="J6543">
        <v>55.7</v>
      </c>
      <c r="K6543">
        <v>0</v>
      </c>
      <c r="L6543" t="s">
        <v>24</v>
      </c>
      <c r="M6543" t="s">
        <v>1229</v>
      </c>
    </row>
    <row r="6544" spans="1:13" hidden="1" x14ac:dyDescent="0.2">
      <c r="A6544" t="s">
        <v>37</v>
      </c>
      <c r="B6544" t="s">
        <v>1220</v>
      </c>
      <c r="C6544" t="s">
        <v>1145</v>
      </c>
      <c r="E6544" t="s">
        <v>1230</v>
      </c>
      <c r="F6544" t="s">
        <v>1231</v>
      </c>
      <c r="G6544" t="s">
        <v>134</v>
      </c>
      <c r="H6544" t="s">
        <v>64</v>
      </c>
      <c r="I6544">
        <v>0</v>
      </c>
      <c r="J6544">
        <v>55.7</v>
      </c>
      <c r="K6544">
        <v>0</v>
      </c>
      <c r="L6544" t="s">
        <v>24</v>
      </c>
      <c r="M6544" t="s">
        <v>1232</v>
      </c>
    </row>
    <row r="6545" spans="1:13" hidden="1" x14ac:dyDescent="0.2">
      <c r="A6545" t="s">
        <v>37</v>
      </c>
      <c r="B6545" t="s">
        <v>1220</v>
      </c>
      <c r="C6545" t="s">
        <v>1145</v>
      </c>
      <c r="E6545" t="s">
        <v>116</v>
      </c>
      <c r="I6545">
        <v>0</v>
      </c>
      <c r="J6545">
        <v>55.7</v>
      </c>
      <c r="K6545">
        <v>0</v>
      </c>
    </row>
    <row r="6546" spans="1:13" hidden="1" x14ac:dyDescent="0.2">
      <c r="A6546" t="s">
        <v>37</v>
      </c>
      <c r="B6546" t="s">
        <v>1220</v>
      </c>
      <c r="C6546" t="s">
        <v>1145</v>
      </c>
      <c r="E6546" t="s">
        <v>46</v>
      </c>
      <c r="I6546">
        <v>0</v>
      </c>
      <c r="J6546">
        <v>55.7</v>
      </c>
      <c r="K6546">
        <v>0</v>
      </c>
    </row>
    <row r="6547" spans="1:13" hidden="1" x14ac:dyDescent="0.2">
      <c r="A6547" t="s">
        <v>39</v>
      </c>
      <c r="B6547" t="s">
        <v>1220</v>
      </c>
      <c r="C6547" t="s">
        <v>1145</v>
      </c>
      <c r="E6547" t="s">
        <v>1221</v>
      </c>
      <c r="F6547" t="s">
        <v>1208</v>
      </c>
      <c r="G6547" t="s">
        <v>134</v>
      </c>
      <c r="H6547" t="s">
        <v>64</v>
      </c>
      <c r="I6547">
        <v>27</v>
      </c>
      <c r="J6547">
        <v>55.7</v>
      </c>
      <c r="K6547">
        <v>1503.9</v>
      </c>
      <c r="L6547" t="s">
        <v>24</v>
      </c>
      <c r="M6547" t="s">
        <v>1209</v>
      </c>
    </row>
    <row r="6548" spans="1:13" hidden="1" x14ac:dyDescent="0.2">
      <c r="A6548" t="s">
        <v>39</v>
      </c>
      <c r="B6548" t="s">
        <v>1220</v>
      </c>
      <c r="C6548" t="s">
        <v>1145</v>
      </c>
      <c r="E6548" t="s">
        <v>46</v>
      </c>
      <c r="I6548">
        <v>0</v>
      </c>
      <c r="J6548">
        <v>55.7</v>
      </c>
      <c r="K6548">
        <v>0</v>
      </c>
    </row>
    <row r="6549" spans="1:13" hidden="1" x14ac:dyDescent="0.2">
      <c r="A6549" t="s">
        <v>39</v>
      </c>
      <c r="B6549" t="s">
        <v>1220</v>
      </c>
      <c r="C6549" t="s">
        <v>1145</v>
      </c>
      <c r="E6549" t="s">
        <v>20</v>
      </c>
      <c r="I6549">
        <v>3</v>
      </c>
      <c r="J6549">
        <v>55.7</v>
      </c>
      <c r="K6549">
        <v>167.1</v>
      </c>
    </row>
    <row r="6550" spans="1:13" hidden="1" x14ac:dyDescent="0.2">
      <c r="A6550" t="s">
        <v>39</v>
      </c>
      <c r="B6550" t="s">
        <v>1220</v>
      </c>
      <c r="C6550" t="s">
        <v>1145</v>
      </c>
      <c r="E6550" t="s">
        <v>17</v>
      </c>
      <c r="I6550">
        <v>8</v>
      </c>
      <c r="J6550">
        <v>55.7</v>
      </c>
      <c r="K6550">
        <v>445.6</v>
      </c>
    </row>
    <row r="6551" spans="1:13" hidden="1" x14ac:dyDescent="0.2">
      <c r="A6551" t="s">
        <v>39</v>
      </c>
      <c r="B6551" t="s">
        <v>1220</v>
      </c>
      <c r="C6551" t="s">
        <v>1145</v>
      </c>
      <c r="E6551" t="s">
        <v>18</v>
      </c>
      <c r="I6551">
        <v>2</v>
      </c>
      <c r="J6551">
        <v>55.7</v>
      </c>
      <c r="K6551">
        <v>111.4</v>
      </c>
    </row>
    <row r="6552" spans="1:13" hidden="1" x14ac:dyDescent="0.2">
      <c r="A6552" t="s">
        <v>39</v>
      </c>
      <c r="B6552" t="s">
        <v>1220</v>
      </c>
      <c r="C6552" t="s">
        <v>1145</v>
      </c>
      <c r="E6552" t="s">
        <v>1222</v>
      </c>
      <c r="F6552" t="s">
        <v>1223</v>
      </c>
      <c r="G6552" t="s">
        <v>134</v>
      </c>
      <c r="H6552" t="s">
        <v>198</v>
      </c>
      <c r="I6552">
        <v>0</v>
      </c>
      <c r="J6552">
        <v>55.7</v>
      </c>
      <c r="K6552">
        <v>0</v>
      </c>
      <c r="L6552" t="s">
        <v>24</v>
      </c>
      <c r="M6552" t="s">
        <v>1224</v>
      </c>
    </row>
    <row r="6553" spans="1:13" hidden="1" x14ac:dyDescent="0.2">
      <c r="A6553" t="s">
        <v>39</v>
      </c>
      <c r="B6553" t="s">
        <v>1220</v>
      </c>
      <c r="C6553" t="s">
        <v>1145</v>
      </c>
      <c r="E6553" t="s">
        <v>1206</v>
      </c>
      <c r="F6553" t="s">
        <v>1179</v>
      </c>
      <c r="G6553" t="s">
        <v>134</v>
      </c>
      <c r="H6553" t="s">
        <v>64</v>
      </c>
      <c r="I6553">
        <v>0</v>
      </c>
      <c r="J6553">
        <v>55.7</v>
      </c>
      <c r="K6553">
        <v>0</v>
      </c>
      <c r="L6553" t="s">
        <v>24</v>
      </c>
    </row>
    <row r="6554" spans="1:13" hidden="1" x14ac:dyDescent="0.2">
      <c r="A6554" t="s">
        <v>39</v>
      </c>
      <c r="B6554" t="s">
        <v>1220</v>
      </c>
      <c r="C6554" t="s">
        <v>1145</v>
      </c>
      <c r="E6554" t="s">
        <v>1225</v>
      </c>
      <c r="F6554" t="s">
        <v>1226</v>
      </c>
      <c r="G6554" t="s">
        <v>134</v>
      </c>
      <c r="H6554" t="s">
        <v>64</v>
      </c>
      <c r="I6554">
        <v>0</v>
      </c>
      <c r="J6554">
        <v>55.7</v>
      </c>
      <c r="K6554">
        <v>0</v>
      </c>
      <c r="L6554" t="s">
        <v>24</v>
      </c>
    </row>
    <row r="6555" spans="1:13" hidden="1" x14ac:dyDescent="0.2">
      <c r="A6555" t="s">
        <v>39</v>
      </c>
      <c r="B6555" t="s">
        <v>1220</v>
      </c>
      <c r="C6555" t="s">
        <v>1145</v>
      </c>
      <c r="E6555" t="s">
        <v>1227</v>
      </c>
      <c r="F6555" t="s">
        <v>1228</v>
      </c>
      <c r="G6555" t="s">
        <v>134</v>
      </c>
      <c r="H6555" t="s">
        <v>64</v>
      </c>
      <c r="I6555">
        <v>0</v>
      </c>
      <c r="J6555">
        <v>55.7</v>
      </c>
      <c r="K6555">
        <v>0</v>
      </c>
      <c r="L6555" t="s">
        <v>24</v>
      </c>
      <c r="M6555" t="s">
        <v>1229</v>
      </c>
    </row>
    <row r="6556" spans="1:13" hidden="1" x14ac:dyDescent="0.2">
      <c r="A6556" t="s">
        <v>39</v>
      </c>
      <c r="B6556" t="s">
        <v>1220</v>
      </c>
      <c r="C6556" t="s">
        <v>1145</v>
      </c>
      <c r="E6556" t="s">
        <v>1230</v>
      </c>
      <c r="F6556" t="s">
        <v>1231</v>
      </c>
      <c r="G6556" t="s">
        <v>134</v>
      </c>
      <c r="H6556" t="s">
        <v>64</v>
      </c>
      <c r="I6556">
        <v>0</v>
      </c>
      <c r="J6556">
        <v>55.7</v>
      </c>
      <c r="K6556">
        <v>0</v>
      </c>
      <c r="L6556" t="s">
        <v>24</v>
      </c>
      <c r="M6556" t="s">
        <v>1232</v>
      </c>
    </row>
    <row r="6557" spans="1:13" hidden="1" x14ac:dyDescent="0.2">
      <c r="A6557" t="s">
        <v>39</v>
      </c>
      <c r="B6557" t="s">
        <v>1220</v>
      </c>
      <c r="C6557" t="s">
        <v>1145</v>
      </c>
      <c r="E6557" t="s">
        <v>116</v>
      </c>
      <c r="I6557">
        <v>0</v>
      </c>
      <c r="J6557">
        <v>55.7</v>
      </c>
      <c r="K6557">
        <v>0</v>
      </c>
    </row>
    <row r="6558" spans="1:13" hidden="1" x14ac:dyDescent="0.2">
      <c r="A6558" t="s">
        <v>39</v>
      </c>
      <c r="B6558" t="s">
        <v>1220</v>
      </c>
      <c r="C6558" t="s">
        <v>1145</v>
      </c>
      <c r="E6558" t="s">
        <v>46</v>
      </c>
      <c r="I6558">
        <v>0</v>
      </c>
      <c r="J6558">
        <v>55.7</v>
      </c>
      <c r="K6558">
        <v>0</v>
      </c>
    </row>
    <row r="6559" spans="1:13" hidden="1" x14ac:dyDescent="0.2">
      <c r="A6559" t="s">
        <v>44</v>
      </c>
      <c r="B6559" t="s">
        <v>1220</v>
      </c>
      <c r="C6559" t="s">
        <v>1145</v>
      </c>
      <c r="E6559" t="s">
        <v>1221</v>
      </c>
      <c r="F6559" t="s">
        <v>1208</v>
      </c>
      <c r="G6559" t="s">
        <v>134</v>
      </c>
      <c r="H6559" t="s">
        <v>64</v>
      </c>
      <c r="I6559">
        <v>34</v>
      </c>
      <c r="J6559">
        <v>55.7</v>
      </c>
      <c r="K6559">
        <v>1893.8</v>
      </c>
      <c r="L6559" t="s">
        <v>24</v>
      </c>
      <c r="M6559" t="s">
        <v>1209</v>
      </c>
    </row>
    <row r="6560" spans="1:13" hidden="1" x14ac:dyDescent="0.2">
      <c r="A6560" t="s">
        <v>44</v>
      </c>
      <c r="B6560" t="s">
        <v>1220</v>
      </c>
      <c r="C6560" t="s">
        <v>1145</v>
      </c>
      <c r="E6560" t="s">
        <v>46</v>
      </c>
      <c r="I6560">
        <v>0</v>
      </c>
      <c r="J6560">
        <v>55.7</v>
      </c>
      <c r="K6560">
        <v>0</v>
      </c>
    </row>
    <row r="6561" spans="1:13" hidden="1" x14ac:dyDescent="0.2">
      <c r="A6561" t="s">
        <v>44</v>
      </c>
      <c r="B6561" t="s">
        <v>1220</v>
      </c>
      <c r="C6561" t="s">
        <v>1145</v>
      </c>
      <c r="E6561" t="s">
        <v>20</v>
      </c>
      <c r="I6561">
        <v>3</v>
      </c>
      <c r="J6561">
        <v>55.7</v>
      </c>
      <c r="K6561">
        <v>167.1</v>
      </c>
    </row>
    <row r="6562" spans="1:13" hidden="1" x14ac:dyDescent="0.2">
      <c r="A6562" t="s">
        <v>44</v>
      </c>
      <c r="B6562" t="s">
        <v>1220</v>
      </c>
      <c r="C6562" t="s">
        <v>1145</v>
      </c>
      <c r="E6562" t="s">
        <v>17</v>
      </c>
      <c r="I6562">
        <v>0</v>
      </c>
      <c r="J6562">
        <v>55.7</v>
      </c>
      <c r="K6562">
        <v>0</v>
      </c>
    </row>
    <row r="6563" spans="1:13" hidden="1" x14ac:dyDescent="0.2">
      <c r="A6563" t="s">
        <v>44</v>
      </c>
      <c r="B6563" t="s">
        <v>1220</v>
      </c>
      <c r="C6563" t="s">
        <v>1145</v>
      </c>
      <c r="E6563" t="s">
        <v>18</v>
      </c>
      <c r="I6563">
        <v>2</v>
      </c>
      <c r="J6563">
        <v>55.7</v>
      </c>
      <c r="K6563">
        <v>111.4</v>
      </c>
    </row>
    <row r="6564" spans="1:13" hidden="1" x14ac:dyDescent="0.2">
      <c r="A6564" t="s">
        <v>44</v>
      </c>
      <c r="B6564" t="s">
        <v>1220</v>
      </c>
      <c r="C6564" t="s">
        <v>1145</v>
      </c>
      <c r="E6564" t="s">
        <v>1222</v>
      </c>
      <c r="F6564" t="s">
        <v>1223</v>
      </c>
      <c r="G6564" t="s">
        <v>134</v>
      </c>
      <c r="H6564" t="s">
        <v>198</v>
      </c>
      <c r="I6564">
        <v>0</v>
      </c>
      <c r="J6564">
        <v>55.7</v>
      </c>
      <c r="K6564">
        <v>0</v>
      </c>
      <c r="L6564" t="s">
        <v>24</v>
      </c>
      <c r="M6564" t="s">
        <v>1224</v>
      </c>
    </row>
    <row r="6565" spans="1:13" hidden="1" x14ac:dyDescent="0.2">
      <c r="A6565" t="s">
        <v>44</v>
      </c>
      <c r="B6565" t="s">
        <v>1220</v>
      </c>
      <c r="C6565" t="s">
        <v>1145</v>
      </c>
      <c r="E6565" t="s">
        <v>1206</v>
      </c>
      <c r="F6565" t="s">
        <v>1179</v>
      </c>
      <c r="G6565" t="s">
        <v>134</v>
      </c>
      <c r="H6565" t="s">
        <v>64</v>
      </c>
      <c r="I6565">
        <v>0</v>
      </c>
      <c r="J6565">
        <v>55.7</v>
      </c>
      <c r="K6565">
        <v>0</v>
      </c>
      <c r="L6565" t="s">
        <v>24</v>
      </c>
    </row>
    <row r="6566" spans="1:13" hidden="1" x14ac:dyDescent="0.2">
      <c r="A6566" t="s">
        <v>44</v>
      </c>
      <c r="B6566" t="s">
        <v>1220</v>
      </c>
      <c r="C6566" t="s">
        <v>1145</v>
      </c>
      <c r="E6566" t="s">
        <v>1225</v>
      </c>
      <c r="F6566" t="s">
        <v>1226</v>
      </c>
      <c r="G6566" t="s">
        <v>134</v>
      </c>
      <c r="H6566" t="s">
        <v>64</v>
      </c>
      <c r="I6566">
        <v>0</v>
      </c>
      <c r="J6566">
        <v>55.7</v>
      </c>
      <c r="K6566">
        <v>0</v>
      </c>
      <c r="L6566" t="s">
        <v>24</v>
      </c>
    </row>
    <row r="6567" spans="1:13" hidden="1" x14ac:dyDescent="0.2">
      <c r="A6567" t="s">
        <v>44</v>
      </c>
      <c r="B6567" t="s">
        <v>1220</v>
      </c>
      <c r="C6567" t="s">
        <v>1145</v>
      </c>
      <c r="E6567" t="s">
        <v>1227</v>
      </c>
      <c r="F6567" t="s">
        <v>1228</v>
      </c>
      <c r="G6567" t="s">
        <v>134</v>
      </c>
      <c r="H6567" t="s">
        <v>64</v>
      </c>
      <c r="I6567">
        <v>0</v>
      </c>
      <c r="J6567">
        <v>55.7</v>
      </c>
      <c r="K6567">
        <v>0</v>
      </c>
      <c r="L6567" t="s">
        <v>24</v>
      </c>
      <c r="M6567" t="s">
        <v>1229</v>
      </c>
    </row>
    <row r="6568" spans="1:13" hidden="1" x14ac:dyDescent="0.2">
      <c r="A6568" t="s">
        <v>44</v>
      </c>
      <c r="B6568" t="s">
        <v>1220</v>
      </c>
      <c r="C6568" t="s">
        <v>1145</v>
      </c>
      <c r="E6568" t="s">
        <v>1230</v>
      </c>
      <c r="F6568" t="s">
        <v>1231</v>
      </c>
      <c r="G6568" t="s">
        <v>134</v>
      </c>
      <c r="H6568" t="s">
        <v>64</v>
      </c>
      <c r="I6568">
        <v>1</v>
      </c>
      <c r="J6568">
        <v>55.7</v>
      </c>
      <c r="K6568">
        <v>55.7</v>
      </c>
      <c r="L6568" t="s">
        <v>24</v>
      </c>
      <c r="M6568" t="s">
        <v>1232</v>
      </c>
    </row>
    <row r="6569" spans="1:13" hidden="1" x14ac:dyDescent="0.2">
      <c r="A6569" t="s">
        <v>44</v>
      </c>
      <c r="B6569" t="s">
        <v>1220</v>
      </c>
      <c r="C6569" t="s">
        <v>1145</v>
      </c>
      <c r="E6569" t="s">
        <v>116</v>
      </c>
      <c r="I6569">
        <v>0</v>
      </c>
      <c r="J6569">
        <v>55.7</v>
      </c>
      <c r="K6569">
        <v>0</v>
      </c>
    </row>
    <row r="6570" spans="1:13" hidden="1" x14ac:dyDescent="0.2">
      <c r="A6570" t="s">
        <v>44</v>
      </c>
      <c r="B6570" t="s">
        <v>1220</v>
      </c>
      <c r="C6570" t="s">
        <v>1145</v>
      </c>
      <c r="E6570" t="s">
        <v>46</v>
      </c>
      <c r="I6570">
        <v>0</v>
      </c>
      <c r="J6570">
        <v>55.7</v>
      </c>
      <c r="K6570">
        <v>0</v>
      </c>
    </row>
    <row r="6571" spans="1:13" hidden="1" x14ac:dyDescent="0.2">
      <c r="A6571" t="s">
        <v>47</v>
      </c>
      <c r="B6571" t="s">
        <v>1220</v>
      </c>
      <c r="C6571" t="s">
        <v>1145</v>
      </c>
      <c r="E6571" t="s">
        <v>1221</v>
      </c>
      <c r="F6571" t="s">
        <v>1208</v>
      </c>
      <c r="G6571" t="s">
        <v>134</v>
      </c>
      <c r="H6571" t="s">
        <v>64</v>
      </c>
      <c r="I6571">
        <v>23</v>
      </c>
      <c r="J6571">
        <v>55.7</v>
      </c>
      <c r="K6571">
        <v>1281.0999999999999</v>
      </c>
      <c r="L6571" t="s">
        <v>24</v>
      </c>
      <c r="M6571" t="s">
        <v>1209</v>
      </c>
    </row>
    <row r="6572" spans="1:13" hidden="1" x14ac:dyDescent="0.2">
      <c r="A6572" t="s">
        <v>47</v>
      </c>
      <c r="B6572" t="s">
        <v>1220</v>
      </c>
      <c r="C6572" t="s">
        <v>1145</v>
      </c>
      <c r="E6572" t="s">
        <v>46</v>
      </c>
      <c r="I6572">
        <v>0</v>
      </c>
      <c r="J6572">
        <v>55.7</v>
      </c>
      <c r="K6572">
        <v>0</v>
      </c>
    </row>
    <row r="6573" spans="1:13" hidden="1" x14ac:dyDescent="0.2">
      <c r="A6573" t="s">
        <v>47</v>
      </c>
      <c r="B6573" t="s">
        <v>1220</v>
      </c>
      <c r="C6573" t="s">
        <v>1145</v>
      </c>
      <c r="E6573" t="s">
        <v>20</v>
      </c>
      <c r="I6573">
        <v>1</v>
      </c>
      <c r="J6573">
        <v>55.7</v>
      </c>
      <c r="K6573">
        <v>55.7</v>
      </c>
    </row>
    <row r="6574" spans="1:13" hidden="1" x14ac:dyDescent="0.2">
      <c r="A6574" t="s">
        <v>47</v>
      </c>
      <c r="B6574" t="s">
        <v>1220</v>
      </c>
      <c r="C6574" t="s">
        <v>1145</v>
      </c>
      <c r="E6574" t="s">
        <v>17</v>
      </c>
      <c r="I6574">
        <v>0</v>
      </c>
      <c r="J6574">
        <v>55.7</v>
      </c>
      <c r="K6574">
        <v>0</v>
      </c>
    </row>
    <row r="6575" spans="1:13" hidden="1" x14ac:dyDescent="0.2">
      <c r="A6575" t="s">
        <v>47</v>
      </c>
      <c r="B6575" t="s">
        <v>1220</v>
      </c>
      <c r="C6575" t="s">
        <v>1145</v>
      </c>
      <c r="E6575" t="s">
        <v>18</v>
      </c>
      <c r="I6575">
        <v>0</v>
      </c>
      <c r="J6575">
        <v>55.7</v>
      </c>
      <c r="K6575">
        <v>0</v>
      </c>
    </row>
    <row r="6576" spans="1:13" hidden="1" x14ac:dyDescent="0.2">
      <c r="A6576" t="s">
        <v>47</v>
      </c>
      <c r="B6576" t="s">
        <v>1220</v>
      </c>
      <c r="C6576" t="s">
        <v>1145</v>
      </c>
      <c r="E6576" t="s">
        <v>1222</v>
      </c>
      <c r="F6576" t="s">
        <v>1223</v>
      </c>
      <c r="G6576" t="s">
        <v>134</v>
      </c>
      <c r="H6576" t="s">
        <v>198</v>
      </c>
      <c r="I6576">
        <v>10</v>
      </c>
      <c r="J6576">
        <v>55.7</v>
      </c>
      <c r="K6576">
        <v>557</v>
      </c>
      <c r="L6576" t="s">
        <v>24</v>
      </c>
      <c r="M6576" t="s">
        <v>1224</v>
      </c>
    </row>
    <row r="6577" spans="1:13" hidden="1" x14ac:dyDescent="0.2">
      <c r="A6577" t="s">
        <v>47</v>
      </c>
      <c r="B6577" t="s">
        <v>1220</v>
      </c>
      <c r="C6577" t="s">
        <v>1145</v>
      </c>
      <c r="E6577" t="s">
        <v>1206</v>
      </c>
      <c r="F6577" t="s">
        <v>1179</v>
      </c>
      <c r="G6577" t="s">
        <v>134</v>
      </c>
      <c r="H6577" t="s">
        <v>64</v>
      </c>
      <c r="I6577">
        <v>0</v>
      </c>
      <c r="J6577">
        <v>55.7</v>
      </c>
      <c r="K6577">
        <v>0</v>
      </c>
      <c r="L6577" t="s">
        <v>24</v>
      </c>
    </row>
    <row r="6578" spans="1:13" hidden="1" x14ac:dyDescent="0.2">
      <c r="A6578" t="s">
        <v>47</v>
      </c>
      <c r="B6578" t="s">
        <v>1220</v>
      </c>
      <c r="C6578" t="s">
        <v>1145</v>
      </c>
      <c r="E6578" t="s">
        <v>1225</v>
      </c>
      <c r="F6578" t="s">
        <v>1226</v>
      </c>
      <c r="G6578" t="s">
        <v>134</v>
      </c>
      <c r="H6578" t="s">
        <v>64</v>
      </c>
      <c r="I6578">
        <v>0</v>
      </c>
      <c r="J6578">
        <v>55.7</v>
      </c>
      <c r="K6578">
        <v>0</v>
      </c>
      <c r="L6578" t="s">
        <v>24</v>
      </c>
    </row>
    <row r="6579" spans="1:13" hidden="1" x14ac:dyDescent="0.2">
      <c r="A6579" t="s">
        <v>47</v>
      </c>
      <c r="B6579" t="s">
        <v>1220</v>
      </c>
      <c r="C6579" t="s">
        <v>1145</v>
      </c>
      <c r="E6579" t="s">
        <v>1227</v>
      </c>
      <c r="F6579" t="s">
        <v>1228</v>
      </c>
      <c r="G6579" t="s">
        <v>134</v>
      </c>
      <c r="H6579" t="s">
        <v>64</v>
      </c>
      <c r="I6579">
        <v>6</v>
      </c>
      <c r="J6579">
        <v>55.7</v>
      </c>
      <c r="K6579">
        <v>334.2</v>
      </c>
      <c r="L6579" t="s">
        <v>24</v>
      </c>
      <c r="M6579" t="s">
        <v>1229</v>
      </c>
    </row>
    <row r="6580" spans="1:13" hidden="1" x14ac:dyDescent="0.2">
      <c r="A6580" t="s">
        <v>47</v>
      </c>
      <c r="B6580" t="s">
        <v>1220</v>
      </c>
      <c r="C6580" t="s">
        <v>1145</v>
      </c>
      <c r="E6580" t="s">
        <v>1230</v>
      </c>
      <c r="F6580" t="s">
        <v>1231</v>
      </c>
      <c r="G6580" t="s">
        <v>134</v>
      </c>
      <c r="H6580" t="s">
        <v>64</v>
      </c>
      <c r="I6580">
        <v>0</v>
      </c>
      <c r="J6580">
        <v>55.7</v>
      </c>
      <c r="K6580">
        <v>0</v>
      </c>
      <c r="L6580" t="s">
        <v>24</v>
      </c>
      <c r="M6580" t="s">
        <v>1232</v>
      </c>
    </row>
    <row r="6581" spans="1:13" hidden="1" x14ac:dyDescent="0.2">
      <c r="A6581" t="s">
        <v>47</v>
      </c>
      <c r="B6581" t="s">
        <v>1220</v>
      </c>
      <c r="C6581" t="s">
        <v>1145</v>
      </c>
      <c r="E6581" t="s">
        <v>116</v>
      </c>
      <c r="I6581">
        <v>0</v>
      </c>
      <c r="J6581">
        <v>55.7</v>
      </c>
      <c r="K6581">
        <v>0</v>
      </c>
    </row>
    <row r="6582" spans="1:13" hidden="1" x14ac:dyDescent="0.2">
      <c r="A6582" t="s">
        <v>47</v>
      </c>
      <c r="B6582" t="s">
        <v>1220</v>
      </c>
      <c r="C6582" t="s">
        <v>1145</v>
      </c>
      <c r="E6582" t="s">
        <v>46</v>
      </c>
      <c r="I6582">
        <v>0</v>
      </c>
      <c r="J6582">
        <v>55.7</v>
      </c>
      <c r="K6582">
        <v>0</v>
      </c>
    </row>
    <row r="6583" spans="1:13" hidden="1" x14ac:dyDescent="0.2">
      <c r="A6583" t="s">
        <v>48</v>
      </c>
      <c r="B6583" t="s">
        <v>1220</v>
      </c>
      <c r="C6583" t="s">
        <v>1145</v>
      </c>
      <c r="E6583" t="s">
        <v>1221</v>
      </c>
      <c r="F6583" t="s">
        <v>1208</v>
      </c>
      <c r="G6583" t="s">
        <v>134</v>
      </c>
      <c r="H6583" t="s">
        <v>64</v>
      </c>
      <c r="I6583">
        <v>22</v>
      </c>
      <c r="J6583">
        <v>55.7</v>
      </c>
      <c r="K6583">
        <v>1225.4000000000001</v>
      </c>
      <c r="L6583" t="s">
        <v>24</v>
      </c>
      <c r="M6583" t="s">
        <v>1209</v>
      </c>
    </row>
    <row r="6584" spans="1:13" hidden="1" x14ac:dyDescent="0.2">
      <c r="A6584" t="s">
        <v>48</v>
      </c>
      <c r="B6584" t="s">
        <v>1220</v>
      </c>
      <c r="C6584" t="s">
        <v>1145</v>
      </c>
      <c r="E6584" t="s">
        <v>46</v>
      </c>
      <c r="I6584">
        <v>0</v>
      </c>
      <c r="J6584">
        <v>55.7</v>
      </c>
      <c r="K6584">
        <v>0</v>
      </c>
    </row>
    <row r="6585" spans="1:13" hidden="1" x14ac:dyDescent="0.2">
      <c r="A6585" t="s">
        <v>48</v>
      </c>
      <c r="B6585" t="s">
        <v>1220</v>
      </c>
      <c r="C6585" t="s">
        <v>1145</v>
      </c>
      <c r="E6585" t="s">
        <v>20</v>
      </c>
      <c r="I6585">
        <v>0</v>
      </c>
      <c r="J6585">
        <v>55.7</v>
      </c>
      <c r="K6585">
        <v>0</v>
      </c>
    </row>
    <row r="6586" spans="1:13" hidden="1" x14ac:dyDescent="0.2">
      <c r="A6586" t="s">
        <v>48</v>
      </c>
      <c r="B6586" t="s">
        <v>1220</v>
      </c>
      <c r="C6586" t="s">
        <v>1145</v>
      </c>
      <c r="E6586" t="s">
        <v>17</v>
      </c>
      <c r="I6586">
        <v>0</v>
      </c>
      <c r="J6586">
        <v>55.7</v>
      </c>
      <c r="K6586">
        <v>0</v>
      </c>
    </row>
    <row r="6587" spans="1:13" hidden="1" x14ac:dyDescent="0.2">
      <c r="A6587" t="s">
        <v>48</v>
      </c>
      <c r="B6587" t="s">
        <v>1220</v>
      </c>
      <c r="C6587" t="s">
        <v>1145</v>
      </c>
      <c r="E6587" t="s">
        <v>18</v>
      </c>
      <c r="I6587">
        <v>2</v>
      </c>
      <c r="J6587">
        <v>55.7</v>
      </c>
      <c r="K6587">
        <v>111.4</v>
      </c>
    </row>
    <row r="6588" spans="1:13" hidden="1" x14ac:dyDescent="0.2">
      <c r="A6588" t="s">
        <v>48</v>
      </c>
      <c r="B6588" t="s">
        <v>1220</v>
      </c>
      <c r="C6588" t="s">
        <v>1145</v>
      </c>
      <c r="E6588" t="s">
        <v>1222</v>
      </c>
      <c r="F6588" t="s">
        <v>1223</v>
      </c>
      <c r="G6588" t="s">
        <v>134</v>
      </c>
      <c r="H6588" t="s">
        <v>198</v>
      </c>
      <c r="I6588">
        <v>8</v>
      </c>
      <c r="J6588">
        <v>55.7</v>
      </c>
      <c r="K6588">
        <v>445.6</v>
      </c>
      <c r="L6588" t="s">
        <v>24</v>
      </c>
      <c r="M6588" t="s">
        <v>1224</v>
      </c>
    </row>
    <row r="6589" spans="1:13" hidden="1" x14ac:dyDescent="0.2">
      <c r="A6589" t="s">
        <v>48</v>
      </c>
      <c r="B6589" t="s">
        <v>1220</v>
      </c>
      <c r="C6589" t="s">
        <v>1145</v>
      </c>
      <c r="E6589" t="s">
        <v>1206</v>
      </c>
      <c r="F6589" t="s">
        <v>1179</v>
      </c>
      <c r="G6589" t="s">
        <v>134</v>
      </c>
      <c r="H6589" t="s">
        <v>64</v>
      </c>
      <c r="I6589">
        <v>0</v>
      </c>
      <c r="J6589">
        <v>55.7</v>
      </c>
      <c r="K6589">
        <v>0</v>
      </c>
      <c r="L6589" t="s">
        <v>24</v>
      </c>
    </row>
    <row r="6590" spans="1:13" hidden="1" x14ac:dyDescent="0.2">
      <c r="A6590" t="s">
        <v>48</v>
      </c>
      <c r="B6590" t="s">
        <v>1220</v>
      </c>
      <c r="C6590" t="s">
        <v>1145</v>
      </c>
      <c r="E6590" t="s">
        <v>1225</v>
      </c>
      <c r="F6590" t="s">
        <v>1226</v>
      </c>
      <c r="G6590" t="s">
        <v>134</v>
      </c>
      <c r="H6590" t="s">
        <v>64</v>
      </c>
      <c r="I6590">
        <v>0</v>
      </c>
      <c r="J6590">
        <v>55.7</v>
      </c>
      <c r="K6590">
        <v>0</v>
      </c>
      <c r="L6590" t="s">
        <v>24</v>
      </c>
    </row>
    <row r="6591" spans="1:13" hidden="1" x14ac:dyDescent="0.2">
      <c r="A6591" t="s">
        <v>48</v>
      </c>
      <c r="B6591" t="s">
        <v>1220</v>
      </c>
      <c r="C6591" t="s">
        <v>1145</v>
      </c>
      <c r="E6591" t="s">
        <v>1227</v>
      </c>
      <c r="F6591" t="s">
        <v>1228</v>
      </c>
      <c r="G6591" t="s">
        <v>134</v>
      </c>
      <c r="H6591" t="s">
        <v>64</v>
      </c>
      <c r="I6591">
        <v>8</v>
      </c>
      <c r="J6591">
        <v>55.7</v>
      </c>
      <c r="K6591">
        <v>445.6</v>
      </c>
      <c r="L6591" t="s">
        <v>24</v>
      </c>
      <c r="M6591" t="s">
        <v>1229</v>
      </c>
    </row>
    <row r="6592" spans="1:13" hidden="1" x14ac:dyDescent="0.2">
      <c r="A6592" t="s">
        <v>48</v>
      </c>
      <c r="B6592" t="s">
        <v>1220</v>
      </c>
      <c r="C6592" t="s">
        <v>1145</v>
      </c>
      <c r="E6592" t="s">
        <v>1230</v>
      </c>
      <c r="F6592" t="s">
        <v>1231</v>
      </c>
      <c r="G6592" t="s">
        <v>134</v>
      </c>
      <c r="H6592" t="s">
        <v>64</v>
      </c>
      <c r="I6592">
        <v>0</v>
      </c>
      <c r="J6592">
        <v>55.7</v>
      </c>
      <c r="K6592">
        <v>0</v>
      </c>
      <c r="L6592" t="s">
        <v>24</v>
      </c>
      <c r="M6592" t="s">
        <v>1232</v>
      </c>
    </row>
    <row r="6593" spans="1:13" hidden="1" x14ac:dyDescent="0.2">
      <c r="A6593" t="s">
        <v>48</v>
      </c>
      <c r="B6593" t="s">
        <v>1220</v>
      </c>
      <c r="C6593" t="s">
        <v>1145</v>
      </c>
      <c r="E6593" t="s">
        <v>116</v>
      </c>
      <c r="I6593">
        <v>0</v>
      </c>
      <c r="J6593">
        <v>55.7</v>
      </c>
      <c r="K6593">
        <v>0</v>
      </c>
    </row>
    <row r="6594" spans="1:13" hidden="1" x14ac:dyDescent="0.2">
      <c r="A6594" t="s">
        <v>48</v>
      </c>
      <c r="B6594" t="s">
        <v>1220</v>
      </c>
      <c r="C6594" t="s">
        <v>1145</v>
      </c>
      <c r="E6594" t="s">
        <v>46</v>
      </c>
      <c r="I6594">
        <v>0</v>
      </c>
      <c r="J6594">
        <v>55.7</v>
      </c>
      <c r="K6594">
        <v>0</v>
      </c>
    </row>
    <row r="6595" spans="1:13" hidden="1" x14ac:dyDescent="0.2">
      <c r="A6595" t="s">
        <v>49</v>
      </c>
      <c r="B6595" t="s">
        <v>1220</v>
      </c>
      <c r="C6595" t="s">
        <v>1145</v>
      </c>
      <c r="E6595" t="s">
        <v>1221</v>
      </c>
      <c r="F6595" t="s">
        <v>1208</v>
      </c>
      <c r="G6595" t="s">
        <v>134</v>
      </c>
      <c r="H6595" t="s">
        <v>64</v>
      </c>
      <c r="I6595">
        <v>36</v>
      </c>
      <c r="J6595">
        <v>55.7</v>
      </c>
      <c r="K6595">
        <v>2005.2</v>
      </c>
      <c r="L6595" t="s">
        <v>24</v>
      </c>
      <c r="M6595" t="s">
        <v>1209</v>
      </c>
    </row>
    <row r="6596" spans="1:13" hidden="1" x14ac:dyDescent="0.2">
      <c r="A6596" t="s">
        <v>49</v>
      </c>
      <c r="B6596" t="s">
        <v>1220</v>
      </c>
      <c r="C6596" t="s">
        <v>1145</v>
      </c>
      <c r="E6596" t="s">
        <v>46</v>
      </c>
      <c r="I6596">
        <v>0</v>
      </c>
      <c r="J6596">
        <v>55.7</v>
      </c>
      <c r="K6596">
        <v>0</v>
      </c>
    </row>
    <row r="6597" spans="1:13" hidden="1" x14ac:dyDescent="0.2">
      <c r="A6597" t="s">
        <v>49</v>
      </c>
      <c r="B6597" t="s">
        <v>1220</v>
      </c>
      <c r="C6597" t="s">
        <v>1145</v>
      </c>
      <c r="E6597" t="s">
        <v>20</v>
      </c>
      <c r="I6597">
        <v>0</v>
      </c>
      <c r="J6597">
        <v>55.7</v>
      </c>
      <c r="K6597">
        <v>0</v>
      </c>
    </row>
    <row r="6598" spans="1:13" hidden="1" x14ac:dyDescent="0.2">
      <c r="A6598" t="s">
        <v>49</v>
      </c>
      <c r="B6598" t="s">
        <v>1220</v>
      </c>
      <c r="C6598" t="s">
        <v>1145</v>
      </c>
      <c r="E6598" t="s">
        <v>17</v>
      </c>
      <c r="I6598">
        <v>4</v>
      </c>
      <c r="J6598">
        <v>55.7</v>
      </c>
      <c r="K6598">
        <v>222.8</v>
      </c>
    </row>
    <row r="6599" spans="1:13" hidden="1" x14ac:dyDescent="0.2">
      <c r="A6599" t="s">
        <v>49</v>
      </c>
      <c r="B6599" t="s">
        <v>1220</v>
      </c>
      <c r="C6599" t="s">
        <v>1145</v>
      </c>
      <c r="E6599" t="s">
        <v>18</v>
      </c>
      <c r="I6599">
        <v>0</v>
      </c>
      <c r="J6599">
        <v>55.7</v>
      </c>
      <c r="K6599">
        <v>0</v>
      </c>
    </row>
    <row r="6600" spans="1:13" hidden="1" x14ac:dyDescent="0.2">
      <c r="A6600" t="s">
        <v>49</v>
      </c>
      <c r="B6600" t="s">
        <v>1220</v>
      </c>
      <c r="C6600" t="s">
        <v>1145</v>
      </c>
      <c r="E6600" t="s">
        <v>1222</v>
      </c>
      <c r="F6600" t="s">
        <v>1223</v>
      </c>
      <c r="G6600" t="s">
        <v>134</v>
      </c>
      <c r="H6600" t="s">
        <v>198</v>
      </c>
      <c r="I6600">
        <v>0</v>
      </c>
      <c r="J6600">
        <v>55.7</v>
      </c>
      <c r="K6600">
        <v>0</v>
      </c>
      <c r="L6600" t="s">
        <v>24</v>
      </c>
      <c r="M6600" t="s">
        <v>1224</v>
      </c>
    </row>
    <row r="6601" spans="1:13" hidden="1" x14ac:dyDescent="0.2">
      <c r="A6601" t="s">
        <v>49</v>
      </c>
      <c r="B6601" t="s">
        <v>1220</v>
      </c>
      <c r="C6601" t="s">
        <v>1145</v>
      </c>
      <c r="E6601" t="s">
        <v>1206</v>
      </c>
      <c r="F6601" t="s">
        <v>1179</v>
      </c>
      <c r="G6601" t="s">
        <v>134</v>
      </c>
      <c r="H6601" t="s">
        <v>64</v>
      </c>
      <c r="I6601">
        <v>0</v>
      </c>
      <c r="J6601">
        <v>55.7</v>
      </c>
      <c r="K6601">
        <v>0</v>
      </c>
      <c r="L6601" t="s">
        <v>24</v>
      </c>
    </row>
    <row r="6602" spans="1:13" hidden="1" x14ac:dyDescent="0.2">
      <c r="A6602" t="s">
        <v>49</v>
      </c>
      <c r="B6602" t="s">
        <v>1220</v>
      </c>
      <c r="C6602" t="s">
        <v>1145</v>
      </c>
      <c r="E6602" t="s">
        <v>1225</v>
      </c>
      <c r="F6602" t="s">
        <v>1226</v>
      </c>
      <c r="G6602" t="s">
        <v>134</v>
      </c>
      <c r="H6602" t="s">
        <v>64</v>
      </c>
      <c r="I6602">
        <v>0</v>
      </c>
      <c r="J6602">
        <v>55.7</v>
      </c>
      <c r="K6602">
        <v>0</v>
      </c>
      <c r="L6602" t="s">
        <v>24</v>
      </c>
    </row>
    <row r="6603" spans="1:13" hidden="1" x14ac:dyDescent="0.2">
      <c r="A6603" t="s">
        <v>49</v>
      </c>
      <c r="B6603" t="s">
        <v>1220</v>
      </c>
      <c r="C6603" t="s">
        <v>1145</v>
      </c>
      <c r="E6603" t="s">
        <v>1227</v>
      </c>
      <c r="F6603" t="s">
        <v>1228</v>
      </c>
      <c r="G6603" t="s">
        <v>134</v>
      </c>
      <c r="H6603" t="s">
        <v>64</v>
      </c>
      <c r="I6603">
        <v>0</v>
      </c>
      <c r="J6603">
        <v>55.7</v>
      </c>
      <c r="K6603">
        <v>0</v>
      </c>
      <c r="L6603" t="s">
        <v>24</v>
      </c>
      <c r="M6603" t="s">
        <v>1229</v>
      </c>
    </row>
    <row r="6604" spans="1:13" hidden="1" x14ac:dyDescent="0.2">
      <c r="A6604" t="s">
        <v>49</v>
      </c>
      <c r="B6604" t="s">
        <v>1220</v>
      </c>
      <c r="C6604" t="s">
        <v>1145</v>
      </c>
      <c r="E6604" t="s">
        <v>1230</v>
      </c>
      <c r="F6604" t="s">
        <v>1231</v>
      </c>
      <c r="G6604" t="s">
        <v>134</v>
      </c>
      <c r="H6604" t="s">
        <v>64</v>
      </c>
      <c r="I6604">
        <v>0</v>
      </c>
      <c r="J6604">
        <v>55.7</v>
      </c>
      <c r="K6604">
        <v>0</v>
      </c>
      <c r="L6604" t="s">
        <v>24</v>
      </c>
      <c r="M6604" t="s">
        <v>1232</v>
      </c>
    </row>
    <row r="6605" spans="1:13" hidden="1" x14ac:dyDescent="0.2">
      <c r="A6605" t="s">
        <v>49</v>
      </c>
      <c r="B6605" t="s">
        <v>1220</v>
      </c>
      <c r="C6605" t="s">
        <v>1145</v>
      </c>
      <c r="E6605" t="s">
        <v>116</v>
      </c>
      <c r="I6605">
        <v>0</v>
      </c>
      <c r="J6605">
        <v>55.7</v>
      </c>
      <c r="K6605">
        <v>0</v>
      </c>
    </row>
    <row r="6606" spans="1:13" hidden="1" x14ac:dyDescent="0.2">
      <c r="A6606" t="s">
        <v>49</v>
      </c>
      <c r="B6606" t="s">
        <v>1220</v>
      </c>
      <c r="C6606" t="s">
        <v>1145</v>
      </c>
      <c r="E6606" t="s">
        <v>46</v>
      </c>
      <c r="I6606">
        <v>0</v>
      </c>
      <c r="J6606">
        <v>55.7</v>
      </c>
      <c r="K6606">
        <v>0</v>
      </c>
    </row>
    <row r="6607" spans="1:13" hidden="1" x14ac:dyDescent="0.2">
      <c r="A6607" t="s">
        <v>51</v>
      </c>
      <c r="B6607" t="s">
        <v>1220</v>
      </c>
      <c r="C6607" t="s">
        <v>1145</v>
      </c>
      <c r="E6607" t="s">
        <v>1221</v>
      </c>
      <c r="F6607" t="s">
        <v>1208</v>
      </c>
      <c r="G6607" t="s">
        <v>134</v>
      </c>
      <c r="H6607" t="s">
        <v>64</v>
      </c>
      <c r="I6607">
        <v>36</v>
      </c>
      <c r="J6607">
        <v>55.7</v>
      </c>
      <c r="K6607">
        <v>2005.2</v>
      </c>
      <c r="L6607" t="s">
        <v>24</v>
      </c>
      <c r="M6607" t="s">
        <v>1209</v>
      </c>
    </row>
    <row r="6608" spans="1:13" hidden="1" x14ac:dyDescent="0.2">
      <c r="A6608" t="s">
        <v>51</v>
      </c>
      <c r="B6608" t="s">
        <v>1220</v>
      </c>
      <c r="C6608" t="s">
        <v>1145</v>
      </c>
      <c r="E6608" t="s">
        <v>46</v>
      </c>
      <c r="I6608">
        <v>0</v>
      </c>
      <c r="J6608">
        <v>55.7</v>
      </c>
      <c r="K6608">
        <v>0</v>
      </c>
    </row>
    <row r="6609" spans="1:13" hidden="1" x14ac:dyDescent="0.2">
      <c r="A6609" t="s">
        <v>51</v>
      </c>
      <c r="B6609" t="s">
        <v>1220</v>
      </c>
      <c r="C6609" t="s">
        <v>1145</v>
      </c>
      <c r="E6609" t="s">
        <v>20</v>
      </c>
      <c r="I6609">
        <v>2</v>
      </c>
      <c r="J6609">
        <v>55.7</v>
      </c>
      <c r="K6609">
        <v>111.4</v>
      </c>
    </row>
    <row r="6610" spans="1:13" hidden="1" x14ac:dyDescent="0.2">
      <c r="A6610" t="s">
        <v>51</v>
      </c>
      <c r="B6610" t="s">
        <v>1220</v>
      </c>
      <c r="C6610" t="s">
        <v>1145</v>
      </c>
      <c r="E6610" t="s">
        <v>17</v>
      </c>
      <c r="I6610">
        <v>0</v>
      </c>
      <c r="J6610">
        <v>55.7</v>
      </c>
      <c r="K6610">
        <v>0</v>
      </c>
    </row>
    <row r="6611" spans="1:13" hidden="1" x14ac:dyDescent="0.2">
      <c r="A6611" t="s">
        <v>51</v>
      </c>
      <c r="B6611" t="s">
        <v>1220</v>
      </c>
      <c r="C6611" t="s">
        <v>1145</v>
      </c>
      <c r="E6611" t="s">
        <v>18</v>
      </c>
      <c r="I6611">
        <v>0</v>
      </c>
      <c r="J6611">
        <v>55.7</v>
      </c>
      <c r="K6611">
        <v>0</v>
      </c>
    </row>
    <row r="6612" spans="1:13" hidden="1" x14ac:dyDescent="0.2">
      <c r="A6612" t="s">
        <v>51</v>
      </c>
      <c r="B6612" t="s">
        <v>1220</v>
      </c>
      <c r="C6612" t="s">
        <v>1145</v>
      </c>
      <c r="E6612" t="s">
        <v>1222</v>
      </c>
      <c r="F6612" t="s">
        <v>1223</v>
      </c>
      <c r="G6612" t="s">
        <v>134</v>
      </c>
      <c r="H6612" t="s">
        <v>198</v>
      </c>
      <c r="I6612">
        <v>2</v>
      </c>
      <c r="J6612">
        <v>55.7</v>
      </c>
      <c r="K6612">
        <v>111.4</v>
      </c>
      <c r="L6612" t="s">
        <v>24</v>
      </c>
      <c r="M6612" t="s">
        <v>1224</v>
      </c>
    </row>
    <row r="6613" spans="1:13" hidden="1" x14ac:dyDescent="0.2">
      <c r="A6613" t="s">
        <v>51</v>
      </c>
      <c r="B6613" t="s">
        <v>1220</v>
      </c>
      <c r="C6613" t="s">
        <v>1145</v>
      </c>
      <c r="E6613" t="s">
        <v>1206</v>
      </c>
      <c r="F6613" t="s">
        <v>1179</v>
      </c>
      <c r="G6613" t="s">
        <v>134</v>
      </c>
      <c r="H6613" t="s">
        <v>64</v>
      </c>
      <c r="I6613">
        <v>0</v>
      </c>
      <c r="J6613">
        <v>55.7</v>
      </c>
      <c r="K6613">
        <v>0</v>
      </c>
      <c r="L6613" t="s">
        <v>24</v>
      </c>
    </row>
    <row r="6614" spans="1:13" hidden="1" x14ac:dyDescent="0.2">
      <c r="A6614" t="s">
        <v>51</v>
      </c>
      <c r="B6614" t="s">
        <v>1220</v>
      </c>
      <c r="C6614" t="s">
        <v>1145</v>
      </c>
      <c r="E6614" t="s">
        <v>1225</v>
      </c>
      <c r="F6614" t="s">
        <v>1226</v>
      </c>
      <c r="G6614" t="s">
        <v>134</v>
      </c>
      <c r="H6614" t="s">
        <v>64</v>
      </c>
      <c r="I6614">
        <v>0</v>
      </c>
      <c r="J6614">
        <v>55.7</v>
      </c>
      <c r="K6614">
        <v>0</v>
      </c>
      <c r="L6614" t="s">
        <v>24</v>
      </c>
    </row>
    <row r="6615" spans="1:13" hidden="1" x14ac:dyDescent="0.2">
      <c r="A6615" t="s">
        <v>51</v>
      </c>
      <c r="B6615" t="s">
        <v>1220</v>
      </c>
      <c r="C6615" t="s">
        <v>1145</v>
      </c>
      <c r="E6615" t="s">
        <v>1227</v>
      </c>
      <c r="F6615" t="s">
        <v>1228</v>
      </c>
      <c r="G6615" t="s">
        <v>134</v>
      </c>
      <c r="H6615" t="s">
        <v>64</v>
      </c>
      <c r="I6615">
        <v>0</v>
      </c>
      <c r="J6615">
        <v>55.7</v>
      </c>
      <c r="K6615">
        <v>0</v>
      </c>
      <c r="L6615" t="s">
        <v>24</v>
      </c>
      <c r="M6615" t="s">
        <v>1229</v>
      </c>
    </row>
    <row r="6616" spans="1:13" hidden="1" x14ac:dyDescent="0.2">
      <c r="A6616" t="s">
        <v>51</v>
      </c>
      <c r="B6616" t="s">
        <v>1220</v>
      </c>
      <c r="C6616" t="s">
        <v>1145</v>
      </c>
      <c r="E6616" t="s">
        <v>1230</v>
      </c>
      <c r="F6616" t="s">
        <v>1231</v>
      </c>
      <c r="G6616" t="s">
        <v>134</v>
      </c>
      <c r="H6616" t="s">
        <v>64</v>
      </c>
      <c r="I6616">
        <v>0</v>
      </c>
      <c r="J6616">
        <v>55.7</v>
      </c>
      <c r="K6616">
        <v>0</v>
      </c>
      <c r="L6616" t="s">
        <v>24</v>
      </c>
      <c r="M6616" t="s">
        <v>1232</v>
      </c>
    </row>
    <row r="6617" spans="1:13" hidden="1" x14ac:dyDescent="0.2">
      <c r="A6617" t="s">
        <v>51</v>
      </c>
      <c r="B6617" t="s">
        <v>1220</v>
      </c>
      <c r="C6617" t="s">
        <v>1145</v>
      </c>
      <c r="E6617" t="s">
        <v>116</v>
      </c>
      <c r="I6617">
        <v>0</v>
      </c>
      <c r="J6617">
        <v>55.7</v>
      </c>
      <c r="K6617">
        <v>0</v>
      </c>
    </row>
    <row r="6618" spans="1:13" hidden="1" x14ac:dyDescent="0.2">
      <c r="A6618" t="s">
        <v>51</v>
      </c>
      <c r="B6618" t="s">
        <v>1220</v>
      </c>
      <c r="C6618" t="s">
        <v>1145</v>
      </c>
      <c r="E6618" t="s">
        <v>46</v>
      </c>
      <c r="I6618">
        <v>0</v>
      </c>
      <c r="J6618">
        <v>55.7</v>
      </c>
      <c r="K6618">
        <v>0</v>
      </c>
    </row>
    <row r="6619" spans="1:13" hidden="1" x14ac:dyDescent="0.2">
      <c r="A6619" t="s">
        <v>55</v>
      </c>
      <c r="B6619" t="s">
        <v>1220</v>
      </c>
      <c r="C6619" t="s">
        <v>1145</v>
      </c>
      <c r="E6619" t="s">
        <v>1221</v>
      </c>
      <c r="F6619" t="s">
        <v>1208</v>
      </c>
      <c r="G6619" t="s">
        <v>134</v>
      </c>
      <c r="H6619" t="s">
        <v>64</v>
      </c>
      <c r="I6619">
        <v>0</v>
      </c>
      <c r="J6619">
        <v>55.7</v>
      </c>
      <c r="K6619">
        <v>0</v>
      </c>
      <c r="L6619" t="s">
        <v>24</v>
      </c>
      <c r="M6619" t="s">
        <v>1209</v>
      </c>
    </row>
    <row r="6620" spans="1:13" hidden="1" x14ac:dyDescent="0.2">
      <c r="A6620" t="s">
        <v>55</v>
      </c>
      <c r="B6620" t="s">
        <v>1220</v>
      </c>
      <c r="C6620" t="s">
        <v>1145</v>
      </c>
      <c r="E6620" t="s">
        <v>46</v>
      </c>
      <c r="I6620">
        <v>0</v>
      </c>
      <c r="J6620">
        <v>55.7</v>
      </c>
      <c r="K6620">
        <v>0</v>
      </c>
    </row>
    <row r="6621" spans="1:13" hidden="1" x14ac:dyDescent="0.2">
      <c r="A6621" t="s">
        <v>55</v>
      </c>
      <c r="B6621" t="s">
        <v>1220</v>
      </c>
      <c r="C6621" t="s">
        <v>1145</v>
      </c>
      <c r="E6621" t="s">
        <v>20</v>
      </c>
      <c r="I6621">
        <v>0</v>
      </c>
      <c r="J6621">
        <v>55.7</v>
      </c>
      <c r="K6621">
        <v>0</v>
      </c>
    </row>
    <row r="6622" spans="1:13" hidden="1" x14ac:dyDescent="0.2">
      <c r="A6622" t="s">
        <v>55</v>
      </c>
      <c r="B6622" t="s">
        <v>1220</v>
      </c>
      <c r="C6622" t="s">
        <v>1145</v>
      </c>
      <c r="E6622" t="s">
        <v>17</v>
      </c>
      <c r="I6622">
        <v>40</v>
      </c>
      <c r="J6622">
        <v>55.7</v>
      </c>
      <c r="K6622">
        <v>2228</v>
      </c>
    </row>
    <row r="6623" spans="1:13" hidden="1" x14ac:dyDescent="0.2">
      <c r="A6623" t="s">
        <v>55</v>
      </c>
      <c r="B6623" t="s">
        <v>1220</v>
      </c>
      <c r="C6623" t="s">
        <v>1145</v>
      </c>
      <c r="E6623" t="s">
        <v>18</v>
      </c>
      <c r="I6623">
        <v>0</v>
      </c>
      <c r="J6623">
        <v>55.7</v>
      </c>
      <c r="K6623">
        <v>0</v>
      </c>
    </row>
    <row r="6624" spans="1:13" hidden="1" x14ac:dyDescent="0.2">
      <c r="A6624" t="s">
        <v>55</v>
      </c>
      <c r="B6624" t="s">
        <v>1220</v>
      </c>
      <c r="C6624" t="s">
        <v>1145</v>
      </c>
      <c r="E6624" t="s">
        <v>1222</v>
      </c>
      <c r="F6624" t="s">
        <v>1223</v>
      </c>
      <c r="G6624" t="s">
        <v>134</v>
      </c>
      <c r="H6624" t="s">
        <v>198</v>
      </c>
      <c r="I6624">
        <v>0</v>
      </c>
      <c r="J6624">
        <v>55.7</v>
      </c>
      <c r="K6624">
        <v>0</v>
      </c>
      <c r="L6624" t="s">
        <v>24</v>
      </c>
      <c r="M6624" t="s">
        <v>1224</v>
      </c>
    </row>
    <row r="6625" spans="1:13" hidden="1" x14ac:dyDescent="0.2">
      <c r="A6625" t="s">
        <v>55</v>
      </c>
      <c r="B6625" t="s">
        <v>1220</v>
      </c>
      <c r="C6625" t="s">
        <v>1145</v>
      </c>
      <c r="E6625" t="s">
        <v>1206</v>
      </c>
      <c r="F6625" t="s">
        <v>1179</v>
      </c>
      <c r="G6625" t="s">
        <v>134</v>
      </c>
      <c r="H6625" t="s">
        <v>64</v>
      </c>
      <c r="I6625">
        <v>0</v>
      </c>
      <c r="J6625">
        <v>55.7</v>
      </c>
      <c r="K6625">
        <v>0</v>
      </c>
      <c r="L6625" t="s">
        <v>24</v>
      </c>
    </row>
    <row r="6626" spans="1:13" hidden="1" x14ac:dyDescent="0.2">
      <c r="A6626" t="s">
        <v>55</v>
      </c>
      <c r="B6626" t="s">
        <v>1220</v>
      </c>
      <c r="C6626" t="s">
        <v>1145</v>
      </c>
      <c r="E6626" t="s">
        <v>1225</v>
      </c>
      <c r="F6626" t="s">
        <v>1226</v>
      </c>
      <c r="G6626" t="s">
        <v>134</v>
      </c>
      <c r="H6626" t="s">
        <v>64</v>
      </c>
      <c r="I6626">
        <v>0</v>
      </c>
      <c r="J6626">
        <v>55.7</v>
      </c>
      <c r="K6626">
        <v>0</v>
      </c>
      <c r="L6626" t="s">
        <v>24</v>
      </c>
    </row>
    <row r="6627" spans="1:13" hidden="1" x14ac:dyDescent="0.2">
      <c r="A6627" t="s">
        <v>55</v>
      </c>
      <c r="B6627" t="s">
        <v>1220</v>
      </c>
      <c r="C6627" t="s">
        <v>1145</v>
      </c>
      <c r="E6627" t="s">
        <v>1227</v>
      </c>
      <c r="F6627" t="s">
        <v>1228</v>
      </c>
      <c r="G6627" t="s">
        <v>134</v>
      </c>
      <c r="H6627" t="s">
        <v>64</v>
      </c>
      <c r="I6627">
        <v>0</v>
      </c>
      <c r="J6627">
        <v>55.7</v>
      </c>
      <c r="K6627">
        <v>0</v>
      </c>
      <c r="L6627" t="s">
        <v>24</v>
      </c>
      <c r="M6627" t="s">
        <v>1229</v>
      </c>
    </row>
    <row r="6628" spans="1:13" hidden="1" x14ac:dyDescent="0.2">
      <c r="A6628" t="s">
        <v>55</v>
      </c>
      <c r="B6628" t="s">
        <v>1220</v>
      </c>
      <c r="C6628" t="s">
        <v>1145</v>
      </c>
      <c r="E6628" t="s">
        <v>1230</v>
      </c>
      <c r="F6628" t="s">
        <v>1231</v>
      </c>
      <c r="G6628" t="s">
        <v>134</v>
      </c>
      <c r="H6628" t="s">
        <v>64</v>
      </c>
      <c r="I6628">
        <v>0</v>
      </c>
      <c r="J6628">
        <v>55.7</v>
      </c>
      <c r="K6628">
        <v>0</v>
      </c>
      <c r="L6628" t="s">
        <v>24</v>
      </c>
      <c r="M6628" t="s">
        <v>1232</v>
      </c>
    </row>
    <row r="6629" spans="1:13" hidden="1" x14ac:dyDescent="0.2">
      <c r="A6629" t="s">
        <v>55</v>
      </c>
      <c r="B6629" t="s">
        <v>1220</v>
      </c>
      <c r="C6629" t="s">
        <v>1145</v>
      </c>
      <c r="E6629" t="s">
        <v>116</v>
      </c>
      <c r="I6629">
        <v>0</v>
      </c>
      <c r="J6629">
        <v>55.7</v>
      </c>
      <c r="K6629">
        <v>0</v>
      </c>
    </row>
    <row r="6630" spans="1:13" hidden="1" x14ac:dyDescent="0.2">
      <c r="A6630" t="s">
        <v>55</v>
      </c>
      <c r="B6630" t="s">
        <v>1220</v>
      </c>
      <c r="C6630" t="s">
        <v>1145</v>
      </c>
      <c r="E6630" t="s">
        <v>46</v>
      </c>
      <c r="I6630">
        <v>0</v>
      </c>
      <c r="J6630">
        <v>55.7</v>
      </c>
      <c r="K6630">
        <v>0</v>
      </c>
    </row>
    <row r="6631" spans="1:13" hidden="1" x14ac:dyDescent="0.2">
      <c r="A6631" t="s">
        <v>56</v>
      </c>
      <c r="B6631" t="s">
        <v>1220</v>
      </c>
      <c r="C6631" t="s">
        <v>1145</v>
      </c>
      <c r="E6631" t="s">
        <v>1221</v>
      </c>
      <c r="F6631" t="s">
        <v>1208</v>
      </c>
      <c r="G6631" t="s">
        <v>134</v>
      </c>
      <c r="H6631" t="s">
        <v>64</v>
      </c>
      <c r="I6631">
        <v>40</v>
      </c>
      <c r="J6631">
        <v>55.7</v>
      </c>
      <c r="K6631">
        <v>2228</v>
      </c>
      <c r="L6631" t="s">
        <v>24</v>
      </c>
      <c r="M6631" t="s">
        <v>1209</v>
      </c>
    </row>
    <row r="6632" spans="1:13" hidden="1" x14ac:dyDescent="0.2">
      <c r="A6632" t="s">
        <v>56</v>
      </c>
      <c r="B6632" t="s">
        <v>1220</v>
      </c>
      <c r="C6632" t="s">
        <v>1145</v>
      </c>
      <c r="E6632" t="s">
        <v>46</v>
      </c>
      <c r="I6632">
        <v>0</v>
      </c>
      <c r="J6632">
        <v>55.7</v>
      </c>
      <c r="K6632">
        <v>0</v>
      </c>
    </row>
    <row r="6633" spans="1:13" hidden="1" x14ac:dyDescent="0.2">
      <c r="A6633" t="s">
        <v>56</v>
      </c>
      <c r="B6633" t="s">
        <v>1220</v>
      </c>
      <c r="C6633" t="s">
        <v>1145</v>
      </c>
      <c r="E6633" t="s">
        <v>20</v>
      </c>
      <c r="I6633">
        <v>0</v>
      </c>
      <c r="J6633">
        <v>55.7</v>
      </c>
      <c r="K6633">
        <v>0</v>
      </c>
    </row>
    <row r="6634" spans="1:13" hidden="1" x14ac:dyDescent="0.2">
      <c r="A6634" t="s">
        <v>56</v>
      </c>
      <c r="B6634" t="s">
        <v>1220</v>
      </c>
      <c r="C6634" t="s">
        <v>1145</v>
      </c>
      <c r="E6634" t="s">
        <v>17</v>
      </c>
      <c r="I6634">
        <v>0</v>
      </c>
      <c r="J6634">
        <v>55.7</v>
      </c>
      <c r="K6634">
        <v>0</v>
      </c>
    </row>
    <row r="6635" spans="1:13" hidden="1" x14ac:dyDescent="0.2">
      <c r="A6635" t="s">
        <v>56</v>
      </c>
      <c r="B6635" t="s">
        <v>1220</v>
      </c>
      <c r="C6635" t="s">
        <v>1145</v>
      </c>
      <c r="E6635" t="s">
        <v>18</v>
      </c>
      <c r="I6635">
        <v>0</v>
      </c>
      <c r="J6635">
        <v>55.7</v>
      </c>
      <c r="K6635">
        <v>0</v>
      </c>
    </row>
    <row r="6636" spans="1:13" hidden="1" x14ac:dyDescent="0.2">
      <c r="A6636" t="s">
        <v>56</v>
      </c>
      <c r="B6636" t="s">
        <v>1220</v>
      </c>
      <c r="C6636" t="s">
        <v>1145</v>
      </c>
      <c r="E6636" t="s">
        <v>1222</v>
      </c>
      <c r="F6636" t="s">
        <v>1223</v>
      </c>
      <c r="G6636" t="s">
        <v>134</v>
      </c>
      <c r="H6636" t="s">
        <v>198</v>
      </c>
      <c r="I6636">
        <v>0</v>
      </c>
      <c r="J6636">
        <v>55.7</v>
      </c>
      <c r="K6636">
        <v>0</v>
      </c>
      <c r="L6636" t="s">
        <v>24</v>
      </c>
      <c r="M6636" t="s">
        <v>1224</v>
      </c>
    </row>
    <row r="6637" spans="1:13" hidden="1" x14ac:dyDescent="0.2">
      <c r="A6637" t="s">
        <v>56</v>
      </c>
      <c r="B6637" t="s">
        <v>1220</v>
      </c>
      <c r="C6637" t="s">
        <v>1145</v>
      </c>
      <c r="E6637" t="s">
        <v>1206</v>
      </c>
      <c r="F6637" t="s">
        <v>1179</v>
      </c>
      <c r="G6637" t="s">
        <v>134</v>
      </c>
      <c r="H6637" t="s">
        <v>64</v>
      </c>
      <c r="I6637">
        <v>0</v>
      </c>
      <c r="J6637">
        <v>55.7</v>
      </c>
      <c r="K6637">
        <v>0</v>
      </c>
      <c r="L6637" t="s">
        <v>24</v>
      </c>
    </row>
    <row r="6638" spans="1:13" hidden="1" x14ac:dyDescent="0.2">
      <c r="A6638" t="s">
        <v>56</v>
      </c>
      <c r="B6638" t="s">
        <v>1220</v>
      </c>
      <c r="C6638" t="s">
        <v>1145</v>
      </c>
      <c r="E6638" t="s">
        <v>1225</v>
      </c>
      <c r="F6638" t="s">
        <v>1226</v>
      </c>
      <c r="G6638" t="s">
        <v>134</v>
      </c>
      <c r="H6638" t="s">
        <v>64</v>
      </c>
      <c r="I6638">
        <v>0</v>
      </c>
      <c r="J6638">
        <v>55.7</v>
      </c>
      <c r="K6638">
        <v>0</v>
      </c>
      <c r="L6638" t="s">
        <v>24</v>
      </c>
    </row>
    <row r="6639" spans="1:13" hidden="1" x14ac:dyDescent="0.2">
      <c r="A6639" t="s">
        <v>56</v>
      </c>
      <c r="B6639" t="s">
        <v>1220</v>
      </c>
      <c r="C6639" t="s">
        <v>1145</v>
      </c>
      <c r="E6639" t="s">
        <v>1227</v>
      </c>
      <c r="F6639" t="s">
        <v>1228</v>
      </c>
      <c r="G6639" t="s">
        <v>134</v>
      </c>
      <c r="H6639" t="s">
        <v>64</v>
      </c>
      <c r="I6639">
        <v>0</v>
      </c>
      <c r="J6639">
        <v>55.7</v>
      </c>
      <c r="K6639">
        <v>0</v>
      </c>
      <c r="L6639" t="s">
        <v>24</v>
      </c>
      <c r="M6639" t="s">
        <v>1229</v>
      </c>
    </row>
    <row r="6640" spans="1:13" hidden="1" x14ac:dyDescent="0.2">
      <c r="A6640" t="s">
        <v>56</v>
      </c>
      <c r="B6640" t="s">
        <v>1220</v>
      </c>
      <c r="C6640" t="s">
        <v>1145</v>
      </c>
      <c r="E6640" t="s">
        <v>1230</v>
      </c>
      <c r="F6640" t="s">
        <v>1231</v>
      </c>
      <c r="G6640" t="s">
        <v>134</v>
      </c>
      <c r="H6640" t="s">
        <v>64</v>
      </c>
      <c r="I6640">
        <v>0</v>
      </c>
      <c r="J6640">
        <v>55.7</v>
      </c>
      <c r="K6640">
        <v>0</v>
      </c>
      <c r="L6640" t="s">
        <v>24</v>
      </c>
      <c r="M6640" t="s">
        <v>1232</v>
      </c>
    </row>
    <row r="6641" spans="1:13" hidden="1" x14ac:dyDescent="0.2">
      <c r="A6641" t="s">
        <v>56</v>
      </c>
      <c r="B6641" t="s">
        <v>1220</v>
      </c>
      <c r="C6641" t="s">
        <v>1145</v>
      </c>
      <c r="E6641" t="s">
        <v>116</v>
      </c>
      <c r="I6641">
        <v>0</v>
      </c>
      <c r="J6641">
        <v>55.7</v>
      </c>
      <c r="K6641">
        <v>0</v>
      </c>
    </row>
    <row r="6642" spans="1:13" hidden="1" x14ac:dyDescent="0.2">
      <c r="A6642" t="s">
        <v>56</v>
      </c>
      <c r="B6642" t="s">
        <v>1220</v>
      </c>
      <c r="C6642" t="s">
        <v>1145</v>
      </c>
      <c r="E6642" t="s">
        <v>46</v>
      </c>
      <c r="I6642">
        <v>0</v>
      </c>
      <c r="J6642">
        <v>55.7</v>
      </c>
      <c r="K6642">
        <v>0</v>
      </c>
    </row>
    <row r="6643" spans="1:13" hidden="1" x14ac:dyDescent="0.2">
      <c r="A6643" t="s">
        <v>60</v>
      </c>
      <c r="B6643" t="s">
        <v>1220</v>
      </c>
      <c r="C6643" t="s">
        <v>1145</v>
      </c>
      <c r="E6643" t="s">
        <v>1221</v>
      </c>
      <c r="F6643" t="s">
        <v>1208</v>
      </c>
      <c r="G6643" t="s">
        <v>134</v>
      </c>
      <c r="H6643" t="s">
        <v>64</v>
      </c>
      <c r="I6643">
        <v>37</v>
      </c>
      <c r="J6643">
        <v>55.7</v>
      </c>
      <c r="K6643">
        <v>2060.9</v>
      </c>
      <c r="L6643" t="s">
        <v>24</v>
      </c>
      <c r="M6643" t="s">
        <v>1209</v>
      </c>
    </row>
    <row r="6644" spans="1:13" hidden="1" x14ac:dyDescent="0.2">
      <c r="A6644" t="s">
        <v>60</v>
      </c>
      <c r="B6644" t="s">
        <v>1220</v>
      </c>
      <c r="C6644" t="s">
        <v>1145</v>
      </c>
      <c r="E6644" t="s">
        <v>46</v>
      </c>
      <c r="I6644">
        <v>0</v>
      </c>
      <c r="J6644">
        <v>55.7</v>
      </c>
      <c r="K6644">
        <v>0</v>
      </c>
    </row>
    <row r="6645" spans="1:13" hidden="1" x14ac:dyDescent="0.2">
      <c r="A6645" t="s">
        <v>60</v>
      </c>
      <c r="B6645" t="s">
        <v>1220</v>
      </c>
      <c r="C6645" t="s">
        <v>1145</v>
      </c>
      <c r="E6645" t="s">
        <v>20</v>
      </c>
      <c r="I6645">
        <v>3</v>
      </c>
      <c r="J6645">
        <v>55.7</v>
      </c>
      <c r="K6645">
        <v>167.1</v>
      </c>
    </row>
    <row r="6646" spans="1:13" hidden="1" x14ac:dyDescent="0.2">
      <c r="A6646" t="s">
        <v>60</v>
      </c>
      <c r="B6646" t="s">
        <v>1220</v>
      </c>
      <c r="C6646" t="s">
        <v>1145</v>
      </c>
      <c r="E6646" t="s">
        <v>17</v>
      </c>
      <c r="I6646">
        <v>0</v>
      </c>
      <c r="J6646">
        <v>55.7</v>
      </c>
      <c r="K6646">
        <v>0</v>
      </c>
    </row>
    <row r="6647" spans="1:13" hidden="1" x14ac:dyDescent="0.2">
      <c r="A6647" t="s">
        <v>60</v>
      </c>
      <c r="B6647" t="s">
        <v>1220</v>
      </c>
      <c r="C6647" t="s">
        <v>1145</v>
      </c>
      <c r="E6647" t="s">
        <v>18</v>
      </c>
      <c r="I6647">
        <v>0</v>
      </c>
      <c r="J6647">
        <v>55.7</v>
      </c>
      <c r="K6647">
        <v>0</v>
      </c>
    </row>
    <row r="6648" spans="1:13" hidden="1" x14ac:dyDescent="0.2">
      <c r="A6648" t="s">
        <v>60</v>
      </c>
      <c r="B6648" t="s">
        <v>1220</v>
      </c>
      <c r="C6648" t="s">
        <v>1145</v>
      </c>
      <c r="E6648" t="s">
        <v>1222</v>
      </c>
      <c r="F6648" t="s">
        <v>1223</v>
      </c>
      <c r="G6648" t="s">
        <v>134</v>
      </c>
      <c r="H6648" t="s">
        <v>198</v>
      </c>
      <c r="I6648">
        <v>0</v>
      </c>
      <c r="J6648">
        <v>55.7</v>
      </c>
      <c r="K6648">
        <v>0</v>
      </c>
      <c r="L6648" t="s">
        <v>24</v>
      </c>
      <c r="M6648" t="s">
        <v>1224</v>
      </c>
    </row>
    <row r="6649" spans="1:13" hidden="1" x14ac:dyDescent="0.2">
      <c r="A6649" t="s">
        <v>60</v>
      </c>
      <c r="B6649" t="s">
        <v>1220</v>
      </c>
      <c r="C6649" t="s">
        <v>1145</v>
      </c>
      <c r="E6649" t="s">
        <v>1206</v>
      </c>
      <c r="F6649" t="s">
        <v>1179</v>
      </c>
      <c r="G6649" t="s">
        <v>134</v>
      </c>
      <c r="H6649" t="s">
        <v>64</v>
      </c>
      <c r="I6649">
        <v>0</v>
      </c>
      <c r="J6649">
        <v>55.7</v>
      </c>
      <c r="K6649">
        <v>0</v>
      </c>
      <c r="L6649" t="s">
        <v>24</v>
      </c>
    </row>
    <row r="6650" spans="1:13" hidden="1" x14ac:dyDescent="0.2">
      <c r="A6650" t="s">
        <v>60</v>
      </c>
      <c r="B6650" t="s">
        <v>1220</v>
      </c>
      <c r="C6650" t="s">
        <v>1145</v>
      </c>
      <c r="E6650" t="s">
        <v>1225</v>
      </c>
      <c r="F6650" t="s">
        <v>1226</v>
      </c>
      <c r="G6650" t="s">
        <v>134</v>
      </c>
      <c r="H6650" t="s">
        <v>64</v>
      </c>
      <c r="I6650">
        <v>0</v>
      </c>
      <c r="J6650">
        <v>55.7</v>
      </c>
      <c r="K6650">
        <v>0</v>
      </c>
      <c r="L6650" t="s">
        <v>24</v>
      </c>
    </row>
    <row r="6651" spans="1:13" hidden="1" x14ac:dyDescent="0.2">
      <c r="A6651" t="s">
        <v>60</v>
      </c>
      <c r="B6651" t="s">
        <v>1220</v>
      </c>
      <c r="C6651" t="s">
        <v>1145</v>
      </c>
      <c r="E6651" t="s">
        <v>1227</v>
      </c>
      <c r="F6651" t="s">
        <v>1228</v>
      </c>
      <c r="G6651" t="s">
        <v>134</v>
      </c>
      <c r="H6651" t="s">
        <v>64</v>
      </c>
      <c r="I6651">
        <v>0</v>
      </c>
      <c r="J6651">
        <v>55.7</v>
      </c>
      <c r="K6651">
        <v>0</v>
      </c>
      <c r="L6651" t="s">
        <v>24</v>
      </c>
      <c r="M6651" t="s">
        <v>1229</v>
      </c>
    </row>
    <row r="6652" spans="1:13" hidden="1" x14ac:dyDescent="0.2">
      <c r="A6652" t="s">
        <v>60</v>
      </c>
      <c r="B6652" t="s">
        <v>1220</v>
      </c>
      <c r="C6652" t="s">
        <v>1145</v>
      </c>
      <c r="E6652" t="s">
        <v>1230</v>
      </c>
      <c r="F6652" t="s">
        <v>1231</v>
      </c>
      <c r="G6652" t="s">
        <v>134</v>
      </c>
      <c r="H6652" t="s">
        <v>64</v>
      </c>
      <c r="I6652">
        <v>0</v>
      </c>
      <c r="J6652">
        <v>55.7</v>
      </c>
      <c r="K6652">
        <v>0</v>
      </c>
      <c r="L6652" t="s">
        <v>24</v>
      </c>
      <c r="M6652" t="s">
        <v>1232</v>
      </c>
    </row>
    <row r="6653" spans="1:13" hidden="1" x14ac:dyDescent="0.2">
      <c r="A6653" t="s">
        <v>60</v>
      </c>
      <c r="B6653" t="s">
        <v>1220</v>
      </c>
      <c r="C6653" t="s">
        <v>1145</v>
      </c>
      <c r="E6653" t="s">
        <v>116</v>
      </c>
      <c r="I6653">
        <v>0</v>
      </c>
      <c r="J6653">
        <v>55.7</v>
      </c>
      <c r="K6653">
        <v>0</v>
      </c>
    </row>
    <row r="6654" spans="1:13" hidden="1" x14ac:dyDescent="0.2">
      <c r="A6654" t="s">
        <v>60</v>
      </c>
      <c r="B6654" t="s">
        <v>1220</v>
      </c>
      <c r="C6654" t="s">
        <v>1145</v>
      </c>
      <c r="E6654" t="s">
        <v>46</v>
      </c>
      <c r="I6654">
        <v>0</v>
      </c>
      <c r="J6654">
        <v>55.7</v>
      </c>
      <c r="K6654">
        <v>0</v>
      </c>
    </row>
    <row r="6655" spans="1:13" hidden="1" x14ac:dyDescent="0.2">
      <c r="A6655" t="s">
        <v>67</v>
      </c>
      <c r="B6655" t="s">
        <v>1220</v>
      </c>
      <c r="C6655" t="s">
        <v>1145</v>
      </c>
      <c r="E6655" t="s">
        <v>1221</v>
      </c>
      <c r="F6655" t="s">
        <v>1208</v>
      </c>
      <c r="G6655" t="s">
        <v>134</v>
      </c>
      <c r="H6655" t="s">
        <v>64</v>
      </c>
      <c r="I6655">
        <v>36</v>
      </c>
      <c r="J6655">
        <v>55.7</v>
      </c>
      <c r="K6655">
        <v>2005.2</v>
      </c>
      <c r="L6655" t="s">
        <v>24</v>
      </c>
      <c r="M6655" t="s">
        <v>1209</v>
      </c>
    </row>
    <row r="6656" spans="1:13" hidden="1" x14ac:dyDescent="0.2">
      <c r="A6656" t="s">
        <v>67</v>
      </c>
      <c r="B6656" t="s">
        <v>1220</v>
      </c>
      <c r="C6656" t="s">
        <v>1145</v>
      </c>
      <c r="E6656" t="s">
        <v>46</v>
      </c>
      <c r="I6656">
        <v>0</v>
      </c>
      <c r="J6656">
        <v>55.7</v>
      </c>
      <c r="K6656">
        <v>0</v>
      </c>
    </row>
    <row r="6657" spans="1:13" hidden="1" x14ac:dyDescent="0.2">
      <c r="A6657" t="s">
        <v>67</v>
      </c>
      <c r="B6657" t="s">
        <v>1220</v>
      </c>
      <c r="C6657" t="s">
        <v>1145</v>
      </c>
      <c r="E6657" t="s">
        <v>20</v>
      </c>
      <c r="I6657">
        <v>0</v>
      </c>
      <c r="J6657">
        <v>55.7</v>
      </c>
      <c r="K6657">
        <v>0</v>
      </c>
    </row>
    <row r="6658" spans="1:13" hidden="1" x14ac:dyDescent="0.2">
      <c r="A6658" t="s">
        <v>67</v>
      </c>
      <c r="B6658" t="s">
        <v>1220</v>
      </c>
      <c r="C6658" t="s">
        <v>1145</v>
      </c>
      <c r="E6658" t="s">
        <v>17</v>
      </c>
      <c r="I6658">
        <v>0</v>
      </c>
      <c r="J6658">
        <v>55.7</v>
      </c>
      <c r="K6658">
        <v>0</v>
      </c>
    </row>
    <row r="6659" spans="1:13" hidden="1" x14ac:dyDescent="0.2">
      <c r="A6659" t="s">
        <v>67</v>
      </c>
      <c r="B6659" t="s">
        <v>1220</v>
      </c>
      <c r="C6659" t="s">
        <v>1145</v>
      </c>
      <c r="E6659" t="s">
        <v>18</v>
      </c>
      <c r="I6659">
        <v>0</v>
      </c>
      <c r="J6659">
        <v>55.7</v>
      </c>
      <c r="K6659">
        <v>0</v>
      </c>
    </row>
    <row r="6660" spans="1:13" hidden="1" x14ac:dyDescent="0.2">
      <c r="A6660" t="s">
        <v>67</v>
      </c>
      <c r="B6660" t="s">
        <v>1220</v>
      </c>
      <c r="C6660" t="s">
        <v>1145</v>
      </c>
      <c r="E6660" t="s">
        <v>1222</v>
      </c>
      <c r="F6660" t="s">
        <v>1223</v>
      </c>
      <c r="G6660" t="s">
        <v>134</v>
      </c>
      <c r="H6660" t="s">
        <v>198</v>
      </c>
      <c r="I6660">
        <v>4</v>
      </c>
      <c r="J6660">
        <v>55.7</v>
      </c>
      <c r="K6660">
        <v>222.8</v>
      </c>
      <c r="L6660" t="s">
        <v>24</v>
      </c>
      <c r="M6660" t="s">
        <v>1224</v>
      </c>
    </row>
    <row r="6661" spans="1:13" hidden="1" x14ac:dyDescent="0.2">
      <c r="A6661" t="s">
        <v>67</v>
      </c>
      <c r="B6661" t="s">
        <v>1220</v>
      </c>
      <c r="C6661" t="s">
        <v>1145</v>
      </c>
      <c r="E6661" t="s">
        <v>1206</v>
      </c>
      <c r="F6661" t="s">
        <v>1179</v>
      </c>
      <c r="G6661" t="s">
        <v>134</v>
      </c>
      <c r="H6661" t="s">
        <v>64</v>
      </c>
      <c r="I6661">
        <v>0</v>
      </c>
      <c r="J6661">
        <v>55.7</v>
      </c>
      <c r="K6661">
        <v>0</v>
      </c>
      <c r="L6661" t="s">
        <v>24</v>
      </c>
    </row>
    <row r="6662" spans="1:13" hidden="1" x14ac:dyDescent="0.2">
      <c r="A6662" t="s">
        <v>67</v>
      </c>
      <c r="B6662" t="s">
        <v>1220</v>
      </c>
      <c r="C6662" t="s">
        <v>1145</v>
      </c>
      <c r="E6662" t="s">
        <v>1225</v>
      </c>
      <c r="F6662" t="s">
        <v>1226</v>
      </c>
      <c r="G6662" t="s">
        <v>134</v>
      </c>
      <c r="H6662" t="s">
        <v>64</v>
      </c>
      <c r="I6662">
        <v>0</v>
      </c>
      <c r="J6662">
        <v>55.7</v>
      </c>
      <c r="K6662">
        <v>0</v>
      </c>
      <c r="L6662" t="s">
        <v>24</v>
      </c>
    </row>
    <row r="6663" spans="1:13" hidden="1" x14ac:dyDescent="0.2">
      <c r="A6663" t="s">
        <v>67</v>
      </c>
      <c r="B6663" t="s">
        <v>1220</v>
      </c>
      <c r="C6663" t="s">
        <v>1145</v>
      </c>
      <c r="E6663" t="s">
        <v>1227</v>
      </c>
      <c r="F6663" t="s">
        <v>1228</v>
      </c>
      <c r="G6663" t="s">
        <v>134</v>
      </c>
      <c r="H6663" t="s">
        <v>64</v>
      </c>
      <c r="I6663">
        <v>0</v>
      </c>
      <c r="J6663">
        <v>55.7</v>
      </c>
      <c r="K6663">
        <v>0</v>
      </c>
      <c r="L6663" t="s">
        <v>24</v>
      </c>
      <c r="M6663" t="s">
        <v>1229</v>
      </c>
    </row>
    <row r="6664" spans="1:13" hidden="1" x14ac:dyDescent="0.2">
      <c r="A6664" t="s">
        <v>67</v>
      </c>
      <c r="B6664" t="s">
        <v>1220</v>
      </c>
      <c r="C6664" t="s">
        <v>1145</v>
      </c>
      <c r="E6664" t="s">
        <v>1230</v>
      </c>
      <c r="F6664" t="s">
        <v>1231</v>
      </c>
      <c r="G6664" t="s">
        <v>134</v>
      </c>
      <c r="H6664" t="s">
        <v>64</v>
      </c>
      <c r="I6664">
        <v>0</v>
      </c>
      <c r="J6664">
        <v>55.7</v>
      </c>
      <c r="K6664">
        <v>0</v>
      </c>
      <c r="L6664" t="s">
        <v>24</v>
      </c>
      <c r="M6664" t="s">
        <v>1232</v>
      </c>
    </row>
    <row r="6665" spans="1:13" hidden="1" x14ac:dyDescent="0.2">
      <c r="A6665" t="s">
        <v>67</v>
      </c>
      <c r="B6665" t="s">
        <v>1220</v>
      </c>
      <c r="C6665" t="s">
        <v>1145</v>
      </c>
      <c r="E6665" t="s">
        <v>116</v>
      </c>
      <c r="I6665">
        <v>0</v>
      </c>
      <c r="J6665">
        <v>55.7</v>
      </c>
      <c r="K6665">
        <v>0</v>
      </c>
    </row>
    <row r="6666" spans="1:13" hidden="1" x14ac:dyDescent="0.2">
      <c r="A6666" t="s">
        <v>67</v>
      </c>
      <c r="B6666" t="s">
        <v>1220</v>
      </c>
      <c r="C6666" t="s">
        <v>1145</v>
      </c>
      <c r="E6666" t="s">
        <v>46</v>
      </c>
      <c r="I6666">
        <v>0</v>
      </c>
      <c r="J6666">
        <v>55.7</v>
      </c>
      <c r="K6666">
        <v>0</v>
      </c>
    </row>
    <row r="6667" spans="1:13" hidden="1" x14ac:dyDescent="0.2">
      <c r="A6667" t="s">
        <v>68</v>
      </c>
      <c r="B6667" t="s">
        <v>1220</v>
      </c>
      <c r="C6667" t="s">
        <v>1145</v>
      </c>
      <c r="E6667" t="s">
        <v>1221</v>
      </c>
      <c r="F6667" t="s">
        <v>1208</v>
      </c>
      <c r="G6667" t="s">
        <v>134</v>
      </c>
      <c r="H6667" t="s">
        <v>64</v>
      </c>
      <c r="I6667">
        <v>30</v>
      </c>
      <c r="J6667">
        <v>55.7</v>
      </c>
      <c r="K6667">
        <v>1671</v>
      </c>
      <c r="L6667" t="s">
        <v>24</v>
      </c>
      <c r="M6667" t="s">
        <v>1209</v>
      </c>
    </row>
    <row r="6668" spans="1:13" hidden="1" x14ac:dyDescent="0.2">
      <c r="A6668" t="s">
        <v>68</v>
      </c>
      <c r="B6668" t="s">
        <v>1220</v>
      </c>
      <c r="C6668" t="s">
        <v>1145</v>
      </c>
      <c r="E6668" t="s">
        <v>46</v>
      </c>
      <c r="I6668">
        <v>2</v>
      </c>
      <c r="J6668">
        <v>55.7</v>
      </c>
      <c r="K6668">
        <v>111.4</v>
      </c>
    </row>
    <row r="6669" spans="1:13" hidden="1" x14ac:dyDescent="0.2">
      <c r="A6669" t="s">
        <v>68</v>
      </c>
      <c r="B6669" t="s">
        <v>1220</v>
      </c>
      <c r="C6669" t="s">
        <v>1145</v>
      </c>
      <c r="E6669" t="s">
        <v>20</v>
      </c>
      <c r="I6669">
        <v>0</v>
      </c>
      <c r="J6669">
        <v>55.7</v>
      </c>
      <c r="K6669">
        <v>0</v>
      </c>
    </row>
    <row r="6670" spans="1:13" hidden="1" x14ac:dyDescent="0.2">
      <c r="A6670" t="s">
        <v>68</v>
      </c>
      <c r="B6670" t="s">
        <v>1220</v>
      </c>
      <c r="C6670" t="s">
        <v>1145</v>
      </c>
      <c r="E6670" t="s">
        <v>17</v>
      </c>
      <c r="I6670">
        <v>0</v>
      </c>
      <c r="J6670">
        <v>55.7</v>
      </c>
      <c r="K6670">
        <v>0</v>
      </c>
    </row>
    <row r="6671" spans="1:13" hidden="1" x14ac:dyDescent="0.2">
      <c r="A6671" t="s">
        <v>68</v>
      </c>
      <c r="B6671" t="s">
        <v>1220</v>
      </c>
      <c r="C6671" t="s">
        <v>1145</v>
      </c>
      <c r="E6671" t="s">
        <v>18</v>
      </c>
      <c r="I6671">
        <v>0</v>
      </c>
      <c r="J6671">
        <v>55.7</v>
      </c>
      <c r="K6671">
        <v>0</v>
      </c>
    </row>
    <row r="6672" spans="1:13" hidden="1" x14ac:dyDescent="0.2">
      <c r="A6672" t="s">
        <v>68</v>
      </c>
      <c r="B6672" t="s">
        <v>1220</v>
      </c>
      <c r="C6672" t="s">
        <v>1145</v>
      </c>
      <c r="E6672" t="s">
        <v>1222</v>
      </c>
      <c r="F6672" t="s">
        <v>1223</v>
      </c>
      <c r="G6672" t="s">
        <v>134</v>
      </c>
      <c r="H6672" t="s">
        <v>198</v>
      </c>
      <c r="I6672">
        <v>8</v>
      </c>
      <c r="J6672">
        <v>55.7</v>
      </c>
      <c r="K6672">
        <v>445.6</v>
      </c>
      <c r="L6672" t="s">
        <v>24</v>
      </c>
      <c r="M6672" t="s">
        <v>1224</v>
      </c>
    </row>
    <row r="6673" spans="1:13" hidden="1" x14ac:dyDescent="0.2">
      <c r="A6673" t="s">
        <v>68</v>
      </c>
      <c r="B6673" t="s">
        <v>1220</v>
      </c>
      <c r="C6673" t="s">
        <v>1145</v>
      </c>
      <c r="E6673" t="s">
        <v>1206</v>
      </c>
      <c r="F6673" t="s">
        <v>1179</v>
      </c>
      <c r="G6673" t="s">
        <v>134</v>
      </c>
      <c r="H6673" t="s">
        <v>64</v>
      </c>
      <c r="I6673">
        <v>0</v>
      </c>
      <c r="J6673">
        <v>55.7</v>
      </c>
      <c r="K6673">
        <v>0</v>
      </c>
      <c r="L6673" t="s">
        <v>24</v>
      </c>
    </row>
    <row r="6674" spans="1:13" hidden="1" x14ac:dyDescent="0.2">
      <c r="A6674" t="s">
        <v>68</v>
      </c>
      <c r="B6674" t="s">
        <v>1220</v>
      </c>
      <c r="C6674" t="s">
        <v>1145</v>
      </c>
      <c r="E6674" t="s">
        <v>1225</v>
      </c>
      <c r="F6674" t="s">
        <v>1226</v>
      </c>
      <c r="G6674" t="s">
        <v>134</v>
      </c>
      <c r="H6674" t="s">
        <v>64</v>
      </c>
      <c r="I6674">
        <v>0</v>
      </c>
      <c r="J6674">
        <v>55.7</v>
      </c>
      <c r="K6674">
        <v>0</v>
      </c>
      <c r="L6674" t="s">
        <v>24</v>
      </c>
    </row>
    <row r="6675" spans="1:13" hidden="1" x14ac:dyDescent="0.2">
      <c r="A6675" t="s">
        <v>68</v>
      </c>
      <c r="B6675" t="s">
        <v>1220</v>
      </c>
      <c r="C6675" t="s">
        <v>1145</v>
      </c>
      <c r="E6675" t="s">
        <v>1227</v>
      </c>
      <c r="F6675" t="s">
        <v>1228</v>
      </c>
      <c r="G6675" t="s">
        <v>134</v>
      </c>
      <c r="H6675" t="s">
        <v>64</v>
      </c>
      <c r="I6675">
        <v>0</v>
      </c>
      <c r="J6675">
        <v>55.7</v>
      </c>
      <c r="K6675">
        <v>0</v>
      </c>
      <c r="L6675" t="s">
        <v>24</v>
      </c>
      <c r="M6675" t="s">
        <v>1229</v>
      </c>
    </row>
    <row r="6676" spans="1:13" hidden="1" x14ac:dyDescent="0.2">
      <c r="A6676" t="s">
        <v>68</v>
      </c>
      <c r="B6676" t="s">
        <v>1220</v>
      </c>
      <c r="C6676" t="s">
        <v>1145</v>
      </c>
      <c r="E6676" t="s">
        <v>1230</v>
      </c>
      <c r="F6676" t="s">
        <v>1231</v>
      </c>
      <c r="G6676" t="s">
        <v>134</v>
      </c>
      <c r="H6676" t="s">
        <v>64</v>
      </c>
      <c r="I6676">
        <v>0</v>
      </c>
      <c r="J6676">
        <v>55.7</v>
      </c>
      <c r="K6676">
        <v>0</v>
      </c>
      <c r="L6676" t="s">
        <v>24</v>
      </c>
      <c r="M6676" t="s">
        <v>1232</v>
      </c>
    </row>
    <row r="6677" spans="1:13" hidden="1" x14ac:dyDescent="0.2">
      <c r="A6677" t="s">
        <v>68</v>
      </c>
      <c r="B6677" t="s">
        <v>1220</v>
      </c>
      <c r="C6677" t="s">
        <v>1145</v>
      </c>
      <c r="E6677" t="s">
        <v>116</v>
      </c>
      <c r="I6677">
        <v>0</v>
      </c>
      <c r="J6677">
        <v>55.7</v>
      </c>
      <c r="K6677">
        <v>0</v>
      </c>
    </row>
    <row r="6678" spans="1:13" hidden="1" x14ac:dyDescent="0.2">
      <c r="A6678" t="s">
        <v>68</v>
      </c>
      <c r="B6678" t="s">
        <v>1220</v>
      </c>
      <c r="C6678" t="s">
        <v>1145</v>
      </c>
      <c r="E6678" t="s">
        <v>46</v>
      </c>
      <c r="I6678">
        <v>0</v>
      </c>
      <c r="J6678">
        <v>55.7</v>
      </c>
      <c r="K6678">
        <v>0</v>
      </c>
    </row>
    <row r="6679" spans="1:13" hidden="1" x14ac:dyDescent="0.2">
      <c r="A6679" t="s">
        <v>69</v>
      </c>
      <c r="B6679" t="s">
        <v>1220</v>
      </c>
      <c r="C6679" t="s">
        <v>1145</v>
      </c>
      <c r="E6679" t="s">
        <v>1221</v>
      </c>
      <c r="F6679" t="s">
        <v>1208</v>
      </c>
      <c r="G6679" t="s">
        <v>134</v>
      </c>
      <c r="H6679" t="s">
        <v>64</v>
      </c>
      <c r="I6679">
        <v>30</v>
      </c>
      <c r="J6679">
        <v>55.7</v>
      </c>
      <c r="K6679">
        <v>1671</v>
      </c>
      <c r="L6679" t="s">
        <v>24</v>
      </c>
      <c r="M6679" t="s">
        <v>1209</v>
      </c>
    </row>
    <row r="6680" spans="1:13" hidden="1" x14ac:dyDescent="0.2">
      <c r="A6680" t="s">
        <v>69</v>
      </c>
      <c r="B6680" t="s">
        <v>1220</v>
      </c>
      <c r="C6680" t="s">
        <v>1145</v>
      </c>
      <c r="E6680" t="s">
        <v>46</v>
      </c>
      <c r="I6680">
        <v>0</v>
      </c>
      <c r="J6680">
        <v>55.7</v>
      </c>
      <c r="K6680">
        <v>0</v>
      </c>
    </row>
    <row r="6681" spans="1:13" hidden="1" x14ac:dyDescent="0.2">
      <c r="A6681" t="s">
        <v>69</v>
      </c>
      <c r="B6681" t="s">
        <v>1220</v>
      </c>
      <c r="C6681" t="s">
        <v>1145</v>
      </c>
      <c r="E6681" t="s">
        <v>20</v>
      </c>
      <c r="I6681">
        <v>2</v>
      </c>
      <c r="J6681">
        <v>55.7</v>
      </c>
      <c r="K6681">
        <v>111.4</v>
      </c>
    </row>
    <row r="6682" spans="1:13" hidden="1" x14ac:dyDescent="0.2">
      <c r="A6682" t="s">
        <v>69</v>
      </c>
      <c r="B6682" t="s">
        <v>1220</v>
      </c>
      <c r="C6682" t="s">
        <v>1145</v>
      </c>
      <c r="E6682" t="s">
        <v>17</v>
      </c>
      <c r="I6682">
        <v>0</v>
      </c>
      <c r="J6682">
        <v>55.7</v>
      </c>
      <c r="K6682">
        <v>0</v>
      </c>
    </row>
    <row r="6683" spans="1:13" hidden="1" x14ac:dyDescent="0.2">
      <c r="A6683" t="s">
        <v>69</v>
      </c>
      <c r="B6683" t="s">
        <v>1220</v>
      </c>
      <c r="C6683" t="s">
        <v>1145</v>
      </c>
      <c r="E6683" t="s">
        <v>18</v>
      </c>
      <c r="I6683">
        <v>0</v>
      </c>
      <c r="J6683">
        <v>55.7</v>
      </c>
      <c r="K6683">
        <v>0</v>
      </c>
    </row>
    <row r="6684" spans="1:13" hidden="1" x14ac:dyDescent="0.2">
      <c r="A6684" t="s">
        <v>69</v>
      </c>
      <c r="B6684" t="s">
        <v>1220</v>
      </c>
      <c r="C6684" t="s">
        <v>1145</v>
      </c>
      <c r="E6684" t="s">
        <v>1222</v>
      </c>
      <c r="F6684" t="s">
        <v>1223</v>
      </c>
      <c r="G6684" t="s">
        <v>134</v>
      </c>
      <c r="H6684" t="s">
        <v>198</v>
      </c>
      <c r="I6684">
        <v>0</v>
      </c>
      <c r="J6684">
        <v>55.7</v>
      </c>
      <c r="K6684">
        <v>0</v>
      </c>
      <c r="L6684" t="s">
        <v>24</v>
      </c>
      <c r="M6684" t="s">
        <v>1224</v>
      </c>
    </row>
    <row r="6685" spans="1:13" hidden="1" x14ac:dyDescent="0.2">
      <c r="A6685" t="s">
        <v>69</v>
      </c>
      <c r="B6685" t="s">
        <v>1220</v>
      </c>
      <c r="C6685" t="s">
        <v>1145</v>
      </c>
      <c r="E6685" t="s">
        <v>1206</v>
      </c>
      <c r="F6685" t="s">
        <v>1179</v>
      </c>
      <c r="G6685" t="s">
        <v>134</v>
      </c>
      <c r="H6685" t="s">
        <v>64</v>
      </c>
      <c r="I6685">
        <v>0</v>
      </c>
      <c r="J6685">
        <v>55.7</v>
      </c>
      <c r="K6685">
        <v>0</v>
      </c>
      <c r="L6685" t="s">
        <v>24</v>
      </c>
    </row>
    <row r="6686" spans="1:13" hidden="1" x14ac:dyDescent="0.2">
      <c r="A6686" t="s">
        <v>69</v>
      </c>
      <c r="B6686" t="s">
        <v>1220</v>
      </c>
      <c r="C6686" t="s">
        <v>1145</v>
      </c>
      <c r="E6686" t="s">
        <v>1225</v>
      </c>
      <c r="F6686" t="s">
        <v>1226</v>
      </c>
      <c r="G6686" t="s">
        <v>134</v>
      </c>
      <c r="H6686" t="s">
        <v>64</v>
      </c>
      <c r="I6686">
        <v>0</v>
      </c>
      <c r="J6686">
        <v>55.7</v>
      </c>
      <c r="K6686">
        <v>0</v>
      </c>
      <c r="L6686" t="s">
        <v>24</v>
      </c>
    </row>
    <row r="6687" spans="1:13" hidden="1" x14ac:dyDescent="0.2">
      <c r="A6687" t="s">
        <v>69</v>
      </c>
      <c r="B6687" t="s">
        <v>1220</v>
      </c>
      <c r="C6687" t="s">
        <v>1145</v>
      </c>
      <c r="E6687" t="s">
        <v>1227</v>
      </c>
      <c r="F6687" t="s">
        <v>1228</v>
      </c>
      <c r="G6687" t="s">
        <v>134</v>
      </c>
      <c r="H6687" t="s">
        <v>64</v>
      </c>
      <c r="I6687">
        <v>0</v>
      </c>
      <c r="J6687">
        <v>55.7</v>
      </c>
      <c r="K6687">
        <v>0</v>
      </c>
      <c r="L6687" t="s">
        <v>24</v>
      </c>
      <c r="M6687" t="s">
        <v>1229</v>
      </c>
    </row>
    <row r="6688" spans="1:13" hidden="1" x14ac:dyDescent="0.2">
      <c r="A6688" t="s">
        <v>69</v>
      </c>
      <c r="B6688" t="s">
        <v>1220</v>
      </c>
      <c r="C6688" t="s">
        <v>1145</v>
      </c>
      <c r="E6688" t="s">
        <v>1230</v>
      </c>
      <c r="F6688" t="s">
        <v>1231</v>
      </c>
      <c r="G6688" t="s">
        <v>134</v>
      </c>
      <c r="H6688" t="s">
        <v>64</v>
      </c>
      <c r="I6688">
        <v>0</v>
      </c>
      <c r="J6688">
        <v>55.7</v>
      </c>
      <c r="K6688">
        <v>0</v>
      </c>
      <c r="L6688" t="s">
        <v>24</v>
      </c>
      <c r="M6688" t="s">
        <v>1232</v>
      </c>
    </row>
    <row r="6689" spans="1:13" hidden="1" x14ac:dyDescent="0.2">
      <c r="A6689" t="s">
        <v>69</v>
      </c>
      <c r="B6689" t="s">
        <v>1220</v>
      </c>
      <c r="C6689" t="s">
        <v>1145</v>
      </c>
      <c r="E6689" t="s">
        <v>116</v>
      </c>
      <c r="I6689">
        <v>0</v>
      </c>
      <c r="J6689">
        <v>55.7</v>
      </c>
      <c r="K6689">
        <v>0</v>
      </c>
    </row>
    <row r="6690" spans="1:13" hidden="1" x14ac:dyDescent="0.2">
      <c r="A6690" t="s">
        <v>69</v>
      </c>
      <c r="B6690" t="s">
        <v>1220</v>
      </c>
      <c r="C6690" t="s">
        <v>1145</v>
      </c>
      <c r="E6690" t="s">
        <v>46</v>
      </c>
      <c r="I6690">
        <v>0</v>
      </c>
      <c r="J6690">
        <v>55.7</v>
      </c>
      <c r="K6690">
        <v>0</v>
      </c>
    </row>
    <row r="6691" spans="1:13" hidden="1" x14ac:dyDescent="0.2">
      <c r="A6691" t="s">
        <v>70</v>
      </c>
      <c r="B6691" t="s">
        <v>1220</v>
      </c>
      <c r="C6691" t="s">
        <v>1145</v>
      </c>
      <c r="E6691" t="s">
        <v>1221</v>
      </c>
      <c r="F6691" t="s">
        <v>1208</v>
      </c>
      <c r="G6691" t="s">
        <v>134</v>
      </c>
      <c r="H6691" t="s">
        <v>64</v>
      </c>
      <c r="I6691">
        <v>40</v>
      </c>
      <c r="J6691">
        <v>55.7</v>
      </c>
      <c r="K6691">
        <v>2228</v>
      </c>
      <c r="L6691" t="s">
        <v>24</v>
      </c>
      <c r="M6691" t="s">
        <v>1209</v>
      </c>
    </row>
    <row r="6692" spans="1:13" hidden="1" x14ac:dyDescent="0.2">
      <c r="A6692" t="s">
        <v>70</v>
      </c>
      <c r="B6692" t="s">
        <v>1220</v>
      </c>
      <c r="C6692" t="s">
        <v>1145</v>
      </c>
      <c r="E6692" t="s">
        <v>46</v>
      </c>
      <c r="I6692">
        <v>0</v>
      </c>
      <c r="J6692">
        <v>55.7</v>
      </c>
      <c r="K6692">
        <v>0</v>
      </c>
    </row>
    <row r="6693" spans="1:13" hidden="1" x14ac:dyDescent="0.2">
      <c r="A6693" t="s">
        <v>70</v>
      </c>
      <c r="B6693" t="s">
        <v>1220</v>
      </c>
      <c r="C6693" t="s">
        <v>1145</v>
      </c>
      <c r="E6693" t="s">
        <v>20</v>
      </c>
      <c r="I6693">
        <v>0</v>
      </c>
      <c r="J6693">
        <v>55.7</v>
      </c>
      <c r="K6693">
        <v>0</v>
      </c>
    </row>
    <row r="6694" spans="1:13" hidden="1" x14ac:dyDescent="0.2">
      <c r="A6694" t="s">
        <v>70</v>
      </c>
      <c r="B6694" t="s">
        <v>1220</v>
      </c>
      <c r="C6694" t="s">
        <v>1145</v>
      </c>
      <c r="E6694" t="s">
        <v>17</v>
      </c>
      <c r="I6694">
        <v>0</v>
      </c>
      <c r="J6694">
        <v>55.7</v>
      </c>
      <c r="K6694">
        <v>0</v>
      </c>
    </row>
    <row r="6695" spans="1:13" hidden="1" x14ac:dyDescent="0.2">
      <c r="A6695" t="s">
        <v>70</v>
      </c>
      <c r="B6695" t="s">
        <v>1220</v>
      </c>
      <c r="C6695" t="s">
        <v>1145</v>
      </c>
      <c r="E6695" t="s">
        <v>18</v>
      </c>
      <c r="I6695">
        <v>0</v>
      </c>
      <c r="J6695">
        <v>55.7</v>
      </c>
      <c r="K6695">
        <v>0</v>
      </c>
    </row>
    <row r="6696" spans="1:13" hidden="1" x14ac:dyDescent="0.2">
      <c r="A6696" t="s">
        <v>70</v>
      </c>
      <c r="B6696" t="s">
        <v>1220</v>
      </c>
      <c r="C6696" t="s">
        <v>1145</v>
      </c>
      <c r="E6696" t="s">
        <v>1222</v>
      </c>
      <c r="F6696" t="s">
        <v>1223</v>
      </c>
      <c r="G6696" t="s">
        <v>134</v>
      </c>
      <c r="H6696" t="s">
        <v>198</v>
      </c>
      <c r="I6696">
        <v>0</v>
      </c>
      <c r="J6696">
        <v>55.7</v>
      </c>
      <c r="K6696">
        <v>0</v>
      </c>
      <c r="L6696" t="s">
        <v>24</v>
      </c>
      <c r="M6696" t="s">
        <v>1224</v>
      </c>
    </row>
    <row r="6697" spans="1:13" hidden="1" x14ac:dyDescent="0.2">
      <c r="A6697" t="s">
        <v>70</v>
      </c>
      <c r="B6697" t="s">
        <v>1220</v>
      </c>
      <c r="C6697" t="s">
        <v>1145</v>
      </c>
      <c r="E6697" t="s">
        <v>1206</v>
      </c>
      <c r="F6697" t="s">
        <v>1179</v>
      </c>
      <c r="G6697" t="s">
        <v>134</v>
      </c>
      <c r="H6697" t="s">
        <v>64</v>
      </c>
      <c r="I6697">
        <v>0</v>
      </c>
      <c r="J6697">
        <v>55.7</v>
      </c>
      <c r="K6697">
        <v>0</v>
      </c>
      <c r="L6697" t="s">
        <v>24</v>
      </c>
    </row>
    <row r="6698" spans="1:13" hidden="1" x14ac:dyDescent="0.2">
      <c r="A6698" t="s">
        <v>70</v>
      </c>
      <c r="B6698" t="s">
        <v>1220</v>
      </c>
      <c r="C6698" t="s">
        <v>1145</v>
      </c>
      <c r="E6698" t="s">
        <v>1225</v>
      </c>
      <c r="F6698" t="s">
        <v>1226</v>
      </c>
      <c r="G6698" t="s">
        <v>134</v>
      </c>
      <c r="H6698" t="s">
        <v>64</v>
      </c>
      <c r="I6698">
        <v>0</v>
      </c>
      <c r="J6698">
        <v>55.7</v>
      </c>
      <c r="K6698">
        <v>0</v>
      </c>
      <c r="L6698" t="s">
        <v>24</v>
      </c>
    </row>
    <row r="6699" spans="1:13" hidden="1" x14ac:dyDescent="0.2">
      <c r="A6699" t="s">
        <v>70</v>
      </c>
      <c r="B6699" t="s">
        <v>1220</v>
      </c>
      <c r="C6699" t="s">
        <v>1145</v>
      </c>
      <c r="E6699" t="s">
        <v>1227</v>
      </c>
      <c r="F6699" t="s">
        <v>1228</v>
      </c>
      <c r="G6699" t="s">
        <v>134</v>
      </c>
      <c r="H6699" t="s">
        <v>64</v>
      </c>
      <c r="I6699">
        <v>0</v>
      </c>
      <c r="J6699">
        <v>55.7</v>
      </c>
      <c r="K6699">
        <v>0</v>
      </c>
      <c r="L6699" t="s">
        <v>24</v>
      </c>
      <c r="M6699" t="s">
        <v>1229</v>
      </c>
    </row>
    <row r="6700" spans="1:13" hidden="1" x14ac:dyDescent="0.2">
      <c r="A6700" t="s">
        <v>70</v>
      </c>
      <c r="B6700" t="s">
        <v>1220</v>
      </c>
      <c r="C6700" t="s">
        <v>1145</v>
      </c>
      <c r="E6700" t="s">
        <v>1230</v>
      </c>
      <c r="F6700" t="s">
        <v>1231</v>
      </c>
      <c r="G6700" t="s">
        <v>134</v>
      </c>
      <c r="H6700" t="s">
        <v>64</v>
      </c>
      <c r="I6700">
        <v>0</v>
      </c>
      <c r="J6700">
        <v>55.7</v>
      </c>
      <c r="K6700">
        <v>0</v>
      </c>
      <c r="L6700" t="s">
        <v>24</v>
      </c>
      <c r="M6700" t="s">
        <v>1232</v>
      </c>
    </row>
    <row r="6701" spans="1:13" hidden="1" x14ac:dyDescent="0.2">
      <c r="A6701" t="s">
        <v>70</v>
      </c>
      <c r="B6701" t="s">
        <v>1220</v>
      </c>
      <c r="C6701" t="s">
        <v>1145</v>
      </c>
      <c r="E6701" t="s">
        <v>116</v>
      </c>
      <c r="I6701">
        <v>0</v>
      </c>
      <c r="J6701">
        <v>55.7</v>
      </c>
      <c r="K6701">
        <v>0</v>
      </c>
    </row>
    <row r="6702" spans="1:13" hidden="1" x14ac:dyDescent="0.2">
      <c r="A6702" t="s">
        <v>70</v>
      </c>
      <c r="B6702" t="s">
        <v>1220</v>
      </c>
      <c r="C6702" t="s">
        <v>1145</v>
      </c>
      <c r="E6702" t="s">
        <v>46</v>
      </c>
      <c r="I6702">
        <v>0</v>
      </c>
      <c r="J6702">
        <v>55.7</v>
      </c>
      <c r="K6702">
        <v>0</v>
      </c>
    </row>
    <row r="6703" spans="1:13" hidden="1" x14ac:dyDescent="0.2">
      <c r="A6703" t="s">
        <v>71</v>
      </c>
      <c r="B6703" t="s">
        <v>1220</v>
      </c>
      <c r="C6703" t="s">
        <v>1145</v>
      </c>
      <c r="E6703" t="s">
        <v>1221</v>
      </c>
      <c r="F6703" t="s">
        <v>1208</v>
      </c>
      <c r="G6703" t="s">
        <v>134</v>
      </c>
      <c r="H6703" t="s">
        <v>64</v>
      </c>
      <c r="I6703">
        <v>40</v>
      </c>
      <c r="J6703">
        <v>55.7</v>
      </c>
      <c r="K6703">
        <v>2228</v>
      </c>
      <c r="L6703" t="s">
        <v>24</v>
      </c>
      <c r="M6703" t="s">
        <v>1209</v>
      </c>
    </row>
    <row r="6704" spans="1:13" hidden="1" x14ac:dyDescent="0.2">
      <c r="A6704" t="s">
        <v>71</v>
      </c>
      <c r="B6704" t="s">
        <v>1220</v>
      </c>
      <c r="C6704" t="s">
        <v>1145</v>
      </c>
      <c r="E6704" t="s">
        <v>46</v>
      </c>
      <c r="I6704">
        <v>0</v>
      </c>
      <c r="J6704">
        <v>55.7</v>
      </c>
      <c r="K6704">
        <v>0</v>
      </c>
    </row>
    <row r="6705" spans="1:13" hidden="1" x14ac:dyDescent="0.2">
      <c r="A6705" t="s">
        <v>71</v>
      </c>
      <c r="B6705" t="s">
        <v>1220</v>
      </c>
      <c r="C6705" t="s">
        <v>1145</v>
      </c>
      <c r="E6705" t="s">
        <v>20</v>
      </c>
      <c r="I6705">
        <v>0</v>
      </c>
      <c r="J6705">
        <v>55.7</v>
      </c>
      <c r="K6705">
        <v>0</v>
      </c>
    </row>
    <row r="6706" spans="1:13" hidden="1" x14ac:dyDescent="0.2">
      <c r="A6706" t="s">
        <v>71</v>
      </c>
      <c r="B6706" t="s">
        <v>1220</v>
      </c>
      <c r="C6706" t="s">
        <v>1145</v>
      </c>
      <c r="E6706" t="s">
        <v>17</v>
      </c>
      <c r="I6706">
        <v>0</v>
      </c>
      <c r="J6706">
        <v>55.7</v>
      </c>
      <c r="K6706">
        <v>0</v>
      </c>
    </row>
    <row r="6707" spans="1:13" hidden="1" x14ac:dyDescent="0.2">
      <c r="A6707" t="s">
        <v>71</v>
      </c>
      <c r="B6707" t="s">
        <v>1220</v>
      </c>
      <c r="C6707" t="s">
        <v>1145</v>
      </c>
      <c r="E6707" t="s">
        <v>18</v>
      </c>
      <c r="I6707">
        <v>0</v>
      </c>
      <c r="J6707">
        <v>55.7</v>
      </c>
      <c r="K6707">
        <v>0</v>
      </c>
    </row>
    <row r="6708" spans="1:13" hidden="1" x14ac:dyDescent="0.2">
      <c r="A6708" t="s">
        <v>71</v>
      </c>
      <c r="B6708" t="s">
        <v>1220</v>
      </c>
      <c r="C6708" t="s">
        <v>1145</v>
      </c>
      <c r="E6708" t="s">
        <v>1222</v>
      </c>
      <c r="F6708" t="s">
        <v>1223</v>
      </c>
      <c r="G6708" t="s">
        <v>134</v>
      </c>
      <c r="H6708" t="s">
        <v>198</v>
      </c>
      <c r="I6708">
        <v>0</v>
      </c>
      <c r="J6708">
        <v>55.7</v>
      </c>
      <c r="K6708">
        <v>0</v>
      </c>
      <c r="L6708" t="s">
        <v>24</v>
      </c>
      <c r="M6708" t="s">
        <v>1224</v>
      </c>
    </row>
    <row r="6709" spans="1:13" hidden="1" x14ac:dyDescent="0.2">
      <c r="A6709" t="s">
        <v>71</v>
      </c>
      <c r="B6709" t="s">
        <v>1220</v>
      </c>
      <c r="C6709" t="s">
        <v>1145</v>
      </c>
      <c r="E6709" t="s">
        <v>1206</v>
      </c>
      <c r="F6709" t="s">
        <v>1179</v>
      </c>
      <c r="G6709" t="s">
        <v>134</v>
      </c>
      <c r="H6709" t="s">
        <v>64</v>
      </c>
      <c r="I6709">
        <v>0</v>
      </c>
      <c r="J6709">
        <v>55.7</v>
      </c>
      <c r="K6709">
        <v>0</v>
      </c>
      <c r="L6709" t="s">
        <v>24</v>
      </c>
    </row>
    <row r="6710" spans="1:13" hidden="1" x14ac:dyDescent="0.2">
      <c r="A6710" t="s">
        <v>71</v>
      </c>
      <c r="B6710" t="s">
        <v>1220</v>
      </c>
      <c r="C6710" t="s">
        <v>1145</v>
      </c>
      <c r="E6710" t="s">
        <v>1225</v>
      </c>
      <c r="F6710" t="s">
        <v>1226</v>
      </c>
      <c r="G6710" t="s">
        <v>134</v>
      </c>
      <c r="H6710" t="s">
        <v>64</v>
      </c>
      <c r="I6710">
        <v>0</v>
      </c>
      <c r="J6710">
        <v>55.7</v>
      </c>
      <c r="K6710">
        <v>0</v>
      </c>
      <c r="L6710" t="s">
        <v>24</v>
      </c>
    </row>
    <row r="6711" spans="1:13" hidden="1" x14ac:dyDescent="0.2">
      <c r="A6711" t="s">
        <v>71</v>
      </c>
      <c r="B6711" t="s">
        <v>1220</v>
      </c>
      <c r="C6711" t="s">
        <v>1145</v>
      </c>
      <c r="E6711" t="s">
        <v>1227</v>
      </c>
      <c r="F6711" t="s">
        <v>1228</v>
      </c>
      <c r="G6711" t="s">
        <v>134</v>
      </c>
      <c r="H6711" t="s">
        <v>64</v>
      </c>
      <c r="I6711">
        <v>0</v>
      </c>
      <c r="J6711">
        <v>55.7</v>
      </c>
      <c r="K6711">
        <v>0</v>
      </c>
      <c r="L6711" t="s">
        <v>24</v>
      </c>
      <c r="M6711" t="s">
        <v>1229</v>
      </c>
    </row>
    <row r="6712" spans="1:13" hidden="1" x14ac:dyDescent="0.2">
      <c r="A6712" t="s">
        <v>71</v>
      </c>
      <c r="B6712" t="s">
        <v>1220</v>
      </c>
      <c r="C6712" t="s">
        <v>1145</v>
      </c>
      <c r="E6712" t="s">
        <v>1230</v>
      </c>
      <c r="F6712" t="s">
        <v>1231</v>
      </c>
      <c r="G6712" t="s">
        <v>134</v>
      </c>
      <c r="H6712" t="s">
        <v>64</v>
      </c>
      <c r="I6712">
        <v>0</v>
      </c>
      <c r="J6712">
        <v>55.7</v>
      </c>
      <c r="K6712">
        <v>0</v>
      </c>
      <c r="L6712" t="s">
        <v>24</v>
      </c>
      <c r="M6712" t="s">
        <v>1232</v>
      </c>
    </row>
    <row r="6713" spans="1:13" hidden="1" x14ac:dyDescent="0.2">
      <c r="A6713" t="s">
        <v>71</v>
      </c>
      <c r="B6713" t="s">
        <v>1220</v>
      </c>
      <c r="C6713" t="s">
        <v>1145</v>
      </c>
      <c r="E6713" t="s">
        <v>116</v>
      </c>
      <c r="I6713">
        <v>0</v>
      </c>
      <c r="J6713">
        <v>55.7</v>
      </c>
      <c r="K6713">
        <v>0</v>
      </c>
    </row>
    <row r="6714" spans="1:13" hidden="1" x14ac:dyDescent="0.2">
      <c r="A6714" t="s">
        <v>71</v>
      </c>
      <c r="B6714" t="s">
        <v>1220</v>
      </c>
      <c r="C6714" t="s">
        <v>1145</v>
      </c>
      <c r="E6714" t="s">
        <v>46</v>
      </c>
      <c r="I6714">
        <v>0</v>
      </c>
      <c r="J6714">
        <v>55.7</v>
      </c>
      <c r="K6714">
        <v>0</v>
      </c>
    </row>
    <row r="6715" spans="1:13" hidden="1" x14ac:dyDescent="0.2">
      <c r="A6715" t="s">
        <v>72</v>
      </c>
      <c r="B6715" t="s">
        <v>1220</v>
      </c>
      <c r="C6715" t="s">
        <v>1145</v>
      </c>
      <c r="E6715" t="s">
        <v>1221</v>
      </c>
      <c r="F6715" t="s">
        <v>1208</v>
      </c>
      <c r="G6715" t="s">
        <v>134</v>
      </c>
      <c r="H6715" t="s">
        <v>64</v>
      </c>
      <c r="I6715">
        <v>24</v>
      </c>
      <c r="J6715">
        <v>55.7</v>
      </c>
      <c r="K6715">
        <v>1336.8</v>
      </c>
      <c r="L6715" t="s">
        <v>24</v>
      </c>
      <c r="M6715" t="s">
        <v>1209</v>
      </c>
    </row>
    <row r="6716" spans="1:13" hidden="1" x14ac:dyDescent="0.2">
      <c r="A6716" t="s">
        <v>72</v>
      </c>
      <c r="B6716" t="s">
        <v>1220</v>
      </c>
      <c r="C6716" t="s">
        <v>1145</v>
      </c>
      <c r="E6716" t="s">
        <v>46</v>
      </c>
      <c r="I6716">
        <v>8</v>
      </c>
      <c r="J6716">
        <v>55.7</v>
      </c>
      <c r="K6716">
        <v>445.6</v>
      </c>
    </row>
    <row r="6717" spans="1:13" hidden="1" x14ac:dyDescent="0.2">
      <c r="A6717" t="s">
        <v>72</v>
      </c>
      <c r="B6717" t="s">
        <v>1220</v>
      </c>
      <c r="C6717" t="s">
        <v>1145</v>
      </c>
      <c r="E6717" t="s">
        <v>20</v>
      </c>
      <c r="I6717">
        <v>0</v>
      </c>
      <c r="J6717">
        <v>55.7</v>
      </c>
      <c r="K6717">
        <v>0</v>
      </c>
    </row>
    <row r="6718" spans="1:13" hidden="1" x14ac:dyDescent="0.2">
      <c r="A6718" t="s">
        <v>72</v>
      </c>
      <c r="B6718" t="s">
        <v>1220</v>
      </c>
      <c r="C6718" t="s">
        <v>1145</v>
      </c>
      <c r="E6718" t="s">
        <v>17</v>
      </c>
      <c r="I6718">
        <v>0</v>
      </c>
      <c r="J6718">
        <v>55.7</v>
      </c>
      <c r="K6718">
        <v>0</v>
      </c>
    </row>
    <row r="6719" spans="1:13" hidden="1" x14ac:dyDescent="0.2">
      <c r="A6719" t="s">
        <v>72</v>
      </c>
      <c r="B6719" t="s">
        <v>1220</v>
      </c>
      <c r="C6719" t="s">
        <v>1145</v>
      </c>
      <c r="E6719" t="s">
        <v>18</v>
      </c>
      <c r="I6719">
        <v>0</v>
      </c>
      <c r="J6719">
        <v>55.7</v>
      </c>
      <c r="K6719">
        <v>0</v>
      </c>
    </row>
    <row r="6720" spans="1:13" hidden="1" x14ac:dyDescent="0.2">
      <c r="A6720" t="s">
        <v>72</v>
      </c>
      <c r="B6720" t="s">
        <v>1220</v>
      </c>
      <c r="C6720" t="s">
        <v>1145</v>
      </c>
      <c r="E6720" t="s">
        <v>1222</v>
      </c>
      <c r="F6720" t="s">
        <v>1223</v>
      </c>
      <c r="G6720" t="s">
        <v>134</v>
      </c>
      <c r="H6720" t="s">
        <v>198</v>
      </c>
      <c r="I6720">
        <v>0</v>
      </c>
      <c r="J6720">
        <v>55.7</v>
      </c>
      <c r="K6720">
        <v>0</v>
      </c>
      <c r="L6720" t="s">
        <v>24</v>
      </c>
      <c r="M6720" t="s">
        <v>1224</v>
      </c>
    </row>
    <row r="6721" spans="1:13" hidden="1" x14ac:dyDescent="0.2">
      <c r="A6721" t="s">
        <v>72</v>
      </c>
      <c r="B6721" t="s">
        <v>1220</v>
      </c>
      <c r="C6721" t="s">
        <v>1145</v>
      </c>
      <c r="E6721" t="s">
        <v>1206</v>
      </c>
      <c r="F6721" t="s">
        <v>1179</v>
      </c>
      <c r="G6721" t="s">
        <v>134</v>
      </c>
      <c r="H6721" t="s">
        <v>64</v>
      </c>
      <c r="I6721">
        <v>0</v>
      </c>
      <c r="J6721">
        <v>55.7</v>
      </c>
      <c r="K6721">
        <v>0</v>
      </c>
      <c r="L6721" t="s">
        <v>24</v>
      </c>
    </row>
    <row r="6722" spans="1:13" hidden="1" x14ac:dyDescent="0.2">
      <c r="A6722" t="s">
        <v>72</v>
      </c>
      <c r="B6722" t="s">
        <v>1220</v>
      </c>
      <c r="C6722" t="s">
        <v>1145</v>
      </c>
      <c r="E6722" t="s">
        <v>1225</v>
      </c>
      <c r="F6722" t="s">
        <v>1226</v>
      </c>
      <c r="G6722" t="s">
        <v>134</v>
      </c>
      <c r="H6722" t="s">
        <v>64</v>
      </c>
      <c r="I6722">
        <v>0</v>
      </c>
      <c r="J6722">
        <v>55.7</v>
      </c>
      <c r="K6722">
        <v>0</v>
      </c>
      <c r="L6722" t="s">
        <v>24</v>
      </c>
    </row>
    <row r="6723" spans="1:13" hidden="1" x14ac:dyDescent="0.2">
      <c r="A6723" t="s">
        <v>72</v>
      </c>
      <c r="B6723" t="s">
        <v>1220</v>
      </c>
      <c r="C6723" t="s">
        <v>1145</v>
      </c>
      <c r="E6723" t="s">
        <v>1227</v>
      </c>
      <c r="F6723" t="s">
        <v>1228</v>
      </c>
      <c r="G6723" t="s">
        <v>134</v>
      </c>
      <c r="H6723" t="s">
        <v>64</v>
      </c>
      <c r="I6723">
        <v>0</v>
      </c>
      <c r="J6723">
        <v>55.7</v>
      </c>
      <c r="K6723">
        <v>0</v>
      </c>
      <c r="L6723" t="s">
        <v>24</v>
      </c>
      <c r="M6723" t="s">
        <v>1229</v>
      </c>
    </row>
    <row r="6724" spans="1:13" hidden="1" x14ac:dyDescent="0.2">
      <c r="A6724" t="s">
        <v>72</v>
      </c>
      <c r="B6724" t="s">
        <v>1220</v>
      </c>
      <c r="C6724" t="s">
        <v>1145</v>
      </c>
      <c r="E6724" t="s">
        <v>1230</v>
      </c>
      <c r="F6724" t="s">
        <v>1231</v>
      </c>
      <c r="G6724" t="s">
        <v>134</v>
      </c>
      <c r="H6724" t="s">
        <v>64</v>
      </c>
      <c r="I6724">
        <v>0</v>
      </c>
      <c r="J6724">
        <v>55.7</v>
      </c>
      <c r="K6724">
        <v>0</v>
      </c>
      <c r="L6724" t="s">
        <v>24</v>
      </c>
      <c r="M6724" t="s">
        <v>1232</v>
      </c>
    </row>
    <row r="6725" spans="1:13" hidden="1" x14ac:dyDescent="0.2">
      <c r="A6725" t="s">
        <v>72</v>
      </c>
      <c r="B6725" t="s">
        <v>1220</v>
      </c>
      <c r="C6725" t="s">
        <v>1145</v>
      </c>
      <c r="E6725" t="s">
        <v>116</v>
      </c>
      <c r="I6725">
        <v>0</v>
      </c>
      <c r="J6725">
        <v>55.7</v>
      </c>
      <c r="K6725">
        <v>0</v>
      </c>
    </row>
    <row r="6726" spans="1:13" hidden="1" x14ac:dyDescent="0.2">
      <c r="A6726" t="s">
        <v>72</v>
      </c>
      <c r="B6726" t="s">
        <v>1220</v>
      </c>
      <c r="C6726" t="s">
        <v>1145</v>
      </c>
      <c r="E6726" t="s">
        <v>46</v>
      </c>
      <c r="I6726">
        <v>0</v>
      </c>
      <c r="J6726">
        <v>55.7</v>
      </c>
      <c r="K6726">
        <v>0</v>
      </c>
    </row>
    <row r="6727" spans="1:13" hidden="1" x14ac:dyDescent="0.2">
      <c r="A6727" t="s">
        <v>74</v>
      </c>
      <c r="B6727" t="s">
        <v>1220</v>
      </c>
      <c r="C6727" t="s">
        <v>1145</v>
      </c>
      <c r="E6727" t="s">
        <v>1221</v>
      </c>
      <c r="F6727" t="s">
        <v>1208</v>
      </c>
      <c r="G6727" t="s">
        <v>134</v>
      </c>
      <c r="H6727" t="s">
        <v>64</v>
      </c>
      <c r="I6727">
        <v>0</v>
      </c>
      <c r="J6727">
        <v>55.7</v>
      </c>
      <c r="K6727">
        <v>0</v>
      </c>
      <c r="L6727" t="s">
        <v>24</v>
      </c>
      <c r="M6727" t="s">
        <v>1209</v>
      </c>
    </row>
    <row r="6728" spans="1:13" hidden="1" x14ac:dyDescent="0.2">
      <c r="A6728" t="s">
        <v>74</v>
      </c>
      <c r="B6728" t="s">
        <v>1220</v>
      </c>
      <c r="C6728" t="s">
        <v>1145</v>
      </c>
      <c r="E6728" t="s">
        <v>46</v>
      </c>
      <c r="I6728">
        <v>0</v>
      </c>
      <c r="J6728">
        <v>55.7</v>
      </c>
      <c r="K6728">
        <v>0</v>
      </c>
    </row>
    <row r="6729" spans="1:13" hidden="1" x14ac:dyDescent="0.2">
      <c r="A6729" t="s">
        <v>74</v>
      </c>
      <c r="B6729" t="s">
        <v>1220</v>
      </c>
      <c r="C6729" t="s">
        <v>1145</v>
      </c>
      <c r="E6729" t="s">
        <v>20</v>
      </c>
      <c r="I6729">
        <v>0</v>
      </c>
      <c r="J6729">
        <v>55.7</v>
      </c>
      <c r="K6729">
        <v>0</v>
      </c>
    </row>
    <row r="6730" spans="1:13" hidden="1" x14ac:dyDescent="0.2">
      <c r="A6730" t="s">
        <v>74</v>
      </c>
      <c r="B6730" t="s">
        <v>1220</v>
      </c>
      <c r="C6730" t="s">
        <v>1145</v>
      </c>
      <c r="E6730" t="s">
        <v>17</v>
      </c>
      <c r="I6730">
        <v>40</v>
      </c>
      <c r="J6730">
        <v>55.7</v>
      </c>
      <c r="K6730">
        <v>2228</v>
      </c>
    </row>
    <row r="6731" spans="1:13" hidden="1" x14ac:dyDescent="0.2">
      <c r="A6731" t="s">
        <v>74</v>
      </c>
      <c r="B6731" t="s">
        <v>1220</v>
      </c>
      <c r="C6731" t="s">
        <v>1145</v>
      </c>
      <c r="E6731" t="s">
        <v>18</v>
      </c>
      <c r="I6731">
        <v>0</v>
      </c>
      <c r="J6731">
        <v>55.7</v>
      </c>
      <c r="K6731">
        <v>0</v>
      </c>
    </row>
    <row r="6732" spans="1:13" hidden="1" x14ac:dyDescent="0.2">
      <c r="A6732" t="s">
        <v>74</v>
      </c>
      <c r="B6732" t="s">
        <v>1220</v>
      </c>
      <c r="C6732" t="s">
        <v>1145</v>
      </c>
      <c r="E6732" t="s">
        <v>1222</v>
      </c>
      <c r="F6732" t="s">
        <v>1223</v>
      </c>
      <c r="G6732" t="s">
        <v>134</v>
      </c>
      <c r="H6732" t="s">
        <v>198</v>
      </c>
      <c r="I6732">
        <v>0</v>
      </c>
      <c r="J6732">
        <v>55.7</v>
      </c>
      <c r="K6732">
        <v>0</v>
      </c>
      <c r="L6732" t="s">
        <v>24</v>
      </c>
      <c r="M6732" t="s">
        <v>1224</v>
      </c>
    </row>
    <row r="6733" spans="1:13" hidden="1" x14ac:dyDescent="0.2">
      <c r="A6733" t="s">
        <v>74</v>
      </c>
      <c r="B6733" t="s">
        <v>1220</v>
      </c>
      <c r="C6733" t="s">
        <v>1145</v>
      </c>
      <c r="E6733" t="s">
        <v>1206</v>
      </c>
      <c r="F6733" t="s">
        <v>1179</v>
      </c>
      <c r="G6733" t="s">
        <v>134</v>
      </c>
      <c r="H6733" t="s">
        <v>64</v>
      </c>
      <c r="I6733">
        <v>0</v>
      </c>
      <c r="J6733">
        <v>55.7</v>
      </c>
      <c r="K6733">
        <v>0</v>
      </c>
      <c r="L6733" t="s">
        <v>24</v>
      </c>
    </row>
    <row r="6734" spans="1:13" hidden="1" x14ac:dyDescent="0.2">
      <c r="A6734" t="s">
        <v>74</v>
      </c>
      <c r="B6734" t="s">
        <v>1220</v>
      </c>
      <c r="C6734" t="s">
        <v>1145</v>
      </c>
      <c r="E6734" t="s">
        <v>1225</v>
      </c>
      <c r="F6734" t="s">
        <v>1226</v>
      </c>
      <c r="G6734" t="s">
        <v>134</v>
      </c>
      <c r="H6734" t="s">
        <v>64</v>
      </c>
      <c r="I6734">
        <v>0</v>
      </c>
      <c r="J6734">
        <v>55.7</v>
      </c>
      <c r="K6734">
        <v>0</v>
      </c>
      <c r="L6734" t="s">
        <v>24</v>
      </c>
    </row>
    <row r="6735" spans="1:13" hidden="1" x14ac:dyDescent="0.2">
      <c r="A6735" t="s">
        <v>74</v>
      </c>
      <c r="B6735" t="s">
        <v>1220</v>
      </c>
      <c r="C6735" t="s">
        <v>1145</v>
      </c>
      <c r="E6735" t="s">
        <v>1227</v>
      </c>
      <c r="F6735" t="s">
        <v>1228</v>
      </c>
      <c r="G6735" t="s">
        <v>134</v>
      </c>
      <c r="H6735" t="s">
        <v>64</v>
      </c>
      <c r="I6735">
        <v>0</v>
      </c>
      <c r="J6735">
        <v>55.7</v>
      </c>
      <c r="K6735">
        <v>0</v>
      </c>
      <c r="L6735" t="s">
        <v>24</v>
      </c>
      <c r="M6735" t="s">
        <v>1229</v>
      </c>
    </row>
    <row r="6736" spans="1:13" hidden="1" x14ac:dyDescent="0.2">
      <c r="A6736" t="s">
        <v>74</v>
      </c>
      <c r="B6736" t="s">
        <v>1220</v>
      </c>
      <c r="C6736" t="s">
        <v>1145</v>
      </c>
      <c r="E6736" t="s">
        <v>1230</v>
      </c>
      <c r="F6736" t="s">
        <v>1231</v>
      </c>
      <c r="G6736" t="s">
        <v>134</v>
      </c>
      <c r="H6736" t="s">
        <v>64</v>
      </c>
      <c r="I6736">
        <v>0</v>
      </c>
      <c r="J6736">
        <v>55.7</v>
      </c>
      <c r="K6736">
        <v>0</v>
      </c>
      <c r="L6736" t="s">
        <v>24</v>
      </c>
      <c r="M6736" t="s">
        <v>1232</v>
      </c>
    </row>
    <row r="6737" spans="1:13" hidden="1" x14ac:dyDescent="0.2">
      <c r="A6737" t="s">
        <v>74</v>
      </c>
      <c r="B6737" t="s">
        <v>1220</v>
      </c>
      <c r="C6737" t="s">
        <v>1145</v>
      </c>
      <c r="E6737" t="s">
        <v>116</v>
      </c>
      <c r="I6737">
        <v>0</v>
      </c>
      <c r="J6737">
        <v>55.7</v>
      </c>
      <c r="K6737">
        <v>0</v>
      </c>
    </row>
    <row r="6738" spans="1:13" hidden="1" x14ac:dyDescent="0.2">
      <c r="A6738" t="s">
        <v>74</v>
      </c>
      <c r="B6738" t="s">
        <v>1220</v>
      </c>
      <c r="C6738" t="s">
        <v>1145</v>
      </c>
      <c r="E6738" t="s">
        <v>46</v>
      </c>
      <c r="I6738">
        <v>0</v>
      </c>
      <c r="J6738">
        <v>55.7</v>
      </c>
      <c r="K6738">
        <v>0</v>
      </c>
    </row>
    <row r="6739" spans="1:13" hidden="1" x14ac:dyDescent="0.2">
      <c r="A6739" t="s">
        <v>75</v>
      </c>
      <c r="B6739" t="s">
        <v>1220</v>
      </c>
      <c r="C6739" t="s">
        <v>1145</v>
      </c>
      <c r="E6739" t="s">
        <v>1221</v>
      </c>
      <c r="F6739" t="s">
        <v>1208</v>
      </c>
      <c r="G6739" t="s">
        <v>134</v>
      </c>
      <c r="H6739" t="s">
        <v>64</v>
      </c>
      <c r="I6739">
        <v>24</v>
      </c>
      <c r="J6739">
        <v>55.7</v>
      </c>
      <c r="K6739">
        <v>1336.8</v>
      </c>
      <c r="L6739" t="s">
        <v>24</v>
      </c>
      <c r="M6739" t="s">
        <v>1209</v>
      </c>
    </row>
    <row r="6740" spans="1:13" hidden="1" x14ac:dyDescent="0.2">
      <c r="A6740" t="s">
        <v>75</v>
      </c>
      <c r="B6740" t="s">
        <v>1220</v>
      </c>
      <c r="C6740" t="s">
        <v>1145</v>
      </c>
      <c r="E6740" t="s">
        <v>46</v>
      </c>
      <c r="I6740">
        <v>0</v>
      </c>
      <c r="J6740">
        <v>55.7</v>
      </c>
      <c r="K6740">
        <v>0</v>
      </c>
    </row>
    <row r="6741" spans="1:13" hidden="1" x14ac:dyDescent="0.2">
      <c r="A6741" t="s">
        <v>75</v>
      </c>
      <c r="B6741" t="s">
        <v>1220</v>
      </c>
      <c r="C6741" t="s">
        <v>1145</v>
      </c>
      <c r="E6741" t="s">
        <v>20</v>
      </c>
      <c r="I6741">
        <v>0</v>
      </c>
      <c r="J6741">
        <v>55.7</v>
      </c>
      <c r="K6741">
        <v>0</v>
      </c>
    </row>
    <row r="6742" spans="1:13" hidden="1" x14ac:dyDescent="0.2">
      <c r="A6742" t="s">
        <v>75</v>
      </c>
      <c r="B6742" t="s">
        <v>1220</v>
      </c>
      <c r="C6742" t="s">
        <v>1145</v>
      </c>
      <c r="E6742" t="s">
        <v>17</v>
      </c>
      <c r="I6742">
        <v>8</v>
      </c>
      <c r="J6742">
        <v>55.7</v>
      </c>
      <c r="K6742">
        <v>445.6</v>
      </c>
    </row>
    <row r="6743" spans="1:13" hidden="1" x14ac:dyDescent="0.2">
      <c r="A6743" t="s">
        <v>75</v>
      </c>
      <c r="B6743" t="s">
        <v>1220</v>
      </c>
      <c r="C6743" t="s">
        <v>1145</v>
      </c>
      <c r="E6743" t="s">
        <v>18</v>
      </c>
      <c r="I6743">
        <v>0</v>
      </c>
      <c r="J6743">
        <v>55.7</v>
      </c>
      <c r="K6743">
        <v>0</v>
      </c>
    </row>
    <row r="6744" spans="1:13" hidden="1" x14ac:dyDescent="0.2">
      <c r="A6744" t="s">
        <v>75</v>
      </c>
      <c r="B6744" t="s">
        <v>1220</v>
      </c>
      <c r="C6744" t="s">
        <v>1145</v>
      </c>
      <c r="E6744" t="s">
        <v>1222</v>
      </c>
      <c r="F6744" t="s">
        <v>1223</v>
      </c>
      <c r="G6744" t="s">
        <v>134</v>
      </c>
      <c r="H6744" t="s">
        <v>198</v>
      </c>
      <c r="I6744">
        <v>0</v>
      </c>
      <c r="J6744">
        <v>55.7</v>
      </c>
      <c r="K6744">
        <v>0</v>
      </c>
      <c r="L6744" t="s">
        <v>24</v>
      </c>
      <c r="M6744" t="s">
        <v>1224</v>
      </c>
    </row>
    <row r="6745" spans="1:13" hidden="1" x14ac:dyDescent="0.2">
      <c r="A6745" t="s">
        <v>75</v>
      </c>
      <c r="B6745" t="s">
        <v>1220</v>
      </c>
      <c r="C6745" t="s">
        <v>1145</v>
      </c>
      <c r="E6745" t="s">
        <v>1206</v>
      </c>
      <c r="F6745" t="s">
        <v>1179</v>
      </c>
      <c r="G6745" t="s">
        <v>134</v>
      </c>
      <c r="H6745" t="s">
        <v>64</v>
      </c>
      <c r="I6745">
        <v>0</v>
      </c>
      <c r="J6745">
        <v>55.7</v>
      </c>
      <c r="K6745">
        <v>0</v>
      </c>
      <c r="L6745" t="s">
        <v>24</v>
      </c>
    </row>
    <row r="6746" spans="1:13" hidden="1" x14ac:dyDescent="0.2">
      <c r="A6746" t="s">
        <v>75</v>
      </c>
      <c r="B6746" t="s">
        <v>1220</v>
      </c>
      <c r="C6746" t="s">
        <v>1145</v>
      </c>
      <c r="E6746" t="s">
        <v>1225</v>
      </c>
      <c r="F6746" t="s">
        <v>1226</v>
      </c>
      <c r="G6746" t="s">
        <v>134</v>
      </c>
      <c r="H6746" t="s">
        <v>64</v>
      </c>
      <c r="I6746">
        <v>0</v>
      </c>
      <c r="J6746">
        <v>55.7</v>
      </c>
      <c r="K6746">
        <v>0</v>
      </c>
      <c r="L6746" t="s">
        <v>24</v>
      </c>
    </row>
    <row r="6747" spans="1:13" hidden="1" x14ac:dyDescent="0.2">
      <c r="A6747" t="s">
        <v>75</v>
      </c>
      <c r="B6747" t="s">
        <v>1220</v>
      </c>
      <c r="C6747" t="s">
        <v>1145</v>
      </c>
      <c r="E6747" t="s">
        <v>1227</v>
      </c>
      <c r="F6747" t="s">
        <v>1228</v>
      </c>
      <c r="G6747" t="s">
        <v>134</v>
      </c>
      <c r="H6747" t="s">
        <v>64</v>
      </c>
      <c r="I6747">
        <v>0</v>
      </c>
      <c r="J6747">
        <v>55.7</v>
      </c>
      <c r="K6747">
        <v>0</v>
      </c>
      <c r="L6747" t="s">
        <v>24</v>
      </c>
      <c r="M6747" t="s">
        <v>1229</v>
      </c>
    </row>
    <row r="6748" spans="1:13" hidden="1" x14ac:dyDescent="0.2">
      <c r="A6748" t="s">
        <v>75</v>
      </c>
      <c r="B6748" t="s">
        <v>1220</v>
      </c>
      <c r="C6748" t="s">
        <v>1145</v>
      </c>
      <c r="E6748" t="s">
        <v>1230</v>
      </c>
      <c r="F6748" t="s">
        <v>1231</v>
      </c>
      <c r="G6748" t="s">
        <v>134</v>
      </c>
      <c r="H6748" t="s">
        <v>64</v>
      </c>
      <c r="I6748">
        <v>0</v>
      </c>
      <c r="J6748">
        <v>55.7</v>
      </c>
      <c r="K6748">
        <v>0</v>
      </c>
      <c r="L6748" t="s">
        <v>24</v>
      </c>
      <c r="M6748" t="s">
        <v>1232</v>
      </c>
    </row>
    <row r="6749" spans="1:13" hidden="1" x14ac:dyDescent="0.2">
      <c r="A6749" t="s">
        <v>75</v>
      </c>
      <c r="B6749" t="s">
        <v>1220</v>
      </c>
      <c r="C6749" t="s">
        <v>1145</v>
      </c>
      <c r="E6749" t="s">
        <v>116</v>
      </c>
      <c r="I6749">
        <v>0</v>
      </c>
      <c r="J6749">
        <v>55.7</v>
      </c>
      <c r="K6749">
        <v>0</v>
      </c>
    </row>
    <row r="6750" spans="1:13" hidden="1" x14ac:dyDescent="0.2">
      <c r="A6750" t="s">
        <v>75</v>
      </c>
      <c r="B6750" t="s">
        <v>1220</v>
      </c>
      <c r="C6750" t="s">
        <v>1145</v>
      </c>
      <c r="E6750" t="s">
        <v>46</v>
      </c>
      <c r="I6750">
        <v>0</v>
      </c>
      <c r="J6750">
        <v>55.7</v>
      </c>
      <c r="K6750">
        <v>0</v>
      </c>
    </row>
    <row r="6751" spans="1:13" hidden="1" x14ac:dyDescent="0.2">
      <c r="A6751" t="s">
        <v>76</v>
      </c>
      <c r="B6751" t="s">
        <v>1220</v>
      </c>
      <c r="C6751" t="s">
        <v>1145</v>
      </c>
      <c r="E6751" t="s">
        <v>1221</v>
      </c>
      <c r="F6751" t="s">
        <v>1208</v>
      </c>
      <c r="G6751" t="s">
        <v>134</v>
      </c>
      <c r="H6751" t="s">
        <v>64</v>
      </c>
      <c r="I6751">
        <v>32</v>
      </c>
      <c r="J6751">
        <v>55.7</v>
      </c>
      <c r="K6751">
        <v>1782.4</v>
      </c>
      <c r="L6751" t="s">
        <v>24</v>
      </c>
      <c r="M6751" t="s">
        <v>1209</v>
      </c>
    </row>
    <row r="6752" spans="1:13" hidden="1" x14ac:dyDescent="0.2">
      <c r="A6752" t="s">
        <v>76</v>
      </c>
      <c r="B6752" t="s">
        <v>1220</v>
      </c>
      <c r="C6752" t="s">
        <v>1145</v>
      </c>
      <c r="E6752" t="s">
        <v>46</v>
      </c>
      <c r="I6752">
        <v>0</v>
      </c>
      <c r="J6752">
        <v>55.7</v>
      </c>
      <c r="K6752">
        <v>0</v>
      </c>
    </row>
    <row r="6753" spans="1:13" hidden="1" x14ac:dyDescent="0.2">
      <c r="A6753" t="s">
        <v>76</v>
      </c>
      <c r="B6753" t="s">
        <v>1220</v>
      </c>
      <c r="C6753" t="s">
        <v>1145</v>
      </c>
      <c r="E6753" t="s">
        <v>20</v>
      </c>
      <c r="I6753">
        <v>4</v>
      </c>
      <c r="J6753">
        <v>55.7</v>
      </c>
      <c r="K6753">
        <v>222.8</v>
      </c>
    </row>
    <row r="6754" spans="1:13" hidden="1" x14ac:dyDescent="0.2">
      <c r="A6754" t="s">
        <v>76</v>
      </c>
      <c r="B6754" t="s">
        <v>1220</v>
      </c>
      <c r="C6754" t="s">
        <v>1145</v>
      </c>
      <c r="E6754" t="s">
        <v>17</v>
      </c>
      <c r="I6754">
        <v>0</v>
      </c>
      <c r="J6754">
        <v>55.7</v>
      </c>
      <c r="K6754">
        <v>0</v>
      </c>
    </row>
    <row r="6755" spans="1:13" hidden="1" x14ac:dyDescent="0.2">
      <c r="A6755" t="s">
        <v>76</v>
      </c>
      <c r="B6755" t="s">
        <v>1220</v>
      </c>
      <c r="C6755" t="s">
        <v>1145</v>
      </c>
      <c r="E6755" t="s">
        <v>18</v>
      </c>
      <c r="I6755">
        <v>0</v>
      </c>
      <c r="J6755">
        <v>55.7</v>
      </c>
      <c r="K6755">
        <v>0</v>
      </c>
    </row>
    <row r="6756" spans="1:13" hidden="1" x14ac:dyDescent="0.2">
      <c r="A6756" t="s">
        <v>76</v>
      </c>
      <c r="B6756" t="s">
        <v>1220</v>
      </c>
      <c r="C6756" t="s">
        <v>1145</v>
      </c>
      <c r="E6756" t="s">
        <v>1222</v>
      </c>
      <c r="F6756" t="s">
        <v>1223</v>
      </c>
      <c r="G6756" t="s">
        <v>134</v>
      </c>
      <c r="H6756" t="s">
        <v>198</v>
      </c>
      <c r="I6756">
        <v>4</v>
      </c>
      <c r="J6756">
        <v>55.7</v>
      </c>
      <c r="K6756">
        <v>222.8</v>
      </c>
      <c r="L6756" t="s">
        <v>24</v>
      </c>
      <c r="M6756" t="s">
        <v>1224</v>
      </c>
    </row>
    <row r="6757" spans="1:13" hidden="1" x14ac:dyDescent="0.2">
      <c r="A6757" t="s">
        <v>76</v>
      </c>
      <c r="B6757" t="s">
        <v>1220</v>
      </c>
      <c r="C6757" t="s">
        <v>1145</v>
      </c>
      <c r="E6757" t="s">
        <v>1206</v>
      </c>
      <c r="F6757" t="s">
        <v>1179</v>
      </c>
      <c r="G6757" t="s">
        <v>134</v>
      </c>
      <c r="H6757" t="s">
        <v>64</v>
      </c>
      <c r="I6757">
        <v>0</v>
      </c>
      <c r="J6757">
        <v>55.7</v>
      </c>
      <c r="K6757">
        <v>0</v>
      </c>
      <c r="L6757" t="s">
        <v>24</v>
      </c>
    </row>
    <row r="6758" spans="1:13" hidden="1" x14ac:dyDescent="0.2">
      <c r="A6758" t="s">
        <v>76</v>
      </c>
      <c r="B6758" t="s">
        <v>1220</v>
      </c>
      <c r="C6758" t="s">
        <v>1145</v>
      </c>
      <c r="E6758" t="s">
        <v>1225</v>
      </c>
      <c r="F6758" t="s">
        <v>1226</v>
      </c>
      <c r="G6758" t="s">
        <v>134</v>
      </c>
      <c r="H6758" t="s">
        <v>64</v>
      </c>
      <c r="I6758">
        <v>0</v>
      </c>
      <c r="J6758">
        <v>55.7</v>
      </c>
      <c r="K6758">
        <v>0</v>
      </c>
      <c r="L6758" t="s">
        <v>24</v>
      </c>
    </row>
    <row r="6759" spans="1:13" hidden="1" x14ac:dyDescent="0.2">
      <c r="A6759" t="s">
        <v>76</v>
      </c>
      <c r="B6759" t="s">
        <v>1220</v>
      </c>
      <c r="C6759" t="s">
        <v>1145</v>
      </c>
      <c r="E6759" t="s">
        <v>1227</v>
      </c>
      <c r="F6759" t="s">
        <v>1228</v>
      </c>
      <c r="G6759" t="s">
        <v>134</v>
      </c>
      <c r="H6759" t="s">
        <v>64</v>
      </c>
      <c r="I6759">
        <v>0</v>
      </c>
      <c r="J6759">
        <v>55.7</v>
      </c>
      <c r="K6759">
        <v>0</v>
      </c>
      <c r="L6759" t="s">
        <v>24</v>
      </c>
      <c r="M6759" t="s">
        <v>1229</v>
      </c>
    </row>
    <row r="6760" spans="1:13" hidden="1" x14ac:dyDescent="0.2">
      <c r="A6760" t="s">
        <v>76</v>
      </c>
      <c r="B6760" t="s">
        <v>1220</v>
      </c>
      <c r="C6760" t="s">
        <v>1145</v>
      </c>
      <c r="E6760" t="s">
        <v>1230</v>
      </c>
      <c r="F6760" t="s">
        <v>1231</v>
      </c>
      <c r="G6760" t="s">
        <v>134</v>
      </c>
      <c r="H6760" t="s">
        <v>64</v>
      </c>
      <c r="I6760">
        <v>0</v>
      </c>
      <c r="J6760">
        <v>55.7</v>
      </c>
      <c r="K6760">
        <v>0</v>
      </c>
      <c r="L6760" t="s">
        <v>24</v>
      </c>
      <c r="M6760" t="s">
        <v>1232</v>
      </c>
    </row>
    <row r="6761" spans="1:13" hidden="1" x14ac:dyDescent="0.2">
      <c r="A6761" t="s">
        <v>76</v>
      </c>
      <c r="B6761" t="s">
        <v>1220</v>
      </c>
      <c r="C6761" t="s">
        <v>1145</v>
      </c>
      <c r="E6761" t="s">
        <v>116</v>
      </c>
      <c r="I6761">
        <v>0</v>
      </c>
      <c r="J6761">
        <v>55.7</v>
      </c>
      <c r="K6761">
        <v>0</v>
      </c>
    </row>
    <row r="6762" spans="1:13" hidden="1" x14ac:dyDescent="0.2">
      <c r="A6762" t="s">
        <v>76</v>
      </c>
      <c r="B6762" t="s">
        <v>1220</v>
      </c>
      <c r="C6762" t="s">
        <v>1145</v>
      </c>
      <c r="E6762" t="s">
        <v>46</v>
      </c>
      <c r="I6762">
        <v>0</v>
      </c>
      <c r="J6762">
        <v>55.7</v>
      </c>
      <c r="K6762">
        <v>0</v>
      </c>
    </row>
    <row r="6763" spans="1:13" hidden="1" x14ac:dyDescent="0.2">
      <c r="A6763" t="s">
        <v>77</v>
      </c>
      <c r="B6763" t="s">
        <v>1220</v>
      </c>
      <c r="C6763" t="s">
        <v>1145</v>
      </c>
      <c r="E6763" t="s">
        <v>1221</v>
      </c>
      <c r="F6763" t="s">
        <v>1208</v>
      </c>
      <c r="G6763" t="s">
        <v>134</v>
      </c>
      <c r="H6763" t="s">
        <v>64</v>
      </c>
      <c r="I6763">
        <v>32</v>
      </c>
      <c r="J6763">
        <v>55.7</v>
      </c>
      <c r="K6763">
        <v>1782.4</v>
      </c>
      <c r="L6763" t="s">
        <v>24</v>
      </c>
      <c r="M6763" t="s">
        <v>1209</v>
      </c>
    </row>
    <row r="6764" spans="1:13" hidden="1" x14ac:dyDescent="0.2">
      <c r="A6764" t="s">
        <v>77</v>
      </c>
      <c r="B6764" t="s">
        <v>1220</v>
      </c>
      <c r="C6764" t="s">
        <v>1145</v>
      </c>
      <c r="E6764" t="s">
        <v>46</v>
      </c>
      <c r="I6764">
        <v>0</v>
      </c>
      <c r="J6764">
        <v>55.7</v>
      </c>
      <c r="K6764">
        <v>0</v>
      </c>
    </row>
    <row r="6765" spans="1:13" hidden="1" x14ac:dyDescent="0.2">
      <c r="A6765" t="s">
        <v>77</v>
      </c>
      <c r="B6765" t="s">
        <v>1220</v>
      </c>
      <c r="C6765" t="s">
        <v>1145</v>
      </c>
      <c r="E6765" t="s">
        <v>20</v>
      </c>
      <c r="I6765">
        <v>0</v>
      </c>
      <c r="J6765">
        <v>55.7</v>
      </c>
      <c r="K6765">
        <v>0</v>
      </c>
    </row>
    <row r="6766" spans="1:13" hidden="1" x14ac:dyDescent="0.2">
      <c r="A6766" t="s">
        <v>77</v>
      </c>
      <c r="B6766" t="s">
        <v>1220</v>
      </c>
      <c r="C6766" t="s">
        <v>1145</v>
      </c>
      <c r="E6766" t="s">
        <v>17</v>
      </c>
      <c r="I6766">
        <v>0</v>
      </c>
      <c r="J6766">
        <v>55.7</v>
      </c>
      <c r="K6766">
        <v>0</v>
      </c>
    </row>
    <row r="6767" spans="1:13" hidden="1" x14ac:dyDescent="0.2">
      <c r="A6767" t="s">
        <v>77</v>
      </c>
      <c r="B6767" t="s">
        <v>1220</v>
      </c>
      <c r="C6767" t="s">
        <v>1145</v>
      </c>
      <c r="E6767" t="s">
        <v>18</v>
      </c>
      <c r="I6767">
        <v>0</v>
      </c>
      <c r="J6767">
        <v>55.7</v>
      </c>
      <c r="K6767">
        <v>0</v>
      </c>
    </row>
    <row r="6768" spans="1:13" hidden="1" x14ac:dyDescent="0.2">
      <c r="A6768" t="s">
        <v>77</v>
      </c>
      <c r="B6768" t="s">
        <v>1220</v>
      </c>
      <c r="C6768" t="s">
        <v>1145</v>
      </c>
      <c r="E6768" t="s">
        <v>1222</v>
      </c>
      <c r="F6768" t="s">
        <v>1223</v>
      </c>
      <c r="G6768" t="s">
        <v>134</v>
      </c>
      <c r="H6768" t="s">
        <v>198</v>
      </c>
      <c r="I6768">
        <v>0</v>
      </c>
      <c r="J6768">
        <v>55.7</v>
      </c>
      <c r="K6768">
        <v>0</v>
      </c>
      <c r="L6768" t="s">
        <v>24</v>
      </c>
      <c r="M6768" t="s">
        <v>1224</v>
      </c>
    </row>
    <row r="6769" spans="1:13" hidden="1" x14ac:dyDescent="0.2">
      <c r="A6769" t="s">
        <v>77</v>
      </c>
      <c r="B6769" t="s">
        <v>1220</v>
      </c>
      <c r="C6769" t="s">
        <v>1145</v>
      </c>
      <c r="E6769" t="s">
        <v>1206</v>
      </c>
      <c r="F6769" t="s">
        <v>1179</v>
      </c>
      <c r="G6769" t="s">
        <v>134</v>
      </c>
      <c r="H6769" t="s">
        <v>64</v>
      </c>
      <c r="I6769">
        <v>0</v>
      </c>
      <c r="J6769">
        <v>55.7</v>
      </c>
      <c r="K6769">
        <v>0</v>
      </c>
      <c r="L6769" t="s">
        <v>24</v>
      </c>
    </row>
    <row r="6770" spans="1:13" hidden="1" x14ac:dyDescent="0.2">
      <c r="A6770" t="s">
        <v>77</v>
      </c>
      <c r="B6770" t="s">
        <v>1220</v>
      </c>
      <c r="C6770" t="s">
        <v>1145</v>
      </c>
      <c r="E6770" t="s">
        <v>1225</v>
      </c>
      <c r="F6770" t="s">
        <v>1226</v>
      </c>
      <c r="G6770" t="s">
        <v>134</v>
      </c>
      <c r="H6770" t="s">
        <v>64</v>
      </c>
      <c r="I6770">
        <v>0</v>
      </c>
      <c r="J6770">
        <v>55.7</v>
      </c>
      <c r="K6770">
        <v>0</v>
      </c>
      <c r="L6770" t="s">
        <v>24</v>
      </c>
    </row>
    <row r="6771" spans="1:13" hidden="1" x14ac:dyDescent="0.2">
      <c r="A6771" t="s">
        <v>77</v>
      </c>
      <c r="B6771" t="s">
        <v>1220</v>
      </c>
      <c r="C6771" t="s">
        <v>1145</v>
      </c>
      <c r="E6771" t="s">
        <v>1227</v>
      </c>
      <c r="F6771" t="s">
        <v>1228</v>
      </c>
      <c r="G6771" t="s">
        <v>134</v>
      </c>
      <c r="H6771" t="s">
        <v>64</v>
      </c>
      <c r="I6771">
        <v>0</v>
      </c>
      <c r="J6771">
        <v>55.7</v>
      </c>
      <c r="K6771">
        <v>0</v>
      </c>
      <c r="L6771" t="s">
        <v>24</v>
      </c>
      <c r="M6771" t="s">
        <v>1229</v>
      </c>
    </row>
    <row r="6772" spans="1:13" hidden="1" x14ac:dyDescent="0.2">
      <c r="A6772" t="s">
        <v>77</v>
      </c>
      <c r="B6772" t="s">
        <v>1220</v>
      </c>
      <c r="C6772" t="s">
        <v>1145</v>
      </c>
      <c r="E6772" t="s">
        <v>1230</v>
      </c>
      <c r="F6772" t="s">
        <v>1231</v>
      </c>
      <c r="G6772" t="s">
        <v>134</v>
      </c>
      <c r="H6772" t="s">
        <v>64</v>
      </c>
      <c r="I6772">
        <v>0</v>
      </c>
      <c r="J6772">
        <v>55.7</v>
      </c>
      <c r="K6772">
        <v>0</v>
      </c>
      <c r="L6772" t="s">
        <v>24</v>
      </c>
      <c r="M6772" t="s">
        <v>1232</v>
      </c>
    </row>
    <row r="6773" spans="1:13" hidden="1" x14ac:dyDescent="0.2">
      <c r="A6773" t="s">
        <v>77</v>
      </c>
      <c r="B6773" t="s">
        <v>1220</v>
      </c>
      <c r="C6773" t="s">
        <v>1145</v>
      </c>
      <c r="E6773" t="s">
        <v>116</v>
      </c>
      <c r="I6773">
        <v>0</v>
      </c>
      <c r="J6773">
        <v>55.7</v>
      </c>
      <c r="K6773">
        <v>0</v>
      </c>
    </row>
    <row r="6774" spans="1:13" hidden="1" x14ac:dyDescent="0.2">
      <c r="A6774" t="s">
        <v>77</v>
      </c>
      <c r="B6774" t="s">
        <v>1220</v>
      </c>
      <c r="C6774" t="s">
        <v>1145</v>
      </c>
      <c r="E6774" t="s">
        <v>46</v>
      </c>
      <c r="I6774">
        <v>0</v>
      </c>
      <c r="J6774">
        <v>55.7</v>
      </c>
      <c r="K6774">
        <v>0</v>
      </c>
    </row>
    <row r="6775" spans="1:13" hidden="1" x14ac:dyDescent="0.2">
      <c r="A6775" t="s">
        <v>78</v>
      </c>
      <c r="B6775" t="s">
        <v>1220</v>
      </c>
      <c r="C6775" t="s">
        <v>1145</v>
      </c>
      <c r="E6775" t="s">
        <v>1221</v>
      </c>
      <c r="F6775" t="s">
        <v>1208</v>
      </c>
      <c r="G6775" t="s">
        <v>134</v>
      </c>
      <c r="H6775" t="s">
        <v>64</v>
      </c>
      <c r="I6775">
        <v>40</v>
      </c>
      <c r="J6775">
        <v>55.7</v>
      </c>
      <c r="K6775">
        <v>2228</v>
      </c>
      <c r="L6775" t="s">
        <v>24</v>
      </c>
      <c r="M6775" t="s">
        <v>1209</v>
      </c>
    </row>
    <row r="6776" spans="1:13" hidden="1" x14ac:dyDescent="0.2">
      <c r="A6776" t="s">
        <v>78</v>
      </c>
      <c r="B6776" t="s">
        <v>1220</v>
      </c>
      <c r="C6776" t="s">
        <v>1145</v>
      </c>
      <c r="E6776" t="s">
        <v>46</v>
      </c>
      <c r="I6776">
        <v>0</v>
      </c>
      <c r="J6776">
        <v>55.7</v>
      </c>
      <c r="K6776">
        <v>0</v>
      </c>
    </row>
    <row r="6777" spans="1:13" hidden="1" x14ac:dyDescent="0.2">
      <c r="A6777" t="s">
        <v>78</v>
      </c>
      <c r="B6777" t="s">
        <v>1220</v>
      </c>
      <c r="C6777" t="s">
        <v>1145</v>
      </c>
      <c r="E6777" t="s">
        <v>20</v>
      </c>
      <c r="I6777">
        <v>0</v>
      </c>
      <c r="J6777">
        <v>55.7</v>
      </c>
      <c r="K6777">
        <v>0</v>
      </c>
    </row>
    <row r="6778" spans="1:13" hidden="1" x14ac:dyDescent="0.2">
      <c r="A6778" t="s">
        <v>78</v>
      </c>
      <c r="B6778" t="s">
        <v>1220</v>
      </c>
      <c r="C6778" t="s">
        <v>1145</v>
      </c>
      <c r="E6778" t="s">
        <v>17</v>
      </c>
      <c r="I6778">
        <v>0</v>
      </c>
      <c r="J6778">
        <v>55.7</v>
      </c>
      <c r="K6778">
        <v>0</v>
      </c>
    </row>
    <row r="6779" spans="1:13" hidden="1" x14ac:dyDescent="0.2">
      <c r="A6779" t="s">
        <v>78</v>
      </c>
      <c r="B6779" t="s">
        <v>1220</v>
      </c>
      <c r="C6779" t="s">
        <v>1145</v>
      </c>
      <c r="E6779" t="s">
        <v>18</v>
      </c>
      <c r="I6779">
        <v>0</v>
      </c>
      <c r="J6779">
        <v>55.7</v>
      </c>
      <c r="K6779">
        <v>0</v>
      </c>
    </row>
    <row r="6780" spans="1:13" hidden="1" x14ac:dyDescent="0.2">
      <c r="A6780" t="s">
        <v>78</v>
      </c>
      <c r="B6780" t="s">
        <v>1220</v>
      </c>
      <c r="C6780" t="s">
        <v>1145</v>
      </c>
      <c r="E6780" t="s">
        <v>1222</v>
      </c>
      <c r="F6780" t="s">
        <v>1223</v>
      </c>
      <c r="G6780" t="s">
        <v>134</v>
      </c>
      <c r="H6780" t="s">
        <v>198</v>
      </c>
      <c r="I6780">
        <v>0</v>
      </c>
      <c r="J6780">
        <v>55.7</v>
      </c>
      <c r="K6780">
        <v>0</v>
      </c>
      <c r="L6780" t="s">
        <v>24</v>
      </c>
      <c r="M6780" t="s">
        <v>1224</v>
      </c>
    </row>
    <row r="6781" spans="1:13" hidden="1" x14ac:dyDescent="0.2">
      <c r="A6781" t="s">
        <v>78</v>
      </c>
      <c r="B6781" t="s">
        <v>1220</v>
      </c>
      <c r="C6781" t="s">
        <v>1145</v>
      </c>
      <c r="E6781" t="s">
        <v>1206</v>
      </c>
      <c r="F6781" t="s">
        <v>1179</v>
      </c>
      <c r="G6781" t="s">
        <v>134</v>
      </c>
      <c r="H6781" t="s">
        <v>64</v>
      </c>
      <c r="I6781">
        <v>0</v>
      </c>
      <c r="J6781">
        <v>55.7</v>
      </c>
      <c r="K6781">
        <v>0</v>
      </c>
      <c r="L6781" t="s">
        <v>24</v>
      </c>
    </row>
    <row r="6782" spans="1:13" hidden="1" x14ac:dyDescent="0.2">
      <c r="A6782" t="s">
        <v>78</v>
      </c>
      <c r="B6782" t="s">
        <v>1220</v>
      </c>
      <c r="C6782" t="s">
        <v>1145</v>
      </c>
      <c r="E6782" t="s">
        <v>1225</v>
      </c>
      <c r="F6782" t="s">
        <v>1226</v>
      </c>
      <c r="G6782" t="s">
        <v>134</v>
      </c>
      <c r="H6782" t="s">
        <v>64</v>
      </c>
      <c r="I6782">
        <v>0</v>
      </c>
      <c r="J6782">
        <v>55.7</v>
      </c>
      <c r="K6782">
        <v>0</v>
      </c>
      <c r="L6782" t="s">
        <v>24</v>
      </c>
    </row>
    <row r="6783" spans="1:13" hidden="1" x14ac:dyDescent="0.2">
      <c r="A6783" t="s">
        <v>78</v>
      </c>
      <c r="B6783" t="s">
        <v>1220</v>
      </c>
      <c r="C6783" t="s">
        <v>1145</v>
      </c>
      <c r="E6783" t="s">
        <v>1227</v>
      </c>
      <c r="F6783" t="s">
        <v>1228</v>
      </c>
      <c r="G6783" t="s">
        <v>134</v>
      </c>
      <c r="H6783" t="s">
        <v>64</v>
      </c>
      <c r="I6783">
        <v>0</v>
      </c>
      <c r="J6783">
        <v>55.7</v>
      </c>
      <c r="K6783">
        <v>0</v>
      </c>
      <c r="L6783" t="s">
        <v>24</v>
      </c>
      <c r="M6783" t="s">
        <v>1229</v>
      </c>
    </row>
    <row r="6784" spans="1:13" hidden="1" x14ac:dyDescent="0.2">
      <c r="A6784" t="s">
        <v>78</v>
      </c>
      <c r="B6784" t="s">
        <v>1220</v>
      </c>
      <c r="C6784" t="s">
        <v>1145</v>
      </c>
      <c r="E6784" t="s">
        <v>1230</v>
      </c>
      <c r="F6784" t="s">
        <v>1231</v>
      </c>
      <c r="G6784" t="s">
        <v>134</v>
      </c>
      <c r="H6784" t="s">
        <v>64</v>
      </c>
      <c r="I6784">
        <v>0</v>
      </c>
      <c r="J6784">
        <v>55.7</v>
      </c>
      <c r="K6784">
        <v>0</v>
      </c>
      <c r="L6784" t="s">
        <v>24</v>
      </c>
      <c r="M6784" t="s">
        <v>1232</v>
      </c>
    </row>
    <row r="6785" spans="1:13" hidden="1" x14ac:dyDescent="0.2">
      <c r="A6785" t="s">
        <v>78</v>
      </c>
      <c r="B6785" t="s">
        <v>1220</v>
      </c>
      <c r="C6785" t="s">
        <v>1145</v>
      </c>
      <c r="E6785" t="s">
        <v>116</v>
      </c>
      <c r="I6785">
        <v>0</v>
      </c>
      <c r="J6785">
        <v>55.7</v>
      </c>
      <c r="K6785">
        <v>0</v>
      </c>
    </row>
    <row r="6786" spans="1:13" hidden="1" x14ac:dyDescent="0.2">
      <c r="A6786" t="s">
        <v>78</v>
      </c>
      <c r="B6786" t="s">
        <v>1220</v>
      </c>
      <c r="C6786" t="s">
        <v>1145</v>
      </c>
      <c r="E6786" t="s">
        <v>46</v>
      </c>
      <c r="I6786">
        <v>0</v>
      </c>
      <c r="J6786">
        <v>55.7</v>
      </c>
      <c r="K6786">
        <v>0</v>
      </c>
    </row>
    <row r="6787" spans="1:13" hidden="1" x14ac:dyDescent="0.2">
      <c r="A6787" t="s">
        <v>80</v>
      </c>
      <c r="B6787" t="s">
        <v>1220</v>
      </c>
      <c r="C6787" t="s">
        <v>1145</v>
      </c>
      <c r="E6787" t="s">
        <v>1221</v>
      </c>
      <c r="F6787" t="s">
        <v>1208</v>
      </c>
      <c r="G6787" t="s">
        <v>134</v>
      </c>
      <c r="H6787" t="s">
        <v>64</v>
      </c>
      <c r="I6787">
        <v>37</v>
      </c>
      <c r="J6787">
        <v>55.7</v>
      </c>
      <c r="K6787">
        <v>2060.9</v>
      </c>
      <c r="L6787" t="s">
        <v>24</v>
      </c>
      <c r="M6787" t="s">
        <v>1209</v>
      </c>
    </row>
    <row r="6788" spans="1:13" hidden="1" x14ac:dyDescent="0.2">
      <c r="A6788" t="s">
        <v>80</v>
      </c>
      <c r="B6788" t="s">
        <v>1220</v>
      </c>
      <c r="C6788" t="s">
        <v>1145</v>
      </c>
      <c r="E6788" t="s">
        <v>46</v>
      </c>
      <c r="I6788">
        <v>0</v>
      </c>
      <c r="J6788">
        <v>55.7</v>
      </c>
      <c r="K6788">
        <v>0</v>
      </c>
    </row>
    <row r="6789" spans="1:13" hidden="1" x14ac:dyDescent="0.2">
      <c r="A6789" t="s">
        <v>80</v>
      </c>
      <c r="B6789" t="s">
        <v>1220</v>
      </c>
      <c r="C6789" t="s">
        <v>1145</v>
      </c>
      <c r="E6789" t="s">
        <v>20</v>
      </c>
      <c r="I6789">
        <v>3</v>
      </c>
      <c r="J6789">
        <v>55.7</v>
      </c>
      <c r="K6789">
        <v>167.1</v>
      </c>
    </row>
    <row r="6790" spans="1:13" hidden="1" x14ac:dyDescent="0.2">
      <c r="A6790" t="s">
        <v>80</v>
      </c>
      <c r="B6790" t="s">
        <v>1220</v>
      </c>
      <c r="C6790" t="s">
        <v>1145</v>
      </c>
      <c r="E6790" t="s">
        <v>17</v>
      </c>
      <c r="I6790">
        <v>0</v>
      </c>
      <c r="J6790">
        <v>55.7</v>
      </c>
      <c r="K6790">
        <v>0</v>
      </c>
    </row>
    <row r="6791" spans="1:13" hidden="1" x14ac:dyDescent="0.2">
      <c r="A6791" t="s">
        <v>80</v>
      </c>
      <c r="B6791" t="s">
        <v>1220</v>
      </c>
      <c r="C6791" t="s">
        <v>1145</v>
      </c>
      <c r="E6791" t="s">
        <v>18</v>
      </c>
      <c r="I6791">
        <v>0</v>
      </c>
      <c r="J6791">
        <v>55.7</v>
      </c>
      <c r="K6791">
        <v>0</v>
      </c>
    </row>
    <row r="6792" spans="1:13" hidden="1" x14ac:dyDescent="0.2">
      <c r="A6792" t="s">
        <v>80</v>
      </c>
      <c r="B6792" t="s">
        <v>1220</v>
      </c>
      <c r="C6792" t="s">
        <v>1145</v>
      </c>
      <c r="E6792" t="s">
        <v>1222</v>
      </c>
      <c r="F6792" t="s">
        <v>1223</v>
      </c>
      <c r="G6792" t="s">
        <v>134</v>
      </c>
      <c r="H6792" t="s">
        <v>198</v>
      </c>
      <c r="I6792">
        <v>0</v>
      </c>
      <c r="J6792">
        <v>55.7</v>
      </c>
      <c r="K6792">
        <v>0</v>
      </c>
      <c r="L6792" t="s">
        <v>24</v>
      </c>
      <c r="M6792" t="s">
        <v>1224</v>
      </c>
    </row>
    <row r="6793" spans="1:13" hidden="1" x14ac:dyDescent="0.2">
      <c r="A6793" t="s">
        <v>80</v>
      </c>
      <c r="B6793" t="s">
        <v>1220</v>
      </c>
      <c r="C6793" t="s">
        <v>1145</v>
      </c>
      <c r="E6793" t="s">
        <v>1206</v>
      </c>
      <c r="F6793" t="s">
        <v>1179</v>
      </c>
      <c r="G6793" t="s">
        <v>134</v>
      </c>
      <c r="H6793" t="s">
        <v>64</v>
      </c>
      <c r="I6793">
        <v>0</v>
      </c>
      <c r="J6793">
        <v>55.7</v>
      </c>
      <c r="K6793">
        <v>0</v>
      </c>
      <c r="L6793" t="s">
        <v>24</v>
      </c>
    </row>
    <row r="6794" spans="1:13" hidden="1" x14ac:dyDescent="0.2">
      <c r="A6794" t="s">
        <v>80</v>
      </c>
      <c r="B6794" t="s">
        <v>1220</v>
      </c>
      <c r="C6794" t="s">
        <v>1145</v>
      </c>
      <c r="E6794" t="s">
        <v>1225</v>
      </c>
      <c r="F6794" t="s">
        <v>1226</v>
      </c>
      <c r="G6794" t="s">
        <v>134</v>
      </c>
      <c r="H6794" t="s">
        <v>64</v>
      </c>
      <c r="I6794">
        <v>0</v>
      </c>
      <c r="J6794">
        <v>55.7</v>
      </c>
      <c r="K6794">
        <v>0</v>
      </c>
      <c r="L6794" t="s">
        <v>24</v>
      </c>
    </row>
    <row r="6795" spans="1:13" hidden="1" x14ac:dyDescent="0.2">
      <c r="A6795" t="s">
        <v>80</v>
      </c>
      <c r="B6795" t="s">
        <v>1220</v>
      </c>
      <c r="C6795" t="s">
        <v>1145</v>
      </c>
      <c r="E6795" t="s">
        <v>1227</v>
      </c>
      <c r="F6795" t="s">
        <v>1228</v>
      </c>
      <c r="G6795" t="s">
        <v>134</v>
      </c>
      <c r="H6795" t="s">
        <v>64</v>
      </c>
      <c r="I6795">
        <v>0</v>
      </c>
      <c r="J6795">
        <v>55.7</v>
      </c>
      <c r="K6795">
        <v>0</v>
      </c>
      <c r="L6795" t="s">
        <v>24</v>
      </c>
      <c r="M6795" t="s">
        <v>1229</v>
      </c>
    </row>
    <row r="6796" spans="1:13" hidden="1" x14ac:dyDescent="0.2">
      <c r="A6796" t="s">
        <v>80</v>
      </c>
      <c r="B6796" t="s">
        <v>1220</v>
      </c>
      <c r="C6796" t="s">
        <v>1145</v>
      </c>
      <c r="E6796" t="s">
        <v>1230</v>
      </c>
      <c r="F6796" t="s">
        <v>1231</v>
      </c>
      <c r="G6796" t="s">
        <v>134</v>
      </c>
      <c r="H6796" t="s">
        <v>64</v>
      </c>
      <c r="I6796">
        <v>0</v>
      </c>
      <c r="J6796">
        <v>55.7</v>
      </c>
      <c r="K6796">
        <v>0</v>
      </c>
      <c r="L6796" t="s">
        <v>24</v>
      </c>
      <c r="M6796" t="s">
        <v>1232</v>
      </c>
    </row>
    <row r="6797" spans="1:13" hidden="1" x14ac:dyDescent="0.2">
      <c r="A6797" t="s">
        <v>80</v>
      </c>
      <c r="B6797" t="s">
        <v>1220</v>
      </c>
      <c r="C6797" t="s">
        <v>1145</v>
      </c>
      <c r="E6797" t="s">
        <v>116</v>
      </c>
      <c r="I6797">
        <v>0</v>
      </c>
      <c r="J6797">
        <v>55.7</v>
      </c>
      <c r="K6797">
        <v>0</v>
      </c>
    </row>
    <row r="6798" spans="1:13" hidden="1" x14ac:dyDescent="0.2">
      <c r="A6798" t="s">
        <v>80</v>
      </c>
      <c r="B6798" t="s">
        <v>1220</v>
      </c>
      <c r="C6798" t="s">
        <v>1145</v>
      </c>
      <c r="E6798" t="s">
        <v>46</v>
      </c>
      <c r="I6798">
        <v>0</v>
      </c>
      <c r="J6798">
        <v>55.7</v>
      </c>
      <c r="K6798">
        <v>0</v>
      </c>
    </row>
    <row r="6799" spans="1:13" hidden="1" x14ac:dyDescent="0.2">
      <c r="A6799" t="s">
        <v>81</v>
      </c>
      <c r="B6799" t="s">
        <v>1220</v>
      </c>
      <c r="C6799" t="s">
        <v>1145</v>
      </c>
      <c r="E6799" t="s">
        <v>1221</v>
      </c>
      <c r="F6799" t="s">
        <v>1208</v>
      </c>
      <c r="G6799" t="s">
        <v>134</v>
      </c>
      <c r="H6799" t="s">
        <v>64</v>
      </c>
      <c r="I6799">
        <v>36</v>
      </c>
      <c r="J6799">
        <v>55.7</v>
      </c>
      <c r="K6799">
        <v>2005.2</v>
      </c>
      <c r="L6799" t="s">
        <v>24</v>
      </c>
      <c r="M6799" t="s">
        <v>1209</v>
      </c>
    </row>
    <row r="6800" spans="1:13" hidden="1" x14ac:dyDescent="0.2">
      <c r="A6800" t="s">
        <v>81</v>
      </c>
      <c r="B6800" t="s">
        <v>1220</v>
      </c>
      <c r="C6800" t="s">
        <v>1145</v>
      </c>
      <c r="E6800" t="s">
        <v>46</v>
      </c>
      <c r="I6800">
        <v>0</v>
      </c>
      <c r="J6800">
        <v>55.7</v>
      </c>
      <c r="K6800">
        <v>0</v>
      </c>
    </row>
    <row r="6801" spans="1:13" hidden="1" x14ac:dyDescent="0.2">
      <c r="A6801" t="s">
        <v>81</v>
      </c>
      <c r="B6801" t="s">
        <v>1220</v>
      </c>
      <c r="C6801" t="s">
        <v>1145</v>
      </c>
      <c r="E6801" t="s">
        <v>20</v>
      </c>
      <c r="I6801">
        <v>0</v>
      </c>
      <c r="J6801">
        <v>55.7</v>
      </c>
      <c r="K6801">
        <v>0</v>
      </c>
    </row>
    <row r="6802" spans="1:13" hidden="1" x14ac:dyDescent="0.2">
      <c r="A6802" t="s">
        <v>81</v>
      </c>
      <c r="B6802" t="s">
        <v>1220</v>
      </c>
      <c r="C6802" t="s">
        <v>1145</v>
      </c>
      <c r="E6802" t="s">
        <v>17</v>
      </c>
      <c r="I6802">
        <v>4</v>
      </c>
      <c r="J6802">
        <v>55.7</v>
      </c>
      <c r="K6802">
        <v>222.8</v>
      </c>
    </row>
    <row r="6803" spans="1:13" hidden="1" x14ac:dyDescent="0.2">
      <c r="A6803" t="s">
        <v>81</v>
      </c>
      <c r="B6803" t="s">
        <v>1220</v>
      </c>
      <c r="C6803" t="s">
        <v>1145</v>
      </c>
      <c r="E6803" t="s">
        <v>18</v>
      </c>
      <c r="I6803">
        <v>0</v>
      </c>
      <c r="J6803">
        <v>55.7</v>
      </c>
      <c r="K6803">
        <v>0</v>
      </c>
    </row>
    <row r="6804" spans="1:13" hidden="1" x14ac:dyDescent="0.2">
      <c r="A6804" t="s">
        <v>81</v>
      </c>
      <c r="B6804" t="s">
        <v>1220</v>
      </c>
      <c r="C6804" t="s">
        <v>1145</v>
      </c>
      <c r="E6804" t="s">
        <v>1222</v>
      </c>
      <c r="F6804" t="s">
        <v>1223</v>
      </c>
      <c r="G6804" t="s">
        <v>134</v>
      </c>
      <c r="H6804" t="s">
        <v>198</v>
      </c>
      <c r="I6804">
        <v>0</v>
      </c>
      <c r="J6804">
        <v>55.7</v>
      </c>
      <c r="K6804">
        <v>0</v>
      </c>
      <c r="L6804" t="s">
        <v>24</v>
      </c>
      <c r="M6804" t="s">
        <v>1224</v>
      </c>
    </row>
    <row r="6805" spans="1:13" hidden="1" x14ac:dyDescent="0.2">
      <c r="A6805" t="s">
        <v>81</v>
      </c>
      <c r="B6805" t="s">
        <v>1220</v>
      </c>
      <c r="C6805" t="s">
        <v>1145</v>
      </c>
      <c r="E6805" t="s">
        <v>1206</v>
      </c>
      <c r="F6805" t="s">
        <v>1179</v>
      </c>
      <c r="G6805" t="s">
        <v>134</v>
      </c>
      <c r="H6805" t="s">
        <v>64</v>
      </c>
      <c r="I6805">
        <v>0</v>
      </c>
      <c r="J6805">
        <v>55.7</v>
      </c>
      <c r="K6805">
        <v>0</v>
      </c>
      <c r="L6805" t="s">
        <v>24</v>
      </c>
    </row>
    <row r="6806" spans="1:13" hidden="1" x14ac:dyDescent="0.2">
      <c r="A6806" t="s">
        <v>81</v>
      </c>
      <c r="B6806" t="s">
        <v>1220</v>
      </c>
      <c r="C6806" t="s">
        <v>1145</v>
      </c>
      <c r="E6806" t="s">
        <v>1225</v>
      </c>
      <c r="F6806" t="s">
        <v>1226</v>
      </c>
      <c r="G6806" t="s">
        <v>134</v>
      </c>
      <c r="H6806" t="s">
        <v>64</v>
      </c>
      <c r="I6806">
        <v>0</v>
      </c>
      <c r="J6806">
        <v>55.7</v>
      </c>
      <c r="K6806">
        <v>0</v>
      </c>
      <c r="L6806" t="s">
        <v>24</v>
      </c>
    </row>
    <row r="6807" spans="1:13" hidden="1" x14ac:dyDescent="0.2">
      <c r="A6807" t="s">
        <v>81</v>
      </c>
      <c r="B6807" t="s">
        <v>1220</v>
      </c>
      <c r="C6807" t="s">
        <v>1145</v>
      </c>
      <c r="E6807" t="s">
        <v>1227</v>
      </c>
      <c r="F6807" t="s">
        <v>1228</v>
      </c>
      <c r="G6807" t="s">
        <v>134</v>
      </c>
      <c r="H6807" t="s">
        <v>64</v>
      </c>
      <c r="I6807">
        <v>0</v>
      </c>
      <c r="J6807">
        <v>55.7</v>
      </c>
      <c r="K6807">
        <v>0</v>
      </c>
      <c r="L6807" t="s">
        <v>24</v>
      </c>
      <c r="M6807" t="s">
        <v>1229</v>
      </c>
    </row>
    <row r="6808" spans="1:13" hidden="1" x14ac:dyDescent="0.2">
      <c r="A6808" t="s">
        <v>81</v>
      </c>
      <c r="B6808" t="s">
        <v>1220</v>
      </c>
      <c r="C6808" t="s">
        <v>1145</v>
      </c>
      <c r="E6808" t="s">
        <v>1230</v>
      </c>
      <c r="F6808" t="s">
        <v>1231</v>
      </c>
      <c r="G6808" t="s">
        <v>134</v>
      </c>
      <c r="H6808" t="s">
        <v>64</v>
      </c>
      <c r="I6808">
        <v>0</v>
      </c>
      <c r="J6808">
        <v>55.7</v>
      </c>
      <c r="K6808">
        <v>0</v>
      </c>
      <c r="L6808" t="s">
        <v>24</v>
      </c>
      <c r="M6808" t="s">
        <v>1232</v>
      </c>
    </row>
    <row r="6809" spans="1:13" hidden="1" x14ac:dyDescent="0.2">
      <c r="A6809" t="s">
        <v>81</v>
      </c>
      <c r="B6809" t="s">
        <v>1220</v>
      </c>
      <c r="C6809" t="s">
        <v>1145</v>
      </c>
      <c r="E6809" t="s">
        <v>116</v>
      </c>
      <c r="I6809">
        <v>0</v>
      </c>
      <c r="J6809">
        <v>55.7</v>
      </c>
      <c r="K6809">
        <v>0</v>
      </c>
    </row>
    <row r="6810" spans="1:13" hidden="1" x14ac:dyDescent="0.2">
      <c r="A6810" t="s">
        <v>81</v>
      </c>
      <c r="B6810" t="s">
        <v>1220</v>
      </c>
      <c r="C6810" t="s">
        <v>1145</v>
      </c>
      <c r="E6810" t="s">
        <v>46</v>
      </c>
      <c r="I6810">
        <v>0</v>
      </c>
      <c r="J6810">
        <v>55.7</v>
      </c>
      <c r="K6810">
        <v>0</v>
      </c>
    </row>
    <row r="6811" spans="1:13" hidden="1" x14ac:dyDescent="0.2">
      <c r="A6811" t="s">
        <v>82</v>
      </c>
      <c r="B6811" t="s">
        <v>1220</v>
      </c>
      <c r="C6811" t="s">
        <v>1145</v>
      </c>
      <c r="E6811" t="s">
        <v>1221</v>
      </c>
      <c r="F6811" t="s">
        <v>1208</v>
      </c>
      <c r="G6811" t="s">
        <v>134</v>
      </c>
      <c r="H6811" t="s">
        <v>64</v>
      </c>
      <c r="I6811">
        <v>40</v>
      </c>
      <c r="J6811">
        <v>55.7</v>
      </c>
      <c r="K6811">
        <v>2228</v>
      </c>
      <c r="L6811" t="s">
        <v>24</v>
      </c>
      <c r="M6811" t="s">
        <v>1209</v>
      </c>
    </row>
    <row r="6812" spans="1:13" hidden="1" x14ac:dyDescent="0.2">
      <c r="A6812" t="s">
        <v>82</v>
      </c>
      <c r="B6812" t="s">
        <v>1220</v>
      </c>
      <c r="C6812" t="s">
        <v>1145</v>
      </c>
      <c r="E6812" t="s">
        <v>46</v>
      </c>
      <c r="I6812">
        <v>0</v>
      </c>
      <c r="J6812">
        <v>55.7</v>
      </c>
      <c r="K6812">
        <v>0</v>
      </c>
    </row>
    <row r="6813" spans="1:13" hidden="1" x14ac:dyDescent="0.2">
      <c r="A6813" t="s">
        <v>82</v>
      </c>
      <c r="B6813" t="s">
        <v>1220</v>
      </c>
      <c r="C6813" t="s">
        <v>1145</v>
      </c>
      <c r="E6813" t="s">
        <v>20</v>
      </c>
      <c r="I6813">
        <v>0</v>
      </c>
      <c r="J6813">
        <v>55.7</v>
      </c>
      <c r="K6813">
        <v>0</v>
      </c>
    </row>
    <row r="6814" spans="1:13" hidden="1" x14ac:dyDescent="0.2">
      <c r="A6814" t="s">
        <v>82</v>
      </c>
      <c r="B6814" t="s">
        <v>1220</v>
      </c>
      <c r="C6814" t="s">
        <v>1145</v>
      </c>
      <c r="E6814" t="s">
        <v>17</v>
      </c>
      <c r="I6814">
        <v>0</v>
      </c>
      <c r="J6814">
        <v>55.7</v>
      </c>
      <c r="K6814">
        <v>0</v>
      </c>
    </row>
    <row r="6815" spans="1:13" hidden="1" x14ac:dyDescent="0.2">
      <c r="A6815" t="s">
        <v>82</v>
      </c>
      <c r="B6815" t="s">
        <v>1220</v>
      </c>
      <c r="C6815" t="s">
        <v>1145</v>
      </c>
      <c r="E6815" t="s">
        <v>18</v>
      </c>
      <c r="I6815">
        <v>0</v>
      </c>
      <c r="J6815">
        <v>55.7</v>
      </c>
      <c r="K6815">
        <v>0</v>
      </c>
    </row>
    <row r="6816" spans="1:13" hidden="1" x14ac:dyDescent="0.2">
      <c r="A6816" t="s">
        <v>82</v>
      </c>
      <c r="B6816" t="s">
        <v>1220</v>
      </c>
      <c r="C6816" t="s">
        <v>1145</v>
      </c>
      <c r="E6816" t="s">
        <v>1222</v>
      </c>
      <c r="F6816" t="s">
        <v>1223</v>
      </c>
      <c r="G6816" t="s">
        <v>134</v>
      </c>
      <c r="H6816" t="s">
        <v>198</v>
      </c>
      <c r="I6816">
        <v>0</v>
      </c>
      <c r="J6816">
        <v>55.7</v>
      </c>
      <c r="K6816">
        <v>0</v>
      </c>
      <c r="L6816" t="s">
        <v>24</v>
      </c>
      <c r="M6816" t="s">
        <v>1224</v>
      </c>
    </row>
    <row r="6817" spans="1:13" hidden="1" x14ac:dyDescent="0.2">
      <c r="A6817" t="s">
        <v>82</v>
      </c>
      <c r="B6817" t="s">
        <v>1220</v>
      </c>
      <c r="C6817" t="s">
        <v>1145</v>
      </c>
      <c r="E6817" t="s">
        <v>1206</v>
      </c>
      <c r="F6817" t="s">
        <v>1179</v>
      </c>
      <c r="G6817" t="s">
        <v>134</v>
      </c>
      <c r="H6817" t="s">
        <v>64</v>
      </c>
      <c r="I6817">
        <v>0</v>
      </c>
      <c r="J6817">
        <v>55.7</v>
      </c>
      <c r="K6817">
        <v>0</v>
      </c>
      <c r="L6817" t="s">
        <v>24</v>
      </c>
    </row>
    <row r="6818" spans="1:13" hidden="1" x14ac:dyDescent="0.2">
      <c r="A6818" t="s">
        <v>82</v>
      </c>
      <c r="B6818" t="s">
        <v>1220</v>
      </c>
      <c r="C6818" t="s">
        <v>1145</v>
      </c>
      <c r="E6818" t="s">
        <v>1225</v>
      </c>
      <c r="F6818" t="s">
        <v>1226</v>
      </c>
      <c r="G6818" t="s">
        <v>134</v>
      </c>
      <c r="H6818" t="s">
        <v>64</v>
      </c>
      <c r="I6818">
        <v>0</v>
      </c>
      <c r="J6818">
        <v>55.7</v>
      </c>
      <c r="K6818">
        <v>0</v>
      </c>
      <c r="L6818" t="s">
        <v>24</v>
      </c>
    </row>
    <row r="6819" spans="1:13" hidden="1" x14ac:dyDescent="0.2">
      <c r="A6819" t="s">
        <v>82</v>
      </c>
      <c r="B6819" t="s">
        <v>1220</v>
      </c>
      <c r="C6819" t="s">
        <v>1145</v>
      </c>
      <c r="E6819" t="s">
        <v>1227</v>
      </c>
      <c r="F6819" t="s">
        <v>1228</v>
      </c>
      <c r="G6819" t="s">
        <v>134</v>
      </c>
      <c r="H6819" t="s">
        <v>64</v>
      </c>
      <c r="I6819">
        <v>0</v>
      </c>
      <c r="J6819">
        <v>55.7</v>
      </c>
      <c r="K6819">
        <v>0</v>
      </c>
      <c r="L6819" t="s">
        <v>24</v>
      </c>
      <c r="M6819" t="s">
        <v>1229</v>
      </c>
    </row>
    <row r="6820" spans="1:13" hidden="1" x14ac:dyDescent="0.2">
      <c r="A6820" t="s">
        <v>82</v>
      </c>
      <c r="B6820" t="s">
        <v>1220</v>
      </c>
      <c r="C6820" t="s">
        <v>1145</v>
      </c>
      <c r="E6820" t="s">
        <v>1230</v>
      </c>
      <c r="F6820" t="s">
        <v>1231</v>
      </c>
      <c r="G6820" t="s">
        <v>134</v>
      </c>
      <c r="H6820" t="s">
        <v>64</v>
      </c>
      <c r="I6820">
        <v>0</v>
      </c>
      <c r="J6820">
        <v>55.7</v>
      </c>
      <c r="K6820">
        <v>0</v>
      </c>
      <c r="L6820" t="s">
        <v>24</v>
      </c>
      <c r="M6820" t="s">
        <v>1232</v>
      </c>
    </row>
    <row r="6821" spans="1:13" hidden="1" x14ac:dyDescent="0.2">
      <c r="A6821" t="s">
        <v>82</v>
      </c>
      <c r="B6821" t="s">
        <v>1220</v>
      </c>
      <c r="C6821" t="s">
        <v>1145</v>
      </c>
      <c r="E6821" t="s">
        <v>116</v>
      </c>
      <c r="I6821">
        <v>0</v>
      </c>
      <c r="J6821">
        <v>55.7</v>
      </c>
      <c r="K6821">
        <v>0</v>
      </c>
    </row>
    <row r="6822" spans="1:13" hidden="1" x14ac:dyDescent="0.2">
      <c r="A6822" t="s">
        <v>82</v>
      </c>
      <c r="B6822" t="s">
        <v>1220</v>
      </c>
      <c r="C6822" t="s">
        <v>1145</v>
      </c>
      <c r="E6822" t="s">
        <v>46</v>
      </c>
      <c r="I6822">
        <v>0</v>
      </c>
      <c r="J6822">
        <v>55.7</v>
      </c>
      <c r="K6822">
        <v>0</v>
      </c>
    </row>
    <row r="6823" spans="1:13" hidden="1" x14ac:dyDescent="0.2">
      <c r="A6823" t="s">
        <v>83</v>
      </c>
      <c r="B6823" t="s">
        <v>1220</v>
      </c>
      <c r="C6823" t="s">
        <v>1145</v>
      </c>
      <c r="E6823" t="s">
        <v>1221</v>
      </c>
      <c r="F6823" t="s">
        <v>1208</v>
      </c>
      <c r="G6823" t="s">
        <v>134</v>
      </c>
      <c r="H6823" t="s">
        <v>64</v>
      </c>
      <c r="I6823">
        <v>34</v>
      </c>
      <c r="J6823">
        <v>55.7</v>
      </c>
      <c r="K6823">
        <v>1893.8</v>
      </c>
      <c r="L6823" t="s">
        <v>24</v>
      </c>
      <c r="M6823" t="s">
        <v>1209</v>
      </c>
    </row>
    <row r="6824" spans="1:13" hidden="1" x14ac:dyDescent="0.2">
      <c r="A6824" t="s">
        <v>83</v>
      </c>
      <c r="B6824" t="s">
        <v>1220</v>
      </c>
      <c r="C6824" t="s">
        <v>1145</v>
      </c>
      <c r="E6824" t="s">
        <v>46</v>
      </c>
      <c r="I6824">
        <v>0</v>
      </c>
      <c r="J6824">
        <v>55.7</v>
      </c>
      <c r="K6824">
        <v>0</v>
      </c>
    </row>
    <row r="6825" spans="1:13" hidden="1" x14ac:dyDescent="0.2">
      <c r="A6825" t="s">
        <v>83</v>
      </c>
      <c r="B6825" t="s">
        <v>1220</v>
      </c>
      <c r="C6825" t="s">
        <v>1145</v>
      </c>
      <c r="E6825" t="s">
        <v>20</v>
      </c>
      <c r="I6825">
        <v>2</v>
      </c>
      <c r="J6825">
        <v>55.7</v>
      </c>
      <c r="K6825">
        <v>111.4</v>
      </c>
    </row>
    <row r="6826" spans="1:13" hidden="1" x14ac:dyDescent="0.2">
      <c r="A6826" t="s">
        <v>83</v>
      </c>
      <c r="B6826" t="s">
        <v>1220</v>
      </c>
      <c r="C6826" t="s">
        <v>1145</v>
      </c>
      <c r="E6826" t="s">
        <v>17</v>
      </c>
      <c r="I6826">
        <v>0</v>
      </c>
      <c r="J6826">
        <v>55.7</v>
      </c>
      <c r="K6826">
        <v>0</v>
      </c>
    </row>
    <row r="6827" spans="1:13" hidden="1" x14ac:dyDescent="0.2">
      <c r="A6827" t="s">
        <v>83</v>
      </c>
      <c r="B6827" t="s">
        <v>1220</v>
      </c>
      <c r="C6827" t="s">
        <v>1145</v>
      </c>
      <c r="E6827" t="s">
        <v>18</v>
      </c>
      <c r="I6827">
        <v>0</v>
      </c>
      <c r="J6827">
        <v>55.7</v>
      </c>
      <c r="K6827">
        <v>0</v>
      </c>
    </row>
    <row r="6828" spans="1:13" hidden="1" x14ac:dyDescent="0.2">
      <c r="A6828" t="s">
        <v>83</v>
      </c>
      <c r="B6828" t="s">
        <v>1220</v>
      </c>
      <c r="C6828" t="s">
        <v>1145</v>
      </c>
      <c r="E6828" t="s">
        <v>1222</v>
      </c>
      <c r="F6828" t="s">
        <v>1223</v>
      </c>
      <c r="G6828" t="s">
        <v>134</v>
      </c>
      <c r="H6828" t="s">
        <v>198</v>
      </c>
      <c r="I6828">
        <v>0</v>
      </c>
      <c r="J6828">
        <v>55.7</v>
      </c>
      <c r="K6828">
        <v>0</v>
      </c>
      <c r="L6828" t="s">
        <v>24</v>
      </c>
      <c r="M6828" t="s">
        <v>1224</v>
      </c>
    </row>
    <row r="6829" spans="1:13" hidden="1" x14ac:dyDescent="0.2">
      <c r="A6829" t="s">
        <v>83</v>
      </c>
      <c r="B6829" t="s">
        <v>1220</v>
      </c>
      <c r="C6829" t="s">
        <v>1145</v>
      </c>
      <c r="E6829" t="s">
        <v>1206</v>
      </c>
      <c r="F6829" t="s">
        <v>1179</v>
      </c>
      <c r="G6829" t="s">
        <v>134</v>
      </c>
      <c r="H6829" t="s">
        <v>64</v>
      </c>
      <c r="I6829">
        <v>0</v>
      </c>
      <c r="J6829">
        <v>55.7</v>
      </c>
      <c r="K6829">
        <v>0</v>
      </c>
      <c r="L6829" t="s">
        <v>24</v>
      </c>
    </row>
    <row r="6830" spans="1:13" hidden="1" x14ac:dyDescent="0.2">
      <c r="A6830" t="s">
        <v>83</v>
      </c>
      <c r="B6830" t="s">
        <v>1220</v>
      </c>
      <c r="C6830" t="s">
        <v>1145</v>
      </c>
      <c r="E6830" t="s">
        <v>1225</v>
      </c>
      <c r="F6830" t="s">
        <v>1226</v>
      </c>
      <c r="G6830" t="s">
        <v>134</v>
      </c>
      <c r="H6830" t="s">
        <v>64</v>
      </c>
      <c r="I6830">
        <v>4</v>
      </c>
      <c r="J6830">
        <v>55.7</v>
      </c>
      <c r="K6830">
        <v>222.8</v>
      </c>
      <c r="L6830" t="s">
        <v>24</v>
      </c>
    </row>
    <row r="6831" spans="1:13" hidden="1" x14ac:dyDescent="0.2">
      <c r="A6831" t="s">
        <v>83</v>
      </c>
      <c r="B6831" t="s">
        <v>1220</v>
      </c>
      <c r="C6831" t="s">
        <v>1145</v>
      </c>
      <c r="E6831" t="s">
        <v>1227</v>
      </c>
      <c r="F6831" t="s">
        <v>1228</v>
      </c>
      <c r="G6831" t="s">
        <v>134</v>
      </c>
      <c r="H6831" t="s">
        <v>64</v>
      </c>
      <c r="I6831">
        <v>0</v>
      </c>
      <c r="J6831">
        <v>55.7</v>
      </c>
      <c r="K6831">
        <v>0</v>
      </c>
      <c r="L6831" t="s">
        <v>24</v>
      </c>
      <c r="M6831" t="s">
        <v>1229</v>
      </c>
    </row>
    <row r="6832" spans="1:13" hidden="1" x14ac:dyDescent="0.2">
      <c r="A6832" t="s">
        <v>83</v>
      </c>
      <c r="B6832" t="s">
        <v>1220</v>
      </c>
      <c r="C6832" t="s">
        <v>1145</v>
      </c>
      <c r="E6832" t="s">
        <v>1230</v>
      </c>
      <c r="F6832" t="s">
        <v>1231</v>
      </c>
      <c r="G6832" t="s">
        <v>134</v>
      </c>
      <c r="H6832" t="s">
        <v>64</v>
      </c>
      <c r="I6832">
        <v>0</v>
      </c>
      <c r="J6832">
        <v>55.7</v>
      </c>
      <c r="K6832">
        <v>0</v>
      </c>
      <c r="L6832" t="s">
        <v>24</v>
      </c>
      <c r="M6832" t="s">
        <v>1232</v>
      </c>
    </row>
    <row r="6833" spans="1:13" hidden="1" x14ac:dyDescent="0.2">
      <c r="A6833" t="s">
        <v>83</v>
      </c>
      <c r="B6833" t="s">
        <v>1220</v>
      </c>
      <c r="C6833" t="s">
        <v>1145</v>
      </c>
      <c r="E6833" t="s">
        <v>116</v>
      </c>
      <c r="I6833">
        <v>0</v>
      </c>
      <c r="J6833">
        <v>55.7</v>
      </c>
      <c r="K6833">
        <v>0</v>
      </c>
    </row>
    <row r="6834" spans="1:13" hidden="1" x14ac:dyDescent="0.2">
      <c r="A6834" t="s">
        <v>83</v>
      </c>
      <c r="B6834" t="s">
        <v>1220</v>
      </c>
      <c r="C6834" t="s">
        <v>1145</v>
      </c>
      <c r="E6834" t="s">
        <v>46</v>
      </c>
      <c r="I6834">
        <v>0</v>
      </c>
      <c r="J6834">
        <v>55.7</v>
      </c>
      <c r="K6834">
        <v>0</v>
      </c>
    </row>
    <row r="6835" spans="1:13" hidden="1" x14ac:dyDescent="0.2">
      <c r="A6835" t="s">
        <v>84</v>
      </c>
      <c r="B6835" t="s">
        <v>1220</v>
      </c>
      <c r="C6835" t="s">
        <v>1145</v>
      </c>
      <c r="E6835" t="s">
        <v>1221</v>
      </c>
      <c r="F6835" t="s">
        <v>1208</v>
      </c>
      <c r="G6835" t="s">
        <v>134</v>
      </c>
      <c r="H6835" t="s">
        <v>64</v>
      </c>
      <c r="I6835">
        <v>32</v>
      </c>
      <c r="J6835">
        <v>55.7</v>
      </c>
      <c r="K6835">
        <v>1782.4</v>
      </c>
      <c r="L6835" t="s">
        <v>24</v>
      </c>
      <c r="M6835" t="s">
        <v>1209</v>
      </c>
    </row>
    <row r="6836" spans="1:13" hidden="1" x14ac:dyDescent="0.2">
      <c r="A6836" t="s">
        <v>84</v>
      </c>
      <c r="B6836" t="s">
        <v>1220</v>
      </c>
      <c r="C6836" t="s">
        <v>1145</v>
      </c>
      <c r="E6836" t="s">
        <v>46</v>
      </c>
      <c r="I6836">
        <v>0</v>
      </c>
      <c r="J6836">
        <v>55.7</v>
      </c>
      <c r="K6836">
        <v>0</v>
      </c>
    </row>
    <row r="6837" spans="1:13" hidden="1" x14ac:dyDescent="0.2">
      <c r="A6837" t="s">
        <v>84</v>
      </c>
      <c r="B6837" t="s">
        <v>1220</v>
      </c>
      <c r="C6837" t="s">
        <v>1145</v>
      </c>
      <c r="E6837" t="s">
        <v>20</v>
      </c>
      <c r="I6837">
        <v>0</v>
      </c>
      <c r="J6837">
        <v>55.7</v>
      </c>
      <c r="K6837">
        <v>0</v>
      </c>
    </row>
    <row r="6838" spans="1:13" hidden="1" x14ac:dyDescent="0.2">
      <c r="A6838" t="s">
        <v>84</v>
      </c>
      <c r="B6838" t="s">
        <v>1220</v>
      </c>
      <c r="C6838" t="s">
        <v>1145</v>
      </c>
      <c r="E6838" t="s">
        <v>17</v>
      </c>
      <c r="I6838">
        <v>0</v>
      </c>
      <c r="J6838">
        <v>55.7</v>
      </c>
      <c r="K6838">
        <v>0</v>
      </c>
    </row>
    <row r="6839" spans="1:13" hidden="1" x14ac:dyDescent="0.2">
      <c r="A6839" t="s">
        <v>84</v>
      </c>
      <c r="B6839" t="s">
        <v>1220</v>
      </c>
      <c r="C6839" t="s">
        <v>1145</v>
      </c>
      <c r="E6839" t="s">
        <v>18</v>
      </c>
      <c r="I6839">
        <v>0</v>
      </c>
      <c r="J6839">
        <v>55.7</v>
      </c>
      <c r="K6839">
        <v>0</v>
      </c>
    </row>
    <row r="6840" spans="1:13" hidden="1" x14ac:dyDescent="0.2">
      <c r="A6840" t="s">
        <v>84</v>
      </c>
      <c r="B6840" t="s">
        <v>1220</v>
      </c>
      <c r="C6840" t="s">
        <v>1145</v>
      </c>
      <c r="E6840" t="s">
        <v>1222</v>
      </c>
      <c r="F6840" t="s">
        <v>1223</v>
      </c>
      <c r="G6840" t="s">
        <v>134</v>
      </c>
      <c r="H6840" t="s">
        <v>198</v>
      </c>
      <c r="I6840">
        <v>0</v>
      </c>
      <c r="J6840">
        <v>55.7</v>
      </c>
      <c r="K6840">
        <v>0</v>
      </c>
      <c r="L6840" t="s">
        <v>24</v>
      </c>
      <c r="M6840" t="s">
        <v>1224</v>
      </c>
    </row>
    <row r="6841" spans="1:13" hidden="1" x14ac:dyDescent="0.2">
      <c r="A6841" t="s">
        <v>84</v>
      </c>
      <c r="B6841" t="s">
        <v>1220</v>
      </c>
      <c r="C6841" t="s">
        <v>1145</v>
      </c>
      <c r="E6841" t="s">
        <v>1206</v>
      </c>
      <c r="F6841" t="s">
        <v>1179</v>
      </c>
      <c r="G6841" t="s">
        <v>134</v>
      </c>
      <c r="H6841" t="s">
        <v>64</v>
      </c>
      <c r="I6841">
        <v>0</v>
      </c>
      <c r="J6841">
        <v>55.7</v>
      </c>
      <c r="K6841">
        <v>0</v>
      </c>
      <c r="L6841" t="s">
        <v>24</v>
      </c>
    </row>
    <row r="6842" spans="1:13" hidden="1" x14ac:dyDescent="0.2">
      <c r="A6842" t="s">
        <v>84</v>
      </c>
      <c r="B6842" t="s">
        <v>1220</v>
      </c>
      <c r="C6842" t="s">
        <v>1145</v>
      </c>
      <c r="E6842" t="s">
        <v>1225</v>
      </c>
      <c r="F6842" t="s">
        <v>1226</v>
      </c>
      <c r="G6842" t="s">
        <v>134</v>
      </c>
      <c r="H6842" t="s">
        <v>64</v>
      </c>
      <c r="I6842">
        <v>0</v>
      </c>
      <c r="J6842">
        <v>55.7</v>
      </c>
      <c r="K6842">
        <v>0</v>
      </c>
      <c r="L6842" t="s">
        <v>24</v>
      </c>
    </row>
    <row r="6843" spans="1:13" hidden="1" x14ac:dyDescent="0.2">
      <c r="A6843" t="s">
        <v>84</v>
      </c>
      <c r="B6843" t="s">
        <v>1220</v>
      </c>
      <c r="C6843" t="s">
        <v>1145</v>
      </c>
      <c r="E6843" t="s">
        <v>1227</v>
      </c>
      <c r="F6843" t="s">
        <v>1228</v>
      </c>
      <c r="G6843" t="s">
        <v>134</v>
      </c>
      <c r="H6843" t="s">
        <v>64</v>
      </c>
      <c r="I6843">
        <v>0</v>
      </c>
      <c r="J6843">
        <v>55.7</v>
      </c>
      <c r="K6843">
        <v>0</v>
      </c>
      <c r="L6843" t="s">
        <v>24</v>
      </c>
      <c r="M6843" t="s">
        <v>1229</v>
      </c>
    </row>
    <row r="6844" spans="1:13" hidden="1" x14ac:dyDescent="0.2">
      <c r="A6844" t="s">
        <v>84</v>
      </c>
      <c r="B6844" t="s">
        <v>1220</v>
      </c>
      <c r="C6844" t="s">
        <v>1145</v>
      </c>
      <c r="E6844" t="s">
        <v>1230</v>
      </c>
      <c r="F6844" t="s">
        <v>1231</v>
      </c>
      <c r="G6844" t="s">
        <v>134</v>
      </c>
      <c r="H6844" t="s">
        <v>64</v>
      </c>
      <c r="I6844">
        <v>0</v>
      </c>
      <c r="J6844">
        <v>55.7</v>
      </c>
      <c r="K6844">
        <v>0</v>
      </c>
      <c r="L6844" t="s">
        <v>24</v>
      </c>
      <c r="M6844" t="s">
        <v>1232</v>
      </c>
    </row>
    <row r="6845" spans="1:13" hidden="1" x14ac:dyDescent="0.2">
      <c r="A6845" t="s">
        <v>84</v>
      </c>
      <c r="B6845" t="s">
        <v>1220</v>
      </c>
      <c r="C6845" t="s">
        <v>1145</v>
      </c>
      <c r="E6845" t="s">
        <v>116</v>
      </c>
      <c r="I6845">
        <v>0</v>
      </c>
      <c r="J6845">
        <v>55.7</v>
      </c>
      <c r="K6845">
        <v>0</v>
      </c>
    </row>
    <row r="6846" spans="1:13" hidden="1" x14ac:dyDescent="0.2">
      <c r="A6846" t="s">
        <v>84</v>
      </c>
      <c r="B6846" t="s">
        <v>1220</v>
      </c>
      <c r="C6846" t="s">
        <v>1145</v>
      </c>
      <c r="E6846" t="s">
        <v>46</v>
      </c>
      <c r="I6846">
        <v>0</v>
      </c>
      <c r="J6846">
        <v>55.7</v>
      </c>
      <c r="K6846">
        <v>0</v>
      </c>
    </row>
    <row r="6847" spans="1:13" hidden="1" x14ac:dyDescent="0.2">
      <c r="A6847" t="s">
        <v>85</v>
      </c>
      <c r="B6847" t="s">
        <v>1220</v>
      </c>
      <c r="C6847" t="s">
        <v>1145</v>
      </c>
      <c r="E6847" t="s">
        <v>1221</v>
      </c>
      <c r="F6847" t="s">
        <v>1208</v>
      </c>
      <c r="G6847" t="s">
        <v>134</v>
      </c>
      <c r="H6847" t="s">
        <v>64</v>
      </c>
      <c r="I6847">
        <v>16</v>
      </c>
      <c r="J6847">
        <v>55.7</v>
      </c>
      <c r="K6847">
        <v>891.2</v>
      </c>
      <c r="L6847" t="s">
        <v>24</v>
      </c>
      <c r="M6847" t="s">
        <v>1209</v>
      </c>
    </row>
    <row r="6848" spans="1:13" hidden="1" x14ac:dyDescent="0.2">
      <c r="A6848" t="s">
        <v>85</v>
      </c>
      <c r="B6848" t="s">
        <v>1220</v>
      </c>
      <c r="C6848" t="s">
        <v>1145</v>
      </c>
      <c r="E6848" t="s">
        <v>46</v>
      </c>
      <c r="I6848">
        <v>0</v>
      </c>
      <c r="J6848">
        <v>55.7</v>
      </c>
      <c r="K6848">
        <v>0</v>
      </c>
    </row>
    <row r="6849" spans="1:13" hidden="1" x14ac:dyDescent="0.2">
      <c r="A6849" t="s">
        <v>85</v>
      </c>
      <c r="B6849" t="s">
        <v>1220</v>
      </c>
      <c r="C6849" t="s">
        <v>1145</v>
      </c>
      <c r="E6849" t="s">
        <v>20</v>
      </c>
      <c r="I6849">
        <v>0</v>
      </c>
      <c r="J6849">
        <v>55.7</v>
      </c>
      <c r="K6849">
        <v>0</v>
      </c>
    </row>
    <row r="6850" spans="1:13" hidden="1" x14ac:dyDescent="0.2">
      <c r="A6850" t="s">
        <v>85</v>
      </c>
      <c r="B6850" t="s">
        <v>1220</v>
      </c>
      <c r="C6850" t="s">
        <v>1145</v>
      </c>
      <c r="E6850" t="s">
        <v>17</v>
      </c>
      <c r="I6850">
        <v>24</v>
      </c>
      <c r="J6850">
        <v>55.7</v>
      </c>
      <c r="K6850">
        <v>1336.8</v>
      </c>
    </row>
    <row r="6851" spans="1:13" hidden="1" x14ac:dyDescent="0.2">
      <c r="A6851" t="s">
        <v>85</v>
      </c>
      <c r="B6851" t="s">
        <v>1220</v>
      </c>
      <c r="C6851" t="s">
        <v>1145</v>
      </c>
      <c r="E6851" t="s">
        <v>18</v>
      </c>
      <c r="I6851">
        <v>0</v>
      </c>
      <c r="J6851">
        <v>55.7</v>
      </c>
      <c r="K6851">
        <v>0</v>
      </c>
    </row>
    <row r="6852" spans="1:13" hidden="1" x14ac:dyDescent="0.2">
      <c r="A6852" t="s">
        <v>85</v>
      </c>
      <c r="B6852" t="s">
        <v>1220</v>
      </c>
      <c r="C6852" t="s">
        <v>1145</v>
      </c>
      <c r="E6852" t="s">
        <v>1222</v>
      </c>
      <c r="F6852" t="s">
        <v>1223</v>
      </c>
      <c r="G6852" t="s">
        <v>134</v>
      </c>
      <c r="H6852" t="s">
        <v>198</v>
      </c>
      <c r="I6852">
        <v>0</v>
      </c>
      <c r="J6852">
        <v>55.7</v>
      </c>
      <c r="K6852">
        <v>0</v>
      </c>
      <c r="L6852" t="s">
        <v>24</v>
      </c>
      <c r="M6852" t="s">
        <v>1224</v>
      </c>
    </row>
    <row r="6853" spans="1:13" hidden="1" x14ac:dyDescent="0.2">
      <c r="A6853" t="s">
        <v>85</v>
      </c>
      <c r="B6853" t="s">
        <v>1220</v>
      </c>
      <c r="C6853" t="s">
        <v>1145</v>
      </c>
      <c r="E6853" t="s">
        <v>1206</v>
      </c>
      <c r="F6853" t="s">
        <v>1179</v>
      </c>
      <c r="G6853" t="s">
        <v>134</v>
      </c>
      <c r="H6853" t="s">
        <v>64</v>
      </c>
      <c r="I6853">
        <v>0</v>
      </c>
      <c r="J6853">
        <v>55.7</v>
      </c>
      <c r="K6853">
        <v>0</v>
      </c>
      <c r="L6853" t="s">
        <v>24</v>
      </c>
    </row>
    <row r="6854" spans="1:13" hidden="1" x14ac:dyDescent="0.2">
      <c r="A6854" t="s">
        <v>85</v>
      </c>
      <c r="B6854" t="s">
        <v>1220</v>
      </c>
      <c r="C6854" t="s">
        <v>1145</v>
      </c>
      <c r="E6854" t="s">
        <v>1225</v>
      </c>
      <c r="F6854" t="s">
        <v>1226</v>
      </c>
      <c r="G6854" t="s">
        <v>134</v>
      </c>
      <c r="H6854" t="s">
        <v>64</v>
      </c>
      <c r="I6854">
        <v>0</v>
      </c>
      <c r="J6854">
        <v>55.7</v>
      </c>
      <c r="K6854">
        <v>0</v>
      </c>
      <c r="L6854" t="s">
        <v>24</v>
      </c>
    </row>
    <row r="6855" spans="1:13" hidden="1" x14ac:dyDescent="0.2">
      <c r="A6855" t="s">
        <v>85</v>
      </c>
      <c r="B6855" t="s">
        <v>1220</v>
      </c>
      <c r="C6855" t="s">
        <v>1145</v>
      </c>
      <c r="E6855" t="s">
        <v>1227</v>
      </c>
      <c r="F6855" t="s">
        <v>1228</v>
      </c>
      <c r="G6855" t="s">
        <v>134</v>
      </c>
      <c r="H6855" t="s">
        <v>64</v>
      </c>
      <c r="I6855">
        <v>0</v>
      </c>
      <c r="J6855">
        <v>55.7</v>
      </c>
      <c r="K6855">
        <v>0</v>
      </c>
      <c r="L6855" t="s">
        <v>24</v>
      </c>
      <c r="M6855" t="s">
        <v>1229</v>
      </c>
    </row>
    <row r="6856" spans="1:13" hidden="1" x14ac:dyDescent="0.2">
      <c r="A6856" t="s">
        <v>85</v>
      </c>
      <c r="B6856" t="s">
        <v>1220</v>
      </c>
      <c r="C6856" t="s">
        <v>1145</v>
      </c>
      <c r="E6856" t="s">
        <v>1230</v>
      </c>
      <c r="F6856" t="s">
        <v>1231</v>
      </c>
      <c r="G6856" t="s">
        <v>134</v>
      </c>
      <c r="H6856" t="s">
        <v>64</v>
      </c>
      <c r="I6856">
        <v>0</v>
      </c>
      <c r="J6856">
        <v>55.7</v>
      </c>
      <c r="K6856">
        <v>0</v>
      </c>
      <c r="L6856" t="s">
        <v>24</v>
      </c>
      <c r="M6856" t="s">
        <v>1232</v>
      </c>
    </row>
    <row r="6857" spans="1:13" hidden="1" x14ac:dyDescent="0.2">
      <c r="A6857" t="s">
        <v>85</v>
      </c>
      <c r="B6857" t="s">
        <v>1220</v>
      </c>
      <c r="C6857" t="s">
        <v>1145</v>
      </c>
      <c r="E6857" t="s">
        <v>116</v>
      </c>
      <c r="I6857">
        <v>0</v>
      </c>
      <c r="J6857">
        <v>55.7</v>
      </c>
      <c r="K6857">
        <v>0</v>
      </c>
    </row>
    <row r="6858" spans="1:13" hidden="1" x14ac:dyDescent="0.2">
      <c r="A6858" t="s">
        <v>85</v>
      </c>
      <c r="B6858" t="s">
        <v>1220</v>
      </c>
      <c r="C6858" t="s">
        <v>1145</v>
      </c>
      <c r="E6858" t="s">
        <v>46</v>
      </c>
      <c r="I6858">
        <v>0</v>
      </c>
      <c r="J6858">
        <v>55.7</v>
      </c>
      <c r="K6858">
        <v>0</v>
      </c>
    </row>
    <row r="6859" spans="1:13" hidden="1" x14ac:dyDescent="0.2">
      <c r="A6859" t="s">
        <v>86</v>
      </c>
      <c r="B6859" t="s">
        <v>1220</v>
      </c>
      <c r="C6859" t="s">
        <v>1145</v>
      </c>
      <c r="E6859" t="s">
        <v>1221</v>
      </c>
      <c r="F6859" t="s">
        <v>1208</v>
      </c>
      <c r="G6859" t="s">
        <v>134</v>
      </c>
      <c r="H6859" t="s">
        <v>64</v>
      </c>
      <c r="I6859">
        <v>0</v>
      </c>
      <c r="J6859">
        <v>55.7</v>
      </c>
      <c r="K6859">
        <v>0</v>
      </c>
      <c r="L6859" t="s">
        <v>24</v>
      </c>
      <c r="M6859" t="s">
        <v>1209</v>
      </c>
    </row>
    <row r="6860" spans="1:13" hidden="1" x14ac:dyDescent="0.2">
      <c r="A6860" t="s">
        <v>86</v>
      </c>
      <c r="B6860" t="s">
        <v>1220</v>
      </c>
      <c r="C6860" t="s">
        <v>1145</v>
      </c>
      <c r="E6860" t="s">
        <v>46</v>
      </c>
      <c r="I6860">
        <v>0</v>
      </c>
      <c r="J6860">
        <v>55.7</v>
      </c>
      <c r="K6860">
        <v>0</v>
      </c>
    </row>
    <row r="6861" spans="1:13" hidden="1" x14ac:dyDescent="0.2">
      <c r="A6861" t="s">
        <v>86</v>
      </c>
      <c r="B6861" t="s">
        <v>1220</v>
      </c>
      <c r="C6861" t="s">
        <v>1145</v>
      </c>
      <c r="E6861" t="s">
        <v>20</v>
      </c>
      <c r="I6861">
        <v>0</v>
      </c>
      <c r="J6861">
        <v>55.7</v>
      </c>
      <c r="K6861">
        <v>0</v>
      </c>
    </row>
    <row r="6862" spans="1:13" hidden="1" x14ac:dyDescent="0.2">
      <c r="A6862" t="s">
        <v>86</v>
      </c>
      <c r="B6862" t="s">
        <v>1220</v>
      </c>
      <c r="C6862" t="s">
        <v>1145</v>
      </c>
      <c r="E6862" t="s">
        <v>17</v>
      </c>
      <c r="I6862">
        <v>40</v>
      </c>
      <c r="J6862">
        <v>55.7</v>
      </c>
      <c r="K6862">
        <v>2228</v>
      </c>
    </row>
    <row r="6863" spans="1:13" hidden="1" x14ac:dyDescent="0.2">
      <c r="A6863" t="s">
        <v>86</v>
      </c>
      <c r="B6863" t="s">
        <v>1220</v>
      </c>
      <c r="C6863" t="s">
        <v>1145</v>
      </c>
      <c r="E6863" t="s">
        <v>18</v>
      </c>
      <c r="I6863">
        <v>0</v>
      </c>
      <c r="J6863">
        <v>55.7</v>
      </c>
      <c r="K6863">
        <v>0</v>
      </c>
    </row>
    <row r="6864" spans="1:13" hidden="1" x14ac:dyDescent="0.2">
      <c r="A6864" t="s">
        <v>86</v>
      </c>
      <c r="B6864" t="s">
        <v>1220</v>
      </c>
      <c r="C6864" t="s">
        <v>1145</v>
      </c>
      <c r="E6864" t="s">
        <v>1222</v>
      </c>
      <c r="F6864" t="s">
        <v>1223</v>
      </c>
      <c r="G6864" t="s">
        <v>134</v>
      </c>
      <c r="H6864" t="s">
        <v>198</v>
      </c>
      <c r="I6864">
        <v>0</v>
      </c>
      <c r="J6864">
        <v>55.7</v>
      </c>
      <c r="K6864">
        <v>0</v>
      </c>
      <c r="L6864" t="s">
        <v>24</v>
      </c>
      <c r="M6864" t="s">
        <v>1224</v>
      </c>
    </row>
    <row r="6865" spans="1:13" hidden="1" x14ac:dyDescent="0.2">
      <c r="A6865" t="s">
        <v>86</v>
      </c>
      <c r="B6865" t="s">
        <v>1220</v>
      </c>
      <c r="C6865" t="s">
        <v>1145</v>
      </c>
      <c r="E6865" t="s">
        <v>1206</v>
      </c>
      <c r="F6865" t="s">
        <v>1179</v>
      </c>
      <c r="G6865" t="s">
        <v>134</v>
      </c>
      <c r="H6865" t="s">
        <v>64</v>
      </c>
      <c r="I6865">
        <v>0</v>
      </c>
      <c r="J6865">
        <v>55.7</v>
      </c>
      <c r="K6865">
        <v>0</v>
      </c>
      <c r="L6865" t="s">
        <v>24</v>
      </c>
    </row>
    <row r="6866" spans="1:13" hidden="1" x14ac:dyDescent="0.2">
      <c r="A6866" t="s">
        <v>86</v>
      </c>
      <c r="B6866" t="s">
        <v>1220</v>
      </c>
      <c r="C6866" t="s">
        <v>1145</v>
      </c>
      <c r="E6866" t="s">
        <v>1225</v>
      </c>
      <c r="F6866" t="s">
        <v>1226</v>
      </c>
      <c r="G6866" t="s">
        <v>134</v>
      </c>
      <c r="H6866" t="s">
        <v>64</v>
      </c>
      <c r="I6866">
        <v>0</v>
      </c>
      <c r="J6866">
        <v>55.7</v>
      </c>
      <c r="K6866">
        <v>0</v>
      </c>
      <c r="L6866" t="s">
        <v>24</v>
      </c>
    </row>
    <row r="6867" spans="1:13" hidden="1" x14ac:dyDescent="0.2">
      <c r="A6867" t="s">
        <v>86</v>
      </c>
      <c r="B6867" t="s">
        <v>1220</v>
      </c>
      <c r="C6867" t="s">
        <v>1145</v>
      </c>
      <c r="E6867" t="s">
        <v>1227</v>
      </c>
      <c r="F6867" t="s">
        <v>1228</v>
      </c>
      <c r="G6867" t="s">
        <v>134</v>
      </c>
      <c r="H6867" t="s">
        <v>64</v>
      </c>
      <c r="I6867">
        <v>0</v>
      </c>
      <c r="J6867">
        <v>55.7</v>
      </c>
      <c r="K6867">
        <v>0</v>
      </c>
      <c r="L6867" t="s">
        <v>24</v>
      </c>
      <c r="M6867" t="s">
        <v>1229</v>
      </c>
    </row>
    <row r="6868" spans="1:13" hidden="1" x14ac:dyDescent="0.2">
      <c r="A6868" t="s">
        <v>86</v>
      </c>
      <c r="B6868" t="s">
        <v>1220</v>
      </c>
      <c r="C6868" t="s">
        <v>1145</v>
      </c>
      <c r="E6868" t="s">
        <v>1230</v>
      </c>
      <c r="F6868" t="s">
        <v>1231</v>
      </c>
      <c r="G6868" t="s">
        <v>134</v>
      </c>
      <c r="H6868" t="s">
        <v>64</v>
      </c>
      <c r="I6868">
        <v>0</v>
      </c>
      <c r="J6868">
        <v>55.7</v>
      </c>
      <c r="K6868">
        <v>0</v>
      </c>
      <c r="L6868" t="s">
        <v>24</v>
      </c>
      <c r="M6868" t="s">
        <v>1232</v>
      </c>
    </row>
    <row r="6869" spans="1:13" hidden="1" x14ac:dyDescent="0.2">
      <c r="A6869" t="s">
        <v>86</v>
      </c>
      <c r="B6869" t="s">
        <v>1220</v>
      </c>
      <c r="C6869" t="s">
        <v>1145</v>
      </c>
      <c r="E6869" t="s">
        <v>116</v>
      </c>
      <c r="I6869">
        <v>0</v>
      </c>
      <c r="J6869">
        <v>55.7</v>
      </c>
      <c r="K6869">
        <v>0</v>
      </c>
    </row>
    <row r="6870" spans="1:13" hidden="1" x14ac:dyDescent="0.2">
      <c r="A6870" t="s">
        <v>86</v>
      </c>
      <c r="B6870" t="s">
        <v>1220</v>
      </c>
      <c r="C6870" t="s">
        <v>1145</v>
      </c>
      <c r="E6870" t="s">
        <v>46</v>
      </c>
      <c r="I6870">
        <v>0</v>
      </c>
      <c r="J6870">
        <v>55.7</v>
      </c>
      <c r="K6870">
        <v>0</v>
      </c>
    </row>
    <row r="6871" spans="1:13" hidden="1" x14ac:dyDescent="0.2">
      <c r="A6871" t="s">
        <v>87</v>
      </c>
      <c r="B6871" t="s">
        <v>1220</v>
      </c>
      <c r="C6871" t="s">
        <v>1145</v>
      </c>
      <c r="E6871" t="s">
        <v>1221</v>
      </c>
      <c r="F6871" t="s">
        <v>1208</v>
      </c>
      <c r="G6871" t="s">
        <v>134</v>
      </c>
      <c r="H6871" t="s">
        <v>64</v>
      </c>
      <c r="I6871">
        <v>0</v>
      </c>
      <c r="J6871">
        <v>55.7</v>
      </c>
      <c r="K6871">
        <v>0</v>
      </c>
      <c r="L6871" t="s">
        <v>24</v>
      </c>
      <c r="M6871" t="s">
        <v>1209</v>
      </c>
    </row>
    <row r="6872" spans="1:13" hidden="1" x14ac:dyDescent="0.2">
      <c r="A6872" t="s">
        <v>87</v>
      </c>
      <c r="B6872" t="s">
        <v>1220</v>
      </c>
      <c r="C6872" t="s">
        <v>1145</v>
      </c>
      <c r="E6872" t="s">
        <v>46</v>
      </c>
      <c r="I6872">
        <v>0</v>
      </c>
      <c r="J6872">
        <v>55.7</v>
      </c>
      <c r="K6872">
        <v>0</v>
      </c>
    </row>
    <row r="6873" spans="1:13" hidden="1" x14ac:dyDescent="0.2">
      <c r="A6873" t="s">
        <v>87</v>
      </c>
      <c r="B6873" t="s">
        <v>1220</v>
      </c>
      <c r="C6873" t="s">
        <v>1145</v>
      </c>
      <c r="E6873" t="s">
        <v>20</v>
      </c>
      <c r="I6873">
        <v>0</v>
      </c>
      <c r="J6873">
        <v>55.7</v>
      </c>
      <c r="K6873">
        <v>0</v>
      </c>
    </row>
    <row r="6874" spans="1:13" hidden="1" x14ac:dyDescent="0.2">
      <c r="A6874" t="s">
        <v>87</v>
      </c>
      <c r="B6874" t="s">
        <v>1220</v>
      </c>
      <c r="C6874" t="s">
        <v>1145</v>
      </c>
      <c r="E6874" t="s">
        <v>17</v>
      </c>
      <c r="I6874">
        <v>40</v>
      </c>
      <c r="J6874">
        <v>55.7</v>
      </c>
      <c r="K6874">
        <v>2228</v>
      </c>
    </row>
    <row r="6875" spans="1:13" hidden="1" x14ac:dyDescent="0.2">
      <c r="A6875" t="s">
        <v>87</v>
      </c>
      <c r="B6875" t="s">
        <v>1220</v>
      </c>
      <c r="C6875" t="s">
        <v>1145</v>
      </c>
      <c r="E6875" t="s">
        <v>18</v>
      </c>
      <c r="I6875">
        <v>0</v>
      </c>
      <c r="J6875">
        <v>55.7</v>
      </c>
      <c r="K6875">
        <v>0</v>
      </c>
    </row>
    <row r="6876" spans="1:13" hidden="1" x14ac:dyDescent="0.2">
      <c r="A6876" t="s">
        <v>87</v>
      </c>
      <c r="B6876" t="s">
        <v>1220</v>
      </c>
      <c r="C6876" t="s">
        <v>1145</v>
      </c>
      <c r="E6876" t="s">
        <v>1222</v>
      </c>
      <c r="F6876" t="s">
        <v>1223</v>
      </c>
      <c r="G6876" t="s">
        <v>134</v>
      </c>
      <c r="H6876" t="s">
        <v>198</v>
      </c>
      <c r="I6876">
        <v>0</v>
      </c>
      <c r="J6876">
        <v>55.7</v>
      </c>
      <c r="K6876">
        <v>0</v>
      </c>
      <c r="L6876" t="s">
        <v>24</v>
      </c>
      <c r="M6876" t="s">
        <v>1224</v>
      </c>
    </row>
    <row r="6877" spans="1:13" hidden="1" x14ac:dyDescent="0.2">
      <c r="A6877" t="s">
        <v>87</v>
      </c>
      <c r="B6877" t="s">
        <v>1220</v>
      </c>
      <c r="C6877" t="s">
        <v>1145</v>
      </c>
      <c r="E6877" t="s">
        <v>1206</v>
      </c>
      <c r="F6877" t="s">
        <v>1179</v>
      </c>
      <c r="G6877" t="s">
        <v>134</v>
      </c>
      <c r="H6877" t="s">
        <v>64</v>
      </c>
      <c r="I6877">
        <v>0</v>
      </c>
      <c r="J6877">
        <v>55.7</v>
      </c>
      <c r="K6877">
        <v>0</v>
      </c>
      <c r="L6877" t="s">
        <v>24</v>
      </c>
    </row>
    <row r="6878" spans="1:13" hidden="1" x14ac:dyDescent="0.2">
      <c r="A6878" t="s">
        <v>87</v>
      </c>
      <c r="B6878" t="s">
        <v>1220</v>
      </c>
      <c r="C6878" t="s">
        <v>1145</v>
      </c>
      <c r="E6878" t="s">
        <v>1225</v>
      </c>
      <c r="F6878" t="s">
        <v>1226</v>
      </c>
      <c r="G6878" t="s">
        <v>134</v>
      </c>
      <c r="H6878" t="s">
        <v>64</v>
      </c>
      <c r="I6878">
        <v>0</v>
      </c>
      <c r="J6878">
        <v>55.7</v>
      </c>
      <c r="K6878">
        <v>0</v>
      </c>
      <c r="L6878" t="s">
        <v>24</v>
      </c>
    </row>
    <row r="6879" spans="1:13" hidden="1" x14ac:dyDescent="0.2">
      <c r="A6879" t="s">
        <v>87</v>
      </c>
      <c r="B6879" t="s">
        <v>1220</v>
      </c>
      <c r="C6879" t="s">
        <v>1145</v>
      </c>
      <c r="E6879" t="s">
        <v>1227</v>
      </c>
      <c r="F6879" t="s">
        <v>1228</v>
      </c>
      <c r="G6879" t="s">
        <v>134</v>
      </c>
      <c r="H6879" t="s">
        <v>64</v>
      </c>
      <c r="I6879">
        <v>0</v>
      </c>
      <c r="J6879">
        <v>55.7</v>
      </c>
      <c r="K6879">
        <v>0</v>
      </c>
      <c r="L6879" t="s">
        <v>24</v>
      </c>
      <c r="M6879" t="s">
        <v>1229</v>
      </c>
    </row>
    <row r="6880" spans="1:13" hidden="1" x14ac:dyDescent="0.2">
      <c r="A6880" t="s">
        <v>87</v>
      </c>
      <c r="B6880" t="s">
        <v>1220</v>
      </c>
      <c r="C6880" t="s">
        <v>1145</v>
      </c>
      <c r="E6880" t="s">
        <v>1230</v>
      </c>
      <c r="F6880" t="s">
        <v>1231</v>
      </c>
      <c r="G6880" t="s">
        <v>134</v>
      </c>
      <c r="H6880" t="s">
        <v>64</v>
      </c>
      <c r="I6880">
        <v>0</v>
      </c>
      <c r="J6880">
        <v>55.7</v>
      </c>
      <c r="K6880">
        <v>0</v>
      </c>
      <c r="L6880" t="s">
        <v>24</v>
      </c>
      <c r="M6880" t="s">
        <v>1232</v>
      </c>
    </row>
    <row r="6881" spans="1:13" hidden="1" x14ac:dyDescent="0.2">
      <c r="A6881" t="s">
        <v>87</v>
      </c>
      <c r="B6881" t="s">
        <v>1220</v>
      </c>
      <c r="C6881" t="s">
        <v>1145</v>
      </c>
      <c r="E6881" t="s">
        <v>116</v>
      </c>
      <c r="I6881">
        <v>0</v>
      </c>
      <c r="J6881">
        <v>55.7</v>
      </c>
      <c r="K6881">
        <v>0</v>
      </c>
    </row>
    <row r="6882" spans="1:13" hidden="1" x14ac:dyDescent="0.2">
      <c r="A6882" t="s">
        <v>87</v>
      </c>
      <c r="B6882" t="s">
        <v>1220</v>
      </c>
      <c r="C6882" t="s">
        <v>1145</v>
      </c>
      <c r="E6882" t="s">
        <v>46</v>
      </c>
      <c r="I6882">
        <v>0</v>
      </c>
      <c r="J6882">
        <v>55.7</v>
      </c>
      <c r="K6882">
        <v>0</v>
      </c>
    </row>
    <row r="6883" spans="1:13" hidden="1" x14ac:dyDescent="0.2">
      <c r="A6883" t="s">
        <v>88</v>
      </c>
      <c r="B6883" t="s">
        <v>1220</v>
      </c>
      <c r="C6883" t="s">
        <v>1145</v>
      </c>
      <c r="E6883" t="s">
        <v>1221</v>
      </c>
      <c r="F6883" t="s">
        <v>1208</v>
      </c>
      <c r="G6883" t="s">
        <v>134</v>
      </c>
      <c r="H6883" t="s">
        <v>64</v>
      </c>
      <c r="I6883">
        <v>0</v>
      </c>
      <c r="J6883">
        <v>55.7</v>
      </c>
      <c r="K6883">
        <v>0</v>
      </c>
      <c r="L6883" t="s">
        <v>24</v>
      </c>
      <c r="M6883" t="s">
        <v>1209</v>
      </c>
    </row>
    <row r="6884" spans="1:13" hidden="1" x14ac:dyDescent="0.2">
      <c r="A6884" t="s">
        <v>88</v>
      </c>
      <c r="B6884" t="s">
        <v>1220</v>
      </c>
      <c r="C6884" t="s">
        <v>1145</v>
      </c>
      <c r="E6884" t="s">
        <v>46</v>
      </c>
      <c r="I6884">
        <v>0</v>
      </c>
      <c r="J6884">
        <v>55.7</v>
      </c>
      <c r="K6884">
        <v>0</v>
      </c>
    </row>
    <row r="6885" spans="1:13" hidden="1" x14ac:dyDescent="0.2">
      <c r="A6885" t="s">
        <v>88</v>
      </c>
      <c r="B6885" t="s">
        <v>1220</v>
      </c>
      <c r="C6885" t="s">
        <v>1145</v>
      </c>
      <c r="E6885" t="s">
        <v>20</v>
      </c>
      <c r="I6885">
        <v>0</v>
      </c>
      <c r="J6885">
        <v>55.7</v>
      </c>
      <c r="K6885">
        <v>0</v>
      </c>
    </row>
    <row r="6886" spans="1:13" hidden="1" x14ac:dyDescent="0.2">
      <c r="A6886" t="s">
        <v>88</v>
      </c>
      <c r="B6886" t="s">
        <v>1220</v>
      </c>
      <c r="C6886" t="s">
        <v>1145</v>
      </c>
      <c r="E6886" t="s">
        <v>17</v>
      </c>
      <c r="I6886">
        <v>40</v>
      </c>
      <c r="J6886">
        <v>55.7</v>
      </c>
      <c r="K6886">
        <v>2228</v>
      </c>
    </row>
    <row r="6887" spans="1:13" hidden="1" x14ac:dyDescent="0.2">
      <c r="A6887" t="s">
        <v>88</v>
      </c>
      <c r="B6887" t="s">
        <v>1220</v>
      </c>
      <c r="C6887" t="s">
        <v>1145</v>
      </c>
      <c r="E6887" t="s">
        <v>18</v>
      </c>
      <c r="I6887">
        <v>0</v>
      </c>
      <c r="J6887">
        <v>55.7</v>
      </c>
      <c r="K6887">
        <v>0</v>
      </c>
    </row>
    <row r="6888" spans="1:13" hidden="1" x14ac:dyDescent="0.2">
      <c r="A6888" t="s">
        <v>88</v>
      </c>
      <c r="B6888" t="s">
        <v>1220</v>
      </c>
      <c r="C6888" t="s">
        <v>1145</v>
      </c>
      <c r="E6888" t="s">
        <v>1222</v>
      </c>
      <c r="F6888" t="s">
        <v>1223</v>
      </c>
      <c r="G6888" t="s">
        <v>134</v>
      </c>
      <c r="H6888" t="s">
        <v>198</v>
      </c>
      <c r="I6888">
        <v>0</v>
      </c>
      <c r="J6888">
        <v>55.7</v>
      </c>
      <c r="K6888">
        <v>0</v>
      </c>
      <c r="L6888" t="s">
        <v>24</v>
      </c>
      <c r="M6888" t="s">
        <v>1224</v>
      </c>
    </row>
    <row r="6889" spans="1:13" hidden="1" x14ac:dyDescent="0.2">
      <c r="A6889" t="s">
        <v>88</v>
      </c>
      <c r="B6889" t="s">
        <v>1220</v>
      </c>
      <c r="C6889" t="s">
        <v>1145</v>
      </c>
      <c r="E6889" t="s">
        <v>1206</v>
      </c>
      <c r="F6889" t="s">
        <v>1179</v>
      </c>
      <c r="G6889" t="s">
        <v>134</v>
      </c>
      <c r="H6889" t="s">
        <v>64</v>
      </c>
      <c r="I6889">
        <v>0</v>
      </c>
      <c r="J6889">
        <v>55.7</v>
      </c>
      <c r="K6889">
        <v>0</v>
      </c>
      <c r="L6889" t="s">
        <v>24</v>
      </c>
    </row>
    <row r="6890" spans="1:13" hidden="1" x14ac:dyDescent="0.2">
      <c r="A6890" t="s">
        <v>88</v>
      </c>
      <c r="B6890" t="s">
        <v>1220</v>
      </c>
      <c r="C6890" t="s">
        <v>1145</v>
      </c>
      <c r="E6890" t="s">
        <v>1225</v>
      </c>
      <c r="F6890" t="s">
        <v>1226</v>
      </c>
      <c r="G6890" t="s">
        <v>134</v>
      </c>
      <c r="H6890" t="s">
        <v>64</v>
      </c>
      <c r="I6890">
        <v>0</v>
      </c>
      <c r="J6890">
        <v>55.7</v>
      </c>
      <c r="K6890">
        <v>0</v>
      </c>
      <c r="L6890" t="s">
        <v>24</v>
      </c>
    </row>
    <row r="6891" spans="1:13" hidden="1" x14ac:dyDescent="0.2">
      <c r="A6891" t="s">
        <v>88</v>
      </c>
      <c r="B6891" t="s">
        <v>1220</v>
      </c>
      <c r="C6891" t="s">
        <v>1145</v>
      </c>
      <c r="E6891" t="s">
        <v>1227</v>
      </c>
      <c r="F6891" t="s">
        <v>1228</v>
      </c>
      <c r="G6891" t="s">
        <v>134</v>
      </c>
      <c r="H6891" t="s">
        <v>64</v>
      </c>
      <c r="I6891">
        <v>0</v>
      </c>
      <c r="J6891">
        <v>55.7</v>
      </c>
      <c r="K6891">
        <v>0</v>
      </c>
      <c r="L6891" t="s">
        <v>24</v>
      </c>
      <c r="M6891" t="s">
        <v>1229</v>
      </c>
    </row>
    <row r="6892" spans="1:13" hidden="1" x14ac:dyDescent="0.2">
      <c r="A6892" t="s">
        <v>88</v>
      </c>
      <c r="B6892" t="s">
        <v>1220</v>
      </c>
      <c r="C6892" t="s">
        <v>1145</v>
      </c>
      <c r="E6892" t="s">
        <v>1230</v>
      </c>
      <c r="F6892" t="s">
        <v>1231</v>
      </c>
      <c r="G6892" t="s">
        <v>134</v>
      </c>
      <c r="H6892" t="s">
        <v>64</v>
      </c>
      <c r="I6892">
        <v>0</v>
      </c>
      <c r="J6892">
        <v>55.7</v>
      </c>
      <c r="K6892">
        <v>0</v>
      </c>
      <c r="L6892" t="s">
        <v>24</v>
      </c>
      <c r="M6892" t="s">
        <v>1232</v>
      </c>
    </row>
    <row r="6893" spans="1:13" hidden="1" x14ac:dyDescent="0.2">
      <c r="A6893" t="s">
        <v>88</v>
      </c>
      <c r="B6893" t="s">
        <v>1220</v>
      </c>
      <c r="C6893" t="s">
        <v>1145</v>
      </c>
      <c r="E6893" t="s">
        <v>116</v>
      </c>
      <c r="I6893">
        <v>0</v>
      </c>
      <c r="J6893">
        <v>55.7</v>
      </c>
      <c r="K6893">
        <v>0</v>
      </c>
    </row>
    <row r="6894" spans="1:13" hidden="1" x14ac:dyDescent="0.2">
      <c r="A6894" t="s">
        <v>88</v>
      </c>
      <c r="B6894" t="s">
        <v>1220</v>
      </c>
      <c r="C6894" t="s">
        <v>1145</v>
      </c>
      <c r="E6894" t="s">
        <v>46</v>
      </c>
      <c r="I6894">
        <v>0</v>
      </c>
      <c r="J6894">
        <v>55.7</v>
      </c>
      <c r="K6894">
        <v>0</v>
      </c>
    </row>
    <row r="6895" spans="1:13" hidden="1" x14ac:dyDescent="0.2">
      <c r="A6895" t="s">
        <v>89</v>
      </c>
      <c r="B6895" t="s">
        <v>1220</v>
      </c>
      <c r="C6895" t="s">
        <v>1145</v>
      </c>
      <c r="E6895" t="s">
        <v>1221</v>
      </c>
      <c r="F6895" t="s">
        <v>1208</v>
      </c>
      <c r="G6895" t="s">
        <v>134</v>
      </c>
      <c r="H6895" t="s">
        <v>64</v>
      </c>
      <c r="I6895">
        <v>24</v>
      </c>
      <c r="J6895">
        <v>55.7</v>
      </c>
      <c r="K6895">
        <v>1336.8</v>
      </c>
      <c r="L6895" t="s">
        <v>24</v>
      </c>
      <c r="M6895" t="s">
        <v>1209</v>
      </c>
    </row>
    <row r="6896" spans="1:13" hidden="1" x14ac:dyDescent="0.2">
      <c r="A6896" t="s">
        <v>89</v>
      </c>
      <c r="B6896" t="s">
        <v>1220</v>
      </c>
      <c r="C6896" t="s">
        <v>1145</v>
      </c>
      <c r="E6896" t="s">
        <v>46</v>
      </c>
      <c r="I6896">
        <v>0</v>
      </c>
      <c r="J6896">
        <v>55.7</v>
      </c>
      <c r="K6896">
        <v>0</v>
      </c>
    </row>
    <row r="6897" spans="1:13" hidden="1" x14ac:dyDescent="0.2">
      <c r="A6897" t="s">
        <v>89</v>
      </c>
      <c r="B6897" t="s">
        <v>1220</v>
      </c>
      <c r="C6897" t="s">
        <v>1145</v>
      </c>
      <c r="E6897" t="s">
        <v>20</v>
      </c>
      <c r="I6897">
        <v>0</v>
      </c>
      <c r="J6897">
        <v>55.7</v>
      </c>
      <c r="K6897">
        <v>0</v>
      </c>
    </row>
    <row r="6898" spans="1:13" hidden="1" x14ac:dyDescent="0.2">
      <c r="A6898" t="s">
        <v>89</v>
      </c>
      <c r="B6898" t="s">
        <v>1220</v>
      </c>
      <c r="C6898" t="s">
        <v>1145</v>
      </c>
      <c r="E6898" t="s">
        <v>17</v>
      </c>
      <c r="I6898">
        <v>8</v>
      </c>
      <c r="J6898">
        <v>55.7</v>
      </c>
      <c r="K6898">
        <v>445.6</v>
      </c>
    </row>
    <row r="6899" spans="1:13" hidden="1" x14ac:dyDescent="0.2">
      <c r="A6899" t="s">
        <v>89</v>
      </c>
      <c r="B6899" t="s">
        <v>1220</v>
      </c>
      <c r="C6899" t="s">
        <v>1145</v>
      </c>
      <c r="E6899" t="s">
        <v>18</v>
      </c>
      <c r="I6899">
        <v>0</v>
      </c>
      <c r="J6899">
        <v>55.7</v>
      </c>
      <c r="K6899">
        <v>0</v>
      </c>
    </row>
    <row r="6900" spans="1:13" hidden="1" x14ac:dyDescent="0.2">
      <c r="A6900" t="s">
        <v>89</v>
      </c>
      <c r="B6900" t="s">
        <v>1220</v>
      </c>
      <c r="C6900" t="s">
        <v>1145</v>
      </c>
      <c r="E6900" t="s">
        <v>1222</v>
      </c>
      <c r="F6900" t="s">
        <v>1223</v>
      </c>
      <c r="G6900" t="s">
        <v>134</v>
      </c>
      <c r="H6900" t="s">
        <v>198</v>
      </c>
      <c r="I6900">
        <v>0</v>
      </c>
      <c r="J6900">
        <v>55.7</v>
      </c>
      <c r="K6900">
        <v>0</v>
      </c>
      <c r="L6900" t="s">
        <v>24</v>
      </c>
      <c r="M6900" t="s">
        <v>1224</v>
      </c>
    </row>
    <row r="6901" spans="1:13" hidden="1" x14ac:dyDescent="0.2">
      <c r="A6901" t="s">
        <v>89</v>
      </c>
      <c r="B6901" t="s">
        <v>1220</v>
      </c>
      <c r="C6901" t="s">
        <v>1145</v>
      </c>
      <c r="E6901" t="s">
        <v>1206</v>
      </c>
      <c r="F6901" t="s">
        <v>1179</v>
      </c>
      <c r="G6901" t="s">
        <v>134</v>
      </c>
      <c r="H6901" t="s">
        <v>64</v>
      </c>
      <c r="I6901">
        <v>0</v>
      </c>
      <c r="J6901">
        <v>55.7</v>
      </c>
      <c r="K6901">
        <v>0</v>
      </c>
      <c r="L6901" t="s">
        <v>24</v>
      </c>
    </row>
    <row r="6902" spans="1:13" hidden="1" x14ac:dyDescent="0.2">
      <c r="A6902" t="s">
        <v>89</v>
      </c>
      <c r="B6902" t="s">
        <v>1220</v>
      </c>
      <c r="C6902" t="s">
        <v>1145</v>
      </c>
      <c r="E6902" t="s">
        <v>1225</v>
      </c>
      <c r="F6902" t="s">
        <v>1226</v>
      </c>
      <c r="G6902" t="s">
        <v>134</v>
      </c>
      <c r="H6902" t="s">
        <v>64</v>
      </c>
      <c r="I6902">
        <v>0</v>
      </c>
      <c r="J6902">
        <v>55.7</v>
      </c>
      <c r="K6902">
        <v>0</v>
      </c>
      <c r="L6902" t="s">
        <v>24</v>
      </c>
    </row>
    <row r="6903" spans="1:13" hidden="1" x14ac:dyDescent="0.2">
      <c r="A6903" t="s">
        <v>89</v>
      </c>
      <c r="B6903" t="s">
        <v>1220</v>
      </c>
      <c r="C6903" t="s">
        <v>1145</v>
      </c>
      <c r="E6903" t="s">
        <v>1227</v>
      </c>
      <c r="F6903" t="s">
        <v>1228</v>
      </c>
      <c r="G6903" t="s">
        <v>134</v>
      </c>
      <c r="H6903" t="s">
        <v>64</v>
      </c>
      <c r="I6903">
        <v>0</v>
      </c>
      <c r="J6903">
        <v>55.7</v>
      </c>
      <c r="K6903">
        <v>0</v>
      </c>
      <c r="L6903" t="s">
        <v>24</v>
      </c>
      <c r="M6903" t="s">
        <v>1229</v>
      </c>
    </row>
    <row r="6904" spans="1:13" hidden="1" x14ac:dyDescent="0.2">
      <c r="A6904" t="s">
        <v>89</v>
      </c>
      <c r="B6904" t="s">
        <v>1220</v>
      </c>
      <c r="C6904" t="s">
        <v>1145</v>
      </c>
      <c r="E6904" t="s">
        <v>1230</v>
      </c>
      <c r="F6904" t="s">
        <v>1231</v>
      </c>
      <c r="G6904" t="s">
        <v>134</v>
      </c>
      <c r="H6904" t="s">
        <v>64</v>
      </c>
      <c r="I6904">
        <v>0</v>
      </c>
      <c r="J6904">
        <v>55.7</v>
      </c>
      <c r="K6904">
        <v>0</v>
      </c>
      <c r="L6904" t="s">
        <v>24</v>
      </c>
      <c r="M6904" t="s">
        <v>1232</v>
      </c>
    </row>
    <row r="6905" spans="1:13" hidden="1" x14ac:dyDescent="0.2">
      <c r="A6905" t="s">
        <v>89</v>
      </c>
      <c r="B6905" t="s">
        <v>1220</v>
      </c>
      <c r="C6905" t="s">
        <v>1145</v>
      </c>
      <c r="E6905" t="s">
        <v>116</v>
      </c>
      <c r="I6905">
        <v>0</v>
      </c>
      <c r="J6905">
        <v>55.7</v>
      </c>
      <c r="K6905">
        <v>0</v>
      </c>
    </row>
    <row r="6906" spans="1:13" hidden="1" x14ac:dyDescent="0.2">
      <c r="A6906" t="s">
        <v>89</v>
      </c>
      <c r="B6906" t="s">
        <v>1220</v>
      </c>
      <c r="C6906" t="s">
        <v>1145</v>
      </c>
      <c r="E6906" t="s">
        <v>46</v>
      </c>
      <c r="I6906">
        <v>0</v>
      </c>
      <c r="J6906">
        <v>55.7</v>
      </c>
      <c r="K6906">
        <v>0</v>
      </c>
    </row>
    <row r="6907" spans="1:13" hidden="1" x14ac:dyDescent="0.2">
      <c r="A6907" t="s">
        <v>90</v>
      </c>
      <c r="B6907" t="s">
        <v>1220</v>
      </c>
      <c r="C6907" t="s">
        <v>1145</v>
      </c>
      <c r="E6907" t="s">
        <v>1221</v>
      </c>
      <c r="F6907" t="s">
        <v>1208</v>
      </c>
      <c r="G6907" t="s">
        <v>134</v>
      </c>
      <c r="H6907" t="s">
        <v>64</v>
      </c>
      <c r="I6907">
        <v>36</v>
      </c>
      <c r="J6907">
        <v>55.7</v>
      </c>
      <c r="K6907">
        <v>2005.2</v>
      </c>
      <c r="L6907" t="s">
        <v>24</v>
      </c>
      <c r="M6907" t="s">
        <v>1209</v>
      </c>
    </row>
    <row r="6908" spans="1:13" hidden="1" x14ac:dyDescent="0.2">
      <c r="A6908" t="s">
        <v>90</v>
      </c>
      <c r="B6908" t="s">
        <v>1220</v>
      </c>
      <c r="C6908" t="s">
        <v>1145</v>
      </c>
      <c r="E6908" t="s">
        <v>46</v>
      </c>
      <c r="I6908">
        <v>0</v>
      </c>
      <c r="J6908">
        <v>55.7</v>
      </c>
      <c r="K6908">
        <v>0</v>
      </c>
    </row>
    <row r="6909" spans="1:13" hidden="1" x14ac:dyDescent="0.2">
      <c r="A6909" t="s">
        <v>90</v>
      </c>
      <c r="B6909" t="s">
        <v>1220</v>
      </c>
      <c r="C6909" t="s">
        <v>1145</v>
      </c>
      <c r="E6909" t="s">
        <v>20</v>
      </c>
      <c r="I6909">
        <v>0</v>
      </c>
      <c r="J6909">
        <v>55.7</v>
      </c>
      <c r="K6909">
        <v>0</v>
      </c>
    </row>
    <row r="6910" spans="1:13" hidden="1" x14ac:dyDescent="0.2">
      <c r="A6910" t="s">
        <v>90</v>
      </c>
      <c r="B6910" t="s">
        <v>1220</v>
      </c>
      <c r="C6910" t="s">
        <v>1145</v>
      </c>
      <c r="E6910" t="s">
        <v>17</v>
      </c>
      <c r="I6910">
        <v>0</v>
      </c>
      <c r="J6910">
        <v>55.7</v>
      </c>
      <c r="K6910">
        <v>0</v>
      </c>
    </row>
    <row r="6911" spans="1:13" hidden="1" x14ac:dyDescent="0.2">
      <c r="A6911" t="s">
        <v>90</v>
      </c>
      <c r="B6911" t="s">
        <v>1220</v>
      </c>
      <c r="C6911" t="s">
        <v>1145</v>
      </c>
      <c r="E6911" t="s">
        <v>18</v>
      </c>
      <c r="I6911">
        <v>0</v>
      </c>
      <c r="J6911">
        <v>55.7</v>
      </c>
      <c r="K6911">
        <v>0</v>
      </c>
    </row>
    <row r="6912" spans="1:13" hidden="1" x14ac:dyDescent="0.2">
      <c r="A6912" t="s">
        <v>90</v>
      </c>
      <c r="B6912" t="s">
        <v>1220</v>
      </c>
      <c r="C6912" t="s">
        <v>1145</v>
      </c>
      <c r="E6912" t="s">
        <v>1222</v>
      </c>
      <c r="F6912" t="s">
        <v>1223</v>
      </c>
      <c r="G6912" t="s">
        <v>134</v>
      </c>
      <c r="H6912" t="s">
        <v>198</v>
      </c>
      <c r="I6912">
        <v>4</v>
      </c>
      <c r="J6912">
        <v>55.7</v>
      </c>
      <c r="K6912">
        <v>222.8</v>
      </c>
      <c r="L6912" t="s">
        <v>24</v>
      </c>
      <c r="M6912" t="s">
        <v>1224</v>
      </c>
    </row>
    <row r="6913" spans="1:13" hidden="1" x14ac:dyDescent="0.2">
      <c r="A6913" t="s">
        <v>90</v>
      </c>
      <c r="B6913" t="s">
        <v>1220</v>
      </c>
      <c r="C6913" t="s">
        <v>1145</v>
      </c>
      <c r="E6913" t="s">
        <v>1206</v>
      </c>
      <c r="F6913" t="s">
        <v>1179</v>
      </c>
      <c r="G6913" t="s">
        <v>134</v>
      </c>
      <c r="H6913" t="s">
        <v>64</v>
      </c>
      <c r="I6913">
        <v>0</v>
      </c>
      <c r="J6913">
        <v>55.7</v>
      </c>
      <c r="K6913">
        <v>0</v>
      </c>
      <c r="L6913" t="s">
        <v>24</v>
      </c>
    </row>
    <row r="6914" spans="1:13" hidden="1" x14ac:dyDescent="0.2">
      <c r="A6914" t="s">
        <v>90</v>
      </c>
      <c r="B6914" t="s">
        <v>1220</v>
      </c>
      <c r="C6914" t="s">
        <v>1145</v>
      </c>
      <c r="E6914" t="s">
        <v>1225</v>
      </c>
      <c r="F6914" t="s">
        <v>1226</v>
      </c>
      <c r="G6914" t="s">
        <v>134</v>
      </c>
      <c r="H6914" t="s">
        <v>64</v>
      </c>
      <c r="I6914">
        <v>0</v>
      </c>
      <c r="J6914">
        <v>55.7</v>
      </c>
      <c r="K6914">
        <v>0</v>
      </c>
      <c r="L6914" t="s">
        <v>24</v>
      </c>
    </row>
    <row r="6915" spans="1:13" hidden="1" x14ac:dyDescent="0.2">
      <c r="A6915" t="s">
        <v>90</v>
      </c>
      <c r="B6915" t="s">
        <v>1220</v>
      </c>
      <c r="C6915" t="s">
        <v>1145</v>
      </c>
      <c r="E6915" t="s">
        <v>1227</v>
      </c>
      <c r="F6915" t="s">
        <v>1228</v>
      </c>
      <c r="G6915" t="s">
        <v>134</v>
      </c>
      <c r="H6915" t="s">
        <v>64</v>
      </c>
      <c r="I6915">
        <v>0</v>
      </c>
      <c r="J6915">
        <v>55.7</v>
      </c>
      <c r="K6915">
        <v>0</v>
      </c>
      <c r="L6915" t="s">
        <v>24</v>
      </c>
      <c r="M6915" t="s">
        <v>1229</v>
      </c>
    </row>
    <row r="6916" spans="1:13" hidden="1" x14ac:dyDescent="0.2">
      <c r="A6916" t="s">
        <v>90</v>
      </c>
      <c r="B6916" t="s">
        <v>1220</v>
      </c>
      <c r="C6916" t="s">
        <v>1145</v>
      </c>
      <c r="E6916" t="s">
        <v>1230</v>
      </c>
      <c r="F6916" t="s">
        <v>1231</v>
      </c>
      <c r="G6916" t="s">
        <v>134</v>
      </c>
      <c r="H6916" t="s">
        <v>64</v>
      </c>
      <c r="I6916">
        <v>0</v>
      </c>
      <c r="J6916">
        <v>55.7</v>
      </c>
      <c r="K6916">
        <v>0</v>
      </c>
      <c r="L6916" t="s">
        <v>24</v>
      </c>
      <c r="M6916" t="s">
        <v>1232</v>
      </c>
    </row>
    <row r="6917" spans="1:13" hidden="1" x14ac:dyDescent="0.2">
      <c r="A6917" t="s">
        <v>90</v>
      </c>
      <c r="B6917" t="s">
        <v>1220</v>
      </c>
      <c r="C6917" t="s">
        <v>1145</v>
      </c>
      <c r="E6917" t="s">
        <v>116</v>
      </c>
      <c r="I6917">
        <v>0</v>
      </c>
      <c r="J6917">
        <v>55.7</v>
      </c>
      <c r="K6917">
        <v>0</v>
      </c>
    </row>
    <row r="6918" spans="1:13" hidden="1" x14ac:dyDescent="0.2">
      <c r="A6918" t="s">
        <v>90</v>
      </c>
      <c r="B6918" t="s">
        <v>1220</v>
      </c>
      <c r="C6918" t="s">
        <v>1145</v>
      </c>
      <c r="E6918" t="s">
        <v>46</v>
      </c>
      <c r="I6918">
        <v>0</v>
      </c>
      <c r="J6918">
        <v>55.7</v>
      </c>
      <c r="K6918">
        <v>0</v>
      </c>
    </row>
    <row r="6919" spans="1:13" hidden="1" x14ac:dyDescent="0.2">
      <c r="A6919" t="s">
        <v>91</v>
      </c>
      <c r="B6919" t="s">
        <v>1220</v>
      </c>
      <c r="C6919" t="s">
        <v>1145</v>
      </c>
      <c r="E6919" t="s">
        <v>1221</v>
      </c>
      <c r="F6919" t="s">
        <v>1208</v>
      </c>
      <c r="G6919" t="s">
        <v>134</v>
      </c>
      <c r="H6919" t="s">
        <v>64</v>
      </c>
      <c r="I6919">
        <v>40</v>
      </c>
      <c r="J6919">
        <v>55.7</v>
      </c>
      <c r="K6919">
        <v>2228</v>
      </c>
      <c r="L6919" t="s">
        <v>24</v>
      </c>
      <c r="M6919" t="s">
        <v>1209</v>
      </c>
    </row>
    <row r="6920" spans="1:13" hidden="1" x14ac:dyDescent="0.2">
      <c r="A6920" t="s">
        <v>91</v>
      </c>
      <c r="B6920" t="s">
        <v>1220</v>
      </c>
      <c r="C6920" t="s">
        <v>1145</v>
      </c>
      <c r="E6920" t="s">
        <v>46</v>
      </c>
      <c r="I6920">
        <v>0</v>
      </c>
      <c r="J6920">
        <v>55.7</v>
      </c>
      <c r="K6920">
        <v>0</v>
      </c>
    </row>
    <row r="6921" spans="1:13" hidden="1" x14ac:dyDescent="0.2">
      <c r="A6921" t="s">
        <v>91</v>
      </c>
      <c r="B6921" t="s">
        <v>1220</v>
      </c>
      <c r="C6921" t="s">
        <v>1145</v>
      </c>
      <c r="E6921" t="s">
        <v>20</v>
      </c>
      <c r="I6921">
        <v>0</v>
      </c>
      <c r="J6921">
        <v>55.7</v>
      </c>
      <c r="K6921">
        <v>0</v>
      </c>
    </row>
    <row r="6922" spans="1:13" hidden="1" x14ac:dyDescent="0.2">
      <c r="A6922" t="s">
        <v>91</v>
      </c>
      <c r="B6922" t="s">
        <v>1220</v>
      </c>
      <c r="C6922" t="s">
        <v>1145</v>
      </c>
      <c r="E6922" t="s">
        <v>17</v>
      </c>
      <c r="I6922">
        <v>0</v>
      </c>
      <c r="J6922">
        <v>55.7</v>
      </c>
      <c r="K6922">
        <v>0</v>
      </c>
    </row>
    <row r="6923" spans="1:13" hidden="1" x14ac:dyDescent="0.2">
      <c r="A6923" t="s">
        <v>91</v>
      </c>
      <c r="B6923" t="s">
        <v>1220</v>
      </c>
      <c r="C6923" t="s">
        <v>1145</v>
      </c>
      <c r="E6923" t="s">
        <v>18</v>
      </c>
      <c r="I6923">
        <v>0</v>
      </c>
      <c r="J6923">
        <v>55.7</v>
      </c>
      <c r="K6923">
        <v>0</v>
      </c>
    </row>
    <row r="6924" spans="1:13" hidden="1" x14ac:dyDescent="0.2">
      <c r="A6924" t="s">
        <v>91</v>
      </c>
      <c r="B6924" t="s">
        <v>1220</v>
      </c>
      <c r="C6924" t="s">
        <v>1145</v>
      </c>
      <c r="E6924" t="s">
        <v>1222</v>
      </c>
      <c r="F6924" t="s">
        <v>1223</v>
      </c>
      <c r="G6924" t="s">
        <v>134</v>
      </c>
      <c r="H6924" t="s">
        <v>198</v>
      </c>
      <c r="I6924">
        <v>0</v>
      </c>
      <c r="J6924">
        <v>55.7</v>
      </c>
      <c r="K6924">
        <v>0</v>
      </c>
      <c r="L6924" t="s">
        <v>24</v>
      </c>
      <c r="M6924" t="s">
        <v>1224</v>
      </c>
    </row>
    <row r="6925" spans="1:13" hidden="1" x14ac:dyDescent="0.2">
      <c r="A6925" t="s">
        <v>91</v>
      </c>
      <c r="B6925" t="s">
        <v>1220</v>
      </c>
      <c r="C6925" t="s">
        <v>1145</v>
      </c>
      <c r="E6925" t="s">
        <v>1206</v>
      </c>
      <c r="F6925" t="s">
        <v>1179</v>
      </c>
      <c r="G6925" t="s">
        <v>134</v>
      </c>
      <c r="H6925" t="s">
        <v>64</v>
      </c>
      <c r="I6925">
        <v>0</v>
      </c>
      <c r="J6925">
        <v>55.7</v>
      </c>
      <c r="K6925">
        <v>0</v>
      </c>
      <c r="L6925" t="s">
        <v>24</v>
      </c>
    </row>
    <row r="6926" spans="1:13" hidden="1" x14ac:dyDescent="0.2">
      <c r="A6926" t="s">
        <v>91</v>
      </c>
      <c r="B6926" t="s">
        <v>1220</v>
      </c>
      <c r="C6926" t="s">
        <v>1145</v>
      </c>
      <c r="E6926" t="s">
        <v>1225</v>
      </c>
      <c r="F6926" t="s">
        <v>1226</v>
      </c>
      <c r="G6926" t="s">
        <v>134</v>
      </c>
      <c r="H6926" t="s">
        <v>64</v>
      </c>
      <c r="I6926">
        <v>0</v>
      </c>
      <c r="J6926">
        <v>55.7</v>
      </c>
      <c r="K6926">
        <v>0</v>
      </c>
      <c r="L6926" t="s">
        <v>24</v>
      </c>
    </row>
    <row r="6927" spans="1:13" hidden="1" x14ac:dyDescent="0.2">
      <c r="A6927" t="s">
        <v>91</v>
      </c>
      <c r="B6927" t="s">
        <v>1220</v>
      </c>
      <c r="C6927" t="s">
        <v>1145</v>
      </c>
      <c r="E6927" t="s">
        <v>1227</v>
      </c>
      <c r="F6927" t="s">
        <v>1228</v>
      </c>
      <c r="G6927" t="s">
        <v>134</v>
      </c>
      <c r="H6927" t="s">
        <v>64</v>
      </c>
      <c r="I6927">
        <v>0</v>
      </c>
      <c r="J6927">
        <v>55.7</v>
      </c>
      <c r="K6927">
        <v>0</v>
      </c>
      <c r="L6927" t="s">
        <v>24</v>
      </c>
      <c r="M6927" t="s">
        <v>1229</v>
      </c>
    </row>
    <row r="6928" spans="1:13" hidden="1" x14ac:dyDescent="0.2">
      <c r="A6928" t="s">
        <v>91</v>
      </c>
      <c r="B6928" t="s">
        <v>1220</v>
      </c>
      <c r="C6928" t="s">
        <v>1145</v>
      </c>
      <c r="E6928" t="s">
        <v>1230</v>
      </c>
      <c r="F6928" t="s">
        <v>1231</v>
      </c>
      <c r="G6928" t="s">
        <v>134</v>
      </c>
      <c r="H6928" t="s">
        <v>64</v>
      </c>
      <c r="I6928">
        <v>0</v>
      </c>
      <c r="J6928">
        <v>55.7</v>
      </c>
      <c r="K6928">
        <v>0</v>
      </c>
      <c r="L6928" t="s">
        <v>24</v>
      </c>
      <c r="M6928" t="s">
        <v>1232</v>
      </c>
    </row>
    <row r="6929" spans="1:13" hidden="1" x14ac:dyDescent="0.2">
      <c r="A6929" t="s">
        <v>91</v>
      </c>
      <c r="B6929" t="s">
        <v>1220</v>
      </c>
      <c r="C6929" t="s">
        <v>1145</v>
      </c>
      <c r="E6929" t="s">
        <v>116</v>
      </c>
      <c r="I6929">
        <v>0</v>
      </c>
      <c r="J6929">
        <v>55.7</v>
      </c>
      <c r="K6929">
        <v>0</v>
      </c>
    </row>
    <row r="6930" spans="1:13" hidden="1" x14ac:dyDescent="0.2">
      <c r="A6930" t="s">
        <v>91</v>
      </c>
      <c r="B6930" t="s">
        <v>1220</v>
      </c>
      <c r="C6930" t="s">
        <v>1145</v>
      </c>
      <c r="E6930" t="s">
        <v>46</v>
      </c>
      <c r="I6930">
        <v>0</v>
      </c>
      <c r="J6930">
        <v>55.7</v>
      </c>
      <c r="K6930">
        <v>0</v>
      </c>
    </row>
    <row r="6931" spans="1:13" hidden="1" x14ac:dyDescent="0.2">
      <c r="A6931" t="s">
        <v>93</v>
      </c>
      <c r="B6931" t="s">
        <v>1220</v>
      </c>
      <c r="C6931" t="s">
        <v>1145</v>
      </c>
      <c r="E6931" t="s">
        <v>1221</v>
      </c>
      <c r="F6931" t="s">
        <v>1208</v>
      </c>
      <c r="G6931" t="s">
        <v>134</v>
      </c>
      <c r="H6931" t="s">
        <v>64</v>
      </c>
      <c r="I6931">
        <v>34</v>
      </c>
      <c r="J6931">
        <v>55.7</v>
      </c>
      <c r="K6931">
        <v>1893.8</v>
      </c>
      <c r="L6931" t="s">
        <v>24</v>
      </c>
      <c r="M6931" t="s">
        <v>1209</v>
      </c>
    </row>
    <row r="6932" spans="1:13" hidden="1" x14ac:dyDescent="0.2">
      <c r="A6932" t="s">
        <v>93</v>
      </c>
      <c r="B6932" t="s">
        <v>1220</v>
      </c>
      <c r="C6932" t="s">
        <v>1145</v>
      </c>
      <c r="E6932" t="s">
        <v>46</v>
      </c>
      <c r="I6932">
        <v>6</v>
      </c>
      <c r="J6932">
        <v>55.7</v>
      </c>
      <c r="K6932">
        <v>334.2</v>
      </c>
    </row>
    <row r="6933" spans="1:13" hidden="1" x14ac:dyDescent="0.2">
      <c r="A6933" t="s">
        <v>93</v>
      </c>
      <c r="B6933" t="s">
        <v>1220</v>
      </c>
      <c r="C6933" t="s">
        <v>1145</v>
      </c>
      <c r="E6933" t="s">
        <v>20</v>
      </c>
      <c r="I6933">
        <v>0</v>
      </c>
      <c r="J6933">
        <v>55.7</v>
      </c>
      <c r="K6933">
        <v>0</v>
      </c>
    </row>
    <row r="6934" spans="1:13" hidden="1" x14ac:dyDescent="0.2">
      <c r="A6934" t="s">
        <v>93</v>
      </c>
      <c r="B6934" t="s">
        <v>1220</v>
      </c>
      <c r="C6934" t="s">
        <v>1145</v>
      </c>
      <c r="E6934" t="s">
        <v>17</v>
      </c>
      <c r="I6934">
        <v>0</v>
      </c>
      <c r="J6934">
        <v>55.7</v>
      </c>
      <c r="K6934">
        <v>0</v>
      </c>
    </row>
    <row r="6935" spans="1:13" hidden="1" x14ac:dyDescent="0.2">
      <c r="A6935" t="s">
        <v>93</v>
      </c>
      <c r="B6935" t="s">
        <v>1220</v>
      </c>
      <c r="C6935" t="s">
        <v>1145</v>
      </c>
      <c r="E6935" t="s">
        <v>18</v>
      </c>
      <c r="I6935">
        <v>0</v>
      </c>
      <c r="J6935">
        <v>55.7</v>
      </c>
      <c r="K6935">
        <v>0</v>
      </c>
    </row>
    <row r="6936" spans="1:13" hidden="1" x14ac:dyDescent="0.2">
      <c r="A6936" t="s">
        <v>93</v>
      </c>
      <c r="B6936" t="s">
        <v>1220</v>
      </c>
      <c r="C6936" t="s">
        <v>1145</v>
      </c>
      <c r="E6936" t="s">
        <v>1222</v>
      </c>
      <c r="F6936" t="s">
        <v>1223</v>
      </c>
      <c r="G6936" t="s">
        <v>134</v>
      </c>
      <c r="H6936" t="s">
        <v>198</v>
      </c>
      <c r="I6936">
        <v>0</v>
      </c>
      <c r="J6936">
        <v>55.7</v>
      </c>
      <c r="K6936">
        <v>0</v>
      </c>
      <c r="L6936" t="s">
        <v>24</v>
      </c>
      <c r="M6936" t="s">
        <v>1224</v>
      </c>
    </row>
    <row r="6937" spans="1:13" hidden="1" x14ac:dyDescent="0.2">
      <c r="A6937" t="s">
        <v>93</v>
      </c>
      <c r="B6937" t="s">
        <v>1220</v>
      </c>
      <c r="C6937" t="s">
        <v>1145</v>
      </c>
      <c r="E6937" t="s">
        <v>1206</v>
      </c>
      <c r="F6937" t="s">
        <v>1179</v>
      </c>
      <c r="G6937" t="s">
        <v>134</v>
      </c>
      <c r="H6937" t="s">
        <v>64</v>
      </c>
      <c r="I6937">
        <v>0</v>
      </c>
      <c r="J6937">
        <v>55.7</v>
      </c>
      <c r="K6937">
        <v>0</v>
      </c>
      <c r="L6937" t="s">
        <v>24</v>
      </c>
    </row>
    <row r="6938" spans="1:13" hidden="1" x14ac:dyDescent="0.2">
      <c r="A6938" t="s">
        <v>93</v>
      </c>
      <c r="B6938" t="s">
        <v>1220</v>
      </c>
      <c r="C6938" t="s">
        <v>1145</v>
      </c>
      <c r="E6938" t="s">
        <v>1225</v>
      </c>
      <c r="F6938" t="s">
        <v>1226</v>
      </c>
      <c r="G6938" t="s">
        <v>134</v>
      </c>
      <c r="H6938" t="s">
        <v>64</v>
      </c>
      <c r="I6938">
        <v>0</v>
      </c>
      <c r="J6938">
        <v>55.7</v>
      </c>
      <c r="K6938">
        <v>0</v>
      </c>
      <c r="L6938" t="s">
        <v>24</v>
      </c>
    </row>
    <row r="6939" spans="1:13" hidden="1" x14ac:dyDescent="0.2">
      <c r="A6939" t="s">
        <v>93</v>
      </c>
      <c r="B6939" t="s">
        <v>1220</v>
      </c>
      <c r="C6939" t="s">
        <v>1145</v>
      </c>
      <c r="E6939" t="s">
        <v>1227</v>
      </c>
      <c r="F6939" t="s">
        <v>1228</v>
      </c>
      <c r="G6939" t="s">
        <v>134</v>
      </c>
      <c r="H6939" t="s">
        <v>64</v>
      </c>
      <c r="I6939">
        <v>0</v>
      </c>
      <c r="J6939">
        <v>55.7</v>
      </c>
      <c r="K6939">
        <v>0</v>
      </c>
      <c r="L6939" t="s">
        <v>24</v>
      </c>
      <c r="M6939" t="s">
        <v>1229</v>
      </c>
    </row>
    <row r="6940" spans="1:13" hidden="1" x14ac:dyDescent="0.2">
      <c r="A6940" t="s">
        <v>93</v>
      </c>
      <c r="B6940" t="s">
        <v>1220</v>
      </c>
      <c r="C6940" t="s">
        <v>1145</v>
      </c>
      <c r="E6940" t="s">
        <v>1230</v>
      </c>
      <c r="F6940" t="s">
        <v>1231</v>
      </c>
      <c r="G6940" t="s">
        <v>134</v>
      </c>
      <c r="H6940" t="s">
        <v>64</v>
      </c>
      <c r="I6940">
        <v>0</v>
      </c>
      <c r="J6940">
        <v>55.7</v>
      </c>
      <c r="K6940">
        <v>0</v>
      </c>
      <c r="L6940" t="s">
        <v>24</v>
      </c>
      <c r="M6940" t="s">
        <v>1232</v>
      </c>
    </row>
    <row r="6941" spans="1:13" hidden="1" x14ac:dyDescent="0.2">
      <c r="A6941" t="s">
        <v>93</v>
      </c>
      <c r="B6941" t="s">
        <v>1220</v>
      </c>
      <c r="C6941" t="s">
        <v>1145</v>
      </c>
      <c r="E6941" t="s">
        <v>116</v>
      </c>
      <c r="I6941">
        <v>0</v>
      </c>
      <c r="J6941">
        <v>55.7</v>
      </c>
      <c r="K6941">
        <v>0</v>
      </c>
    </row>
    <row r="6942" spans="1:13" hidden="1" x14ac:dyDescent="0.2">
      <c r="A6942" t="s">
        <v>93</v>
      </c>
      <c r="B6942" t="s">
        <v>1220</v>
      </c>
      <c r="C6942" t="s">
        <v>1145</v>
      </c>
      <c r="E6942" t="s">
        <v>46</v>
      </c>
      <c r="I6942">
        <v>0</v>
      </c>
      <c r="J6942">
        <v>55.7</v>
      </c>
      <c r="K6942">
        <v>0</v>
      </c>
    </row>
    <row r="6943" spans="1:13" hidden="1" x14ac:dyDescent="0.2">
      <c r="A6943" t="s">
        <v>94</v>
      </c>
      <c r="B6943" t="s">
        <v>1220</v>
      </c>
      <c r="C6943" t="s">
        <v>1145</v>
      </c>
      <c r="E6943" t="s">
        <v>1221</v>
      </c>
      <c r="F6943" t="s">
        <v>1208</v>
      </c>
      <c r="G6943" t="s">
        <v>134</v>
      </c>
      <c r="H6943" t="s">
        <v>64</v>
      </c>
      <c r="I6943">
        <v>36</v>
      </c>
      <c r="J6943">
        <v>55.7</v>
      </c>
      <c r="K6943">
        <v>2005.2</v>
      </c>
      <c r="L6943" t="s">
        <v>24</v>
      </c>
      <c r="M6943" t="s">
        <v>1209</v>
      </c>
    </row>
    <row r="6944" spans="1:13" hidden="1" x14ac:dyDescent="0.2">
      <c r="A6944" t="s">
        <v>94</v>
      </c>
      <c r="B6944" t="s">
        <v>1220</v>
      </c>
      <c r="C6944" t="s">
        <v>1145</v>
      </c>
      <c r="E6944" t="s">
        <v>46</v>
      </c>
      <c r="I6944">
        <v>0</v>
      </c>
      <c r="J6944">
        <v>55.7</v>
      </c>
      <c r="K6944">
        <v>0</v>
      </c>
    </row>
    <row r="6945" spans="1:13" hidden="1" x14ac:dyDescent="0.2">
      <c r="A6945" t="s">
        <v>94</v>
      </c>
      <c r="B6945" t="s">
        <v>1220</v>
      </c>
      <c r="C6945" t="s">
        <v>1145</v>
      </c>
      <c r="E6945" t="s">
        <v>20</v>
      </c>
      <c r="I6945">
        <v>0</v>
      </c>
      <c r="J6945">
        <v>55.7</v>
      </c>
      <c r="K6945">
        <v>0</v>
      </c>
    </row>
    <row r="6946" spans="1:13" hidden="1" x14ac:dyDescent="0.2">
      <c r="A6946" t="s">
        <v>94</v>
      </c>
      <c r="B6946" t="s">
        <v>1220</v>
      </c>
      <c r="C6946" t="s">
        <v>1145</v>
      </c>
      <c r="E6946" t="s">
        <v>17</v>
      </c>
      <c r="I6946">
        <v>0</v>
      </c>
      <c r="J6946">
        <v>55.7</v>
      </c>
      <c r="K6946">
        <v>0</v>
      </c>
    </row>
    <row r="6947" spans="1:13" hidden="1" x14ac:dyDescent="0.2">
      <c r="A6947" t="s">
        <v>94</v>
      </c>
      <c r="B6947" t="s">
        <v>1220</v>
      </c>
      <c r="C6947" t="s">
        <v>1145</v>
      </c>
      <c r="E6947" t="s">
        <v>18</v>
      </c>
      <c r="I6947">
        <v>0</v>
      </c>
      <c r="J6947">
        <v>55.7</v>
      </c>
      <c r="K6947">
        <v>0</v>
      </c>
    </row>
    <row r="6948" spans="1:13" hidden="1" x14ac:dyDescent="0.2">
      <c r="A6948" t="s">
        <v>94</v>
      </c>
      <c r="B6948" t="s">
        <v>1220</v>
      </c>
      <c r="C6948" t="s">
        <v>1145</v>
      </c>
      <c r="E6948" t="s">
        <v>1222</v>
      </c>
      <c r="F6948" t="s">
        <v>1223</v>
      </c>
      <c r="G6948" t="s">
        <v>134</v>
      </c>
      <c r="H6948" t="s">
        <v>198</v>
      </c>
      <c r="I6948">
        <v>4</v>
      </c>
      <c r="J6948">
        <v>55.7</v>
      </c>
      <c r="K6948">
        <v>222.8</v>
      </c>
      <c r="L6948" t="s">
        <v>24</v>
      </c>
      <c r="M6948" t="s">
        <v>1224</v>
      </c>
    </row>
    <row r="6949" spans="1:13" hidden="1" x14ac:dyDescent="0.2">
      <c r="A6949" t="s">
        <v>94</v>
      </c>
      <c r="B6949" t="s">
        <v>1220</v>
      </c>
      <c r="C6949" t="s">
        <v>1145</v>
      </c>
      <c r="E6949" t="s">
        <v>1206</v>
      </c>
      <c r="F6949" t="s">
        <v>1179</v>
      </c>
      <c r="G6949" t="s">
        <v>134</v>
      </c>
      <c r="H6949" t="s">
        <v>64</v>
      </c>
      <c r="I6949">
        <v>0</v>
      </c>
      <c r="J6949">
        <v>55.7</v>
      </c>
      <c r="K6949">
        <v>0</v>
      </c>
      <c r="L6949" t="s">
        <v>24</v>
      </c>
    </row>
    <row r="6950" spans="1:13" hidden="1" x14ac:dyDescent="0.2">
      <c r="A6950" t="s">
        <v>94</v>
      </c>
      <c r="B6950" t="s">
        <v>1220</v>
      </c>
      <c r="C6950" t="s">
        <v>1145</v>
      </c>
      <c r="E6950" t="s">
        <v>1225</v>
      </c>
      <c r="F6950" t="s">
        <v>1226</v>
      </c>
      <c r="G6950" t="s">
        <v>134</v>
      </c>
      <c r="H6950" t="s">
        <v>64</v>
      </c>
      <c r="I6950">
        <v>0</v>
      </c>
      <c r="J6950">
        <v>55.7</v>
      </c>
      <c r="K6950">
        <v>0</v>
      </c>
      <c r="L6950" t="s">
        <v>24</v>
      </c>
    </row>
    <row r="6951" spans="1:13" hidden="1" x14ac:dyDescent="0.2">
      <c r="A6951" t="s">
        <v>94</v>
      </c>
      <c r="B6951" t="s">
        <v>1220</v>
      </c>
      <c r="C6951" t="s">
        <v>1145</v>
      </c>
      <c r="E6951" t="s">
        <v>1227</v>
      </c>
      <c r="F6951" t="s">
        <v>1228</v>
      </c>
      <c r="G6951" t="s">
        <v>134</v>
      </c>
      <c r="H6951" t="s">
        <v>64</v>
      </c>
      <c r="I6951">
        <v>0</v>
      </c>
      <c r="J6951">
        <v>55.7</v>
      </c>
      <c r="K6951">
        <v>0</v>
      </c>
      <c r="L6951" t="s">
        <v>24</v>
      </c>
      <c r="M6951" t="s">
        <v>1229</v>
      </c>
    </row>
    <row r="6952" spans="1:13" hidden="1" x14ac:dyDescent="0.2">
      <c r="A6952" t="s">
        <v>94</v>
      </c>
      <c r="B6952" t="s">
        <v>1220</v>
      </c>
      <c r="C6952" t="s">
        <v>1145</v>
      </c>
      <c r="E6952" t="s">
        <v>1230</v>
      </c>
      <c r="F6952" t="s">
        <v>1231</v>
      </c>
      <c r="G6952" t="s">
        <v>134</v>
      </c>
      <c r="H6952" t="s">
        <v>64</v>
      </c>
      <c r="I6952">
        <v>0</v>
      </c>
      <c r="J6952">
        <v>55.7</v>
      </c>
      <c r="K6952">
        <v>0</v>
      </c>
      <c r="L6952" t="s">
        <v>24</v>
      </c>
      <c r="M6952" t="s">
        <v>1232</v>
      </c>
    </row>
    <row r="6953" spans="1:13" hidden="1" x14ac:dyDescent="0.2">
      <c r="A6953" t="s">
        <v>94</v>
      </c>
      <c r="B6953" t="s">
        <v>1220</v>
      </c>
      <c r="C6953" t="s">
        <v>1145</v>
      </c>
      <c r="E6953" t="s">
        <v>116</v>
      </c>
      <c r="I6953">
        <v>0</v>
      </c>
      <c r="J6953">
        <v>55.7</v>
      </c>
      <c r="K6953">
        <v>0</v>
      </c>
    </row>
    <row r="6954" spans="1:13" hidden="1" x14ac:dyDescent="0.2">
      <c r="A6954" t="s">
        <v>94</v>
      </c>
      <c r="B6954" t="s">
        <v>1220</v>
      </c>
      <c r="C6954" t="s">
        <v>1145</v>
      </c>
      <c r="E6954" t="s">
        <v>46</v>
      </c>
      <c r="I6954">
        <v>0</v>
      </c>
      <c r="J6954">
        <v>55.7</v>
      </c>
      <c r="K6954">
        <v>0</v>
      </c>
    </row>
    <row r="6955" spans="1:13" hidden="1" x14ac:dyDescent="0.2">
      <c r="A6955" t="s">
        <v>95</v>
      </c>
      <c r="B6955" t="s">
        <v>1220</v>
      </c>
      <c r="C6955" t="s">
        <v>1145</v>
      </c>
      <c r="E6955" t="s">
        <v>1221</v>
      </c>
      <c r="F6955" t="s">
        <v>1208</v>
      </c>
      <c r="G6955" t="s">
        <v>134</v>
      </c>
      <c r="H6955" t="s">
        <v>64</v>
      </c>
      <c r="I6955">
        <v>40</v>
      </c>
      <c r="J6955">
        <v>55.7</v>
      </c>
      <c r="K6955">
        <v>2228</v>
      </c>
      <c r="L6955" t="s">
        <v>24</v>
      </c>
      <c r="M6955" t="s">
        <v>1209</v>
      </c>
    </row>
    <row r="6956" spans="1:13" hidden="1" x14ac:dyDescent="0.2">
      <c r="A6956" t="s">
        <v>95</v>
      </c>
      <c r="B6956" t="s">
        <v>1220</v>
      </c>
      <c r="C6956" t="s">
        <v>1145</v>
      </c>
      <c r="E6956" t="s">
        <v>46</v>
      </c>
      <c r="I6956">
        <v>0</v>
      </c>
      <c r="J6956">
        <v>55.7</v>
      </c>
      <c r="K6956">
        <v>0</v>
      </c>
    </row>
    <row r="6957" spans="1:13" hidden="1" x14ac:dyDescent="0.2">
      <c r="A6957" t="s">
        <v>95</v>
      </c>
      <c r="B6957" t="s">
        <v>1220</v>
      </c>
      <c r="C6957" t="s">
        <v>1145</v>
      </c>
      <c r="E6957" t="s">
        <v>20</v>
      </c>
      <c r="I6957">
        <v>0</v>
      </c>
      <c r="J6957">
        <v>55.7</v>
      </c>
      <c r="K6957">
        <v>0</v>
      </c>
    </row>
    <row r="6958" spans="1:13" hidden="1" x14ac:dyDescent="0.2">
      <c r="A6958" t="s">
        <v>95</v>
      </c>
      <c r="B6958" t="s">
        <v>1220</v>
      </c>
      <c r="C6958" t="s">
        <v>1145</v>
      </c>
      <c r="E6958" t="s">
        <v>17</v>
      </c>
      <c r="I6958">
        <v>0</v>
      </c>
      <c r="J6958">
        <v>55.7</v>
      </c>
      <c r="K6958">
        <v>0</v>
      </c>
    </row>
    <row r="6959" spans="1:13" hidden="1" x14ac:dyDescent="0.2">
      <c r="A6959" t="s">
        <v>95</v>
      </c>
      <c r="B6959" t="s">
        <v>1220</v>
      </c>
      <c r="C6959" t="s">
        <v>1145</v>
      </c>
      <c r="E6959" t="s">
        <v>18</v>
      </c>
      <c r="I6959">
        <v>0</v>
      </c>
      <c r="J6959">
        <v>55.7</v>
      </c>
      <c r="K6959">
        <v>0</v>
      </c>
    </row>
    <row r="6960" spans="1:13" hidden="1" x14ac:dyDescent="0.2">
      <c r="A6960" t="s">
        <v>95</v>
      </c>
      <c r="B6960" t="s">
        <v>1220</v>
      </c>
      <c r="C6960" t="s">
        <v>1145</v>
      </c>
      <c r="E6960" t="s">
        <v>1222</v>
      </c>
      <c r="F6960" t="s">
        <v>1223</v>
      </c>
      <c r="G6960" t="s">
        <v>134</v>
      </c>
      <c r="H6960" t="s">
        <v>198</v>
      </c>
      <c r="I6960">
        <v>0</v>
      </c>
      <c r="J6960">
        <v>55.7</v>
      </c>
      <c r="K6960">
        <v>0</v>
      </c>
      <c r="L6960" t="s">
        <v>24</v>
      </c>
      <c r="M6960" t="s">
        <v>1224</v>
      </c>
    </row>
    <row r="6961" spans="1:13" hidden="1" x14ac:dyDescent="0.2">
      <c r="A6961" t="s">
        <v>95</v>
      </c>
      <c r="B6961" t="s">
        <v>1220</v>
      </c>
      <c r="C6961" t="s">
        <v>1145</v>
      </c>
      <c r="E6961" t="s">
        <v>1206</v>
      </c>
      <c r="F6961" t="s">
        <v>1179</v>
      </c>
      <c r="G6961" t="s">
        <v>134</v>
      </c>
      <c r="H6961" t="s">
        <v>64</v>
      </c>
      <c r="I6961">
        <v>0</v>
      </c>
      <c r="J6961">
        <v>55.7</v>
      </c>
      <c r="K6961">
        <v>0</v>
      </c>
      <c r="L6961" t="s">
        <v>24</v>
      </c>
    </row>
    <row r="6962" spans="1:13" hidden="1" x14ac:dyDescent="0.2">
      <c r="A6962" t="s">
        <v>95</v>
      </c>
      <c r="B6962" t="s">
        <v>1220</v>
      </c>
      <c r="C6962" t="s">
        <v>1145</v>
      </c>
      <c r="E6962" t="s">
        <v>1225</v>
      </c>
      <c r="F6962" t="s">
        <v>1226</v>
      </c>
      <c r="G6962" t="s">
        <v>134</v>
      </c>
      <c r="H6962" t="s">
        <v>64</v>
      </c>
      <c r="I6962">
        <v>0</v>
      </c>
      <c r="J6962">
        <v>55.7</v>
      </c>
      <c r="K6962">
        <v>0</v>
      </c>
      <c r="L6962" t="s">
        <v>24</v>
      </c>
    </row>
    <row r="6963" spans="1:13" hidden="1" x14ac:dyDescent="0.2">
      <c r="A6963" t="s">
        <v>95</v>
      </c>
      <c r="B6963" t="s">
        <v>1220</v>
      </c>
      <c r="C6963" t="s">
        <v>1145</v>
      </c>
      <c r="E6963" t="s">
        <v>1227</v>
      </c>
      <c r="F6963" t="s">
        <v>1228</v>
      </c>
      <c r="G6963" t="s">
        <v>134</v>
      </c>
      <c r="H6963" t="s">
        <v>64</v>
      </c>
      <c r="I6963">
        <v>0</v>
      </c>
      <c r="J6963">
        <v>55.7</v>
      </c>
      <c r="K6963">
        <v>0</v>
      </c>
      <c r="L6963" t="s">
        <v>24</v>
      </c>
      <c r="M6963" t="s">
        <v>1229</v>
      </c>
    </row>
    <row r="6964" spans="1:13" hidden="1" x14ac:dyDescent="0.2">
      <c r="A6964" t="s">
        <v>95</v>
      </c>
      <c r="B6964" t="s">
        <v>1220</v>
      </c>
      <c r="C6964" t="s">
        <v>1145</v>
      </c>
      <c r="E6964" t="s">
        <v>1230</v>
      </c>
      <c r="F6964" t="s">
        <v>1231</v>
      </c>
      <c r="G6964" t="s">
        <v>134</v>
      </c>
      <c r="H6964" t="s">
        <v>64</v>
      </c>
      <c r="I6964">
        <v>0</v>
      </c>
      <c r="J6964">
        <v>55.7</v>
      </c>
      <c r="K6964">
        <v>0</v>
      </c>
      <c r="L6964" t="s">
        <v>24</v>
      </c>
      <c r="M6964" t="s">
        <v>1232</v>
      </c>
    </row>
    <row r="6965" spans="1:13" hidden="1" x14ac:dyDescent="0.2">
      <c r="A6965" t="s">
        <v>95</v>
      </c>
      <c r="B6965" t="s">
        <v>1220</v>
      </c>
      <c r="C6965" t="s">
        <v>1145</v>
      </c>
      <c r="E6965" t="s">
        <v>116</v>
      </c>
      <c r="I6965">
        <v>0</v>
      </c>
      <c r="J6965">
        <v>55.7</v>
      </c>
      <c r="K6965">
        <v>0</v>
      </c>
    </row>
    <row r="6966" spans="1:13" hidden="1" x14ac:dyDescent="0.2">
      <c r="A6966" t="s">
        <v>95</v>
      </c>
      <c r="B6966" t="s">
        <v>1220</v>
      </c>
      <c r="C6966" t="s">
        <v>1145</v>
      </c>
      <c r="E6966" t="s">
        <v>46</v>
      </c>
      <c r="I6966">
        <v>0</v>
      </c>
      <c r="J6966">
        <v>55.7</v>
      </c>
      <c r="K6966">
        <v>0</v>
      </c>
    </row>
    <row r="6967" spans="1:13" hidden="1" x14ac:dyDescent="0.2">
      <c r="A6967" t="s">
        <v>96</v>
      </c>
      <c r="B6967" t="s">
        <v>1220</v>
      </c>
      <c r="C6967" t="s">
        <v>1145</v>
      </c>
      <c r="E6967" t="s">
        <v>1221</v>
      </c>
      <c r="F6967" t="s">
        <v>1208</v>
      </c>
      <c r="G6967" t="s">
        <v>134</v>
      </c>
      <c r="H6967" t="s">
        <v>64</v>
      </c>
      <c r="I6967">
        <v>0</v>
      </c>
      <c r="J6967">
        <v>55.7</v>
      </c>
      <c r="K6967">
        <v>0</v>
      </c>
      <c r="L6967" t="s">
        <v>24</v>
      </c>
      <c r="M6967" t="s">
        <v>1209</v>
      </c>
    </row>
    <row r="6968" spans="1:13" hidden="1" x14ac:dyDescent="0.2">
      <c r="A6968" t="s">
        <v>96</v>
      </c>
      <c r="B6968" t="s">
        <v>1220</v>
      </c>
      <c r="C6968" t="s">
        <v>1145</v>
      </c>
      <c r="E6968" t="s">
        <v>46</v>
      </c>
      <c r="I6968">
        <v>40</v>
      </c>
      <c r="J6968">
        <v>55.7</v>
      </c>
      <c r="K6968">
        <v>2228</v>
      </c>
    </row>
    <row r="6969" spans="1:13" hidden="1" x14ac:dyDescent="0.2">
      <c r="A6969" t="s">
        <v>96</v>
      </c>
      <c r="B6969" t="s">
        <v>1220</v>
      </c>
      <c r="C6969" t="s">
        <v>1145</v>
      </c>
      <c r="E6969" t="s">
        <v>20</v>
      </c>
      <c r="I6969">
        <v>0</v>
      </c>
      <c r="J6969">
        <v>55.7</v>
      </c>
      <c r="K6969">
        <v>0</v>
      </c>
    </row>
    <row r="6970" spans="1:13" hidden="1" x14ac:dyDescent="0.2">
      <c r="A6970" t="s">
        <v>96</v>
      </c>
      <c r="B6970" t="s">
        <v>1220</v>
      </c>
      <c r="C6970" t="s">
        <v>1145</v>
      </c>
      <c r="E6970" t="s">
        <v>17</v>
      </c>
      <c r="I6970">
        <v>0</v>
      </c>
      <c r="J6970">
        <v>55.7</v>
      </c>
      <c r="K6970">
        <v>0</v>
      </c>
    </row>
    <row r="6971" spans="1:13" hidden="1" x14ac:dyDescent="0.2">
      <c r="A6971" t="s">
        <v>96</v>
      </c>
      <c r="B6971" t="s">
        <v>1220</v>
      </c>
      <c r="C6971" t="s">
        <v>1145</v>
      </c>
      <c r="E6971" t="s">
        <v>18</v>
      </c>
      <c r="I6971">
        <v>0</v>
      </c>
      <c r="J6971">
        <v>55.7</v>
      </c>
      <c r="K6971">
        <v>0</v>
      </c>
    </row>
    <row r="6972" spans="1:13" hidden="1" x14ac:dyDescent="0.2">
      <c r="A6972" t="s">
        <v>96</v>
      </c>
      <c r="B6972" t="s">
        <v>1220</v>
      </c>
      <c r="C6972" t="s">
        <v>1145</v>
      </c>
      <c r="E6972" t="s">
        <v>1222</v>
      </c>
      <c r="F6972" t="s">
        <v>1223</v>
      </c>
      <c r="G6972" t="s">
        <v>134</v>
      </c>
      <c r="H6972" t="s">
        <v>198</v>
      </c>
      <c r="I6972">
        <v>0</v>
      </c>
      <c r="J6972">
        <v>55.7</v>
      </c>
      <c r="K6972">
        <v>0</v>
      </c>
      <c r="L6972" t="s">
        <v>24</v>
      </c>
      <c r="M6972" t="s">
        <v>1224</v>
      </c>
    </row>
    <row r="6973" spans="1:13" hidden="1" x14ac:dyDescent="0.2">
      <c r="A6973" t="s">
        <v>96</v>
      </c>
      <c r="B6973" t="s">
        <v>1220</v>
      </c>
      <c r="C6973" t="s">
        <v>1145</v>
      </c>
      <c r="E6973" t="s">
        <v>1206</v>
      </c>
      <c r="F6973" t="s">
        <v>1179</v>
      </c>
      <c r="G6973" t="s">
        <v>134</v>
      </c>
      <c r="H6973" t="s">
        <v>64</v>
      </c>
      <c r="I6973">
        <v>0</v>
      </c>
      <c r="J6973">
        <v>55.7</v>
      </c>
      <c r="K6973">
        <v>0</v>
      </c>
      <c r="L6973" t="s">
        <v>24</v>
      </c>
    </row>
    <row r="6974" spans="1:13" hidden="1" x14ac:dyDescent="0.2">
      <c r="A6974" t="s">
        <v>96</v>
      </c>
      <c r="B6974" t="s">
        <v>1220</v>
      </c>
      <c r="C6974" t="s">
        <v>1145</v>
      </c>
      <c r="E6974" t="s">
        <v>1225</v>
      </c>
      <c r="F6974" t="s">
        <v>1226</v>
      </c>
      <c r="G6974" t="s">
        <v>134</v>
      </c>
      <c r="H6974" t="s">
        <v>64</v>
      </c>
      <c r="I6974">
        <v>0</v>
      </c>
      <c r="J6974">
        <v>55.7</v>
      </c>
      <c r="K6974">
        <v>0</v>
      </c>
      <c r="L6974" t="s">
        <v>24</v>
      </c>
    </row>
    <row r="6975" spans="1:13" hidden="1" x14ac:dyDescent="0.2">
      <c r="A6975" t="s">
        <v>96</v>
      </c>
      <c r="B6975" t="s">
        <v>1220</v>
      </c>
      <c r="C6975" t="s">
        <v>1145</v>
      </c>
      <c r="E6975" t="s">
        <v>1227</v>
      </c>
      <c r="F6975" t="s">
        <v>1228</v>
      </c>
      <c r="G6975" t="s">
        <v>134</v>
      </c>
      <c r="H6975" t="s">
        <v>64</v>
      </c>
      <c r="I6975">
        <v>0</v>
      </c>
      <c r="J6975">
        <v>55.7</v>
      </c>
      <c r="K6975">
        <v>0</v>
      </c>
      <c r="L6975" t="s">
        <v>24</v>
      </c>
      <c r="M6975" t="s">
        <v>1229</v>
      </c>
    </row>
    <row r="6976" spans="1:13" hidden="1" x14ac:dyDescent="0.2">
      <c r="A6976" t="s">
        <v>96</v>
      </c>
      <c r="B6976" t="s">
        <v>1220</v>
      </c>
      <c r="C6976" t="s">
        <v>1145</v>
      </c>
      <c r="E6976" t="s">
        <v>1230</v>
      </c>
      <c r="F6976" t="s">
        <v>1231</v>
      </c>
      <c r="G6976" t="s">
        <v>134</v>
      </c>
      <c r="H6976" t="s">
        <v>64</v>
      </c>
      <c r="I6976">
        <v>0</v>
      </c>
      <c r="J6976">
        <v>55.7</v>
      </c>
      <c r="K6976">
        <v>0</v>
      </c>
      <c r="L6976" t="s">
        <v>24</v>
      </c>
      <c r="M6976" t="s">
        <v>1232</v>
      </c>
    </row>
    <row r="6977" spans="1:13" hidden="1" x14ac:dyDescent="0.2">
      <c r="A6977" t="s">
        <v>96</v>
      </c>
      <c r="B6977" t="s">
        <v>1220</v>
      </c>
      <c r="C6977" t="s">
        <v>1145</v>
      </c>
      <c r="E6977" t="s">
        <v>116</v>
      </c>
      <c r="I6977">
        <v>0</v>
      </c>
      <c r="J6977">
        <v>55.7</v>
      </c>
      <c r="K6977">
        <v>0</v>
      </c>
    </row>
    <row r="6978" spans="1:13" hidden="1" x14ac:dyDescent="0.2">
      <c r="A6978" t="s">
        <v>96</v>
      </c>
      <c r="B6978" t="s">
        <v>1220</v>
      </c>
      <c r="C6978" t="s">
        <v>1145</v>
      </c>
      <c r="E6978" t="s">
        <v>46</v>
      </c>
      <c r="I6978">
        <v>0</v>
      </c>
      <c r="J6978">
        <v>55.7</v>
      </c>
      <c r="K6978">
        <v>0</v>
      </c>
    </row>
    <row r="6979" spans="1:13" hidden="1" x14ac:dyDescent="0.2">
      <c r="A6979" t="s">
        <v>97</v>
      </c>
      <c r="B6979" t="s">
        <v>1220</v>
      </c>
      <c r="C6979" t="s">
        <v>1145</v>
      </c>
      <c r="E6979" t="s">
        <v>1221</v>
      </c>
      <c r="F6979" t="s">
        <v>1208</v>
      </c>
      <c r="G6979" t="s">
        <v>134</v>
      </c>
      <c r="H6979" t="s">
        <v>64</v>
      </c>
      <c r="I6979">
        <v>32</v>
      </c>
      <c r="J6979">
        <v>55.7</v>
      </c>
      <c r="K6979">
        <v>1782.4</v>
      </c>
      <c r="L6979" t="s">
        <v>24</v>
      </c>
      <c r="M6979" t="s">
        <v>1209</v>
      </c>
    </row>
    <row r="6980" spans="1:13" hidden="1" x14ac:dyDescent="0.2">
      <c r="A6980" t="s">
        <v>97</v>
      </c>
      <c r="B6980" t="s">
        <v>1220</v>
      </c>
      <c r="C6980" t="s">
        <v>1145</v>
      </c>
      <c r="E6980" t="s">
        <v>46</v>
      </c>
      <c r="I6980">
        <v>0</v>
      </c>
      <c r="J6980">
        <v>55.7</v>
      </c>
      <c r="K6980">
        <v>0</v>
      </c>
    </row>
    <row r="6981" spans="1:13" hidden="1" x14ac:dyDescent="0.2">
      <c r="A6981" t="s">
        <v>97</v>
      </c>
      <c r="B6981" t="s">
        <v>1220</v>
      </c>
      <c r="C6981" t="s">
        <v>1145</v>
      </c>
      <c r="E6981" t="s">
        <v>20</v>
      </c>
      <c r="I6981">
        <v>8</v>
      </c>
      <c r="J6981">
        <v>55.7</v>
      </c>
      <c r="K6981">
        <v>445.6</v>
      </c>
    </row>
    <row r="6982" spans="1:13" hidden="1" x14ac:dyDescent="0.2">
      <c r="A6982" t="s">
        <v>97</v>
      </c>
      <c r="B6982" t="s">
        <v>1220</v>
      </c>
      <c r="C6982" t="s">
        <v>1145</v>
      </c>
      <c r="E6982" t="s">
        <v>17</v>
      </c>
      <c r="I6982">
        <v>0</v>
      </c>
      <c r="J6982">
        <v>55.7</v>
      </c>
      <c r="K6982">
        <v>0</v>
      </c>
    </row>
    <row r="6983" spans="1:13" hidden="1" x14ac:dyDescent="0.2">
      <c r="A6983" t="s">
        <v>97</v>
      </c>
      <c r="B6983" t="s">
        <v>1220</v>
      </c>
      <c r="C6983" t="s">
        <v>1145</v>
      </c>
      <c r="E6983" t="s">
        <v>18</v>
      </c>
      <c r="I6983">
        <v>0</v>
      </c>
      <c r="J6983">
        <v>55.7</v>
      </c>
      <c r="K6983">
        <v>0</v>
      </c>
    </row>
    <row r="6984" spans="1:13" hidden="1" x14ac:dyDescent="0.2">
      <c r="A6984" t="s">
        <v>97</v>
      </c>
      <c r="B6984" t="s">
        <v>1220</v>
      </c>
      <c r="C6984" t="s">
        <v>1145</v>
      </c>
      <c r="E6984" t="s">
        <v>1222</v>
      </c>
      <c r="F6984" t="s">
        <v>1223</v>
      </c>
      <c r="G6984" t="s">
        <v>134</v>
      </c>
      <c r="H6984" t="s">
        <v>198</v>
      </c>
      <c r="I6984">
        <v>0</v>
      </c>
      <c r="J6984">
        <v>55.7</v>
      </c>
      <c r="K6984">
        <v>0</v>
      </c>
      <c r="L6984" t="s">
        <v>24</v>
      </c>
      <c r="M6984" t="s">
        <v>1224</v>
      </c>
    </row>
    <row r="6985" spans="1:13" hidden="1" x14ac:dyDescent="0.2">
      <c r="A6985" t="s">
        <v>97</v>
      </c>
      <c r="B6985" t="s">
        <v>1220</v>
      </c>
      <c r="C6985" t="s">
        <v>1145</v>
      </c>
      <c r="E6985" t="s">
        <v>1206</v>
      </c>
      <c r="F6985" t="s">
        <v>1179</v>
      </c>
      <c r="G6985" t="s">
        <v>134</v>
      </c>
      <c r="H6985" t="s">
        <v>64</v>
      </c>
      <c r="I6985">
        <v>0</v>
      </c>
      <c r="J6985">
        <v>55.7</v>
      </c>
      <c r="K6985">
        <v>0</v>
      </c>
      <c r="L6985" t="s">
        <v>24</v>
      </c>
    </row>
    <row r="6986" spans="1:13" hidden="1" x14ac:dyDescent="0.2">
      <c r="A6986" t="s">
        <v>97</v>
      </c>
      <c r="B6986" t="s">
        <v>1220</v>
      </c>
      <c r="C6986" t="s">
        <v>1145</v>
      </c>
      <c r="E6986" t="s">
        <v>1225</v>
      </c>
      <c r="F6986" t="s">
        <v>1226</v>
      </c>
      <c r="G6986" t="s">
        <v>134</v>
      </c>
      <c r="H6986" t="s">
        <v>64</v>
      </c>
      <c r="I6986">
        <v>0</v>
      </c>
      <c r="J6986">
        <v>55.7</v>
      </c>
      <c r="K6986">
        <v>0</v>
      </c>
      <c r="L6986" t="s">
        <v>24</v>
      </c>
    </row>
    <row r="6987" spans="1:13" hidden="1" x14ac:dyDescent="0.2">
      <c r="A6987" t="s">
        <v>97</v>
      </c>
      <c r="B6987" t="s">
        <v>1220</v>
      </c>
      <c r="C6987" t="s">
        <v>1145</v>
      </c>
      <c r="E6987" t="s">
        <v>1227</v>
      </c>
      <c r="F6987" t="s">
        <v>1228</v>
      </c>
      <c r="G6987" t="s">
        <v>134</v>
      </c>
      <c r="H6987" t="s">
        <v>64</v>
      </c>
      <c r="I6987">
        <v>0</v>
      </c>
      <c r="J6987">
        <v>55.7</v>
      </c>
      <c r="K6987">
        <v>0</v>
      </c>
      <c r="L6987" t="s">
        <v>24</v>
      </c>
      <c r="M6987" t="s">
        <v>1229</v>
      </c>
    </row>
    <row r="6988" spans="1:13" hidden="1" x14ac:dyDescent="0.2">
      <c r="A6988" t="s">
        <v>97</v>
      </c>
      <c r="B6988" t="s">
        <v>1220</v>
      </c>
      <c r="C6988" t="s">
        <v>1145</v>
      </c>
      <c r="E6988" t="s">
        <v>1230</v>
      </c>
      <c r="F6988" t="s">
        <v>1231</v>
      </c>
      <c r="G6988" t="s">
        <v>134</v>
      </c>
      <c r="H6988" t="s">
        <v>64</v>
      </c>
      <c r="I6988">
        <v>0</v>
      </c>
      <c r="J6988">
        <v>55.7</v>
      </c>
      <c r="K6988">
        <v>0</v>
      </c>
      <c r="L6988" t="s">
        <v>24</v>
      </c>
      <c r="M6988" t="s">
        <v>1232</v>
      </c>
    </row>
    <row r="6989" spans="1:13" hidden="1" x14ac:dyDescent="0.2">
      <c r="A6989" t="s">
        <v>97</v>
      </c>
      <c r="B6989" t="s">
        <v>1220</v>
      </c>
      <c r="C6989" t="s">
        <v>1145</v>
      </c>
      <c r="E6989" t="s">
        <v>116</v>
      </c>
      <c r="I6989">
        <v>0</v>
      </c>
      <c r="J6989">
        <v>55.7</v>
      </c>
      <c r="K6989">
        <v>0</v>
      </c>
    </row>
    <row r="6990" spans="1:13" hidden="1" x14ac:dyDescent="0.2">
      <c r="A6990" t="s">
        <v>97</v>
      </c>
      <c r="B6990" t="s">
        <v>1220</v>
      </c>
      <c r="C6990" t="s">
        <v>1145</v>
      </c>
      <c r="E6990" t="s">
        <v>46</v>
      </c>
      <c r="I6990">
        <v>0</v>
      </c>
      <c r="J6990">
        <v>55.7</v>
      </c>
      <c r="K6990">
        <v>0</v>
      </c>
    </row>
    <row r="6991" spans="1:13" hidden="1" x14ac:dyDescent="0.2">
      <c r="A6991" t="s">
        <v>98</v>
      </c>
      <c r="B6991" t="s">
        <v>1220</v>
      </c>
      <c r="C6991" t="s">
        <v>1145</v>
      </c>
      <c r="E6991" t="s">
        <v>1221</v>
      </c>
      <c r="F6991" t="s">
        <v>1208</v>
      </c>
      <c r="G6991" t="s">
        <v>134</v>
      </c>
      <c r="H6991" t="s">
        <v>64</v>
      </c>
      <c r="I6991">
        <v>32</v>
      </c>
      <c r="J6991">
        <v>55.7</v>
      </c>
      <c r="K6991">
        <v>1782.4</v>
      </c>
      <c r="L6991" t="s">
        <v>24</v>
      </c>
      <c r="M6991" t="s">
        <v>1209</v>
      </c>
    </row>
    <row r="6992" spans="1:13" hidden="1" x14ac:dyDescent="0.2">
      <c r="A6992" t="s">
        <v>98</v>
      </c>
      <c r="B6992" t="s">
        <v>1220</v>
      </c>
      <c r="C6992" t="s">
        <v>1145</v>
      </c>
      <c r="E6992" t="s">
        <v>46</v>
      </c>
      <c r="I6992">
        <v>0</v>
      </c>
      <c r="J6992">
        <v>55.7</v>
      </c>
      <c r="K6992">
        <v>0</v>
      </c>
    </row>
    <row r="6993" spans="1:13" hidden="1" x14ac:dyDescent="0.2">
      <c r="A6993" t="s">
        <v>98</v>
      </c>
      <c r="B6993" t="s">
        <v>1220</v>
      </c>
      <c r="C6993" t="s">
        <v>1145</v>
      </c>
      <c r="E6993" t="s">
        <v>20</v>
      </c>
      <c r="I6993">
        <v>0</v>
      </c>
      <c r="J6993">
        <v>55.7</v>
      </c>
      <c r="K6993">
        <v>0</v>
      </c>
    </row>
    <row r="6994" spans="1:13" hidden="1" x14ac:dyDescent="0.2">
      <c r="A6994" t="s">
        <v>98</v>
      </c>
      <c r="B6994" t="s">
        <v>1220</v>
      </c>
      <c r="C6994" t="s">
        <v>1145</v>
      </c>
      <c r="E6994" t="s">
        <v>17</v>
      </c>
      <c r="I6994">
        <v>8</v>
      </c>
      <c r="J6994">
        <v>55.7</v>
      </c>
      <c r="K6994">
        <v>445.6</v>
      </c>
    </row>
    <row r="6995" spans="1:13" hidden="1" x14ac:dyDescent="0.2">
      <c r="A6995" t="s">
        <v>98</v>
      </c>
      <c r="B6995" t="s">
        <v>1220</v>
      </c>
      <c r="C6995" t="s">
        <v>1145</v>
      </c>
      <c r="E6995" t="s">
        <v>18</v>
      </c>
      <c r="I6995">
        <v>0</v>
      </c>
      <c r="J6995">
        <v>55.7</v>
      </c>
      <c r="K6995">
        <v>0</v>
      </c>
    </row>
    <row r="6996" spans="1:13" hidden="1" x14ac:dyDescent="0.2">
      <c r="A6996" t="s">
        <v>98</v>
      </c>
      <c r="B6996" t="s">
        <v>1220</v>
      </c>
      <c r="C6996" t="s">
        <v>1145</v>
      </c>
      <c r="E6996" t="s">
        <v>1222</v>
      </c>
      <c r="F6996" t="s">
        <v>1223</v>
      </c>
      <c r="G6996" t="s">
        <v>134</v>
      </c>
      <c r="H6996" t="s">
        <v>198</v>
      </c>
      <c r="I6996">
        <v>0</v>
      </c>
      <c r="J6996">
        <v>55.7</v>
      </c>
      <c r="K6996">
        <v>0</v>
      </c>
      <c r="L6996" t="s">
        <v>24</v>
      </c>
      <c r="M6996" t="s">
        <v>1224</v>
      </c>
    </row>
    <row r="6997" spans="1:13" hidden="1" x14ac:dyDescent="0.2">
      <c r="A6997" t="s">
        <v>98</v>
      </c>
      <c r="B6997" t="s">
        <v>1220</v>
      </c>
      <c r="C6997" t="s">
        <v>1145</v>
      </c>
      <c r="E6997" t="s">
        <v>1206</v>
      </c>
      <c r="F6997" t="s">
        <v>1179</v>
      </c>
      <c r="G6997" t="s">
        <v>134</v>
      </c>
      <c r="H6997" t="s">
        <v>64</v>
      </c>
      <c r="I6997">
        <v>0</v>
      </c>
      <c r="J6997">
        <v>55.7</v>
      </c>
      <c r="K6997">
        <v>0</v>
      </c>
      <c r="L6997" t="s">
        <v>24</v>
      </c>
    </row>
    <row r="6998" spans="1:13" hidden="1" x14ac:dyDescent="0.2">
      <c r="A6998" t="s">
        <v>98</v>
      </c>
      <c r="B6998" t="s">
        <v>1220</v>
      </c>
      <c r="C6998" t="s">
        <v>1145</v>
      </c>
      <c r="E6998" t="s">
        <v>1225</v>
      </c>
      <c r="F6998" t="s">
        <v>1226</v>
      </c>
      <c r="G6998" t="s">
        <v>134</v>
      </c>
      <c r="H6998" t="s">
        <v>64</v>
      </c>
      <c r="I6998">
        <v>0</v>
      </c>
      <c r="J6998">
        <v>55.7</v>
      </c>
      <c r="K6998">
        <v>0</v>
      </c>
      <c r="L6998" t="s">
        <v>24</v>
      </c>
    </row>
    <row r="6999" spans="1:13" hidden="1" x14ac:dyDescent="0.2">
      <c r="A6999" t="s">
        <v>98</v>
      </c>
      <c r="B6999" t="s">
        <v>1220</v>
      </c>
      <c r="C6999" t="s">
        <v>1145</v>
      </c>
      <c r="E6999" t="s">
        <v>1227</v>
      </c>
      <c r="F6999" t="s">
        <v>1228</v>
      </c>
      <c r="G6999" t="s">
        <v>134</v>
      </c>
      <c r="H6999" t="s">
        <v>64</v>
      </c>
      <c r="I6999">
        <v>0</v>
      </c>
      <c r="J6999">
        <v>55.7</v>
      </c>
      <c r="K6999">
        <v>0</v>
      </c>
      <c r="L6999" t="s">
        <v>24</v>
      </c>
      <c r="M6999" t="s">
        <v>1229</v>
      </c>
    </row>
    <row r="7000" spans="1:13" hidden="1" x14ac:dyDescent="0.2">
      <c r="A7000" t="s">
        <v>98</v>
      </c>
      <c r="B7000" t="s">
        <v>1220</v>
      </c>
      <c r="C7000" t="s">
        <v>1145</v>
      </c>
      <c r="E7000" t="s">
        <v>1230</v>
      </c>
      <c r="F7000" t="s">
        <v>1231</v>
      </c>
      <c r="G7000" t="s">
        <v>134</v>
      </c>
      <c r="H7000" t="s">
        <v>64</v>
      </c>
      <c r="I7000">
        <v>0</v>
      </c>
      <c r="J7000">
        <v>55.7</v>
      </c>
      <c r="K7000">
        <v>0</v>
      </c>
      <c r="L7000" t="s">
        <v>24</v>
      </c>
      <c r="M7000" t="s">
        <v>1232</v>
      </c>
    </row>
    <row r="7001" spans="1:13" hidden="1" x14ac:dyDescent="0.2">
      <c r="A7001" t="s">
        <v>98</v>
      </c>
      <c r="B7001" t="s">
        <v>1220</v>
      </c>
      <c r="C7001" t="s">
        <v>1145</v>
      </c>
      <c r="E7001" t="s">
        <v>116</v>
      </c>
      <c r="I7001">
        <v>0</v>
      </c>
      <c r="J7001">
        <v>55.7</v>
      </c>
      <c r="K7001">
        <v>0</v>
      </c>
    </row>
    <row r="7002" spans="1:13" hidden="1" x14ac:dyDescent="0.2">
      <c r="A7002" t="s">
        <v>98</v>
      </c>
      <c r="B7002" t="s">
        <v>1220</v>
      </c>
      <c r="C7002" t="s">
        <v>1145</v>
      </c>
      <c r="E7002" t="s">
        <v>46</v>
      </c>
      <c r="I7002">
        <v>0</v>
      </c>
      <c r="J7002">
        <v>55.7</v>
      </c>
      <c r="K7002">
        <v>0</v>
      </c>
    </row>
    <row r="7003" spans="1:13" hidden="1" x14ac:dyDescent="0.2">
      <c r="A7003" t="s">
        <v>99</v>
      </c>
      <c r="B7003" t="s">
        <v>1220</v>
      </c>
      <c r="C7003" t="s">
        <v>1145</v>
      </c>
      <c r="E7003" t="s">
        <v>1221</v>
      </c>
      <c r="F7003" t="s">
        <v>1208</v>
      </c>
      <c r="G7003" t="s">
        <v>134</v>
      </c>
      <c r="H7003" t="s">
        <v>64</v>
      </c>
      <c r="I7003">
        <v>32</v>
      </c>
      <c r="J7003">
        <v>55.7</v>
      </c>
      <c r="K7003">
        <v>1782.4</v>
      </c>
      <c r="L7003" t="s">
        <v>24</v>
      </c>
      <c r="M7003" t="s">
        <v>1209</v>
      </c>
    </row>
    <row r="7004" spans="1:13" hidden="1" x14ac:dyDescent="0.2">
      <c r="A7004" t="s">
        <v>99</v>
      </c>
      <c r="B7004" t="s">
        <v>1220</v>
      </c>
      <c r="C7004" t="s">
        <v>1145</v>
      </c>
      <c r="E7004" t="s">
        <v>46</v>
      </c>
      <c r="I7004">
        <v>3</v>
      </c>
      <c r="J7004">
        <v>55.7</v>
      </c>
      <c r="K7004">
        <v>167.1</v>
      </c>
    </row>
    <row r="7005" spans="1:13" hidden="1" x14ac:dyDescent="0.2">
      <c r="A7005" t="s">
        <v>99</v>
      </c>
      <c r="B7005" t="s">
        <v>1220</v>
      </c>
      <c r="C7005" t="s">
        <v>1145</v>
      </c>
      <c r="E7005" t="s">
        <v>20</v>
      </c>
      <c r="I7005">
        <v>3</v>
      </c>
      <c r="J7005">
        <v>55.7</v>
      </c>
      <c r="K7005">
        <v>167.1</v>
      </c>
    </row>
    <row r="7006" spans="1:13" hidden="1" x14ac:dyDescent="0.2">
      <c r="A7006" t="s">
        <v>99</v>
      </c>
      <c r="B7006" t="s">
        <v>1220</v>
      </c>
      <c r="C7006" t="s">
        <v>1145</v>
      </c>
      <c r="E7006" t="s">
        <v>17</v>
      </c>
      <c r="I7006">
        <v>0</v>
      </c>
      <c r="J7006">
        <v>55.7</v>
      </c>
      <c r="K7006">
        <v>0</v>
      </c>
    </row>
    <row r="7007" spans="1:13" hidden="1" x14ac:dyDescent="0.2">
      <c r="A7007" t="s">
        <v>99</v>
      </c>
      <c r="B7007" t="s">
        <v>1220</v>
      </c>
      <c r="C7007" t="s">
        <v>1145</v>
      </c>
      <c r="E7007" t="s">
        <v>18</v>
      </c>
      <c r="I7007">
        <v>0</v>
      </c>
      <c r="J7007">
        <v>55.7</v>
      </c>
      <c r="K7007">
        <v>0</v>
      </c>
    </row>
    <row r="7008" spans="1:13" hidden="1" x14ac:dyDescent="0.2">
      <c r="A7008" t="s">
        <v>99</v>
      </c>
      <c r="B7008" t="s">
        <v>1220</v>
      </c>
      <c r="C7008" t="s">
        <v>1145</v>
      </c>
      <c r="E7008" t="s">
        <v>1222</v>
      </c>
      <c r="F7008" t="s">
        <v>1223</v>
      </c>
      <c r="G7008" t="s">
        <v>134</v>
      </c>
      <c r="H7008" t="s">
        <v>198</v>
      </c>
      <c r="I7008">
        <v>0</v>
      </c>
      <c r="J7008">
        <v>55.7</v>
      </c>
      <c r="K7008">
        <v>0</v>
      </c>
      <c r="L7008" t="s">
        <v>24</v>
      </c>
      <c r="M7008" t="s">
        <v>1224</v>
      </c>
    </row>
    <row r="7009" spans="1:13" hidden="1" x14ac:dyDescent="0.2">
      <c r="A7009" t="s">
        <v>99</v>
      </c>
      <c r="B7009" t="s">
        <v>1220</v>
      </c>
      <c r="C7009" t="s">
        <v>1145</v>
      </c>
      <c r="E7009" t="s">
        <v>1206</v>
      </c>
      <c r="F7009" t="s">
        <v>1179</v>
      </c>
      <c r="G7009" t="s">
        <v>134</v>
      </c>
      <c r="H7009" t="s">
        <v>64</v>
      </c>
      <c r="I7009">
        <v>0</v>
      </c>
      <c r="J7009">
        <v>55.7</v>
      </c>
      <c r="K7009">
        <v>0</v>
      </c>
      <c r="L7009" t="s">
        <v>24</v>
      </c>
    </row>
    <row r="7010" spans="1:13" hidden="1" x14ac:dyDescent="0.2">
      <c r="A7010" t="s">
        <v>99</v>
      </c>
      <c r="B7010" t="s">
        <v>1220</v>
      </c>
      <c r="C7010" t="s">
        <v>1145</v>
      </c>
      <c r="E7010" t="s">
        <v>1225</v>
      </c>
      <c r="F7010" t="s">
        <v>1226</v>
      </c>
      <c r="G7010" t="s">
        <v>134</v>
      </c>
      <c r="H7010" t="s">
        <v>64</v>
      </c>
      <c r="I7010">
        <v>0</v>
      </c>
      <c r="J7010">
        <v>55.7</v>
      </c>
      <c r="K7010">
        <v>0</v>
      </c>
      <c r="L7010" t="s">
        <v>24</v>
      </c>
    </row>
    <row r="7011" spans="1:13" hidden="1" x14ac:dyDescent="0.2">
      <c r="A7011" t="s">
        <v>99</v>
      </c>
      <c r="B7011" t="s">
        <v>1220</v>
      </c>
      <c r="C7011" t="s">
        <v>1145</v>
      </c>
      <c r="E7011" t="s">
        <v>1227</v>
      </c>
      <c r="F7011" t="s">
        <v>1228</v>
      </c>
      <c r="G7011" t="s">
        <v>134</v>
      </c>
      <c r="H7011" t="s">
        <v>64</v>
      </c>
      <c r="I7011">
        <v>0</v>
      </c>
      <c r="J7011">
        <v>55.7</v>
      </c>
      <c r="K7011">
        <v>0</v>
      </c>
      <c r="L7011" t="s">
        <v>24</v>
      </c>
      <c r="M7011" t="s">
        <v>1229</v>
      </c>
    </row>
    <row r="7012" spans="1:13" hidden="1" x14ac:dyDescent="0.2">
      <c r="A7012" t="s">
        <v>99</v>
      </c>
      <c r="B7012" t="s">
        <v>1220</v>
      </c>
      <c r="C7012" t="s">
        <v>1145</v>
      </c>
      <c r="E7012" t="s">
        <v>1230</v>
      </c>
      <c r="F7012" t="s">
        <v>1231</v>
      </c>
      <c r="G7012" t="s">
        <v>134</v>
      </c>
      <c r="H7012" t="s">
        <v>64</v>
      </c>
      <c r="I7012">
        <v>2</v>
      </c>
      <c r="J7012">
        <v>55.7</v>
      </c>
      <c r="K7012">
        <v>111.4</v>
      </c>
      <c r="L7012" t="s">
        <v>24</v>
      </c>
      <c r="M7012" t="s">
        <v>1232</v>
      </c>
    </row>
    <row r="7013" spans="1:13" hidden="1" x14ac:dyDescent="0.2">
      <c r="A7013" t="s">
        <v>99</v>
      </c>
      <c r="B7013" t="s">
        <v>1220</v>
      </c>
      <c r="C7013" t="s">
        <v>1145</v>
      </c>
      <c r="E7013" t="s">
        <v>116</v>
      </c>
      <c r="I7013">
        <v>0</v>
      </c>
      <c r="J7013">
        <v>55.7</v>
      </c>
      <c r="K7013">
        <v>0</v>
      </c>
    </row>
    <row r="7014" spans="1:13" hidden="1" x14ac:dyDescent="0.2">
      <c r="A7014" t="s">
        <v>99</v>
      </c>
      <c r="B7014" t="s">
        <v>1220</v>
      </c>
      <c r="C7014" t="s">
        <v>1145</v>
      </c>
      <c r="E7014" t="s">
        <v>46</v>
      </c>
      <c r="I7014">
        <v>0</v>
      </c>
      <c r="J7014">
        <v>55.7</v>
      </c>
      <c r="K7014">
        <v>0</v>
      </c>
    </row>
    <row r="7015" spans="1:13" hidden="1" x14ac:dyDescent="0.2">
      <c r="A7015" t="s">
        <v>100</v>
      </c>
      <c r="B7015" t="s">
        <v>1220</v>
      </c>
      <c r="C7015" t="s">
        <v>1145</v>
      </c>
      <c r="E7015" t="s">
        <v>1221</v>
      </c>
      <c r="F7015" t="s">
        <v>1208</v>
      </c>
      <c r="G7015" t="s">
        <v>134</v>
      </c>
      <c r="H7015" t="s">
        <v>64</v>
      </c>
      <c r="I7015">
        <v>40</v>
      </c>
      <c r="J7015">
        <v>55.7</v>
      </c>
      <c r="K7015">
        <v>2228</v>
      </c>
      <c r="L7015" t="s">
        <v>24</v>
      </c>
      <c r="M7015" t="s">
        <v>1209</v>
      </c>
    </row>
    <row r="7016" spans="1:13" hidden="1" x14ac:dyDescent="0.2">
      <c r="A7016" t="s">
        <v>100</v>
      </c>
      <c r="B7016" t="s">
        <v>1220</v>
      </c>
      <c r="C7016" t="s">
        <v>1145</v>
      </c>
      <c r="E7016" t="s">
        <v>46</v>
      </c>
      <c r="I7016">
        <v>0</v>
      </c>
      <c r="J7016">
        <v>55.7</v>
      </c>
      <c r="K7016">
        <v>0</v>
      </c>
    </row>
    <row r="7017" spans="1:13" hidden="1" x14ac:dyDescent="0.2">
      <c r="A7017" t="s">
        <v>100</v>
      </c>
      <c r="B7017" t="s">
        <v>1220</v>
      </c>
      <c r="C7017" t="s">
        <v>1145</v>
      </c>
      <c r="E7017" t="s">
        <v>20</v>
      </c>
      <c r="I7017">
        <v>0</v>
      </c>
      <c r="J7017">
        <v>55.7</v>
      </c>
      <c r="K7017">
        <v>0</v>
      </c>
    </row>
    <row r="7018" spans="1:13" hidden="1" x14ac:dyDescent="0.2">
      <c r="A7018" t="s">
        <v>100</v>
      </c>
      <c r="B7018" t="s">
        <v>1220</v>
      </c>
      <c r="C7018" t="s">
        <v>1145</v>
      </c>
      <c r="E7018" t="s">
        <v>17</v>
      </c>
      <c r="I7018">
        <v>0</v>
      </c>
      <c r="J7018">
        <v>55.7</v>
      </c>
      <c r="K7018">
        <v>0</v>
      </c>
    </row>
    <row r="7019" spans="1:13" hidden="1" x14ac:dyDescent="0.2">
      <c r="A7019" t="s">
        <v>100</v>
      </c>
      <c r="B7019" t="s">
        <v>1220</v>
      </c>
      <c r="C7019" t="s">
        <v>1145</v>
      </c>
      <c r="E7019" t="s">
        <v>18</v>
      </c>
      <c r="I7019">
        <v>0</v>
      </c>
      <c r="J7019">
        <v>55.7</v>
      </c>
      <c r="K7019">
        <v>0</v>
      </c>
    </row>
    <row r="7020" spans="1:13" hidden="1" x14ac:dyDescent="0.2">
      <c r="A7020" t="s">
        <v>100</v>
      </c>
      <c r="B7020" t="s">
        <v>1220</v>
      </c>
      <c r="C7020" t="s">
        <v>1145</v>
      </c>
      <c r="E7020" t="s">
        <v>1222</v>
      </c>
      <c r="F7020" t="s">
        <v>1223</v>
      </c>
      <c r="G7020" t="s">
        <v>134</v>
      </c>
      <c r="H7020" t="s">
        <v>198</v>
      </c>
      <c r="I7020">
        <v>0</v>
      </c>
      <c r="J7020">
        <v>55.7</v>
      </c>
      <c r="K7020">
        <v>0</v>
      </c>
      <c r="L7020" t="s">
        <v>24</v>
      </c>
      <c r="M7020" t="s">
        <v>1224</v>
      </c>
    </row>
    <row r="7021" spans="1:13" hidden="1" x14ac:dyDescent="0.2">
      <c r="A7021" t="s">
        <v>100</v>
      </c>
      <c r="B7021" t="s">
        <v>1220</v>
      </c>
      <c r="C7021" t="s">
        <v>1145</v>
      </c>
      <c r="E7021" t="s">
        <v>1206</v>
      </c>
      <c r="F7021" t="s">
        <v>1179</v>
      </c>
      <c r="G7021" t="s">
        <v>134</v>
      </c>
      <c r="H7021" t="s">
        <v>64</v>
      </c>
      <c r="I7021">
        <v>0</v>
      </c>
      <c r="J7021">
        <v>55.7</v>
      </c>
      <c r="K7021">
        <v>0</v>
      </c>
      <c r="L7021" t="s">
        <v>24</v>
      </c>
    </row>
    <row r="7022" spans="1:13" hidden="1" x14ac:dyDescent="0.2">
      <c r="A7022" t="s">
        <v>100</v>
      </c>
      <c r="B7022" t="s">
        <v>1220</v>
      </c>
      <c r="C7022" t="s">
        <v>1145</v>
      </c>
      <c r="E7022" t="s">
        <v>1225</v>
      </c>
      <c r="F7022" t="s">
        <v>1226</v>
      </c>
      <c r="G7022" t="s">
        <v>134</v>
      </c>
      <c r="H7022" t="s">
        <v>64</v>
      </c>
      <c r="I7022">
        <v>0</v>
      </c>
      <c r="J7022">
        <v>55.7</v>
      </c>
      <c r="K7022">
        <v>0</v>
      </c>
      <c r="L7022" t="s">
        <v>24</v>
      </c>
    </row>
    <row r="7023" spans="1:13" hidden="1" x14ac:dyDescent="0.2">
      <c r="A7023" t="s">
        <v>100</v>
      </c>
      <c r="B7023" t="s">
        <v>1220</v>
      </c>
      <c r="C7023" t="s">
        <v>1145</v>
      </c>
      <c r="E7023" t="s">
        <v>1227</v>
      </c>
      <c r="F7023" t="s">
        <v>1228</v>
      </c>
      <c r="G7023" t="s">
        <v>134</v>
      </c>
      <c r="H7023" t="s">
        <v>64</v>
      </c>
      <c r="I7023">
        <v>0</v>
      </c>
      <c r="J7023">
        <v>55.7</v>
      </c>
      <c r="K7023">
        <v>0</v>
      </c>
      <c r="L7023" t="s">
        <v>24</v>
      </c>
      <c r="M7023" t="s">
        <v>1229</v>
      </c>
    </row>
    <row r="7024" spans="1:13" hidden="1" x14ac:dyDescent="0.2">
      <c r="A7024" t="s">
        <v>100</v>
      </c>
      <c r="B7024" t="s">
        <v>1220</v>
      </c>
      <c r="C7024" t="s">
        <v>1145</v>
      </c>
      <c r="E7024" t="s">
        <v>1230</v>
      </c>
      <c r="F7024" t="s">
        <v>1231</v>
      </c>
      <c r="G7024" t="s">
        <v>134</v>
      </c>
      <c r="H7024" t="s">
        <v>64</v>
      </c>
      <c r="I7024">
        <v>0</v>
      </c>
      <c r="J7024">
        <v>55.7</v>
      </c>
      <c r="K7024">
        <v>0</v>
      </c>
      <c r="L7024" t="s">
        <v>24</v>
      </c>
      <c r="M7024" t="s">
        <v>1232</v>
      </c>
    </row>
    <row r="7025" spans="1:13" hidden="1" x14ac:dyDescent="0.2">
      <c r="A7025" t="s">
        <v>100</v>
      </c>
      <c r="B7025" t="s">
        <v>1220</v>
      </c>
      <c r="C7025" t="s">
        <v>1145</v>
      </c>
      <c r="E7025" t="s">
        <v>116</v>
      </c>
      <c r="I7025">
        <v>0</v>
      </c>
      <c r="J7025">
        <v>55.7</v>
      </c>
      <c r="K7025">
        <v>0</v>
      </c>
    </row>
    <row r="7026" spans="1:13" hidden="1" x14ac:dyDescent="0.2">
      <c r="A7026" t="s">
        <v>100</v>
      </c>
      <c r="B7026" t="s">
        <v>1220</v>
      </c>
      <c r="C7026" t="s">
        <v>1145</v>
      </c>
      <c r="E7026" t="s">
        <v>46</v>
      </c>
      <c r="I7026">
        <v>0</v>
      </c>
      <c r="J7026">
        <v>55.7</v>
      </c>
      <c r="K7026">
        <v>0</v>
      </c>
    </row>
    <row r="7027" spans="1:13" hidden="1" x14ac:dyDescent="0.2">
      <c r="A7027" t="s">
        <v>101</v>
      </c>
      <c r="B7027" t="s">
        <v>1220</v>
      </c>
      <c r="C7027" t="s">
        <v>1145</v>
      </c>
      <c r="E7027" t="s">
        <v>1221</v>
      </c>
      <c r="F7027" t="s">
        <v>1208</v>
      </c>
      <c r="G7027" t="s">
        <v>134</v>
      </c>
      <c r="H7027" t="s">
        <v>64</v>
      </c>
      <c r="I7027">
        <v>16</v>
      </c>
      <c r="J7027">
        <v>55.7</v>
      </c>
      <c r="K7027">
        <v>891.2</v>
      </c>
      <c r="L7027" t="s">
        <v>24</v>
      </c>
      <c r="M7027" t="s">
        <v>1209</v>
      </c>
    </row>
    <row r="7028" spans="1:13" hidden="1" x14ac:dyDescent="0.2">
      <c r="A7028" t="s">
        <v>101</v>
      </c>
      <c r="B7028" t="s">
        <v>1220</v>
      </c>
      <c r="C7028" t="s">
        <v>1145</v>
      </c>
      <c r="E7028" t="s">
        <v>46</v>
      </c>
      <c r="I7028">
        <v>0</v>
      </c>
      <c r="J7028">
        <v>55.7</v>
      </c>
      <c r="K7028">
        <v>0</v>
      </c>
    </row>
    <row r="7029" spans="1:13" hidden="1" x14ac:dyDescent="0.2">
      <c r="A7029" t="s">
        <v>101</v>
      </c>
      <c r="B7029" t="s">
        <v>1220</v>
      </c>
      <c r="C7029" t="s">
        <v>1145</v>
      </c>
      <c r="E7029" t="s">
        <v>20</v>
      </c>
      <c r="I7029">
        <v>0</v>
      </c>
      <c r="J7029">
        <v>55.7</v>
      </c>
      <c r="K7029">
        <v>0</v>
      </c>
    </row>
    <row r="7030" spans="1:13" hidden="1" x14ac:dyDescent="0.2">
      <c r="A7030" t="s">
        <v>101</v>
      </c>
      <c r="B7030" t="s">
        <v>1220</v>
      </c>
      <c r="C7030" t="s">
        <v>1145</v>
      </c>
      <c r="E7030" t="s">
        <v>17</v>
      </c>
      <c r="I7030">
        <v>16</v>
      </c>
      <c r="J7030">
        <v>55.7</v>
      </c>
      <c r="K7030">
        <v>891.2</v>
      </c>
    </row>
    <row r="7031" spans="1:13" hidden="1" x14ac:dyDescent="0.2">
      <c r="A7031" t="s">
        <v>101</v>
      </c>
      <c r="B7031" t="s">
        <v>1220</v>
      </c>
      <c r="C7031" t="s">
        <v>1145</v>
      </c>
      <c r="E7031" t="s">
        <v>18</v>
      </c>
      <c r="I7031">
        <v>0</v>
      </c>
      <c r="J7031">
        <v>55.7</v>
      </c>
      <c r="K7031">
        <v>0</v>
      </c>
    </row>
    <row r="7032" spans="1:13" hidden="1" x14ac:dyDescent="0.2">
      <c r="A7032" t="s">
        <v>101</v>
      </c>
      <c r="B7032" t="s">
        <v>1220</v>
      </c>
      <c r="C7032" t="s">
        <v>1145</v>
      </c>
      <c r="E7032" t="s">
        <v>1222</v>
      </c>
      <c r="F7032" t="s">
        <v>1223</v>
      </c>
      <c r="G7032" t="s">
        <v>134</v>
      </c>
      <c r="H7032" t="s">
        <v>198</v>
      </c>
      <c r="I7032">
        <v>0</v>
      </c>
      <c r="J7032">
        <v>55.7</v>
      </c>
      <c r="K7032">
        <v>0</v>
      </c>
      <c r="L7032" t="s">
        <v>24</v>
      </c>
      <c r="M7032" t="s">
        <v>1224</v>
      </c>
    </row>
    <row r="7033" spans="1:13" hidden="1" x14ac:dyDescent="0.2">
      <c r="A7033" t="s">
        <v>101</v>
      </c>
      <c r="B7033" t="s">
        <v>1220</v>
      </c>
      <c r="C7033" t="s">
        <v>1145</v>
      </c>
      <c r="E7033" t="s">
        <v>1206</v>
      </c>
      <c r="F7033" t="s">
        <v>1179</v>
      </c>
      <c r="G7033" t="s">
        <v>134</v>
      </c>
      <c r="H7033" t="s">
        <v>64</v>
      </c>
      <c r="I7033">
        <v>0</v>
      </c>
      <c r="J7033">
        <v>55.7</v>
      </c>
      <c r="K7033">
        <v>0</v>
      </c>
      <c r="L7033" t="s">
        <v>24</v>
      </c>
    </row>
    <row r="7034" spans="1:13" hidden="1" x14ac:dyDescent="0.2">
      <c r="A7034" t="s">
        <v>101</v>
      </c>
      <c r="B7034" t="s">
        <v>1220</v>
      </c>
      <c r="C7034" t="s">
        <v>1145</v>
      </c>
      <c r="E7034" t="s">
        <v>1225</v>
      </c>
      <c r="F7034" t="s">
        <v>1226</v>
      </c>
      <c r="G7034" t="s">
        <v>134</v>
      </c>
      <c r="H7034" t="s">
        <v>64</v>
      </c>
      <c r="I7034">
        <v>0</v>
      </c>
      <c r="J7034">
        <v>55.7</v>
      </c>
      <c r="K7034">
        <v>0</v>
      </c>
      <c r="L7034" t="s">
        <v>24</v>
      </c>
    </row>
    <row r="7035" spans="1:13" hidden="1" x14ac:dyDescent="0.2">
      <c r="A7035" t="s">
        <v>101</v>
      </c>
      <c r="B7035" t="s">
        <v>1220</v>
      </c>
      <c r="C7035" t="s">
        <v>1145</v>
      </c>
      <c r="E7035" t="s">
        <v>1227</v>
      </c>
      <c r="F7035" t="s">
        <v>1228</v>
      </c>
      <c r="G7035" t="s">
        <v>134</v>
      </c>
      <c r="H7035" t="s">
        <v>64</v>
      </c>
      <c r="I7035">
        <v>0</v>
      </c>
      <c r="J7035">
        <v>55.7</v>
      </c>
      <c r="K7035">
        <v>0</v>
      </c>
      <c r="L7035" t="s">
        <v>24</v>
      </c>
      <c r="M7035" t="s">
        <v>1229</v>
      </c>
    </row>
    <row r="7036" spans="1:13" hidden="1" x14ac:dyDescent="0.2">
      <c r="A7036" t="s">
        <v>101</v>
      </c>
      <c r="B7036" t="s">
        <v>1220</v>
      </c>
      <c r="C7036" t="s">
        <v>1145</v>
      </c>
      <c r="E7036" t="s">
        <v>1230</v>
      </c>
      <c r="F7036" t="s">
        <v>1231</v>
      </c>
      <c r="G7036" t="s">
        <v>134</v>
      </c>
      <c r="H7036" t="s">
        <v>64</v>
      </c>
      <c r="I7036">
        <v>0</v>
      </c>
      <c r="J7036">
        <v>55.7</v>
      </c>
      <c r="K7036">
        <v>0</v>
      </c>
      <c r="L7036" t="s">
        <v>24</v>
      </c>
      <c r="M7036" t="s">
        <v>1232</v>
      </c>
    </row>
    <row r="7037" spans="1:13" hidden="1" x14ac:dyDescent="0.2">
      <c r="A7037" t="s">
        <v>101</v>
      </c>
      <c r="B7037" t="s">
        <v>1220</v>
      </c>
      <c r="C7037" t="s">
        <v>1145</v>
      </c>
      <c r="E7037" t="s">
        <v>116</v>
      </c>
      <c r="I7037">
        <v>0</v>
      </c>
      <c r="J7037">
        <v>55.7</v>
      </c>
      <c r="K7037">
        <v>0</v>
      </c>
    </row>
    <row r="7038" spans="1:13" hidden="1" x14ac:dyDescent="0.2">
      <c r="A7038" t="s">
        <v>101</v>
      </c>
      <c r="B7038" t="s">
        <v>1220</v>
      </c>
      <c r="C7038" t="s">
        <v>1145</v>
      </c>
      <c r="E7038" t="s">
        <v>46</v>
      </c>
      <c r="I7038">
        <v>0</v>
      </c>
      <c r="J7038">
        <v>55.7</v>
      </c>
      <c r="K7038">
        <v>0</v>
      </c>
    </row>
    <row r="7039" spans="1:13" hidden="1" x14ac:dyDescent="0.2">
      <c r="A7039" t="s">
        <v>102</v>
      </c>
      <c r="B7039" t="s">
        <v>1220</v>
      </c>
      <c r="C7039" t="s">
        <v>1145</v>
      </c>
      <c r="E7039" t="s">
        <v>1221</v>
      </c>
      <c r="F7039" t="s">
        <v>1208</v>
      </c>
      <c r="G7039" t="s">
        <v>134</v>
      </c>
      <c r="H7039" t="s">
        <v>64</v>
      </c>
      <c r="I7039">
        <v>32</v>
      </c>
      <c r="J7039">
        <v>55.7</v>
      </c>
      <c r="K7039">
        <v>1782.4</v>
      </c>
      <c r="L7039" t="s">
        <v>24</v>
      </c>
      <c r="M7039" t="s">
        <v>1209</v>
      </c>
    </row>
    <row r="7040" spans="1:13" hidden="1" x14ac:dyDescent="0.2">
      <c r="A7040" t="s">
        <v>102</v>
      </c>
      <c r="B7040" t="s">
        <v>1220</v>
      </c>
      <c r="C7040" t="s">
        <v>1145</v>
      </c>
      <c r="E7040" t="s">
        <v>46</v>
      </c>
      <c r="I7040">
        <v>4</v>
      </c>
      <c r="J7040">
        <v>55.7</v>
      </c>
      <c r="K7040">
        <v>222.8</v>
      </c>
    </row>
    <row r="7041" spans="1:13" hidden="1" x14ac:dyDescent="0.2">
      <c r="A7041" t="s">
        <v>102</v>
      </c>
      <c r="B7041" t="s">
        <v>1220</v>
      </c>
      <c r="C7041" t="s">
        <v>1145</v>
      </c>
      <c r="E7041" t="s">
        <v>20</v>
      </c>
      <c r="I7041">
        <v>0</v>
      </c>
      <c r="J7041">
        <v>55.7</v>
      </c>
      <c r="K7041">
        <v>0</v>
      </c>
    </row>
    <row r="7042" spans="1:13" hidden="1" x14ac:dyDescent="0.2">
      <c r="A7042" t="s">
        <v>102</v>
      </c>
      <c r="B7042" t="s">
        <v>1220</v>
      </c>
      <c r="C7042" t="s">
        <v>1145</v>
      </c>
      <c r="E7042" t="s">
        <v>17</v>
      </c>
      <c r="I7042">
        <v>4</v>
      </c>
      <c r="J7042">
        <v>55.7</v>
      </c>
      <c r="K7042">
        <v>222.8</v>
      </c>
    </row>
    <row r="7043" spans="1:13" hidden="1" x14ac:dyDescent="0.2">
      <c r="A7043" t="s">
        <v>102</v>
      </c>
      <c r="B7043" t="s">
        <v>1220</v>
      </c>
      <c r="C7043" t="s">
        <v>1145</v>
      </c>
      <c r="E7043" t="s">
        <v>18</v>
      </c>
      <c r="I7043">
        <v>0</v>
      </c>
      <c r="J7043">
        <v>55.7</v>
      </c>
      <c r="K7043">
        <v>0</v>
      </c>
    </row>
    <row r="7044" spans="1:13" hidden="1" x14ac:dyDescent="0.2">
      <c r="A7044" t="s">
        <v>102</v>
      </c>
      <c r="B7044" t="s">
        <v>1220</v>
      </c>
      <c r="C7044" t="s">
        <v>1145</v>
      </c>
      <c r="E7044" t="s">
        <v>1222</v>
      </c>
      <c r="F7044" t="s">
        <v>1223</v>
      </c>
      <c r="G7044" t="s">
        <v>134</v>
      </c>
      <c r="H7044" t="s">
        <v>198</v>
      </c>
      <c r="I7044">
        <v>0</v>
      </c>
      <c r="J7044">
        <v>55.7</v>
      </c>
      <c r="K7044">
        <v>0</v>
      </c>
      <c r="L7044" t="s">
        <v>24</v>
      </c>
      <c r="M7044" t="s">
        <v>1224</v>
      </c>
    </row>
    <row r="7045" spans="1:13" hidden="1" x14ac:dyDescent="0.2">
      <c r="A7045" t="s">
        <v>102</v>
      </c>
      <c r="B7045" t="s">
        <v>1220</v>
      </c>
      <c r="C7045" t="s">
        <v>1145</v>
      </c>
      <c r="E7045" t="s">
        <v>1206</v>
      </c>
      <c r="F7045" t="s">
        <v>1179</v>
      </c>
      <c r="G7045" t="s">
        <v>134</v>
      </c>
      <c r="H7045" t="s">
        <v>64</v>
      </c>
      <c r="I7045">
        <v>0</v>
      </c>
      <c r="J7045">
        <v>55.7</v>
      </c>
      <c r="K7045">
        <v>0</v>
      </c>
      <c r="L7045" t="s">
        <v>24</v>
      </c>
    </row>
    <row r="7046" spans="1:13" hidden="1" x14ac:dyDescent="0.2">
      <c r="A7046" t="s">
        <v>102</v>
      </c>
      <c r="B7046" t="s">
        <v>1220</v>
      </c>
      <c r="C7046" t="s">
        <v>1145</v>
      </c>
      <c r="E7046" t="s">
        <v>1225</v>
      </c>
      <c r="F7046" t="s">
        <v>1226</v>
      </c>
      <c r="G7046" t="s">
        <v>134</v>
      </c>
      <c r="H7046" t="s">
        <v>64</v>
      </c>
      <c r="I7046">
        <v>0</v>
      </c>
      <c r="J7046">
        <v>55.7</v>
      </c>
      <c r="K7046">
        <v>0</v>
      </c>
      <c r="L7046" t="s">
        <v>24</v>
      </c>
    </row>
    <row r="7047" spans="1:13" hidden="1" x14ac:dyDescent="0.2">
      <c r="A7047" t="s">
        <v>102</v>
      </c>
      <c r="B7047" t="s">
        <v>1220</v>
      </c>
      <c r="C7047" t="s">
        <v>1145</v>
      </c>
      <c r="E7047" t="s">
        <v>1227</v>
      </c>
      <c r="F7047" t="s">
        <v>1228</v>
      </c>
      <c r="G7047" t="s">
        <v>134</v>
      </c>
      <c r="H7047" t="s">
        <v>64</v>
      </c>
      <c r="I7047">
        <v>0</v>
      </c>
      <c r="J7047">
        <v>55.7</v>
      </c>
      <c r="K7047">
        <v>0</v>
      </c>
      <c r="L7047" t="s">
        <v>24</v>
      </c>
      <c r="M7047" t="s">
        <v>1229</v>
      </c>
    </row>
    <row r="7048" spans="1:13" hidden="1" x14ac:dyDescent="0.2">
      <c r="A7048" t="s">
        <v>102</v>
      </c>
      <c r="B7048" t="s">
        <v>1220</v>
      </c>
      <c r="C7048" t="s">
        <v>1145</v>
      </c>
      <c r="E7048" t="s">
        <v>1230</v>
      </c>
      <c r="F7048" t="s">
        <v>1231</v>
      </c>
      <c r="G7048" t="s">
        <v>134</v>
      </c>
      <c r="H7048" t="s">
        <v>64</v>
      </c>
      <c r="I7048">
        <v>0</v>
      </c>
      <c r="J7048">
        <v>55.7</v>
      </c>
      <c r="K7048">
        <v>0</v>
      </c>
      <c r="L7048" t="s">
        <v>24</v>
      </c>
      <c r="M7048" t="s">
        <v>1232</v>
      </c>
    </row>
    <row r="7049" spans="1:13" hidden="1" x14ac:dyDescent="0.2">
      <c r="A7049" t="s">
        <v>102</v>
      </c>
      <c r="B7049" t="s">
        <v>1220</v>
      </c>
      <c r="C7049" t="s">
        <v>1145</v>
      </c>
      <c r="E7049" t="s">
        <v>116</v>
      </c>
      <c r="I7049">
        <v>0</v>
      </c>
      <c r="J7049">
        <v>55.7</v>
      </c>
      <c r="K7049">
        <v>0</v>
      </c>
    </row>
    <row r="7050" spans="1:13" hidden="1" x14ac:dyDescent="0.2">
      <c r="A7050" t="s">
        <v>102</v>
      </c>
      <c r="B7050" t="s">
        <v>1220</v>
      </c>
      <c r="C7050" t="s">
        <v>1145</v>
      </c>
      <c r="E7050" t="s">
        <v>46</v>
      </c>
      <c r="I7050">
        <v>0</v>
      </c>
      <c r="J7050">
        <v>55.7</v>
      </c>
      <c r="K7050">
        <v>0</v>
      </c>
    </row>
    <row r="7051" spans="1:13" hidden="1" x14ac:dyDescent="0.2">
      <c r="A7051" t="s">
        <v>103</v>
      </c>
      <c r="B7051" t="s">
        <v>1220</v>
      </c>
      <c r="C7051" t="s">
        <v>1145</v>
      </c>
      <c r="E7051" t="s">
        <v>1221</v>
      </c>
      <c r="F7051" t="s">
        <v>1208</v>
      </c>
      <c r="G7051" t="s">
        <v>134</v>
      </c>
      <c r="H7051" t="s">
        <v>64</v>
      </c>
      <c r="I7051">
        <v>28</v>
      </c>
      <c r="J7051">
        <v>55.7</v>
      </c>
      <c r="K7051">
        <v>1559.6</v>
      </c>
      <c r="L7051" t="s">
        <v>24</v>
      </c>
      <c r="M7051" t="s">
        <v>1209</v>
      </c>
    </row>
    <row r="7052" spans="1:13" hidden="1" x14ac:dyDescent="0.2">
      <c r="A7052" t="s">
        <v>103</v>
      </c>
      <c r="B7052" t="s">
        <v>1220</v>
      </c>
      <c r="C7052" t="s">
        <v>1145</v>
      </c>
      <c r="E7052" t="s">
        <v>46</v>
      </c>
      <c r="I7052">
        <v>0</v>
      </c>
      <c r="J7052">
        <v>55.7</v>
      </c>
      <c r="K7052">
        <v>0</v>
      </c>
    </row>
    <row r="7053" spans="1:13" hidden="1" x14ac:dyDescent="0.2">
      <c r="A7053" t="s">
        <v>103</v>
      </c>
      <c r="B7053" t="s">
        <v>1220</v>
      </c>
      <c r="C7053" t="s">
        <v>1145</v>
      </c>
      <c r="E7053" t="s">
        <v>20</v>
      </c>
      <c r="I7053">
        <v>0</v>
      </c>
      <c r="J7053">
        <v>55.7</v>
      </c>
      <c r="K7053">
        <v>0</v>
      </c>
    </row>
    <row r="7054" spans="1:13" hidden="1" x14ac:dyDescent="0.2">
      <c r="A7054" t="s">
        <v>103</v>
      </c>
      <c r="B7054" t="s">
        <v>1220</v>
      </c>
      <c r="C7054" t="s">
        <v>1145</v>
      </c>
      <c r="E7054" t="s">
        <v>17</v>
      </c>
      <c r="I7054">
        <v>12</v>
      </c>
      <c r="J7054">
        <v>55.7</v>
      </c>
      <c r="K7054">
        <v>668.4</v>
      </c>
    </row>
    <row r="7055" spans="1:13" hidden="1" x14ac:dyDescent="0.2">
      <c r="A7055" t="s">
        <v>103</v>
      </c>
      <c r="B7055" t="s">
        <v>1220</v>
      </c>
      <c r="C7055" t="s">
        <v>1145</v>
      </c>
      <c r="E7055" t="s">
        <v>18</v>
      </c>
      <c r="I7055">
        <v>0</v>
      </c>
      <c r="J7055">
        <v>55.7</v>
      </c>
      <c r="K7055">
        <v>0</v>
      </c>
    </row>
    <row r="7056" spans="1:13" hidden="1" x14ac:dyDescent="0.2">
      <c r="A7056" t="s">
        <v>103</v>
      </c>
      <c r="B7056" t="s">
        <v>1220</v>
      </c>
      <c r="C7056" t="s">
        <v>1145</v>
      </c>
      <c r="E7056" t="s">
        <v>1222</v>
      </c>
      <c r="F7056" t="s">
        <v>1223</v>
      </c>
      <c r="G7056" t="s">
        <v>134</v>
      </c>
      <c r="H7056" t="s">
        <v>198</v>
      </c>
      <c r="I7056">
        <v>0</v>
      </c>
      <c r="J7056">
        <v>55.7</v>
      </c>
      <c r="K7056">
        <v>0</v>
      </c>
      <c r="L7056" t="s">
        <v>24</v>
      </c>
      <c r="M7056" t="s">
        <v>1224</v>
      </c>
    </row>
    <row r="7057" spans="1:13" hidden="1" x14ac:dyDescent="0.2">
      <c r="A7057" t="s">
        <v>103</v>
      </c>
      <c r="B7057" t="s">
        <v>1220</v>
      </c>
      <c r="C7057" t="s">
        <v>1145</v>
      </c>
      <c r="E7057" t="s">
        <v>1206</v>
      </c>
      <c r="F7057" t="s">
        <v>1179</v>
      </c>
      <c r="G7057" t="s">
        <v>134</v>
      </c>
      <c r="H7057" t="s">
        <v>64</v>
      </c>
      <c r="I7057">
        <v>0</v>
      </c>
      <c r="J7057">
        <v>55.7</v>
      </c>
      <c r="K7057">
        <v>0</v>
      </c>
      <c r="L7057" t="s">
        <v>24</v>
      </c>
    </row>
    <row r="7058" spans="1:13" hidden="1" x14ac:dyDescent="0.2">
      <c r="A7058" t="s">
        <v>103</v>
      </c>
      <c r="B7058" t="s">
        <v>1220</v>
      </c>
      <c r="C7058" t="s">
        <v>1145</v>
      </c>
      <c r="E7058" t="s">
        <v>1225</v>
      </c>
      <c r="F7058" t="s">
        <v>1226</v>
      </c>
      <c r="G7058" t="s">
        <v>134</v>
      </c>
      <c r="H7058" t="s">
        <v>64</v>
      </c>
      <c r="I7058">
        <v>0</v>
      </c>
      <c r="J7058">
        <v>55.7</v>
      </c>
      <c r="K7058">
        <v>0</v>
      </c>
      <c r="L7058" t="s">
        <v>24</v>
      </c>
    </row>
    <row r="7059" spans="1:13" hidden="1" x14ac:dyDescent="0.2">
      <c r="A7059" t="s">
        <v>103</v>
      </c>
      <c r="B7059" t="s">
        <v>1220</v>
      </c>
      <c r="C7059" t="s">
        <v>1145</v>
      </c>
      <c r="E7059" t="s">
        <v>1227</v>
      </c>
      <c r="F7059" t="s">
        <v>1228</v>
      </c>
      <c r="G7059" t="s">
        <v>134</v>
      </c>
      <c r="H7059" t="s">
        <v>64</v>
      </c>
      <c r="I7059">
        <v>0</v>
      </c>
      <c r="J7059">
        <v>55.7</v>
      </c>
      <c r="K7059">
        <v>0</v>
      </c>
      <c r="L7059" t="s">
        <v>24</v>
      </c>
      <c r="M7059" t="s">
        <v>1229</v>
      </c>
    </row>
    <row r="7060" spans="1:13" hidden="1" x14ac:dyDescent="0.2">
      <c r="A7060" t="s">
        <v>103</v>
      </c>
      <c r="B7060" t="s">
        <v>1220</v>
      </c>
      <c r="C7060" t="s">
        <v>1145</v>
      </c>
      <c r="E7060" t="s">
        <v>1230</v>
      </c>
      <c r="F7060" t="s">
        <v>1231</v>
      </c>
      <c r="G7060" t="s">
        <v>134</v>
      </c>
      <c r="H7060" t="s">
        <v>64</v>
      </c>
      <c r="I7060">
        <v>0</v>
      </c>
      <c r="J7060">
        <v>55.7</v>
      </c>
      <c r="K7060">
        <v>0</v>
      </c>
      <c r="L7060" t="s">
        <v>24</v>
      </c>
      <c r="M7060" t="s">
        <v>1232</v>
      </c>
    </row>
    <row r="7061" spans="1:13" hidden="1" x14ac:dyDescent="0.2">
      <c r="A7061" t="s">
        <v>103</v>
      </c>
      <c r="B7061" t="s">
        <v>1220</v>
      </c>
      <c r="C7061" t="s">
        <v>1145</v>
      </c>
      <c r="E7061" t="s">
        <v>116</v>
      </c>
      <c r="I7061">
        <v>0</v>
      </c>
      <c r="J7061">
        <v>55.7</v>
      </c>
      <c r="K7061">
        <v>0</v>
      </c>
    </row>
    <row r="7062" spans="1:13" hidden="1" x14ac:dyDescent="0.2">
      <c r="A7062" t="s">
        <v>103</v>
      </c>
      <c r="B7062" t="s">
        <v>1220</v>
      </c>
      <c r="C7062" t="s">
        <v>1145</v>
      </c>
      <c r="E7062" t="s">
        <v>46</v>
      </c>
      <c r="I7062">
        <v>0</v>
      </c>
      <c r="J7062">
        <v>55.7</v>
      </c>
      <c r="K7062">
        <v>0</v>
      </c>
    </row>
    <row r="7063" spans="1:13" hidden="1" x14ac:dyDescent="0.2">
      <c r="A7063" t="s">
        <v>104</v>
      </c>
      <c r="B7063" t="s">
        <v>1220</v>
      </c>
      <c r="C7063" t="s">
        <v>1145</v>
      </c>
      <c r="E7063" t="s">
        <v>1221</v>
      </c>
      <c r="F7063" t="s">
        <v>1208</v>
      </c>
      <c r="G7063" t="s">
        <v>134</v>
      </c>
      <c r="H7063" t="s">
        <v>64</v>
      </c>
      <c r="I7063">
        <v>40</v>
      </c>
      <c r="J7063">
        <v>55.7</v>
      </c>
      <c r="K7063">
        <v>2228</v>
      </c>
      <c r="L7063" t="s">
        <v>24</v>
      </c>
      <c r="M7063" t="s">
        <v>1209</v>
      </c>
    </row>
    <row r="7064" spans="1:13" hidden="1" x14ac:dyDescent="0.2">
      <c r="A7064" t="s">
        <v>104</v>
      </c>
      <c r="B7064" t="s">
        <v>1220</v>
      </c>
      <c r="C7064" t="s">
        <v>1145</v>
      </c>
      <c r="E7064" t="s">
        <v>46</v>
      </c>
      <c r="I7064">
        <v>0</v>
      </c>
      <c r="J7064">
        <v>55.7</v>
      </c>
      <c r="K7064">
        <v>0</v>
      </c>
    </row>
    <row r="7065" spans="1:13" hidden="1" x14ac:dyDescent="0.2">
      <c r="A7065" t="s">
        <v>104</v>
      </c>
      <c r="B7065" t="s">
        <v>1220</v>
      </c>
      <c r="C7065" t="s">
        <v>1145</v>
      </c>
      <c r="E7065" t="s">
        <v>20</v>
      </c>
      <c r="I7065">
        <v>0</v>
      </c>
      <c r="J7065">
        <v>55.7</v>
      </c>
      <c r="K7065">
        <v>0</v>
      </c>
    </row>
    <row r="7066" spans="1:13" hidden="1" x14ac:dyDescent="0.2">
      <c r="A7066" t="s">
        <v>104</v>
      </c>
      <c r="B7066" t="s">
        <v>1220</v>
      </c>
      <c r="C7066" t="s">
        <v>1145</v>
      </c>
      <c r="E7066" t="s">
        <v>17</v>
      </c>
      <c r="I7066">
        <v>0</v>
      </c>
      <c r="J7066">
        <v>55.7</v>
      </c>
      <c r="K7066">
        <v>0</v>
      </c>
    </row>
    <row r="7067" spans="1:13" hidden="1" x14ac:dyDescent="0.2">
      <c r="A7067" t="s">
        <v>104</v>
      </c>
      <c r="B7067" t="s">
        <v>1220</v>
      </c>
      <c r="C7067" t="s">
        <v>1145</v>
      </c>
      <c r="E7067" t="s">
        <v>18</v>
      </c>
      <c r="I7067">
        <v>0</v>
      </c>
      <c r="J7067">
        <v>55.7</v>
      </c>
      <c r="K7067">
        <v>0</v>
      </c>
    </row>
    <row r="7068" spans="1:13" hidden="1" x14ac:dyDescent="0.2">
      <c r="A7068" t="s">
        <v>104</v>
      </c>
      <c r="B7068" t="s">
        <v>1220</v>
      </c>
      <c r="C7068" t="s">
        <v>1145</v>
      </c>
      <c r="E7068" t="s">
        <v>1222</v>
      </c>
      <c r="F7068" t="s">
        <v>1223</v>
      </c>
      <c r="G7068" t="s">
        <v>134</v>
      </c>
      <c r="H7068" t="s">
        <v>198</v>
      </c>
      <c r="I7068">
        <v>0</v>
      </c>
      <c r="J7068">
        <v>55.7</v>
      </c>
      <c r="K7068">
        <v>0</v>
      </c>
      <c r="L7068" t="s">
        <v>24</v>
      </c>
      <c r="M7068" t="s">
        <v>1224</v>
      </c>
    </row>
    <row r="7069" spans="1:13" hidden="1" x14ac:dyDescent="0.2">
      <c r="A7069" t="s">
        <v>104</v>
      </c>
      <c r="B7069" t="s">
        <v>1220</v>
      </c>
      <c r="C7069" t="s">
        <v>1145</v>
      </c>
      <c r="E7069" t="s">
        <v>1206</v>
      </c>
      <c r="F7069" t="s">
        <v>1179</v>
      </c>
      <c r="G7069" t="s">
        <v>134</v>
      </c>
      <c r="H7069" t="s">
        <v>64</v>
      </c>
      <c r="I7069">
        <v>0</v>
      </c>
      <c r="J7069">
        <v>55.7</v>
      </c>
      <c r="K7069">
        <v>0</v>
      </c>
      <c r="L7069" t="s">
        <v>24</v>
      </c>
    </row>
    <row r="7070" spans="1:13" hidden="1" x14ac:dyDescent="0.2">
      <c r="A7070" t="s">
        <v>104</v>
      </c>
      <c r="B7070" t="s">
        <v>1220</v>
      </c>
      <c r="C7070" t="s">
        <v>1145</v>
      </c>
      <c r="E7070" t="s">
        <v>1225</v>
      </c>
      <c r="F7070" t="s">
        <v>1226</v>
      </c>
      <c r="G7070" t="s">
        <v>134</v>
      </c>
      <c r="H7070" t="s">
        <v>64</v>
      </c>
      <c r="I7070">
        <v>0</v>
      </c>
      <c r="J7070">
        <v>55.7</v>
      </c>
      <c r="K7070">
        <v>0</v>
      </c>
      <c r="L7070" t="s">
        <v>24</v>
      </c>
    </row>
    <row r="7071" spans="1:13" hidden="1" x14ac:dyDescent="0.2">
      <c r="A7071" t="s">
        <v>104</v>
      </c>
      <c r="B7071" t="s">
        <v>1220</v>
      </c>
      <c r="C7071" t="s">
        <v>1145</v>
      </c>
      <c r="E7071" t="s">
        <v>1227</v>
      </c>
      <c r="F7071" t="s">
        <v>1228</v>
      </c>
      <c r="G7071" t="s">
        <v>134</v>
      </c>
      <c r="H7071" t="s">
        <v>64</v>
      </c>
      <c r="I7071">
        <v>0</v>
      </c>
      <c r="J7071">
        <v>55.7</v>
      </c>
      <c r="K7071">
        <v>0</v>
      </c>
      <c r="L7071" t="s">
        <v>24</v>
      </c>
      <c r="M7071" t="s">
        <v>1229</v>
      </c>
    </row>
    <row r="7072" spans="1:13" hidden="1" x14ac:dyDescent="0.2">
      <c r="A7072" t="s">
        <v>104</v>
      </c>
      <c r="B7072" t="s">
        <v>1220</v>
      </c>
      <c r="C7072" t="s">
        <v>1145</v>
      </c>
      <c r="E7072" t="s">
        <v>1230</v>
      </c>
      <c r="F7072" t="s">
        <v>1231</v>
      </c>
      <c r="G7072" t="s">
        <v>134</v>
      </c>
      <c r="H7072" t="s">
        <v>64</v>
      </c>
      <c r="I7072">
        <v>0</v>
      </c>
      <c r="J7072">
        <v>55.7</v>
      </c>
      <c r="K7072">
        <v>0</v>
      </c>
      <c r="L7072" t="s">
        <v>24</v>
      </c>
      <c r="M7072" t="s">
        <v>1232</v>
      </c>
    </row>
    <row r="7073" spans="1:13" hidden="1" x14ac:dyDescent="0.2">
      <c r="A7073" t="s">
        <v>104</v>
      </c>
      <c r="B7073" t="s">
        <v>1220</v>
      </c>
      <c r="C7073" t="s">
        <v>1145</v>
      </c>
      <c r="E7073" t="s">
        <v>116</v>
      </c>
      <c r="I7073">
        <v>0</v>
      </c>
      <c r="J7073">
        <v>55.7</v>
      </c>
      <c r="K7073">
        <v>0</v>
      </c>
    </row>
    <row r="7074" spans="1:13" hidden="1" x14ac:dyDescent="0.2">
      <c r="A7074" t="s">
        <v>104</v>
      </c>
      <c r="B7074" t="s">
        <v>1220</v>
      </c>
      <c r="C7074" t="s">
        <v>1145</v>
      </c>
      <c r="E7074" t="s">
        <v>46</v>
      </c>
      <c r="I7074">
        <v>0</v>
      </c>
      <c r="J7074">
        <v>55.7</v>
      </c>
      <c r="K7074">
        <v>0</v>
      </c>
    </row>
    <row r="7075" spans="1:13" hidden="1" x14ac:dyDescent="0.2">
      <c r="A7075" t="s">
        <v>105</v>
      </c>
      <c r="B7075" t="s">
        <v>1220</v>
      </c>
      <c r="C7075" t="s">
        <v>1145</v>
      </c>
      <c r="E7075" t="s">
        <v>1221</v>
      </c>
      <c r="F7075" t="s">
        <v>1208</v>
      </c>
      <c r="G7075" t="s">
        <v>134</v>
      </c>
      <c r="H7075" t="s">
        <v>64</v>
      </c>
      <c r="I7075">
        <v>32</v>
      </c>
      <c r="J7075">
        <v>55.7</v>
      </c>
      <c r="K7075">
        <v>1782.4</v>
      </c>
      <c r="L7075" t="s">
        <v>24</v>
      </c>
      <c r="M7075" t="s">
        <v>1209</v>
      </c>
    </row>
    <row r="7076" spans="1:13" hidden="1" x14ac:dyDescent="0.2">
      <c r="A7076" t="s">
        <v>105</v>
      </c>
      <c r="B7076" t="s">
        <v>1220</v>
      </c>
      <c r="C7076" t="s">
        <v>1145</v>
      </c>
      <c r="E7076" t="s">
        <v>46</v>
      </c>
      <c r="I7076">
        <v>0</v>
      </c>
      <c r="J7076">
        <v>55.7</v>
      </c>
      <c r="K7076">
        <v>0</v>
      </c>
    </row>
    <row r="7077" spans="1:13" hidden="1" x14ac:dyDescent="0.2">
      <c r="A7077" t="s">
        <v>105</v>
      </c>
      <c r="B7077" t="s">
        <v>1220</v>
      </c>
      <c r="C7077" t="s">
        <v>1145</v>
      </c>
      <c r="E7077" t="s">
        <v>20</v>
      </c>
      <c r="I7077">
        <v>0</v>
      </c>
      <c r="J7077">
        <v>55.7</v>
      </c>
      <c r="K7077">
        <v>0</v>
      </c>
    </row>
    <row r="7078" spans="1:13" hidden="1" x14ac:dyDescent="0.2">
      <c r="A7078" t="s">
        <v>105</v>
      </c>
      <c r="B7078" t="s">
        <v>1220</v>
      </c>
      <c r="C7078" t="s">
        <v>1145</v>
      </c>
      <c r="E7078" t="s">
        <v>17</v>
      </c>
      <c r="I7078">
        <v>8</v>
      </c>
      <c r="J7078">
        <v>55.7</v>
      </c>
      <c r="K7078">
        <v>445.6</v>
      </c>
    </row>
    <row r="7079" spans="1:13" hidden="1" x14ac:dyDescent="0.2">
      <c r="A7079" t="s">
        <v>105</v>
      </c>
      <c r="B7079" t="s">
        <v>1220</v>
      </c>
      <c r="C7079" t="s">
        <v>1145</v>
      </c>
      <c r="E7079" t="s">
        <v>18</v>
      </c>
      <c r="I7079">
        <v>0</v>
      </c>
      <c r="J7079">
        <v>55.7</v>
      </c>
      <c r="K7079">
        <v>0</v>
      </c>
    </row>
    <row r="7080" spans="1:13" hidden="1" x14ac:dyDescent="0.2">
      <c r="A7080" t="s">
        <v>105</v>
      </c>
      <c r="B7080" t="s">
        <v>1220</v>
      </c>
      <c r="C7080" t="s">
        <v>1145</v>
      </c>
      <c r="E7080" t="s">
        <v>1222</v>
      </c>
      <c r="F7080" t="s">
        <v>1223</v>
      </c>
      <c r="G7080" t="s">
        <v>134</v>
      </c>
      <c r="H7080" t="s">
        <v>198</v>
      </c>
      <c r="I7080">
        <v>0</v>
      </c>
      <c r="J7080">
        <v>55.7</v>
      </c>
      <c r="K7080">
        <v>0</v>
      </c>
      <c r="L7080" t="s">
        <v>24</v>
      </c>
      <c r="M7080" t="s">
        <v>1224</v>
      </c>
    </row>
    <row r="7081" spans="1:13" hidden="1" x14ac:dyDescent="0.2">
      <c r="A7081" t="s">
        <v>105</v>
      </c>
      <c r="B7081" t="s">
        <v>1220</v>
      </c>
      <c r="C7081" t="s">
        <v>1145</v>
      </c>
      <c r="E7081" t="s">
        <v>1206</v>
      </c>
      <c r="F7081" t="s">
        <v>1179</v>
      </c>
      <c r="G7081" t="s">
        <v>134</v>
      </c>
      <c r="H7081" t="s">
        <v>64</v>
      </c>
      <c r="I7081">
        <v>0</v>
      </c>
      <c r="J7081">
        <v>55.7</v>
      </c>
      <c r="K7081">
        <v>0</v>
      </c>
      <c r="L7081" t="s">
        <v>24</v>
      </c>
    </row>
    <row r="7082" spans="1:13" hidden="1" x14ac:dyDescent="0.2">
      <c r="A7082" t="s">
        <v>105</v>
      </c>
      <c r="B7082" t="s">
        <v>1220</v>
      </c>
      <c r="C7082" t="s">
        <v>1145</v>
      </c>
      <c r="E7082" t="s">
        <v>1225</v>
      </c>
      <c r="F7082" t="s">
        <v>1226</v>
      </c>
      <c r="G7082" t="s">
        <v>134</v>
      </c>
      <c r="H7082" t="s">
        <v>64</v>
      </c>
      <c r="I7082">
        <v>0</v>
      </c>
      <c r="J7082">
        <v>55.7</v>
      </c>
      <c r="K7082">
        <v>0</v>
      </c>
      <c r="L7082" t="s">
        <v>24</v>
      </c>
    </row>
    <row r="7083" spans="1:13" hidden="1" x14ac:dyDescent="0.2">
      <c r="A7083" t="s">
        <v>105</v>
      </c>
      <c r="B7083" t="s">
        <v>1220</v>
      </c>
      <c r="C7083" t="s">
        <v>1145</v>
      </c>
      <c r="E7083" t="s">
        <v>1227</v>
      </c>
      <c r="F7083" t="s">
        <v>1228</v>
      </c>
      <c r="G7083" t="s">
        <v>134</v>
      </c>
      <c r="H7083" t="s">
        <v>64</v>
      </c>
      <c r="I7083">
        <v>0</v>
      </c>
      <c r="J7083">
        <v>55.7</v>
      </c>
      <c r="K7083">
        <v>0</v>
      </c>
      <c r="L7083" t="s">
        <v>24</v>
      </c>
      <c r="M7083" t="s">
        <v>1229</v>
      </c>
    </row>
    <row r="7084" spans="1:13" hidden="1" x14ac:dyDescent="0.2">
      <c r="A7084" t="s">
        <v>105</v>
      </c>
      <c r="B7084" t="s">
        <v>1220</v>
      </c>
      <c r="C7084" t="s">
        <v>1145</v>
      </c>
      <c r="E7084" t="s">
        <v>1230</v>
      </c>
      <c r="F7084" t="s">
        <v>1231</v>
      </c>
      <c r="G7084" t="s">
        <v>134</v>
      </c>
      <c r="H7084" t="s">
        <v>64</v>
      </c>
      <c r="I7084">
        <v>0</v>
      </c>
      <c r="J7084">
        <v>55.7</v>
      </c>
      <c r="K7084">
        <v>0</v>
      </c>
      <c r="L7084" t="s">
        <v>24</v>
      </c>
      <c r="M7084" t="s">
        <v>1232</v>
      </c>
    </row>
    <row r="7085" spans="1:13" hidden="1" x14ac:dyDescent="0.2">
      <c r="A7085" t="s">
        <v>105</v>
      </c>
      <c r="B7085" t="s">
        <v>1220</v>
      </c>
      <c r="C7085" t="s">
        <v>1145</v>
      </c>
      <c r="E7085" t="s">
        <v>116</v>
      </c>
      <c r="I7085">
        <v>0</v>
      </c>
      <c r="J7085">
        <v>55.7</v>
      </c>
      <c r="K7085">
        <v>0</v>
      </c>
    </row>
    <row r="7086" spans="1:13" hidden="1" x14ac:dyDescent="0.2">
      <c r="A7086" t="s">
        <v>105</v>
      </c>
      <c r="B7086" t="s">
        <v>1220</v>
      </c>
      <c r="C7086" t="s">
        <v>1145</v>
      </c>
      <c r="E7086" t="s">
        <v>46</v>
      </c>
      <c r="I7086">
        <v>0</v>
      </c>
      <c r="J7086">
        <v>55.7</v>
      </c>
      <c r="K7086">
        <v>0</v>
      </c>
    </row>
    <row r="7087" spans="1:13" hidden="1" x14ac:dyDescent="0.2">
      <c r="A7087" t="s">
        <v>106</v>
      </c>
      <c r="B7087" t="s">
        <v>1220</v>
      </c>
      <c r="C7087" t="s">
        <v>1145</v>
      </c>
      <c r="E7087" t="s">
        <v>1221</v>
      </c>
      <c r="F7087" t="s">
        <v>1208</v>
      </c>
      <c r="G7087" t="s">
        <v>134</v>
      </c>
      <c r="H7087" t="s">
        <v>64</v>
      </c>
      <c r="I7087">
        <v>24</v>
      </c>
      <c r="J7087">
        <v>55.7</v>
      </c>
      <c r="K7087">
        <v>1336.8</v>
      </c>
      <c r="L7087" t="s">
        <v>24</v>
      </c>
      <c r="M7087" t="s">
        <v>1209</v>
      </c>
    </row>
    <row r="7088" spans="1:13" hidden="1" x14ac:dyDescent="0.2">
      <c r="A7088" t="s">
        <v>106</v>
      </c>
      <c r="B7088" t="s">
        <v>1220</v>
      </c>
      <c r="C7088" t="s">
        <v>1145</v>
      </c>
      <c r="E7088" t="s">
        <v>46</v>
      </c>
      <c r="I7088">
        <v>0</v>
      </c>
      <c r="J7088">
        <v>55.7</v>
      </c>
      <c r="K7088">
        <v>0</v>
      </c>
    </row>
    <row r="7089" spans="1:13" hidden="1" x14ac:dyDescent="0.2">
      <c r="A7089" t="s">
        <v>106</v>
      </c>
      <c r="B7089" t="s">
        <v>1220</v>
      </c>
      <c r="C7089" t="s">
        <v>1145</v>
      </c>
      <c r="E7089" t="s">
        <v>20</v>
      </c>
      <c r="I7089">
        <v>0</v>
      </c>
      <c r="J7089">
        <v>55.7</v>
      </c>
      <c r="K7089">
        <v>0</v>
      </c>
    </row>
    <row r="7090" spans="1:13" hidden="1" x14ac:dyDescent="0.2">
      <c r="A7090" t="s">
        <v>106</v>
      </c>
      <c r="B7090" t="s">
        <v>1220</v>
      </c>
      <c r="C7090" t="s">
        <v>1145</v>
      </c>
      <c r="E7090" t="s">
        <v>17</v>
      </c>
      <c r="I7090">
        <v>16</v>
      </c>
      <c r="J7090">
        <v>55.7</v>
      </c>
      <c r="K7090">
        <v>891.2</v>
      </c>
    </row>
    <row r="7091" spans="1:13" hidden="1" x14ac:dyDescent="0.2">
      <c r="A7091" t="s">
        <v>106</v>
      </c>
      <c r="B7091" t="s">
        <v>1220</v>
      </c>
      <c r="C7091" t="s">
        <v>1145</v>
      </c>
      <c r="E7091" t="s">
        <v>18</v>
      </c>
      <c r="I7091">
        <v>0</v>
      </c>
      <c r="J7091">
        <v>55.7</v>
      </c>
      <c r="K7091">
        <v>0</v>
      </c>
    </row>
    <row r="7092" spans="1:13" hidden="1" x14ac:dyDescent="0.2">
      <c r="A7092" t="s">
        <v>106</v>
      </c>
      <c r="B7092" t="s">
        <v>1220</v>
      </c>
      <c r="C7092" t="s">
        <v>1145</v>
      </c>
      <c r="E7092" t="s">
        <v>1222</v>
      </c>
      <c r="F7092" t="s">
        <v>1223</v>
      </c>
      <c r="G7092" t="s">
        <v>134</v>
      </c>
      <c r="H7092" t="s">
        <v>198</v>
      </c>
      <c r="I7092">
        <v>0</v>
      </c>
      <c r="J7092">
        <v>55.7</v>
      </c>
      <c r="K7092">
        <v>0</v>
      </c>
      <c r="L7092" t="s">
        <v>24</v>
      </c>
      <c r="M7092" t="s">
        <v>1224</v>
      </c>
    </row>
    <row r="7093" spans="1:13" hidden="1" x14ac:dyDescent="0.2">
      <c r="A7093" t="s">
        <v>106</v>
      </c>
      <c r="B7093" t="s">
        <v>1220</v>
      </c>
      <c r="C7093" t="s">
        <v>1145</v>
      </c>
      <c r="E7093" t="s">
        <v>1206</v>
      </c>
      <c r="F7093" t="s">
        <v>1179</v>
      </c>
      <c r="G7093" t="s">
        <v>134</v>
      </c>
      <c r="H7093" t="s">
        <v>64</v>
      </c>
      <c r="I7093">
        <v>0</v>
      </c>
      <c r="J7093">
        <v>55.7</v>
      </c>
      <c r="K7093">
        <v>0</v>
      </c>
      <c r="L7093" t="s">
        <v>24</v>
      </c>
    </row>
    <row r="7094" spans="1:13" hidden="1" x14ac:dyDescent="0.2">
      <c r="A7094" t="s">
        <v>106</v>
      </c>
      <c r="B7094" t="s">
        <v>1220</v>
      </c>
      <c r="C7094" t="s">
        <v>1145</v>
      </c>
      <c r="E7094" t="s">
        <v>1225</v>
      </c>
      <c r="F7094" t="s">
        <v>1226</v>
      </c>
      <c r="G7094" t="s">
        <v>134</v>
      </c>
      <c r="H7094" t="s">
        <v>64</v>
      </c>
      <c r="I7094">
        <v>0</v>
      </c>
      <c r="J7094">
        <v>55.7</v>
      </c>
      <c r="K7094">
        <v>0</v>
      </c>
      <c r="L7094" t="s">
        <v>24</v>
      </c>
    </row>
    <row r="7095" spans="1:13" hidden="1" x14ac:dyDescent="0.2">
      <c r="A7095" t="s">
        <v>106</v>
      </c>
      <c r="B7095" t="s">
        <v>1220</v>
      </c>
      <c r="C7095" t="s">
        <v>1145</v>
      </c>
      <c r="E7095" t="s">
        <v>1227</v>
      </c>
      <c r="F7095" t="s">
        <v>1228</v>
      </c>
      <c r="G7095" t="s">
        <v>134</v>
      </c>
      <c r="H7095" t="s">
        <v>64</v>
      </c>
      <c r="I7095">
        <v>0</v>
      </c>
      <c r="J7095">
        <v>55.7</v>
      </c>
      <c r="K7095">
        <v>0</v>
      </c>
      <c r="L7095" t="s">
        <v>24</v>
      </c>
      <c r="M7095" t="s">
        <v>1229</v>
      </c>
    </row>
    <row r="7096" spans="1:13" hidden="1" x14ac:dyDescent="0.2">
      <c r="A7096" t="s">
        <v>106</v>
      </c>
      <c r="B7096" t="s">
        <v>1220</v>
      </c>
      <c r="C7096" t="s">
        <v>1145</v>
      </c>
      <c r="E7096" t="s">
        <v>1230</v>
      </c>
      <c r="F7096" t="s">
        <v>1231</v>
      </c>
      <c r="G7096" t="s">
        <v>134</v>
      </c>
      <c r="H7096" t="s">
        <v>64</v>
      </c>
      <c r="I7096">
        <v>0</v>
      </c>
      <c r="J7096">
        <v>55.7</v>
      </c>
      <c r="K7096">
        <v>0</v>
      </c>
      <c r="L7096" t="s">
        <v>24</v>
      </c>
      <c r="M7096" t="s">
        <v>1232</v>
      </c>
    </row>
    <row r="7097" spans="1:13" hidden="1" x14ac:dyDescent="0.2">
      <c r="A7097" t="s">
        <v>106</v>
      </c>
      <c r="B7097" t="s">
        <v>1220</v>
      </c>
      <c r="C7097" t="s">
        <v>1145</v>
      </c>
      <c r="E7097" t="s">
        <v>116</v>
      </c>
      <c r="I7097">
        <v>0</v>
      </c>
      <c r="J7097">
        <v>55.7</v>
      </c>
      <c r="K7097">
        <v>0</v>
      </c>
    </row>
    <row r="7098" spans="1:13" hidden="1" x14ac:dyDescent="0.2">
      <c r="A7098" t="s">
        <v>106</v>
      </c>
      <c r="B7098" t="s">
        <v>1220</v>
      </c>
      <c r="C7098" t="s">
        <v>1145</v>
      </c>
      <c r="E7098" t="s">
        <v>46</v>
      </c>
      <c r="I7098">
        <v>0</v>
      </c>
      <c r="J7098">
        <v>55.7</v>
      </c>
      <c r="K7098">
        <v>0</v>
      </c>
    </row>
    <row r="7099" spans="1:13" hidden="1" x14ac:dyDescent="0.2">
      <c r="A7099" t="s">
        <v>107</v>
      </c>
      <c r="B7099" t="s">
        <v>1220</v>
      </c>
      <c r="C7099" t="s">
        <v>1145</v>
      </c>
      <c r="E7099" t="s">
        <v>1221</v>
      </c>
      <c r="F7099" t="s">
        <v>1208</v>
      </c>
      <c r="G7099" t="s">
        <v>134</v>
      </c>
      <c r="H7099" t="s">
        <v>64</v>
      </c>
      <c r="I7099">
        <v>24</v>
      </c>
      <c r="J7099">
        <v>55.7</v>
      </c>
      <c r="K7099">
        <v>1336.8</v>
      </c>
      <c r="L7099" t="s">
        <v>24</v>
      </c>
      <c r="M7099" t="s">
        <v>1209</v>
      </c>
    </row>
    <row r="7100" spans="1:13" hidden="1" x14ac:dyDescent="0.2">
      <c r="A7100" t="s">
        <v>107</v>
      </c>
      <c r="B7100" t="s">
        <v>1220</v>
      </c>
      <c r="C7100" t="s">
        <v>1145</v>
      </c>
      <c r="E7100" t="s">
        <v>46</v>
      </c>
      <c r="I7100">
        <v>16</v>
      </c>
      <c r="J7100">
        <v>55.7</v>
      </c>
      <c r="K7100">
        <v>891.2</v>
      </c>
    </row>
    <row r="7101" spans="1:13" hidden="1" x14ac:dyDescent="0.2">
      <c r="A7101" t="s">
        <v>107</v>
      </c>
      <c r="B7101" t="s">
        <v>1220</v>
      </c>
      <c r="C7101" t="s">
        <v>1145</v>
      </c>
      <c r="E7101" t="s">
        <v>20</v>
      </c>
      <c r="I7101">
        <v>0</v>
      </c>
      <c r="J7101">
        <v>55.7</v>
      </c>
      <c r="K7101">
        <v>0</v>
      </c>
    </row>
    <row r="7102" spans="1:13" hidden="1" x14ac:dyDescent="0.2">
      <c r="A7102" t="s">
        <v>107</v>
      </c>
      <c r="B7102" t="s">
        <v>1220</v>
      </c>
      <c r="C7102" t="s">
        <v>1145</v>
      </c>
      <c r="E7102" t="s">
        <v>17</v>
      </c>
      <c r="I7102">
        <v>0</v>
      </c>
      <c r="J7102">
        <v>55.7</v>
      </c>
      <c r="K7102">
        <v>0</v>
      </c>
    </row>
    <row r="7103" spans="1:13" hidden="1" x14ac:dyDescent="0.2">
      <c r="A7103" t="s">
        <v>107</v>
      </c>
      <c r="B7103" t="s">
        <v>1220</v>
      </c>
      <c r="C7103" t="s">
        <v>1145</v>
      </c>
      <c r="E7103" t="s">
        <v>18</v>
      </c>
      <c r="I7103">
        <v>0</v>
      </c>
      <c r="J7103">
        <v>55.7</v>
      </c>
      <c r="K7103">
        <v>0</v>
      </c>
    </row>
    <row r="7104" spans="1:13" hidden="1" x14ac:dyDescent="0.2">
      <c r="A7104" t="s">
        <v>107</v>
      </c>
      <c r="B7104" t="s">
        <v>1220</v>
      </c>
      <c r="C7104" t="s">
        <v>1145</v>
      </c>
      <c r="E7104" t="s">
        <v>1222</v>
      </c>
      <c r="F7104" t="s">
        <v>1223</v>
      </c>
      <c r="G7104" t="s">
        <v>134</v>
      </c>
      <c r="H7104" t="s">
        <v>198</v>
      </c>
      <c r="I7104">
        <v>0</v>
      </c>
      <c r="J7104">
        <v>55.7</v>
      </c>
      <c r="K7104">
        <v>0</v>
      </c>
      <c r="L7104" t="s">
        <v>24</v>
      </c>
      <c r="M7104" t="s">
        <v>1224</v>
      </c>
    </row>
    <row r="7105" spans="1:13" hidden="1" x14ac:dyDescent="0.2">
      <c r="A7105" t="s">
        <v>107</v>
      </c>
      <c r="B7105" t="s">
        <v>1220</v>
      </c>
      <c r="C7105" t="s">
        <v>1145</v>
      </c>
      <c r="E7105" t="s">
        <v>1206</v>
      </c>
      <c r="F7105" t="s">
        <v>1179</v>
      </c>
      <c r="G7105" t="s">
        <v>134</v>
      </c>
      <c r="H7105" t="s">
        <v>64</v>
      </c>
      <c r="I7105">
        <v>0</v>
      </c>
      <c r="J7105">
        <v>55.7</v>
      </c>
      <c r="K7105">
        <v>0</v>
      </c>
      <c r="L7105" t="s">
        <v>24</v>
      </c>
    </row>
    <row r="7106" spans="1:13" hidden="1" x14ac:dyDescent="0.2">
      <c r="A7106" t="s">
        <v>107</v>
      </c>
      <c r="B7106" t="s">
        <v>1220</v>
      </c>
      <c r="C7106" t="s">
        <v>1145</v>
      </c>
      <c r="E7106" t="s">
        <v>1225</v>
      </c>
      <c r="F7106" t="s">
        <v>1226</v>
      </c>
      <c r="G7106" t="s">
        <v>134</v>
      </c>
      <c r="H7106" t="s">
        <v>64</v>
      </c>
      <c r="I7106">
        <v>0</v>
      </c>
      <c r="J7106">
        <v>55.7</v>
      </c>
      <c r="K7106">
        <v>0</v>
      </c>
      <c r="L7106" t="s">
        <v>24</v>
      </c>
    </row>
    <row r="7107" spans="1:13" hidden="1" x14ac:dyDescent="0.2">
      <c r="A7107" t="s">
        <v>107</v>
      </c>
      <c r="B7107" t="s">
        <v>1220</v>
      </c>
      <c r="C7107" t="s">
        <v>1145</v>
      </c>
      <c r="E7107" t="s">
        <v>1227</v>
      </c>
      <c r="F7107" t="s">
        <v>1228</v>
      </c>
      <c r="G7107" t="s">
        <v>134</v>
      </c>
      <c r="H7107" t="s">
        <v>64</v>
      </c>
      <c r="I7107">
        <v>0</v>
      </c>
      <c r="J7107">
        <v>55.7</v>
      </c>
      <c r="K7107">
        <v>0</v>
      </c>
      <c r="L7107" t="s">
        <v>24</v>
      </c>
      <c r="M7107" t="s">
        <v>1229</v>
      </c>
    </row>
    <row r="7108" spans="1:13" hidden="1" x14ac:dyDescent="0.2">
      <c r="A7108" t="s">
        <v>107</v>
      </c>
      <c r="B7108" t="s">
        <v>1220</v>
      </c>
      <c r="C7108" t="s">
        <v>1145</v>
      </c>
      <c r="E7108" t="s">
        <v>1230</v>
      </c>
      <c r="F7108" t="s">
        <v>1231</v>
      </c>
      <c r="G7108" t="s">
        <v>134</v>
      </c>
      <c r="H7108" t="s">
        <v>64</v>
      </c>
      <c r="I7108">
        <v>0</v>
      </c>
      <c r="J7108">
        <v>55.7</v>
      </c>
      <c r="K7108">
        <v>0</v>
      </c>
      <c r="L7108" t="s">
        <v>24</v>
      </c>
      <c r="M7108" t="s">
        <v>1232</v>
      </c>
    </row>
    <row r="7109" spans="1:13" hidden="1" x14ac:dyDescent="0.2">
      <c r="A7109" t="s">
        <v>107</v>
      </c>
      <c r="B7109" t="s">
        <v>1220</v>
      </c>
      <c r="C7109" t="s">
        <v>1145</v>
      </c>
      <c r="E7109" t="s">
        <v>116</v>
      </c>
      <c r="I7109">
        <v>0</v>
      </c>
      <c r="J7109">
        <v>55.7</v>
      </c>
      <c r="K7109">
        <v>0</v>
      </c>
    </row>
    <row r="7110" spans="1:13" hidden="1" x14ac:dyDescent="0.2">
      <c r="A7110" t="s">
        <v>107</v>
      </c>
      <c r="B7110" t="s">
        <v>1220</v>
      </c>
      <c r="C7110" t="s">
        <v>1145</v>
      </c>
      <c r="E7110" t="s">
        <v>46</v>
      </c>
      <c r="I7110">
        <v>0</v>
      </c>
      <c r="J7110">
        <v>55.7</v>
      </c>
      <c r="K7110">
        <v>0</v>
      </c>
    </row>
    <row r="7111" spans="1:13" hidden="1" x14ac:dyDescent="0.2">
      <c r="A7111" t="s">
        <v>108</v>
      </c>
      <c r="B7111" t="s">
        <v>1220</v>
      </c>
      <c r="C7111" t="s">
        <v>1145</v>
      </c>
      <c r="E7111" t="s">
        <v>1221</v>
      </c>
      <c r="F7111" t="s">
        <v>1208</v>
      </c>
      <c r="G7111" t="s">
        <v>134</v>
      </c>
      <c r="H7111" t="s">
        <v>64</v>
      </c>
      <c r="I7111">
        <v>38</v>
      </c>
      <c r="J7111">
        <v>55.7</v>
      </c>
      <c r="K7111">
        <v>2116.6</v>
      </c>
      <c r="L7111" t="s">
        <v>24</v>
      </c>
      <c r="M7111" t="s">
        <v>1209</v>
      </c>
    </row>
    <row r="7112" spans="1:13" hidden="1" x14ac:dyDescent="0.2">
      <c r="A7112" t="s">
        <v>108</v>
      </c>
      <c r="B7112" t="s">
        <v>1220</v>
      </c>
      <c r="C7112" t="s">
        <v>1145</v>
      </c>
      <c r="E7112" t="s">
        <v>46</v>
      </c>
      <c r="I7112">
        <v>0</v>
      </c>
      <c r="J7112">
        <v>55.7</v>
      </c>
      <c r="K7112">
        <v>0</v>
      </c>
    </row>
    <row r="7113" spans="1:13" hidden="1" x14ac:dyDescent="0.2">
      <c r="A7113" t="s">
        <v>108</v>
      </c>
      <c r="B7113" t="s">
        <v>1220</v>
      </c>
      <c r="C7113" t="s">
        <v>1145</v>
      </c>
      <c r="E7113" t="s">
        <v>20</v>
      </c>
      <c r="I7113">
        <v>2</v>
      </c>
      <c r="J7113">
        <v>55.7</v>
      </c>
      <c r="K7113">
        <v>111.4</v>
      </c>
    </row>
    <row r="7114" spans="1:13" hidden="1" x14ac:dyDescent="0.2">
      <c r="A7114" t="s">
        <v>108</v>
      </c>
      <c r="B7114" t="s">
        <v>1220</v>
      </c>
      <c r="C7114" t="s">
        <v>1145</v>
      </c>
      <c r="E7114" t="s">
        <v>17</v>
      </c>
      <c r="I7114">
        <v>0</v>
      </c>
      <c r="J7114">
        <v>55.7</v>
      </c>
      <c r="K7114">
        <v>0</v>
      </c>
    </row>
    <row r="7115" spans="1:13" hidden="1" x14ac:dyDescent="0.2">
      <c r="A7115" t="s">
        <v>108</v>
      </c>
      <c r="B7115" t="s">
        <v>1220</v>
      </c>
      <c r="C7115" t="s">
        <v>1145</v>
      </c>
      <c r="E7115" t="s">
        <v>18</v>
      </c>
      <c r="I7115">
        <v>0</v>
      </c>
      <c r="J7115">
        <v>55.7</v>
      </c>
      <c r="K7115">
        <v>0</v>
      </c>
    </row>
    <row r="7116" spans="1:13" hidden="1" x14ac:dyDescent="0.2">
      <c r="A7116" t="s">
        <v>108</v>
      </c>
      <c r="B7116" t="s">
        <v>1220</v>
      </c>
      <c r="C7116" t="s">
        <v>1145</v>
      </c>
      <c r="E7116" t="s">
        <v>1222</v>
      </c>
      <c r="F7116" t="s">
        <v>1223</v>
      </c>
      <c r="G7116" t="s">
        <v>134</v>
      </c>
      <c r="H7116" t="s">
        <v>198</v>
      </c>
      <c r="I7116">
        <v>0</v>
      </c>
      <c r="J7116">
        <v>55.7</v>
      </c>
      <c r="K7116">
        <v>0</v>
      </c>
      <c r="L7116" t="s">
        <v>24</v>
      </c>
      <c r="M7116" t="s">
        <v>1224</v>
      </c>
    </row>
    <row r="7117" spans="1:13" hidden="1" x14ac:dyDescent="0.2">
      <c r="A7117" t="s">
        <v>108</v>
      </c>
      <c r="B7117" t="s">
        <v>1220</v>
      </c>
      <c r="C7117" t="s">
        <v>1145</v>
      </c>
      <c r="E7117" t="s">
        <v>1206</v>
      </c>
      <c r="F7117" t="s">
        <v>1179</v>
      </c>
      <c r="G7117" t="s">
        <v>134</v>
      </c>
      <c r="H7117" t="s">
        <v>64</v>
      </c>
      <c r="I7117">
        <v>0</v>
      </c>
      <c r="J7117">
        <v>55.7</v>
      </c>
      <c r="K7117">
        <v>0</v>
      </c>
      <c r="L7117" t="s">
        <v>24</v>
      </c>
    </row>
    <row r="7118" spans="1:13" hidden="1" x14ac:dyDescent="0.2">
      <c r="A7118" t="s">
        <v>108</v>
      </c>
      <c r="B7118" t="s">
        <v>1220</v>
      </c>
      <c r="C7118" t="s">
        <v>1145</v>
      </c>
      <c r="E7118" t="s">
        <v>1225</v>
      </c>
      <c r="F7118" t="s">
        <v>1226</v>
      </c>
      <c r="G7118" t="s">
        <v>134</v>
      </c>
      <c r="H7118" t="s">
        <v>64</v>
      </c>
      <c r="I7118">
        <v>0</v>
      </c>
      <c r="J7118">
        <v>55.7</v>
      </c>
      <c r="K7118">
        <v>0</v>
      </c>
      <c r="L7118" t="s">
        <v>24</v>
      </c>
    </row>
    <row r="7119" spans="1:13" hidden="1" x14ac:dyDescent="0.2">
      <c r="A7119" t="s">
        <v>108</v>
      </c>
      <c r="B7119" t="s">
        <v>1220</v>
      </c>
      <c r="C7119" t="s">
        <v>1145</v>
      </c>
      <c r="E7119" t="s">
        <v>1227</v>
      </c>
      <c r="F7119" t="s">
        <v>1228</v>
      </c>
      <c r="G7119" t="s">
        <v>134</v>
      </c>
      <c r="H7119" t="s">
        <v>64</v>
      </c>
      <c r="I7119">
        <v>0</v>
      </c>
      <c r="J7119">
        <v>55.7</v>
      </c>
      <c r="K7119">
        <v>0</v>
      </c>
      <c r="L7119" t="s">
        <v>24</v>
      </c>
      <c r="M7119" t="s">
        <v>1229</v>
      </c>
    </row>
    <row r="7120" spans="1:13" hidden="1" x14ac:dyDescent="0.2">
      <c r="A7120" t="s">
        <v>108</v>
      </c>
      <c r="B7120" t="s">
        <v>1220</v>
      </c>
      <c r="C7120" t="s">
        <v>1145</v>
      </c>
      <c r="E7120" t="s">
        <v>1230</v>
      </c>
      <c r="F7120" t="s">
        <v>1231</v>
      </c>
      <c r="G7120" t="s">
        <v>134</v>
      </c>
      <c r="H7120" t="s">
        <v>64</v>
      </c>
      <c r="I7120">
        <v>0</v>
      </c>
      <c r="J7120">
        <v>55.7</v>
      </c>
      <c r="K7120">
        <v>0</v>
      </c>
      <c r="L7120" t="s">
        <v>24</v>
      </c>
      <c r="M7120" t="s">
        <v>1232</v>
      </c>
    </row>
    <row r="7121" spans="1:13" hidden="1" x14ac:dyDescent="0.2">
      <c r="A7121" t="s">
        <v>108</v>
      </c>
      <c r="B7121" t="s">
        <v>1220</v>
      </c>
      <c r="C7121" t="s">
        <v>1145</v>
      </c>
      <c r="E7121" t="s">
        <v>116</v>
      </c>
      <c r="I7121">
        <v>0</v>
      </c>
      <c r="J7121">
        <v>55.7</v>
      </c>
      <c r="K7121">
        <v>0</v>
      </c>
    </row>
    <row r="7122" spans="1:13" hidden="1" x14ac:dyDescent="0.2">
      <c r="A7122" t="s">
        <v>108</v>
      </c>
      <c r="B7122" t="s">
        <v>1220</v>
      </c>
      <c r="C7122" t="s">
        <v>1145</v>
      </c>
      <c r="E7122" t="s">
        <v>46</v>
      </c>
      <c r="I7122">
        <v>0</v>
      </c>
      <c r="J7122">
        <v>55.7</v>
      </c>
      <c r="K7122">
        <v>0</v>
      </c>
    </row>
    <row r="7123" spans="1:13" hidden="1" x14ac:dyDescent="0.2">
      <c r="A7123" t="s">
        <v>109</v>
      </c>
      <c r="B7123" t="s">
        <v>1220</v>
      </c>
      <c r="C7123" t="s">
        <v>1145</v>
      </c>
      <c r="E7123" t="s">
        <v>1221</v>
      </c>
      <c r="F7123" t="s">
        <v>1208</v>
      </c>
      <c r="G7123" t="s">
        <v>134</v>
      </c>
      <c r="H7123" t="s">
        <v>64</v>
      </c>
      <c r="I7123">
        <v>0</v>
      </c>
      <c r="J7123">
        <v>55.7</v>
      </c>
      <c r="K7123">
        <v>0</v>
      </c>
      <c r="L7123" t="s">
        <v>24</v>
      </c>
      <c r="M7123" t="s">
        <v>1209</v>
      </c>
    </row>
    <row r="7124" spans="1:13" hidden="1" x14ac:dyDescent="0.2">
      <c r="A7124" t="s">
        <v>109</v>
      </c>
      <c r="B7124" t="s">
        <v>1220</v>
      </c>
      <c r="C7124" t="s">
        <v>1145</v>
      </c>
      <c r="E7124" t="s">
        <v>46</v>
      </c>
      <c r="I7124">
        <v>0</v>
      </c>
      <c r="J7124">
        <v>55.7</v>
      </c>
      <c r="K7124">
        <v>0</v>
      </c>
    </row>
    <row r="7125" spans="1:13" hidden="1" x14ac:dyDescent="0.2">
      <c r="A7125" t="s">
        <v>109</v>
      </c>
      <c r="B7125" t="s">
        <v>1220</v>
      </c>
      <c r="C7125" t="s">
        <v>1145</v>
      </c>
      <c r="E7125" t="s">
        <v>20</v>
      </c>
      <c r="I7125">
        <v>0</v>
      </c>
      <c r="J7125">
        <v>55.7</v>
      </c>
      <c r="K7125">
        <v>0</v>
      </c>
    </row>
    <row r="7126" spans="1:13" hidden="1" x14ac:dyDescent="0.2">
      <c r="A7126" t="s">
        <v>109</v>
      </c>
      <c r="B7126" t="s">
        <v>1220</v>
      </c>
      <c r="C7126" t="s">
        <v>1145</v>
      </c>
      <c r="E7126" t="s">
        <v>17</v>
      </c>
      <c r="I7126">
        <v>32</v>
      </c>
      <c r="J7126">
        <v>55.7</v>
      </c>
      <c r="K7126">
        <v>1782.4</v>
      </c>
    </row>
    <row r="7127" spans="1:13" hidden="1" x14ac:dyDescent="0.2">
      <c r="A7127" t="s">
        <v>109</v>
      </c>
      <c r="B7127" t="s">
        <v>1220</v>
      </c>
      <c r="C7127" t="s">
        <v>1145</v>
      </c>
      <c r="E7127" t="s">
        <v>18</v>
      </c>
      <c r="I7127">
        <v>0</v>
      </c>
      <c r="J7127">
        <v>55.7</v>
      </c>
      <c r="K7127">
        <v>0</v>
      </c>
    </row>
    <row r="7128" spans="1:13" hidden="1" x14ac:dyDescent="0.2">
      <c r="A7128" t="s">
        <v>109</v>
      </c>
      <c r="B7128" t="s">
        <v>1220</v>
      </c>
      <c r="C7128" t="s">
        <v>1145</v>
      </c>
      <c r="E7128" t="s">
        <v>1222</v>
      </c>
      <c r="F7128" t="s">
        <v>1223</v>
      </c>
      <c r="G7128" t="s">
        <v>134</v>
      </c>
      <c r="H7128" t="s">
        <v>198</v>
      </c>
      <c r="I7128">
        <v>0</v>
      </c>
      <c r="J7128">
        <v>55.7</v>
      </c>
      <c r="K7128">
        <v>0</v>
      </c>
      <c r="L7128" t="s">
        <v>24</v>
      </c>
      <c r="M7128" t="s">
        <v>1224</v>
      </c>
    </row>
    <row r="7129" spans="1:13" hidden="1" x14ac:dyDescent="0.2">
      <c r="A7129" t="s">
        <v>109</v>
      </c>
      <c r="B7129" t="s">
        <v>1220</v>
      </c>
      <c r="C7129" t="s">
        <v>1145</v>
      </c>
      <c r="E7129" t="s">
        <v>1206</v>
      </c>
      <c r="F7129" t="s">
        <v>1179</v>
      </c>
      <c r="G7129" t="s">
        <v>134</v>
      </c>
      <c r="H7129" t="s">
        <v>64</v>
      </c>
      <c r="I7129">
        <v>0</v>
      </c>
      <c r="J7129">
        <v>55.7</v>
      </c>
      <c r="K7129">
        <v>0</v>
      </c>
      <c r="L7129" t="s">
        <v>24</v>
      </c>
    </row>
    <row r="7130" spans="1:13" hidden="1" x14ac:dyDescent="0.2">
      <c r="A7130" t="s">
        <v>109</v>
      </c>
      <c r="B7130" t="s">
        <v>1220</v>
      </c>
      <c r="C7130" t="s">
        <v>1145</v>
      </c>
      <c r="E7130" t="s">
        <v>1225</v>
      </c>
      <c r="F7130" t="s">
        <v>1226</v>
      </c>
      <c r="G7130" t="s">
        <v>134</v>
      </c>
      <c r="H7130" t="s">
        <v>64</v>
      </c>
      <c r="I7130">
        <v>0</v>
      </c>
      <c r="J7130">
        <v>55.7</v>
      </c>
      <c r="K7130">
        <v>0</v>
      </c>
      <c r="L7130" t="s">
        <v>24</v>
      </c>
    </row>
    <row r="7131" spans="1:13" hidden="1" x14ac:dyDescent="0.2">
      <c r="A7131" t="s">
        <v>109</v>
      </c>
      <c r="B7131" t="s">
        <v>1220</v>
      </c>
      <c r="C7131" t="s">
        <v>1145</v>
      </c>
      <c r="E7131" t="s">
        <v>1227</v>
      </c>
      <c r="F7131" t="s">
        <v>1228</v>
      </c>
      <c r="G7131" t="s">
        <v>134</v>
      </c>
      <c r="H7131" t="s">
        <v>64</v>
      </c>
      <c r="I7131">
        <v>0</v>
      </c>
      <c r="J7131">
        <v>55.7</v>
      </c>
      <c r="K7131">
        <v>0</v>
      </c>
      <c r="L7131" t="s">
        <v>24</v>
      </c>
      <c r="M7131" t="s">
        <v>1229</v>
      </c>
    </row>
    <row r="7132" spans="1:13" hidden="1" x14ac:dyDescent="0.2">
      <c r="A7132" t="s">
        <v>109</v>
      </c>
      <c r="B7132" t="s">
        <v>1220</v>
      </c>
      <c r="C7132" t="s">
        <v>1145</v>
      </c>
      <c r="E7132" t="s">
        <v>1230</v>
      </c>
      <c r="F7132" t="s">
        <v>1231</v>
      </c>
      <c r="G7132" t="s">
        <v>134</v>
      </c>
      <c r="H7132" t="s">
        <v>64</v>
      </c>
      <c r="I7132">
        <v>0</v>
      </c>
      <c r="J7132">
        <v>55.7</v>
      </c>
      <c r="K7132">
        <v>0</v>
      </c>
      <c r="L7132" t="s">
        <v>24</v>
      </c>
      <c r="M7132" t="s">
        <v>1232</v>
      </c>
    </row>
    <row r="7133" spans="1:13" hidden="1" x14ac:dyDescent="0.2">
      <c r="A7133" t="s">
        <v>109</v>
      </c>
      <c r="B7133" t="s">
        <v>1220</v>
      </c>
      <c r="C7133" t="s">
        <v>1145</v>
      </c>
      <c r="E7133" t="s">
        <v>116</v>
      </c>
      <c r="I7133">
        <v>0</v>
      </c>
      <c r="J7133">
        <v>55.7</v>
      </c>
      <c r="K7133">
        <v>0</v>
      </c>
    </row>
    <row r="7134" spans="1:13" hidden="1" x14ac:dyDescent="0.2">
      <c r="A7134" t="s">
        <v>109</v>
      </c>
      <c r="B7134" t="s">
        <v>1220</v>
      </c>
      <c r="C7134" t="s">
        <v>1145</v>
      </c>
      <c r="E7134" t="s">
        <v>46</v>
      </c>
      <c r="I7134">
        <v>0</v>
      </c>
      <c r="J7134">
        <v>55.7</v>
      </c>
      <c r="K7134">
        <v>0</v>
      </c>
    </row>
    <row r="7135" spans="1:13" hidden="1" x14ac:dyDescent="0.2">
      <c r="A7135" t="s">
        <v>14</v>
      </c>
      <c r="B7135" t="s">
        <v>1233</v>
      </c>
      <c r="C7135" t="s">
        <v>1145</v>
      </c>
      <c r="E7135" t="s">
        <v>1234</v>
      </c>
      <c r="F7135" t="s">
        <v>1235</v>
      </c>
      <c r="G7135" t="s">
        <v>134</v>
      </c>
      <c r="H7135" t="s">
        <v>64</v>
      </c>
      <c r="I7135">
        <v>7.75</v>
      </c>
      <c r="J7135">
        <v>42.83</v>
      </c>
      <c r="K7135">
        <v>331.9325</v>
      </c>
      <c r="L7135" t="s">
        <v>24</v>
      </c>
      <c r="M7135" t="s">
        <v>1236</v>
      </c>
    </row>
    <row r="7136" spans="1:13" hidden="1" x14ac:dyDescent="0.2">
      <c r="A7136" t="s">
        <v>14</v>
      </c>
      <c r="B7136" t="s">
        <v>1233</v>
      </c>
      <c r="C7136" t="s">
        <v>1145</v>
      </c>
      <c r="E7136" t="s">
        <v>614</v>
      </c>
      <c r="F7136" t="s">
        <v>615</v>
      </c>
      <c r="G7136" t="s">
        <v>134</v>
      </c>
      <c r="H7136" t="s">
        <v>180</v>
      </c>
      <c r="I7136">
        <v>15.5</v>
      </c>
      <c r="J7136">
        <v>42.83</v>
      </c>
      <c r="K7136">
        <v>663.86500000000001</v>
      </c>
      <c r="L7136" t="s">
        <v>24</v>
      </c>
      <c r="M7136" t="s">
        <v>616</v>
      </c>
    </row>
    <row r="7137" spans="1:14" hidden="1" x14ac:dyDescent="0.2">
      <c r="A7137" t="s">
        <v>14</v>
      </c>
      <c r="B7137" t="s">
        <v>1233</v>
      </c>
      <c r="C7137" t="s">
        <v>1145</v>
      </c>
      <c r="E7137" t="s">
        <v>1237</v>
      </c>
      <c r="F7137" t="s">
        <v>1238</v>
      </c>
      <c r="G7137" t="s">
        <v>134</v>
      </c>
      <c r="H7137" t="s">
        <v>145</v>
      </c>
      <c r="I7137">
        <v>15.5</v>
      </c>
      <c r="J7137">
        <v>42.83</v>
      </c>
      <c r="K7137">
        <v>663.86500000000001</v>
      </c>
      <c r="L7137" t="s">
        <v>24</v>
      </c>
      <c r="M7137" t="s">
        <v>1239</v>
      </c>
    </row>
    <row r="7138" spans="1:14" hidden="1" x14ac:dyDescent="0.2">
      <c r="A7138" t="s">
        <v>36</v>
      </c>
      <c r="B7138" t="s">
        <v>1233</v>
      </c>
      <c r="C7138" t="s">
        <v>1145</v>
      </c>
      <c r="E7138" t="s">
        <v>614</v>
      </c>
      <c r="F7138" t="s">
        <v>615</v>
      </c>
      <c r="G7138" t="s">
        <v>134</v>
      </c>
      <c r="H7138" t="s">
        <v>180</v>
      </c>
      <c r="I7138">
        <v>23.25</v>
      </c>
      <c r="J7138">
        <v>42.83</v>
      </c>
      <c r="K7138">
        <v>995.79750000000001</v>
      </c>
      <c r="L7138" t="s">
        <v>24</v>
      </c>
      <c r="M7138" t="s">
        <v>616</v>
      </c>
    </row>
    <row r="7139" spans="1:14" hidden="1" x14ac:dyDescent="0.2">
      <c r="A7139" t="s">
        <v>36</v>
      </c>
      <c r="B7139" t="s">
        <v>1233</v>
      </c>
      <c r="C7139" t="s">
        <v>1145</v>
      </c>
      <c r="E7139" t="s">
        <v>1240</v>
      </c>
      <c r="F7139" t="s">
        <v>1241</v>
      </c>
      <c r="G7139" t="s">
        <v>134</v>
      </c>
      <c r="H7139" t="s">
        <v>64</v>
      </c>
      <c r="I7139">
        <v>7.75</v>
      </c>
      <c r="J7139">
        <v>42.83</v>
      </c>
      <c r="K7139">
        <v>331.9325</v>
      </c>
      <c r="L7139" t="s">
        <v>24</v>
      </c>
      <c r="M7139" t="s">
        <v>1152</v>
      </c>
    </row>
    <row r="7140" spans="1:14" hidden="1" x14ac:dyDescent="0.2">
      <c r="A7140" t="s">
        <v>36</v>
      </c>
      <c r="B7140" t="s">
        <v>1233</v>
      </c>
      <c r="C7140" t="s">
        <v>1145</v>
      </c>
      <c r="E7140" t="s">
        <v>1242</v>
      </c>
      <c r="F7140" t="s">
        <v>1243</v>
      </c>
      <c r="G7140" t="s">
        <v>134</v>
      </c>
      <c r="H7140" t="s">
        <v>64</v>
      </c>
      <c r="I7140">
        <v>7.75</v>
      </c>
      <c r="J7140">
        <v>42.83</v>
      </c>
      <c r="K7140">
        <v>331.9325</v>
      </c>
      <c r="L7140" t="s">
        <v>24</v>
      </c>
      <c r="M7140" t="s">
        <v>1244</v>
      </c>
    </row>
    <row r="7141" spans="1:14" hidden="1" x14ac:dyDescent="0.2">
      <c r="A7141" t="s">
        <v>37</v>
      </c>
      <c r="B7141" t="s">
        <v>1233</v>
      </c>
      <c r="C7141" t="s">
        <v>1145</v>
      </c>
      <c r="E7141" t="s">
        <v>614</v>
      </c>
      <c r="F7141" t="s">
        <v>615</v>
      </c>
      <c r="G7141" t="s">
        <v>134</v>
      </c>
      <c r="H7141" t="s">
        <v>180</v>
      </c>
      <c r="I7141">
        <v>31</v>
      </c>
      <c r="J7141">
        <v>42.83</v>
      </c>
      <c r="K7141">
        <v>1327.73</v>
      </c>
      <c r="L7141" t="s">
        <v>24</v>
      </c>
      <c r="M7141" t="s">
        <v>616</v>
      </c>
    </row>
    <row r="7142" spans="1:14" hidden="1" x14ac:dyDescent="0.2">
      <c r="A7142" t="s">
        <v>37</v>
      </c>
      <c r="B7142" t="s">
        <v>1233</v>
      </c>
      <c r="C7142" t="s">
        <v>1145</v>
      </c>
      <c r="E7142" t="s">
        <v>1245</v>
      </c>
      <c r="F7142" t="s">
        <v>1235</v>
      </c>
      <c r="G7142" t="s">
        <v>134</v>
      </c>
      <c r="H7142" t="s">
        <v>64</v>
      </c>
      <c r="I7142">
        <v>7.75</v>
      </c>
      <c r="J7142">
        <v>42.83</v>
      </c>
      <c r="K7142">
        <v>331.9325</v>
      </c>
      <c r="L7142" t="s">
        <v>24</v>
      </c>
      <c r="M7142" t="s">
        <v>1236</v>
      </c>
    </row>
    <row r="7143" spans="1:14" hidden="1" x14ac:dyDescent="0.2">
      <c r="A7143" t="s">
        <v>39</v>
      </c>
      <c r="B7143" t="s">
        <v>1233</v>
      </c>
      <c r="C7143" t="s">
        <v>1145</v>
      </c>
      <c r="E7143" t="s">
        <v>1237</v>
      </c>
      <c r="F7143" t="s">
        <v>1238</v>
      </c>
      <c r="G7143" t="s">
        <v>134</v>
      </c>
      <c r="H7143" t="s">
        <v>145</v>
      </c>
      <c r="I7143">
        <v>7.75</v>
      </c>
      <c r="J7143">
        <v>42.83</v>
      </c>
      <c r="K7143">
        <v>331.9325</v>
      </c>
      <c r="L7143" t="s">
        <v>24</v>
      </c>
      <c r="M7143" t="s">
        <v>1239</v>
      </c>
    </row>
    <row r="7144" spans="1:14" hidden="1" x14ac:dyDescent="0.2">
      <c r="A7144" t="s">
        <v>39</v>
      </c>
      <c r="B7144" t="s">
        <v>1233</v>
      </c>
      <c r="C7144" t="s">
        <v>1145</v>
      </c>
      <c r="E7144" t="s">
        <v>1246</v>
      </c>
      <c r="F7144" t="s">
        <v>1247</v>
      </c>
      <c r="G7144" t="s">
        <v>134</v>
      </c>
      <c r="H7144" t="s">
        <v>64</v>
      </c>
      <c r="I7144">
        <v>15.5</v>
      </c>
      <c r="J7144">
        <v>42.83</v>
      </c>
      <c r="K7144">
        <v>663.86500000000001</v>
      </c>
      <c r="L7144" t="s">
        <v>24</v>
      </c>
      <c r="M7144" t="s">
        <v>1239</v>
      </c>
    </row>
    <row r="7145" spans="1:14" hidden="1" x14ac:dyDescent="0.2">
      <c r="A7145" t="s">
        <v>39</v>
      </c>
      <c r="B7145" t="s">
        <v>1233</v>
      </c>
      <c r="C7145" t="s">
        <v>1145</v>
      </c>
      <c r="E7145" t="s">
        <v>1245</v>
      </c>
      <c r="F7145" t="s">
        <v>1235</v>
      </c>
      <c r="G7145" t="s">
        <v>134</v>
      </c>
      <c r="H7145" t="s">
        <v>64</v>
      </c>
      <c r="I7145">
        <v>15.5</v>
      </c>
      <c r="J7145">
        <v>42.83</v>
      </c>
      <c r="K7145">
        <v>663.86500000000001</v>
      </c>
      <c r="L7145" t="s">
        <v>24</v>
      </c>
      <c r="M7145" t="s">
        <v>1236</v>
      </c>
    </row>
    <row r="7146" spans="1:14" hidden="1" x14ac:dyDescent="0.2">
      <c r="A7146" t="s">
        <v>44</v>
      </c>
      <c r="B7146" t="s">
        <v>1233</v>
      </c>
      <c r="C7146" t="s">
        <v>1145</v>
      </c>
      <c r="E7146" t="s">
        <v>1245</v>
      </c>
      <c r="F7146" t="s">
        <v>1235</v>
      </c>
      <c r="G7146" t="s">
        <v>134</v>
      </c>
      <c r="H7146" t="s">
        <v>64</v>
      </c>
      <c r="I7146">
        <v>7.75</v>
      </c>
      <c r="J7146">
        <v>42.83</v>
      </c>
      <c r="K7146">
        <v>331.9325</v>
      </c>
      <c r="L7146" t="s">
        <v>24</v>
      </c>
      <c r="M7146" t="s">
        <v>1236</v>
      </c>
    </row>
    <row r="7147" spans="1:14" hidden="1" x14ac:dyDescent="0.2">
      <c r="A7147" t="s">
        <v>44</v>
      </c>
      <c r="B7147" t="s">
        <v>1233</v>
      </c>
      <c r="C7147" t="s">
        <v>1145</v>
      </c>
      <c r="E7147" t="s">
        <v>614</v>
      </c>
      <c r="F7147" t="s">
        <v>615</v>
      </c>
      <c r="G7147" t="s">
        <v>134</v>
      </c>
      <c r="H7147" t="s">
        <v>180</v>
      </c>
      <c r="I7147">
        <v>31</v>
      </c>
      <c r="J7147">
        <v>42.83</v>
      </c>
      <c r="K7147">
        <v>1327.73</v>
      </c>
      <c r="L7147" t="s">
        <v>24</v>
      </c>
      <c r="M7147" t="s">
        <v>616</v>
      </c>
    </row>
    <row r="7148" spans="1:14" hidden="1" x14ac:dyDescent="0.2">
      <c r="A7148" t="s">
        <v>47</v>
      </c>
      <c r="B7148" t="s">
        <v>1233</v>
      </c>
      <c r="C7148" t="s">
        <v>1145</v>
      </c>
      <c r="E7148" t="s">
        <v>614</v>
      </c>
      <c r="F7148" t="s">
        <v>615</v>
      </c>
      <c r="G7148" t="s">
        <v>134</v>
      </c>
      <c r="H7148" t="s">
        <v>180</v>
      </c>
      <c r="I7148">
        <v>31</v>
      </c>
      <c r="J7148">
        <v>42.83</v>
      </c>
      <c r="K7148">
        <v>1327.73</v>
      </c>
      <c r="L7148" t="s">
        <v>24</v>
      </c>
      <c r="M7148" t="s">
        <v>616</v>
      </c>
      <c r="N7148" t="s">
        <v>1248</v>
      </c>
    </row>
    <row r="7149" spans="1:14" hidden="1" x14ac:dyDescent="0.2">
      <c r="A7149" t="s">
        <v>47</v>
      </c>
      <c r="B7149" t="s">
        <v>1233</v>
      </c>
      <c r="C7149" t="s">
        <v>1145</v>
      </c>
      <c r="E7149" t="s">
        <v>1245</v>
      </c>
      <c r="F7149" t="s">
        <v>1235</v>
      </c>
      <c r="G7149" t="s">
        <v>134</v>
      </c>
      <c r="H7149" t="s">
        <v>64</v>
      </c>
      <c r="I7149">
        <v>7.75</v>
      </c>
      <c r="J7149">
        <v>42.83</v>
      </c>
      <c r="K7149">
        <v>331.9325</v>
      </c>
      <c r="L7149" t="s">
        <v>24</v>
      </c>
      <c r="M7149" t="s">
        <v>1236</v>
      </c>
    </row>
    <row r="7150" spans="1:14" hidden="1" x14ac:dyDescent="0.2">
      <c r="A7150" t="s">
        <v>48</v>
      </c>
      <c r="B7150" t="s">
        <v>1233</v>
      </c>
      <c r="C7150" t="s">
        <v>1145</v>
      </c>
      <c r="E7150" t="s">
        <v>1245</v>
      </c>
      <c r="F7150" t="s">
        <v>1235</v>
      </c>
      <c r="G7150" t="s">
        <v>134</v>
      </c>
      <c r="H7150" t="s">
        <v>64</v>
      </c>
      <c r="I7150">
        <v>15.5</v>
      </c>
      <c r="J7150">
        <v>42.83</v>
      </c>
      <c r="K7150">
        <v>663.86500000000001</v>
      </c>
      <c r="L7150" t="s">
        <v>24</v>
      </c>
      <c r="M7150" t="s">
        <v>1236</v>
      </c>
    </row>
    <row r="7151" spans="1:14" hidden="1" x14ac:dyDescent="0.2">
      <c r="A7151" t="s">
        <v>48</v>
      </c>
      <c r="B7151" t="s">
        <v>1233</v>
      </c>
      <c r="C7151" t="s">
        <v>1145</v>
      </c>
      <c r="E7151" t="s">
        <v>614</v>
      </c>
      <c r="F7151" t="s">
        <v>615</v>
      </c>
      <c r="G7151" t="s">
        <v>134</v>
      </c>
      <c r="H7151" t="s">
        <v>180</v>
      </c>
      <c r="I7151">
        <v>23.25</v>
      </c>
      <c r="J7151">
        <v>42.83</v>
      </c>
      <c r="K7151">
        <v>995.79750000000001</v>
      </c>
      <c r="L7151" t="s">
        <v>24</v>
      </c>
      <c r="M7151" t="s">
        <v>616</v>
      </c>
      <c r="N7151" t="s">
        <v>1249</v>
      </c>
    </row>
    <row r="7152" spans="1:14" hidden="1" x14ac:dyDescent="0.2">
      <c r="A7152" t="s">
        <v>49</v>
      </c>
      <c r="B7152" t="s">
        <v>1233</v>
      </c>
      <c r="C7152" t="s">
        <v>1145</v>
      </c>
      <c r="E7152" t="s">
        <v>614</v>
      </c>
      <c r="F7152" t="s">
        <v>615</v>
      </c>
      <c r="G7152" t="s">
        <v>134</v>
      </c>
      <c r="H7152" t="s">
        <v>180</v>
      </c>
      <c r="I7152">
        <v>7.75</v>
      </c>
      <c r="J7152">
        <v>42.83</v>
      </c>
      <c r="K7152">
        <v>331.9325</v>
      </c>
      <c r="L7152" t="s">
        <v>24</v>
      </c>
      <c r="M7152" t="s">
        <v>616</v>
      </c>
      <c r="N7152" t="s">
        <v>1249</v>
      </c>
    </row>
    <row r="7153" spans="1:14" hidden="1" x14ac:dyDescent="0.2">
      <c r="A7153" t="s">
        <v>49</v>
      </c>
      <c r="B7153" t="s">
        <v>1233</v>
      </c>
      <c r="C7153" t="s">
        <v>1145</v>
      </c>
      <c r="E7153" t="s">
        <v>1250</v>
      </c>
      <c r="F7153" t="s">
        <v>1235</v>
      </c>
      <c r="G7153" t="s">
        <v>134</v>
      </c>
      <c r="H7153" t="s">
        <v>64</v>
      </c>
      <c r="I7153">
        <v>15.5</v>
      </c>
      <c r="J7153">
        <v>42.83</v>
      </c>
      <c r="K7153">
        <v>663.86500000000001</v>
      </c>
      <c r="L7153" t="s">
        <v>24</v>
      </c>
      <c r="M7153" t="s">
        <v>1236</v>
      </c>
      <c r="N7153" t="s">
        <v>1251</v>
      </c>
    </row>
    <row r="7154" spans="1:14" hidden="1" x14ac:dyDescent="0.2">
      <c r="A7154" t="s">
        <v>49</v>
      </c>
      <c r="B7154" t="s">
        <v>1233</v>
      </c>
      <c r="C7154" t="s">
        <v>1145</v>
      </c>
      <c r="E7154" t="s">
        <v>17</v>
      </c>
      <c r="I7154">
        <v>15.5</v>
      </c>
      <c r="J7154">
        <v>42.83</v>
      </c>
      <c r="K7154">
        <v>663.86500000000001</v>
      </c>
    </row>
    <row r="7155" spans="1:14" hidden="1" x14ac:dyDescent="0.2">
      <c r="A7155" t="s">
        <v>51</v>
      </c>
      <c r="B7155" t="s">
        <v>1233</v>
      </c>
      <c r="C7155" t="s">
        <v>1145</v>
      </c>
      <c r="E7155" t="s">
        <v>17</v>
      </c>
      <c r="I7155">
        <v>15.5</v>
      </c>
      <c r="J7155">
        <v>42.83</v>
      </c>
      <c r="K7155">
        <v>663.86500000000001</v>
      </c>
    </row>
    <row r="7156" spans="1:14" hidden="1" x14ac:dyDescent="0.2">
      <c r="A7156" t="s">
        <v>51</v>
      </c>
      <c r="B7156" t="s">
        <v>1233</v>
      </c>
      <c r="C7156" t="s">
        <v>1145</v>
      </c>
      <c r="E7156" t="s">
        <v>1242</v>
      </c>
      <c r="F7156" t="s">
        <v>1243</v>
      </c>
      <c r="G7156" t="s">
        <v>134</v>
      </c>
      <c r="H7156" t="s">
        <v>64</v>
      </c>
      <c r="I7156">
        <v>15.5</v>
      </c>
      <c r="J7156">
        <v>42.83</v>
      </c>
      <c r="K7156">
        <v>663.86500000000001</v>
      </c>
      <c r="L7156" t="s">
        <v>24</v>
      </c>
      <c r="M7156" t="s">
        <v>1244</v>
      </c>
    </row>
    <row r="7157" spans="1:14" hidden="1" x14ac:dyDescent="0.2">
      <c r="A7157" t="s">
        <v>51</v>
      </c>
      <c r="B7157" t="s">
        <v>1233</v>
      </c>
      <c r="C7157" t="s">
        <v>1145</v>
      </c>
      <c r="E7157" t="s">
        <v>614</v>
      </c>
      <c r="F7157" t="s">
        <v>615</v>
      </c>
      <c r="G7157" t="s">
        <v>134</v>
      </c>
      <c r="H7157" t="s">
        <v>180</v>
      </c>
      <c r="I7157">
        <v>7.75</v>
      </c>
      <c r="J7157">
        <v>42.83</v>
      </c>
      <c r="K7157">
        <v>331.9325</v>
      </c>
      <c r="L7157" t="s">
        <v>24</v>
      </c>
      <c r="M7157" t="s">
        <v>616</v>
      </c>
    </row>
    <row r="7158" spans="1:14" hidden="1" x14ac:dyDescent="0.2">
      <c r="A7158" t="s">
        <v>55</v>
      </c>
      <c r="B7158" t="s">
        <v>1233</v>
      </c>
      <c r="C7158" t="s">
        <v>1145</v>
      </c>
      <c r="E7158" t="s">
        <v>614</v>
      </c>
      <c r="F7158" t="s">
        <v>615</v>
      </c>
      <c r="G7158" t="s">
        <v>134</v>
      </c>
      <c r="H7158" t="s">
        <v>180</v>
      </c>
      <c r="I7158">
        <v>15.5</v>
      </c>
      <c r="J7158">
        <v>42.83</v>
      </c>
      <c r="K7158">
        <v>663.86500000000001</v>
      </c>
      <c r="L7158" t="s">
        <v>24</v>
      </c>
      <c r="M7158" t="s">
        <v>616</v>
      </c>
    </row>
    <row r="7159" spans="1:14" hidden="1" x14ac:dyDescent="0.2">
      <c r="A7159" t="s">
        <v>55</v>
      </c>
      <c r="B7159" t="s">
        <v>1233</v>
      </c>
      <c r="C7159" t="s">
        <v>1145</v>
      </c>
      <c r="E7159" t="s">
        <v>1250</v>
      </c>
      <c r="F7159" t="s">
        <v>1235</v>
      </c>
      <c r="G7159" t="s">
        <v>134</v>
      </c>
      <c r="H7159" t="s">
        <v>64</v>
      </c>
      <c r="I7159">
        <v>7.75</v>
      </c>
      <c r="J7159">
        <v>42.83</v>
      </c>
      <c r="K7159">
        <v>331.9325</v>
      </c>
      <c r="L7159" t="s">
        <v>24</v>
      </c>
      <c r="M7159" t="s">
        <v>1236</v>
      </c>
    </row>
    <row r="7160" spans="1:14" hidden="1" x14ac:dyDescent="0.2">
      <c r="A7160" t="s">
        <v>55</v>
      </c>
      <c r="B7160" t="s">
        <v>1233</v>
      </c>
      <c r="C7160" t="s">
        <v>1145</v>
      </c>
      <c r="E7160" t="s">
        <v>1242</v>
      </c>
      <c r="F7160" t="s">
        <v>1243</v>
      </c>
      <c r="G7160" t="s">
        <v>134</v>
      </c>
      <c r="H7160" t="s">
        <v>64</v>
      </c>
      <c r="I7160">
        <v>15.5</v>
      </c>
      <c r="J7160">
        <v>42.83</v>
      </c>
      <c r="K7160">
        <v>663.86500000000001</v>
      </c>
      <c r="L7160" t="s">
        <v>24</v>
      </c>
      <c r="M7160" t="s">
        <v>1244</v>
      </c>
    </row>
    <row r="7161" spans="1:14" hidden="1" x14ac:dyDescent="0.2">
      <c r="A7161" t="s">
        <v>56</v>
      </c>
      <c r="B7161" t="s">
        <v>1233</v>
      </c>
      <c r="C7161" t="s">
        <v>1145</v>
      </c>
      <c r="E7161" t="s">
        <v>614</v>
      </c>
      <c r="F7161" t="s">
        <v>615</v>
      </c>
      <c r="G7161" t="s">
        <v>134</v>
      </c>
      <c r="H7161" t="s">
        <v>180</v>
      </c>
      <c r="I7161">
        <v>23.25</v>
      </c>
      <c r="J7161">
        <v>42.83</v>
      </c>
      <c r="K7161">
        <v>995.79750000000001</v>
      </c>
      <c r="L7161" t="s">
        <v>24</v>
      </c>
      <c r="M7161" t="s">
        <v>616</v>
      </c>
    </row>
    <row r="7162" spans="1:14" hidden="1" x14ac:dyDescent="0.2">
      <c r="A7162" t="s">
        <v>56</v>
      </c>
      <c r="B7162" t="s">
        <v>1233</v>
      </c>
      <c r="C7162" t="s">
        <v>1145</v>
      </c>
      <c r="E7162" t="s">
        <v>46</v>
      </c>
      <c r="I7162">
        <v>15.5</v>
      </c>
      <c r="J7162">
        <v>42.83</v>
      </c>
      <c r="K7162">
        <v>663.86500000000001</v>
      </c>
    </row>
    <row r="7163" spans="1:14" hidden="1" x14ac:dyDescent="0.2">
      <c r="A7163" t="s">
        <v>60</v>
      </c>
      <c r="B7163" t="s">
        <v>1233</v>
      </c>
      <c r="C7163" t="s">
        <v>1145</v>
      </c>
      <c r="E7163" t="s">
        <v>1246</v>
      </c>
      <c r="F7163" t="s">
        <v>1247</v>
      </c>
      <c r="G7163" t="s">
        <v>134</v>
      </c>
      <c r="H7163" t="s">
        <v>64</v>
      </c>
      <c r="I7163">
        <v>15.5</v>
      </c>
      <c r="J7163">
        <v>42.83</v>
      </c>
      <c r="K7163">
        <v>663.86500000000001</v>
      </c>
      <c r="L7163" t="s">
        <v>24</v>
      </c>
      <c r="M7163" t="s">
        <v>1239</v>
      </c>
    </row>
    <row r="7164" spans="1:14" hidden="1" x14ac:dyDescent="0.2">
      <c r="A7164" t="s">
        <v>60</v>
      </c>
      <c r="B7164" t="s">
        <v>1233</v>
      </c>
      <c r="C7164" t="s">
        <v>1145</v>
      </c>
      <c r="E7164" t="s">
        <v>1252</v>
      </c>
      <c r="F7164" t="s">
        <v>615</v>
      </c>
      <c r="G7164" t="s">
        <v>134</v>
      </c>
      <c r="H7164" t="s">
        <v>180</v>
      </c>
      <c r="I7164">
        <v>11.5</v>
      </c>
      <c r="J7164">
        <v>42.83</v>
      </c>
      <c r="K7164">
        <v>492.54500000000002</v>
      </c>
      <c r="L7164" t="s">
        <v>24</v>
      </c>
      <c r="M7164" t="s">
        <v>616</v>
      </c>
    </row>
    <row r="7165" spans="1:14" hidden="1" x14ac:dyDescent="0.2">
      <c r="A7165" t="s">
        <v>60</v>
      </c>
      <c r="B7165" t="s">
        <v>1233</v>
      </c>
      <c r="C7165" t="s">
        <v>1145</v>
      </c>
      <c r="E7165" t="s">
        <v>1250</v>
      </c>
      <c r="F7165" t="s">
        <v>1235</v>
      </c>
      <c r="G7165" t="s">
        <v>134</v>
      </c>
      <c r="H7165" t="s">
        <v>64</v>
      </c>
      <c r="I7165">
        <v>7.75</v>
      </c>
      <c r="J7165">
        <v>42.83</v>
      </c>
      <c r="K7165">
        <v>331.9325</v>
      </c>
      <c r="L7165" t="s">
        <v>24</v>
      </c>
      <c r="M7165" t="s">
        <v>1236</v>
      </c>
    </row>
    <row r="7166" spans="1:14" hidden="1" x14ac:dyDescent="0.2">
      <c r="A7166" t="s">
        <v>60</v>
      </c>
      <c r="B7166" t="s">
        <v>1233</v>
      </c>
      <c r="C7166" t="s">
        <v>1145</v>
      </c>
      <c r="E7166" t="s">
        <v>46</v>
      </c>
      <c r="I7166">
        <v>4</v>
      </c>
      <c r="J7166">
        <v>42.83</v>
      </c>
      <c r="K7166">
        <v>171.32</v>
      </c>
      <c r="N7166" t="s">
        <v>1253</v>
      </c>
    </row>
    <row r="7167" spans="1:14" hidden="1" x14ac:dyDescent="0.2">
      <c r="A7167" t="s">
        <v>67</v>
      </c>
      <c r="B7167" t="s">
        <v>1233</v>
      </c>
      <c r="C7167" t="s">
        <v>1145</v>
      </c>
      <c r="E7167" t="s">
        <v>614</v>
      </c>
      <c r="F7167" t="s">
        <v>615</v>
      </c>
      <c r="G7167" t="s">
        <v>134</v>
      </c>
      <c r="H7167" t="s">
        <v>180</v>
      </c>
      <c r="I7167">
        <v>23.25</v>
      </c>
      <c r="J7167">
        <v>42.83</v>
      </c>
      <c r="K7167">
        <v>995.79750000000001</v>
      </c>
      <c r="L7167" t="s">
        <v>24</v>
      </c>
      <c r="M7167" t="s">
        <v>616</v>
      </c>
    </row>
    <row r="7168" spans="1:14" hidden="1" x14ac:dyDescent="0.2">
      <c r="A7168" t="s">
        <v>67</v>
      </c>
      <c r="B7168" t="s">
        <v>1233</v>
      </c>
      <c r="C7168" t="s">
        <v>1145</v>
      </c>
      <c r="E7168" t="s">
        <v>1254</v>
      </c>
      <c r="F7168" t="s">
        <v>1238</v>
      </c>
      <c r="G7168" t="s">
        <v>134</v>
      </c>
      <c r="H7168" t="s">
        <v>145</v>
      </c>
      <c r="I7168">
        <v>15.5</v>
      </c>
      <c r="J7168">
        <v>42.83</v>
      </c>
      <c r="K7168">
        <v>663.86500000000001</v>
      </c>
      <c r="L7168" t="s">
        <v>24</v>
      </c>
      <c r="M7168" t="s">
        <v>1239</v>
      </c>
    </row>
    <row r="7169" spans="1:14" hidden="1" x14ac:dyDescent="0.2">
      <c r="A7169" t="s">
        <v>68</v>
      </c>
      <c r="B7169" t="s">
        <v>1233</v>
      </c>
      <c r="C7169" t="s">
        <v>1145</v>
      </c>
      <c r="E7169" t="s">
        <v>614</v>
      </c>
      <c r="F7169" t="s">
        <v>615</v>
      </c>
      <c r="G7169" t="s">
        <v>134</v>
      </c>
      <c r="H7169" t="s">
        <v>180</v>
      </c>
      <c r="I7169">
        <v>31</v>
      </c>
      <c r="J7169">
        <v>42.83</v>
      </c>
      <c r="K7169">
        <v>1327.73</v>
      </c>
      <c r="L7169" t="s">
        <v>24</v>
      </c>
      <c r="M7169" t="s">
        <v>616</v>
      </c>
    </row>
    <row r="7170" spans="1:14" hidden="1" x14ac:dyDescent="0.2">
      <c r="A7170" t="s">
        <v>68</v>
      </c>
      <c r="B7170" t="s">
        <v>1233</v>
      </c>
      <c r="C7170" t="s">
        <v>1145</v>
      </c>
      <c r="E7170" t="s">
        <v>17</v>
      </c>
      <c r="I7170">
        <v>4</v>
      </c>
      <c r="J7170">
        <v>42.83</v>
      </c>
      <c r="K7170">
        <v>171.32</v>
      </c>
    </row>
    <row r="7171" spans="1:14" hidden="1" x14ac:dyDescent="0.2">
      <c r="A7171" t="s">
        <v>68</v>
      </c>
      <c r="B7171" t="s">
        <v>1233</v>
      </c>
      <c r="C7171" t="s">
        <v>1145</v>
      </c>
      <c r="E7171" t="s">
        <v>1245</v>
      </c>
      <c r="F7171" t="s">
        <v>1235</v>
      </c>
      <c r="G7171" t="s">
        <v>134</v>
      </c>
      <c r="H7171" t="s">
        <v>64</v>
      </c>
      <c r="I7171">
        <v>3.75</v>
      </c>
      <c r="J7171">
        <v>42.83</v>
      </c>
      <c r="K7171">
        <v>160.61250000000001</v>
      </c>
      <c r="L7171" t="s">
        <v>24</v>
      </c>
      <c r="M7171" t="s">
        <v>1236</v>
      </c>
    </row>
    <row r="7172" spans="1:14" hidden="1" x14ac:dyDescent="0.2">
      <c r="A7172" t="s">
        <v>69</v>
      </c>
      <c r="B7172" t="s">
        <v>1233</v>
      </c>
      <c r="C7172" t="s">
        <v>1145</v>
      </c>
      <c r="E7172" t="s">
        <v>1255</v>
      </c>
      <c r="F7172" t="s">
        <v>1247</v>
      </c>
      <c r="G7172" t="s">
        <v>134</v>
      </c>
      <c r="H7172" t="s">
        <v>64</v>
      </c>
      <c r="I7172">
        <v>7.75</v>
      </c>
      <c r="J7172">
        <v>42.83</v>
      </c>
      <c r="K7172">
        <v>331.9325</v>
      </c>
      <c r="L7172" t="s">
        <v>24</v>
      </c>
      <c r="M7172" t="s">
        <v>1239</v>
      </c>
    </row>
    <row r="7173" spans="1:14" hidden="1" x14ac:dyDescent="0.2">
      <c r="A7173" t="s">
        <v>69</v>
      </c>
      <c r="B7173" t="s">
        <v>1233</v>
      </c>
      <c r="C7173" t="s">
        <v>1145</v>
      </c>
      <c r="E7173" t="s">
        <v>46</v>
      </c>
      <c r="I7173">
        <v>4</v>
      </c>
      <c r="J7173">
        <v>42.83</v>
      </c>
      <c r="K7173">
        <v>171.32</v>
      </c>
      <c r="N7173" t="s">
        <v>1256</v>
      </c>
    </row>
    <row r="7174" spans="1:14" hidden="1" x14ac:dyDescent="0.2">
      <c r="A7174" t="s">
        <v>69</v>
      </c>
      <c r="B7174" t="s">
        <v>1233</v>
      </c>
      <c r="C7174" t="s">
        <v>1145</v>
      </c>
      <c r="E7174" t="s">
        <v>17</v>
      </c>
      <c r="I7174">
        <v>3.75</v>
      </c>
      <c r="J7174">
        <v>42.83</v>
      </c>
      <c r="K7174">
        <v>160.61250000000001</v>
      </c>
    </row>
    <row r="7175" spans="1:14" hidden="1" x14ac:dyDescent="0.2">
      <c r="A7175" t="s">
        <v>69</v>
      </c>
      <c r="B7175" t="s">
        <v>1233</v>
      </c>
      <c r="C7175" t="s">
        <v>1145</v>
      </c>
      <c r="E7175" t="s">
        <v>614</v>
      </c>
      <c r="F7175" t="s">
        <v>615</v>
      </c>
      <c r="G7175" t="s">
        <v>134</v>
      </c>
      <c r="H7175" t="s">
        <v>180</v>
      </c>
      <c r="I7175">
        <v>15.5</v>
      </c>
      <c r="J7175">
        <v>42.83</v>
      </c>
      <c r="K7175">
        <v>663.86500000000001</v>
      </c>
      <c r="L7175" t="s">
        <v>24</v>
      </c>
      <c r="M7175" t="s">
        <v>616</v>
      </c>
      <c r="N7175" t="s">
        <v>1257</v>
      </c>
    </row>
    <row r="7176" spans="1:14" hidden="1" x14ac:dyDescent="0.2">
      <c r="A7176" t="s">
        <v>70</v>
      </c>
      <c r="B7176" t="s">
        <v>1233</v>
      </c>
      <c r="C7176" t="s">
        <v>1145</v>
      </c>
      <c r="E7176" t="s">
        <v>1252</v>
      </c>
      <c r="F7176" t="s">
        <v>615</v>
      </c>
      <c r="G7176" t="s">
        <v>134</v>
      </c>
      <c r="H7176" t="s">
        <v>180</v>
      </c>
      <c r="I7176">
        <v>15.5</v>
      </c>
      <c r="J7176">
        <v>42.83</v>
      </c>
      <c r="K7176">
        <v>663.86500000000001</v>
      </c>
      <c r="L7176" t="s">
        <v>24</v>
      </c>
      <c r="M7176" t="s">
        <v>616</v>
      </c>
      <c r="N7176" t="s">
        <v>1258</v>
      </c>
    </row>
    <row r="7177" spans="1:14" hidden="1" x14ac:dyDescent="0.2">
      <c r="A7177" t="s">
        <v>70</v>
      </c>
      <c r="B7177" t="s">
        <v>1233</v>
      </c>
      <c r="C7177" t="s">
        <v>1145</v>
      </c>
      <c r="E7177" t="s">
        <v>614</v>
      </c>
      <c r="F7177" t="s">
        <v>615</v>
      </c>
      <c r="G7177" t="s">
        <v>134</v>
      </c>
      <c r="H7177" t="s">
        <v>180</v>
      </c>
      <c r="I7177">
        <v>15.5</v>
      </c>
      <c r="J7177">
        <v>42.83</v>
      </c>
      <c r="K7177">
        <v>663.86500000000001</v>
      </c>
      <c r="L7177" t="s">
        <v>24</v>
      </c>
      <c r="M7177" t="s">
        <v>616</v>
      </c>
      <c r="N7177" t="s">
        <v>1259</v>
      </c>
    </row>
    <row r="7178" spans="1:14" hidden="1" x14ac:dyDescent="0.2">
      <c r="A7178" t="s">
        <v>70</v>
      </c>
      <c r="B7178" t="s">
        <v>1233</v>
      </c>
      <c r="C7178" t="s">
        <v>1145</v>
      </c>
      <c r="E7178" t="s">
        <v>17</v>
      </c>
      <c r="I7178">
        <v>7.75</v>
      </c>
      <c r="J7178">
        <v>42.83</v>
      </c>
      <c r="K7178">
        <v>331.9325</v>
      </c>
    </row>
    <row r="7179" spans="1:14" hidden="1" x14ac:dyDescent="0.2">
      <c r="A7179" t="s">
        <v>71</v>
      </c>
      <c r="B7179" t="s">
        <v>1233</v>
      </c>
      <c r="C7179" t="s">
        <v>1145</v>
      </c>
      <c r="E7179" t="s">
        <v>17</v>
      </c>
      <c r="I7179">
        <v>38.75</v>
      </c>
      <c r="J7179">
        <v>42.83</v>
      </c>
      <c r="K7179">
        <v>1659.6624999999999</v>
      </c>
    </row>
    <row r="7180" spans="1:14" hidden="1" x14ac:dyDescent="0.2">
      <c r="A7180" t="s">
        <v>72</v>
      </c>
      <c r="B7180" t="s">
        <v>1233</v>
      </c>
      <c r="C7180" t="s">
        <v>1145</v>
      </c>
      <c r="E7180" t="s">
        <v>17</v>
      </c>
      <c r="I7180">
        <v>31</v>
      </c>
      <c r="J7180">
        <v>42.83</v>
      </c>
      <c r="K7180">
        <v>1327.73</v>
      </c>
    </row>
    <row r="7181" spans="1:14" hidden="1" x14ac:dyDescent="0.2">
      <c r="A7181" t="s">
        <v>74</v>
      </c>
      <c r="B7181" t="s">
        <v>1233</v>
      </c>
      <c r="C7181" t="s">
        <v>1145</v>
      </c>
      <c r="E7181" t="s">
        <v>46</v>
      </c>
      <c r="I7181">
        <v>4</v>
      </c>
      <c r="J7181">
        <v>42.83</v>
      </c>
      <c r="K7181">
        <v>171.32</v>
      </c>
    </row>
    <row r="7182" spans="1:14" hidden="1" x14ac:dyDescent="0.2">
      <c r="A7182" t="s">
        <v>74</v>
      </c>
      <c r="B7182" t="s">
        <v>1233</v>
      </c>
      <c r="C7182" t="s">
        <v>1145</v>
      </c>
      <c r="E7182" t="s">
        <v>20</v>
      </c>
      <c r="I7182">
        <v>3.75</v>
      </c>
      <c r="J7182">
        <v>42.83</v>
      </c>
      <c r="K7182">
        <v>160.61250000000001</v>
      </c>
    </row>
    <row r="7183" spans="1:14" hidden="1" x14ac:dyDescent="0.2">
      <c r="A7183" t="s">
        <v>74</v>
      </c>
      <c r="B7183" t="s">
        <v>1233</v>
      </c>
      <c r="C7183" t="s">
        <v>1145</v>
      </c>
      <c r="E7183" t="s">
        <v>614</v>
      </c>
      <c r="F7183" t="s">
        <v>615</v>
      </c>
      <c r="G7183" t="s">
        <v>134</v>
      </c>
      <c r="H7183" t="s">
        <v>180</v>
      </c>
      <c r="I7183">
        <v>23.25</v>
      </c>
      <c r="J7183">
        <v>42.83</v>
      </c>
      <c r="K7183">
        <v>995.79750000000001</v>
      </c>
      <c r="L7183" t="s">
        <v>24</v>
      </c>
      <c r="M7183" t="s">
        <v>616</v>
      </c>
    </row>
    <row r="7184" spans="1:14" hidden="1" x14ac:dyDescent="0.2">
      <c r="A7184" t="s">
        <v>75</v>
      </c>
      <c r="B7184" t="s">
        <v>1233</v>
      </c>
      <c r="C7184" t="s">
        <v>1145</v>
      </c>
      <c r="E7184" t="s">
        <v>17</v>
      </c>
      <c r="I7184">
        <v>7.75</v>
      </c>
      <c r="J7184">
        <v>42.83</v>
      </c>
      <c r="K7184">
        <v>331.9325</v>
      </c>
    </row>
    <row r="7185" spans="1:13" hidden="1" x14ac:dyDescent="0.2">
      <c r="A7185" t="s">
        <v>75</v>
      </c>
      <c r="B7185" t="s">
        <v>1233</v>
      </c>
      <c r="C7185" t="s">
        <v>1145</v>
      </c>
      <c r="E7185" t="s">
        <v>1245</v>
      </c>
      <c r="F7185" t="s">
        <v>1235</v>
      </c>
      <c r="G7185" t="s">
        <v>134</v>
      </c>
      <c r="H7185" t="s">
        <v>64</v>
      </c>
      <c r="I7185">
        <v>7.75</v>
      </c>
      <c r="J7185">
        <v>42.83</v>
      </c>
      <c r="K7185">
        <v>331.9325</v>
      </c>
      <c r="L7185" t="s">
        <v>24</v>
      </c>
      <c r="M7185" t="s">
        <v>1236</v>
      </c>
    </row>
    <row r="7186" spans="1:13" hidden="1" x14ac:dyDescent="0.2">
      <c r="A7186" t="s">
        <v>75</v>
      </c>
      <c r="B7186" t="s">
        <v>1233</v>
      </c>
      <c r="C7186" t="s">
        <v>1145</v>
      </c>
      <c r="E7186" t="s">
        <v>628</v>
      </c>
      <c r="F7186" t="s">
        <v>629</v>
      </c>
      <c r="G7186" t="s">
        <v>134</v>
      </c>
      <c r="H7186" t="s">
        <v>32</v>
      </c>
      <c r="I7186">
        <v>15.5</v>
      </c>
      <c r="J7186">
        <v>42.83</v>
      </c>
      <c r="K7186">
        <v>663.86500000000001</v>
      </c>
      <c r="L7186" t="s">
        <v>162</v>
      </c>
    </row>
    <row r="7187" spans="1:13" hidden="1" x14ac:dyDescent="0.2">
      <c r="A7187" t="s">
        <v>76</v>
      </c>
      <c r="B7187" t="s">
        <v>1233</v>
      </c>
      <c r="C7187" t="s">
        <v>1145</v>
      </c>
      <c r="E7187" t="s">
        <v>628</v>
      </c>
      <c r="F7187" t="s">
        <v>629</v>
      </c>
      <c r="G7187" t="s">
        <v>134</v>
      </c>
      <c r="H7187" t="s">
        <v>32</v>
      </c>
      <c r="I7187">
        <v>15.5</v>
      </c>
      <c r="J7187">
        <v>42.83</v>
      </c>
      <c r="K7187">
        <v>663.86500000000001</v>
      </c>
      <c r="L7187" t="s">
        <v>162</v>
      </c>
    </row>
    <row r="7188" spans="1:13" hidden="1" x14ac:dyDescent="0.2">
      <c r="A7188" t="s">
        <v>76</v>
      </c>
      <c r="B7188" t="s">
        <v>1233</v>
      </c>
      <c r="C7188" t="s">
        <v>1145</v>
      </c>
      <c r="E7188" t="s">
        <v>46</v>
      </c>
      <c r="I7188">
        <v>7.75</v>
      </c>
      <c r="J7188">
        <v>42.83</v>
      </c>
      <c r="K7188">
        <v>331.9325</v>
      </c>
    </row>
    <row r="7189" spans="1:13" hidden="1" x14ac:dyDescent="0.2">
      <c r="A7189" t="s">
        <v>76</v>
      </c>
      <c r="B7189" t="s">
        <v>1233</v>
      </c>
      <c r="C7189" t="s">
        <v>1145</v>
      </c>
      <c r="E7189" t="s">
        <v>1254</v>
      </c>
      <c r="F7189" t="s">
        <v>1238</v>
      </c>
      <c r="G7189" t="s">
        <v>134</v>
      </c>
      <c r="H7189" t="s">
        <v>145</v>
      </c>
      <c r="I7189">
        <v>7.75</v>
      </c>
      <c r="J7189">
        <v>42.83</v>
      </c>
      <c r="K7189">
        <v>331.9325</v>
      </c>
      <c r="L7189" t="s">
        <v>24</v>
      </c>
      <c r="M7189" t="s">
        <v>1239</v>
      </c>
    </row>
    <row r="7190" spans="1:13" hidden="1" x14ac:dyDescent="0.2">
      <c r="A7190" t="s">
        <v>76</v>
      </c>
      <c r="B7190" t="s">
        <v>1233</v>
      </c>
      <c r="C7190" t="s">
        <v>1145</v>
      </c>
      <c r="E7190" t="s">
        <v>1245</v>
      </c>
      <c r="F7190" t="s">
        <v>1235</v>
      </c>
      <c r="G7190" t="s">
        <v>134</v>
      </c>
      <c r="H7190" t="s">
        <v>64</v>
      </c>
      <c r="I7190">
        <v>7.75</v>
      </c>
      <c r="J7190">
        <v>42.83</v>
      </c>
      <c r="K7190">
        <v>331.9325</v>
      </c>
      <c r="L7190" t="s">
        <v>24</v>
      </c>
      <c r="M7190" t="s">
        <v>1236</v>
      </c>
    </row>
    <row r="7191" spans="1:13" hidden="1" x14ac:dyDescent="0.2">
      <c r="A7191" t="s">
        <v>77</v>
      </c>
      <c r="B7191" t="s">
        <v>1233</v>
      </c>
      <c r="C7191" t="s">
        <v>1145</v>
      </c>
      <c r="E7191" t="s">
        <v>1254</v>
      </c>
      <c r="F7191" t="s">
        <v>1238</v>
      </c>
      <c r="G7191" t="s">
        <v>134</v>
      </c>
      <c r="H7191" t="s">
        <v>145</v>
      </c>
      <c r="I7191">
        <v>7.75</v>
      </c>
      <c r="J7191">
        <v>42.83</v>
      </c>
      <c r="K7191">
        <v>331.9325</v>
      </c>
      <c r="L7191" t="s">
        <v>24</v>
      </c>
      <c r="M7191" t="s">
        <v>1239</v>
      </c>
    </row>
    <row r="7192" spans="1:13" hidden="1" x14ac:dyDescent="0.2">
      <c r="A7192" t="s">
        <v>77</v>
      </c>
      <c r="B7192" t="s">
        <v>1233</v>
      </c>
      <c r="C7192" t="s">
        <v>1145</v>
      </c>
      <c r="E7192" t="s">
        <v>1260</v>
      </c>
      <c r="F7192" t="s">
        <v>1261</v>
      </c>
      <c r="G7192" t="s">
        <v>134</v>
      </c>
      <c r="H7192" t="s">
        <v>180</v>
      </c>
      <c r="I7192">
        <v>15.5</v>
      </c>
      <c r="J7192">
        <v>42.83</v>
      </c>
      <c r="K7192">
        <v>663.86500000000001</v>
      </c>
      <c r="L7192" t="s">
        <v>24</v>
      </c>
      <c r="M7192" t="s">
        <v>616</v>
      </c>
    </row>
    <row r="7193" spans="1:13" hidden="1" x14ac:dyDescent="0.2">
      <c r="A7193" t="s">
        <v>77</v>
      </c>
      <c r="B7193" t="s">
        <v>1233</v>
      </c>
      <c r="C7193" t="s">
        <v>1145</v>
      </c>
      <c r="E7193" t="s">
        <v>1250</v>
      </c>
      <c r="F7193" t="s">
        <v>1235</v>
      </c>
      <c r="G7193" t="s">
        <v>134</v>
      </c>
      <c r="H7193" t="s">
        <v>64</v>
      </c>
      <c r="I7193">
        <v>7.75</v>
      </c>
      <c r="J7193">
        <v>42.83</v>
      </c>
      <c r="K7193">
        <v>331.9325</v>
      </c>
      <c r="L7193" t="s">
        <v>24</v>
      </c>
      <c r="M7193" t="s">
        <v>1236</v>
      </c>
    </row>
    <row r="7194" spans="1:13" hidden="1" x14ac:dyDescent="0.2">
      <c r="A7194" t="s">
        <v>78</v>
      </c>
      <c r="B7194" t="s">
        <v>1233</v>
      </c>
      <c r="C7194" t="s">
        <v>1145</v>
      </c>
      <c r="E7194" t="s">
        <v>614</v>
      </c>
      <c r="F7194" t="s">
        <v>615</v>
      </c>
      <c r="G7194" t="s">
        <v>134</v>
      </c>
      <c r="H7194" t="s">
        <v>180</v>
      </c>
      <c r="I7194">
        <v>7.75</v>
      </c>
      <c r="J7194">
        <v>42.83</v>
      </c>
      <c r="K7194">
        <v>331.9325</v>
      </c>
      <c r="L7194" t="s">
        <v>24</v>
      </c>
      <c r="M7194" t="s">
        <v>616</v>
      </c>
    </row>
    <row r="7195" spans="1:13" hidden="1" x14ac:dyDescent="0.2">
      <c r="A7195" t="s">
        <v>78</v>
      </c>
      <c r="B7195" t="s">
        <v>1233</v>
      </c>
      <c r="C7195" t="s">
        <v>1145</v>
      </c>
      <c r="E7195" t="s">
        <v>46</v>
      </c>
      <c r="I7195">
        <v>23.25</v>
      </c>
      <c r="J7195">
        <v>42.83</v>
      </c>
      <c r="K7195">
        <v>995.79750000000001</v>
      </c>
    </row>
    <row r="7196" spans="1:13" hidden="1" x14ac:dyDescent="0.2">
      <c r="A7196" t="s">
        <v>78</v>
      </c>
      <c r="B7196" t="s">
        <v>1233</v>
      </c>
      <c r="C7196" t="s">
        <v>1145</v>
      </c>
      <c r="E7196" t="s">
        <v>1242</v>
      </c>
      <c r="F7196" t="s">
        <v>1243</v>
      </c>
      <c r="G7196" t="s">
        <v>134</v>
      </c>
      <c r="H7196" t="s">
        <v>64</v>
      </c>
      <c r="I7196">
        <v>7.75</v>
      </c>
      <c r="J7196">
        <v>42.83</v>
      </c>
      <c r="K7196">
        <v>331.9325</v>
      </c>
      <c r="L7196" t="s">
        <v>24</v>
      </c>
      <c r="M7196" t="s">
        <v>1244</v>
      </c>
    </row>
    <row r="7197" spans="1:13" hidden="1" x14ac:dyDescent="0.2">
      <c r="A7197" t="s">
        <v>80</v>
      </c>
      <c r="B7197" t="s">
        <v>1233</v>
      </c>
      <c r="C7197" t="s">
        <v>1145</v>
      </c>
      <c r="E7197" t="s">
        <v>46</v>
      </c>
      <c r="I7197">
        <v>15.5</v>
      </c>
      <c r="J7197">
        <v>42.83</v>
      </c>
      <c r="K7197">
        <v>663.86500000000001</v>
      </c>
    </row>
    <row r="7198" spans="1:13" hidden="1" x14ac:dyDescent="0.2">
      <c r="A7198" t="s">
        <v>80</v>
      </c>
      <c r="B7198" t="s">
        <v>1233</v>
      </c>
      <c r="C7198" t="s">
        <v>1145</v>
      </c>
      <c r="E7198" t="s">
        <v>20</v>
      </c>
      <c r="I7198">
        <v>4</v>
      </c>
      <c r="J7198">
        <v>42.83</v>
      </c>
      <c r="K7198">
        <v>171.32</v>
      </c>
    </row>
    <row r="7199" spans="1:13" hidden="1" x14ac:dyDescent="0.2">
      <c r="A7199" t="s">
        <v>80</v>
      </c>
      <c r="B7199" t="s">
        <v>1233</v>
      </c>
      <c r="C7199" t="s">
        <v>1145</v>
      </c>
      <c r="E7199" t="s">
        <v>40</v>
      </c>
      <c r="I7199">
        <v>3.75</v>
      </c>
      <c r="J7199">
        <v>42.83</v>
      </c>
      <c r="K7199">
        <v>160.61250000000001</v>
      </c>
    </row>
    <row r="7200" spans="1:13" hidden="1" x14ac:dyDescent="0.2">
      <c r="A7200" t="s">
        <v>80</v>
      </c>
      <c r="B7200" t="s">
        <v>1233</v>
      </c>
      <c r="C7200" t="s">
        <v>1145</v>
      </c>
      <c r="E7200" t="s">
        <v>614</v>
      </c>
      <c r="F7200" t="s">
        <v>615</v>
      </c>
      <c r="G7200" t="s">
        <v>134</v>
      </c>
      <c r="H7200" t="s">
        <v>180</v>
      </c>
      <c r="I7200">
        <v>15.5</v>
      </c>
      <c r="J7200">
        <v>42.83</v>
      </c>
      <c r="K7200">
        <v>663.86500000000001</v>
      </c>
      <c r="L7200" t="s">
        <v>24</v>
      </c>
      <c r="M7200" t="s">
        <v>616</v>
      </c>
    </row>
    <row r="7201" spans="1:14" hidden="1" x14ac:dyDescent="0.2">
      <c r="A7201" t="s">
        <v>81</v>
      </c>
      <c r="B7201" t="s">
        <v>1233</v>
      </c>
      <c r="C7201" t="s">
        <v>1145</v>
      </c>
      <c r="E7201" t="s">
        <v>116</v>
      </c>
      <c r="I7201">
        <v>7.75</v>
      </c>
      <c r="J7201">
        <v>42.83</v>
      </c>
      <c r="K7201">
        <v>331.9325</v>
      </c>
      <c r="N7201" t="s">
        <v>1262</v>
      </c>
    </row>
    <row r="7202" spans="1:14" hidden="1" x14ac:dyDescent="0.2">
      <c r="A7202" t="s">
        <v>81</v>
      </c>
      <c r="B7202" t="s">
        <v>1233</v>
      </c>
      <c r="C7202" t="s">
        <v>1145</v>
      </c>
      <c r="E7202" t="s">
        <v>17</v>
      </c>
      <c r="I7202">
        <v>7.75</v>
      </c>
      <c r="J7202">
        <v>42.83</v>
      </c>
      <c r="K7202">
        <v>331.9325</v>
      </c>
    </row>
    <row r="7203" spans="1:14" hidden="1" x14ac:dyDescent="0.2">
      <c r="A7203" t="s">
        <v>81</v>
      </c>
      <c r="B7203" t="s">
        <v>1233</v>
      </c>
      <c r="C7203" t="s">
        <v>1145</v>
      </c>
      <c r="E7203" t="s">
        <v>614</v>
      </c>
      <c r="F7203" t="s">
        <v>615</v>
      </c>
      <c r="G7203" t="s">
        <v>134</v>
      </c>
      <c r="H7203" t="s">
        <v>180</v>
      </c>
      <c r="I7203">
        <v>23.25</v>
      </c>
      <c r="J7203">
        <v>42.83</v>
      </c>
      <c r="K7203">
        <v>995.79750000000001</v>
      </c>
      <c r="L7203" t="s">
        <v>24</v>
      </c>
      <c r="M7203" t="s">
        <v>616</v>
      </c>
    </row>
    <row r="7204" spans="1:14" hidden="1" x14ac:dyDescent="0.2">
      <c r="A7204" t="s">
        <v>82</v>
      </c>
      <c r="B7204" t="s">
        <v>1233</v>
      </c>
      <c r="C7204" t="s">
        <v>1145</v>
      </c>
      <c r="E7204" t="s">
        <v>17</v>
      </c>
      <c r="I7204">
        <v>15.5</v>
      </c>
      <c r="J7204">
        <v>42.83</v>
      </c>
      <c r="K7204">
        <v>663.86500000000001</v>
      </c>
    </row>
    <row r="7205" spans="1:14" hidden="1" x14ac:dyDescent="0.2">
      <c r="A7205" t="s">
        <v>82</v>
      </c>
      <c r="B7205" t="s">
        <v>1233</v>
      </c>
      <c r="C7205" t="s">
        <v>1145</v>
      </c>
      <c r="E7205" t="s">
        <v>46</v>
      </c>
      <c r="I7205">
        <v>7.75</v>
      </c>
      <c r="J7205">
        <v>42.83</v>
      </c>
      <c r="K7205">
        <v>331.9325</v>
      </c>
    </row>
    <row r="7206" spans="1:14" hidden="1" x14ac:dyDescent="0.2">
      <c r="A7206" t="s">
        <v>82</v>
      </c>
      <c r="B7206" t="s">
        <v>1233</v>
      </c>
      <c r="C7206" t="s">
        <v>1145</v>
      </c>
      <c r="E7206" t="s">
        <v>614</v>
      </c>
      <c r="F7206" t="s">
        <v>615</v>
      </c>
      <c r="G7206" t="s">
        <v>134</v>
      </c>
      <c r="H7206" t="s">
        <v>180</v>
      </c>
      <c r="I7206">
        <v>15.5</v>
      </c>
      <c r="J7206">
        <v>42.83</v>
      </c>
      <c r="K7206">
        <v>663.86500000000001</v>
      </c>
      <c r="L7206" t="s">
        <v>24</v>
      </c>
      <c r="M7206" t="s">
        <v>616</v>
      </c>
    </row>
    <row r="7207" spans="1:14" hidden="1" x14ac:dyDescent="0.2">
      <c r="A7207" t="s">
        <v>83</v>
      </c>
      <c r="B7207" t="s">
        <v>1233</v>
      </c>
      <c r="C7207" t="s">
        <v>1145</v>
      </c>
      <c r="E7207" t="s">
        <v>17</v>
      </c>
      <c r="I7207">
        <v>38.75</v>
      </c>
      <c r="J7207">
        <v>42.83</v>
      </c>
      <c r="K7207">
        <v>1659.6624999999999</v>
      </c>
    </row>
    <row r="7208" spans="1:14" hidden="1" x14ac:dyDescent="0.2">
      <c r="A7208" t="s">
        <v>84</v>
      </c>
      <c r="B7208" t="s">
        <v>1233</v>
      </c>
      <c r="C7208" t="s">
        <v>1145</v>
      </c>
      <c r="E7208" t="s">
        <v>17</v>
      </c>
      <c r="I7208">
        <v>7.75</v>
      </c>
      <c r="J7208">
        <v>42.83</v>
      </c>
      <c r="K7208">
        <v>331.9325</v>
      </c>
    </row>
    <row r="7209" spans="1:14" hidden="1" x14ac:dyDescent="0.2">
      <c r="A7209" t="s">
        <v>84</v>
      </c>
      <c r="B7209" t="s">
        <v>1233</v>
      </c>
      <c r="C7209" t="s">
        <v>1145</v>
      </c>
      <c r="E7209" t="s">
        <v>1242</v>
      </c>
      <c r="F7209" t="s">
        <v>1243</v>
      </c>
      <c r="G7209" t="s">
        <v>134</v>
      </c>
      <c r="H7209" t="s">
        <v>64</v>
      </c>
      <c r="I7209">
        <v>15.5</v>
      </c>
      <c r="J7209">
        <v>42.83</v>
      </c>
      <c r="K7209">
        <v>663.86500000000001</v>
      </c>
      <c r="L7209" t="s">
        <v>24</v>
      </c>
      <c r="M7209" t="s">
        <v>1244</v>
      </c>
    </row>
    <row r="7210" spans="1:14" hidden="1" x14ac:dyDescent="0.2">
      <c r="A7210" t="s">
        <v>84</v>
      </c>
      <c r="B7210" t="s">
        <v>1233</v>
      </c>
      <c r="C7210" t="s">
        <v>1145</v>
      </c>
      <c r="E7210" t="s">
        <v>628</v>
      </c>
      <c r="F7210" t="s">
        <v>629</v>
      </c>
      <c r="G7210" t="s">
        <v>134</v>
      </c>
      <c r="H7210" t="s">
        <v>32</v>
      </c>
      <c r="I7210">
        <v>7.75</v>
      </c>
      <c r="J7210">
        <v>42.83</v>
      </c>
      <c r="K7210">
        <v>331.9325</v>
      </c>
      <c r="L7210" t="s">
        <v>162</v>
      </c>
    </row>
    <row r="7211" spans="1:14" hidden="1" x14ac:dyDescent="0.2">
      <c r="A7211" t="s">
        <v>85</v>
      </c>
      <c r="B7211" t="s">
        <v>1233</v>
      </c>
      <c r="C7211" t="s">
        <v>1145</v>
      </c>
      <c r="E7211" t="s">
        <v>628</v>
      </c>
      <c r="F7211" t="s">
        <v>629</v>
      </c>
      <c r="G7211" t="s">
        <v>134</v>
      </c>
      <c r="H7211" t="s">
        <v>32</v>
      </c>
      <c r="I7211">
        <v>7.75</v>
      </c>
      <c r="J7211">
        <v>42.83</v>
      </c>
      <c r="K7211">
        <v>331.9325</v>
      </c>
      <c r="L7211" t="s">
        <v>162</v>
      </c>
    </row>
    <row r="7212" spans="1:14" hidden="1" x14ac:dyDescent="0.2">
      <c r="A7212" t="s">
        <v>85</v>
      </c>
      <c r="B7212" t="s">
        <v>1233</v>
      </c>
      <c r="C7212" t="s">
        <v>1145</v>
      </c>
      <c r="E7212" t="s">
        <v>1242</v>
      </c>
      <c r="F7212" t="s">
        <v>1243</v>
      </c>
      <c r="G7212" t="s">
        <v>134</v>
      </c>
      <c r="H7212" t="s">
        <v>64</v>
      </c>
      <c r="I7212">
        <v>15.5</v>
      </c>
      <c r="J7212">
        <v>42.83</v>
      </c>
      <c r="K7212">
        <v>663.86500000000001</v>
      </c>
      <c r="L7212" t="s">
        <v>24</v>
      </c>
      <c r="M7212" t="s">
        <v>1244</v>
      </c>
    </row>
    <row r="7213" spans="1:14" hidden="1" x14ac:dyDescent="0.2">
      <c r="A7213" t="s">
        <v>85</v>
      </c>
      <c r="B7213" t="s">
        <v>1233</v>
      </c>
      <c r="C7213" t="s">
        <v>1145</v>
      </c>
      <c r="E7213" t="s">
        <v>614</v>
      </c>
      <c r="F7213" t="s">
        <v>615</v>
      </c>
      <c r="G7213" t="s">
        <v>134</v>
      </c>
      <c r="H7213" t="s">
        <v>180</v>
      </c>
      <c r="I7213">
        <v>7.75</v>
      </c>
      <c r="J7213">
        <v>42.83</v>
      </c>
      <c r="K7213">
        <v>331.9325</v>
      </c>
      <c r="L7213" t="s">
        <v>24</v>
      </c>
      <c r="M7213" t="s">
        <v>616</v>
      </c>
    </row>
    <row r="7214" spans="1:14" hidden="1" x14ac:dyDescent="0.2">
      <c r="A7214" t="s">
        <v>85</v>
      </c>
      <c r="B7214" t="s">
        <v>1233</v>
      </c>
      <c r="C7214" t="s">
        <v>1145</v>
      </c>
      <c r="E7214" t="s">
        <v>1255</v>
      </c>
      <c r="F7214" t="s">
        <v>1247</v>
      </c>
      <c r="G7214" t="s">
        <v>134</v>
      </c>
      <c r="H7214" t="s">
        <v>64</v>
      </c>
      <c r="I7214">
        <v>7.75</v>
      </c>
      <c r="J7214">
        <v>42.83</v>
      </c>
      <c r="K7214">
        <v>331.9325</v>
      </c>
      <c r="L7214" t="s">
        <v>24</v>
      </c>
      <c r="M7214" t="s">
        <v>1239</v>
      </c>
    </row>
    <row r="7215" spans="1:14" hidden="1" x14ac:dyDescent="0.2">
      <c r="A7215" t="s">
        <v>86</v>
      </c>
      <c r="B7215" t="s">
        <v>1233</v>
      </c>
      <c r="C7215" t="s">
        <v>1145</v>
      </c>
      <c r="E7215" t="s">
        <v>17</v>
      </c>
      <c r="I7215">
        <v>31</v>
      </c>
      <c r="J7215">
        <v>42.83</v>
      </c>
      <c r="K7215">
        <v>1327.73</v>
      </c>
    </row>
    <row r="7216" spans="1:14" hidden="1" x14ac:dyDescent="0.2">
      <c r="A7216" t="s">
        <v>86</v>
      </c>
      <c r="B7216" t="s">
        <v>1233</v>
      </c>
      <c r="C7216" t="s">
        <v>1145</v>
      </c>
      <c r="E7216" t="s">
        <v>1252</v>
      </c>
      <c r="F7216" t="s">
        <v>615</v>
      </c>
      <c r="G7216" t="s">
        <v>134</v>
      </c>
      <c r="H7216" t="s">
        <v>180</v>
      </c>
      <c r="I7216">
        <v>7.75</v>
      </c>
      <c r="J7216">
        <v>42.83</v>
      </c>
      <c r="K7216">
        <v>331.9325</v>
      </c>
      <c r="L7216" t="s">
        <v>24</v>
      </c>
      <c r="M7216" t="s">
        <v>616</v>
      </c>
    </row>
    <row r="7217" spans="1:14" hidden="1" x14ac:dyDescent="0.2">
      <c r="A7217" t="s">
        <v>87</v>
      </c>
      <c r="B7217" t="s">
        <v>1233</v>
      </c>
      <c r="C7217" t="s">
        <v>1145</v>
      </c>
      <c r="E7217" t="s">
        <v>17</v>
      </c>
      <c r="I7217">
        <v>38.75</v>
      </c>
      <c r="J7217">
        <v>42.83</v>
      </c>
      <c r="K7217">
        <v>1659.6624999999999</v>
      </c>
    </row>
    <row r="7218" spans="1:14" hidden="1" x14ac:dyDescent="0.2">
      <c r="A7218" t="s">
        <v>88</v>
      </c>
      <c r="B7218" t="s">
        <v>1233</v>
      </c>
      <c r="C7218" t="s">
        <v>1145</v>
      </c>
      <c r="E7218" t="s">
        <v>1255</v>
      </c>
      <c r="F7218" t="s">
        <v>1247</v>
      </c>
      <c r="G7218" t="s">
        <v>134</v>
      </c>
      <c r="H7218" t="s">
        <v>64</v>
      </c>
      <c r="I7218">
        <v>15.5</v>
      </c>
      <c r="J7218">
        <v>42.83</v>
      </c>
      <c r="K7218">
        <v>663.86500000000001</v>
      </c>
      <c r="L7218" t="s">
        <v>24</v>
      </c>
      <c r="M7218" t="s">
        <v>1239</v>
      </c>
    </row>
    <row r="7219" spans="1:14" hidden="1" x14ac:dyDescent="0.2">
      <c r="A7219" t="s">
        <v>88</v>
      </c>
      <c r="B7219" t="s">
        <v>1233</v>
      </c>
      <c r="C7219" t="s">
        <v>1145</v>
      </c>
      <c r="E7219" t="s">
        <v>20</v>
      </c>
      <c r="I7219">
        <v>4</v>
      </c>
      <c r="J7219">
        <v>42.83</v>
      </c>
      <c r="K7219">
        <v>171.32</v>
      </c>
      <c r="N7219" t="s">
        <v>1263</v>
      </c>
    </row>
    <row r="7220" spans="1:14" hidden="1" x14ac:dyDescent="0.2">
      <c r="A7220" t="s">
        <v>88</v>
      </c>
      <c r="B7220" t="s">
        <v>1233</v>
      </c>
      <c r="C7220" t="s">
        <v>1145</v>
      </c>
      <c r="E7220" t="s">
        <v>18</v>
      </c>
      <c r="I7220">
        <v>3.75</v>
      </c>
      <c r="J7220">
        <v>42.83</v>
      </c>
      <c r="K7220">
        <v>160.61250000000001</v>
      </c>
    </row>
    <row r="7221" spans="1:14" hidden="1" x14ac:dyDescent="0.2">
      <c r="A7221" t="s">
        <v>88</v>
      </c>
      <c r="B7221" t="s">
        <v>1233</v>
      </c>
      <c r="C7221" t="s">
        <v>1145</v>
      </c>
      <c r="E7221" t="s">
        <v>628</v>
      </c>
      <c r="F7221" t="s">
        <v>629</v>
      </c>
      <c r="G7221" t="s">
        <v>134</v>
      </c>
      <c r="H7221" t="s">
        <v>32</v>
      </c>
      <c r="I7221">
        <v>15.5</v>
      </c>
      <c r="J7221">
        <v>42.83</v>
      </c>
      <c r="K7221">
        <v>663.86500000000001</v>
      </c>
      <c r="L7221" t="s">
        <v>162</v>
      </c>
    </row>
    <row r="7222" spans="1:14" hidden="1" x14ac:dyDescent="0.2">
      <c r="A7222" t="s">
        <v>89</v>
      </c>
      <c r="B7222" t="s">
        <v>1233</v>
      </c>
      <c r="C7222" t="s">
        <v>1145</v>
      </c>
      <c r="E7222" t="s">
        <v>1255</v>
      </c>
      <c r="F7222" t="s">
        <v>1247</v>
      </c>
      <c r="G7222" t="s">
        <v>134</v>
      </c>
      <c r="H7222" t="s">
        <v>64</v>
      </c>
      <c r="I7222">
        <v>7.75</v>
      </c>
      <c r="J7222">
        <v>42.83</v>
      </c>
      <c r="K7222">
        <v>331.9325</v>
      </c>
      <c r="L7222" t="s">
        <v>24</v>
      </c>
      <c r="M7222" t="s">
        <v>1239</v>
      </c>
    </row>
    <row r="7223" spans="1:14" hidden="1" x14ac:dyDescent="0.2">
      <c r="A7223" t="s">
        <v>89</v>
      </c>
      <c r="B7223" t="s">
        <v>1233</v>
      </c>
      <c r="C7223" t="s">
        <v>1145</v>
      </c>
      <c r="E7223" t="s">
        <v>1254</v>
      </c>
      <c r="F7223" t="s">
        <v>1238</v>
      </c>
      <c r="G7223" t="s">
        <v>134</v>
      </c>
      <c r="H7223" t="s">
        <v>145</v>
      </c>
      <c r="I7223">
        <v>7.75</v>
      </c>
      <c r="J7223">
        <v>42.83</v>
      </c>
      <c r="K7223">
        <v>331.9325</v>
      </c>
      <c r="L7223" t="s">
        <v>24</v>
      </c>
      <c r="M7223" t="s">
        <v>1239</v>
      </c>
    </row>
    <row r="7224" spans="1:14" hidden="1" x14ac:dyDescent="0.2">
      <c r="A7224" t="s">
        <v>89</v>
      </c>
      <c r="B7224" t="s">
        <v>1233</v>
      </c>
      <c r="C7224" t="s">
        <v>1145</v>
      </c>
      <c r="E7224" t="s">
        <v>614</v>
      </c>
      <c r="F7224" t="s">
        <v>615</v>
      </c>
      <c r="G7224" t="s">
        <v>134</v>
      </c>
      <c r="H7224" t="s">
        <v>180</v>
      </c>
      <c r="I7224">
        <v>15.5</v>
      </c>
      <c r="J7224">
        <v>42.83</v>
      </c>
      <c r="K7224">
        <v>663.86500000000001</v>
      </c>
      <c r="L7224" t="s">
        <v>24</v>
      </c>
      <c r="M7224" t="s">
        <v>616</v>
      </c>
    </row>
    <row r="7225" spans="1:14" hidden="1" x14ac:dyDescent="0.2">
      <c r="A7225" t="s">
        <v>90</v>
      </c>
      <c r="B7225" t="s">
        <v>1233</v>
      </c>
      <c r="C7225" t="s">
        <v>1145</v>
      </c>
      <c r="E7225" t="s">
        <v>1264</v>
      </c>
      <c r="F7225" t="s">
        <v>1235</v>
      </c>
      <c r="G7225" t="s">
        <v>134</v>
      </c>
      <c r="H7225" t="s">
        <v>64</v>
      </c>
      <c r="I7225">
        <v>15.5</v>
      </c>
      <c r="J7225">
        <v>42.83</v>
      </c>
      <c r="K7225">
        <v>663.86500000000001</v>
      </c>
      <c r="L7225" t="s">
        <v>24</v>
      </c>
      <c r="M7225" t="s">
        <v>1236</v>
      </c>
    </row>
    <row r="7226" spans="1:14" hidden="1" x14ac:dyDescent="0.2">
      <c r="A7226" t="s">
        <v>90</v>
      </c>
      <c r="B7226" t="s">
        <v>1233</v>
      </c>
      <c r="C7226" t="s">
        <v>1145</v>
      </c>
      <c r="E7226" t="s">
        <v>628</v>
      </c>
      <c r="F7226" t="s">
        <v>629</v>
      </c>
      <c r="G7226" t="s">
        <v>134</v>
      </c>
      <c r="H7226" t="s">
        <v>32</v>
      </c>
      <c r="I7226">
        <v>15.5</v>
      </c>
      <c r="J7226">
        <v>42.83</v>
      </c>
      <c r="K7226">
        <v>663.86500000000001</v>
      </c>
      <c r="L7226" t="s">
        <v>162</v>
      </c>
    </row>
    <row r="7227" spans="1:14" hidden="1" x14ac:dyDescent="0.2">
      <c r="A7227" t="s">
        <v>90</v>
      </c>
      <c r="B7227" t="s">
        <v>1233</v>
      </c>
      <c r="C7227" t="s">
        <v>1145</v>
      </c>
      <c r="E7227" t="s">
        <v>1254</v>
      </c>
      <c r="F7227" t="s">
        <v>1238</v>
      </c>
      <c r="G7227" t="s">
        <v>134</v>
      </c>
      <c r="H7227" t="s">
        <v>145</v>
      </c>
      <c r="I7227">
        <v>7.75</v>
      </c>
      <c r="J7227">
        <v>42.83</v>
      </c>
      <c r="K7227">
        <v>331.9325</v>
      </c>
      <c r="L7227" t="s">
        <v>24</v>
      </c>
      <c r="M7227" t="s">
        <v>1239</v>
      </c>
    </row>
    <row r="7228" spans="1:14" hidden="1" x14ac:dyDescent="0.2">
      <c r="A7228" t="s">
        <v>91</v>
      </c>
      <c r="B7228" t="s">
        <v>1233</v>
      </c>
      <c r="C7228" t="s">
        <v>1145</v>
      </c>
      <c r="E7228" t="s">
        <v>1254</v>
      </c>
      <c r="F7228" t="s">
        <v>1238</v>
      </c>
      <c r="G7228" t="s">
        <v>134</v>
      </c>
      <c r="H7228" t="s">
        <v>145</v>
      </c>
      <c r="I7228">
        <v>15.5</v>
      </c>
      <c r="J7228">
        <v>42.83</v>
      </c>
      <c r="K7228">
        <v>663.86500000000001</v>
      </c>
      <c r="L7228" t="s">
        <v>24</v>
      </c>
      <c r="M7228" t="s">
        <v>1239</v>
      </c>
    </row>
    <row r="7229" spans="1:14" hidden="1" x14ac:dyDescent="0.2">
      <c r="A7229" t="s">
        <v>91</v>
      </c>
      <c r="B7229" t="s">
        <v>1233</v>
      </c>
      <c r="C7229" t="s">
        <v>1145</v>
      </c>
      <c r="E7229" t="s">
        <v>1242</v>
      </c>
      <c r="F7229" t="s">
        <v>1243</v>
      </c>
      <c r="G7229" t="s">
        <v>134</v>
      </c>
      <c r="H7229" t="s">
        <v>64</v>
      </c>
      <c r="I7229">
        <v>15.5</v>
      </c>
      <c r="J7229">
        <v>42.83</v>
      </c>
      <c r="K7229">
        <v>663.86500000000001</v>
      </c>
      <c r="L7229" t="s">
        <v>24</v>
      </c>
      <c r="M7229" t="s">
        <v>1244</v>
      </c>
    </row>
    <row r="7230" spans="1:14" hidden="1" x14ac:dyDescent="0.2">
      <c r="A7230" t="s">
        <v>91</v>
      </c>
      <c r="B7230" t="s">
        <v>1233</v>
      </c>
      <c r="C7230" t="s">
        <v>1145</v>
      </c>
      <c r="E7230" t="s">
        <v>40</v>
      </c>
      <c r="I7230">
        <v>7.75</v>
      </c>
      <c r="J7230">
        <v>42.83</v>
      </c>
      <c r="K7230">
        <v>331.9325</v>
      </c>
    </row>
    <row r="7231" spans="1:14" hidden="1" x14ac:dyDescent="0.2">
      <c r="A7231" t="s">
        <v>93</v>
      </c>
      <c r="B7231" t="s">
        <v>1233</v>
      </c>
      <c r="C7231" t="s">
        <v>1145</v>
      </c>
      <c r="E7231" t="s">
        <v>1242</v>
      </c>
      <c r="F7231" t="s">
        <v>1243</v>
      </c>
      <c r="G7231" t="s">
        <v>134</v>
      </c>
      <c r="H7231" t="s">
        <v>64</v>
      </c>
      <c r="I7231">
        <v>7.75</v>
      </c>
      <c r="J7231">
        <v>42.83</v>
      </c>
      <c r="K7231">
        <v>331.9325</v>
      </c>
      <c r="L7231" t="s">
        <v>24</v>
      </c>
      <c r="M7231" t="s">
        <v>1244</v>
      </c>
    </row>
    <row r="7232" spans="1:14" hidden="1" x14ac:dyDescent="0.2">
      <c r="A7232" t="s">
        <v>93</v>
      </c>
      <c r="B7232" t="s">
        <v>1233</v>
      </c>
      <c r="C7232" t="s">
        <v>1145</v>
      </c>
      <c r="E7232" t="s">
        <v>1254</v>
      </c>
      <c r="F7232" t="s">
        <v>1238</v>
      </c>
      <c r="G7232" t="s">
        <v>134</v>
      </c>
      <c r="H7232" t="s">
        <v>145</v>
      </c>
      <c r="I7232">
        <v>7.75</v>
      </c>
      <c r="J7232">
        <v>42.83</v>
      </c>
      <c r="K7232">
        <v>331.9325</v>
      </c>
      <c r="L7232" t="s">
        <v>24</v>
      </c>
      <c r="M7232" t="s">
        <v>1239</v>
      </c>
    </row>
    <row r="7233" spans="1:13" hidden="1" x14ac:dyDescent="0.2">
      <c r="A7233" t="s">
        <v>93</v>
      </c>
      <c r="B7233" t="s">
        <v>1233</v>
      </c>
      <c r="C7233" t="s">
        <v>1145</v>
      </c>
      <c r="E7233" t="s">
        <v>1252</v>
      </c>
      <c r="F7233" t="s">
        <v>615</v>
      </c>
      <c r="G7233" t="s">
        <v>134</v>
      </c>
      <c r="H7233" t="s">
        <v>180</v>
      </c>
      <c r="I7233">
        <v>23.25</v>
      </c>
      <c r="J7233">
        <v>42.83</v>
      </c>
      <c r="K7233">
        <v>995.79750000000001</v>
      </c>
      <c r="L7233" t="s">
        <v>24</v>
      </c>
      <c r="M7233" t="s">
        <v>616</v>
      </c>
    </row>
    <row r="7234" spans="1:13" hidden="1" x14ac:dyDescent="0.2">
      <c r="A7234" t="s">
        <v>94</v>
      </c>
      <c r="B7234" t="s">
        <v>1233</v>
      </c>
      <c r="C7234" t="s">
        <v>1145</v>
      </c>
      <c r="E7234" t="s">
        <v>1242</v>
      </c>
      <c r="F7234" t="s">
        <v>1243</v>
      </c>
      <c r="G7234" t="s">
        <v>134</v>
      </c>
      <c r="H7234" t="s">
        <v>64</v>
      </c>
      <c r="I7234">
        <v>7.75</v>
      </c>
      <c r="J7234">
        <v>42.83</v>
      </c>
      <c r="K7234">
        <v>331.9325</v>
      </c>
      <c r="L7234" t="s">
        <v>24</v>
      </c>
      <c r="M7234" t="s">
        <v>1244</v>
      </c>
    </row>
    <row r="7235" spans="1:13" hidden="1" x14ac:dyDescent="0.2">
      <c r="A7235" t="s">
        <v>94</v>
      </c>
      <c r="B7235" t="s">
        <v>1233</v>
      </c>
      <c r="C7235" t="s">
        <v>1145</v>
      </c>
      <c r="E7235" t="s">
        <v>17</v>
      </c>
      <c r="I7235">
        <v>31</v>
      </c>
      <c r="J7235">
        <v>42.83</v>
      </c>
      <c r="K7235">
        <v>1327.73</v>
      </c>
    </row>
    <row r="7236" spans="1:13" hidden="1" x14ac:dyDescent="0.2">
      <c r="A7236" t="s">
        <v>95</v>
      </c>
      <c r="B7236" t="s">
        <v>1233</v>
      </c>
      <c r="C7236" t="s">
        <v>1145</v>
      </c>
      <c r="E7236" t="s">
        <v>46</v>
      </c>
      <c r="I7236">
        <v>15.5</v>
      </c>
      <c r="J7236">
        <v>42.83</v>
      </c>
      <c r="K7236">
        <v>663.86500000000001</v>
      </c>
    </row>
    <row r="7237" spans="1:13" hidden="1" x14ac:dyDescent="0.2">
      <c r="A7237" t="s">
        <v>95</v>
      </c>
      <c r="B7237" t="s">
        <v>1233</v>
      </c>
      <c r="C7237" t="s">
        <v>1145</v>
      </c>
      <c r="E7237" t="s">
        <v>1242</v>
      </c>
      <c r="F7237" t="s">
        <v>1243</v>
      </c>
      <c r="G7237" t="s">
        <v>134</v>
      </c>
      <c r="H7237" t="s">
        <v>64</v>
      </c>
      <c r="I7237">
        <v>15.5</v>
      </c>
      <c r="J7237">
        <v>42.83</v>
      </c>
      <c r="K7237">
        <v>663.86500000000001</v>
      </c>
      <c r="L7237" t="s">
        <v>24</v>
      </c>
      <c r="M7237" t="s">
        <v>1244</v>
      </c>
    </row>
    <row r="7238" spans="1:13" hidden="1" x14ac:dyDescent="0.2">
      <c r="A7238" t="s">
        <v>95</v>
      </c>
      <c r="B7238" t="s">
        <v>1233</v>
      </c>
      <c r="C7238" t="s">
        <v>1145</v>
      </c>
      <c r="E7238" t="s">
        <v>614</v>
      </c>
      <c r="F7238" t="s">
        <v>615</v>
      </c>
      <c r="G7238" t="s">
        <v>134</v>
      </c>
      <c r="H7238" t="s">
        <v>180</v>
      </c>
      <c r="I7238">
        <v>7.75</v>
      </c>
      <c r="J7238">
        <v>42.83</v>
      </c>
      <c r="K7238">
        <v>331.9325</v>
      </c>
      <c r="L7238" t="s">
        <v>24</v>
      </c>
      <c r="M7238" t="s">
        <v>616</v>
      </c>
    </row>
    <row r="7239" spans="1:13" hidden="1" x14ac:dyDescent="0.2">
      <c r="A7239" t="s">
        <v>96</v>
      </c>
      <c r="B7239" t="s">
        <v>1233</v>
      </c>
      <c r="C7239" t="s">
        <v>1145</v>
      </c>
      <c r="E7239" t="s">
        <v>20</v>
      </c>
      <c r="I7239">
        <v>4</v>
      </c>
      <c r="J7239">
        <v>42.83</v>
      </c>
      <c r="K7239">
        <v>171.32</v>
      </c>
    </row>
    <row r="7240" spans="1:13" hidden="1" x14ac:dyDescent="0.2">
      <c r="A7240" t="s">
        <v>96</v>
      </c>
      <c r="B7240" t="s">
        <v>1233</v>
      </c>
      <c r="C7240" t="s">
        <v>1145</v>
      </c>
      <c r="E7240" t="s">
        <v>40</v>
      </c>
      <c r="I7240">
        <v>3.75</v>
      </c>
      <c r="J7240">
        <v>42.83</v>
      </c>
      <c r="K7240">
        <v>160.61250000000001</v>
      </c>
    </row>
    <row r="7241" spans="1:13" hidden="1" x14ac:dyDescent="0.2">
      <c r="A7241" t="s">
        <v>96</v>
      </c>
      <c r="B7241" t="s">
        <v>1233</v>
      </c>
      <c r="C7241" t="s">
        <v>1145</v>
      </c>
      <c r="E7241" t="s">
        <v>1252</v>
      </c>
      <c r="F7241" t="s">
        <v>615</v>
      </c>
      <c r="G7241" t="s">
        <v>134</v>
      </c>
      <c r="H7241" t="s">
        <v>180</v>
      </c>
      <c r="I7241">
        <v>15.5</v>
      </c>
      <c r="J7241">
        <v>42.83</v>
      </c>
      <c r="K7241">
        <v>663.86500000000001</v>
      </c>
      <c r="L7241" t="s">
        <v>24</v>
      </c>
      <c r="M7241" t="s">
        <v>616</v>
      </c>
    </row>
    <row r="7242" spans="1:13" hidden="1" x14ac:dyDescent="0.2">
      <c r="A7242" t="s">
        <v>96</v>
      </c>
      <c r="B7242" t="s">
        <v>1233</v>
      </c>
      <c r="C7242" t="s">
        <v>1145</v>
      </c>
      <c r="E7242" t="s">
        <v>1237</v>
      </c>
      <c r="F7242" t="s">
        <v>1238</v>
      </c>
      <c r="G7242" t="s">
        <v>134</v>
      </c>
      <c r="H7242" t="s">
        <v>145</v>
      </c>
      <c r="I7242">
        <v>15.5</v>
      </c>
      <c r="J7242">
        <v>42.83</v>
      </c>
      <c r="K7242">
        <v>663.86500000000001</v>
      </c>
      <c r="L7242" t="s">
        <v>24</v>
      </c>
      <c r="M7242" t="s">
        <v>1239</v>
      </c>
    </row>
    <row r="7243" spans="1:13" hidden="1" x14ac:dyDescent="0.2">
      <c r="A7243" t="s">
        <v>97</v>
      </c>
      <c r="B7243" t="s">
        <v>1233</v>
      </c>
      <c r="C7243" t="s">
        <v>1145</v>
      </c>
      <c r="E7243" t="s">
        <v>46</v>
      </c>
      <c r="I7243">
        <v>15.5</v>
      </c>
      <c r="J7243">
        <v>42.83</v>
      </c>
      <c r="K7243">
        <v>663.86500000000001</v>
      </c>
    </row>
    <row r="7244" spans="1:13" hidden="1" x14ac:dyDescent="0.2">
      <c r="A7244" t="s">
        <v>97</v>
      </c>
      <c r="B7244" t="s">
        <v>1233</v>
      </c>
      <c r="C7244" t="s">
        <v>1145</v>
      </c>
      <c r="E7244" t="s">
        <v>614</v>
      </c>
      <c r="F7244" t="s">
        <v>615</v>
      </c>
      <c r="G7244" t="s">
        <v>134</v>
      </c>
      <c r="H7244" t="s">
        <v>180</v>
      </c>
      <c r="I7244">
        <v>23.25</v>
      </c>
      <c r="J7244">
        <v>42.83</v>
      </c>
      <c r="K7244">
        <v>995.79750000000001</v>
      </c>
      <c r="L7244" t="s">
        <v>24</v>
      </c>
      <c r="M7244" t="s">
        <v>616</v>
      </c>
    </row>
    <row r="7245" spans="1:13" hidden="1" x14ac:dyDescent="0.2">
      <c r="A7245" t="s">
        <v>98</v>
      </c>
      <c r="B7245" t="s">
        <v>1233</v>
      </c>
      <c r="C7245" t="s">
        <v>1145</v>
      </c>
      <c r="E7245" t="s">
        <v>614</v>
      </c>
      <c r="F7245" t="s">
        <v>615</v>
      </c>
      <c r="G7245" t="s">
        <v>134</v>
      </c>
      <c r="H7245" t="s">
        <v>180</v>
      </c>
      <c r="I7245">
        <v>23.25</v>
      </c>
      <c r="J7245">
        <v>42.83</v>
      </c>
      <c r="K7245">
        <v>995.79750000000001</v>
      </c>
      <c r="L7245" t="s">
        <v>24</v>
      </c>
      <c r="M7245" t="s">
        <v>616</v>
      </c>
    </row>
    <row r="7246" spans="1:13" hidden="1" x14ac:dyDescent="0.2">
      <c r="A7246" t="s">
        <v>98</v>
      </c>
      <c r="B7246" t="s">
        <v>1233</v>
      </c>
      <c r="C7246" t="s">
        <v>1145</v>
      </c>
      <c r="E7246" t="s">
        <v>46</v>
      </c>
      <c r="I7246">
        <v>7.75</v>
      </c>
      <c r="J7246">
        <v>42.83</v>
      </c>
      <c r="K7246">
        <v>331.9325</v>
      </c>
    </row>
    <row r="7247" spans="1:13" hidden="1" x14ac:dyDescent="0.2">
      <c r="A7247" t="s">
        <v>98</v>
      </c>
      <c r="B7247" t="s">
        <v>1233</v>
      </c>
      <c r="C7247" t="s">
        <v>1145</v>
      </c>
      <c r="E7247" t="s">
        <v>1255</v>
      </c>
      <c r="F7247" t="s">
        <v>1247</v>
      </c>
      <c r="G7247" t="s">
        <v>134</v>
      </c>
      <c r="H7247" t="s">
        <v>64</v>
      </c>
      <c r="I7247">
        <v>7.75</v>
      </c>
      <c r="J7247">
        <v>42.83</v>
      </c>
      <c r="K7247">
        <v>331.9325</v>
      </c>
      <c r="L7247" t="s">
        <v>24</v>
      </c>
      <c r="M7247" t="s">
        <v>1239</v>
      </c>
    </row>
    <row r="7248" spans="1:13" hidden="1" x14ac:dyDescent="0.2">
      <c r="A7248" t="s">
        <v>99</v>
      </c>
      <c r="B7248" t="s">
        <v>1233</v>
      </c>
      <c r="C7248" t="s">
        <v>1145</v>
      </c>
      <c r="E7248" t="s">
        <v>1255</v>
      </c>
      <c r="F7248" t="s">
        <v>1247</v>
      </c>
      <c r="G7248" t="s">
        <v>134</v>
      </c>
      <c r="H7248" t="s">
        <v>64</v>
      </c>
      <c r="I7248">
        <v>7.75</v>
      </c>
      <c r="J7248">
        <v>42.83</v>
      </c>
      <c r="K7248">
        <v>331.9325</v>
      </c>
      <c r="L7248" t="s">
        <v>24</v>
      </c>
      <c r="M7248" t="s">
        <v>1239</v>
      </c>
    </row>
    <row r="7249" spans="1:13" hidden="1" x14ac:dyDescent="0.2">
      <c r="A7249" t="s">
        <v>99</v>
      </c>
      <c r="B7249" t="s">
        <v>1233</v>
      </c>
      <c r="C7249" t="s">
        <v>1145</v>
      </c>
      <c r="E7249" t="s">
        <v>46</v>
      </c>
      <c r="I7249">
        <v>7.75</v>
      </c>
      <c r="J7249">
        <v>42.83</v>
      </c>
      <c r="K7249">
        <v>331.9325</v>
      </c>
    </row>
    <row r="7250" spans="1:13" hidden="1" x14ac:dyDescent="0.2">
      <c r="A7250" t="s">
        <v>99</v>
      </c>
      <c r="B7250" t="s">
        <v>1233</v>
      </c>
      <c r="C7250" t="s">
        <v>1145</v>
      </c>
      <c r="E7250" t="s">
        <v>628</v>
      </c>
      <c r="F7250" t="s">
        <v>629</v>
      </c>
      <c r="G7250" t="s">
        <v>134</v>
      </c>
      <c r="H7250" t="s">
        <v>32</v>
      </c>
      <c r="I7250">
        <v>15.5</v>
      </c>
      <c r="J7250">
        <v>42.83</v>
      </c>
      <c r="K7250">
        <v>663.86500000000001</v>
      </c>
      <c r="L7250" t="s">
        <v>162</v>
      </c>
    </row>
    <row r="7251" spans="1:13" hidden="1" x14ac:dyDescent="0.2">
      <c r="A7251" t="s">
        <v>99</v>
      </c>
      <c r="B7251" t="s">
        <v>1233</v>
      </c>
      <c r="C7251" t="s">
        <v>1145</v>
      </c>
      <c r="E7251" t="s">
        <v>20</v>
      </c>
      <c r="I7251">
        <v>4</v>
      </c>
      <c r="J7251">
        <v>42.83</v>
      </c>
      <c r="K7251">
        <v>171.32</v>
      </c>
    </row>
    <row r="7252" spans="1:13" hidden="1" x14ac:dyDescent="0.2">
      <c r="A7252" t="s">
        <v>99</v>
      </c>
      <c r="B7252" t="s">
        <v>1233</v>
      </c>
      <c r="C7252" t="s">
        <v>1145</v>
      </c>
      <c r="E7252" t="s">
        <v>18</v>
      </c>
      <c r="I7252">
        <v>3.75</v>
      </c>
      <c r="J7252">
        <v>42.83</v>
      </c>
      <c r="K7252">
        <v>160.61250000000001</v>
      </c>
    </row>
    <row r="7253" spans="1:13" hidden="1" x14ac:dyDescent="0.2">
      <c r="A7253" t="s">
        <v>100</v>
      </c>
      <c r="B7253" t="s">
        <v>1233</v>
      </c>
      <c r="C7253" t="s">
        <v>1145</v>
      </c>
      <c r="E7253" t="s">
        <v>1255</v>
      </c>
      <c r="F7253" t="s">
        <v>1247</v>
      </c>
      <c r="G7253" t="s">
        <v>134</v>
      </c>
      <c r="H7253" t="s">
        <v>64</v>
      </c>
      <c r="I7253">
        <v>15.5</v>
      </c>
      <c r="J7253">
        <v>42.83</v>
      </c>
      <c r="K7253">
        <v>663.86500000000001</v>
      </c>
      <c r="L7253" t="s">
        <v>24</v>
      </c>
      <c r="M7253" t="s">
        <v>1239</v>
      </c>
    </row>
    <row r="7254" spans="1:13" hidden="1" x14ac:dyDescent="0.2">
      <c r="A7254" t="s">
        <v>100</v>
      </c>
      <c r="B7254" t="s">
        <v>1233</v>
      </c>
      <c r="C7254" t="s">
        <v>1145</v>
      </c>
      <c r="E7254" t="s">
        <v>1250</v>
      </c>
      <c r="F7254" t="s">
        <v>1235</v>
      </c>
      <c r="G7254" t="s">
        <v>134</v>
      </c>
      <c r="H7254" t="s">
        <v>64</v>
      </c>
      <c r="I7254">
        <v>15.5</v>
      </c>
      <c r="J7254">
        <v>42.83</v>
      </c>
      <c r="K7254">
        <v>663.86500000000001</v>
      </c>
      <c r="L7254" t="s">
        <v>24</v>
      </c>
      <c r="M7254" t="s">
        <v>1236</v>
      </c>
    </row>
    <row r="7255" spans="1:13" hidden="1" x14ac:dyDescent="0.2">
      <c r="A7255" t="s">
        <v>100</v>
      </c>
      <c r="B7255" t="s">
        <v>1233</v>
      </c>
      <c r="C7255" t="s">
        <v>1145</v>
      </c>
      <c r="E7255" t="s">
        <v>1242</v>
      </c>
      <c r="F7255" t="s">
        <v>1243</v>
      </c>
      <c r="G7255" t="s">
        <v>134</v>
      </c>
      <c r="H7255" t="s">
        <v>64</v>
      </c>
      <c r="I7255">
        <v>7.75</v>
      </c>
      <c r="J7255">
        <v>42.83</v>
      </c>
      <c r="K7255">
        <v>331.9325</v>
      </c>
      <c r="L7255" t="s">
        <v>24</v>
      </c>
      <c r="M7255" t="s">
        <v>1244</v>
      </c>
    </row>
    <row r="7256" spans="1:13" hidden="1" x14ac:dyDescent="0.2">
      <c r="A7256" t="s">
        <v>101</v>
      </c>
      <c r="B7256" t="s">
        <v>1233</v>
      </c>
      <c r="C7256" t="s">
        <v>1145</v>
      </c>
      <c r="E7256" t="s">
        <v>46</v>
      </c>
      <c r="I7256">
        <v>7.75</v>
      </c>
      <c r="J7256">
        <v>42.83</v>
      </c>
      <c r="K7256">
        <v>331.9325</v>
      </c>
    </row>
    <row r="7257" spans="1:13" hidden="1" x14ac:dyDescent="0.2">
      <c r="A7257" t="s">
        <v>101</v>
      </c>
      <c r="B7257" t="s">
        <v>1233</v>
      </c>
      <c r="C7257" t="s">
        <v>1145</v>
      </c>
      <c r="E7257" t="s">
        <v>116</v>
      </c>
      <c r="I7257">
        <v>3.75</v>
      </c>
      <c r="J7257">
        <v>42.83</v>
      </c>
      <c r="K7257">
        <v>160.61250000000001</v>
      </c>
    </row>
    <row r="7258" spans="1:13" hidden="1" x14ac:dyDescent="0.2">
      <c r="A7258" t="s">
        <v>101</v>
      </c>
      <c r="B7258" t="s">
        <v>1233</v>
      </c>
      <c r="C7258" t="s">
        <v>1145</v>
      </c>
      <c r="E7258" t="s">
        <v>40</v>
      </c>
      <c r="I7258">
        <v>4</v>
      </c>
      <c r="J7258">
        <v>42.83</v>
      </c>
      <c r="K7258">
        <v>171.32</v>
      </c>
    </row>
    <row r="7259" spans="1:13" hidden="1" x14ac:dyDescent="0.2">
      <c r="A7259" t="s">
        <v>101</v>
      </c>
      <c r="B7259" t="s">
        <v>1233</v>
      </c>
      <c r="C7259" t="s">
        <v>1145</v>
      </c>
      <c r="E7259" t="s">
        <v>1250</v>
      </c>
      <c r="F7259" t="s">
        <v>1235</v>
      </c>
      <c r="G7259" t="s">
        <v>134</v>
      </c>
      <c r="H7259" t="s">
        <v>64</v>
      </c>
      <c r="I7259">
        <v>15.5</v>
      </c>
      <c r="J7259">
        <v>42.83</v>
      </c>
      <c r="K7259">
        <v>663.86500000000001</v>
      </c>
      <c r="L7259" t="s">
        <v>24</v>
      </c>
      <c r="M7259" t="s">
        <v>1236</v>
      </c>
    </row>
    <row r="7260" spans="1:13" hidden="1" x14ac:dyDescent="0.2">
      <c r="A7260" t="s">
        <v>102</v>
      </c>
      <c r="B7260" t="s">
        <v>1233</v>
      </c>
      <c r="C7260" t="s">
        <v>1145</v>
      </c>
      <c r="E7260" t="s">
        <v>46</v>
      </c>
      <c r="I7260">
        <v>23.25</v>
      </c>
      <c r="J7260">
        <v>42.83</v>
      </c>
      <c r="K7260">
        <v>995.79750000000001</v>
      </c>
    </row>
    <row r="7261" spans="1:13" hidden="1" x14ac:dyDescent="0.2">
      <c r="A7261" t="s">
        <v>102</v>
      </c>
      <c r="B7261" t="s">
        <v>1233</v>
      </c>
      <c r="C7261" t="s">
        <v>1145</v>
      </c>
      <c r="E7261" t="s">
        <v>1265</v>
      </c>
      <c r="F7261" t="s">
        <v>1247</v>
      </c>
      <c r="G7261" t="s">
        <v>134</v>
      </c>
      <c r="H7261" t="s">
        <v>64</v>
      </c>
      <c r="I7261">
        <v>7.75</v>
      </c>
      <c r="J7261">
        <v>42.83</v>
      </c>
      <c r="K7261">
        <v>331.9325</v>
      </c>
      <c r="L7261" t="s">
        <v>24</v>
      </c>
      <c r="M7261" t="s">
        <v>1239</v>
      </c>
    </row>
    <row r="7262" spans="1:13" hidden="1" x14ac:dyDescent="0.2">
      <c r="A7262" t="s">
        <v>102</v>
      </c>
      <c r="B7262" t="s">
        <v>1233</v>
      </c>
      <c r="C7262" t="s">
        <v>1145</v>
      </c>
      <c r="E7262" t="s">
        <v>614</v>
      </c>
      <c r="F7262" t="s">
        <v>615</v>
      </c>
      <c r="G7262" t="s">
        <v>134</v>
      </c>
      <c r="H7262" t="s">
        <v>180</v>
      </c>
      <c r="I7262">
        <v>7.75</v>
      </c>
      <c r="J7262">
        <v>42.83</v>
      </c>
      <c r="K7262">
        <v>331.9325</v>
      </c>
      <c r="L7262" t="s">
        <v>24</v>
      </c>
      <c r="M7262" t="s">
        <v>616</v>
      </c>
    </row>
    <row r="7263" spans="1:13" hidden="1" x14ac:dyDescent="0.2">
      <c r="A7263" t="s">
        <v>103</v>
      </c>
      <c r="B7263" t="s">
        <v>1233</v>
      </c>
      <c r="C7263" t="s">
        <v>1145</v>
      </c>
      <c r="E7263" t="s">
        <v>614</v>
      </c>
      <c r="F7263" t="s">
        <v>615</v>
      </c>
      <c r="G7263" t="s">
        <v>134</v>
      </c>
      <c r="H7263" t="s">
        <v>180</v>
      </c>
      <c r="I7263">
        <v>23.25</v>
      </c>
      <c r="J7263">
        <v>42.83</v>
      </c>
      <c r="K7263">
        <v>995.79750000000001</v>
      </c>
      <c r="L7263" t="s">
        <v>24</v>
      </c>
      <c r="M7263" t="s">
        <v>616</v>
      </c>
    </row>
    <row r="7264" spans="1:13" hidden="1" x14ac:dyDescent="0.2">
      <c r="A7264" t="s">
        <v>103</v>
      </c>
      <c r="B7264" t="s">
        <v>1233</v>
      </c>
      <c r="C7264" t="s">
        <v>1145</v>
      </c>
      <c r="E7264" t="s">
        <v>79</v>
      </c>
      <c r="I7264">
        <v>15.5</v>
      </c>
      <c r="J7264">
        <v>42.83</v>
      </c>
      <c r="K7264">
        <v>663.86500000000001</v>
      </c>
    </row>
    <row r="7265" spans="1:14" hidden="1" x14ac:dyDescent="0.2">
      <c r="A7265" t="s">
        <v>104</v>
      </c>
      <c r="B7265" t="s">
        <v>1233</v>
      </c>
      <c r="C7265" t="s">
        <v>1145</v>
      </c>
      <c r="E7265" t="s">
        <v>1242</v>
      </c>
      <c r="F7265" t="s">
        <v>1243</v>
      </c>
      <c r="G7265" t="s">
        <v>134</v>
      </c>
      <c r="H7265" t="s">
        <v>64</v>
      </c>
      <c r="I7265">
        <v>7.75</v>
      </c>
      <c r="J7265">
        <v>42.83</v>
      </c>
      <c r="K7265">
        <v>331.9325</v>
      </c>
      <c r="L7265" t="s">
        <v>24</v>
      </c>
      <c r="M7265" t="s">
        <v>1244</v>
      </c>
    </row>
    <row r="7266" spans="1:14" hidden="1" x14ac:dyDescent="0.2">
      <c r="A7266" t="s">
        <v>104</v>
      </c>
      <c r="B7266" t="s">
        <v>1233</v>
      </c>
      <c r="C7266" t="s">
        <v>1145</v>
      </c>
      <c r="E7266" t="s">
        <v>628</v>
      </c>
      <c r="F7266" t="s">
        <v>629</v>
      </c>
      <c r="G7266" t="s">
        <v>134</v>
      </c>
      <c r="H7266" t="s">
        <v>32</v>
      </c>
      <c r="I7266">
        <v>15.5</v>
      </c>
      <c r="J7266">
        <v>42.83</v>
      </c>
      <c r="K7266">
        <v>663.86500000000001</v>
      </c>
      <c r="L7266" t="s">
        <v>162</v>
      </c>
    </row>
    <row r="7267" spans="1:14" hidden="1" x14ac:dyDescent="0.2">
      <c r="A7267" t="s">
        <v>104</v>
      </c>
      <c r="B7267" t="s">
        <v>1233</v>
      </c>
      <c r="C7267" t="s">
        <v>1145</v>
      </c>
      <c r="E7267" t="s">
        <v>614</v>
      </c>
      <c r="F7267" t="s">
        <v>615</v>
      </c>
      <c r="G7267" t="s">
        <v>134</v>
      </c>
      <c r="H7267" t="s">
        <v>180</v>
      </c>
      <c r="I7267">
        <v>15.5</v>
      </c>
      <c r="J7267">
        <v>42.83</v>
      </c>
      <c r="K7267">
        <v>663.86500000000001</v>
      </c>
      <c r="L7267" t="s">
        <v>24</v>
      </c>
      <c r="M7267" t="s">
        <v>616</v>
      </c>
    </row>
    <row r="7268" spans="1:14" hidden="1" x14ac:dyDescent="0.2">
      <c r="A7268" t="s">
        <v>105</v>
      </c>
      <c r="B7268" t="s">
        <v>1233</v>
      </c>
      <c r="C7268" t="s">
        <v>1145</v>
      </c>
      <c r="E7268" t="s">
        <v>614</v>
      </c>
      <c r="F7268" t="s">
        <v>615</v>
      </c>
      <c r="G7268" t="s">
        <v>134</v>
      </c>
      <c r="H7268" t="s">
        <v>180</v>
      </c>
      <c r="I7268">
        <v>15.5</v>
      </c>
      <c r="J7268">
        <v>42.83</v>
      </c>
      <c r="K7268">
        <v>663.86500000000001</v>
      </c>
      <c r="L7268" t="s">
        <v>24</v>
      </c>
      <c r="M7268" t="s">
        <v>616</v>
      </c>
    </row>
    <row r="7269" spans="1:14" hidden="1" x14ac:dyDescent="0.2">
      <c r="A7269" t="s">
        <v>105</v>
      </c>
      <c r="B7269" t="s">
        <v>1233</v>
      </c>
      <c r="C7269" t="s">
        <v>1145</v>
      </c>
      <c r="E7269" t="s">
        <v>46</v>
      </c>
      <c r="I7269">
        <v>7.75</v>
      </c>
      <c r="J7269">
        <v>42.83</v>
      </c>
      <c r="K7269">
        <v>331.9325</v>
      </c>
    </row>
    <row r="7270" spans="1:14" hidden="1" x14ac:dyDescent="0.2">
      <c r="A7270" t="s">
        <v>105</v>
      </c>
      <c r="B7270" t="s">
        <v>1233</v>
      </c>
      <c r="C7270" t="s">
        <v>1145</v>
      </c>
      <c r="E7270" t="s">
        <v>1242</v>
      </c>
      <c r="F7270" t="s">
        <v>1243</v>
      </c>
      <c r="G7270" t="s">
        <v>134</v>
      </c>
      <c r="H7270" t="s">
        <v>64</v>
      </c>
      <c r="I7270">
        <v>7.75</v>
      </c>
      <c r="J7270">
        <v>42.83</v>
      </c>
      <c r="K7270">
        <v>331.9325</v>
      </c>
      <c r="L7270" t="s">
        <v>24</v>
      </c>
      <c r="M7270" t="s">
        <v>1244</v>
      </c>
    </row>
    <row r="7271" spans="1:14" hidden="1" x14ac:dyDescent="0.2">
      <c r="A7271" t="s">
        <v>105</v>
      </c>
      <c r="B7271" t="s">
        <v>1233</v>
      </c>
      <c r="C7271" t="s">
        <v>1145</v>
      </c>
      <c r="E7271" t="s">
        <v>1250</v>
      </c>
      <c r="F7271" t="s">
        <v>1235</v>
      </c>
      <c r="G7271" t="s">
        <v>134</v>
      </c>
      <c r="H7271" t="s">
        <v>64</v>
      </c>
      <c r="I7271">
        <v>7.75</v>
      </c>
      <c r="J7271">
        <v>42.83</v>
      </c>
      <c r="K7271">
        <v>331.9325</v>
      </c>
      <c r="L7271" t="s">
        <v>24</v>
      </c>
      <c r="M7271" t="s">
        <v>1236</v>
      </c>
    </row>
    <row r="7272" spans="1:14" hidden="1" x14ac:dyDescent="0.2">
      <c r="A7272" t="s">
        <v>106</v>
      </c>
      <c r="B7272" t="s">
        <v>1233</v>
      </c>
      <c r="C7272" t="s">
        <v>1145</v>
      </c>
      <c r="E7272" t="s">
        <v>1250</v>
      </c>
      <c r="F7272" t="s">
        <v>1235</v>
      </c>
      <c r="G7272" t="s">
        <v>134</v>
      </c>
      <c r="H7272" t="s">
        <v>64</v>
      </c>
      <c r="I7272">
        <v>7.75</v>
      </c>
      <c r="J7272">
        <v>42.83</v>
      </c>
      <c r="K7272">
        <v>331.9325</v>
      </c>
      <c r="L7272" t="s">
        <v>24</v>
      </c>
      <c r="M7272" t="s">
        <v>1236</v>
      </c>
    </row>
    <row r="7273" spans="1:14" hidden="1" x14ac:dyDescent="0.2">
      <c r="A7273" t="s">
        <v>106</v>
      </c>
      <c r="B7273" t="s">
        <v>1233</v>
      </c>
      <c r="C7273" t="s">
        <v>1145</v>
      </c>
      <c r="E7273" t="s">
        <v>1242</v>
      </c>
      <c r="F7273" t="s">
        <v>1243</v>
      </c>
      <c r="G7273" t="s">
        <v>134</v>
      </c>
      <c r="H7273" t="s">
        <v>64</v>
      </c>
      <c r="I7273">
        <v>7.75</v>
      </c>
      <c r="J7273">
        <v>42.83</v>
      </c>
      <c r="K7273">
        <v>331.9325</v>
      </c>
      <c r="L7273" t="s">
        <v>24</v>
      </c>
      <c r="M7273" t="s">
        <v>1244</v>
      </c>
    </row>
    <row r="7274" spans="1:14" hidden="1" x14ac:dyDescent="0.2">
      <c r="A7274" t="s">
        <v>106</v>
      </c>
      <c r="B7274" t="s">
        <v>1233</v>
      </c>
      <c r="C7274" t="s">
        <v>1145</v>
      </c>
      <c r="E7274" t="s">
        <v>614</v>
      </c>
      <c r="F7274" t="s">
        <v>615</v>
      </c>
      <c r="G7274" t="s">
        <v>134</v>
      </c>
      <c r="H7274" t="s">
        <v>180</v>
      </c>
      <c r="I7274">
        <v>15.5</v>
      </c>
      <c r="J7274">
        <v>42.83</v>
      </c>
      <c r="K7274">
        <v>663.86500000000001</v>
      </c>
      <c r="L7274" t="s">
        <v>24</v>
      </c>
      <c r="M7274" t="s">
        <v>616</v>
      </c>
    </row>
    <row r="7275" spans="1:14" hidden="1" x14ac:dyDescent="0.2">
      <c r="A7275" t="s">
        <v>106</v>
      </c>
      <c r="B7275" t="s">
        <v>1233</v>
      </c>
      <c r="C7275" t="s">
        <v>1145</v>
      </c>
      <c r="E7275" t="s">
        <v>46</v>
      </c>
      <c r="I7275">
        <v>7.75</v>
      </c>
      <c r="J7275">
        <v>42.83</v>
      </c>
      <c r="K7275">
        <v>331.9325</v>
      </c>
    </row>
    <row r="7276" spans="1:14" hidden="1" x14ac:dyDescent="0.2">
      <c r="A7276" t="s">
        <v>107</v>
      </c>
      <c r="B7276" t="s">
        <v>1233</v>
      </c>
      <c r="C7276" t="s">
        <v>1145</v>
      </c>
      <c r="E7276" t="s">
        <v>116</v>
      </c>
      <c r="I7276">
        <v>7.75</v>
      </c>
      <c r="J7276">
        <v>42.83</v>
      </c>
      <c r="K7276">
        <v>331.9325</v>
      </c>
      <c r="N7276" t="s">
        <v>1266</v>
      </c>
    </row>
    <row r="7277" spans="1:14" hidden="1" x14ac:dyDescent="0.2">
      <c r="A7277" t="s">
        <v>107</v>
      </c>
      <c r="B7277" t="s">
        <v>1233</v>
      </c>
      <c r="C7277" t="s">
        <v>1145</v>
      </c>
      <c r="E7277" t="s">
        <v>17</v>
      </c>
      <c r="I7277">
        <v>7.75</v>
      </c>
      <c r="J7277">
        <v>42.83</v>
      </c>
      <c r="K7277">
        <v>331.9325</v>
      </c>
    </row>
    <row r="7278" spans="1:14" hidden="1" x14ac:dyDescent="0.2">
      <c r="A7278" t="s">
        <v>107</v>
      </c>
      <c r="B7278" t="s">
        <v>1233</v>
      </c>
      <c r="C7278" t="s">
        <v>1145</v>
      </c>
      <c r="E7278" t="s">
        <v>46</v>
      </c>
      <c r="I7278">
        <v>4</v>
      </c>
      <c r="J7278">
        <v>42.83</v>
      </c>
      <c r="K7278">
        <v>171.32</v>
      </c>
    </row>
    <row r="7279" spans="1:14" hidden="1" x14ac:dyDescent="0.2">
      <c r="A7279" t="s">
        <v>107</v>
      </c>
      <c r="B7279" t="s">
        <v>1233</v>
      </c>
      <c r="C7279" t="s">
        <v>1145</v>
      </c>
      <c r="E7279" t="s">
        <v>614</v>
      </c>
      <c r="F7279" t="s">
        <v>615</v>
      </c>
      <c r="G7279" t="s">
        <v>134</v>
      </c>
      <c r="H7279" t="s">
        <v>180</v>
      </c>
      <c r="I7279">
        <v>19.25</v>
      </c>
      <c r="J7279">
        <v>42.83</v>
      </c>
      <c r="K7279">
        <v>824.47749999999996</v>
      </c>
      <c r="L7279" t="s">
        <v>24</v>
      </c>
      <c r="M7279" t="s">
        <v>616</v>
      </c>
    </row>
    <row r="7280" spans="1:14" hidden="1" x14ac:dyDescent="0.2">
      <c r="A7280" t="s">
        <v>108</v>
      </c>
      <c r="B7280" t="s">
        <v>1233</v>
      </c>
      <c r="C7280" t="s">
        <v>1145</v>
      </c>
      <c r="E7280" t="s">
        <v>614</v>
      </c>
      <c r="F7280" t="s">
        <v>615</v>
      </c>
      <c r="G7280" t="s">
        <v>134</v>
      </c>
      <c r="H7280" t="s">
        <v>180</v>
      </c>
      <c r="I7280">
        <v>31</v>
      </c>
      <c r="J7280">
        <v>42.83</v>
      </c>
      <c r="K7280">
        <v>1327.73</v>
      </c>
      <c r="L7280" t="s">
        <v>24</v>
      </c>
      <c r="M7280" t="s">
        <v>616</v>
      </c>
    </row>
    <row r="7281" spans="1:13" hidden="1" x14ac:dyDescent="0.2">
      <c r="A7281" t="s">
        <v>108</v>
      </c>
      <c r="B7281" t="s">
        <v>1233</v>
      </c>
      <c r="C7281" t="s">
        <v>1145</v>
      </c>
      <c r="E7281" t="s">
        <v>20</v>
      </c>
      <c r="I7281">
        <v>4</v>
      </c>
      <c r="J7281">
        <v>42.83</v>
      </c>
      <c r="K7281">
        <v>171.32</v>
      </c>
    </row>
    <row r="7282" spans="1:13" hidden="1" x14ac:dyDescent="0.2">
      <c r="A7282" t="s">
        <v>108</v>
      </c>
      <c r="B7282" t="s">
        <v>1233</v>
      </c>
      <c r="C7282" t="s">
        <v>1145</v>
      </c>
      <c r="E7282" t="s">
        <v>1242</v>
      </c>
      <c r="F7282" t="s">
        <v>1243</v>
      </c>
      <c r="G7282" t="s">
        <v>134</v>
      </c>
      <c r="H7282" t="s">
        <v>64</v>
      </c>
      <c r="I7282">
        <v>3.75</v>
      </c>
      <c r="J7282">
        <v>42.83</v>
      </c>
      <c r="K7282">
        <v>160.61250000000001</v>
      </c>
      <c r="L7282" t="s">
        <v>24</v>
      </c>
      <c r="M7282" t="s">
        <v>1244</v>
      </c>
    </row>
    <row r="7283" spans="1:13" hidden="1" x14ac:dyDescent="0.2">
      <c r="A7283" t="s">
        <v>109</v>
      </c>
      <c r="B7283" t="s">
        <v>1233</v>
      </c>
      <c r="C7283" t="s">
        <v>1145</v>
      </c>
      <c r="E7283" t="s">
        <v>17</v>
      </c>
      <c r="I7283">
        <v>31</v>
      </c>
      <c r="J7283">
        <v>42.83</v>
      </c>
      <c r="K7283">
        <v>1327.73</v>
      </c>
    </row>
    <row r="7284" spans="1:13" hidden="1" x14ac:dyDescent="0.2">
      <c r="A7284" t="s">
        <v>14</v>
      </c>
      <c r="B7284" t="s">
        <v>1267</v>
      </c>
      <c r="C7284" t="s">
        <v>1145</v>
      </c>
      <c r="E7284" t="s">
        <v>17</v>
      </c>
      <c r="I7284">
        <v>15.5</v>
      </c>
      <c r="J7284">
        <v>42.83</v>
      </c>
      <c r="K7284">
        <v>663.86500000000001</v>
      </c>
    </row>
    <row r="7285" spans="1:13" hidden="1" x14ac:dyDescent="0.2">
      <c r="A7285" t="s">
        <v>14</v>
      </c>
      <c r="B7285" t="s">
        <v>1267</v>
      </c>
      <c r="C7285" t="s">
        <v>1145</v>
      </c>
      <c r="E7285" t="s">
        <v>18</v>
      </c>
      <c r="I7285">
        <v>3</v>
      </c>
      <c r="J7285">
        <v>42.83</v>
      </c>
      <c r="K7285">
        <v>128.49</v>
      </c>
    </row>
    <row r="7286" spans="1:13" hidden="1" x14ac:dyDescent="0.2">
      <c r="A7286" t="s">
        <v>14</v>
      </c>
      <c r="B7286" t="s">
        <v>1267</v>
      </c>
      <c r="C7286" t="s">
        <v>1145</v>
      </c>
      <c r="E7286" t="s">
        <v>1268</v>
      </c>
      <c r="F7286" t="s">
        <v>629</v>
      </c>
      <c r="G7286" t="s">
        <v>134</v>
      </c>
      <c r="H7286" t="s">
        <v>32</v>
      </c>
      <c r="I7286">
        <v>10</v>
      </c>
      <c r="J7286">
        <v>42.83</v>
      </c>
      <c r="K7286">
        <v>428.3</v>
      </c>
      <c r="L7286" t="s">
        <v>162</v>
      </c>
    </row>
    <row r="7287" spans="1:13" hidden="1" x14ac:dyDescent="0.2">
      <c r="A7287" t="s">
        <v>14</v>
      </c>
      <c r="B7287" t="s">
        <v>1267</v>
      </c>
      <c r="C7287" t="s">
        <v>1145</v>
      </c>
      <c r="E7287" t="s">
        <v>1269</v>
      </c>
      <c r="F7287" t="s">
        <v>629</v>
      </c>
      <c r="G7287" t="s">
        <v>134</v>
      </c>
      <c r="H7287" t="s">
        <v>32</v>
      </c>
      <c r="I7287">
        <v>5</v>
      </c>
      <c r="J7287">
        <v>42.83</v>
      </c>
      <c r="K7287">
        <v>214.15</v>
      </c>
      <c r="L7287" t="s">
        <v>162</v>
      </c>
    </row>
    <row r="7288" spans="1:13" hidden="1" x14ac:dyDescent="0.2">
      <c r="A7288" t="s">
        <v>14</v>
      </c>
      <c r="B7288" t="s">
        <v>1267</v>
      </c>
      <c r="C7288" t="s">
        <v>1145</v>
      </c>
      <c r="E7288" t="s">
        <v>1270</v>
      </c>
      <c r="F7288" t="s">
        <v>629</v>
      </c>
      <c r="G7288" t="s">
        <v>134</v>
      </c>
      <c r="H7288" t="s">
        <v>32</v>
      </c>
      <c r="I7288">
        <v>5.25</v>
      </c>
      <c r="J7288">
        <v>42.83</v>
      </c>
      <c r="K7288">
        <v>224.85749999999999</v>
      </c>
      <c r="L7288" t="s">
        <v>162</v>
      </c>
    </row>
    <row r="7289" spans="1:13" hidden="1" x14ac:dyDescent="0.2">
      <c r="A7289" t="s">
        <v>36</v>
      </c>
      <c r="B7289" t="s">
        <v>1267</v>
      </c>
      <c r="C7289" t="s">
        <v>1145</v>
      </c>
      <c r="E7289" t="s">
        <v>17</v>
      </c>
      <c r="I7289">
        <v>11.5</v>
      </c>
      <c r="J7289">
        <v>42.83</v>
      </c>
      <c r="K7289">
        <v>492.54500000000002</v>
      </c>
    </row>
    <row r="7290" spans="1:13" hidden="1" x14ac:dyDescent="0.2">
      <c r="A7290" t="s">
        <v>36</v>
      </c>
      <c r="B7290" t="s">
        <v>1267</v>
      </c>
      <c r="C7290" t="s">
        <v>1145</v>
      </c>
      <c r="E7290" t="s">
        <v>1269</v>
      </c>
      <c r="F7290" t="s">
        <v>629</v>
      </c>
      <c r="G7290" t="s">
        <v>134</v>
      </c>
      <c r="H7290" t="s">
        <v>32</v>
      </c>
      <c r="I7290">
        <v>2</v>
      </c>
      <c r="J7290">
        <v>42.83</v>
      </c>
      <c r="K7290">
        <v>85.66</v>
      </c>
      <c r="L7290" t="s">
        <v>162</v>
      </c>
    </row>
    <row r="7291" spans="1:13" hidden="1" x14ac:dyDescent="0.2">
      <c r="A7291" t="s">
        <v>36</v>
      </c>
      <c r="B7291" t="s">
        <v>1267</v>
      </c>
      <c r="C7291" t="s">
        <v>1145</v>
      </c>
      <c r="E7291" t="s">
        <v>1268</v>
      </c>
      <c r="F7291" t="s">
        <v>629</v>
      </c>
      <c r="G7291" t="s">
        <v>134</v>
      </c>
      <c r="H7291" t="s">
        <v>32</v>
      </c>
      <c r="I7291">
        <v>16</v>
      </c>
      <c r="J7291">
        <v>42.83</v>
      </c>
      <c r="K7291">
        <v>685.28</v>
      </c>
      <c r="L7291" t="s">
        <v>162</v>
      </c>
    </row>
    <row r="7292" spans="1:13" hidden="1" x14ac:dyDescent="0.2">
      <c r="A7292" t="s">
        <v>36</v>
      </c>
      <c r="B7292" t="s">
        <v>1267</v>
      </c>
      <c r="C7292" t="s">
        <v>1145</v>
      </c>
      <c r="E7292" t="s">
        <v>1270</v>
      </c>
      <c r="F7292" t="s">
        <v>629</v>
      </c>
      <c r="G7292" t="s">
        <v>134</v>
      </c>
      <c r="H7292" t="s">
        <v>32</v>
      </c>
      <c r="I7292">
        <v>2</v>
      </c>
      <c r="J7292">
        <v>42.83</v>
      </c>
      <c r="K7292">
        <v>85.66</v>
      </c>
      <c r="L7292" t="s">
        <v>162</v>
      </c>
    </row>
    <row r="7293" spans="1:13" hidden="1" x14ac:dyDescent="0.2">
      <c r="A7293" t="s">
        <v>36</v>
      </c>
      <c r="B7293" t="s">
        <v>1267</v>
      </c>
      <c r="C7293" t="s">
        <v>1145</v>
      </c>
      <c r="E7293" t="s">
        <v>20</v>
      </c>
      <c r="I7293">
        <v>1.5</v>
      </c>
      <c r="J7293">
        <v>42.83</v>
      </c>
      <c r="K7293">
        <v>64.245000000000005</v>
      </c>
    </row>
    <row r="7294" spans="1:13" hidden="1" x14ac:dyDescent="0.2">
      <c r="A7294" t="s">
        <v>36</v>
      </c>
      <c r="B7294" t="s">
        <v>1267</v>
      </c>
      <c r="C7294" t="s">
        <v>1145</v>
      </c>
      <c r="E7294" t="s">
        <v>46</v>
      </c>
      <c r="I7294">
        <v>4</v>
      </c>
      <c r="J7294">
        <v>42.83</v>
      </c>
      <c r="K7294">
        <v>171.32</v>
      </c>
    </row>
    <row r="7295" spans="1:13" hidden="1" x14ac:dyDescent="0.2">
      <c r="A7295" t="s">
        <v>36</v>
      </c>
      <c r="B7295" t="s">
        <v>1267</v>
      </c>
      <c r="C7295" t="s">
        <v>1145</v>
      </c>
      <c r="E7295" t="s">
        <v>18</v>
      </c>
      <c r="I7295">
        <v>1.75</v>
      </c>
      <c r="J7295">
        <v>42.83</v>
      </c>
      <c r="K7295">
        <v>74.952500000000001</v>
      </c>
    </row>
    <row r="7296" spans="1:13" hidden="1" x14ac:dyDescent="0.2">
      <c r="A7296" t="s">
        <v>37</v>
      </c>
      <c r="B7296" t="s">
        <v>1267</v>
      </c>
      <c r="C7296" t="s">
        <v>1145</v>
      </c>
      <c r="E7296" t="s">
        <v>18</v>
      </c>
      <c r="I7296">
        <v>2</v>
      </c>
      <c r="J7296">
        <v>42.83</v>
      </c>
      <c r="K7296">
        <v>85.66</v>
      </c>
    </row>
    <row r="7297" spans="1:14" hidden="1" x14ac:dyDescent="0.2">
      <c r="A7297" t="s">
        <v>37</v>
      </c>
      <c r="B7297" t="s">
        <v>1267</v>
      </c>
      <c r="C7297" t="s">
        <v>1145</v>
      </c>
      <c r="E7297" t="s">
        <v>17</v>
      </c>
      <c r="I7297">
        <v>7.75</v>
      </c>
      <c r="J7297">
        <v>42.83</v>
      </c>
      <c r="K7297">
        <v>331.9325</v>
      </c>
    </row>
    <row r="7298" spans="1:14" hidden="1" x14ac:dyDescent="0.2">
      <c r="A7298" t="s">
        <v>37</v>
      </c>
      <c r="B7298" t="s">
        <v>1267</v>
      </c>
      <c r="C7298" t="s">
        <v>1145</v>
      </c>
      <c r="E7298" t="s">
        <v>1268</v>
      </c>
      <c r="F7298" t="s">
        <v>629</v>
      </c>
      <c r="G7298" t="s">
        <v>134</v>
      </c>
      <c r="H7298" t="s">
        <v>32</v>
      </c>
      <c r="I7298">
        <v>20</v>
      </c>
      <c r="J7298">
        <v>42.83</v>
      </c>
      <c r="K7298">
        <v>856.6</v>
      </c>
      <c r="L7298" t="s">
        <v>162</v>
      </c>
    </row>
    <row r="7299" spans="1:14" hidden="1" x14ac:dyDescent="0.2">
      <c r="A7299" t="s">
        <v>37</v>
      </c>
      <c r="B7299" t="s">
        <v>1267</v>
      </c>
      <c r="C7299" t="s">
        <v>1145</v>
      </c>
      <c r="E7299" t="s">
        <v>1270</v>
      </c>
      <c r="F7299" t="s">
        <v>629</v>
      </c>
      <c r="G7299" t="s">
        <v>134</v>
      </c>
      <c r="H7299" t="s">
        <v>32</v>
      </c>
      <c r="I7299">
        <v>4</v>
      </c>
      <c r="J7299">
        <v>42.83</v>
      </c>
      <c r="K7299">
        <v>171.32</v>
      </c>
      <c r="L7299" t="s">
        <v>162</v>
      </c>
    </row>
    <row r="7300" spans="1:14" hidden="1" x14ac:dyDescent="0.2">
      <c r="A7300" t="s">
        <v>37</v>
      </c>
      <c r="B7300" t="s">
        <v>1267</v>
      </c>
      <c r="C7300" t="s">
        <v>1145</v>
      </c>
      <c r="E7300" t="s">
        <v>20</v>
      </c>
      <c r="I7300">
        <v>1</v>
      </c>
      <c r="J7300">
        <v>42.83</v>
      </c>
      <c r="K7300">
        <v>42.83</v>
      </c>
    </row>
    <row r="7301" spans="1:14" hidden="1" x14ac:dyDescent="0.2">
      <c r="A7301" t="s">
        <v>37</v>
      </c>
      <c r="B7301" t="s">
        <v>1267</v>
      </c>
      <c r="C7301" t="s">
        <v>1145</v>
      </c>
      <c r="E7301" t="s">
        <v>116</v>
      </c>
      <c r="I7301">
        <v>4</v>
      </c>
      <c r="J7301">
        <v>42.83</v>
      </c>
      <c r="K7301">
        <v>171.32</v>
      </c>
      <c r="N7301" t="s">
        <v>1271</v>
      </c>
    </row>
    <row r="7302" spans="1:14" hidden="1" x14ac:dyDescent="0.2">
      <c r="A7302" t="s">
        <v>39</v>
      </c>
      <c r="B7302" t="s">
        <v>1267</v>
      </c>
      <c r="C7302" t="s">
        <v>1145</v>
      </c>
      <c r="E7302" t="s">
        <v>1269</v>
      </c>
      <c r="F7302" t="s">
        <v>629</v>
      </c>
      <c r="G7302" t="s">
        <v>134</v>
      </c>
      <c r="H7302" t="s">
        <v>32</v>
      </c>
      <c r="I7302">
        <v>2</v>
      </c>
      <c r="J7302">
        <v>42.83</v>
      </c>
      <c r="K7302">
        <v>85.66</v>
      </c>
      <c r="L7302" t="s">
        <v>162</v>
      </c>
    </row>
    <row r="7303" spans="1:14" hidden="1" x14ac:dyDescent="0.2">
      <c r="A7303" t="s">
        <v>39</v>
      </c>
      <c r="B7303" t="s">
        <v>1267</v>
      </c>
      <c r="C7303" t="s">
        <v>1145</v>
      </c>
      <c r="E7303" t="s">
        <v>1268</v>
      </c>
      <c r="F7303" t="s">
        <v>629</v>
      </c>
      <c r="G7303" t="s">
        <v>134</v>
      </c>
      <c r="H7303" t="s">
        <v>32</v>
      </c>
      <c r="I7303">
        <v>22.25</v>
      </c>
      <c r="J7303">
        <v>42.83</v>
      </c>
      <c r="K7303">
        <v>952.96749999999997</v>
      </c>
      <c r="L7303" t="s">
        <v>162</v>
      </c>
    </row>
    <row r="7304" spans="1:14" hidden="1" x14ac:dyDescent="0.2">
      <c r="A7304" t="s">
        <v>39</v>
      </c>
      <c r="B7304" t="s">
        <v>1267</v>
      </c>
      <c r="C7304" t="s">
        <v>1145</v>
      </c>
      <c r="E7304" t="s">
        <v>1270</v>
      </c>
      <c r="F7304" t="s">
        <v>629</v>
      </c>
      <c r="G7304" t="s">
        <v>134</v>
      </c>
      <c r="H7304" t="s">
        <v>32</v>
      </c>
      <c r="I7304">
        <v>10</v>
      </c>
      <c r="J7304">
        <v>42.83</v>
      </c>
      <c r="K7304">
        <v>428.3</v>
      </c>
      <c r="L7304" t="s">
        <v>162</v>
      </c>
    </row>
    <row r="7305" spans="1:14" hidden="1" x14ac:dyDescent="0.2">
      <c r="A7305" t="s">
        <v>39</v>
      </c>
      <c r="B7305" t="s">
        <v>1267</v>
      </c>
      <c r="C7305" t="s">
        <v>1145</v>
      </c>
      <c r="E7305" t="s">
        <v>20</v>
      </c>
      <c r="I7305">
        <v>1.5</v>
      </c>
      <c r="J7305">
        <v>42.83</v>
      </c>
      <c r="K7305">
        <v>64.245000000000005</v>
      </c>
    </row>
    <row r="7306" spans="1:14" hidden="1" x14ac:dyDescent="0.2">
      <c r="A7306" t="s">
        <v>39</v>
      </c>
      <c r="B7306" t="s">
        <v>1267</v>
      </c>
      <c r="C7306" t="s">
        <v>1145</v>
      </c>
      <c r="E7306" t="s">
        <v>18</v>
      </c>
      <c r="I7306">
        <v>3</v>
      </c>
      <c r="J7306">
        <v>42.83</v>
      </c>
      <c r="K7306">
        <v>128.49</v>
      </c>
    </row>
    <row r="7307" spans="1:14" hidden="1" x14ac:dyDescent="0.2">
      <c r="A7307" t="s">
        <v>77</v>
      </c>
      <c r="B7307" t="s">
        <v>1267</v>
      </c>
      <c r="C7307" t="s">
        <v>1145</v>
      </c>
      <c r="E7307" t="s">
        <v>17</v>
      </c>
      <c r="I7307">
        <v>23.25</v>
      </c>
      <c r="J7307">
        <v>42.83</v>
      </c>
      <c r="K7307">
        <v>995.79750000000001</v>
      </c>
    </row>
    <row r="7308" spans="1:14" hidden="1" x14ac:dyDescent="0.2">
      <c r="A7308" t="s">
        <v>77</v>
      </c>
      <c r="B7308" t="s">
        <v>1267</v>
      </c>
      <c r="C7308" t="s">
        <v>1145</v>
      </c>
      <c r="E7308" t="s">
        <v>1268</v>
      </c>
      <c r="F7308" t="s">
        <v>629</v>
      </c>
      <c r="G7308" t="s">
        <v>134</v>
      </c>
      <c r="H7308" t="s">
        <v>32</v>
      </c>
      <c r="I7308">
        <v>2</v>
      </c>
      <c r="J7308">
        <v>42.83</v>
      </c>
      <c r="K7308">
        <v>85.66</v>
      </c>
      <c r="L7308" t="s">
        <v>162</v>
      </c>
    </row>
    <row r="7309" spans="1:14" hidden="1" x14ac:dyDescent="0.2">
      <c r="A7309" t="s">
        <v>77</v>
      </c>
      <c r="B7309" t="s">
        <v>1267</v>
      </c>
      <c r="C7309" t="s">
        <v>1145</v>
      </c>
      <c r="E7309" t="s">
        <v>1270</v>
      </c>
      <c r="F7309" t="s">
        <v>629</v>
      </c>
      <c r="G7309" t="s">
        <v>134</v>
      </c>
      <c r="H7309" t="s">
        <v>32</v>
      </c>
      <c r="I7309">
        <v>4</v>
      </c>
      <c r="J7309">
        <v>42.83</v>
      </c>
      <c r="K7309">
        <v>171.32</v>
      </c>
      <c r="L7309" t="s">
        <v>162</v>
      </c>
    </row>
    <row r="7310" spans="1:14" hidden="1" x14ac:dyDescent="0.2">
      <c r="A7310" t="s">
        <v>77</v>
      </c>
      <c r="B7310" t="s">
        <v>1267</v>
      </c>
      <c r="C7310" t="s">
        <v>1145</v>
      </c>
      <c r="E7310" t="s">
        <v>18</v>
      </c>
      <c r="I7310">
        <v>1.75</v>
      </c>
      <c r="J7310">
        <v>42.83</v>
      </c>
      <c r="K7310">
        <v>74.952500000000001</v>
      </c>
    </row>
    <row r="7311" spans="1:14" hidden="1" x14ac:dyDescent="0.2">
      <c r="A7311" t="s">
        <v>76</v>
      </c>
      <c r="B7311" t="s">
        <v>1267</v>
      </c>
      <c r="C7311" t="s">
        <v>1145</v>
      </c>
      <c r="E7311" t="s">
        <v>1270</v>
      </c>
      <c r="F7311" t="s">
        <v>629</v>
      </c>
      <c r="G7311" t="s">
        <v>134</v>
      </c>
      <c r="H7311" t="s">
        <v>32</v>
      </c>
      <c r="I7311">
        <v>18.75</v>
      </c>
      <c r="J7311">
        <v>42.83</v>
      </c>
      <c r="K7311">
        <v>803.0625</v>
      </c>
      <c r="L7311" t="s">
        <v>162</v>
      </c>
    </row>
    <row r="7312" spans="1:14" hidden="1" x14ac:dyDescent="0.2">
      <c r="A7312" t="s">
        <v>76</v>
      </c>
      <c r="B7312" t="s">
        <v>1267</v>
      </c>
      <c r="C7312" t="s">
        <v>1145</v>
      </c>
      <c r="E7312" t="s">
        <v>1268</v>
      </c>
      <c r="F7312" t="s">
        <v>629</v>
      </c>
      <c r="G7312" t="s">
        <v>134</v>
      </c>
      <c r="H7312" t="s">
        <v>32</v>
      </c>
      <c r="I7312">
        <v>15</v>
      </c>
      <c r="J7312">
        <v>42.83</v>
      </c>
      <c r="K7312">
        <v>642.45000000000005</v>
      </c>
      <c r="L7312" t="s">
        <v>162</v>
      </c>
    </row>
    <row r="7313" spans="1:14" hidden="1" x14ac:dyDescent="0.2">
      <c r="A7313" t="s">
        <v>76</v>
      </c>
      <c r="B7313" t="s">
        <v>1267</v>
      </c>
      <c r="C7313" t="s">
        <v>1145</v>
      </c>
      <c r="E7313" t="s">
        <v>1269</v>
      </c>
      <c r="F7313" t="s">
        <v>629</v>
      </c>
      <c r="G7313" t="s">
        <v>134</v>
      </c>
      <c r="H7313" t="s">
        <v>32</v>
      </c>
      <c r="I7313">
        <v>3</v>
      </c>
      <c r="J7313">
        <v>42.83</v>
      </c>
      <c r="K7313">
        <v>128.49</v>
      </c>
      <c r="L7313" t="s">
        <v>162</v>
      </c>
    </row>
    <row r="7314" spans="1:14" hidden="1" x14ac:dyDescent="0.2">
      <c r="A7314" t="s">
        <v>76</v>
      </c>
      <c r="B7314" t="s">
        <v>1267</v>
      </c>
      <c r="C7314" t="s">
        <v>1145</v>
      </c>
      <c r="E7314" t="s">
        <v>1272</v>
      </c>
      <c r="F7314" t="s">
        <v>1273</v>
      </c>
      <c r="G7314" t="s">
        <v>134</v>
      </c>
      <c r="H7314" t="s">
        <v>64</v>
      </c>
      <c r="I7314">
        <v>2</v>
      </c>
      <c r="J7314">
        <v>42.83</v>
      </c>
      <c r="K7314">
        <v>85.66</v>
      </c>
      <c r="L7314" t="s">
        <v>24</v>
      </c>
      <c r="M7314" t="s">
        <v>1274</v>
      </c>
      <c r="N7314" t="s">
        <v>1275</v>
      </c>
    </row>
    <row r="7315" spans="1:14" hidden="1" x14ac:dyDescent="0.2">
      <c r="A7315" t="s">
        <v>75</v>
      </c>
      <c r="B7315" t="s">
        <v>1267</v>
      </c>
      <c r="C7315" t="s">
        <v>1145</v>
      </c>
      <c r="E7315" t="s">
        <v>17</v>
      </c>
      <c r="I7315">
        <v>7.75</v>
      </c>
      <c r="J7315">
        <v>42.83</v>
      </c>
      <c r="K7315">
        <v>331.9325</v>
      </c>
      <c r="N7315" t="s">
        <v>1275</v>
      </c>
    </row>
    <row r="7316" spans="1:14" hidden="1" x14ac:dyDescent="0.2">
      <c r="A7316" t="s">
        <v>75</v>
      </c>
      <c r="B7316" t="s">
        <v>1267</v>
      </c>
      <c r="C7316" t="s">
        <v>1145</v>
      </c>
      <c r="E7316" t="s">
        <v>20</v>
      </c>
      <c r="I7316">
        <v>1</v>
      </c>
      <c r="J7316">
        <v>42.83</v>
      </c>
      <c r="K7316">
        <v>42.83</v>
      </c>
      <c r="N7316" t="s">
        <v>1275</v>
      </c>
    </row>
    <row r="7317" spans="1:14" hidden="1" x14ac:dyDescent="0.2">
      <c r="A7317" t="s">
        <v>75</v>
      </c>
      <c r="B7317" t="s">
        <v>1267</v>
      </c>
      <c r="C7317" t="s">
        <v>1145</v>
      </c>
      <c r="E7317" t="s">
        <v>1268</v>
      </c>
      <c r="F7317" t="s">
        <v>629</v>
      </c>
      <c r="G7317" t="s">
        <v>134</v>
      </c>
      <c r="H7317" t="s">
        <v>32</v>
      </c>
      <c r="I7317">
        <v>10</v>
      </c>
      <c r="J7317">
        <v>42.83</v>
      </c>
      <c r="K7317">
        <v>428.3</v>
      </c>
      <c r="L7317" t="s">
        <v>162</v>
      </c>
      <c r="N7317" t="s">
        <v>1275</v>
      </c>
    </row>
    <row r="7318" spans="1:14" hidden="1" x14ac:dyDescent="0.2">
      <c r="A7318" t="s">
        <v>75</v>
      </c>
      <c r="B7318" t="s">
        <v>1267</v>
      </c>
      <c r="C7318" t="s">
        <v>1145</v>
      </c>
      <c r="E7318" t="s">
        <v>1270</v>
      </c>
      <c r="F7318" t="s">
        <v>629</v>
      </c>
      <c r="G7318" t="s">
        <v>134</v>
      </c>
      <c r="H7318" t="s">
        <v>32</v>
      </c>
      <c r="I7318">
        <v>12.25</v>
      </c>
      <c r="J7318">
        <v>42.83</v>
      </c>
      <c r="K7318">
        <v>524.66750000000002</v>
      </c>
      <c r="L7318" t="s">
        <v>162</v>
      </c>
      <c r="N7318" t="s">
        <v>1275</v>
      </c>
    </row>
    <row r="7319" spans="1:14" hidden="1" x14ac:dyDescent="0.2">
      <c r="A7319" t="s">
        <v>74</v>
      </c>
      <c r="B7319" t="s">
        <v>1267</v>
      </c>
      <c r="C7319" t="s">
        <v>1145</v>
      </c>
      <c r="E7319" t="s">
        <v>1270</v>
      </c>
      <c r="F7319" t="s">
        <v>629</v>
      </c>
      <c r="G7319" t="s">
        <v>134</v>
      </c>
      <c r="H7319" t="s">
        <v>32</v>
      </c>
      <c r="I7319">
        <v>10</v>
      </c>
      <c r="J7319">
        <v>42.83</v>
      </c>
      <c r="K7319">
        <v>428.3</v>
      </c>
      <c r="L7319" t="s">
        <v>162</v>
      </c>
    </row>
    <row r="7320" spans="1:14" hidden="1" x14ac:dyDescent="0.2">
      <c r="A7320" t="s">
        <v>74</v>
      </c>
      <c r="B7320" t="s">
        <v>1267</v>
      </c>
      <c r="C7320" t="s">
        <v>1145</v>
      </c>
      <c r="E7320" t="s">
        <v>1276</v>
      </c>
      <c r="F7320" t="s">
        <v>629</v>
      </c>
      <c r="G7320" t="s">
        <v>134</v>
      </c>
      <c r="H7320" t="s">
        <v>32</v>
      </c>
      <c r="I7320">
        <v>1.5</v>
      </c>
      <c r="J7320">
        <v>42.83</v>
      </c>
      <c r="K7320">
        <v>64.245000000000005</v>
      </c>
      <c r="L7320" t="s">
        <v>162</v>
      </c>
    </row>
    <row r="7321" spans="1:14" hidden="1" x14ac:dyDescent="0.2">
      <c r="A7321" t="s">
        <v>74</v>
      </c>
      <c r="B7321" t="s">
        <v>1267</v>
      </c>
      <c r="C7321" t="s">
        <v>1145</v>
      </c>
      <c r="E7321" t="s">
        <v>1268</v>
      </c>
      <c r="F7321" t="s">
        <v>629</v>
      </c>
      <c r="G7321" t="s">
        <v>134</v>
      </c>
      <c r="H7321" t="s">
        <v>32</v>
      </c>
      <c r="I7321">
        <v>11.75</v>
      </c>
      <c r="J7321">
        <v>42.83</v>
      </c>
      <c r="K7321">
        <v>503.2525</v>
      </c>
      <c r="L7321" t="s">
        <v>162</v>
      </c>
    </row>
    <row r="7322" spans="1:14" hidden="1" x14ac:dyDescent="0.2">
      <c r="A7322" t="s">
        <v>74</v>
      </c>
      <c r="B7322" t="s">
        <v>1267</v>
      </c>
      <c r="C7322" t="s">
        <v>1145</v>
      </c>
      <c r="E7322" t="s">
        <v>46</v>
      </c>
      <c r="I7322">
        <v>7.75</v>
      </c>
      <c r="J7322">
        <v>42.83</v>
      </c>
      <c r="K7322">
        <v>331.9325</v>
      </c>
    </row>
    <row r="7323" spans="1:14" hidden="1" x14ac:dyDescent="0.2">
      <c r="A7323" t="s">
        <v>72</v>
      </c>
      <c r="B7323" t="s">
        <v>1267</v>
      </c>
      <c r="C7323" t="s">
        <v>1145</v>
      </c>
      <c r="E7323" t="s">
        <v>1269</v>
      </c>
      <c r="F7323" t="s">
        <v>629</v>
      </c>
      <c r="G7323" t="s">
        <v>134</v>
      </c>
      <c r="H7323" t="s">
        <v>32</v>
      </c>
      <c r="I7323">
        <v>2</v>
      </c>
      <c r="J7323">
        <v>42.83</v>
      </c>
      <c r="K7323">
        <v>85.66</v>
      </c>
      <c r="L7323" t="s">
        <v>162</v>
      </c>
    </row>
    <row r="7324" spans="1:14" hidden="1" x14ac:dyDescent="0.2">
      <c r="A7324" t="s">
        <v>72</v>
      </c>
      <c r="B7324" t="s">
        <v>1267</v>
      </c>
      <c r="C7324" t="s">
        <v>1145</v>
      </c>
      <c r="E7324" t="s">
        <v>1268</v>
      </c>
      <c r="F7324" t="s">
        <v>629</v>
      </c>
      <c r="G7324" t="s">
        <v>134</v>
      </c>
      <c r="H7324" t="s">
        <v>32</v>
      </c>
      <c r="I7324">
        <v>11.25</v>
      </c>
      <c r="J7324">
        <v>42.83</v>
      </c>
      <c r="K7324">
        <v>481.83749999999998</v>
      </c>
      <c r="L7324" t="s">
        <v>162</v>
      </c>
    </row>
    <row r="7325" spans="1:14" hidden="1" x14ac:dyDescent="0.2">
      <c r="A7325" t="s">
        <v>72</v>
      </c>
      <c r="B7325" t="s">
        <v>1267</v>
      </c>
      <c r="C7325" t="s">
        <v>1145</v>
      </c>
      <c r="E7325" t="s">
        <v>1270</v>
      </c>
      <c r="F7325" t="s">
        <v>629</v>
      </c>
      <c r="G7325" t="s">
        <v>134</v>
      </c>
      <c r="H7325" t="s">
        <v>32</v>
      </c>
      <c r="I7325">
        <v>5.5</v>
      </c>
      <c r="J7325">
        <v>42.83</v>
      </c>
      <c r="K7325">
        <v>235.565</v>
      </c>
      <c r="L7325" t="s">
        <v>162</v>
      </c>
    </row>
    <row r="7326" spans="1:14" hidden="1" x14ac:dyDescent="0.2">
      <c r="A7326" t="s">
        <v>72</v>
      </c>
      <c r="B7326" t="s">
        <v>1267</v>
      </c>
      <c r="C7326" t="s">
        <v>1145</v>
      </c>
      <c r="E7326" t="s">
        <v>20</v>
      </c>
      <c r="I7326">
        <v>1.5</v>
      </c>
      <c r="J7326">
        <v>42.83</v>
      </c>
      <c r="K7326">
        <v>64.245000000000005</v>
      </c>
    </row>
    <row r="7327" spans="1:14" hidden="1" x14ac:dyDescent="0.2">
      <c r="A7327" t="s">
        <v>72</v>
      </c>
      <c r="B7327" t="s">
        <v>1267</v>
      </c>
      <c r="C7327" t="s">
        <v>1145</v>
      </c>
      <c r="E7327" t="s">
        <v>46</v>
      </c>
      <c r="I7327">
        <v>7.75</v>
      </c>
      <c r="J7327">
        <v>42.83</v>
      </c>
      <c r="K7327">
        <v>331.9325</v>
      </c>
    </row>
    <row r="7328" spans="1:14" hidden="1" x14ac:dyDescent="0.2">
      <c r="A7328" t="s">
        <v>72</v>
      </c>
      <c r="B7328" t="s">
        <v>1267</v>
      </c>
      <c r="C7328" t="s">
        <v>1145</v>
      </c>
      <c r="E7328" t="s">
        <v>18</v>
      </c>
      <c r="I7328">
        <v>3</v>
      </c>
      <c r="J7328">
        <v>42.83</v>
      </c>
      <c r="K7328">
        <v>128.49</v>
      </c>
    </row>
    <row r="7329" spans="1:12" hidden="1" x14ac:dyDescent="0.2">
      <c r="A7329" t="s">
        <v>71</v>
      </c>
      <c r="B7329" t="s">
        <v>1267</v>
      </c>
      <c r="C7329" t="s">
        <v>1145</v>
      </c>
      <c r="E7329" t="s">
        <v>18</v>
      </c>
      <c r="I7329">
        <v>4</v>
      </c>
      <c r="J7329">
        <v>42.83</v>
      </c>
      <c r="K7329">
        <v>171.32</v>
      </c>
    </row>
    <row r="7330" spans="1:12" hidden="1" x14ac:dyDescent="0.2">
      <c r="A7330" t="s">
        <v>71</v>
      </c>
      <c r="B7330" t="s">
        <v>1267</v>
      </c>
      <c r="C7330" t="s">
        <v>1145</v>
      </c>
      <c r="E7330" t="s">
        <v>20</v>
      </c>
      <c r="I7330">
        <v>1.5</v>
      </c>
      <c r="J7330">
        <v>42.83</v>
      </c>
      <c r="K7330">
        <v>64.245000000000005</v>
      </c>
    </row>
    <row r="7331" spans="1:12" hidden="1" x14ac:dyDescent="0.2">
      <c r="A7331" t="s">
        <v>71</v>
      </c>
      <c r="B7331" t="s">
        <v>1267</v>
      </c>
      <c r="C7331" t="s">
        <v>1145</v>
      </c>
      <c r="E7331" t="s">
        <v>1269</v>
      </c>
      <c r="F7331" t="s">
        <v>629</v>
      </c>
      <c r="G7331" t="s">
        <v>134</v>
      </c>
      <c r="H7331" t="s">
        <v>32</v>
      </c>
      <c r="I7331">
        <v>3</v>
      </c>
      <c r="J7331">
        <v>42.83</v>
      </c>
      <c r="K7331">
        <v>128.49</v>
      </c>
      <c r="L7331" t="s">
        <v>162</v>
      </c>
    </row>
    <row r="7332" spans="1:12" hidden="1" x14ac:dyDescent="0.2">
      <c r="A7332" t="s">
        <v>71</v>
      </c>
      <c r="B7332" t="s">
        <v>1267</v>
      </c>
      <c r="C7332" t="s">
        <v>1145</v>
      </c>
      <c r="E7332" t="s">
        <v>1270</v>
      </c>
      <c r="F7332" t="s">
        <v>629</v>
      </c>
      <c r="G7332" t="s">
        <v>134</v>
      </c>
      <c r="H7332" t="s">
        <v>32</v>
      </c>
      <c r="I7332">
        <v>8.25</v>
      </c>
      <c r="J7332">
        <v>42.83</v>
      </c>
      <c r="K7332">
        <v>353.34750000000003</v>
      </c>
      <c r="L7332" t="s">
        <v>162</v>
      </c>
    </row>
    <row r="7333" spans="1:12" hidden="1" x14ac:dyDescent="0.2">
      <c r="A7333" t="s">
        <v>71</v>
      </c>
      <c r="B7333" t="s">
        <v>1267</v>
      </c>
      <c r="C7333" t="s">
        <v>1145</v>
      </c>
      <c r="E7333" t="s">
        <v>1268</v>
      </c>
      <c r="F7333" t="s">
        <v>629</v>
      </c>
      <c r="G7333" t="s">
        <v>134</v>
      </c>
      <c r="H7333" t="s">
        <v>32</v>
      </c>
      <c r="I7333">
        <v>22</v>
      </c>
      <c r="J7333">
        <v>42.83</v>
      </c>
      <c r="K7333">
        <v>942.26</v>
      </c>
      <c r="L7333" t="s">
        <v>162</v>
      </c>
    </row>
    <row r="7334" spans="1:12" hidden="1" x14ac:dyDescent="0.2">
      <c r="A7334" t="s">
        <v>70</v>
      </c>
      <c r="B7334" t="s">
        <v>1267</v>
      </c>
      <c r="C7334" t="s">
        <v>1145</v>
      </c>
      <c r="E7334" t="s">
        <v>1268</v>
      </c>
      <c r="F7334" t="s">
        <v>629</v>
      </c>
      <c r="G7334" t="s">
        <v>134</v>
      </c>
      <c r="H7334" t="s">
        <v>32</v>
      </c>
      <c r="I7334">
        <v>25</v>
      </c>
      <c r="J7334">
        <v>42.83</v>
      </c>
      <c r="K7334">
        <v>1070.75</v>
      </c>
      <c r="L7334" t="s">
        <v>162</v>
      </c>
    </row>
    <row r="7335" spans="1:12" hidden="1" x14ac:dyDescent="0.2">
      <c r="A7335" t="s">
        <v>70</v>
      </c>
      <c r="B7335" t="s">
        <v>1267</v>
      </c>
      <c r="C7335" t="s">
        <v>1145</v>
      </c>
      <c r="E7335" t="s">
        <v>1270</v>
      </c>
      <c r="F7335" t="s">
        <v>629</v>
      </c>
      <c r="G7335" t="s">
        <v>134</v>
      </c>
      <c r="H7335" t="s">
        <v>32</v>
      </c>
      <c r="I7335">
        <v>8</v>
      </c>
      <c r="J7335">
        <v>42.83</v>
      </c>
      <c r="K7335">
        <v>342.64</v>
      </c>
      <c r="L7335" t="s">
        <v>162</v>
      </c>
    </row>
    <row r="7336" spans="1:12" hidden="1" x14ac:dyDescent="0.2">
      <c r="A7336" t="s">
        <v>70</v>
      </c>
      <c r="B7336" t="s">
        <v>1267</v>
      </c>
      <c r="C7336" t="s">
        <v>1145</v>
      </c>
      <c r="E7336" t="s">
        <v>1269</v>
      </c>
      <c r="F7336" t="s">
        <v>629</v>
      </c>
      <c r="G7336" t="s">
        <v>134</v>
      </c>
      <c r="H7336" t="s">
        <v>32</v>
      </c>
      <c r="I7336">
        <v>2</v>
      </c>
      <c r="J7336">
        <v>42.83</v>
      </c>
      <c r="K7336">
        <v>85.66</v>
      </c>
      <c r="L7336" t="s">
        <v>162</v>
      </c>
    </row>
    <row r="7337" spans="1:12" hidden="1" x14ac:dyDescent="0.2">
      <c r="A7337" t="s">
        <v>70</v>
      </c>
      <c r="B7337" t="s">
        <v>1267</v>
      </c>
      <c r="C7337" t="s">
        <v>1145</v>
      </c>
      <c r="E7337" t="s">
        <v>18</v>
      </c>
      <c r="I7337">
        <v>3.75</v>
      </c>
      <c r="J7337">
        <v>42.83</v>
      </c>
      <c r="K7337">
        <v>160.61250000000001</v>
      </c>
    </row>
    <row r="7338" spans="1:12" hidden="1" x14ac:dyDescent="0.2">
      <c r="A7338" t="s">
        <v>69</v>
      </c>
      <c r="B7338" t="s">
        <v>1267</v>
      </c>
      <c r="C7338" t="s">
        <v>1145</v>
      </c>
      <c r="E7338" t="s">
        <v>18</v>
      </c>
      <c r="I7338">
        <v>2</v>
      </c>
      <c r="J7338">
        <v>42.83</v>
      </c>
      <c r="K7338">
        <v>85.66</v>
      </c>
    </row>
    <row r="7339" spans="1:12" hidden="1" x14ac:dyDescent="0.2">
      <c r="A7339" t="s">
        <v>69</v>
      </c>
      <c r="B7339" t="s">
        <v>1267</v>
      </c>
      <c r="C7339" t="s">
        <v>1145</v>
      </c>
      <c r="E7339" t="s">
        <v>1268</v>
      </c>
      <c r="F7339" t="s">
        <v>629</v>
      </c>
      <c r="G7339" t="s">
        <v>134</v>
      </c>
      <c r="H7339" t="s">
        <v>32</v>
      </c>
      <c r="I7339">
        <v>14</v>
      </c>
      <c r="J7339">
        <v>42.83</v>
      </c>
      <c r="K7339">
        <v>599.62</v>
      </c>
      <c r="L7339" t="s">
        <v>162</v>
      </c>
    </row>
    <row r="7340" spans="1:12" hidden="1" x14ac:dyDescent="0.2">
      <c r="A7340" t="s">
        <v>69</v>
      </c>
      <c r="B7340" t="s">
        <v>1267</v>
      </c>
      <c r="C7340" t="s">
        <v>1145</v>
      </c>
      <c r="E7340" t="s">
        <v>1270</v>
      </c>
      <c r="F7340" t="s">
        <v>629</v>
      </c>
      <c r="G7340" t="s">
        <v>134</v>
      </c>
      <c r="H7340" t="s">
        <v>32</v>
      </c>
      <c r="I7340">
        <v>7</v>
      </c>
      <c r="J7340">
        <v>42.83</v>
      </c>
      <c r="K7340">
        <v>299.81</v>
      </c>
      <c r="L7340" t="s">
        <v>162</v>
      </c>
    </row>
    <row r="7341" spans="1:12" hidden="1" x14ac:dyDescent="0.2">
      <c r="A7341" t="s">
        <v>69</v>
      </c>
      <c r="B7341" t="s">
        <v>1267</v>
      </c>
      <c r="C7341" t="s">
        <v>1145</v>
      </c>
      <c r="E7341" t="s">
        <v>1269</v>
      </c>
      <c r="F7341" t="s">
        <v>629</v>
      </c>
      <c r="G7341" t="s">
        <v>134</v>
      </c>
      <c r="H7341" t="s">
        <v>32</v>
      </c>
      <c r="I7341">
        <v>4</v>
      </c>
      <c r="J7341">
        <v>42.83</v>
      </c>
      <c r="K7341">
        <v>171.32</v>
      </c>
      <c r="L7341" t="s">
        <v>162</v>
      </c>
    </row>
    <row r="7342" spans="1:12" hidden="1" x14ac:dyDescent="0.2">
      <c r="A7342" t="s">
        <v>69</v>
      </c>
      <c r="B7342" t="s">
        <v>1267</v>
      </c>
      <c r="C7342" t="s">
        <v>1145</v>
      </c>
      <c r="E7342" t="s">
        <v>17</v>
      </c>
      <c r="I7342">
        <v>4</v>
      </c>
      <c r="J7342">
        <v>42.83</v>
      </c>
      <c r="K7342">
        <v>171.32</v>
      </c>
    </row>
    <row r="7343" spans="1:12" hidden="1" x14ac:dyDescent="0.2">
      <c r="A7343" t="s">
        <v>44</v>
      </c>
      <c r="B7343" t="s">
        <v>1267</v>
      </c>
      <c r="C7343" t="s">
        <v>1145</v>
      </c>
      <c r="E7343" t="s">
        <v>18</v>
      </c>
      <c r="I7343">
        <v>2.75</v>
      </c>
      <c r="J7343">
        <v>42.83</v>
      </c>
      <c r="K7343">
        <v>117.7825</v>
      </c>
    </row>
    <row r="7344" spans="1:12" hidden="1" x14ac:dyDescent="0.2">
      <c r="A7344" t="s">
        <v>44</v>
      </c>
      <c r="B7344" t="s">
        <v>1267</v>
      </c>
      <c r="C7344" t="s">
        <v>1145</v>
      </c>
      <c r="E7344" t="s">
        <v>20</v>
      </c>
      <c r="I7344">
        <v>3</v>
      </c>
      <c r="J7344">
        <v>42.83</v>
      </c>
      <c r="K7344">
        <v>128.49</v>
      </c>
    </row>
    <row r="7345" spans="1:14" hidden="1" x14ac:dyDescent="0.2">
      <c r="A7345" t="s">
        <v>44</v>
      </c>
      <c r="B7345" t="s">
        <v>1267</v>
      </c>
      <c r="C7345" t="s">
        <v>1145</v>
      </c>
      <c r="E7345" t="s">
        <v>1268</v>
      </c>
      <c r="F7345" t="s">
        <v>629</v>
      </c>
      <c r="G7345" t="s">
        <v>134</v>
      </c>
      <c r="H7345" t="s">
        <v>32</v>
      </c>
      <c r="I7345">
        <v>21</v>
      </c>
      <c r="J7345">
        <v>42.83</v>
      </c>
      <c r="K7345">
        <v>899.43</v>
      </c>
      <c r="L7345" t="s">
        <v>162</v>
      </c>
    </row>
    <row r="7346" spans="1:14" hidden="1" x14ac:dyDescent="0.2">
      <c r="A7346" t="s">
        <v>44</v>
      </c>
      <c r="B7346" t="s">
        <v>1267</v>
      </c>
      <c r="C7346" t="s">
        <v>1145</v>
      </c>
      <c r="E7346" t="s">
        <v>1270</v>
      </c>
      <c r="F7346" t="s">
        <v>629</v>
      </c>
      <c r="G7346" t="s">
        <v>134</v>
      </c>
      <c r="H7346" t="s">
        <v>32</v>
      </c>
      <c r="I7346">
        <v>10</v>
      </c>
      <c r="J7346">
        <v>42.83</v>
      </c>
      <c r="K7346">
        <v>428.3</v>
      </c>
      <c r="L7346" t="s">
        <v>162</v>
      </c>
    </row>
    <row r="7347" spans="1:14" hidden="1" x14ac:dyDescent="0.2">
      <c r="A7347" t="s">
        <v>44</v>
      </c>
      <c r="B7347" t="s">
        <v>1267</v>
      </c>
      <c r="C7347" t="s">
        <v>1145</v>
      </c>
      <c r="E7347" t="s">
        <v>1269</v>
      </c>
      <c r="F7347" t="s">
        <v>629</v>
      </c>
      <c r="G7347" t="s">
        <v>134</v>
      </c>
      <c r="H7347" t="s">
        <v>32</v>
      </c>
      <c r="I7347">
        <v>2</v>
      </c>
      <c r="J7347">
        <v>42.83</v>
      </c>
      <c r="K7347">
        <v>85.66</v>
      </c>
      <c r="L7347" t="s">
        <v>162</v>
      </c>
    </row>
    <row r="7348" spans="1:14" hidden="1" x14ac:dyDescent="0.2">
      <c r="A7348" t="s">
        <v>47</v>
      </c>
      <c r="B7348" t="s">
        <v>1267</v>
      </c>
      <c r="C7348" t="s">
        <v>1145</v>
      </c>
      <c r="E7348" t="s">
        <v>1269</v>
      </c>
      <c r="F7348" t="s">
        <v>629</v>
      </c>
      <c r="G7348" t="s">
        <v>134</v>
      </c>
      <c r="H7348" t="s">
        <v>32</v>
      </c>
      <c r="I7348">
        <v>2</v>
      </c>
      <c r="J7348">
        <v>42.83</v>
      </c>
      <c r="K7348">
        <v>85.66</v>
      </c>
      <c r="L7348" t="s">
        <v>162</v>
      </c>
    </row>
    <row r="7349" spans="1:14" hidden="1" x14ac:dyDescent="0.2">
      <c r="A7349" t="s">
        <v>47</v>
      </c>
      <c r="B7349" t="s">
        <v>1267</v>
      </c>
      <c r="C7349" t="s">
        <v>1145</v>
      </c>
      <c r="E7349" t="s">
        <v>1270</v>
      </c>
      <c r="F7349" t="s">
        <v>629</v>
      </c>
      <c r="G7349" t="s">
        <v>134</v>
      </c>
      <c r="H7349" t="s">
        <v>32</v>
      </c>
      <c r="I7349">
        <v>8.75</v>
      </c>
      <c r="J7349">
        <v>42.83</v>
      </c>
      <c r="K7349">
        <v>374.76249999999999</v>
      </c>
      <c r="L7349" t="s">
        <v>162</v>
      </c>
    </row>
    <row r="7350" spans="1:14" hidden="1" x14ac:dyDescent="0.2">
      <c r="A7350" t="s">
        <v>47</v>
      </c>
      <c r="B7350" t="s">
        <v>1267</v>
      </c>
      <c r="C7350" t="s">
        <v>1145</v>
      </c>
      <c r="E7350" t="s">
        <v>1268</v>
      </c>
      <c r="F7350" t="s">
        <v>629</v>
      </c>
      <c r="G7350" t="s">
        <v>134</v>
      </c>
      <c r="H7350" t="s">
        <v>32</v>
      </c>
      <c r="I7350">
        <v>20</v>
      </c>
      <c r="J7350">
        <v>42.83</v>
      </c>
      <c r="K7350">
        <v>856.6</v>
      </c>
      <c r="L7350" t="s">
        <v>162</v>
      </c>
    </row>
    <row r="7351" spans="1:14" hidden="1" x14ac:dyDescent="0.2">
      <c r="A7351" t="s">
        <v>47</v>
      </c>
      <c r="B7351" t="s">
        <v>1267</v>
      </c>
      <c r="C7351" t="s">
        <v>1145</v>
      </c>
      <c r="E7351" t="s">
        <v>18</v>
      </c>
      <c r="I7351">
        <v>4</v>
      </c>
      <c r="J7351">
        <v>42.83</v>
      </c>
      <c r="K7351">
        <v>171.32</v>
      </c>
    </row>
    <row r="7352" spans="1:14" hidden="1" x14ac:dyDescent="0.2">
      <c r="A7352" t="s">
        <v>47</v>
      </c>
      <c r="B7352" t="s">
        <v>1267</v>
      </c>
      <c r="C7352" t="s">
        <v>1145</v>
      </c>
      <c r="E7352" t="s">
        <v>116</v>
      </c>
      <c r="I7352">
        <v>4</v>
      </c>
      <c r="J7352">
        <v>42.83</v>
      </c>
      <c r="K7352">
        <v>171.32</v>
      </c>
      <c r="N7352" t="s">
        <v>1271</v>
      </c>
    </row>
    <row r="7353" spans="1:14" hidden="1" x14ac:dyDescent="0.2">
      <c r="A7353" t="s">
        <v>48</v>
      </c>
      <c r="B7353" t="s">
        <v>1267</v>
      </c>
      <c r="C7353" t="s">
        <v>1145</v>
      </c>
      <c r="E7353" t="s">
        <v>116</v>
      </c>
      <c r="I7353">
        <v>4</v>
      </c>
      <c r="J7353">
        <v>42.83</v>
      </c>
      <c r="K7353">
        <v>171.32</v>
      </c>
      <c r="N7353" t="s">
        <v>1271</v>
      </c>
    </row>
    <row r="7354" spans="1:14" hidden="1" x14ac:dyDescent="0.2">
      <c r="A7354" t="s">
        <v>48</v>
      </c>
      <c r="B7354" t="s">
        <v>1267</v>
      </c>
      <c r="C7354" t="s">
        <v>1145</v>
      </c>
      <c r="E7354" t="s">
        <v>17</v>
      </c>
      <c r="I7354">
        <v>3.75</v>
      </c>
      <c r="J7354">
        <v>42.83</v>
      </c>
      <c r="K7354">
        <v>160.61250000000001</v>
      </c>
    </row>
    <row r="7355" spans="1:14" hidden="1" x14ac:dyDescent="0.2">
      <c r="A7355" t="s">
        <v>48</v>
      </c>
      <c r="B7355" t="s">
        <v>1267</v>
      </c>
      <c r="C7355" t="s">
        <v>1145</v>
      </c>
      <c r="E7355" t="s">
        <v>1268</v>
      </c>
      <c r="F7355" t="s">
        <v>629</v>
      </c>
      <c r="G7355" t="s">
        <v>134</v>
      </c>
      <c r="H7355" t="s">
        <v>32</v>
      </c>
      <c r="I7355">
        <v>21</v>
      </c>
      <c r="J7355">
        <v>42.83</v>
      </c>
      <c r="K7355">
        <v>899.43</v>
      </c>
      <c r="L7355" t="s">
        <v>162</v>
      </c>
    </row>
    <row r="7356" spans="1:14" hidden="1" x14ac:dyDescent="0.2">
      <c r="A7356" t="s">
        <v>48</v>
      </c>
      <c r="B7356" t="s">
        <v>1267</v>
      </c>
      <c r="C7356" t="s">
        <v>1145</v>
      </c>
      <c r="E7356" t="s">
        <v>1270</v>
      </c>
      <c r="F7356" t="s">
        <v>629</v>
      </c>
      <c r="G7356" t="s">
        <v>134</v>
      </c>
      <c r="H7356" t="s">
        <v>32</v>
      </c>
      <c r="I7356">
        <v>6</v>
      </c>
      <c r="J7356">
        <v>42.83</v>
      </c>
      <c r="K7356">
        <v>256.98</v>
      </c>
      <c r="L7356" t="s">
        <v>162</v>
      </c>
    </row>
    <row r="7357" spans="1:14" hidden="1" x14ac:dyDescent="0.2">
      <c r="A7357" t="s">
        <v>48</v>
      </c>
      <c r="B7357" t="s">
        <v>1267</v>
      </c>
      <c r="C7357" t="s">
        <v>1145</v>
      </c>
      <c r="E7357" t="s">
        <v>18</v>
      </c>
      <c r="I7357">
        <v>4</v>
      </c>
      <c r="J7357">
        <v>42.83</v>
      </c>
      <c r="K7357">
        <v>171.32</v>
      </c>
    </row>
    <row r="7358" spans="1:14" hidden="1" x14ac:dyDescent="0.2">
      <c r="A7358" t="s">
        <v>49</v>
      </c>
      <c r="B7358" t="s">
        <v>1267</v>
      </c>
      <c r="C7358" t="s">
        <v>1145</v>
      </c>
      <c r="E7358" t="s">
        <v>18</v>
      </c>
      <c r="I7358">
        <v>3.75</v>
      </c>
      <c r="J7358">
        <v>42.83</v>
      </c>
      <c r="K7358">
        <v>160.61250000000001</v>
      </c>
    </row>
    <row r="7359" spans="1:14" hidden="1" x14ac:dyDescent="0.2">
      <c r="A7359" t="s">
        <v>49</v>
      </c>
      <c r="B7359" t="s">
        <v>1267</v>
      </c>
      <c r="C7359" t="s">
        <v>1145</v>
      </c>
      <c r="E7359" t="s">
        <v>20</v>
      </c>
      <c r="I7359">
        <v>1</v>
      </c>
      <c r="J7359">
        <v>42.83</v>
      </c>
      <c r="K7359">
        <v>42.83</v>
      </c>
    </row>
    <row r="7360" spans="1:14" hidden="1" x14ac:dyDescent="0.2">
      <c r="A7360" t="s">
        <v>49</v>
      </c>
      <c r="B7360" t="s">
        <v>1267</v>
      </c>
      <c r="C7360" t="s">
        <v>1145</v>
      </c>
      <c r="E7360" t="s">
        <v>1269</v>
      </c>
      <c r="F7360" t="s">
        <v>629</v>
      </c>
      <c r="G7360" t="s">
        <v>134</v>
      </c>
      <c r="H7360" t="s">
        <v>32</v>
      </c>
      <c r="I7360">
        <v>3</v>
      </c>
      <c r="J7360">
        <v>42.83</v>
      </c>
      <c r="K7360">
        <v>128.49</v>
      </c>
      <c r="L7360" t="s">
        <v>162</v>
      </c>
    </row>
    <row r="7361" spans="1:12" hidden="1" x14ac:dyDescent="0.2">
      <c r="A7361" t="s">
        <v>49</v>
      </c>
      <c r="B7361" t="s">
        <v>1267</v>
      </c>
      <c r="C7361" t="s">
        <v>1145</v>
      </c>
      <c r="E7361" t="s">
        <v>1270</v>
      </c>
      <c r="F7361" t="s">
        <v>629</v>
      </c>
      <c r="G7361" t="s">
        <v>134</v>
      </c>
      <c r="H7361" t="s">
        <v>32</v>
      </c>
      <c r="I7361">
        <v>9</v>
      </c>
      <c r="J7361">
        <v>42.83</v>
      </c>
      <c r="K7361">
        <v>385.47</v>
      </c>
      <c r="L7361" t="s">
        <v>162</v>
      </c>
    </row>
    <row r="7362" spans="1:12" hidden="1" x14ac:dyDescent="0.2">
      <c r="A7362" t="s">
        <v>49</v>
      </c>
      <c r="B7362" t="s">
        <v>1267</v>
      </c>
      <c r="C7362" t="s">
        <v>1145</v>
      </c>
      <c r="E7362" t="s">
        <v>1268</v>
      </c>
      <c r="F7362" t="s">
        <v>629</v>
      </c>
      <c r="G7362" t="s">
        <v>134</v>
      </c>
      <c r="H7362" t="s">
        <v>32</v>
      </c>
      <c r="I7362">
        <v>22</v>
      </c>
      <c r="J7362">
        <v>42.83</v>
      </c>
      <c r="K7362">
        <v>942.26</v>
      </c>
      <c r="L7362" t="s">
        <v>162</v>
      </c>
    </row>
    <row r="7363" spans="1:12" hidden="1" x14ac:dyDescent="0.2">
      <c r="A7363" t="s">
        <v>51</v>
      </c>
      <c r="B7363" t="s">
        <v>1267</v>
      </c>
      <c r="C7363" t="s">
        <v>1145</v>
      </c>
      <c r="E7363" t="s">
        <v>1268</v>
      </c>
      <c r="F7363" t="s">
        <v>629</v>
      </c>
      <c r="G7363" t="s">
        <v>134</v>
      </c>
      <c r="H7363" t="s">
        <v>32</v>
      </c>
      <c r="I7363">
        <v>19</v>
      </c>
      <c r="J7363">
        <v>42.83</v>
      </c>
      <c r="K7363">
        <v>813.77</v>
      </c>
      <c r="L7363" t="s">
        <v>162</v>
      </c>
    </row>
    <row r="7364" spans="1:12" hidden="1" x14ac:dyDescent="0.2">
      <c r="A7364" t="s">
        <v>51</v>
      </c>
      <c r="B7364" t="s">
        <v>1267</v>
      </c>
      <c r="C7364" t="s">
        <v>1145</v>
      </c>
      <c r="E7364" t="s">
        <v>1270</v>
      </c>
      <c r="F7364" t="s">
        <v>629</v>
      </c>
      <c r="G7364" t="s">
        <v>134</v>
      </c>
      <c r="H7364" t="s">
        <v>32</v>
      </c>
      <c r="I7364">
        <v>7</v>
      </c>
      <c r="J7364">
        <v>42.83</v>
      </c>
      <c r="K7364">
        <v>299.81</v>
      </c>
      <c r="L7364" t="s">
        <v>162</v>
      </c>
    </row>
    <row r="7365" spans="1:12" hidden="1" x14ac:dyDescent="0.2">
      <c r="A7365" t="s">
        <v>51</v>
      </c>
      <c r="B7365" t="s">
        <v>1267</v>
      </c>
      <c r="C7365" t="s">
        <v>1145</v>
      </c>
      <c r="E7365" t="s">
        <v>17</v>
      </c>
      <c r="I7365">
        <v>7.75</v>
      </c>
      <c r="J7365">
        <v>42.83</v>
      </c>
      <c r="K7365">
        <v>331.9325</v>
      </c>
    </row>
    <row r="7366" spans="1:12" hidden="1" x14ac:dyDescent="0.2">
      <c r="A7366" t="s">
        <v>51</v>
      </c>
      <c r="B7366" t="s">
        <v>1267</v>
      </c>
      <c r="C7366" t="s">
        <v>1145</v>
      </c>
      <c r="E7366" t="s">
        <v>18</v>
      </c>
      <c r="I7366">
        <v>5</v>
      </c>
      <c r="J7366">
        <v>42.83</v>
      </c>
      <c r="K7366">
        <v>214.15</v>
      </c>
    </row>
    <row r="7367" spans="1:12" hidden="1" x14ac:dyDescent="0.2">
      <c r="A7367" t="s">
        <v>55</v>
      </c>
      <c r="B7367" t="s">
        <v>1267</v>
      </c>
      <c r="C7367" t="s">
        <v>1145</v>
      </c>
      <c r="E7367" t="s">
        <v>17</v>
      </c>
      <c r="I7367">
        <v>7.75</v>
      </c>
      <c r="J7367">
        <v>42.83</v>
      </c>
      <c r="K7367">
        <v>331.9325</v>
      </c>
    </row>
    <row r="7368" spans="1:12" hidden="1" x14ac:dyDescent="0.2">
      <c r="A7368" t="s">
        <v>55</v>
      </c>
      <c r="B7368" t="s">
        <v>1267</v>
      </c>
      <c r="C7368" t="s">
        <v>1145</v>
      </c>
      <c r="E7368" t="s">
        <v>46</v>
      </c>
      <c r="I7368">
        <v>15.5</v>
      </c>
      <c r="J7368">
        <v>42.83</v>
      </c>
      <c r="K7368">
        <v>663.86500000000001</v>
      </c>
    </row>
    <row r="7369" spans="1:12" hidden="1" x14ac:dyDescent="0.2">
      <c r="A7369" t="s">
        <v>55</v>
      </c>
      <c r="B7369" t="s">
        <v>1267</v>
      </c>
      <c r="C7369" t="s">
        <v>1145</v>
      </c>
      <c r="E7369" t="s">
        <v>1269</v>
      </c>
      <c r="F7369" t="s">
        <v>629</v>
      </c>
      <c r="G7369" t="s">
        <v>134</v>
      </c>
      <c r="H7369" t="s">
        <v>32</v>
      </c>
      <c r="I7369">
        <v>1.5</v>
      </c>
      <c r="J7369">
        <v>42.83</v>
      </c>
      <c r="K7369">
        <v>64.245000000000005</v>
      </c>
      <c r="L7369" t="s">
        <v>162</v>
      </c>
    </row>
    <row r="7370" spans="1:12" hidden="1" x14ac:dyDescent="0.2">
      <c r="A7370" t="s">
        <v>55</v>
      </c>
      <c r="B7370" t="s">
        <v>1267</v>
      </c>
      <c r="C7370" t="s">
        <v>1145</v>
      </c>
      <c r="E7370" t="s">
        <v>1270</v>
      </c>
      <c r="F7370" t="s">
        <v>629</v>
      </c>
      <c r="G7370" t="s">
        <v>134</v>
      </c>
      <c r="H7370" t="s">
        <v>32</v>
      </c>
      <c r="I7370">
        <v>5</v>
      </c>
      <c r="J7370">
        <v>42.83</v>
      </c>
      <c r="K7370">
        <v>214.15</v>
      </c>
      <c r="L7370" t="s">
        <v>162</v>
      </c>
    </row>
    <row r="7371" spans="1:12" hidden="1" x14ac:dyDescent="0.2">
      <c r="A7371" t="s">
        <v>55</v>
      </c>
      <c r="B7371" t="s">
        <v>1267</v>
      </c>
      <c r="C7371" t="s">
        <v>1145</v>
      </c>
      <c r="E7371" t="s">
        <v>1268</v>
      </c>
      <c r="F7371" t="s">
        <v>629</v>
      </c>
      <c r="G7371" t="s">
        <v>134</v>
      </c>
      <c r="H7371" t="s">
        <v>32</v>
      </c>
      <c r="I7371">
        <v>9</v>
      </c>
      <c r="J7371">
        <v>42.83</v>
      </c>
      <c r="K7371">
        <v>385.47</v>
      </c>
      <c r="L7371" t="s">
        <v>162</v>
      </c>
    </row>
    <row r="7372" spans="1:12" hidden="1" x14ac:dyDescent="0.2">
      <c r="A7372" t="s">
        <v>56</v>
      </c>
      <c r="B7372" t="s">
        <v>1267</v>
      </c>
      <c r="C7372" t="s">
        <v>1145</v>
      </c>
      <c r="E7372" t="s">
        <v>1268</v>
      </c>
      <c r="F7372" t="s">
        <v>629</v>
      </c>
      <c r="G7372" t="s">
        <v>134</v>
      </c>
      <c r="H7372" t="s">
        <v>32</v>
      </c>
      <c r="I7372">
        <v>20</v>
      </c>
      <c r="J7372">
        <v>42.83</v>
      </c>
      <c r="K7372">
        <v>856.6</v>
      </c>
      <c r="L7372" t="s">
        <v>162</v>
      </c>
    </row>
    <row r="7373" spans="1:12" hidden="1" x14ac:dyDescent="0.2">
      <c r="A7373" t="s">
        <v>56</v>
      </c>
      <c r="B7373" t="s">
        <v>1267</v>
      </c>
      <c r="C7373" t="s">
        <v>1145</v>
      </c>
      <c r="E7373" t="s">
        <v>1270</v>
      </c>
      <c r="F7373" t="s">
        <v>629</v>
      </c>
      <c r="G7373" t="s">
        <v>134</v>
      </c>
      <c r="H7373" t="s">
        <v>32</v>
      </c>
      <c r="I7373">
        <v>7</v>
      </c>
      <c r="J7373">
        <v>42.83</v>
      </c>
      <c r="K7373">
        <v>299.81</v>
      </c>
      <c r="L7373" t="s">
        <v>162</v>
      </c>
    </row>
    <row r="7374" spans="1:12" hidden="1" x14ac:dyDescent="0.2">
      <c r="A7374" t="s">
        <v>56</v>
      </c>
      <c r="B7374" t="s">
        <v>1267</v>
      </c>
      <c r="C7374" t="s">
        <v>1145</v>
      </c>
      <c r="E7374" t="s">
        <v>1269</v>
      </c>
      <c r="F7374" t="s">
        <v>629</v>
      </c>
      <c r="G7374" t="s">
        <v>134</v>
      </c>
      <c r="H7374" t="s">
        <v>32</v>
      </c>
      <c r="I7374">
        <v>3</v>
      </c>
      <c r="J7374">
        <v>42.83</v>
      </c>
      <c r="K7374">
        <v>128.49</v>
      </c>
      <c r="L7374" t="s">
        <v>162</v>
      </c>
    </row>
    <row r="7375" spans="1:12" hidden="1" x14ac:dyDescent="0.2">
      <c r="A7375" t="s">
        <v>56</v>
      </c>
      <c r="B7375" t="s">
        <v>1267</v>
      </c>
      <c r="C7375" t="s">
        <v>1145</v>
      </c>
      <c r="E7375" t="s">
        <v>18</v>
      </c>
      <c r="I7375">
        <v>3.75</v>
      </c>
      <c r="J7375">
        <v>42.83</v>
      </c>
      <c r="K7375">
        <v>160.61250000000001</v>
      </c>
    </row>
    <row r="7376" spans="1:12" hidden="1" x14ac:dyDescent="0.2">
      <c r="A7376" t="s">
        <v>56</v>
      </c>
      <c r="B7376" t="s">
        <v>1267</v>
      </c>
      <c r="C7376" t="s">
        <v>1145</v>
      </c>
      <c r="E7376" t="s">
        <v>20</v>
      </c>
      <c r="I7376">
        <v>2</v>
      </c>
      <c r="J7376">
        <v>42.83</v>
      </c>
      <c r="K7376">
        <v>85.66</v>
      </c>
    </row>
    <row r="7377" spans="1:14" hidden="1" x14ac:dyDescent="0.2">
      <c r="A7377" t="s">
        <v>56</v>
      </c>
      <c r="B7377" t="s">
        <v>1267</v>
      </c>
      <c r="C7377" t="s">
        <v>1145</v>
      </c>
      <c r="E7377" t="s">
        <v>1276</v>
      </c>
      <c r="F7377" t="s">
        <v>629</v>
      </c>
      <c r="G7377" t="s">
        <v>134</v>
      </c>
      <c r="H7377" t="s">
        <v>32</v>
      </c>
      <c r="I7377">
        <v>3</v>
      </c>
      <c r="J7377">
        <v>42.83</v>
      </c>
      <c r="K7377">
        <v>128.49</v>
      </c>
      <c r="L7377" t="s">
        <v>162</v>
      </c>
    </row>
    <row r="7378" spans="1:14" hidden="1" x14ac:dyDescent="0.2">
      <c r="A7378" t="s">
        <v>60</v>
      </c>
      <c r="B7378" t="s">
        <v>1267</v>
      </c>
      <c r="C7378" t="s">
        <v>1145</v>
      </c>
      <c r="E7378" t="s">
        <v>18</v>
      </c>
      <c r="I7378">
        <v>4</v>
      </c>
      <c r="J7378">
        <v>42.83</v>
      </c>
      <c r="K7378">
        <v>171.32</v>
      </c>
    </row>
    <row r="7379" spans="1:14" hidden="1" x14ac:dyDescent="0.2">
      <c r="A7379" t="s">
        <v>60</v>
      </c>
      <c r="B7379" t="s">
        <v>1267</v>
      </c>
      <c r="C7379" t="s">
        <v>1145</v>
      </c>
      <c r="E7379" t="s">
        <v>116</v>
      </c>
      <c r="I7379">
        <v>3.75</v>
      </c>
      <c r="J7379">
        <v>42.83</v>
      </c>
      <c r="K7379">
        <v>160.61250000000001</v>
      </c>
      <c r="N7379" t="s">
        <v>1271</v>
      </c>
    </row>
    <row r="7380" spans="1:14" hidden="1" x14ac:dyDescent="0.2">
      <c r="A7380" t="s">
        <v>60</v>
      </c>
      <c r="B7380" t="s">
        <v>1267</v>
      </c>
      <c r="C7380" t="s">
        <v>1145</v>
      </c>
      <c r="E7380" t="s">
        <v>20</v>
      </c>
      <c r="I7380">
        <v>2</v>
      </c>
      <c r="J7380">
        <v>42.83</v>
      </c>
      <c r="K7380">
        <v>85.66</v>
      </c>
    </row>
    <row r="7381" spans="1:14" hidden="1" x14ac:dyDescent="0.2">
      <c r="A7381" t="s">
        <v>60</v>
      </c>
      <c r="B7381" t="s">
        <v>1267</v>
      </c>
      <c r="C7381" t="s">
        <v>1145</v>
      </c>
      <c r="E7381" t="s">
        <v>1269</v>
      </c>
      <c r="F7381" t="s">
        <v>629</v>
      </c>
      <c r="G7381" t="s">
        <v>134</v>
      </c>
      <c r="H7381" t="s">
        <v>32</v>
      </c>
      <c r="I7381">
        <v>2</v>
      </c>
      <c r="J7381">
        <v>42.83</v>
      </c>
      <c r="K7381">
        <v>85.66</v>
      </c>
      <c r="L7381" t="s">
        <v>162</v>
      </c>
    </row>
    <row r="7382" spans="1:14" hidden="1" x14ac:dyDescent="0.2">
      <c r="A7382" t="s">
        <v>60</v>
      </c>
      <c r="B7382" t="s">
        <v>1267</v>
      </c>
      <c r="C7382" t="s">
        <v>1145</v>
      </c>
      <c r="E7382" t="s">
        <v>1268</v>
      </c>
      <c r="F7382" t="s">
        <v>629</v>
      </c>
      <c r="G7382" t="s">
        <v>134</v>
      </c>
      <c r="H7382" t="s">
        <v>32</v>
      </c>
      <c r="I7382">
        <v>20</v>
      </c>
      <c r="J7382">
        <v>42.83</v>
      </c>
      <c r="K7382">
        <v>856.6</v>
      </c>
      <c r="L7382" t="s">
        <v>162</v>
      </c>
    </row>
    <row r="7383" spans="1:14" hidden="1" x14ac:dyDescent="0.2">
      <c r="A7383" t="s">
        <v>60</v>
      </c>
      <c r="B7383" t="s">
        <v>1267</v>
      </c>
      <c r="C7383" t="s">
        <v>1145</v>
      </c>
      <c r="E7383" t="s">
        <v>1270</v>
      </c>
      <c r="F7383" t="s">
        <v>629</v>
      </c>
      <c r="G7383" t="s">
        <v>134</v>
      </c>
      <c r="H7383" t="s">
        <v>32</v>
      </c>
      <c r="I7383">
        <v>7</v>
      </c>
      <c r="J7383">
        <v>42.83</v>
      </c>
      <c r="K7383">
        <v>299.81</v>
      </c>
      <c r="L7383" t="s">
        <v>162</v>
      </c>
    </row>
    <row r="7384" spans="1:14" hidden="1" x14ac:dyDescent="0.2">
      <c r="A7384" t="s">
        <v>67</v>
      </c>
      <c r="B7384" t="s">
        <v>1267</v>
      </c>
      <c r="C7384" t="s">
        <v>1145</v>
      </c>
      <c r="E7384" t="s">
        <v>1270</v>
      </c>
      <c r="F7384" t="s">
        <v>629</v>
      </c>
      <c r="G7384" t="s">
        <v>134</v>
      </c>
      <c r="H7384" t="s">
        <v>32</v>
      </c>
      <c r="I7384">
        <v>7</v>
      </c>
      <c r="J7384">
        <v>42.83</v>
      </c>
      <c r="K7384">
        <v>299.81</v>
      </c>
      <c r="L7384" t="s">
        <v>162</v>
      </c>
    </row>
    <row r="7385" spans="1:14" hidden="1" x14ac:dyDescent="0.2">
      <c r="A7385" t="s">
        <v>67</v>
      </c>
      <c r="B7385" t="s">
        <v>1267</v>
      </c>
      <c r="C7385" t="s">
        <v>1145</v>
      </c>
      <c r="E7385" t="s">
        <v>1268</v>
      </c>
      <c r="F7385" t="s">
        <v>629</v>
      </c>
      <c r="G7385" t="s">
        <v>134</v>
      </c>
      <c r="H7385" t="s">
        <v>32</v>
      </c>
      <c r="I7385">
        <v>7</v>
      </c>
      <c r="J7385">
        <v>42.83</v>
      </c>
      <c r="K7385">
        <v>299.81</v>
      </c>
      <c r="L7385" t="s">
        <v>162</v>
      </c>
    </row>
    <row r="7386" spans="1:14" hidden="1" x14ac:dyDescent="0.2">
      <c r="A7386" t="s">
        <v>67</v>
      </c>
      <c r="B7386" t="s">
        <v>1267</v>
      </c>
      <c r="C7386" t="s">
        <v>1145</v>
      </c>
      <c r="E7386" t="s">
        <v>17</v>
      </c>
      <c r="I7386">
        <v>19.25</v>
      </c>
      <c r="J7386">
        <v>42.83</v>
      </c>
      <c r="K7386">
        <v>824.47749999999996</v>
      </c>
    </row>
    <row r="7387" spans="1:14" hidden="1" x14ac:dyDescent="0.2">
      <c r="A7387" t="s">
        <v>67</v>
      </c>
      <c r="B7387" t="s">
        <v>1267</v>
      </c>
      <c r="C7387" t="s">
        <v>1145</v>
      </c>
      <c r="E7387" t="s">
        <v>116</v>
      </c>
      <c r="I7387">
        <v>2</v>
      </c>
      <c r="J7387">
        <v>42.83</v>
      </c>
      <c r="K7387">
        <v>85.66</v>
      </c>
      <c r="N7387" t="s">
        <v>1271</v>
      </c>
    </row>
    <row r="7388" spans="1:14" hidden="1" x14ac:dyDescent="0.2">
      <c r="A7388" t="s">
        <v>67</v>
      </c>
      <c r="B7388" t="s">
        <v>1267</v>
      </c>
      <c r="C7388" t="s">
        <v>1145</v>
      </c>
      <c r="E7388" t="s">
        <v>1269</v>
      </c>
      <c r="F7388" t="s">
        <v>629</v>
      </c>
      <c r="G7388" t="s">
        <v>134</v>
      </c>
      <c r="H7388" t="s">
        <v>32</v>
      </c>
      <c r="I7388">
        <v>3.5</v>
      </c>
      <c r="J7388">
        <v>42.83</v>
      </c>
      <c r="K7388">
        <v>149.905</v>
      </c>
      <c r="L7388" t="s">
        <v>162</v>
      </c>
    </row>
    <row r="7389" spans="1:14" hidden="1" x14ac:dyDescent="0.2">
      <c r="A7389" t="s">
        <v>68</v>
      </c>
      <c r="B7389" t="s">
        <v>1267</v>
      </c>
      <c r="C7389" t="s">
        <v>1145</v>
      </c>
      <c r="E7389" t="s">
        <v>1269</v>
      </c>
      <c r="F7389" t="s">
        <v>629</v>
      </c>
      <c r="G7389" t="s">
        <v>134</v>
      </c>
      <c r="H7389" t="s">
        <v>32</v>
      </c>
      <c r="I7389">
        <v>3</v>
      </c>
      <c r="J7389">
        <v>42.83</v>
      </c>
      <c r="K7389">
        <v>128.49</v>
      </c>
      <c r="L7389" t="s">
        <v>162</v>
      </c>
    </row>
    <row r="7390" spans="1:14" hidden="1" x14ac:dyDescent="0.2">
      <c r="A7390" t="s">
        <v>68</v>
      </c>
      <c r="B7390" t="s">
        <v>1267</v>
      </c>
      <c r="C7390" t="s">
        <v>1145</v>
      </c>
      <c r="E7390" t="s">
        <v>116</v>
      </c>
      <c r="I7390">
        <v>3.75</v>
      </c>
      <c r="J7390">
        <v>42.83</v>
      </c>
      <c r="K7390">
        <v>160.61250000000001</v>
      </c>
      <c r="N7390" t="s">
        <v>1271</v>
      </c>
    </row>
    <row r="7391" spans="1:14" hidden="1" x14ac:dyDescent="0.2">
      <c r="A7391" t="s">
        <v>68</v>
      </c>
      <c r="B7391" t="s">
        <v>1267</v>
      </c>
      <c r="C7391" t="s">
        <v>1145</v>
      </c>
      <c r="E7391" t="s">
        <v>20</v>
      </c>
      <c r="I7391">
        <v>4</v>
      </c>
      <c r="J7391">
        <v>42.83</v>
      </c>
      <c r="K7391">
        <v>171.32</v>
      </c>
    </row>
    <row r="7392" spans="1:14" hidden="1" x14ac:dyDescent="0.2">
      <c r="A7392" t="s">
        <v>68</v>
      </c>
      <c r="B7392" t="s">
        <v>1267</v>
      </c>
      <c r="C7392" t="s">
        <v>1145</v>
      </c>
      <c r="E7392" t="s">
        <v>1269</v>
      </c>
      <c r="F7392" t="s">
        <v>629</v>
      </c>
      <c r="G7392" t="s">
        <v>134</v>
      </c>
      <c r="H7392" t="s">
        <v>32</v>
      </c>
      <c r="I7392">
        <v>1</v>
      </c>
      <c r="J7392">
        <v>42.83</v>
      </c>
      <c r="K7392">
        <v>42.83</v>
      </c>
      <c r="L7392" t="s">
        <v>162</v>
      </c>
      <c r="N7392" t="s">
        <v>1277</v>
      </c>
    </row>
    <row r="7393" spans="1:14" hidden="1" x14ac:dyDescent="0.2">
      <c r="A7393" t="s">
        <v>68</v>
      </c>
      <c r="B7393" t="s">
        <v>1267</v>
      </c>
      <c r="C7393" t="s">
        <v>1145</v>
      </c>
      <c r="E7393" t="s">
        <v>1268</v>
      </c>
      <c r="F7393" t="s">
        <v>629</v>
      </c>
      <c r="G7393" t="s">
        <v>134</v>
      </c>
      <c r="H7393" t="s">
        <v>32</v>
      </c>
      <c r="I7393">
        <v>20</v>
      </c>
      <c r="J7393">
        <v>42.83</v>
      </c>
      <c r="K7393">
        <v>856.6</v>
      </c>
      <c r="L7393" t="s">
        <v>162</v>
      </c>
    </row>
    <row r="7394" spans="1:14" hidden="1" x14ac:dyDescent="0.2">
      <c r="A7394" t="s">
        <v>68</v>
      </c>
      <c r="B7394" t="s">
        <v>1267</v>
      </c>
      <c r="C7394" t="s">
        <v>1145</v>
      </c>
      <c r="E7394" t="s">
        <v>1270</v>
      </c>
      <c r="F7394" t="s">
        <v>629</v>
      </c>
      <c r="G7394" t="s">
        <v>134</v>
      </c>
      <c r="H7394" t="s">
        <v>32</v>
      </c>
      <c r="I7394">
        <v>7</v>
      </c>
      <c r="J7394">
        <v>42.83</v>
      </c>
      <c r="K7394">
        <v>299.81</v>
      </c>
      <c r="L7394" t="s">
        <v>162</v>
      </c>
    </row>
    <row r="7395" spans="1:14" hidden="1" x14ac:dyDescent="0.2">
      <c r="A7395" t="s">
        <v>78</v>
      </c>
      <c r="B7395" t="s">
        <v>1267</v>
      </c>
      <c r="C7395" t="s">
        <v>1145</v>
      </c>
      <c r="E7395" t="s">
        <v>1270</v>
      </c>
      <c r="F7395" t="s">
        <v>629</v>
      </c>
      <c r="G7395" t="s">
        <v>134</v>
      </c>
      <c r="H7395" t="s">
        <v>32</v>
      </c>
      <c r="I7395">
        <v>18</v>
      </c>
      <c r="J7395">
        <v>42.83</v>
      </c>
      <c r="K7395">
        <v>770.94</v>
      </c>
      <c r="L7395" t="s">
        <v>162</v>
      </c>
    </row>
    <row r="7396" spans="1:14" hidden="1" x14ac:dyDescent="0.2">
      <c r="A7396" t="s">
        <v>78</v>
      </c>
      <c r="B7396" t="s">
        <v>1267</v>
      </c>
      <c r="C7396" t="s">
        <v>1145</v>
      </c>
      <c r="E7396" t="s">
        <v>1268</v>
      </c>
      <c r="F7396" t="s">
        <v>629</v>
      </c>
      <c r="G7396" t="s">
        <v>134</v>
      </c>
      <c r="H7396" t="s">
        <v>32</v>
      </c>
      <c r="I7396">
        <v>9</v>
      </c>
      <c r="J7396">
        <v>42.83</v>
      </c>
      <c r="K7396">
        <v>385.47</v>
      </c>
      <c r="L7396" t="s">
        <v>162</v>
      </c>
    </row>
    <row r="7397" spans="1:14" hidden="1" x14ac:dyDescent="0.2">
      <c r="A7397" t="s">
        <v>78</v>
      </c>
      <c r="B7397" t="s">
        <v>1267</v>
      </c>
      <c r="C7397" t="s">
        <v>1145</v>
      </c>
      <c r="E7397" t="s">
        <v>20</v>
      </c>
      <c r="I7397">
        <v>2</v>
      </c>
      <c r="J7397">
        <v>42.83</v>
      </c>
      <c r="K7397">
        <v>85.66</v>
      </c>
    </row>
    <row r="7398" spans="1:14" hidden="1" x14ac:dyDescent="0.2">
      <c r="A7398" t="s">
        <v>78</v>
      </c>
      <c r="B7398" t="s">
        <v>1267</v>
      </c>
      <c r="C7398" t="s">
        <v>1145</v>
      </c>
      <c r="E7398" t="s">
        <v>18</v>
      </c>
      <c r="I7398">
        <v>2</v>
      </c>
      <c r="J7398">
        <v>42.83</v>
      </c>
      <c r="K7398">
        <v>85.66</v>
      </c>
    </row>
    <row r="7399" spans="1:14" hidden="1" x14ac:dyDescent="0.2">
      <c r="A7399" t="s">
        <v>78</v>
      </c>
      <c r="B7399" t="s">
        <v>1267</v>
      </c>
      <c r="C7399" t="s">
        <v>1145</v>
      </c>
      <c r="E7399" t="s">
        <v>46</v>
      </c>
      <c r="I7399">
        <v>7.75</v>
      </c>
      <c r="J7399">
        <v>42.83</v>
      </c>
      <c r="K7399">
        <v>331.9325</v>
      </c>
      <c r="N7399" t="s">
        <v>1278</v>
      </c>
    </row>
    <row r="7400" spans="1:14" hidden="1" x14ac:dyDescent="0.2">
      <c r="A7400" t="s">
        <v>80</v>
      </c>
      <c r="B7400" t="s">
        <v>1267</v>
      </c>
      <c r="C7400" t="s">
        <v>1145</v>
      </c>
      <c r="E7400" t="s">
        <v>46</v>
      </c>
      <c r="I7400">
        <v>4</v>
      </c>
      <c r="J7400">
        <v>42.83</v>
      </c>
      <c r="K7400">
        <v>171.32</v>
      </c>
      <c r="N7400" t="s">
        <v>1279</v>
      </c>
    </row>
    <row r="7401" spans="1:14" hidden="1" x14ac:dyDescent="0.2">
      <c r="A7401" t="s">
        <v>80</v>
      </c>
      <c r="B7401" t="s">
        <v>1267</v>
      </c>
      <c r="C7401" t="s">
        <v>1145</v>
      </c>
      <c r="E7401" t="s">
        <v>1269</v>
      </c>
      <c r="F7401" t="s">
        <v>629</v>
      </c>
      <c r="G7401" t="s">
        <v>134</v>
      </c>
      <c r="H7401" t="s">
        <v>32</v>
      </c>
      <c r="I7401">
        <v>5</v>
      </c>
      <c r="J7401">
        <v>42.83</v>
      </c>
      <c r="K7401">
        <v>214.15</v>
      </c>
      <c r="L7401" t="s">
        <v>162</v>
      </c>
      <c r="N7401" t="s">
        <v>1280</v>
      </c>
    </row>
    <row r="7402" spans="1:14" hidden="1" x14ac:dyDescent="0.2">
      <c r="A7402" t="s">
        <v>80</v>
      </c>
      <c r="B7402" t="s">
        <v>1267</v>
      </c>
      <c r="C7402" t="s">
        <v>1145</v>
      </c>
      <c r="E7402" t="s">
        <v>1268</v>
      </c>
      <c r="F7402" t="s">
        <v>629</v>
      </c>
      <c r="G7402" t="s">
        <v>134</v>
      </c>
      <c r="H7402" t="s">
        <v>32</v>
      </c>
      <c r="I7402">
        <v>12</v>
      </c>
      <c r="J7402">
        <v>42.83</v>
      </c>
      <c r="K7402">
        <v>513.96</v>
      </c>
      <c r="L7402" t="s">
        <v>162</v>
      </c>
    </row>
    <row r="7403" spans="1:14" hidden="1" x14ac:dyDescent="0.2">
      <c r="A7403" t="s">
        <v>80</v>
      </c>
      <c r="B7403" t="s">
        <v>1267</v>
      </c>
      <c r="C7403" t="s">
        <v>1145</v>
      </c>
      <c r="E7403" t="s">
        <v>1270</v>
      </c>
      <c r="F7403" t="s">
        <v>629</v>
      </c>
      <c r="G7403" t="s">
        <v>134</v>
      </c>
      <c r="H7403" t="s">
        <v>32</v>
      </c>
      <c r="I7403">
        <v>6</v>
      </c>
      <c r="J7403">
        <v>42.83</v>
      </c>
      <c r="K7403">
        <v>256.98</v>
      </c>
      <c r="L7403" t="s">
        <v>162</v>
      </c>
    </row>
    <row r="7404" spans="1:14" hidden="1" x14ac:dyDescent="0.2">
      <c r="A7404" t="s">
        <v>80</v>
      </c>
      <c r="B7404" t="s">
        <v>1267</v>
      </c>
      <c r="C7404" t="s">
        <v>1145</v>
      </c>
      <c r="E7404" t="s">
        <v>18</v>
      </c>
      <c r="I7404">
        <v>2.5</v>
      </c>
      <c r="J7404">
        <v>42.83</v>
      </c>
      <c r="K7404">
        <v>107.075</v>
      </c>
    </row>
    <row r="7405" spans="1:14" hidden="1" x14ac:dyDescent="0.2">
      <c r="A7405" t="s">
        <v>80</v>
      </c>
      <c r="B7405" t="s">
        <v>1267</v>
      </c>
      <c r="C7405" t="s">
        <v>1145</v>
      </c>
      <c r="E7405" t="s">
        <v>20</v>
      </c>
      <c r="I7405">
        <v>1.5</v>
      </c>
      <c r="J7405">
        <v>42.83</v>
      </c>
      <c r="K7405">
        <v>64.245000000000005</v>
      </c>
    </row>
    <row r="7406" spans="1:14" hidden="1" x14ac:dyDescent="0.2">
      <c r="A7406" t="s">
        <v>80</v>
      </c>
      <c r="B7406" t="s">
        <v>1267</v>
      </c>
      <c r="C7406" t="s">
        <v>1145</v>
      </c>
      <c r="E7406" t="s">
        <v>17</v>
      </c>
      <c r="I7406">
        <v>7.75</v>
      </c>
      <c r="J7406">
        <v>42.83</v>
      </c>
      <c r="K7406">
        <v>331.9325</v>
      </c>
    </row>
    <row r="7407" spans="1:14" hidden="1" x14ac:dyDescent="0.2">
      <c r="A7407" t="s">
        <v>81</v>
      </c>
      <c r="B7407" t="s">
        <v>1267</v>
      </c>
      <c r="C7407" t="s">
        <v>1145</v>
      </c>
      <c r="E7407" t="s">
        <v>18</v>
      </c>
      <c r="I7407">
        <v>2.75</v>
      </c>
      <c r="J7407">
        <v>42.83</v>
      </c>
      <c r="K7407">
        <v>117.7825</v>
      </c>
    </row>
    <row r="7408" spans="1:14" hidden="1" x14ac:dyDescent="0.2">
      <c r="A7408" t="s">
        <v>81</v>
      </c>
      <c r="B7408" t="s">
        <v>1267</v>
      </c>
      <c r="C7408" t="s">
        <v>1145</v>
      </c>
      <c r="E7408" t="s">
        <v>1269</v>
      </c>
      <c r="F7408" t="s">
        <v>629</v>
      </c>
      <c r="G7408" t="s">
        <v>134</v>
      </c>
      <c r="H7408" t="s">
        <v>32</v>
      </c>
      <c r="I7408">
        <v>1</v>
      </c>
      <c r="J7408">
        <v>42.83</v>
      </c>
      <c r="K7408">
        <v>42.83</v>
      </c>
      <c r="L7408" t="s">
        <v>162</v>
      </c>
      <c r="N7408" t="s">
        <v>1280</v>
      </c>
    </row>
    <row r="7409" spans="1:14" hidden="1" x14ac:dyDescent="0.2">
      <c r="A7409" t="s">
        <v>81</v>
      </c>
      <c r="B7409" t="s">
        <v>1267</v>
      </c>
      <c r="C7409" t="s">
        <v>1145</v>
      </c>
      <c r="E7409" t="s">
        <v>1269</v>
      </c>
      <c r="F7409" t="s">
        <v>629</v>
      </c>
      <c r="G7409" t="s">
        <v>134</v>
      </c>
      <c r="H7409" t="s">
        <v>32</v>
      </c>
      <c r="I7409">
        <v>3</v>
      </c>
      <c r="J7409">
        <v>42.83</v>
      </c>
      <c r="K7409">
        <v>128.49</v>
      </c>
      <c r="L7409" t="s">
        <v>162</v>
      </c>
    </row>
    <row r="7410" spans="1:14" hidden="1" x14ac:dyDescent="0.2">
      <c r="A7410" t="s">
        <v>81</v>
      </c>
      <c r="B7410" t="s">
        <v>1267</v>
      </c>
      <c r="C7410" t="s">
        <v>1145</v>
      </c>
      <c r="E7410" t="s">
        <v>1268</v>
      </c>
      <c r="F7410" t="s">
        <v>629</v>
      </c>
      <c r="G7410" t="s">
        <v>134</v>
      </c>
      <c r="H7410" t="s">
        <v>32</v>
      </c>
      <c r="I7410">
        <v>20</v>
      </c>
      <c r="J7410">
        <v>42.83</v>
      </c>
      <c r="K7410">
        <v>856.6</v>
      </c>
      <c r="L7410" t="s">
        <v>162</v>
      </c>
    </row>
    <row r="7411" spans="1:14" hidden="1" x14ac:dyDescent="0.2">
      <c r="A7411" t="s">
        <v>81</v>
      </c>
      <c r="B7411" t="s">
        <v>1267</v>
      </c>
      <c r="C7411" t="s">
        <v>1145</v>
      </c>
      <c r="E7411" t="s">
        <v>1270</v>
      </c>
      <c r="F7411" t="s">
        <v>629</v>
      </c>
      <c r="G7411" t="s">
        <v>134</v>
      </c>
      <c r="H7411" t="s">
        <v>32</v>
      </c>
      <c r="I7411">
        <v>9</v>
      </c>
      <c r="J7411">
        <v>42.83</v>
      </c>
      <c r="K7411">
        <v>385.47</v>
      </c>
      <c r="L7411" t="s">
        <v>162</v>
      </c>
    </row>
    <row r="7412" spans="1:14" hidden="1" x14ac:dyDescent="0.2">
      <c r="A7412" t="s">
        <v>81</v>
      </c>
      <c r="B7412" t="s">
        <v>1267</v>
      </c>
      <c r="C7412" t="s">
        <v>1145</v>
      </c>
      <c r="E7412" t="s">
        <v>1272</v>
      </c>
      <c r="F7412" t="s">
        <v>1273</v>
      </c>
      <c r="G7412" t="s">
        <v>134</v>
      </c>
      <c r="H7412" t="s">
        <v>64</v>
      </c>
      <c r="I7412">
        <v>3</v>
      </c>
      <c r="J7412">
        <v>42.83</v>
      </c>
      <c r="K7412">
        <v>128.49</v>
      </c>
      <c r="L7412" t="s">
        <v>24</v>
      </c>
      <c r="M7412" t="s">
        <v>1274</v>
      </c>
    </row>
    <row r="7413" spans="1:14" hidden="1" x14ac:dyDescent="0.2">
      <c r="A7413" t="s">
        <v>82</v>
      </c>
      <c r="B7413" t="s">
        <v>1267</v>
      </c>
      <c r="C7413" t="s">
        <v>1145</v>
      </c>
      <c r="E7413" t="s">
        <v>18</v>
      </c>
      <c r="I7413">
        <v>3.75</v>
      </c>
      <c r="J7413">
        <v>42.83</v>
      </c>
      <c r="K7413">
        <v>160.61250000000001</v>
      </c>
    </row>
    <row r="7414" spans="1:14" hidden="1" x14ac:dyDescent="0.2">
      <c r="A7414" t="s">
        <v>82</v>
      </c>
      <c r="B7414" t="s">
        <v>1267</v>
      </c>
      <c r="C7414" t="s">
        <v>1145</v>
      </c>
      <c r="E7414" t="s">
        <v>79</v>
      </c>
      <c r="I7414">
        <v>4</v>
      </c>
      <c r="J7414">
        <v>42.83</v>
      </c>
      <c r="K7414">
        <v>171.32</v>
      </c>
      <c r="N7414" t="s">
        <v>1281</v>
      </c>
    </row>
    <row r="7415" spans="1:14" hidden="1" x14ac:dyDescent="0.2">
      <c r="A7415" t="s">
        <v>82</v>
      </c>
      <c r="B7415" t="s">
        <v>1267</v>
      </c>
      <c r="C7415" t="s">
        <v>1145</v>
      </c>
      <c r="E7415" t="s">
        <v>1268</v>
      </c>
      <c r="F7415" t="s">
        <v>629</v>
      </c>
      <c r="G7415" t="s">
        <v>134</v>
      </c>
      <c r="H7415" t="s">
        <v>32</v>
      </c>
      <c r="I7415">
        <v>20</v>
      </c>
      <c r="J7415">
        <v>42.83</v>
      </c>
      <c r="K7415">
        <v>856.6</v>
      </c>
      <c r="L7415" t="s">
        <v>162</v>
      </c>
    </row>
    <row r="7416" spans="1:14" hidden="1" x14ac:dyDescent="0.2">
      <c r="A7416" t="s">
        <v>82</v>
      </c>
      <c r="B7416" t="s">
        <v>1267</v>
      </c>
      <c r="C7416" t="s">
        <v>1145</v>
      </c>
      <c r="E7416" t="s">
        <v>1269</v>
      </c>
      <c r="F7416" t="s">
        <v>629</v>
      </c>
      <c r="G7416" t="s">
        <v>134</v>
      </c>
      <c r="H7416" t="s">
        <v>32</v>
      </c>
      <c r="I7416">
        <v>4</v>
      </c>
      <c r="J7416">
        <v>42.83</v>
      </c>
      <c r="K7416">
        <v>171.32</v>
      </c>
      <c r="L7416" t="s">
        <v>162</v>
      </c>
    </row>
    <row r="7417" spans="1:14" hidden="1" x14ac:dyDescent="0.2">
      <c r="A7417" t="s">
        <v>82</v>
      </c>
      <c r="B7417" t="s">
        <v>1267</v>
      </c>
      <c r="C7417" t="s">
        <v>1145</v>
      </c>
      <c r="E7417" t="s">
        <v>1270</v>
      </c>
      <c r="F7417" t="s">
        <v>629</v>
      </c>
      <c r="G7417" t="s">
        <v>134</v>
      </c>
      <c r="H7417" t="s">
        <v>32</v>
      </c>
      <c r="I7417">
        <v>7</v>
      </c>
      <c r="J7417">
        <v>42.83</v>
      </c>
      <c r="K7417">
        <v>299.81</v>
      </c>
      <c r="L7417" t="s">
        <v>162</v>
      </c>
    </row>
    <row r="7418" spans="1:14" hidden="1" x14ac:dyDescent="0.2">
      <c r="A7418" t="s">
        <v>83</v>
      </c>
      <c r="B7418" t="s">
        <v>1267</v>
      </c>
      <c r="C7418" t="s">
        <v>1145</v>
      </c>
      <c r="E7418" t="s">
        <v>1270</v>
      </c>
      <c r="F7418" t="s">
        <v>629</v>
      </c>
      <c r="G7418" t="s">
        <v>134</v>
      </c>
      <c r="H7418" t="s">
        <v>32</v>
      </c>
      <c r="I7418">
        <v>12</v>
      </c>
      <c r="J7418">
        <v>42.83</v>
      </c>
      <c r="K7418">
        <v>513.96</v>
      </c>
      <c r="L7418" t="s">
        <v>162</v>
      </c>
    </row>
    <row r="7419" spans="1:14" hidden="1" x14ac:dyDescent="0.2">
      <c r="A7419" t="s">
        <v>83</v>
      </c>
      <c r="B7419" t="s">
        <v>1267</v>
      </c>
      <c r="C7419" t="s">
        <v>1145</v>
      </c>
      <c r="E7419" t="s">
        <v>17</v>
      </c>
      <c r="I7419">
        <v>15.5</v>
      </c>
      <c r="J7419">
        <v>42.83</v>
      </c>
      <c r="K7419">
        <v>663.86500000000001</v>
      </c>
    </row>
    <row r="7420" spans="1:14" hidden="1" x14ac:dyDescent="0.2">
      <c r="A7420" t="s">
        <v>83</v>
      </c>
      <c r="B7420" t="s">
        <v>1267</v>
      </c>
      <c r="C7420" t="s">
        <v>1145</v>
      </c>
      <c r="E7420" t="s">
        <v>18</v>
      </c>
      <c r="I7420">
        <v>1.75</v>
      </c>
      <c r="J7420">
        <v>42.83</v>
      </c>
      <c r="K7420">
        <v>74.952500000000001</v>
      </c>
    </row>
    <row r="7421" spans="1:14" hidden="1" x14ac:dyDescent="0.2">
      <c r="A7421" t="s">
        <v>83</v>
      </c>
      <c r="B7421" t="s">
        <v>1267</v>
      </c>
      <c r="C7421" t="s">
        <v>1145</v>
      </c>
      <c r="E7421" t="s">
        <v>1268</v>
      </c>
      <c r="F7421" t="s">
        <v>629</v>
      </c>
      <c r="G7421" t="s">
        <v>134</v>
      </c>
      <c r="H7421" t="s">
        <v>32</v>
      </c>
      <c r="I7421">
        <v>5</v>
      </c>
      <c r="J7421">
        <v>42.83</v>
      </c>
      <c r="K7421">
        <v>214.15</v>
      </c>
      <c r="L7421" t="s">
        <v>162</v>
      </c>
    </row>
    <row r="7422" spans="1:14" hidden="1" x14ac:dyDescent="0.2">
      <c r="A7422" t="s">
        <v>83</v>
      </c>
      <c r="B7422" t="s">
        <v>1267</v>
      </c>
      <c r="C7422" t="s">
        <v>1145</v>
      </c>
      <c r="E7422" t="s">
        <v>1269</v>
      </c>
      <c r="F7422" t="s">
        <v>629</v>
      </c>
      <c r="G7422" t="s">
        <v>134</v>
      </c>
      <c r="H7422" t="s">
        <v>32</v>
      </c>
      <c r="I7422">
        <v>3</v>
      </c>
      <c r="J7422">
        <v>42.83</v>
      </c>
      <c r="K7422">
        <v>128.49</v>
      </c>
      <c r="L7422" t="s">
        <v>162</v>
      </c>
    </row>
    <row r="7423" spans="1:14" hidden="1" x14ac:dyDescent="0.2">
      <c r="A7423" t="s">
        <v>83</v>
      </c>
      <c r="B7423" t="s">
        <v>1267</v>
      </c>
      <c r="C7423" t="s">
        <v>1145</v>
      </c>
      <c r="E7423" t="s">
        <v>20</v>
      </c>
      <c r="I7423">
        <v>1.5</v>
      </c>
      <c r="J7423">
        <v>42.83</v>
      </c>
      <c r="K7423">
        <v>64.245000000000005</v>
      </c>
    </row>
    <row r="7424" spans="1:14" hidden="1" x14ac:dyDescent="0.2">
      <c r="A7424" t="s">
        <v>84</v>
      </c>
      <c r="B7424" t="s">
        <v>1267</v>
      </c>
      <c r="C7424" t="s">
        <v>1145</v>
      </c>
      <c r="E7424" t="s">
        <v>17</v>
      </c>
      <c r="I7424">
        <v>7.75</v>
      </c>
      <c r="J7424">
        <v>42.83</v>
      </c>
      <c r="K7424">
        <v>331.9325</v>
      </c>
    </row>
    <row r="7425" spans="1:14" hidden="1" x14ac:dyDescent="0.2">
      <c r="A7425" t="s">
        <v>84</v>
      </c>
      <c r="B7425" t="s">
        <v>1267</v>
      </c>
      <c r="C7425" t="s">
        <v>1145</v>
      </c>
      <c r="E7425" t="s">
        <v>18</v>
      </c>
      <c r="I7425">
        <v>1.25</v>
      </c>
      <c r="J7425">
        <v>42.83</v>
      </c>
      <c r="K7425">
        <v>53.537500000000001</v>
      </c>
    </row>
    <row r="7426" spans="1:14" hidden="1" x14ac:dyDescent="0.2">
      <c r="A7426" t="s">
        <v>84</v>
      </c>
      <c r="B7426" t="s">
        <v>1267</v>
      </c>
      <c r="C7426" t="s">
        <v>1145</v>
      </c>
      <c r="E7426" t="s">
        <v>1268</v>
      </c>
      <c r="F7426" t="s">
        <v>629</v>
      </c>
      <c r="G7426" t="s">
        <v>134</v>
      </c>
      <c r="H7426" t="s">
        <v>32</v>
      </c>
      <c r="I7426">
        <v>7</v>
      </c>
      <c r="J7426">
        <v>42.83</v>
      </c>
      <c r="K7426">
        <v>299.81</v>
      </c>
      <c r="L7426" t="s">
        <v>162</v>
      </c>
    </row>
    <row r="7427" spans="1:14" hidden="1" x14ac:dyDescent="0.2">
      <c r="A7427" t="s">
        <v>84</v>
      </c>
      <c r="B7427" t="s">
        <v>1267</v>
      </c>
      <c r="C7427" t="s">
        <v>1145</v>
      </c>
      <c r="E7427" t="s">
        <v>1270</v>
      </c>
      <c r="F7427" t="s">
        <v>629</v>
      </c>
      <c r="G7427" t="s">
        <v>134</v>
      </c>
      <c r="H7427" t="s">
        <v>32</v>
      </c>
      <c r="I7427">
        <v>15</v>
      </c>
      <c r="J7427">
        <v>42.83</v>
      </c>
      <c r="K7427">
        <v>642.45000000000005</v>
      </c>
      <c r="L7427" t="s">
        <v>162</v>
      </c>
    </row>
    <row r="7428" spans="1:14" hidden="1" x14ac:dyDescent="0.2">
      <c r="A7428" t="s">
        <v>85</v>
      </c>
      <c r="B7428" t="s">
        <v>1267</v>
      </c>
      <c r="C7428" t="s">
        <v>1145</v>
      </c>
      <c r="E7428" t="s">
        <v>1270</v>
      </c>
      <c r="F7428" t="s">
        <v>629</v>
      </c>
      <c r="G7428" t="s">
        <v>134</v>
      </c>
      <c r="H7428" t="s">
        <v>32</v>
      </c>
      <c r="I7428">
        <v>4</v>
      </c>
      <c r="J7428">
        <v>42.83</v>
      </c>
      <c r="K7428">
        <v>171.32</v>
      </c>
      <c r="L7428" t="s">
        <v>162</v>
      </c>
    </row>
    <row r="7429" spans="1:14" hidden="1" x14ac:dyDescent="0.2">
      <c r="A7429" t="s">
        <v>85</v>
      </c>
      <c r="B7429" t="s">
        <v>1267</v>
      </c>
      <c r="C7429" t="s">
        <v>1145</v>
      </c>
      <c r="E7429" t="s">
        <v>1268</v>
      </c>
      <c r="F7429" t="s">
        <v>629</v>
      </c>
      <c r="G7429" t="s">
        <v>134</v>
      </c>
      <c r="H7429" t="s">
        <v>32</v>
      </c>
      <c r="I7429">
        <v>4</v>
      </c>
      <c r="J7429">
        <v>42.83</v>
      </c>
      <c r="K7429">
        <v>171.32</v>
      </c>
      <c r="L7429" t="s">
        <v>162</v>
      </c>
    </row>
    <row r="7430" spans="1:14" hidden="1" x14ac:dyDescent="0.2">
      <c r="A7430" t="s">
        <v>85</v>
      </c>
      <c r="B7430" t="s">
        <v>1267</v>
      </c>
      <c r="C7430" t="s">
        <v>1145</v>
      </c>
      <c r="E7430" t="s">
        <v>17</v>
      </c>
      <c r="I7430">
        <v>15.5</v>
      </c>
      <c r="J7430">
        <v>42.83</v>
      </c>
      <c r="K7430">
        <v>663.86500000000001</v>
      </c>
    </row>
    <row r="7431" spans="1:14" hidden="1" x14ac:dyDescent="0.2">
      <c r="A7431" t="s">
        <v>85</v>
      </c>
      <c r="B7431" t="s">
        <v>1267</v>
      </c>
      <c r="C7431" t="s">
        <v>1145</v>
      </c>
      <c r="E7431" t="s">
        <v>1272</v>
      </c>
      <c r="F7431" t="s">
        <v>1273</v>
      </c>
      <c r="G7431" t="s">
        <v>134</v>
      </c>
      <c r="H7431" t="s">
        <v>64</v>
      </c>
      <c r="I7431">
        <v>7.75</v>
      </c>
      <c r="J7431">
        <v>42.83</v>
      </c>
      <c r="K7431">
        <v>331.9325</v>
      </c>
      <c r="L7431" t="s">
        <v>24</v>
      </c>
      <c r="M7431" t="s">
        <v>1274</v>
      </c>
    </row>
    <row r="7432" spans="1:14" hidden="1" x14ac:dyDescent="0.2">
      <c r="A7432" t="s">
        <v>85</v>
      </c>
      <c r="B7432" t="s">
        <v>1267</v>
      </c>
      <c r="C7432" t="s">
        <v>1145</v>
      </c>
      <c r="E7432" t="s">
        <v>18</v>
      </c>
      <c r="I7432">
        <v>7.5</v>
      </c>
      <c r="J7432">
        <v>42.83</v>
      </c>
      <c r="K7432">
        <v>321.22500000000002</v>
      </c>
      <c r="N7432" t="s">
        <v>1282</v>
      </c>
    </row>
    <row r="7433" spans="1:14" hidden="1" x14ac:dyDescent="0.2">
      <c r="A7433" t="s">
        <v>86</v>
      </c>
      <c r="B7433" t="s">
        <v>1267</v>
      </c>
      <c r="C7433" t="s">
        <v>1145</v>
      </c>
      <c r="E7433" t="s">
        <v>18</v>
      </c>
      <c r="I7433">
        <v>5</v>
      </c>
      <c r="J7433">
        <v>42.83</v>
      </c>
      <c r="K7433">
        <v>214.15</v>
      </c>
      <c r="N7433" t="s">
        <v>1282</v>
      </c>
    </row>
    <row r="7434" spans="1:14" hidden="1" x14ac:dyDescent="0.2">
      <c r="A7434" t="s">
        <v>86</v>
      </c>
      <c r="B7434" t="s">
        <v>1267</v>
      </c>
      <c r="C7434" t="s">
        <v>1145</v>
      </c>
      <c r="E7434" t="s">
        <v>18</v>
      </c>
      <c r="I7434">
        <v>2</v>
      </c>
      <c r="J7434">
        <v>42.83</v>
      </c>
      <c r="K7434">
        <v>85.66</v>
      </c>
    </row>
    <row r="7435" spans="1:14" hidden="1" x14ac:dyDescent="0.2">
      <c r="A7435" t="s">
        <v>86</v>
      </c>
      <c r="B7435" t="s">
        <v>1267</v>
      </c>
      <c r="C7435" t="s">
        <v>1145</v>
      </c>
      <c r="E7435" t="s">
        <v>17</v>
      </c>
      <c r="I7435">
        <v>11.75</v>
      </c>
      <c r="J7435">
        <v>42.83</v>
      </c>
      <c r="K7435">
        <v>503.2525</v>
      </c>
    </row>
    <row r="7436" spans="1:14" hidden="1" x14ac:dyDescent="0.2">
      <c r="A7436" t="s">
        <v>86</v>
      </c>
      <c r="B7436" t="s">
        <v>1267</v>
      </c>
      <c r="C7436" t="s">
        <v>1145</v>
      </c>
      <c r="E7436" t="s">
        <v>1269</v>
      </c>
      <c r="F7436" t="s">
        <v>629</v>
      </c>
      <c r="G7436" t="s">
        <v>134</v>
      </c>
      <c r="H7436" t="s">
        <v>32</v>
      </c>
      <c r="I7436">
        <v>2</v>
      </c>
      <c r="J7436">
        <v>42.83</v>
      </c>
      <c r="K7436">
        <v>85.66</v>
      </c>
      <c r="L7436" t="s">
        <v>162</v>
      </c>
      <c r="N7436" t="s">
        <v>1280</v>
      </c>
    </row>
    <row r="7437" spans="1:14" hidden="1" x14ac:dyDescent="0.2">
      <c r="A7437" t="s">
        <v>86</v>
      </c>
      <c r="B7437" t="s">
        <v>1267</v>
      </c>
      <c r="C7437" t="s">
        <v>1145</v>
      </c>
      <c r="E7437" t="s">
        <v>1268</v>
      </c>
      <c r="F7437" t="s">
        <v>629</v>
      </c>
      <c r="G7437" t="s">
        <v>134</v>
      </c>
      <c r="H7437" t="s">
        <v>32</v>
      </c>
      <c r="I7437">
        <v>8</v>
      </c>
      <c r="J7437">
        <v>42.83</v>
      </c>
      <c r="K7437">
        <v>342.64</v>
      </c>
      <c r="L7437" t="s">
        <v>162</v>
      </c>
    </row>
    <row r="7438" spans="1:14" hidden="1" x14ac:dyDescent="0.2">
      <c r="A7438" t="s">
        <v>86</v>
      </c>
      <c r="B7438" t="s">
        <v>1267</v>
      </c>
      <c r="C7438" t="s">
        <v>1145</v>
      </c>
      <c r="E7438" t="s">
        <v>1270</v>
      </c>
      <c r="F7438" t="s">
        <v>629</v>
      </c>
      <c r="G7438" t="s">
        <v>134</v>
      </c>
      <c r="H7438" t="s">
        <v>32</v>
      </c>
      <c r="I7438">
        <v>10</v>
      </c>
      <c r="J7438">
        <v>42.83</v>
      </c>
      <c r="K7438">
        <v>428.3</v>
      </c>
      <c r="L7438" t="s">
        <v>162</v>
      </c>
    </row>
    <row r="7439" spans="1:14" hidden="1" x14ac:dyDescent="0.2">
      <c r="A7439" t="s">
        <v>87</v>
      </c>
      <c r="B7439" t="s">
        <v>1267</v>
      </c>
      <c r="C7439" t="s">
        <v>1145</v>
      </c>
      <c r="E7439" t="s">
        <v>18</v>
      </c>
      <c r="I7439">
        <v>10</v>
      </c>
      <c r="J7439">
        <v>42.83</v>
      </c>
      <c r="K7439">
        <v>428.3</v>
      </c>
    </row>
    <row r="7440" spans="1:14" hidden="1" x14ac:dyDescent="0.2">
      <c r="A7440" t="s">
        <v>87</v>
      </c>
      <c r="B7440" t="s">
        <v>1267</v>
      </c>
      <c r="C7440" t="s">
        <v>1145</v>
      </c>
      <c r="E7440" t="s">
        <v>17</v>
      </c>
      <c r="I7440">
        <v>7.75</v>
      </c>
      <c r="J7440">
        <v>42.83</v>
      </c>
      <c r="K7440">
        <v>331.9325</v>
      </c>
    </row>
    <row r="7441" spans="1:13" hidden="1" x14ac:dyDescent="0.2">
      <c r="A7441" t="s">
        <v>87</v>
      </c>
      <c r="B7441" t="s">
        <v>1267</v>
      </c>
      <c r="C7441" t="s">
        <v>1145</v>
      </c>
      <c r="E7441" t="s">
        <v>20</v>
      </c>
      <c r="I7441">
        <v>2</v>
      </c>
      <c r="J7441">
        <v>42.83</v>
      </c>
      <c r="K7441">
        <v>85.66</v>
      </c>
    </row>
    <row r="7442" spans="1:13" hidden="1" x14ac:dyDescent="0.2">
      <c r="A7442" t="s">
        <v>87</v>
      </c>
      <c r="B7442" t="s">
        <v>1267</v>
      </c>
      <c r="C7442" t="s">
        <v>1145</v>
      </c>
      <c r="E7442" t="s">
        <v>1268</v>
      </c>
      <c r="F7442" t="s">
        <v>629</v>
      </c>
      <c r="G7442" t="s">
        <v>134</v>
      </c>
      <c r="H7442" t="s">
        <v>32</v>
      </c>
      <c r="I7442">
        <v>7</v>
      </c>
      <c r="J7442">
        <v>42.83</v>
      </c>
      <c r="K7442">
        <v>299.81</v>
      </c>
      <c r="L7442" t="s">
        <v>162</v>
      </c>
    </row>
    <row r="7443" spans="1:13" hidden="1" x14ac:dyDescent="0.2">
      <c r="A7443" t="s">
        <v>87</v>
      </c>
      <c r="B7443" t="s">
        <v>1267</v>
      </c>
      <c r="C7443" t="s">
        <v>1145</v>
      </c>
      <c r="E7443" t="s">
        <v>1270</v>
      </c>
      <c r="F7443" t="s">
        <v>629</v>
      </c>
      <c r="G7443" t="s">
        <v>134</v>
      </c>
      <c r="H7443" t="s">
        <v>32</v>
      </c>
      <c r="I7443">
        <v>4</v>
      </c>
      <c r="J7443">
        <v>42.83</v>
      </c>
      <c r="K7443">
        <v>171.32</v>
      </c>
      <c r="L7443" t="s">
        <v>162</v>
      </c>
    </row>
    <row r="7444" spans="1:13" hidden="1" x14ac:dyDescent="0.2">
      <c r="A7444" t="s">
        <v>87</v>
      </c>
      <c r="B7444" t="s">
        <v>1267</v>
      </c>
      <c r="C7444" t="s">
        <v>1145</v>
      </c>
      <c r="E7444" t="s">
        <v>1269</v>
      </c>
      <c r="F7444" t="s">
        <v>629</v>
      </c>
      <c r="G7444" t="s">
        <v>134</v>
      </c>
      <c r="H7444" t="s">
        <v>32</v>
      </c>
      <c r="I7444">
        <v>8</v>
      </c>
      <c r="J7444">
        <v>42.83</v>
      </c>
      <c r="K7444">
        <v>342.64</v>
      </c>
      <c r="L7444" t="s">
        <v>162</v>
      </c>
    </row>
    <row r="7445" spans="1:13" hidden="1" x14ac:dyDescent="0.2">
      <c r="A7445" t="s">
        <v>88</v>
      </c>
      <c r="B7445" t="s">
        <v>1267</v>
      </c>
      <c r="C7445" t="s">
        <v>1145</v>
      </c>
      <c r="E7445" t="s">
        <v>1276</v>
      </c>
      <c r="F7445" t="s">
        <v>629</v>
      </c>
      <c r="G7445" t="s">
        <v>134</v>
      </c>
      <c r="H7445" t="s">
        <v>32</v>
      </c>
      <c r="I7445">
        <v>10</v>
      </c>
      <c r="J7445">
        <v>42.83</v>
      </c>
      <c r="K7445">
        <v>428.3</v>
      </c>
      <c r="L7445" t="s">
        <v>162</v>
      </c>
    </row>
    <row r="7446" spans="1:13" hidden="1" x14ac:dyDescent="0.2">
      <c r="A7446" t="s">
        <v>88</v>
      </c>
      <c r="B7446" t="s">
        <v>1267</v>
      </c>
      <c r="C7446" t="s">
        <v>1145</v>
      </c>
      <c r="E7446" t="s">
        <v>1268</v>
      </c>
      <c r="F7446" t="s">
        <v>629</v>
      </c>
      <c r="G7446" t="s">
        <v>134</v>
      </c>
      <c r="H7446" t="s">
        <v>32</v>
      </c>
      <c r="I7446">
        <v>10</v>
      </c>
      <c r="J7446">
        <v>42.83</v>
      </c>
      <c r="K7446">
        <v>428.3</v>
      </c>
      <c r="L7446" t="s">
        <v>162</v>
      </c>
    </row>
    <row r="7447" spans="1:13" hidden="1" x14ac:dyDescent="0.2">
      <c r="A7447" t="s">
        <v>88</v>
      </c>
      <c r="B7447" t="s">
        <v>1267</v>
      </c>
      <c r="C7447" t="s">
        <v>1145</v>
      </c>
      <c r="E7447" t="s">
        <v>1270</v>
      </c>
      <c r="F7447" t="s">
        <v>629</v>
      </c>
      <c r="G7447" t="s">
        <v>134</v>
      </c>
      <c r="H7447" t="s">
        <v>32</v>
      </c>
      <c r="I7447">
        <v>7</v>
      </c>
      <c r="J7447">
        <v>42.83</v>
      </c>
      <c r="K7447">
        <v>299.81</v>
      </c>
      <c r="L7447" t="s">
        <v>162</v>
      </c>
    </row>
    <row r="7448" spans="1:13" hidden="1" x14ac:dyDescent="0.2">
      <c r="A7448" t="s">
        <v>88</v>
      </c>
      <c r="B7448" t="s">
        <v>1267</v>
      </c>
      <c r="C7448" t="s">
        <v>1145</v>
      </c>
      <c r="E7448" t="s">
        <v>17</v>
      </c>
      <c r="I7448">
        <v>7.75</v>
      </c>
      <c r="J7448">
        <v>42.83</v>
      </c>
      <c r="K7448">
        <v>331.9325</v>
      </c>
    </row>
    <row r="7449" spans="1:13" hidden="1" x14ac:dyDescent="0.2">
      <c r="A7449" t="s">
        <v>88</v>
      </c>
      <c r="B7449" t="s">
        <v>1267</v>
      </c>
      <c r="C7449" t="s">
        <v>1145</v>
      </c>
      <c r="E7449" t="s">
        <v>1272</v>
      </c>
      <c r="F7449" t="s">
        <v>1273</v>
      </c>
      <c r="G7449" t="s">
        <v>134</v>
      </c>
      <c r="H7449" t="s">
        <v>64</v>
      </c>
      <c r="I7449">
        <v>2</v>
      </c>
      <c r="J7449">
        <v>42.83</v>
      </c>
      <c r="K7449">
        <v>85.66</v>
      </c>
      <c r="L7449" t="s">
        <v>24</v>
      </c>
      <c r="M7449" t="s">
        <v>1274</v>
      </c>
    </row>
    <row r="7450" spans="1:13" hidden="1" x14ac:dyDescent="0.2">
      <c r="A7450" t="s">
        <v>88</v>
      </c>
      <c r="B7450" t="s">
        <v>1267</v>
      </c>
      <c r="C7450" t="s">
        <v>1145</v>
      </c>
      <c r="E7450" t="s">
        <v>18</v>
      </c>
      <c r="I7450">
        <v>2</v>
      </c>
      <c r="J7450">
        <v>42.83</v>
      </c>
      <c r="K7450">
        <v>85.66</v>
      </c>
    </row>
    <row r="7451" spans="1:13" hidden="1" x14ac:dyDescent="0.2">
      <c r="A7451" t="s">
        <v>89</v>
      </c>
      <c r="B7451" t="s">
        <v>1267</v>
      </c>
      <c r="C7451" t="s">
        <v>1145</v>
      </c>
      <c r="E7451" t="s">
        <v>17</v>
      </c>
      <c r="I7451">
        <v>31</v>
      </c>
      <c r="J7451">
        <v>42.83</v>
      </c>
      <c r="K7451">
        <v>1327.73</v>
      </c>
    </row>
    <row r="7452" spans="1:13" hidden="1" x14ac:dyDescent="0.2">
      <c r="A7452" t="s">
        <v>90</v>
      </c>
      <c r="B7452" t="s">
        <v>1267</v>
      </c>
      <c r="C7452" t="s">
        <v>1145</v>
      </c>
      <c r="E7452" t="s">
        <v>17</v>
      </c>
      <c r="I7452">
        <v>23.25</v>
      </c>
      <c r="J7452">
        <v>42.83</v>
      </c>
      <c r="K7452">
        <v>995.79750000000001</v>
      </c>
    </row>
    <row r="7453" spans="1:13" hidden="1" x14ac:dyDescent="0.2">
      <c r="A7453" t="s">
        <v>90</v>
      </c>
      <c r="B7453" t="s">
        <v>1267</v>
      </c>
      <c r="C7453" t="s">
        <v>1145</v>
      </c>
      <c r="E7453" t="s">
        <v>18</v>
      </c>
      <c r="I7453">
        <v>5.5</v>
      </c>
      <c r="J7453">
        <v>42.83</v>
      </c>
      <c r="K7453">
        <v>235.565</v>
      </c>
    </row>
    <row r="7454" spans="1:13" hidden="1" x14ac:dyDescent="0.2">
      <c r="A7454" t="s">
        <v>90</v>
      </c>
      <c r="B7454" t="s">
        <v>1267</v>
      </c>
      <c r="C7454" t="s">
        <v>1145</v>
      </c>
      <c r="E7454" t="s">
        <v>1268</v>
      </c>
      <c r="F7454" t="s">
        <v>629</v>
      </c>
      <c r="G7454" t="s">
        <v>134</v>
      </c>
      <c r="H7454" t="s">
        <v>32</v>
      </c>
      <c r="I7454">
        <v>10</v>
      </c>
      <c r="J7454">
        <v>42.83</v>
      </c>
      <c r="K7454">
        <v>428.3</v>
      </c>
      <c r="L7454" t="s">
        <v>162</v>
      </c>
    </row>
    <row r="7455" spans="1:13" hidden="1" x14ac:dyDescent="0.2">
      <c r="A7455" t="s">
        <v>91</v>
      </c>
      <c r="B7455" t="s">
        <v>1267</v>
      </c>
      <c r="C7455" t="s">
        <v>1145</v>
      </c>
      <c r="E7455" t="s">
        <v>1268</v>
      </c>
      <c r="F7455" t="s">
        <v>629</v>
      </c>
      <c r="G7455" t="s">
        <v>134</v>
      </c>
      <c r="H7455" t="s">
        <v>32</v>
      </c>
      <c r="I7455">
        <v>14</v>
      </c>
      <c r="J7455">
        <v>42.83</v>
      </c>
      <c r="K7455">
        <v>599.62</v>
      </c>
      <c r="L7455" t="s">
        <v>162</v>
      </c>
    </row>
    <row r="7456" spans="1:13" hidden="1" x14ac:dyDescent="0.2">
      <c r="A7456" t="s">
        <v>91</v>
      </c>
      <c r="B7456" t="s">
        <v>1267</v>
      </c>
      <c r="C7456" t="s">
        <v>1145</v>
      </c>
      <c r="E7456" t="s">
        <v>1270</v>
      </c>
      <c r="F7456" t="s">
        <v>629</v>
      </c>
      <c r="G7456" t="s">
        <v>134</v>
      </c>
      <c r="H7456" t="s">
        <v>32</v>
      </c>
      <c r="I7456">
        <v>5</v>
      </c>
      <c r="J7456">
        <v>42.83</v>
      </c>
      <c r="K7456">
        <v>214.15</v>
      </c>
      <c r="L7456" t="s">
        <v>162</v>
      </c>
    </row>
    <row r="7457" spans="1:13" hidden="1" x14ac:dyDescent="0.2">
      <c r="A7457" t="s">
        <v>91</v>
      </c>
      <c r="B7457" t="s">
        <v>1267</v>
      </c>
      <c r="C7457" t="s">
        <v>1145</v>
      </c>
      <c r="E7457" t="s">
        <v>1276</v>
      </c>
      <c r="F7457" t="s">
        <v>629</v>
      </c>
      <c r="G7457" t="s">
        <v>134</v>
      </c>
      <c r="H7457" t="s">
        <v>32</v>
      </c>
      <c r="I7457">
        <v>7</v>
      </c>
      <c r="J7457">
        <v>42.83</v>
      </c>
      <c r="K7457">
        <v>299.81</v>
      </c>
      <c r="L7457" t="s">
        <v>162</v>
      </c>
    </row>
    <row r="7458" spans="1:13" hidden="1" x14ac:dyDescent="0.2">
      <c r="A7458" t="s">
        <v>91</v>
      </c>
      <c r="B7458" t="s">
        <v>1267</v>
      </c>
      <c r="C7458" t="s">
        <v>1145</v>
      </c>
      <c r="E7458" t="s">
        <v>17</v>
      </c>
      <c r="I7458">
        <v>7.75</v>
      </c>
      <c r="J7458">
        <v>42.83</v>
      </c>
      <c r="K7458">
        <v>331.9325</v>
      </c>
    </row>
    <row r="7459" spans="1:13" hidden="1" x14ac:dyDescent="0.2">
      <c r="A7459" t="s">
        <v>91</v>
      </c>
      <c r="B7459" t="s">
        <v>1267</v>
      </c>
      <c r="C7459" t="s">
        <v>1145</v>
      </c>
      <c r="E7459" t="s">
        <v>1272</v>
      </c>
      <c r="F7459" t="s">
        <v>1273</v>
      </c>
      <c r="G7459" t="s">
        <v>134</v>
      </c>
      <c r="H7459" t="s">
        <v>64</v>
      </c>
      <c r="I7459">
        <v>3</v>
      </c>
      <c r="J7459">
        <v>42.83</v>
      </c>
      <c r="K7459">
        <v>128.49</v>
      </c>
      <c r="L7459" t="s">
        <v>24</v>
      </c>
      <c r="M7459" t="s">
        <v>1274</v>
      </c>
    </row>
    <row r="7460" spans="1:13" hidden="1" x14ac:dyDescent="0.2">
      <c r="A7460" t="s">
        <v>91</v>
      </c>
      <c r="B7460" t="s">
        <v>1267</v>
      </c>
      <c r="C7460" t="s">
        <v>1145</v>
      </c>
      <c r="E7460" t="s">
        <v>18</v>
      </c>
      <c r="I7460">
        <v>2</v>
      </c>
      <c r="J7460">
        <v>42.83</v>
      </c>
      <c r="K7460">
        <v>85.66</v>
      </c>
    </row>
    <row r="7461" spans="1:13" hidden="1" x14ac:dyDescent="0.2">
      <c r="A7461" t="s">
        <v>93</v>
      </c>
      <c r="B7461" t="s">
        <v>1267</v>
      </c>
      <c r="C7461" t="s">
        <v>1145</v>
      </c>
      <c r="E7461" t="s">
        <v>18</v>
      </c>
      <c r="I7461">
        <v>2.25</v>
      </c>
      <c r="J7461">
        <v>42.83</v>
      </c>
      <c r="K7461">
        <v>96.367500000000007</v>
      </c>
    </row>
    <row r="7462" spans="1:13" hidden="1" x14ac:dyDescent="0.2">
      <c r="A7462" t="s">
        <v>93</v>
      </c>
      <c r="B7462" t="s">
        <v>1267</v>
      </c>
      <c r="C7462" t="s">
        <v>1145</v>
      </c>
      <c r="E7462" t="s">
        <v>20</v>
      </c>
      <c r="I7462">
        <v>1.5</v>
      </c>
      <c r="J7462">
        <v>42.83</v>
      </c>
      <c r="K7462">
        <v>64.245000000000005</v>
      </c>
    </row>
    <row r="7463" spans="1:13" hidden="1" x14ac:dyDescent="0.2">
      <c r="A7463" t="s">
        <v>93</v>
      </c>
      <c r="B7463" t="s">
        <v>1267</v>
      </c>
      <c r="C7463" t="s">
        <v>1145</v>
      </c>
      <c r="E7463" t="s">
        <v>1272</v>
      </c>
      <c r="F7463" t="s">
        <v>1273</v>
      </c>
      <c r="G7463" t="s">
        <v>134</v>
      </c>
      <c r="H7463" t="s">
        <v>64</v>
      </c>
      <c r="I7463">
        <v>8</v>
      </c>
      <c r="J7463">
        <v>42.83</v>
      </c>
      <c r="K7463">
        <v>342.64</v>
      </c>
      <c r="L7463" t="s">
        <v>24</v>
      </c>
      <c r="M7463" t="s">
        <v>1274</v>
      </c>
    </row>
    <row r="7464" spans="1:13" hidden="1" x14ac:dyDescent="0.2">
      <c r="A7464" t="s">
        <v>93</v>
      </c>
      <c r="B7464" t="s">
        <v>1267</v>
      </c>
      <c r="C7464" t="s">
        <v>1145</v>
      </c>
      <c r="E7464" t="s">
        <v>1276</v>
      </c>
      <c r="F7464" t="s">
        <v>629</v>
      </c>
      <c r="G7464" t="s">
        <v>134</v>
      </c>
      <c r="H7464" t="s">
        <v>32</v>
      </c>
      <c r="I7464">
        <v>8</v>
      </c>
      <c r="J7464">
        <v>42.83</v>
      </c>
      <c r="K7464">
        <v>342.64</v>
      </c>
      <c r="L7464" t="s">
        <v>162</v>
      </c>
    </row>
    <row r="7465" spans="1:13" hidden="1" x14ac:dyDescent="0.2">
      <c r="A7465" t="s">
        <v>93</v>
      </c>
      <c r="B7465" t="s">
        <v>1267</v>
      </c>
      <c r="C7465" t="s">
        <v>1145</v>
      </c>
      <c r="E7465" t="s">
        <v>1270</v>
      </c>
      <c r="F7465" t="s">
        <v>629</v>
      </c>
      <c r="G7465" t="s">
        <v>134</v>
      </c>
      <c r="H7465" t="s">
        <v>32</v>
      </c>
      <c r="I7465">
        <v>6</v>
      </c>
      <c r="J7465">
        <v>42.83</v>
      </c>
      <c r="K7465">
        <v>256.98</v>
      </c>
      <c r="L7465" t="s">
        <v>162</v>
      </c>
    </row>
    <row r="7466" spans="1:13" hidden="1" x14ac:dyDescent="0.2">
      <c r="A7466" t="s">
        <v>93</v>
      </c>
      <c r="B7466" t="s">
        <v>1267</v>
      </c>
      <c r="C7466" t="s">
        <v>1145</v>
      </c>
      <c r="E7466" t="s">
        <v>1268</v>
      </c>
      <c r="F7466" t="s">
        <v>629</v>
      </c>
      <c r="G7466" t="s">
        <v>134</v>
      </c>
      <c r="H7466" t="s">
        <v>32</v>
      </c>
      <c r="I7466">
        <v>13</v>
      </c>
      <c r="J7466">
        <v>42.83</v>
      </c>
      <c r="K7466">
        <v>556.79</v>
      </c>
      <c r="L7466" t="s">
        <v>162</v>
      </c>
    </row>
    <row r="7467" spans="1:13" hidden="1" x14ac:dyDescent="0.2">
      <c r="A7467" t="s">
        <v>94</v>
      </c>
      <c r="B7467" t="s">
        <v>1267</v>
      </c>
      <c r="C7467" t="s">
        <v>1145</v>
      </c>
      <c r="E7467" t="s">
        <v>1268</v>
      </c>
      <c r="F7467" t="s">
        <v>629</v>
      </c>
      <c r="G7467" t="s">
        <v>134</v>
      </c>
      <c r="H7467" t="s">
        <v>32</v>
      </c>
      <c r="I7467">
        <v>17.75</v>
      </c>
      <c r="J7467">
        <v>42.83</v>
      </c>
      <c r="K7467">
        <v>760.23249999999996</v>
      </c>
      <c r="L7467" t="s">
        <v>162</v>
      </c>
    </row>
    <row r="7468" spans="1:13" hidden="1" x14ac:dyDescent="0.2">
      <c r="A7468" t="s">
        <v>94</v>
      </c>
      <c r="B7468" t="s">
        <v>1267</v>
      </c>
      <c r="C7468" t="s">
        <v>1145</v>
      </c>
      <c r="E7468" t="s">
        <v>1276</v>
      </c>
      <c r="F7468" t="s">
        <v>629</v>
      </c>
      <c r="G7468" t="s">
        <v>134</v>
      </c>
      <c r="H7468" t="s">
        <v>32</v>
      </c>
      <c r="I7468">
        <v>6</v>
      </c>
      <c r="J7468">
        <v>42.83</v>
      </c>
      <c r="K7468">
        <v>256.98</v>
      </c>
      <c r="L7468" t="s">
        <v>162</v>
      </c>
    </row>
    <row r="7469" spans="1:13" hidden="1" x14ac:dyDescent="0.2">
      <c r="A7469" t="s">
        <v>94</v>
      </c>
      <c r="B7469" t="s">
        <v>1267</v>
      </c>
      <c r="C7469" t="s">
        <v>1145</v>
      </c>
      <c r="E7469" t="s">
        <v>1270</v>
      </c>
      <c r="F7469" t="s">
        <v>629</v>
      </c>
      <c r="G7469" t="s">
        <v>134</v>
      </c>
      <c r="H7469" t="s">
        <v>32</v>
      </c>
      <c r="I7469">
        <v>7</v>
      </c>
      <c r="J7469">
        <v>42.83</v>
      </c>
      <c r="K7469">
        <v>299.81</v>
      </c>
      <c r="L7469" t="s">
        <v>162</v>
      </c>
    </row>
    <row r="7470" spans="1:13" hidden="1" x14ac:dyDescent="0.2">
      <c r="A7470" t="s">
        <v>94</v>
      </c>
      <c r="B7470" t="s">
        <v>1267</v>
      </c>
      <c r="C7470" t="s">
        <v>1145</v>
      </c>
      <c r="E7470" t="s">
        <v>1272</v>
      </c>
      <c r="F7470" t="s">
        <v>1273</v>
      </c>
      <c r="G7470" t="s">
        <v>134</v>
      </c>
      <c r="H7470" t="s">
        <v>64</v>
      </c>
      <c r="I7470">
        <v>2</v>
      </c>
      <c r="J7470">
        <v>42.83</v>
      </c>
      <c r="K7470">
        <v>85.66</v>
      </c>
      <c r="L7470" t="s">
        <v>24</v>
      </c>
      <c r="M7470" t="s">
        <v>1274</v>
      </c>
    </row>
    <row r="7471" spans="1:13" hidden="1" x14ac:dyDescent="0.2">
      <c r="A7471" t="s">
        <v>94</v>
      </c>
      <c r="B7471" t="s">
        <v>1267</v>
      </c>
      <c r="C7471" t="s">
        <v>1145</v>
      </c>
      <c r="E7471" t="s">
        <v>20</v>
      </c>
      <c r="I7471">
        <v>2</v>
      </c>
      <c r="J7471">
        <v>42.83</v>
      </c>
      <c r="K7471">
        <v>85.66</v>
      </c>
    </row>
    <row r="7472" spans="1:13" hidden="1" x14ac:dyDescent="0.2">
      <c r="A7472" t="s">
        <v>94</v>
      </c>
      <c r="B7472" t="s">
        <v>1267</v>
      </c>
      <c r="C7472" t="s">
        <v>1145</v>
      </c>
      <c r="E7472" t="s">
        <v>18</v>
      </c>
      <c r="I7472">
        <v>4</v>
      </c>
      <c r="J7472">
        <v>42.83</v>
      </c>
      <c r="K7472">
        <v>171.32</v>
      </c>
    </row>
    <row r="7473" spans="1:14" hidden="1" x14ac:dyDescent="0.2">
      <c r="A7473" t="s">
        <v>95</v>
      </c>
      <c r="B7473" t="s">
        <v>1267</v>
      </c>
      <c r="C7473" t="s">
        <v>1145</v>
      </c>
      <c r="E7473" t="s">
        <v>17</v>
      </c>
      <c r="I7473">
        <v>38.75</v>
      </c>
      <c r="J7473">
        <v>42.83</v>
      </c>
      <c r="K7473">
        <v>1659.6624999999999</v>
      </c>
    </row>
    <row r="7474" spans="1:14" hidden="1" x14ac:dyDescent="0.2">
      <c r="A7474" t="s">
        <v>96</v>
      </c>
      <c r="B7474" t="s">
        <v>1267</v>
      </c>
      <c r="C7474" t="s">
        <v>1145</v>
      </c>
      <c r="E7474" t="s">
        <v>18</v>
      </c>
      <c r="I7474">
        <v>2.25</v>
      </c>
      <c r="J7474">
        <v>42.83</v>
      </c>
      <c r="K7474">
        <v>96.367500000000007</v>
      </c>
    </row>
    <row r="7475" spans="1:14" hidden="1" x14ac:dyDescent="0.2">
      <c r="A7475" t="s">
        <v>96</v>
      </c>
      <c r="B7475" t="s">
        <v>1267</v>
      </c>
      <c r="C7475" t="s">
        <v>1145</v>
      </c>
      <c r="E7475" t="s">
        <v>20</v>
      </c>
      <c r="I7475">
        <v>2.5</v>
      </c>
      <c r="J7475">
        <v>42.83</v>
      </c>
      <c r="K7475">
        <v>107.075</v>
      </c>
    </row>
    <row r="7476" spans="1:14" hidden="1" x14ac:dyDescent="0.2">
      <c r="A7476" t="s">
        <v>96</v>
      </c>
      <c r="B7476" t="s">
        <v>1267</v>
      </c>
      <c r="C7476" t="s">
        <v>1145</v>
      </c>
      <c r="E7476" t="s">
        <v>1272</v>
      </c>
      <c r="F7476" t="s">
        <v>1273</v>
      </c>
      <c r="G7476" t="s">
        <v>134</v>
      </c>
      <c r="H7476" t="s">
        <v>64</v>
      </c>
      <c r="I7476">
        <v>4</v>
      </c>
      <c r="J7476">
        <v>42.83</v>
      </c>
      <c r="K7476">
        <v>171.32</v>
      </c>
      <c r="L7476" t="s">
        <v>24</v>
      </c>
      <c r="M7476" t="s">
        <v>1274</v>
      </c>
    </row>
    <row r="7477" spans="1:14" hidden="1" x14ac:dyDescent="0.2">
      <c r="A7477" t="s">
        <v>96</v>
      </c>
      <c r="B7477" t="s">
        <v>1267</v>
      </c>
      <c r="C7477" t="s">
        <v>1145</v>
      </c>
      <c r="E7477" t="s">
        <v>1270</v>
      </c>
      <c r="F7477" t="s">
        <v>629</v>
      </c>
      <c r="G7477" t="s">
        <v>134</v>
      </c>
      <c r="H7477" t="s">
        <v>32</v>
      </c>
      <c r="I7477">
        <v>4</v>
      </c>
      <c r="J7477">
        <v>42.83</v>
      </c>
      <c r="K7477">
        <v>171.32</v>
      </c>
      <c r="L7477" t="s">
        <v>162</v>
      </c>
    </row>
    <row r="7478" spans="1:14" hidden="1" x14ac:dyDescent="0.2">
      <c r="A7478" t="s">
        <v>96</v>
      </c>
      <c r="B7478" t="s">
        <v>1267</v>
      </c>
      <c r="C7478" t="s">
        <v>1145</v>
      </c>
      <c r="E7478" t="s">
        <v>1268</v>
      </c>
      <c r="F7478" t="s">
        <v>629</v>
      </c>
      <c r="G7478" t="s">
        <v>134</v>
      </c>
      <c r="H7478" t="s">
        <v>32</v>
      </c>
      <c r="I7478">
        <v>26</v>
      </c>
      <c r="J7478">
        <v>42.83</v>
      </c>
      <c r="K7478">
        <v>1113.58</v>
      </c>
      <c r="L7478" t="s">
        <v>162</v>
      </c>
    </row>
    <row r="7479" spans="1:14" hidden="1" x14ac:dyDescent="0.2">
      <c r="A7479" t="s">
        <v>99</v>
      </c>
      <c r="B7479" t="s">
        <v>1267</v>
      </c>
      <c r="C7479" t="s">
        <v>1145</v>
      </c>
      <c r="E7479" t="s">
        <v>17</v>
      </c>
      <c r="I7479">
        <v>38.75</v>
      </c>
      <c r="J7479">
        <v>42.83</v>
      </c>
      <c r="K7479">
        <v>1659.6624999999999</v>
      </c>
    </row>
    <row r="7480" spans="1:14" hidden="1" x14ac:dyDescent="0.2">
      <c r="A7480" t="s">
        <v>104</v>
      </c>
      <c r="B7480" t="s">
        <v>1267</v>
      </c>
      <c r="C7480" t="s">
        <v>1145</v>
      </c>
      <c r="E7480" t="s">
        <v>46</v>
      </c>
      <c r="I7480">
        <v>38.75</v>
      </c>
      <c r="J7480">
        <v>42.83</v>
      </c>
      <c r="K7480">
        <v>1659.6624999999999</v>
      </c>
      <c r="N7480" t="s">
        <v>1283</v>
      </c>
    </row>
    <row r="7481" spans="1:14" hidden="1" x14ac:dyDescent="0.2">
      <c r="A7481" t="s">
        <v>107</v>
      </c>
      <c r="B7481" t="s">
        <v>1267</v>
      </c>
      <c r="C7481" t="s">
        <v>1145</v>
      </c>
      <c r="E7481" t="s">
        <v>46</v>
      </c>
      <c r="I7481">
        <v>38.75</v>
      </c>
      <c r="J7481">
        <v>42.83</v>
      </c>
      <c r="K7481">
        <v>1659.6624999999999</v>
      </c>
      <c r="N7481" t="s">
        <v>1283</v>
      </c>
    </row>
    <row r="7482" spans="1:14" hidden="1" x14ac:dyDescent="0.2">
      <c r="A7482" t="s">
        <v>109</v>
      </c>
      <c r="B7482" t="s">
        <v>1267</v>
      </c>
      <c r="C7482" t="s">
        <v>1145</v>
      </c>
      <c r="E7482" t="s">
        <v>17</v>
      </c>
      <c r="I7482">
        <v>31</v>
      </c>
      <c r="J7482">
        <v>42.83</v>
      </c>
      <c r="K7482">
        <v>1327.73</v>
      </c>
    </row>
    <row r="7483" spans="1:14" hidden="1" x14ac:dyDescent="0.2">
      <c r="A7483" t="s">
        <v>108</v>
      </c>
      <c r="B7483" t="s">
        <v>1267</v>
      </c>
      <c r="C7483" t="s">
        <v>1145</v>
      </c>
      <c r="E7483" t="s">
        <v>17</v>
      </c>
      <c r="I7483">
        <v>7.75</v>
      </c>
      <c r="J7483">
        <v>42.83</v>
      </c>
      <c r="K7483">
        <v>331.9325</v>
      </c>
    </row>
    <row r="7484" spans="1:14" hidden="1" x14ac:dyDescent="0.2">
      <c r="A7484" t="s">
        <v>108</v>
      </c>
      <c r="B7484" t="s">
        <v>1267</v>
      </c>
      <c r="C7484" t="s">
        <v>1145</v>
      </c>
      <c r="E7484" t="s">
        <v>1268</v>
      </c>
      <c r="F7484" t="s">
        <v>629</v>
      </c>
      <c r="G7484" t="s">
        <v>134</v>
      </c>
      <c r="H7484" t="s">
        <v>32</v>
      </c>
      <c r="I7484">
        <v>20</v>
      </c>
      <c r="J7484">
        <v>42.83</v>
      </c>
      <c r="K7484">
        <v>856.6</v>
      </c>
      <c r="L7484" t="s">
        <v>162</v>
      </c>
    </row>
    <row r="7485" spans="1:14" hidden="1" x14ac:dyDescent="0.2">
      <c r="A7485" t="s">
        <v>108</v>
      </c>
      <c r="B7485" t="s">
        <v>1267</v>
      </c>
      <c r="C7485" t="s">
        <v>1145</v>
      </c>
      <c r="E7485" t="s">
        <v>1269</v>
      </c>
      <c r="F7485" t="s">
        <v>629</v>
      </c>
      <c r="G7485" t="s">
        <v>134</v>
      </c>
      <c r="H7485" t="s">
        <v>32</v>
      </c>
      <c r="I7485">
        <v>5</v>
      </c>
      <c r="J7485">
        <v>42.83</v>
      </c>
      <c r="K7485">
        <v>214.15</v>
      </c>
      <c r="L7485" t="s">
        <v>162</v>
      </c>
    </row>
    <row r="7486" spans="1:14" hidden="1" x14ac:dyDescent="0.2">
      <c r="A7486" t="s">
        <v>108</v>
      </c>
      <c r="B7486" t="s">
        <v>1267</v>
      </c>
      <c r="C7486" t="s">
        <v>1145</v>
      </c>
      <c r="E7486" t="s">
        <v>1270</v>
      </c>
      <c r="F7486" t="s">
        <v>629</v>
      </c>
      <c r="G7486" t="s">
        <v>134</v>
      </c>
      <c r="H7486" t="s">
        <v>32</v>
      </c>
      <c r="I7486">
        <v>1</v>
      </c>
      <c r="J7486">
        <v>42.83</v>
      </c>
      <c r="K7486">
        <v>42.83</v>
      </c>
      <c r="L7486" t="s">
        <v>162</v>
      </c>
    </row>
    <row r="7487" spans="1:14" hidden="1" x14ac:dyDescent="0.2">
      <c r="A7487" t="s">
        <v>108</v>
      </c>
      <c r="B7487" t="s">
        <v>1267</v>
      </c>
      <c r="C7487" t="s">
        <v>1145</v>
      </c>
      <c r="E7487" t="s">
        <v>18</v>
      </c>
      <c r="I7487">
        <v>1</v>
      </c>
      <c r="J7487">
        <v>42.83</v>
      </c>
      <c r="K7487">
        <v>42.83</v>
      </c>
    </row>
    <row r="7488" spans="1:14" hidden="1" x14ac:dyDescent="0.2">
      <c r="A7488" t="s">
        <v>108</v>
      </c>
      <c r="B7488" t="s">
        <v>1267</v>
      </c>
      <c r="C7488" t="s">
        <v>1145</v>
      </c>
      <c r="E7488" t="s">
        <v>20</v>
      </c>
      <c r="I7488">
        <v>2</v>
      </c>
      <c r="J7488">
        <v>42.83</v>
      </c>
      <c r="K7488">
        <v>85.66</v>
      </c>
    </row>
    <row r="7489" spans="1:13" hidden="1" x14ac:dyDescent="0.2">
      <c r="A7489" t="s">
        <v>108</v>
      </c>
      <c r="B7489" t="s">
        <v>1267</v>
      </c>
      <c r="C7489" t="s">
        <v>1145</v>
      </c>
      <c r="E7489" t="s">
        <v>1272</v>
      </c>
      <c r="F7489" t="s">
        <v>1273</v>
      </c>
      <c r="G7489" t="s">
        <v>134</v>
      </c>
      <c r="H7489" t="s">
        <v>64</v>
      </c>
      <c r="I7489">
        <v>2</v>
      </c>
      <c r="J7489">
        <v>42.83</v>
      </c>
      <c r="K7489">
        <v>85.66</v>
      </c>
      <c r="L7489" t="s">
        <v>24</v>
      </c>
      <c r="M7489" t="s">
        <v>1274</v>
      </c>
    </row>
    <row r="7490" spans="1:13" hidden="1" x14ac:dyDescent="0.2">
      <c r="A7490" t="s">
        <v>106</v>
      </c>
      <c r="B7490" t="s">
        <v>1267</v>
      </c>
      <c r="C7490" t="s">
        <v>1145</v>
      </c>
      <c r="E7490" t="s">
        <v>18</v>
      </c>
      <c r="I7490">
        <v>4.25</v>
      </c>
      <c r="J7490">
        <v>42.83</v>
      </c>
      <c r="K7490">
        <v>182.0275</v>
      </c>
    </row>
    <row r="7491" spans="1:13" hidden="1" x14ac:dyDescent="0.2">
      <c r="A7491" t="s">
        <v>106</v>
      </c>
      <c r="B7491" t="s">
        <v>1267</v>
      </c>
      <c r="C7491" t="s">
        <v>1145</v>
      </c>
      <c r="E7491" t="s">
        <v>20</v>
      </c>
      <c r="I7491">
        <v>3</v>
      </c>
      <c r="J7491">
        <v>42.83</v>
      </c>
      <c r="K7491">
        <v>128.49</v>
      </c>
    </row>
    <row r="7492" spans="1:13" hidden="1" x14ac:dyDescent="0.2">
      <c r="A7492" t="s">
        <v>106</v>
      </c>
      <c r="B7492" t="s">
        <v>1267</v>
      </c>
      <c r="C7492" t="s">
        <v>1145</v>
      </c>
      <c r="E7492" t="s">
        <v>1272</v>
      </c>
      <c r="F7492" t="s">
        <v>1273</v>
      </c>
      <c r="G7492" t="s">
        <v>134</v>
      </c>
      <c r="H7492" t="s">
        <v>64</v>
      </c>
      <c r="I7492">
        <v>4</v>
      </c>
      <c r="J7492">
        <v>42.83</v>
      </c>
      <c r="K7492">
        <v>171.32</v>
      </c>
      <c r="L7492" t="s">
        <v>24</v>
      </c>
      <c r="M7492" t="s">
        <v>1274</v>
      </c>
    </row>
    <row r="7493" spans="1:13" hidden="1" x14ac:dyDescent="0.2">
      <c r="A7493" t="s">
        <v>106</v>
      </c>
      <c r="B7493" t="s">
        <v>1267</v>
      </c>
      <c r="C7493" t="s">
        <v>1145</v>
      </c>
      <c r="E7493" t="s">
        <v>1269</v>
      </c>
      <c r="F7493" t="s">
        <v>629</v>
      </c>
      <c r="G7493" t="s">
        <v>134</v>
      </c>
      <c r="H7493" t="s">
        <v>32</v>
      </c>
      <c r="I7493">
        <v>2.5</v>
      </c>
      <c r="J7493">
        <v>42.83</v>
      </c>
      <c r="K7493">
        <v>107.075</v>
      </c>
      <c r="L7493" t="s">
        <v>162</v>
      </c>
    </row>
    <row r="7494" spans="1:13" hidden="1" x14ac:dyDescent="0.2">
      <c r="A7494" t="s">
        <v>106</v>
      </c>
      <c r="B7494" t="s">
        <v>1267</v>
      </c>
      <c r="C7494" t="s">
        <v>1145</v>
      </c>
      <c r="E7494" t="s">
        <v>1268</v>
      </c>
      <c r="F7494" t="s">
        <v>629</v>
      </c>
      <c r="G7494" t="s">
        <v>134</v>
      </c>
      <c r="H7494" t="s">
        <v>32</v>
      </c>
      <c r="I7494">
        <v>25</v>
      </c>
      <c r="J7494">
        <v>42.83</v>
      </c>
      <c r="K7494">
        <v>1070.75</v>
      </c>
      <c r="L7494" t="s">
        <v>162</v>
      </c>
    </row>
    <row r="7495" spans="1:13" hidden="1" x14ac:dyDescent="0.2">
      <c r="A7495" t="s">
        <v>105</v>
      </c>
      <c r="B7495" t="s">
        <v>1267</v>
      </c>
      <c r="C7495" t="s">
        <v>1145</v>
      </c>
      <c r="E7495" t="s">
        <v>1268</v>
      </c>
      <c r="F7495" t="s">
        <v>629</v>
      </c>
      <c r="G7495" t="s">
        <v>134</v>
      </c>
      <c r="H7495" t="s">
        <v>32</v>
      </c>
      <c r="I7495">
        <v>20</v>
      </c>
      <c r="J7495">
        <v>42.83</v>
      </c>
      <c r="K7495">
        <v>856.6</v>
      </c>
      <c r="L7495" t="s">
        <v>162</v>
      </c>
    </row>
    <row r="7496" spans="1:13" hidden="1" x14ac:dyDescent="0.2">
      <c r="A7496" t="s">
        <v>105</v>
      </c>
      <c r="B7496" t="s">
        <v>1267</v>
      </c>
      <c r="C7496" t="s">
        <v>1145</v>
      </c>
      <c r="E7496" t="s">
        <v>1270</v>
      </c>
      <c r="F7496" t="s">
        <v>629</v>
      </c>
      <c r="G7496" t="s">
        <v>134</v>
      </c>
      <c r="H7496" t="s">
        <v>32</v>
      </c>
      <c r="I7496">
        <v>1</v>
      </c>
      <c r="J7496">
        <v>42.83</v>
      </c>
      <c r="K7496">
        <v>42.83</v>
      </c>
      <c r="L7496" t="s">
        <v>162</v>
      </c>
    </row>
    <row r="7497" spans="1:13" hidden="1" x14ac:dyDescent="0.2">
      <c r="A7497" t="s">
        <v>105</v>
      </c>
      <c r="B7497" t="s">
        <v>1267</v>
      </c>
      <c r="C7497" t="s">
        <v>1145</v>
      </c>
      <c r="E7497" t="s">
        <v>1269</v>
      </c>
      <c r="F7497" t="s">
        <v>629</v>
      </c>
      <c r="G7497" t="s">
        <v>134</v>
      </c>
      <c r="H7497" t="s">
        <v>32</v>
      </c>
      <c r="I7497">
        <v>4.5</v>
      </c>
      <c r="J7497">
        <v>42.83</v>
      </c>
      <c r="K7497">
        <v>192.73500000000001</v>
      </c>
      <c r="L7497" t="s">
        <v>162</v>
      </c>
    </row>
    <row r="7498" spans="1:13" hidden="1" x14ac:dyDescent="0.2">
      <c r="A7498" t="s">
        <v>105</v>
      </c>
      <c r="B7498" t="s">
        <v>1267</v>
      </c>
      <c r="C7498" t="s">
        <v>1145</v>
      </c>
      <c r="E7498" t="s">
        <v>1272</v>
      </c>
      <c r="F7498" t="s">
        <v>1273</v>
      </c>
      <c r="G7498" t="s">
        <v>134</v>
      </c>
      <c r="H7498" t="s">
        <v>64</v>
      </c>
      <c r="I7498">
        <v>5</v>
      </c>
      <c r="J7498">
        <v>42.83</v>
      </c>
      <c r="K7498">
        <v>214.15</v>
      </c>
      <c r="L7498" t="s">
        <v>24</v>
      </c>
      <c r="M7498" t="s">
        <v>1274</v>
      </c>
    </row>
    <row r="7499" spans="1:13" hidden="1" x14ac:dyDescent="0.2">
      <c r="A7499" t="s">
        <v>105</v>
      </c>
      <c r="B7499" t="s">
        <v>1267</v>
      </c>
      <c r="C7499" t="s">
        <v>1145</v>
      </c>
      <c r="E7499" t="s">
        <v>18</v>
      </c>
      <c r="I7499">
        <v>3.25</v>
      </c>
      <c r="J7499">
        <v>42.83</v>
      </c>
      <c r="K7499">
        <v>139.19749999999999</v>
      </c>
    </row>
    <row r="7500" spans="1:13" hidden="1" x14ac:dyDescent="0.2">
      <c r="A7500" t="s">
        <v>105</v>
      </c>
      <c r="B7500" t="s">
        <v>1267</v>
      </c>
      <c r="C7500" t="s">
        <v>1145</v>
      </c>
      <c r="E7500" t="s">
        <v>20</v>
      </c>
      <c r="I7500">
        <v>5</v>
      </c>
      <c r="J7500">
        <v>42.83</v>
      </c>
      <c r="K7500">
        <v>214.15</v>
      </c>
    </row>
    <row r="7501" spans="1:13" hidden="1" x14ac:dyDescent="0.2">
      <c r="A7501" t="s">
        <v>103</v>
      </c>
      <c r="B7501" t="s">
        <v>1267</v>
      </c>
      <c r="C7501" t="s">
        <v>1145</v>
      </c>
      <c r="E7501" t="s">
        <v>17</v>
      </c>
      <c r="I7501">
        <v>7.75</v>
      </c>
      <c r="J7501">
        <v>42.83</v>
      </c>
      <c r="K7501">
        <v>331.9325</v>
      </c>
    </row>
    <row r="7502" spans="1:13" hidden="1" x14ac:dyDescent="0.2">
      <c r="A7502" t="s">
        <v>103</v>
      </c>
      <c r="B7502" t="s">
        <v>1267</v>
      </c>
      <c r="C7502" t="s">
        <v>1145</v>
      </c>
      <c r="E7502" t="s">
        <v>1030</v>
      </c>
      <c r="F7502" t="s">
        <v>1031</v>
      </c>
      <c r="I7502">
        <v>4</v>
      </c>
      <c r="J7502">
        <v>42.83</v>
      </c>
      <c r="K7502">
        <v>171.32</v>
      </c>
      <c r="L7502" t="s">
        <v>24</v>
      </c>
    </row>
    <row r="7503" spans="1:13" hidden="1" x14ac:dyDescent="0.2">
      <c r="A7503" t="s">
        <v>103</v>
      </c>
      <c r="B7503" t="s">
        <v>1267</v>
      </c>
      <c r="C7503" t="s">
        <v>1145</v>
      </c>
      <c r="E7503" t="s">
        <v>1268</v>
      </c>
      <c r="F7503" t="s">
        <v>629</v>
      </c>
      <c r="G7503" t="s">
        <v>134</v>
      </c>
      <c r="H7503" t="s">
        <v>32</v>
      </c>
      <c r="I7503">
        <v>18</v>
      </c>
      <c r="J7503">
        <v>42.83</v>
      </c>
      <c r="K7503">
        <v>770.94</v>
      </c>
      <c r="L7503" t="s">
        <v>162</v>
      </c>
    </row>
    <row r="7504" spans="1:13" hidden="1" x14ac:dyDescent="0.2">
      <c r="A7504" t="s">
        <v>103</v>
      </c>
      <c r="B7504" t="s">
        <v>1267</v>
      </c>
      <c r="C7504" t="s">
        <v>1145</v>
      </c>
      <c r="E7504" t="s">
        <v>1270</v>
      </c>
      <c r="F7504" t="s">
        <v>629</v>
      </c>
      <c r="G7504" t="s">
        <v>134</v>
      </c>
      <c r="H7504" t="s">
        <v>32</v>
      </c>
      <c r="I7504">
        <v>2</v>
      </c>
      <c r="J7504">
        <v>42.83</v>
      </c>
      <c r="K7504">
        <v>85.66</v>
      </c>
      <c r="L7504" t="s">
        <v>162</v>
      </c>
    </row>
    <row r="7505" spans="1:13" hidden="1" x14ac:dyDescent="0.2">
      <c r="A7505" t="s">
        <v>103</v>
      </c>
      <c r="B7505" t="s">
        <v>1267</v>
      </c>
      <c r="C7505" t="s">
        <v>1145</v>
      </c>
      <c r="E7505" t="s">
        <v>1269</v>
      </c>
      <c r="F7505" t="s">
        <v>629</v>
      </c>
      <c r="G7505" t="s">
        <v>134</v>
      </c>
      <c r="H7505" t="s">
        <v>32</v>
      </c>
      <c r="I7505">
        <v>4</v>
      </c>
      <c r="J7505">
        <v>42.83</v>
      </c>
      <c r="K7505">
        <v>171.32</v>
      </c>
      <c r="L7505" t="s">
        <v>162</v>
      </c>
    </row>
    <row r="7506" spans="1:13" hidden="1" x14ac:dyDescent="0.2">
      <c r="A7506" t="s">
        <v>103</v>
      </c>
      <c r="B7506" t="s">
        <v>1267</v>
      </c>
      <c r="C7506" t="s">
        <v>1145</v>
      </c>
      <c r="E7506" t="s">
        <v>1272</v>
      </c>
      <c r="F7506" t="s">
        <v>1273</v>
      </c>
      <c r="G7506" t="s">
        <v>134</v>
      </c>
      <c r="H7506" t="s">
        <v>64</v>
      </c>
      <c r="I7506">
        <v>3</v>
      </c>
      <c r="J7506">
        <v>42.83</v>
      </c>
      <c r="K7506">
        <v>128.49</v>
      </c>
      <c r="L7506" t="s">
        <v>24</v>
      </c>
      <c r="M7506" t="s">
        <v>1274</v>
      </c>
    </row>
    <row r="7507" spans="1:13" hidden="1" x14ac:dyDescent="0.2">
      <c r="A7507" t="s">
        <v>102</v>
      </c>
      <c r="B7507" t="s">
        <v>1267</v>
      </c>
      <c r="C7507" t="s">
        <v>1145</v>
      </c>
      <c r="E7507" t="s">
        <v>1284</v>
      </c>
      <c r="F7507" t="s">
        <v>1285</v>
      </c>
      <c r="G7507" t="s">
        <v>134</v>
      </c>
      <c r="H7507" t="s">
        <v>64</v>
      </c>
      <c r="I7507">
        <v>4</v>
      </c>
      <c r="J7507">
        <v>42.83</v>
      </c>
      <c r="K7507">
        <v>171.32</v>
      </c>
      <c r="L7507" t="s">
        <v>24</v>
      </c>
      <c r="M7507" t="s">
        <v>1176</v>
      </c>
    </row>
    <row r="7508" spans="1:13" hidden="1" x14ac:dyDescent="0.2">
      <c r="A7508" t="s">
        <v>102</v>
      </c>
      <c r="B7508" t="s">
        <v>1267</v>
      </c>
      <c r="C7508" t="s">
        <v>1145</v>
      </c>
      <c r="E7508" t="s">
        <v>1269</v>
      </c>
      <c r="F7508" t="s">
        <v>629</v>
      </c>
      <c r="G7508" t="s">
        <v>134</v>
      </c>
      <c r="H7508" t="s">
        <v>32</v>
      </c>
      <c r="I7508">
        <v>2</v>
      </c>
      <c r="J7508">
        <v>42.83</v>
      </c>
      <c r="K7508">
        <v>85.66</v>
      </c>
      <c r="L7508" t="s">
        <v>162</v>
      </c>
    </row>
    <row r="7509" spans="1:13" hidden="1" x14ac:dyDescent="0.2">
      <c r="A7509" t="s">
        <v>102</v>
      </c>
      <c r="B7509" t="s">
        <v>1267</v>
      </c>
      <c r="C7509" t="s">
        <v>1145</v>
      </c>
      <c r="E7509" t="s">
        <v>1270</v>
      </c>
      <c r="F7509" t="s">
        <v>629</v>
      </c>
      <c r="G7509" t="s">
        <v>134</v>
      </c>
      <c r="H7509" t="s">
        <v>32</v>
      </c>
      <c r="I7509">
        <v>12</v>
      </c>
      <c r="J7509">
        <v>42.83</v>
      </c>
      <c r="K7509">
        <v>513.96</v>
      </c>
      <c r="L7509" t="s">
        <v>162</v>
      </c>
    </row>
    <row r="7510" spans="1:13" hidden="1" x14ac:dyDescent="0.2">
      <c r="A7510" t="s">
        <v>102</v>
      </c>
      <c r="B7510" t="s">
        <v>1267</v>
      </c>
      <c r="C7510" t="s">
        <v>1145</v>
      </c>
      <c r="E7510" t="s">
        <v>1268</v>
      </c>
      <c r="F7510" t="s">
        <v>629</v>
      </c>
      <c r="G7510" t="s">
        <v>134</v>
      </c>
      <c r="H7510" t="s">
        <v>32</v>
      </c>
      <c r="I7510">
        <v>15</v>
      </c>
      <c r="J7510">
        <v>42.83</v>
      </c>
      <c r="K7510">
        <v>642.45000000000005</v>
      </c>
      <c r="L7510" t="s">
        <v>162</v>
      </c>
    </row>
    <row r="7511" spans="1:13" hidden="1" x14ac:dyDescent="0.2">
      <c r="A7511" t="s">
        <v>102</v>
      </c>
      <c r="B7511" t="s">
        <v>1267</v>
      </c>
      <c r="C7511" t="s">
        <v>1145</v>
      </c>
      <c r="E7511" t="s">
        <v>20</v>
      </c>
      <c r="I7511">
        <v>2</v>
      </c>
      <c r="J7511">
        <v>42.83</v>
      </c>
      <c r="K7511">
        <v>85.66</v>
      </c>
    </row>
    <row r="7512" spans="1:13" hidden="1" x14ac:dyDescent="0.2">
      <c r="A7512" t="s">
        <v>102</v>
      </c>
      <c r="B7512" t="s">
        <v>1267</v>
      </c>
      <c r="C7512" t="s">
        <v>1145</v>
      </c>
      <c r="E7512" t="s">
        <v>1030</v>
      </c>
      <c r="F7512" t="s">
        <v>1031</v>
      </c>
      <c r="I7512">
        <v>3.75</v>
      </c>
      <c r="J7512">
        <v>42.83</v>
      </c>
      <c r="K7512">
        <v>160.61250000000001</v>
      </c>
      <c r="L7512" t="s">
        <v>24</v>
      </c>
    </row>
    <row r="7513" spans="1:13" hidden="1" x14ac:dyDescent="0.2">
      <c r="A7513" t="s">
        <v>101</v>
      </c>
      <c r="B7513" t="s">
        <v>1267</v>
      </c>
      <c r="C7513" t="s">
        <v>1145</v>
      </c>
      <c r="E7513" t="s">
        <v>1030</v>
      </c>
      <c r="F7513" t="s">
        <v>1031</v>
      </c>
      <c r="I7513">
        <v>4</v>
      </c>
      <c r="J7513">
        <v>42.83</v>
      </c>
      <c r="K7513">
        <v>171.32</v>
      </c>
      <c r="L7513" t="s">
        <v>24</v>
      </c>
    </row>
    <row r="7514" spans="1:13" hidden="1" x14ac:dyDescent="0.2">
      <c r="A7514" t="s">
        <v>101</v>
      </c>
      <c r="B7514" t="s">
        <v>1267</v>
      </c>
      <c r="C7514" t="s">
        <v>1145</v>
      </c>
      <c r="E7514" t="s">
        <v>1284</v>
      </c>
      <c r="F7514" t="s">
        <v>1285</v>
      </c>
      <c r="G7514" t="s">
        <v>134</v>
      </c>
      <c r="H7514" t="s">
        <v>64</v>
      </c>
      <c r="I7514">
        <v>5</v>
      </c>
      <c r="J7514">
        <v>42.83</v>
      </c>
      <c r="K7514">
        <v>214.15</v>
      </c>
      <c r="L7514" t="s">
        <v>24</v>
      </c>
      <c r="M7514" t="s">
        <v>1176</v>
      </c>
    </row>
    <row r="7515" spans="1:13" hidden="1" x14ac:dyDescent="0.2">
      <c r="A7515" t="s">
        <v>101</v>
      </c>
      <c r="B7515" t="s">
        <v>1267</v>
      </c>
      <c r="C7515" t="s">
        <v>1145</v>
      </c>
      <c r="E7515" t="s">
        <v>1272</v>
      </c>
      <c r="F7515" t="s">
        <v>1273</v>
      </c>
      <c r="G7515" t="s">
        <v>134</v>
      </c>
      <c r="H7515" t="s">
        <v>64</v>
      </c>
      <c r="I7515">
        <v>3</v>
      </c>
      <c r="J7515">
        <v>42.83</v>
      </c>
      <c r="K7515">
        <v>128.49</v>
      </c>
      <c r="L7515" t="s">
        <v>24</v>
      </c>
      <c r="M7515" t="s">
        <v>1274</v>
      </c>
    </row>
    <row r="7516" spans="1:13" hidden="1" x14ac:dyDescent="0.2">
      <c r="A7516" t="s">
        <v>101</v>
      </c>
      <c r="B7516" t="s">
        <v>1267</v>
      </c>
      <c r="C7516" t="s">
        <v>1145</v>
      </c>
      <c r="E7516" t="s">
        <v>1276</v>
      </c>
      <c r="F7516" t="s">
        <v>629</v>
      </c>
      <c r="G7516" t="s">
        <v>134</v>
      </c>
      <c r="H7516" t="s">
        <v>32</v>
      </c>
      <c r="I7516">
        <v>3</v>
      </c>
      <c r="J7516">
        <v>42.83</v>
      </c>
      <c r="K7516">
        <v>128.49</v>
      </c>
      <c r="L7516" t="s">
        <v>162</v>
      </c>
    </row>
    <row r="7517" spans="1:13" hidden="1" x14ac:dyDescent="0.2">
      <c r="A7517" t="s">
        <v>101</v>
      </c>
      <c r="B7517" t="s">
        <v>1267</v>
      </c>
      <c r="C7517" t="s">
        <v>1145</v>
      </c>
      <c r="E7517" t="s">
        <v>1270</v>
      </c>
      <c r="F7517" t="s">
        <v>629</v>
      </c>
      <c r="G7517" t="s">
        <v>134</v>
      </c>
      <c r="H7517" t="s">
        <v>32</v>
      </c>
      <c r="I7517">
        <v>6</v>
      </c>
      <c r="J7517">
        <v>42.83</v>
      </c>
      <c r="K7517">
        <v>256.98</v>
      </c>
      <c r="L7517" t="s">
        <v>162</v>
      </c>
    </row>
    <row r="7518" spans="1:13" hidden="1" x14ac:dyDescent="0.2">
      <c r="A7518" t="s">
        <v>101</v>
      </c>
      <c r="B7518" t="s">
        <v>1267</v>
      </c>
      <c r="C7518" t="s">
        <v>1145</v>
      </c>
      <c r="E7518" t="s">
        <v>1268</v>
      </c>
      <c r="F7518" t="s">
        <v>629</v>
      </c>
      <c r="G7518" t="s">
        <v>134</v>
      </c>
      <c r="H7518" t="s">
        <v>32</v>
      </c>
      <c r="I7518">
        <v>10</v>
      </c>
      <c r="J7518">
        <v>42.83</v>
      </c>
      <c r="K7518">
        <v>428.3</v>
      </c>
      <c r="L7518" t="s">
        <v>162</v>
      </c>
    </row>
    <row r="7519" spans="1:13" hidden="1" x14ac:dyDescent="0.2">
      <c r="A7519" t="s">
        <v>100</v>
      </c>
      <c r="B7519" t="s">
        <v>1267</v>
      </c>
      <c r="C7519" t="s">
        <v>1145</v>
      </c>
      <c r="E7519" t="s">
        <v>1268</v>
      </c>
      <c r="F7519" t="s">
        <v>629</v>
      </c>
      <c r="G7519" t="s">
        <v>134</v>
      </c>
      <c r="H7519" t="s">
        <v>32</v>
      </c>
      <c r="I7519">
        <v>15</v>
      </c>
      <c r="J7519">
        <v>42.83</v>
      </c>
      <c r="K7519">
        <v>642.45000000000005</v>
      </c>
      <c r="L7519" t="s">
        <v>162</v>
      </c>
    </row>
    <row r="7520" spans="1:13" hidden="1" x14ac:dyDescent="0.2">
      <c r="A7520" t="s">
        <v>100</v>
      </c>
      <c r="B7520" t="s">
        <v>1267</v>
      </c>
      <c r="C7520" t="s">
        <v>1145</v>
      </c>
      <c r="E7520" t="s">
        <v>1270</v>
      </c>
      <c r="F7520" t="s">
        <v>629</v>
      </c>
      <c r="G7520" t="s">
        <v>134</v>
      </c>
      <c r="H7520" t="s">
        <v>32</v>
      </c>
      <c r="I7520">
        <v>9</v>
      </c>
      <c r="J7520">
        <v>42.83</v>
      </c>
      <c r="K7520">
        <v>385.47</v>
      </c>
      <c r="L7520" t="s">
        <v>162</v>
      </c>
    </row>
    <row r="7521" spans="1:14" hidden="1" x14ac:dyDescent="0.2">
      <c r="A7521" t="s">
        <v>100</v>
      </c>
      <c r="B7521" t="s">
        <v>1267</v>
      </c>
      <c r="C7521" t="s">
        <v>1145</v>
      </c>
      <c r="E7521" t="s">
        <v>1276</v>
      </c>
      <c r="F7521" t="s">
        <v>629</v>
      </c>
      <c r="G7521" t="s">
        <v>134</v>
      </c>
      <c r="H7521" t="s">
        <v>32</v>
      </c>
      <c r="I7521">
        <v>6</v>
      </c>
      <c r="J7521">
        <v>42.83</v>
      </c>
      <c r="K7521">
        <v>256.98</v>
      </c>
      <c r="L7521" t="s">
        <v>162</v>
      </c>
    </row>
    <row r="7522" spans="1:14" hidden="1" x14ac:dyDescent="0.2">
      <c r="A7522" t="s">
        <v>100</v>
      </c>
      <c r="B7522" t="s">
        <v>1267</v>
      </c>
      <c r="C7522" t="s">
        <v>1145</v>
      </c>
      <c r="E7522" t="s">
        <v>1272</v>
      </c>
      <c r="F7522" t="s">
        <v>1273</v>
      </c>
      <c r="G7522" t="s">
        <v>134</v>
      </c>
      <c r="H7522" t="s">
        <v>64</v>
      </c>
      <c r="I7522">
        <v>3</v>
      </c>
      <c r="J7522">
        <v>42.83</v>
      </c>
      <c r="K7522">
        <v>128.49</v>
      </c>
      <c r="L7522" t="s">
        <v>24</v>
      </c>
      <c r="M7522" t="s">
        <v>1274</v>
      </c>
    </row>
    <row r="7523" spans="1:14" hidden="1" x14ac:dyDescent="0.2">
      <c r="A7523" t="s">
        <v>100</v>
      </c>
      <c r="B7523" t="s">
        <v>1267</v>
      </c>
      <c r="C7523" t="s">
        <v>1145</v>
      </c>
      <c r="E7523" t="s">
        <v>1030</v>
      </c>
      <c r="F7523" t="s">
        <v>1031</v>
      </c>
      <c r="I7523">
        <v>5.75</v>
      </c>
      <c r="J7523">
        <v>42.83</v>
      </c>
      <c r="K7523">
        <v>246.27250000000001</v>
      </c>
      <c r="L7523" t="s">
        <v>24</v>
      </c>
    </row>
    <row r="7524" spans="1:14" hidden="1" x14ac:dyDescent="0.2">
      <c r="A7524" t="s">
        <v>98</v>
      </c>
      <c r="B7524" t="s">
        <v>1267</v>
      </c>
      <c r="C7524" t="s">
        <v>1145</v>
      </c>
      <c r="E7524" t="s">
        <v>79</v>
      </c>
      <c r="I7524">
        <v>5</v>
      </c>
      <c r="J7524">
        <v>42.83</v>
      </c>
      <c r="K7524">
        <v>214.15</v>
      </c>
    </row>
    <row r="7525" spans="1:14" hidden="1" x14ac:dyDescent="0.2">
      <c r="A7525" t="s">
        <v>98</v>
      </c>
      <c r="B7525" t="s">
        <v>1267</v>
      </c>
      <c r="C7525" t="s">
        <v>1145</v>
      </c>
      <c r="E7525" t="s">
        <v>46</v>
      </c>
      <c r="I7525">
        <v>7.75</v>
      </c>
      <c r="J7525">
        <v>42.83</v>
      </c>
      <c r="K7525">
        <v>331.9325</v>
      </c>
    </row>
    <row r="7526" spans="1:14" hidden="1" x14ac:dyDescent="0.2">
      <c r="A7526" t="s">
        <v>98</v>
      </c>
      <c r="B7526" t="s">
        <v>1267</v>
      </c>
      <c r="C7526" t="s">
        <v>1145</v>
      </c>
      <c r="E7526" t="s">
        <v>20</v>
      </c>
      <c r="I7526">
        <v>1.5</v>
      </c>
      <c r="J7526">
        <v>42.83</v>
      </c>
      <c r="K7526">
        <v>64.245000000000005</v>
      </c>
    </row>
    <row r="7527" spans="1:14" hidden="1" x14ac:dyDescent="0.2">
      <c r="A7527" t="s">
        <v>98</v>
      </c>
      <c r="B7527" t="s">
        <v>1267</v>
      </c>
      <c r="C7527" t="s">
        <v>1145</v>
      </c>
      <c r="E7527" t="s">
        <v>1272</v>
      </c>
      <c r="F7527" t="s">
        <v>1273</v>
      </c>
      <c r="G7527" t="s">
        <v>134</v>
      </c>
      <c r="H7527" t="s">
        <v>64</v>
      </c>
      <c r="I7527">
        <v>3</v>
      </c>
      <c r="J7527">
        <v>42.83</v>
      </c>
      <c r="K7527">
        <v>128.49</v>
      </c>
      <c r="L7527" t="s">
        <v>24</v>
      </c>
      <c r="M7527" t="s">
        <v>1274</v>
      </c>
    </row>
    <row r="7528" spans="1:14" hidden="1" x14ac:dyDescent="0.2">
      <c r="A7528" t="s">
        <v>98</v>
      </c>
      <c r="B7528" t="s">
        <v>1267</v>
      </c>
      <c r="C7528" t="s">
        <v>1145</v>
      </c>
      <c r="E7528" t="s">
        <v>1269</v>
      </c>
      <c r="F7528" t="s">
        <v>629</v>
      </c>
      <c r="G7528" t="s">
        <v>134</v>
      </c>
      <c r="H7528" t="s">
        <v>32</v>
      </c>
      <c r="I7528">
        <v>3.5</v>
      </c>
      <c r="J7528">
        <v>42.83</v>
      </c>
      <c r="K7528">
        <v>149.905</v>
      </c>
      <c r="L7528" t="s">
        <v>162</v>
      </c>
    </row>
    <row r="7529" spans="1:14" hidden="1" x14ac:dyDescent="0.2">
      <c r="A7529" t="s">
        <v>98</v>
      </c>
      <c r="B7529" t="s">
        <v>1267</v>
      </c>
      <c r="C7529" t="s">
        <v>1145</v>
      </c>
      <c r="E7529" t="s">
        <v>1276</v>
      </c>
      <c r="F7529" t="s">
        <v>629</v>
      </c>
      <c r="G7529" t="s">
        <v>134</v>
      </c>
      <c r="H7529" t="s">
        <v>32</v>
      </c>
      <c r="I7529">
        <v>4</v>
      </c>
      <c r="J7529">
        <v>42.83</v>
      </c>
      <c r="K7529">
        <v>171.32</v>
      </c>
      <c r="L7529" t="s">
        <v>162</v>
      </c>
    </row>
    <row r="7530" spans="1:14" hidden="1" x14ac:dyDescent="0.2">
      <c r="A7530" t="s">
        <v>98</v>
      </c>
      <c r="B7530" t="s">
        <v>1267</v>
      </c>
      <c r="C7530" t="s">
        <v>1145</v>
      </c>
      <c r="E7530" t="s">
        <v>1270</v>
      </c>
      <c r="F7530" t="s">
        <v>629</v>
      </c>
      <c r="G7530" t="s">
        <v>134</v>
      </c>
      <c r="H7530" t="s">
        <v>32</v>
      </c>
      <c r="I7530">
        <v>3</v>
      </c>
      <c r="J7530">
        <v>42.83</v>
      </c>
      <c r="K7530">
        <v>128.49</v>
      </c>
      <c r="L7530" t="s">
        <v>162</v>
      </c>
    </row>
    <row r="7531" spans="1:14" hidden="1" x14ac:dyDescent="0.2">
      <c r="A7531" t="s">
        <v>98</v>
      </c>
      <c r="B7531" t="s">
        <v>1267</v>
      </c>
      <c r="C7531" t="s">
        <v>1145</v>
      </c>
      <c r="E7531" t="s">
        <v>1268</v>
      </c>
      <c r="F7531" t="s">
        <v>629</v>
      </c>
      <c r="G7531" t="s">
        <v>134</v>
      </c>
      <c r="H7531" t="s">
        <v>32</v>
      </c>
      <c r="I7531">
        <v>11</v>
      </c>
      <c r="J7531">
        <v>42.83</v>
      </c>
      <c r="K7531">
        <v>471.13</v>
      </c>
      <c r="L7531" t="s">
        <v>162</v>
      </c>
    </row>
    <row r="7532" spans="1:14" hidden="1" x14ac:dyDescent="0.2">
      <c r="A7532" t="s">
        <v>97</v>
      </c>
      <c r="B7532" t="s">
        <v>1267</v>
      </c>
      <c r="C7532" t="s">
        <v>1145</v>
      </c>
      <c r="E7532" t="s">
        <v>1269</v>
      </c>
      <c r="F7532" t="s">
        <v>629</v>
      </c>
      <c r="G7532" t="s">
        <v>134</v>
      </c>
      <c r="H7532" t="s">
        <v>32</v>
      </c>
      <c r="I7532">
        <v>7</v>
      </c>
      <c r="J7532">
        <v>42.83</v>
      </c>
      <c r="K7532">
        <v>299.81</v>
      </c>
      <c r="L7532" t="s">
        <v>162</v>
      </c>
      <c r="N7532" t="s">
        <v>1286</v>
      </c>
    </row>
    <row r="7533" spans="1:14" hidden="1" x14ac:dyDescent="0.2">
      <c r="A7533" t="s">
        <v>97</v>
      </c>
      <c r="B7533" t="s">
        <v>1267</v>
      </c>
      <c r="C7533" t="s">
        <v>1145</v>
      </c>
      <c r="E7533" t="s">
        <v>46</v>
      </c>
      <c r="I7533">
        <v>15.5</v>
      </c>
      <c r="J7533">
        <v>42.83</v>
      </c>
      <c r="K7533">
        <v>663.86500000000001</v>
      </c>
    </row>
    <row r="7534" spans="1:14" hidden="1" x14ac:dyDescent="0.2">
      <c r="A7534" t="s">
        <v>97</v>
      </c>
      <c r="B7534" t="s">
        <v>1267</v>
      </c>
      <c r="C7534" t="s">
        <v>1145</v>
      </c>
      <c r="E7534" t="s">
        <v>1268</v>
      </c>
      <c r="F7534" t="s">
        <v>629</v>
      </c>
      <c r="G7534" t="s">
        <v>134</v>
      </c>
      <c r="H7534" t="s">
        <v>32</v>
      </c>
      <c r="I7534">
        <v>7.75</v>
      </c>
      <c r="J7534">
        <v>42.83</v>
      </c>
      <c r="K7534">
        <v>331.9325</v>
      </c>
      <c r="L7534" t="s">
        <v>162</v>
      </c>
    </row>
    <row r="7535" spans="1:14" hidden="1" x14ac:dyDescent="0.2">
      <c r="A7535" t="s">
        <v>97</v>
      </c>
      <c r="B7535" t="s">
        <v>1267</v>
      </c>
      <c r="C7535" t="s">
        <v>1145</v>
      </c>
      <c r="E7535" t="s">
        <v>1270</v>
      </c>
      <c r="F7535" t="s">
        <v>629</v>
      </c>
      <c r="G7535" t="s">
        <v>134</v>
      </c>
      <c r="H7535" t="s">
        <v>32</v>
      </c>
      <c r="I7535">
        <v>4.5</v>
      </c>
      <c r="J7535">
        <v>42.83</v>
      </c>
      <c r="K7535">
        <v>192.73500000000001</v>
      </c>
      <c r="L7535" t="s">
        <v>162</v>
      </c>
    </row>
    <row r="7536" spans="1:14" hidden="1" x14ac:dyDescent="0.2">
      <c r="A7536" t="s">
        <v>97</v>
      </c>
      <c r="B7536" t="s">
        <v>1267</v>
      </c>
      <c r="C7536" t="s">
        <v>1145</v>
      </c>
      <c r="E7536" t="s">
        <v>79</v>
      </c>
      <c r="I7536">
        <v>3</v>
      </c>
      <c r="J7536">
        <v>42.83</v>
      </c>
      <c r="K7536">
        <v>128.49</v>
      </c>
    </row>
    <row r="7537" spans="1:14" hidden="1" x14ac:dyDescent="0.2">
      <c r="A7537" t="s">
        <v>97</v>
      </c>
      <c r="B7537" t="s">
        <v>1267</v>
      </c>
      <c r="C7537" t="s">
        <v>1145</v>
      </c>
      <c r="E7537" t="s">
        <v>1284</v>
      </c>
      <c r="F7537" t="s">
        <v>1285</v>
      </c>
      <c r="G7537" t="s">
        <v>134</v>
      </c>
      <c r="H7537" t="s">
        <v>64</v>
      </c>
      <c r="I7537">
        <v>1</v>
      </c>
      <c r="J7537">
        <v>42.83</v>
      </c>
      <c r="K7537">
        <v>42.83</v>
      </c>
      <c r="L7537" t="s">
        <v>24</v>
      </c>
      <c r="M7537" t="s">
        <v>1176</v>
      </c>
    </row>
    <row r="7538" spans="1:14" hidden="1" x14ac:dyDescent="0.2">
      <c r="A7538" t="s">
        <v>14</v>
      </c>
      <c r="B7538" t="s">
        <v>1287</v>
      </c>
      <c r="C7538" t="s">
        <v>1145</v>
      </c>
      <c r="E7538" t="s">
        <v>17</v>
      </c>
      <c r="I7538">
        <v>15.5</v>
      </c>
      <c r="J7538">
        <v>42.83</v>
      </c>
      <c r="K7538">
        <v>663.86500000000001</v>
      </c>
      <c r="N7538" t="s">
        <v>1288</v>
      </c>
    </row>
    <row r="7539" spans="1:14" hidden="1" x14ac:dyDescent="0.2">
      <c r="A7539" t="s">
        <v>14</v>
      </c>
      <c r="B7539" t="s">
        <v>1287</v>
      </c>
      <c r="C7539" t="s">
        <v>1145</v>
      </c>
      <c r="E7539" t="s">
        <v>1289</v>
      </c>
      <c r="F7539" t="s">
        <v>1290</v>
      </c>
      <c r="G7539" t="s">
        <v>1191</v>
      </c>
      <c r="H7539" t="s">
        <v>32</v>
      </c>
      <c r="I7539">
        <v>7.75</v>
      </c>
      <c r="J7539">
        <v>42.83</v>
      </c>
      <c r="K7539">
        <v>331.9325</v>
      </c>
      <c r="L7539" t="s">
        <v>24</v>
      </c>
      <c r="M7539" t="s">
        <v>1229</v>
      </c>
    </row>
    <row r="7540" spans="1:14" hidden="1" x14ac:dyDescent="0.2">
      <c r="A7540" t="s">
        <v>14</v>
      </c>
      <c r="B7540" t="s">
        <v>1287</v>
      </c>
      <c r="C7540" t="s">
        <v>1145</v>
      </c>
      <c r="E7540" t="s">
        <v>1291</v>
      </c>
      <c r="F7540" t="s">
        <v>1292</v>
      </c>
      <c r="G7540" t="s">
        <v>134</v>
      </c>
      <c r="H7540" t="s">
        <v>32</v>
      </c>
      <c r="I7540">
        <v>7.75</v>
      </c>
      <c r="J7540">
        <v>42.83</v>
      </c>
      <c r="K7540">
        <v>331.9325</v>
      </c>
      <c r="L7540" t="s">
        <v>24</v>
      </c>
      <c r="M7540" t="s">
        <v>1293</v>
      </c>
    </row>
    <row r="7541" spans="1:14" hidden="1" x14ac:dyDescent="0.2">
      <c r="A7541" t="s">
        <v>14</v>
      </c>
      <c r="B7541" t="s">
        <v>1287</v>
      </c>
      <c r="C7541" t="s">
        <v>1145</v>
      </c>
      <c r="E7541" t="s">
        <v>1294</v>
      </c>
      <c r="F7541" t="s">
        <v>1295</v>
      </c>
      <c r="G7541" t="s">
        <v>134</v>
      </c>
      <c r="H7541" t="s">
        <v>64</v>
      </c>
      <c r="I7541">
        <v>3.75</v>
      </c>
      <c r="J7541">
        <v>42.83</v>
      </c>
      <c r="K7541">
        <v>160.61250000000001</v>
      </c>
      <c r="L7541" t="s">
        <v>24</v>
      </c>
      <c r="M7541" t="s">
        <v>1236</v>
      </c>
    </row>
    <row r="7542" spans="1:14" hidden="1" x14ac:dyDescent="0.2">
      <c r="A7542" t="s">
        <v>14</v>
      </c>
      <c r="B7542" t="s">
        <v>1287</v>
      </c>
      <c r="C7542" t="s">
        <v>1145</v>
      </c>
      <c r="E7542" t="s">
        <v>1296</v>
      </c>
      <c r="F7542" t="s">
        <v>1297</v>
      </c>
      <c r="G7542" t="s">
        <v>134</v>
      </c>
      <c r="H7542" t="s">
        <v>180</v>
      </c>
      <c r="I7542">
        <v>4</v>
      </c>
      <c r="J7542">
        <v>42.83</v>
      </c>
      <c r="K7542">
        <v>171.32</v>
      </c>
      <c r="L7542" t="s">
        <v>24</v>
      </c>
      <c r="M7542" t="s">
        <v>1298</v>
      </c>
    </row>
    <row r="7543" spans="1:14" hidden="1" x14ac:dyDescent="0.2">
      <c r="A7543" t="s">
        <v>88</v>
      </c>
      <c r="B7543" t="s">
        <v>1287</v>
      </c>
      <c r="C7543" t="s">
        <v>1145</v>
      </c>
      <c r="E7543" t="s">
        <v>17</v>
      </c>
      <c r="I7543">
        <v>38.75</v>
      </c>
      <c r="J7543">
        <v>42.83</v>
      </c>
      <c r="K7543">
        <v>1659.6624999999999</v>
      </c>
    </row>
    <row r="7544" spans="1:14" hidden="1" x14ac:dyDescent="0.2">
      <c r="A7544" t="s">
        <v>89</v>
      </c>
      <c r="B7544" t="s">
        <v>1287</v>
      </c>
      <c r="C7544" t="s">
        <v>1145</v>
      </c>
      <c r="E7544" t="s">
        <v>17</v>
      </c>
      <c r="I7544">
        <v>38.75</v>
      </c>
      <c r="J7544">
        <v>42.83</v>
      </c>
      <c r="K7544">
        <v>1659.6624999999999</v>
      </c>
    </row>
    <row r="7545" spans="1:14" hidden="1" x14ac:dyDescent="0.2">
      <c r="A7545" t="s">
        <v>90</v>
      </c>
      <c r="B7545" t="s">
        <v>1287</v>
      </c>
      <c r="C7545" t="s">
        <v>1145</v>
      </c>
      <c r="E7545" t="s">
        <v>17</v>
      </c>
      <c r="I7545">
        <v>38.75</v>
      </c>
      <c r="J7545">
        <v>42.83</v>
      </c>
      <c r="K7545">
        <v>1659.6624999999999</v>
      </c>
    </row>
    <row r="7546" spans="1:14" hidden="1" x14ac:dyDescent="0.2">
      <c r="A7546" t="s">
        <v>91</v>
      </c>
      <c r="B7546" t="s">
        <v>1287</v>
      </c>
      <c r="C7546" t="s">
        <v>1145</v>
      </c>
      <c r="E7546" t="s">
        <v>17</v>
      </c>
      <c r="I7546">
        <v>7.75</v>
      </c>
      <c r="J7546">
        <v>42.83</v>
      </c>
      <c r="K7546">
        <v>331.9325</v>
      </c>
      <c r="N7546" t="s">
        <v>1299</v>
      </c>
    </row>
    <row r="7547" spans="1:14" hidden="1" x14ac:dyDescent="0.2">
      <c r="A7547" t="s">
        <v>91</v>
      </c>
      <c r="B7547" t="s">
        <v>1287</v>
      </c>
      <c r="C7547" t="s">
        <v>1145</v>
      </c>
      <c r="E7547" t="s">
        <v>1300</v>
      </c>
      <c r="F7547" t="s">
        <v>1297</v>
      </c>
      <c r="G7547" t="s">
        <v>134</v>
      </c>
      <c r="H7547" t="s">
        <v>180</v>
      </c>
      <c r="I7547">
        <v>7.75</v>
      </c>
      <c r="J7547">
        <v>42.83</v>
      </c>
      <c r="K7547">
        <v>331.9325</v>
      </c>
      <c r="L7547" t="s">
        <v>24</v>
      </c>
      <c r="M7547" t="s">
        <v>1298</v>
      </c>
    </row>
    <row r="7548" spans="1:14" hidden="1" x14ac:dyDescent="0.2">
      <c r="A7548" t="s">
        <v>91</v>
      </c>
      <c r="B7548" t="s">
        <v>1287</v>
      </c>
      <c r="C7548" t="s">
        <v>1145</v>
      </c>
      <c r="E7548" t="s">
        <v>1301</v>
      </c>
      <c r="F7548" t="s">
        <v>1302</v>
      </c>
      <c r="G7548" t="s">
        <v>396</v>
      </c>
      <c r="H7548" t="s">
        <v>180</v>
      </c>
      <c r="I7548">
        <v>2</v>
      </c>
      <c r="J7548">
        <v>42.83</v>
      </c>
      <c r="K7548">
        <v>85.66</v>
      </c>
      <c r="L7548" t="s">
        <v>24</v>
      </c>
      <c r="M7548" t="s">
        <v>1303</v>
      </c>
    </row>
    <row r="7549" spans="1:14" hidden="1" x14ac:dyDescent="0.2">
      <c r="A7549" t="s">
        <v>91</v>
      </c>
      <c r="B7549" t="s">
        <v>1287</v>
      </c>
      <c r="C7549" t="s">
        <v>1145</v>
      </c>
      <c r="E7549" t="s">
        <v>18</v>
      </c>
      <c r="I7549">
        <v>5.75</v>
      </c>
      <c r="J7549">
        <v>42.83</v>
      </c>
      <c r="K7549">
        <v>246.27250000000001</v>
      </c>
    </row>
    <row r="7550" spans="1:14" hidden="1" x14ac:dyDescent="0.2">
      <c r="A7550" t="s">
        <v>91</v>
      </c>
      <c r="B7550" t="s">
        <v>1287</v>
      </c>
      <c r="C7550" t="s">
        <v>1145</v>
      </c>
      <c r="E7550" t="s">
        <v>1289</v>
      </c>
      <c r="F7550" t="s">
        <v>1290</v>
      </c>
      <c r="G7550" t="s">
        <v>1191</v>
      </c>
      <c r="H7550" t="s">
        <v>32</v>
      </c>
      <c r="I7550">
        <v>7.75</v>
      </c>
      <c r="J7550">
        <v>42.83</v>
      </c>
      <c r="K7550">
        <v>331.9325</v>
      </c>
      <c r="L7550" t="s">
        <v>24</v>
      </c>
      <c r="M7550" t="s">
        <v>1229</v>
      </c>
    </row>
    <row r="7551" spans="1:14" hidden="1" x14ac:dyDescent="0.2">
      <c r="A7551" t="s">
        <v>91</v>
      </c>
      <c r="B7551" t="s">
        <v>1287</v>
      </c>
      <c r="C7551" t="s">
        <v>1145</v>
      </c>
      <c r="E7551" t="s">
        <v>1294</v>
      </c>
      <c r="F7551" t="s">
        <v>1295</v>
      </c>
      <c r="G7551" t="s">
        <v>134</v>
      </c>
      <c r="H7551" t="s">
        <v>64</v>
      </c>
      <c r="I7551">
        <v>4.75</v>
      </c>
      <c r="J7551">
        <v>42.83</v>
      </c>
      <c r="K7551">
        <v>203.4425</v>
      </c>
      <c r="L7551" t="s">
        <v>24</v>
      </c>
      <c r="M7551" t="s">
        <v>1236</v>
      </c>
    </row>
    <row r="7552" spans="1:14" hidden="1" x14ac:dyDescent="0.2">
      <c r="A7552" t="s">
        <v>91</v>
      </c>
      <c r="B7552" t="s">
        <v>1287</v>
      </c>
      <c r="C7552" t="s">
        <v>1145</v>
      </c>
      <c r="E7552" t="s">
        <v>1230</v>
      </c>
      <c r="F7552" t="s">
        <v>1231</v>
      </c>
      <c r="G7552" t="s">
        <v>134</v>
      </c>
      <c r="H7552" t="s">
        <v>64</v>
      </c>
      <c r="I7552">
        <v>3</v>
      </c>
      <c r="J7552">
        <v>42.83</v>
      </c>
      <c r="K7552">
        <v>128.49</v>
      </c>
      <c r="L7552" t="s">
        <v>24</v>
      </c>
      <c r="M7552" t="s">
        <v>1232</v>
      </c>
    </row>
    <row r="7553" spans="1:14" hidden="1" x14ac:dyDescent="0.2">
      <c r="A7553" t="s">
        <v>87</v>
      </c>
      <c r="B7553" t="s">
        <v>1287</v>
      </c>
      <c r="C7553" t="s">
        <v>1145</v>
      </c>
      <c r="E7553" t="s">
        <v>17</v>
      </c>
      <c r="I7553">
        <v>7.75</v>
      </c>
      <c r="J7553">
        <v>42.83</v>
      </c>
      <c r="K7553">
        <v>331.9325</v>
      </c>
      <c r="N7553" t="s">
        <v>1304</v>
      </c>
    </row>
    <row r="7554" spans="1:14" hidden="1" x14ac:dyDescent="0.2">
      <c r="A7554" t="s">
        <v>87</v>
      </c>
      <c r="B7554" t="s">
        <v>1287</v>
      </c>
      <c r="C7554" t="s">
        <v>1145</v>
      </c>
      <c r="E7554" t="s">
        <v>1289</v>
      </c>
      <c r="F7554" t="s">
        <v>1290</v>
      </c>
      <c r="G7554" t="s">
        <v>1191</v>
      </c>
      <c r="H7554" t="s">
        <v>32</v>
      </c>
      <c r="I7554">
        <v>7.75</v>
      </c>
      <c r="J7554">
        <v>42.83</v>
      </c>
      <c r="K7554">
        <v>331.9325</v>
      </c>
      <c r="L7554" t="s">
        <v>24</v>
      </c>
      <c r="M7554" t="s">
        <v>1229</v>
      </c>
    </row>
    <row r="7555" spans="1:14" hidden="1" x14ac:dyDescent="0.2">
      <c r="A7555" t="s">
        <v>87</v>
      </c>
      <c r="B7555" t="s">
        <v>1287</v>
      </c>
      <c r="C7555" t="s">
        <v>1145</v>
      </c>
      <c r="E7555" t="s">
        <v>1301</v>
      </c>
      <c r="F7555" t="s">
        <v>1302</v>
      </c>
      <c r="G7555" t="s">
        <v>396</v>
      </c>
      <c r="H7555" t="s">
        <v>180</v>
      </c>
      <c r="I7555">
        <v>4</v>
      </c>
      <c r="J7555">
        <v>42.83</v>
      </c>
      <c r="K7555">
        <v>171.32</v>
      </c>
      <c r="L7555" t="s">
        <v>24</v>
      </c>
      <c r="M7555" t="s">
        <v>1303</v>
      </c>
    </row>
    <row r="7556" spans="1:14" hidden="1" x14ac:dyDescent="0.2">
      <c r="A7556" t="s">
        <v>87</v>
      </c>
      <c r="B7556" t="s">
        <v>1287</v>
      </c>
      <c r="C7556" t="s">
        <v>1145</v>
      </c>
      <c r="E7556" t="s">
        <v>1296</v>
      </c>
      <c r="F7556" t="s">
        <v>1297</v>
      </c>
      <c r="G7556" t="s">
        <v>134</v>
      </c>
      <c r="H7556" t="s">
        <v>180</v>
      </c>
      <c r="I7556">
        <v>3.75</v>
      </c>
      <c r="J7556">
        <v>42.83</v>
      </c>
      <c r="K7556">
        <v>160.61250000000001</v>
      </c>
      <c r="L7556" t="s">
        <v>24</v>
      </c>
      <c r="M7556" t="s">
        <v>1298</v>
      </c>
    </row>
    <row r="7557" spans="1:14" hidden="1" x14ac:dyDescent="0.2">
      <c r="A7557" t="s">
        <v>87</v>
      </c>
      <c r="B7557" t="s">
        <v>1287</v>
      </c>
      <c r="C7557" t="s">
        <v>1145</v>
      </c>
      <c r="E7557" t="s">
        <v>19</v>
      </c>
      <c r="I7557">
        <v>3.75</v>
      </c>
      <c r="J7557">
        <v>42.83</v>
      </c>
      <c r="K7557">
        <v>160.61250000000001</v>
      </c>
      <c r="N7557" t="s">
        <v>1305</v>
      </c>
    </row>
    <row r="7558" spans="1:14" hidden="1" x14ac:dyDescent="0.2">
      <c r="A7558" t="s">
        <v>87</v>
      </c>
      <c r="B7558" t="s">
        <v>1287</v>
      </c>
      <c r="C7558" t="s">
        <v>1145</v>
      </c>
      <c r="E7558" t="s">
        <v>1291</v>
      </c>
      <c r="F7558" t="s">
        <v>1292</v>
      </c>
      <c r="G7558" t="s">
        <v>134</v>
      </c>
      <c r="H7558" t="s">
        <v>32</v>
      </c>
      <c r="I7558">
        <v>4</v>
      </c>
      <c r="J7558">
        <v>42.83</v>
      </c>
      <c r="K7558">
        <v>171.32</v>
      </c>
      <c r="L7558" t="s">
        <v>24</v>
      </c>
      <c r="M7558" t="s">
        <v>1293</v>
      </c>
    </row>
    <row r="7559" spans="1:14" hidden="1" x14ac:dyDescent="0.2">
      <c r="A7559" t="s">
        <v>87</v>
      </c>
      <c r="B7559" t="s">
        <v>1287</v>
      </c>
      <c r="C7559" t="s">
        <v>1145</v>
      </c>
      <c r="E7559" t="s">
        <v>18</v>
      </c>
      <c r="I7559">
        <v>7.75</v>
      </c>
      <c r="J7559">
        <v>42.83</v>
      </c>
      <c r="K7559">
        <v>331.9325</v>
      </c>
    </row>
    <row r="7560" spans="1:14" hidden="1" x14ac:dyDescent="0.2">
      <c r="A7560" t="s">
        <v>93</v>
      </c>
      <c r="B7560" t="s">
        <v>1287</v>
      </c>
      <c r="C7560" t="s">
        <v>1145</v>
      </c>
      <c r="E7560" t="s">
        <v>17</v>
      </c>
      <c r="I7560">
        <v>7.75</v>
      </c>
      <c r="J7560">
        <v>42.83</v>
      </c>
      <c r="K7560">
        <v>331.9325</v>
      </c>
    </row>
    <row r="7561" spans="1:14" hidden="1" x14ac:dyDescent="0.2">
      <c r="A7561" t="s">
        <v>93</v>
      </c>
      <c r="B7561" t="s">
        <v>1287</v>
      </c>
      <c r="C7561" t="s">
        <v>1145</v>
      </c>
      <c r="E7561" t="s">
        <v>1289</v>
      </c>
      <c r="F7561" t="s">
        <v>1290</v>
      </c>
      <c r="G7561" t="s">
        <v>1191</v>
      </c>
      <c r="H7561" t="s">
        <v>32</v>
      </c>
      <c r="I7561">
        <v>9.5</v>
      </c>
      <c r="J7561">
        <v>42.83</v>
      </c>
      <c r="K7561">
        <v>406.88499999999999</v>
      </c>
      <c r="L7561" t="s">
        <v>24</v>
      </c>
      <c r="M7561" t="s">
        <v>1229</v>
      </c>
    </row>
    <row r="7562" spans="1:14" hidden="1" x14ac:dyDescent="0.2">
      <c r="A7562" t="s">
        <v>93</v>
      </c>
      <c r="B7562" t="s">
        <v>1287</v>
      </c>
      <c r="C7562" t="s">
        <v>1145</v>
      </c>
      <c r="E7562" t="s">
        <v>1296</v>
      </c>
      <c r="F7562" t="s">
        <v>1297</v>
      </c>
      <c r="G7562" t="s">
        <v>134</v>
      </c>
      <c r="H7562" t="s">
        <v>180</v>
      </c>
      <c r="I7562">
        <v>7.75</v>
      </c>
      <c r="J7562">
        <v>42.83</v>
      </c>
      <c r="K7562">
        <v>331.9325</v>
      </c>
      <c r="L7562" t="s">
        <v>24</v>
      </c>
      <c r="M7562" t="s">
        <v>1298</v>
      </c>
    </row>
    <row r="7563" spans="1:14" hidden="1" x14ac:dyDescent="0.2">
      <c r="A7563" t="s">
        <v>93</v>
      </c>
      <c r="B7563" t="s">
        <v>1287</v>
      </c>
      <c r="C7563" t="s">
        <v>1145</v>
      </c>
      <c r="E7563" t="s">
        <v>1294</v>
      </c>
      <c r="F7563" t="s">
        <v>1295</v>
      </c>
      <c r="G7563" t="s">
        <v>134</v>
      </c>
      <c r="H7563" t="s">
        <v>64</v>
      </c>
      <c r="I7563">
        <v>7.75</v>
      </c>
      <c r="J7563">
        <v>42.83</v>
      </c>
      <c r="K7563">
        <v>331.9325</v>
      </c>
      <c r="L7563" t="s">
        <v>24</v>
      </c>
      <c r="M7563" t="s">
        <v>1236</v>
      </c>
    </row>
    <row r="7564" spans="1:14" hidden="1" x14ac:dyDescent="0.2">
      <c r="A7564" t="s">
        <v>93</v>
      </c>
      <c r="B7564" t="s">
        <v>1287</v>
      </c>
      <c r="C7564" t="s">
        <v>1145</v>
      </c>
      <c r="E7564" t="s">
        <v>20</v>
      </c>
      <c r="I7564">
        <v>2</v>
      </c>
      <c r="J7564">
        <v>42.83</v>
      </c>
      <c r="K7564">
        <v>85.66</v>
      </c>
      <c r="N7564" t="s">
        <v>1306</v>
      </c>
    </row>
    <row r="7565" spans="1:14" hidden="1" x14ac:dyDescent="0.2">
      <c r="A7565" t="s">
        <v>93</v>
      </c>
      <c r="B7565" t="s">
        <v>1287</v>
      </c>
      <c r="C7565" t="s">
        <v>1145</v>
      </c>
      <c r="E7565" t="s">
        <v>163</v>
      </c>
      <c r="I7565">
        <v>2</v>
      </c>
      <c r="J7565">
        <v>42.83</v>
      </c>
      <c r="K7565">
        <v>85.66</v>
      </c>
    </row>
    <row r="7566" spans="1:14" hidden="1" x14ac:dyDescent="0.2">
      <c r="A7566" t="s">
        <v>93</v>
      </c>
      <c r="B7566" t="s">
        <v>1287</v>
      </c>
      <c r="C7566" t="s">
        <v>1145</v>
      </c>
      <c r="E7566" t="s">
        <v>40</v>
      </c>
      <c r="I7566">
        <v>2</v>
      </c>
      <c r="J7566">
        <v>42.83</v>
      </c>
      <c r="K7566">
        <v>85.66</v>
      </c>
    </row>
    <row r="7567" spans="1:14" hidden="1" x14ac:dyDescent="0.2">
      <c r="A7567" t="s">
        <v>86</v>
      </c>
      <c r="B7567" t="s">
        <v>1287</v>
      </c>
      <c r="C7567" t="s">
        <v>1145</v>
      </c>
      <c r="E7567" t="s">
        <v>1289</v>
      </c>
      <c r="F7567" t="s">
        <v>1290</v>
      </c>
      <c r="G7567" t="s">
        <v>1191</v>
      </c>
      <c r="H7567" t="s">
        <v>32</v>
      </c>
      <c r="I7567">
        <v>15.5</v>
      </c>
      <c r="J7567">
        <v>42.83</v>
      </c>
      <c r="K7567">
        <v>663.86500000000001</v>
      </c>
      <c r="L7567" t="s">
        <v>24</v>
      </c>
      <c r="M7567" t="s">
        <v>1229</v>
      </c>
    </row>
    <row r="7568" spans="1:14" hidden="1" x14ac:dyDescent="0.2">
      <c r="A7568" t="s">
        <v>86</v>
      </c>
      <c r="B7568" t="s">
        <v>1287</v>
      </c>
      <c r="C7568" t="s">
        <v>1145</v>
      </c>
      <c r="E7568" t="s">
        <v>1296</v>
      </c>
      <c r="F7568" t="s">
        <v>1297</v>
      </c>
      <c r="G7568" t="s">
        <v>134</v>
      </c>
      <c r="H7568" t="s">
        <v>180</v>
      </c>
      <c r="I7568">
        <v>7.75</v>
      </c>
      <c r="J7568">
        <v>42.83</v>
      </c>
      <c r="K7568">
        <v>331.9325</v>
      </c>
      <c r="L7568" t="s">
        <v>24</v>
      </c>
      <c r="M7568" t="s">
        <v>1298</v>
      </c>
    </row>
    <row r="7569" spans="1:14" hidden="1" x14ac:dyDescent="0.2">
      <c r="A7569" t="s">
        <v>86</v>
      </c>
      <c r="B7569" t="s">
        <v>1287</v>
      </c>
      <c r="C7569" t="s">
        <v>1145</v>
      </c>
      <c r="E7569" t="s">
        <v>1307</v>
      </c>
      <c r="F7569" t="s">
        <v>1308</v>
      </c>
      <c r="G7569" t="s">
        <v>134</v>
      </c>
      <c r="H7569" t="s">
        <v>32</v>
      </c>
      <c r="I7569">
        <v>7.75</v>
      </c>
      <c r="J7569">
        <v>42.83</v>
      </c>
      <c r="K7569">
        <v>331.9325</v>
      </c>
      <c r="L7569" t="s">
        <v>24</v>
      </c>
      <c r="M7569" t="s">
        <v>1244</v>
      </c>
    </row>
    <row r="7570" spans="1:14" hidden="1" x14ac:dyDescent="0.2">
      <c r="A7570" t="s">
        <v>86</v>
      </c>
      <c r="B7570" t="s">
        <v>1287</v>
      </c>
      <c r="C7570" t="s">
        <v>1145</v>
      </c>
      <c r="E7570" t="s">
        <v>17</v>
      </c>
      <c r="I7570">
        <v>7.75</v>
      </c>
      <c r="J7570">
        <v>42.83</v>
      </c>
      <c r="K7570">
        <v>331.9325</v>
      </c>
    </row>
    <row r="7571" spans="1:14" hidden="1" x14ac:dyDescent="0.2">
      <c r="A7571" t="s">
        <v>85</v>
      </c>
      <c r="B7571" t="s">
        <v>1287</v>
      </c>
      <c r="C7571" t="s">
        <v>1145</v>
      </c>
      <c r="E7571" t="s">
        <v>17</v>
      </c>
      <c r="I7571">
        <v>7.75</v>
      </c>
      <c r="J7571">
        <v>42.83</v>
      </c>
      <c r="K7571">
        <v>331.9325</v>
      </c>
      <c r="N7571" t="s">
        <v>1299</v>
      </c>
    </row>
    <row r="7572" spans="1:14" hidden="1" x14ac:dyDescent="0.2">
      <c r="A7572" t="s">
        <v>85</v>
      </c>
      <c r="B7572" t="s">
        <v>1287</v>
      </c>
      <c r="C7572" t="s">
        <v>1145</v>
      </c>
      <c r="E7572" t="s">
        <v>1291</v>
      </c>
      <c r="F7572" t="s">
        <v>1292</v>
      </c>
      <c r="G7572" t="s">
        <v>134</v>
      </c>
      <c r="H7572" t="s">
        <v>32</v>
      </c>
      <c r="I7572">
        <v>7.75</v>
      </c>
      <c r="J7572">
        <v>42.83</v>
      </c>
      <c r="K7572">
        <v>331.9325</v>
      </c>
      <c r="L7572" t="s">
        <v>24</v>
      </c>
      <c r="M7572" t="s">
        <v>1293</v>
      </c>
    </row>
    <row r="7573" spans="1:14" hidden="1" x14ac:dyDescent="0.2">
      <c r="A7573" t="s">
        <v>85</v>
      </c>
      <c r="B7573" t="s">
        <v>1287</v>
      </c>
      <c r="C7573" t="s">
        <v>1145</v>
      </c>
      <c r="E7573" t="s">
        <v>1307</v>
      </c>
      <c r="F7573" t="s">
        <v>1308</v>
      </c>
      <c r="G7573" t="s">
        <v>134</v>
      </c>
      <c r="H7573" t="s">
        <v>32</v>
      </c>
      <c r="I7573">
        <v>7.75</v>
      </c>
      <c r="J7573">
        <v>42.83</v>
      </c>
      <c r="K7573">
        <v>331.9325</v>
      </c>
      <c r="L7573" t="s">
        <v>24</v>
      </c>
      <c r="M7573" t="s">
        <v>1244</v>
      </c>
    </row>
    <row r="7574" spans="1:14" hidden="1" x14ac:dyDescent="0.2">
      <c r="A7574" t="s">
        <v>85</v>
      </c>
      <c r="B7574" t="s">
        <v>1287</v>
      </c>
      <c r="C7574" t="s">
        <v>1145</v>
      </c>
      <c r="E7574" t="s">
        <v>1301</v>
      </c>
      <c r="F7574" t="s">
        <v>1302</v>
      </c>
      <c r="G7574" t="s">
        <v>396</v>
      </c>
      <c r="H7574" t="s">
        <v>180</v>
      </c>
      <c r="I7574">
        <v>7.75</v>
      </c>
      <c r="J7574">
        <v>42.83</v>
      </c>
      <c r="K7574">
        <v>331.9325</v>
      </c>
      <c r="L7574" t="s">
        <v>24</v>
      </c>
      <c r="M7574" t="s">
        <v>1303</v>
      </c>
    </row>
    <row r="7575" spans="1:14" hidden="1" x14ac:dyDescent="0.2">
      <c r="A7575" t="s">
        <v>85</v>
      </c>
      <c r="B7575" t="s">
        <v>1287</v>
      </c>
      <c r="C7575" t="s">
        <v>1145</v>
      </c>
      <c r="E7575" t="s">
        <v>18</v>
      </c>
      <c r="I7575">
        <v>7.75</v>
      </c>
      <c r="J7575">
        <v>42.83</v>
      </c>
      <c r="K7575">
        <v>331.9325</v>
      </c>
    </row>
    <row r="7576" spans="1:14" hidden="1" x14ac:dyDescent="0.2">
      <c r="A7576" t="s">
        <v>84</v>
      </c>
      <c r="B7576" t="s">
        <v>1287</v>
      </c>
      <c r="C7576" t="s">
        <v>1145</v>
      </c>
      <c r="E7576" t="s">
        <v>17</v>
      </c>
      <c r="I7576">
        <v>23.25</v>
      </c>
      <c r="J7576">
        <v>42.83</v>
      </c>
      <c r="K7576">
        <v>995.79750000000001</v>
      </c>
    </row>
    <row r="7577" spans="1:14" hidden="1" x14ac:dyDescent="0.2">
      <c r="A7577" t="s">
        <v>84</v>
      </c>
      <c r="B7577" t="s">
        <v>1287</v>
      </c>
      <c r="C7577" t="s">
        <v>1145</v>
      </c>
      <c r="E7577" t="s">
        <v>1289</v>
      </c>
      <c r="F7577" t="s">
        <v>1290</v>
      </c>
      <c r="G7577" t="s">
        <v>1191</v>
      </c>
      <c r="H7577" t="s">
        <v>32</v>
      </c>
      <c r="I7577">
        <v>8.75</v>
      </c>
      <c r="J7577">
        <v>42.83</v>
      </c>
      <c r="K7577">
        <v>374.76249999999999</v>
      </c>
      <c r="L7577" t="s">
        <v>24</v>
      </c>
      <c r="M7577" t="s">
        <v>1229</v>
      </c>
    </row>
    <row r="7578" spans="1:14" hidden="1" x14ac:dyDescent="0.2">
      <c r="A7578" t="s">
        <v>84</v>
      </c>
      <c r="B7578" t="s">
        <v>1287</v>
      </c>
      <c r="C7578" t="s">
        <v>1145</v>
      </c>
      <c r="E7578" t="s">
        <v>20</v>
      </c>
      <c r="I7578">
        <v>1.5</v>
      </c>
      <c r="J7578">
        <v>42.83</v>
      </c>
      <c r="K7578">
        <v>64.245000000000005</v>
      </c>
      <c r="N7578" t="s">
        <v>1309</v>
      </c>
    </row>
    <row r="7579" spans="1:14" hidden="1" x14ac:dyDescent="0.2">
      <c r="A7579" t="s">
        <v>84</v>
      </c>
      <c r="B7579" t="s">
        <v>1287</v>
      </c>
      <c r="C7579" t="s">
        <v>1145</v>
      </c>
      <c r="E7579" t="s">
        <v>1296</v>
      </c>
      <c r="F7579" t="s">
        <v>1297</v>
      </c>
      <c r="G7579" t="s">
        <v>134</v>
      </c>
      <c r="H7579" t="s">
        <v>180</v>
      </c>
      <c r="I7579">
        <v>5.25</v>
      </c>
      <c r="J7579">
        <v>42.83</v>
      </c>
      <c r="K7579">
        <v>224.85749999999999</v>
      </c>
      <c r="L7579" t="s">
        <v>24</v>
      </c>
      <c r="M7579" t="s">
        <v>1298</v>
      </c>
    </row>
    <row r="7580" spans="1:14" hidden="1" x14ac:dyDescent="0.2">
      <c r="A7580" t="s">
        <v>83</v>
      </c>
      <c r="B7580" t="s">
        <v>1287</v>
      </c>
      <c r="C7580" t="s">
        <v>1145</v>
      </c>
      <c r="E7580" t="s">
        <v>79</v>
      </c>
      <c r="I7580">
        <v>15.5</v>
      </c>
      <c r="J7580">
        <v>42.83</v>
      </c>
      <c r="K7580">
        <v>663.86500000000001</v>
      </c>
    </row>
    <row r="7581" spans="1:14" hidden="1" x14ac:dyDescent="0.2">
      <c r="A7581" t="s">
        <v>83</v>
      </c>
      <c r="B7581" t="s">
        <v>1287</v>
      </c>
      <c r="C7581" t="s">
        <v>1145</v>
      </c>
      <c r="E7581" t="s">
        <v>17</v>
      </c>
      <c r="I7581">
        <v>7.75</v>
      </c>
      <c r="J7581">
        <v>42.83</v>
      </c>
      <c r="K7581">
        <v>331.9325</v>
      </c>
    </row>
    <row r="7582" spans="1:14" hidden="1" x14ac:dyDescent="0.2">
      <c r="A7582" t="s">
        <v>83</v>
      </c>
      <c r="B7582" t="s">
        <v>1287</v>
      </c>
      <c r="C7582" t="s">
        <v>1145</v>
      </c>
      <c r="E7582" t="s">
        <v>46</v>
      </c>
      <c r="I7582">
        <v>3</v>
      </c>
      <c r="J7582">
        <v>42.83</v>
      </c>
      <c r="K7582">
        <v>128.49</v>
      </c>
    </row>
    <row r="7583" spans="1:14" hidden="1" x14ac:dyDescent="0.2">
      <c r="A7583" t="s">
        <v>83</v>
      </c>
      <c r="B7583" t="s">
        <v>1287</v>
      </c>
      <c r="C7583" t="s">
        <v>1145</v>
      </c>
      <c r="E7583" t="s">
        <v>20</v>
      </c>
      <c r="I7583">
        <v>3</v>
      </c>
      <c r="J7583">
        <v>42.83</v>
      </c>
      <c r="K7583">
        <v>128.49</v>
      </c>
    </row>
    <row r="7584" spans="1:14" hidden="1" x14ac:dyDescent="0.2">
      <c r="A7584" t="s">
        <v>83</v>
      </c>
      <c r="B7584" t="s">
        <v>1287</v>
      </c>
      <c r="C7584" t="s">
        <v>1145</v>
      </c>
      <c r="E7584" t="s">
        <v>1294</v>
      </c>
      <c r="F7584" t="s">
        <v>1295</v>
      </c>
      <c r="G7584" t="s">
        <v>134</v>
      </c>
      <c r="H7584" t="s">
        <v>64</v>
      </c>
      <c r="I7584">
        <v>9.5</v>
      </c>
      <c r="J7584">
        <v>42.83</v>
      </c>
      <c r="K7584">
        <v>406.88499999999999</v>
      </c>
      <c r="L7584" t="s">
        <v>24</v>
      </c>
      <c r="M7584" t="s">
        <v>1236</v>
      </c>
    </row>
    <row r="7585" spans="1:14" hidden="1" x14ac:dyDescent="0.2">
      <c r="A7585" t="s">
        <v>109</v>
      </c>
      <c r="B7585" t="s">
        <v>1287</v>
      </c>
      <c r="C7585" t="s">
        <v>1145</v>
      </c>
      <c r="E7585" t="s">
        <v>17</v>
      </c>
      <c r="I7585">
        <v>38.75</v>
      </c>
      <c r="J7585">
        <v>42.83</v>
      </c>
      <c r="K7585">
        <v>1659.6624999999999</v>
      </c>
    </row>
    <row r="7586" spans="1:14" hidden="1" x14ac:dyDescent="0.2">
      <c r="A7586" t="s">
        <v>36</v>
      </c>
      <c r="B7586" t="s">
        <v>1287</v>
      </c>
      <c r="C7586" t="s">
        <v>1145</v>
      </c>
      <c r="E7586" t="s">
        <v>17</v>
      </c>
      <c r="I7586">
        <v>15.5</v>
      </c>
      <c r="J7586">
        <v>42.83</v>
      </c>
      <c r="K7586">
        <v>663.86500000000001</v>
      </c>
      <c r="N7586" t="s">
        <v>1310</v>
      </c>
    </row>
    <row r="7587" spans="1:14" hidden="1" x14ac:dyDescent="0.2">
      <c r="A7587" t="s">
        <v>36</v>
      </c>
      <c r="B7587" t="s">
        <v>1287</v>
      </c>
      <c r="C7587" t="s">
        <v>1145</v>
      </c>
      <c r="E7587" t="s">
        <v>1230</v>
      </c>
      <c r="F7587" t="s">
        <v>1231</v>
      </c>
      <c r="G7587" t="s">
        <v>134</v>
      </c>
      <c r="H7587" t="s">
        <v>64</v>
      </c>
      <c r="I7587">
        <v>7.75</v>
      </c>
      <c r="J7587">
        <v>42.83</v>
      </c>
      <c r="K7587">
        <v>331.9325</v>
      </c>
      <c r="L7587" t="s">
        <v>24</v>
      </c>
      <c r="M7587" t="s">
        <v>1232</v>
      </c>
    </row>
    <row r="7588" spans="1:14" hidden="1" x14ac:dyDescent="0.2">
      <c r="A7588" t="s">
        <v>36</v>
      </c>
      <c r="B7588" t="s">
        <v>1287</v>
      </c>
      <c r="C7588" t="s">
        <v>1145</v>
      </c>
      <c r="E7588" t="s">
        <v>1289</v>
      </c>
      <c r="F7588" t="s">
        <v>1290</v>
      </c>
      <c r="G7588" t="s">
        <v>1191</v>
      </c>
      <c r="H7588" t="s">
        <v>32</v>
      </c>
      <c r="I7588">
        <v>15.5</v>
      </c>
      <c r="J7588">
        <v>42.83</v>
      </c>
      <c r="K7588">
        <v>663.86500000000001</v>
      </c>
      <c r="L7588" t="s">
        <v>24</v>
      </c>
      <c r="M7588" t="s">
        <v>1229</v>
      </c>
    </row>
    <row r="7589" spans="1:14" hidden="1" x14ac:dyDescent="0.2">
      <c r="A7589" t="s">
        <v>37</v>
      </c>
      <c r="B7589" t="s">
        <v>1287</v>
      </c>
      <c r="C7589" t="s">
        <v>1145</v>
      </c>
      <c r="E7589" t="s">
        <v>20</v>
      </c>
      <c r="I7589">
        <v>7.75</v>
      </c>
      <c r="J7589">
        <v>42.83</v>
      </c>
      <c r="K7589">
        <v>331.9325</v>
      </c>
      <c r="N7589" t="s">
        <v>1311</v>
      </c>
    </row>
    <row r="7590" spans="1:14" hidden="1" x14ac:dyDescent="0.2">
      <c r="A7590" t="s">
        <v>37</v>
      </c>
      <c r="B7590" t="s">
        <v>1287</v>
      </c>
      <c r="C7590" t="s">
        <v>1145</v>
      </c>
      <c r="E7590" t="s">
        <v>18</v>
      </c>
      <c r="I7590">
        <v>7.75</v>
      </c>
      <c r="J7590">
        <v>42.83</v>
      </c>
      <c r="K7590">
        <v>331.9325</v>
      </c>
      <c r="N7590" t="s">
        <v>1312</v>
      </c>
    </row>
    <row r="7591" spans="1:14" hidden="1" x14ac:dyDescent="0.2">
      <c r="A7591" t="s">
        <v>37</v>
      </c>
      <c r="B7591" t="s">
        <v>1287</v>
      </c>
      <c r="C7591" t="s">
        <v>1145</v>
      </c>
      <c r="E7591" t="s">
        <v>1296</v>
      </c>
      <c r="F7591" t="s">
        <v>1297</v>
      </c>
      <c r="G7591" t="s">
        <v>134</v>
      </c>
      <c r="H7591" t="s">
        <v>180</v>
      </c>
      <c r="I7591">
        <v>15.5</v>
      </c>
      <c r="J7591">
        <v>42.83</v>
      </c>
      <c r="K7591">
        <v>663.86500000000001</v>
      </c>
      <c r="L7591" t="s">
        <v>24</v>
      </c>
      <c r="M7591" t="s">
        <v>1298</v>
      </c>
    </row>
    <row r="7592" spans="1:14" hidden="1" x14ac:dyDescent="0.2">
      <c r="A7592" t="s">
        <v>37</v>
      </c>
      <c r="B7592" t="s">
        <v>1287</v>
      </c>
      <c r="C7592" t="s">
        <v>1145</v>
      </c>
      <c r="E7592" t="s">
        <v>1301</v>
      </c>
      <c r="F7592" t="s">
        <v>1302</v>
      </c>
      <c r="G7592" t="s">
        <v>396</v>
      </c>
      <c r="H7592" t="s">
        <v>180</v>
      </c>
      <c r="I7592">
        <v>7.75</v>
      </c>
      <c r="J7592">
        <v>42.83</v>
      </c>
      <c r="K7592">
        <v>331.9325</v>
      </c>
      <c r="L7592" t="s">
        <v>24</v>
      </c>
      <c r="M7592" t="s">
        <v>1303</v>
      </c>
    </row>
    <row r="7593" spans="1:14" hidden="1" x14ac:dyDescent="0.2">
      <c r="A7593" t="s">
        <v>39</v>
      </c>
      <c r="B7593" t="s">
        <v>1287</v>
      </c>
      <c r="C7593" t="s">
        <v>1145</v>
      </c>
      <c r="E7593" t="s">
        <v>46</v>
      </c>
      <c r="I7593">
        <v>7.75</v>
      </c>
      <c r="J7593">
        <v>42.83</v>
      </c>
      <c r="K7593">
        <v>331.9325</v>
      </c>
    </row>
    <row r="7594" spans="1:14" hidden="1" x14ac:dyDescent="0.2">
      <c r="A7594" t="s">
        <v>39</v>
      </c>
      <c r="B7594" t="s">
        <v>1287</v>
      </c>
      <c r="C7594" t="s">
        <v>1145</v>
      </c>
      <c r="E7594" t="s">
        <v>17</v>
      </c>
      <c r="I7594">
        <v>7.75</v>
      </c>
      <c r="J7594">
        <v>42.83</v>
      </c>
      <c r="K7594">
        <v>331.9325</v>
      </c>
      <c r="N7594" t="s">
        <v>1299</v>
      </c>
    </row>
    <row r="7595" spans="1:14" hidden="1" x14ac:dyDescent="0.2">
      <c r="A7595" t="s">
        <v>39</v>
      </c>
      <c r="B7595" t="s">
        <v>1287</v>
      </c>
      <c r="C7595" t="s">
        <v>1145</v>
      </c>
      <c r="E7595" t="s">
        <v>20</v>
      </c>
      <c r="I7595">
        <v>2</v>
      </c>
      <c r="J7595">
        <v>42.83</v>
      </c>
      <c r="K7595">
        <v>85.66</v>
      </c>
    </row>
    <row r="7596" spans="1:14" hidden="1" x14ac:dyDescent="0.2">
      <c r="A7596" t="s">
        <v>39</v>
      </c>
      <c r="B7596" t="s">
        <v>1287</v>
      </c>
      <c r="C7596" t="s">
        <v>1145</v>
      </c>
      <c r="E7596" t="s">
        <v>18</v>
      </c>
      <c r="I7596">
        <v>7.75</v>
      </c>
      <c r="J7596">
        <v>42.83</v>
      </c>
      <c r="K7596">
        <v>331.9325</v>
      </c>
      <c r="N7596" t="s">
        <v>1313</v>
      </c>
    </row>
    <row r="7597" spans="1:14" hidden="1" x14ac:dyDescent="0.2">
      <c r="A7597" t="s">
        <v>39</v>
      </c>
      <c r="B7597" t="s">
        <v>1287</v>
      </c>
      <c r="C7597" t="s">
        <v>1145</v>
      </c>
      <c r="E7597" t="s">
        <v>1294</v>
      </c>
      <c r="F7597" t="s">
        <v>1295</v>
      </c>
      <c r="G7597" t="s">
        <v>134</v>
      </c>
      <c r="H7597" t="s">
        <v>64</v>
      </c>
      <c r="I7597">
        <v>13.5</v>
      </c>
      <c r="J7597">
        <v>42.83</v>
      </c>
      <c r="K7597">
        <v>578.20500000000004</v>
      </c>
      <c r="L7597" t="s">
        <v>24</v>
      </c>
      <c r="M7597" t="s">
        <v>1236</v>
      </c>
      <c r="N7597" t="s">
        <v>1313</v>
      </c>
    </row>
    <row r="7598" spans="1:14" hidden="1" x14ac:dyDescent="0.2">
      <c r="A7598" t="s">
        <v>47</v>
      </c>
      <c r="B7598" t="s">
        <v>1287</v>
      </c>
      <c r="C7598" t="s">
        <v>1145</v>
      </c>
      <c r="E7598" t="s">
        <v>20</v>
      </c>
      <c r="I7598">
        <v>7.75</v>
      </c>
      <c r="J7598">
        <v>42.83</v>
      </c>
      <c r="K7598">
        <v>331.9325</v>
      </c>
      <c r="N7598" t="s">
        <v>1314</v>
      </c>
    </row>
    <row r="7599" spans="1:14" hidden="1" x14ac:dyDescent="0.2">
      <c r="A7599" t="s">
        <v>47</v>
      </c>
      <c r="B7599" t="s">
        <v>1287</v>
      </c>
      <c r="C7599" t="s">
        <v>1145</v>
      </c>
      <c r="E7599" t="s">
        <v>46</v>
      </c>
      <c r="I7599">
        <v>4</v>
      </c>
      <c r="J7599">
        <v>42.83</v>
      </c>
      <c r="K7599">
        <v>171.32</v>
      </c>
    </row>
    <row r="7600" spans="1:14" hidden="1" x14ac:dyDescent="0.2">
      <c r="A7600" t="s">
        <v>47</v>
      </c>
      <c r="B7600" t="s">
        <v>1287</v>
      </c>
      <c r="C7600" t="s">
        <v>1145</v>
      </c>
      <c r="E7600" t="s">
        <v>1301</v>
      </c>
      <c r="F7600" t="s">
        <v>1302</v>
      </c>
      <c r="G7600" t="s">
        <v>396</v>
      </c>
      <c r="H7600" t="s">
        <v>180</v>
      </c>
      <c r="I7600">
        <v>7.75</v>
      </c>
      <c r="J7600">
        <v>42.83</v>
      </c>
      <c r="K7600">
        <v>331.9325</v>
      </c>
      <c r="L7600" t="s">
        <v>24</v>
      </c>
      <c r="M7600" t="s">
        <v>1303</v>
      </c>
    </row>
    <row r="7601" spans="1:14" hidden="1" x14ac:dyDescent="0.2">
      <c r="A7601" t="s">
        <v>47</v>
      </c>
      <c r="B7601" t="s">
        <v>1287</v>
      </c>
      <c r="C7601" t="s">
        <v>1145</v>
      </c>
      <c r="E7601" t="s">
        <v>1296</v>
      </c>
      <c r="F7601" t="s">
        <v>1297</v>
      </c>
      <c r="G7601" t="s">
        <v>134</v>
      </c>
      <c r="H7601" t="s">
        <v>180</v>
      </c>
      <c r="I7601">
        <v>15.5</v>
      </c>
      <c r="J7601">
        <v>42.83</v>
      </c>
      <c r="K7601">
        <v>663.86500000000001</v>
      </c>
      <c r="L7601" t="s">
        <v>24</v>
      </c>
      <c r="M7601" t="s">
        <v>1298</v>
      </c>
    </row>
    <row r="7602" spans="1:14" hidden="1" x14ac:dyDescent="0.2">
      <c r="A7602" t="s">
        <v>47</v>
      </c>
      <c r="B7602" t="s">
        <v>1287</v>
      </c>
      <c r="C7602" t="s">
        <v>1145</v>
      </c>
      <c r="E7602" t="s">
        <v>18</v>
      </c>
      <c r="I7602">
        <v>3.75</v>
      </c>
      <c r="J7602">
        <v>42.83</v>
      </c>
      <c r="K7602">
        <v>160.61250000000001</v>
      </c>
    </row>
    <row r="7603" spans="1:14" hidden="1" x14ac:dyDescent="0.2">
      <c r="A7603" t="s">
        <v>44</v>
      </c>
      <c r="B7603" t="s">
        <v>1287</v>
      </c>
      <c r="C7603" t="s">
        <v>1145</v>
      </c>
      <c r="E7603" t="s">
        <v>17</v>
      </c>
      <c r="I7603">
        <v>38.75</v>
      </c>
      <c r="J7603">
        <v>42.83</v>
      </c>
      <c r="K7603">
        <v>1659.6624999999999</v>
      </c>
    </row>
    <row r="7604" spans="1:14" hidden="1" x14ac:dyDescent="0.2">
      <c r="A7604" t="s">
        <v>48</v>
      </c>
      <c r="B7604" t="s">
        <v>1287</v>
      </c>
      <c r="C7604" t="s">
        <v>1145</v>
      </c>
      <c r="E7604" t="s">
        <v>46</v>
      </c>
      <c r="I7604">
        <v>7.75</v>
      </c>
      <c r="J7604">
        <v>42.83</v>
      </c>
      <c r="K7604">
        <v>331.9325</v>
      </c>
    </row>
    <row r="7605" spans="1:14" hidden="1" x14ac:dyDescent="0.2">
      <c r="A7605" t="s">
        <v>48</v>
      </c>
      <c r="B7605" t="s">
        <v>1287</v>
      </c>
      <c r="C7605" t="s">
        <v>1145</v>
      </c>
      <c r="E7605" t="s">
        <v>1289</v>
      </c>
      <c r="F7605" t="s">
        <v>1290</v>
      </c>
      <c r="G7605" t="s">
        <v>1191</v>
      </c>
      <c r="H7605" t="s">
        <v>32</v>
      </c>
      <c r="I7605">
        <v>7.75</v>
      </c>
      <c r="J7605">
        <v>42.83</v>
      </c>
      <c r="K7605">
        <v>331.9325</v>
      </c>
      <c r="L7605" t="s">
        <v>24</v>
      </c>
      <c r="M7605" t="s">
        <v>1229</v>
      </c>
    </row>
    <row r="7606" spans="1:14" hidden="1" x14ac:dyDescent="0.2">
      <c r="A7606" t="s">
        <v>48</v>
      </c>
      <c r="B7606" t="s">
        <v>1287</v>
      </c>
      <c r="C7606" t="s">
        <v>1145</v>
      </c>
      <c r="E7606" t="s">
        <v>17</v>
      </c>
      <c r="I7606">
        <v>7.75</v>
      </c>
      <c r="J7606">
        <v>42.83</v>
      </c>
      <c r="K7606">
        <v>331.9325</v>
      </c>
      <c r="N7606" t="s">
        <v>1315</v>
      </c>
    </row>
    <row r="7607" spans="1:14" hidden="1" x14ac:dyDescent="0.2">
      <c r="A7607" t="s">
        <v>48</v>
      </c>
      <c r="B7607" t="s">
        <v>1287</v>
      </c>
      <c r="C7607" t="s">
        <v>1145</v>
      </c>
      <c r="E7607" t="s">
        <v>1294</v>
      </c>
      <c r="F7607" t="s">
        <v>1295</v>
      </c>
      <c r="G7607" t="s">
        <v>134</v>
      </c>
      <c r="H7607" t="s">
        <v>64</v>
      </c>
      <c r="I7607">
        <v>15.5</v>
      </c>
      <c r="J7607">
        <v>42.83</v>
      </c>
      <c r="K7607">
        <v>663.86500000000001</v>
      </c>
      <c r="L7607" t="s">
        <v>24</v>
      </c>
      <c r="M7607" t="s">
        <v>1236</v>
      </c>
    </row>
    <row r="7608" spans="1:14" hidden="1" x14ac:dyDescent="0.2">
      <c r="A7608" t="s">
        <v>49</v>
      </c>
      <c r="B7608" t="s">
        <v>1287</v>
      </c>
      <c r="C7608" t="s">
        <v>1145</v>
      </c>
      <c r="E7608" t="s">
        <v>17</v>
      </c>
      <c r="I7608">
        <v>9.75</v>
      </c>
      <c r="J7608">
        <v>42.83</v>
      </c>
      <c r="K7608">
        <v>417.59249999999997</v>
      </c>
      <c r="N7608" t="s">
        <v>1316</v>
      </c>
    </row>
    <row r="7609" spans="1:14" hidden="1" x14ac:dyDescent="0.2">
      <c r="A7609" t="s">
        <v>49</v>
      </c>
      <c r="B7609" t="s">
        <v>1287</v>
      </c>
      <c r="C7609" t="s">
        <v>1145</v>
      </c>
      <c r="E7609" t="s">
        <v>1296</v>
      </c>
      <c r="F7609" t="s">
        <v>1297</v>
      </c>
      <c r="G7609" t="s">
        <v>134</v>
      </c>
      <c r="H7609" t="s">
        <v>180</v>
      </c>
      <c r="I7609">
        <v>15.5</v>
      </c>
      <c r="J7609">
        <v>42.83</v>
      </c>
      <c r="K7609">
        <v>663.86500000000001</v>
      </c>
      <c r="L7609" t="s">
        <v>24</v>
      </c>
      <c r="M7609" t="s">
        <v>1298</v>
      </c>
    </row>
    <row r="7610" spans="1:14" hidden="1" x14ac:dyDescent="0.2">
      <c r="A7610" t="s">
        <v>49</v>
      </c>
      <c r="B7610" t="s">
        <v>1287</v>
      </c>
      <c r="C7610" t="s">
        <v>1145</v>
      </c>
      <c r="E7610" t="s">
        <v>1291</v>
      </c>
      <c r="F7610" t="s">
        <v>1292</v>
      </c>
      <c r="G7610" t="s">
        <v>134</v>
      </c>
      <c r="H7610" t="s">
        <v>32</v>
      </c>
      <c r="I7610">
        <v>7.75</v>
      </c>
      <c r="J7610">
        <v>42.83</v>
      </c>
      <c r="K7610">
        <v>331.9325</v>
      </c>
      <c r="L7610" t="s">
        <v>24</v>
      </c>
      <c r="M7610" t="s">
        <v>1293</v>
      </c>
    </row>
    <row r="7611" spans="1:14" hidden="1" x14ac:dyDescent="0.2">
      <c r="A7611" t="s">
        <v>49</v>
      </c>
      <c r="B7611" t="s">
        <v>1287</v>
      </c>
      <c r="C7611" t="s">
        <v>1145</v>
      </c>
      <c r="E7611" t="s">
        <v>1307</v>
      </c>
      <c r="F7611" t="s">
        <v>1308</v>
      </c>
      <c r="G7611" t="s">
        <v>134</v>
      </c>
      <c r="H7611" t="s">
        <v>32</v>
      </c>
      <c r="I7611">
        <v>5.75</v>
      </c>
      <c r="J7611">
        <v>42.83</v>
      </c>
      <c r="K7611">
        <v>246.27250000000001</v>
      </c>
      <c r="L7611" t="s">
        <v>24</v>
      </c>
      <c r="M7611" t="s">
        <v>1244</v>
      </c>
    </row>
    <row r="7612" spans="1:14" hidden="1" x14ac:dyDescent="0.2">
      <c r="A7612" t="s">
        <v>51</v>
      </c>
      <c r="B7612" t="s">
        <v>1287</v>
      </c>
      <c r="C7612" t="s">
        <v>1145</v>
      </c>
      <c r="E7612" t="s">
        <v>17</v>
      </c>
      <c r="I7612">
        <v>7.75</v>
      </c>
      <c r="J7612">
        <v>42.83</v>
      </c>
      <c r="K7612">
        <v>331.9325</v>
      </c>
      <c r="N7612" t="s">
        <v>1299</v>
      </c>
    </row>
    <row r="7613" spans="1:14" hidden="1" x14ac:dyDescent="0.2">
      <c r="A7613" t="s">
        <v>51</v>
      </c>
      <c r="B7613" t="s">
        <v>1287</v>
      </c>
      <c r="C7613" t="s">
        <v>1145</v>
      </c>
      <c r="E7613" t="s">
        <v>19</v>
      </c>
      <c r="I7613">
        <v>15.5</v>
      </c>
      <c r="J7613">
        <v>42.83</v>
      </c>
      <c r="K7613">
        <v>663.86500000000001</v>
      </c>
      <c r="N7613" t="s">
        <v>1317</v>
      </c>
    </row>
    <row r="7614" spans="1:14" hidden="1" x14ac:dyDescent="0.2">
      <c r="A7614" t="s">
        <v>51</v>
      </c>
      <c r="B7614" t="s">
        <v>1287</v>
      </c>
      <c r="C7614" t="s">
        <v>1145</v>
      </c>
      <c r="E7614" t="s">
        <v>20</v>
      </c>
      <c r="I7614">
        <v>9.75</v>
      </c>
      <c r="J7614">
        <v>42.83</v>
      </c>
      <c r="K7614">
        <v>417.59249999999997</v>
      </c>
      <c r="N7614" t="s">
        <v>1318</v>
      </c>
    </row>
    <row r="7615" spans="1:14" hidden="1" x14ac:dyDescent="0.2">
      <c r="A7615" t="s">
        <v>51</v>
      </c>
      <c r="B7615" t="s">
        <v>1287</v>
      </c>
      <c r="C7615" t="s">
        <v>1145</v>
      </c>
      <c r="E7615" t="s">
        <v>1289</v>
      </c>
      <c r="F7615" t="s">
        <v>1290</v>
      </c>
      <c r="G7615" t="s">
        <v>1191</v>
      </c>
      <c r="H7615" t="s">
        <v>32</v>
      </c>
      <c r="I7615">
        <v>5.75</v>
      </c>
      <c r="J7615">
        <v>42.83</v>
      </c>
      <c r="K7615">
        <v>246.27250000000001</v>
      </c>
      <c r="L7615" t="s">
        <v>24</v>
      </c>
      <c r="M7615" t="s">
        <v>1229</v>
      </c>
    </row>
    <row r="7616" spans="1:14" hidden="1" x14ac:dyDescent="0.2">
      <c r="A7616" t="s">
        <v>55</v>
      </c>
      <c r="B7616" t="s">
        <v>1287</v>
      </c>
      <c r="C7616" t="s">
        <v>1145</v>
      </c>
      <c r="E7616" t="s">
        <v>46</v>
      </c>
      <c r="I7616">
        <v>18</v>
      </c>
      <c r="J7616">
        <v>42.83</v>
      </c>
      <c r="K7616">
        <v>770.94</v>
      </c>
    </row>
    <row r="7617" spans="1:14" hidden="1" x14ac:dyDescent="0.2">
      <c r="A7617" t="s">
        <v>55</v>
      </c>
      <c r="B7617" t="s">
        <v>1287</v>
      </c>
      <c r="C7617" t="s">
        <v>1145</v>
      </c>
      <c r="E7617" t="s">
        <v>1289</v>
      </c>
      <c r="F7617" t="s">
        <v>1290</v>
      </c>
      <c r="G7617" t="s">
        <v>1191</v>
      </c>
      <c r="H7617" t="s">
        <v>32</v>
      </c>
      <c r="I7617">
        <v>7.75</v>
      </c>
      <c r="J7617">
        <v>42.83</v>
      </c>
      <c r="K7617">
        <v>331.9325</v>
      </c>
      <c r="L7617" t="s">
        <v>24</v>
      </c>
      <c r="M7617" t="s">
        <v>1229</v>
      </c>
    </row>
    <row r="7618" spans="1:14" hidden="1" x14ac:dyDescent="0.2">
      <c r="A7618" t="s">
        <v>55</v>
      </c>
      <c r="B7618" t="s">
        <v>1287</v>
      </c>
      <c r="C7618" t="s">
        <v>1145</v>
      </c>
      <c r="E7618" t="s">
        <v>1294</v>
      </c>
      <c r="F7618" t="s">
        <v>1295</v>
      </c>
      <c r="G7618" t="s">
        <v>134</v>
      </c>
      <c r="H7618" t="s">
        <v>64</v>
      </c>
      <c r="I7618">
        <v>7.75</v>
      </c>
      <c r="J7618">
        <v>42.83</v>
      </c>
      <c r="K7618">
        <v>331.9325</v>
      </c>
      <c r="L7618" t="s">
        <v>24</v>
      </c>
      <c r="M7618" t="s">
        <v>1236</v>
      </c>
    </row>
    <row r="7619" spans="1:14" hidden="1" x14ac:dyDescent="0.2">
      <c r="A7619" t="s">
        <v>55</v>
      </c>
      <c r="B7619" t="s">
        <v>1287</v>
      </c>
      <c r="C7619" t="s">
        <v>1145</v>
      </c>
      <c r="E7619" t="s">
        <v>19</v>
      </c>
      <c r="I7619">
        <v>5.25</v>
      </c>
      <c r="J7619">
        <v>42.83</v>
      </c>
      <c r="K7619">
        <v>224.85749999999999</v>
      </c>
      <c r="N7619" t="s">
        <v>1319</v>
      </c>
    </row>
    <row r="7620" spans="1:14" hidden="1" x14ac:dyDescent="0.2">
      <c r="A7620" t="s">
        <v>56</v>
      </c>
      <c r="B7620" t="s">
        <v>1287</v>
      </c>
      <c r="C7620" t="s">
        <v>1145</v>
      </c>
      <c r="E7620" t="s">
        <v>17</v>
      </c>
      <c r="I7620">
        <v>7.75</v>
      </c>
      <c r="J7620">
        <v>42.83</v>
      </c>
      <c r="K7620">
        <v>331.9325</v>
      </c>
      <c r="N7620" t="s">
        <v>1299</v>
      </c>
    </row>
    <row r="7621" spans="1:14" hidden="1" x14ac:dyDescent="0.2">
      <c r="A7621" t="s">
        <v>56</v>
      </c>
      <c r="B7621" t="s">
        <v>1287</v>
      </c>
      <c r="C7621" t="s">
        <v>1145</v>
      </c>
      <c r="E7621" t="s">
        <v>46</v>
      </c>
      <c r="I7621">
        <v>7.75</v>
      </c>
      <c r="J7621">
        <v>42.83</v>
      </c>
      <c r="K7621">
        <v>331.9325</v>
      </c>
    </row>
    <row r="7622" spans="1:14" hidden="1" x14ac:dyDescent="0.2">
      <c r="A7622" t="s">
        <v>56</v>
      </c>
      <c r="B7622" t="s">
        <v>1287</v>
      </c>
      <c r="C7622" t="s">
        <v>1145</v>
      </c>
      <c r="E7622" t="s">
        <v>1289</v>
      </c>
      <c r="F7622" t="s">
        <v>1290</v>
      </c>
      <c r="G7622" t="s">
        <v>1191</v>
      </c>
      <c r="H7622" t="s">
        <v>32</v>
      </c>
      <c r="I7622">
        <v>7.75</v>
      </c>
      <c r="J7622">
        <v>42.83</v>
      </c>
      <c r="K7622">
        <v>331.9325</v>
      </c>
      <c r="L7622" t="s">
        <v>24</v>
      </c>
      <c r="M7622" t="s">
        <v>1229</v>
      </c>
    </row>
    <row r="7623" spans="1:14" hidden="1" x14ac:dyDescent="0.2">
      <c r="A7623" t="s">
        <v>56</v>
      </c>
      <c r="B7623" t="s">
        <v>1287</v>
      </c>
      <c r="C7623" t="s">
        <v>1145</v>
      </c>
      <c r="E7623" t="s">
        <v>1301</v>
      </c>
      <c r="F7623" t="s">
        <v>1302</v>
      </c>
      <c r="G7623" t="s">
        <v>396</v>
      </c>
      <c r="H7623" t="s">
        <v>180</v>
      </c>
      <c r="I7623">
        <v>15.5</v>
      </c>
      <c r="J7623">
        <v>42.83</v>
      </c>
      <c r="K7623">
        <v>663.86500000000001</v>
      </c>
      <c r="L7623" t="s">
        <v>24</v>
      </c>
      <c r="M7623" t="s">
        <v>1303</v>
      </c>
    </row>
    <row r="7624" spans="1:14" hidden="1" x14ac:dyDescent="0.2">
      <c r="A7624" t="s">
        <v>60</v>
      </c>
      <c r="B7624" t="s">
        <v>1287</v>
      </c>
      <c r="C7624" t="s">
        <v>1145</v>
      </c>
      <c r="E7624" t="s">
        <v>46</v>
      </c>
      <c r="I7624">
        <v>7.75</v>
      </c>
      <c r="J7624">
        <v>42.83</v>
      </c>
      <c r="K7624">
        <v>331.9325</v>
      </c>
    </row>
    <row r="7625" spans="1:14" hidden="1" x14ac:dyDescent="0.2">
      <c r="A7625" t="s">
        <v>60</v>
      </c>
      <c r="B7625" t="s">
        <v>1287</v>
      </c>
      <c r="C7625" t="s">
        <v>1145</v>
      </c>
      <c r="E7625" t="s">
        <v>1289</v>
      </c>
      <c r="F7625" t="s">
        <v>1290</v>
      </c>
      <c r="G7625" t="s">
        <v>1191</v>
      </c>
      <c r="H7625" t="s">
        <v>32</v>
      </c>
      <c r="I7625">
        <v>15.5</v>
      </c>
      <c r="J7625">
        <v>42.83</v>
      </c>
      <c r="K7625">
        <v>663.86500000000001</v>
      </c>
      <c r="L7625" t="s">
        <v>24</v>
      </c>
      <c r="M7625" t="s">
        <v>1229</v>
      </c>
    </row>
    <row r="7626" spans="1:14" hidden="1" x14ac:dyDescent="0.2">
      <c r="A7626" t="s">
        <v>60</v>
      </c>
      <c r="B7626" t="s">
        <v>1287</v>
      </c>
      <c r="C7626" t="s">
        <v>1145</v>
      </c>
      <c r="E7626" t="s">
        <v>1301</v>
      </c>
      <c r="F7626" t="s">
        <v>1302</v>
      </c>
      <c r="G7626" t="s">
        <v>396</v>
      </c>
      <c r="H7626" t="s">
        <v>180</v>
      </c>
      <c r="I7626">
        <v>7.75</v>
      </c>
      <c r="J7626">
        <v>42.83</v>
      </c>
      <c r="K7626">
        <v>331.9325</v>
      </c>
      <c r="L7626" t="s">
        <v>24</v>
      </c>
      <c r="M7626" t="s">
        <v>1303</v>
      </c>
    </row>
    <row r="7627" spans="1:14" hidden="1" x14ac:dyDescent="0.2">
      <c r="A7627" t="s">
        <v>60</v>
      </c>
      <c r="B7627" t="s">
        <v>1287</v>
      </c>
      <c r="C7627" t="s">
        <v>1145</v>
      </c>
      <c r="E7627" t="s">
        <v>1296</v>
      </c>
      <c r="F7627" t="s">
        <v>1297</v>
      </c>
      <c r="G7627" t="s">
        <v>134</v>
      </c>
      <c r="H7627" t="s">
        <v>180</v>
      </c>
      <c r="I7627">
        <v>7.75</v>
      </c>
      <c r="J7627">
        <v>42.83</v>
      </c>
      <c r="K7627">
        <v>331.9325</v>
      </c>
      <c r="L7627" t="s">
        <v>24</v>
      </c>
      <c r="M7627" t="s">
        <v>1298</v>
      </c>
    </row>
    <row r="7628" spans="1:14" hidden="1" x14ac:dyDescent="0.2">
      <c r="A7628" t="s">
        <v>67</v>
      </c>
      <c r="B7628" t="s">
        <v>1287</v>
      </c>
      <c r="C7628" t="s">
        <v>1145</v>
      </c>
      <c r="E7628" t="s">
        <v>17</v>
      </c>
      <c r="I7628">
        <v>7.75</v>
      </c>
      <c r="J7628">
        <v>42.83</v>
      </c>
      <c r="K7628">
        <v>331.9325</v>
      </c>
      <c r="N7628" t="s">
        <v>1299</v>
      </c>
    </row>
    <row r="7629" spans="1:14" hidden="1" x14ac:dyDescent="0.2">
      <c r="A7629" t="s">
        <v>67</v>
      </c>
      <c r="B7629" t="s">
        <v>1287</v>
      </c>
      <c r="C7629" t="s">
        <v>1145</v>
      </c>
      <c r="E7629" t="s">
        <v>46</v>
      </c>
      <c r="I7629">
        <v>7.75</v>
      </c>
      <c r="J7629">
        <v>42.83</v>
      </c>
      <c r="K7629">
        <v>331.9325</v>
      </c>
    </row>
    <row r="7630" spans="1:14" hidden="1" x14ac:dyDescent="0.2">
      <c r="A7630" t="s">
        <v>67</v>
      </c>
      <c r="B7630" t="s">
        <v>1287</v>
      </c>
      <c r="C7630" t="s">
        <v>1145</v>
      </c>
      <c r="E7630" t="s">
        <v>1291</v>
      </c>
      <c r="F7630" t="s">
        <v>1292</v>
      </c>
      <c r="G7630" t="s">
        <v>134</v>
      </c>
      <c r="H7630" t="s">
        <v>32</v>
      </c>
      <c r="I7630">
        <v>7.75</v>
      </c>
      <c r="J7630">
        <v>42.83</v>
      </c>
      <c r="K7630">
        <v>331.9325</v>
      </c>
      <c r="L7630" t="s">
        <v>24</v>
      </c>
      <c r="M7630" t="s">
        <v>1293</v>
      </c>
    </row>
    <row r="7631" spans="1:14" hidden="1" x14ac:dyDescent="0.2">
      <c r="A7631" t="s">
        <v>67</v>
      </c>
      <c r="B7631" t="s">
        <v>1287</v>
      </c>
      <c r="C7631" t="s">
        <v>1145</v>
      </c>
      <c r="E7631" t="s">
        <v>1301</v>
      </c>
      <c r="F7631" t="s">
        <v>1302</v>
      </c>
      <c r="G7631" t="s">
        <v>396</v>
      </c>
      <c r="H7631" t="s">
        <v>180</v>
      </c>
      <c r="I7631">
        <v>15.5</v>
      </c>
      <c r="J7631">
        <v>42.83</v>
      </c>
      <c r="K7631">
        <v>663.86500000000001</v>
      </c>
      <c r="L7631" t="s">
        <v>24</v>
      </c>
      <c r="M7631" t="s">
        <v>1303</v>
      </c>
    </row>
    <row r="7632" spans="1:14" hidden="1" x14ac:dyDescent="0.2">
      <c r="A7632" t="s">
        <v>68</v>
      </c>
      <c r="B7632" t="s">
        <v>1287</v>
      </c>
      <c r="C7632" t="s">
        <v>1145</v>
      </c>
      <c r="E7632" t="s">
        <v>46</v>
      </c>
      <c r="I7632">
        <v>9.75</v>
      </c>
      <c r="J7632">
        <v>42.83</v>
      </c>
      <c r="K7632">
        <v>417.59249999999997</v>
      </c>
    </row>
    <row r="7633" spans="1:14" hidden="1" x14ac:dyDescent="0.2">
      <c r="A7633" t="s">
        <v>68</v>
      </c>
      <c r="B7633" t="s">
        <v>1287</v>
      </c>
      <c r="C7633" t="s">
        <v>1145</v>
      </c>
      <c r="E7633" t="s">
        <v>20</v>
      </c>
      <c r="I7633">
        <v>2</v>
      </c>
      <c r="J7633">
        <v>42.83</v>
      </c>
      <c r="K7633">
        <v>85.66</v>
      </c>
    </row>
    <row r="7634" spans="1:14" hidden="1" x14ac:dyDescent="0.2">
      <c r="A7634" t="s">
        <v>68</v>
      </c>
      <c r="B7634" t="s">
        <v>1287</v>
      </c>
      <c r="C7634" t="s">
        <v>1145</v>
      </c>
      <c r="E7634" t="s">
        <v>19</v>
      </c>
      <c r="I7634">
        <v>7.75</v>
      </c>
      <c r="J7634">
        <v>42.83</v>
      </c>
      <c r="K7634">
        <v>331.9325</v>
      </c>
      <c r="N7634" t="s">
        <v>1320</v>
      </c>
    </row>
    <row r="7635" spans="1:14" hidden="1" x14ac:dyDescent="0.2">
      <c r="A7635" t="s">
        <v>68</v>
      </c>
      <c r="B7635" t="s">
        <v>1287</v>
      </c>
      <c r="C7635" t="s">
        <v>1145</v>
      </c>
      <c r="E7635" t="s">
        <v>1307</v>
      </c>
      <c r="F7635" t="s">
        <v>1308</v>
      </c>
      <c r="G7635" t="s">
        <v>134</v>
      </c>
      <c r="H7635" t="s">
        <v>32</v>
      </c>
      <c r="I7635">
        <v>15.5</v>
      </c>
      <c r="J7635">
        <v>42.83</v>
      </c>
      <c r="K7635">
        <v>663.86500000000001</v>
      </c>
      <c r="L7635" t="s">
        <v>24</v>
      </c>
      <c r="M7635" t="s">
        <v>1244</v>
      </c>
    </row>
    <row r="7636" spans="1:14" hidden="1" x14ac:dyDescent="0.2">
      <c r="A7636" t="s">
        <v>68</v>
      </c>
      <c r="B7636" t="s">
        <v>1287</v>
      </c>
      <c r="C7636" t="s">
        <v>1145</v>
      </c>
      <c r="E7636" t="s">
        <v>1289</v>
      </c>
      <c r="F7636" t="s">
        <v>1290</v>
      </c>
      <c r="G7636" t="s">
        <v>1191</v>
      </c>
      <c r="H7636" t="s">
        <v>32</v>
      </c>
      <c r="I7636">
        <v>3.75</v>
      </c>
      <c r="J7636">
        <v>42.83</v>
      </c>
      <c r="K7636">
        <v>160.61250000000001</v>
      </c>
      <c r="L7636" t="s">
        <v>24</v>
      </c>
      <c r="M7636" t="s">
        <v>1229</v>
      </c>
    </row>
    <row r="7637" spans="1:14" hidden="1" x14ac:dyDescent="0.2">
      <c r="A7637" t="s">
        <v>69</v>
      </c>
      <c r="B7637" t="s">
        <v>1287</v>
      </c>
      <c r="C7637" t="s">
        <v>1145</v>
      </c>
      <c r="E7637" t="s">
        <v>17</v>
      </c>
      <c r="I7637">
        <v>23.25</v>
      </c>
      <c r="J7637">
        <v>42.83</v>
      </c>
      <c r="K7637">
        <v>995.79750000000001</v>
      </c>
    </row>
    <row r="7638" spans="1:14" hidden="1" x14ac:dyDescent="0.2">
      <c r="A7638" t="s">
        <v>69</v>
      </c>
      <c r="B7638" t="s">
        <v>1287</v>
      </c>
      <c r="C7638" t="s">
        <v>1145</v>
      </c>
      <c r="E7638" t="s">
        <v>46</v>
      </c>
      <c r="I7638">
        <v>7.75</v>
      </c>
      <c r="J7638">
        <v>42.83</v>
      </c>
      <c r="K7638">
        <v>331.9325</v>
      </c>
    </row>
    <row r="7639" spans="1:14" hidden="1" x14ac:dyDescent="0.2">
      <c r="A7639" t="s">
        <v>69</v>
      </c>
      <c r="B7639" t="s">
        <v>1287</v>
      </c>
      <c r="C7639" t="s">
        <v>1145</v>
      </c>
      <c r="E7639" t="s">
        <v>1296</v>
      </c>
      <c r="F7639" t="s">
        <v>1297</v>
      </c>
      <c r="G7639" t="s">
        <v>134</v>
      </c>
      <c r="H7639" t="s">
        <v>180</v>
      </c>
      <c r="I7639">
        <v>7.75</v>
      </c>
      <c r="J7639">
        <v>42.83</v>
      </c>
      <c r="K7639">
        <v>331.9325</v>
      </c>
      <c r="L7639" t="s">
        <v>24</v>
      </c>
      <c r="M7639" t="s">
        <v>1298</v>
      </c>
    </row>
    <row r="7640" spans="1:14" hidden="1" x14ac:dyDescent="0.2">
      <c r="A7640" t="s">
        <v>70</v>
      </c>
      <c r="B7640" t="s">
        <v>1287</v>
      </c>
      <c r="C7640" t="s">
        <v>1145</v>
      </c>
      <c r="E7640" t="s">
        <v>17</v>
      </c>
      <c r="I7640">
        <v>31</v>
      </c>
      <c r="J7640">
        <v>42.83</v>
      </c>
      <c r="K7640">
        <v>1327.73</v>
      </c>
    </row>
    <row r="7641" spans="1:14" hidden="1" x14ac:dyDescent="0.2">
      <c r="A7641" t="s">
        <v>70</v>
      </c>
      <c r="B7641" t="s">
        <v>1287</v>
      </c>
      <c r="C7641" t="s">
        <v>1145</v>
      </c>
      <c r="E7641" t="s">
        <v>46</v>
      </c>
      <c r="I7641">
        <v>7.75</v>
      </c>
      <c r="J7641">
        <v>42.83</v>
      </c>
      <c r="K7641">
        <v>331.9325</v>
      </c>
    </row>
    <row r="7642" spans="1:14" hidden="1" x14ac:dyDescent="0.2">
      <c r="A7642" t="s">
        <v>71</v>
      </c>
      <c r="B7642" t="s">
        <v>1287</v>
      </c>
      <c r="C7642" t="s">
        <v>1145</v>
      </c>
      <c r="E7642" t="s">
        <v>17</v>
      </c>
      <c r="I7642">
        <v>15.5</v>
      </c>
      <c r="J7642">
        <v>42.83</v>
      </c>
      <c r="K7642">
        <v>663.86500000000001</v>
      </c>
      <c r="N7642" t="s">
        <v>1321</v>
      </c>
    </row>
    <row r="7643" spans="1:14" hidden="1" x14ac:dyDescent="0.2">
      <c r="A7643" t="s">
        <v>71</v>
      </c>
      <c r="B7643" t="s">
        <v>1287</v>
      </c>
      <c r="C7643" t="s">
        <v>1145</v>
      </c>
      <c r="E7643" t="s">
        <v>1322</v>
      </c>
      <c r="F7643" t="s">
        <v>1323</v>
      </c>
      <c r="G7643" t="s">
        <v>134</v>
      </c>
      <c r="H7643" t="s">
        <v>180</v>
      </c>
      <c r="I7643">
        <v>7.75</v>
      </c>
      <c r="J7643">
        <v>42.83</v>
      </c>
      <c r="K7643">
        <v>331.9325</v>
      </c>
      <c r="L7643" t="s">
        <v>24</v>
      </c>
      <c r="M7643" t="s">
        <v>1324</v>
      </c>
    </row>
    <row r="7644" spans="1:14" hidden="1" x14ac:dyDescent="0.2">
      <c r="A7644" t="s">
        <v>71</v>
      </c>
      <c r="B7644" t="s">
        <v>1287</v>
      </c>
      <c r="C7644" t="s">
        <v>1145</v>
      </c>
      <c r="E7644" t="s">
        <v>20</v>
      </c>
      <c r="I7644">
        <v>2</v>
      </c>
      <c r="J7644">
        <v>42.83</v>
      </c>
      <c r="K7644">
        <v>85.66</v>
      </c>
    </row>
    <row r="7645" spans="1:14" hidden="1" x14ac:dyDescent="0.2">
      <c r="A7645" t="s">
        <v>71</v>
      </c>
      <c r="B7645" t="s">
        <v>1287</v>
      </c>
      <c r="C7645" t="s">
        <v>1145</v>
      </c>
      <c r="E7645" t="s">
        <v>1307</v>
      </c>
      <c r="F7645" t="s">
        <v>1308</v>
      </c>
      <c r="G7645" t="s">
        <v>134</v>
      </c>
      <c r="H7645" t="s">
        <v>32</v>
      </c>
      <c r="I7645">
        <v>7.75</v>
      </c>
      <c r="J7645">
        <v>42.83</v>
      </c>
      <c r="K7645">
        <v>331.9325</v>
      </c>
      <c r="L7645" t="s">
        <v>24</v>
      </c>
      <c r="M7645" t="s">
        <v>1244</v>
      </c>
    </row>
    <row r="7646" spans="1:14" hidden="1" x14ac:dyDescent="0.2">
      <c r="A7646" t="s">
        <v>71</v>
      </c>
      <c r="B7646" t="s">
        <v>1287</v>
      </c>
      <c r="C7646" t="s">
        <v>1145</v>
      </c>
      <c r="E7646" t="s">
        <v>18</v>
      </c>
      <c r="I7646">
        <v>5.75</v>
      </c>
      <c r="J7646">
        <v>42.83</v>
      </c>
      <c r="K7646">
        <v>246.27250000000001</v>
      </c>
    </row>
    <row r="7647" spans="1:14" hidden="1" x14ac:dyDescent="0.2">
      <c r="A7647" t="s">
        <v>72</v>
      </c>
      <c r="B7647" t="s">
        <v>1287</v>
      </c>
      <c r="C7647" t="s">
        <v>1145</v>
      </c>
      <c r="E7647" t="s">
        <v>17</v>
      </c>
      <c r="I7647">
        <v>7.75</v>
      </c>
      <c r="J7647">
        <v>42.83</v>
      </c>
      <c r="K7647">
        <v>331.9325</v>
      </c>
      <c r="N7647" t="s">
        <v>808</v>
      </c>
    </row>
    <row r="7648" spans="1:14" hidden="1" x14ac:dyDescent="0.2">
      <c r="A7648" t="s">
        <v>72</v>
      </c>
      <c r="B7648" t="s">
        <v>1287</v>
      </c>
      <c r="C7648" t="s">
        <v>1145</v>
      </c>
      <c r="E7648" t="s">
        <v>1296</v>
      </c>
      <c r="F7648" t="s">
        <v>1297</v>
      </c>
      <c r="G7648" t="s">
        <v>134</v>
      </c>
      <c r="H7648" t="s">
        <v>180</v>
      </c>
      <c r="I7648">
        <v>7.75</v>
      </c>
      <c r="J7648">
        <v>42.83</v>
      </c>
      <c r="K7648">
        <v>331.9325</v>
      </c>
      <c r="L7648" t="s">
        <v>24</v>
      </c>
      <c r="M7648" t="s">
        <v>1298</v>
      </c>
    </row>
    <row r="7649" spans="1:14" hidden="1" x14ac:dyDescent="0.2">
      <c r="A7649" t="s">
        <v>72</v>
      </c>
      <c r="B7649" t="s">
        <v>1287</v>
      </c>
      <c r="C7649" t="s">
        <v>1145</v>
      </c>
      <c r="E7649" t="s">
        <v>20</v>
      </c>
      <c r="I7649">
        <v>7.75</v>
      </c>
      <c r="J7649">
        <v>42.83</v>
      </c>
      <c r="K7649">
        <v>331.9325</v>
      </c>
    </row>
    <row r="7650" spans="1:14" hidden="1" x14ac:dyDescent="0.2">
      <c r="A7650" t="s">
        <v>72</v>
      </c>
      <c r="B7650" t="s">
        <v>1287</v>
      </c>
      <c r="C7650" t="s">
        <v>1145</v>
      </c>
      <c r="E7650" t="s">
        <v>18</v>
      </c>
      <c r="I7650">
        <v>2</v>
      </c>
      <c r="J7650">
        <v>42.83</v>
      </c>
      <c r="K7650">
        <v>85.66</v>
      </c>
    </row>
    <row r="7651" spans="1:14" hidden="1" x14ac:dyDescent="0.2">
      <c r="A7651" t="s">
        <v>72</v>
      </c>
      <c r="B7651" t="s">
        <v>1287</v>
      </c>
      <c r="C7651" t="s">
        <v>1145</v>
      </c>
      <c r="E7651" t="s">
        <v>19</v>
      </c>
      <c r="I7651">
        <v>3</v>
      </c>
      <c r="J7651">
        <v>42.83</v>
      </c>
      <c r="K7651">
        <v>128.49</v>
      </c>
      <c r="N7651" t="s">
        <v>1325</v>
      </c>
    </row>
    <row r="7652" spans="1:14" hidden="1" x14ac:dyDescent="0.2">
      <c r="A7652" t="s">
        <v>72</v>
      </c>
      <c r="B7652" t="s">
        <v>1287</v>
      </c>
      <c r="C7652" t="s">
        <v>1145</v>
      </c>
      <c r="E7652" t="s">
        <v>1307</v>
      </c>
      <c r="F7652" t="s">
        <v>1308</v>
      </c>
      <c r="G7652" t="s">
        <v>134</v>
      </c>
      <c r="H7652" t="s">
        <v>32</v>
      </c>
      <c r="I7652">
        <v>10.5</v>
      </c>
      <c r="J7652">
        <v>42.83</v>
      </c>
      <c r="K7652">
        <v>449.71499999999997</v>
      </c>
      <c r="L7652" t="s">
        <v>24</v>
      </c>
      <c r="M7652" t="s">
        <v>1244</v>
      </c>
    </row>
    <row r="7653" spans="1:14" hidden="1" x14ac:dyDescent="0.2">
      <c r="A7653" t="s">
        <v>74</v>
      </c>
      <c r="B7653" t="s">
        <v>1287</v>
      </c>
      <c r="C7653" t="s">
        <v>1145</v>
      </c>
      <c r="E7653" t="s">
        <v>17</v>
      </c>
      <c r="I7653">
        <v>15.5</v>
      </c>
      <c r="J7653">
        <v>42.83</v>
      </c>
      <c r="K7653">
        <v>663.86500000000001</v>
      </c>
    </row>
    <row r="7654" spans="1:14" hidden="1" x14ac:dyDescent="0.2">
      <c r="A7654" t="s">
        <v>74</v>
      </c>
      <c r="B7654" t="s">
        <v>1287</v>
      </c>
      <c r="C7654" t="s">
        <v>1145</v>
      </c>
      <c r="E7654" t="s">
        <v>20</v>
      </c>
      <c r="I7654">
        <v>2</v>
      </c>
      <c r="J7654">
        <v>42.83</v>
      </c>
      <c r="K7654">
        <v>85.66</v>
      </c>
    </row>
    <row r="7655" spans="1:14" hidden="1" x14ac:dyDescent="0.2">
      <c r="A7655" t="s">
        <v>74</v>
      </c>
      <c r="B7655" t="s">
        <v>1287</v>
      </c>
      <c r="C7655" t="s">
        <v>1145</v>
      </c>
      <c r="E7655" t="s">
        <v>1296</v>
      </c>
      <c r="F7655" t="s">
        <v>1297</v>
      </c>
      <c r="G7655" t="s">
        <v>134</v>
      </c>
      <c r="H7655" t="s">
        <v>180</v>
      </c>
      <c r="I7655">
        <v>7.75</v>
      </c>
      <c r="J7655">
        <v>42.83</v>
      </c>
      <c r="K7655">
        <v>331.9325</v>
      </c>
      <c r="L7655" t="s">
        <v>24</v>
      </c>
      <c r="M7655" t="s">
        <v>1298</v>
      </c>
    </row>
    <row r="7656" spans="1:14" hidden="1" x14ac:dyDescent="0.2">
      <c r="A7656" t="s">
        <v>74</v>
      </c>
      <c r="B7656" t="s">
        <v>1287</v>
      </c>
      <c r="C7656" t="s">
        <v>1145</v>
      </c>
      <c r="E7656" t="s">
        <v>1301</v>
      </c>
      <c r="F7656" t="s">
        <v>1302</v>
      </c>
      <c r="G7656" t="s">
        <v>396</v>
      </c>
      <c r="H7656" t="s">
        <v>180</v>
      </c>
      <c r="I7656">
        <v>7.75</v>
      </c>
      <c r="J7656">
        <v>42.83</v>
      </c>
      <c r="K7656">
        <v>331.9325</v>
      </c>
      <c r="L7656" t="s">
        <v>24</v>
      </c>
      <c r="M7656" t="s">
        <v>1303</v>
      </c>
    </row>
    <row r="7657" spans="1:14" hidden="1" x14ac:dyDescent="0.2">
      <c r="A7657" t="s">
        <v>74</v>
      </c>
      <c r="B7657" t="s">
        <v>1287</v>
      </c>
      <c r="C7657" t="s">
        <v>1145</v>
      </c>
      <c r="E7657" t="s">
        <v>92</v>
      </c>
      <c r="I7657">
        <v>5.75</v>
      </c>
      <c r="J7657">
        <v>42.83</v>
      </c>
      <c r="K7657">
        <v>246.27250000000001</v>
      </c>
    </row>
    <row r="7658" spans="1:14" hidden="1" x14ac:dyDescent="0.2">
      <c r="A7658" t="s">
        <v>75</v>
      </c>
      <c r="B7658" t="s">
        <v>1287</v>
      </c>
      <c r="C7658" t="s">
        <v>1145</v>
      </c>
      <c r="E7658" t="s">
        <v>17</v>
      </c>
      <c r="I7658">
        <v>23.25</v>
      </c>
      <c r="J7658">
        <v>42.83</v>
      </c>
      <c r="K7658">
        <v>995.79750000000001</v>
      </c>
    </row>
    <row r="7659" spans="1:14" hidden="1" x14ac:dyDescent="0.2">
      <c r="A7659" t="s">
        <v>75</v>
      </c>
      <c r="B7659" t="s">
        <v>1287</v>
      </c>
      <c r="C7659" t="s">
        <v>1145</v>
      </c>
      <c r="E7659" t="s">
        <v>46</v>
      </c>
      <c r="I7659">
        <v>15.5</v>
      </c>
      <c r="J7659">
        <v>42.83</v>
      </c>
      <c r="K7659">
        <v>663.86500000000001</v>
      </c>
    </row>
    <row r="7660" spans="1:14" hidden="1" x14ac:dyDescent="0.2">
      <c r="A7660" t="s">
        <v>76</v>
      </c>
      <c r="B7660" t="s">
        <v>1287</v>
      </c>
      <c r="C7660" t="s">
        <v>1145</v>
      </c>
      <c r="E7660" t="s">
        <v>46</v>
      </c>
      <c r="I7660">
        <v>7.75</v>
      </c>
      <c r="J7660">
        <v>42.83</v>
      </c>
      <c r="K7660">
        <v>331.9325</v>
      </c>
    </row>
    <row r="7661" spans="1:14" hidden="1" x14ac:dyDescent="0.2">
      <c r="A7661" t="s">
        <v>76</v>
      </c>
      <c r="B7661" t="s">
        <v>1287</v>
      </c>
      <c r="C7661" t="s">
        <v>1145</v>
      </c>
      <c r="E7661" t="s">
        <v>17</v>
      </c>
      <c r="I7661">
        <v>7.75</v>
      </c>
      <c r="J7661">
        <v>42.83</v>
      </c>
      <c r="K7661">
        <v>331.9325</v>
      </c>
    </row>
    <row r="7662" spans="1:14" hidden="1" x14ac:dyDescent="0.2">
      <c r="A7662" t="s">
        <v>76</v>
      </c>
      <c r="B7662" t="s">
        <v>1287</v>
      </c>
      <c r="C7662" t="s">
        <v>1145</v>
      </c>
      <c r="E7662" t="s">
        <v>1289</v>
      </c>
      <c r="F7662" t="s">
        <v>1290</v>
      </c>
      <c r="G7662" t="s">
        <v>1191</v>
      </c>
      <c r="H7662" t="s">
        <v>32</v>
      </c>
      <c r="I7662">
        <v>7.75</v>
      </c>
      <c r="J7662">
        <v>42.83</v>
      </c>
      <c r="K7662">
        <v>331.9325</v>
      </c>
      <c r="L7662" t="s">
        <v>24</v>
      </c>
      <c r="M7662" t="s">
        <v>1229</v>
      </c>
    </row>
    <row r="7663" spans="1:14" hidden="1" x14ac:dyDescent="0.2">
      <c r="A7663" t="s">
        <v>76</v>
      </c>
      <c r="B7663" t="s">
        <v>1287</v>
      </c>
      <c r="C7663" t="s">
        <v>1145</v>
      </c>
      <c r="E7663" t="s">
        <v>1296</v>
      </c>
      <c r="F7663" t="s">
        <v>1297</v>
      </c>
      <c r="G7663" t="s">
        <v>134</v>
      </c>
      <c r="H7663" t="s">
        <v>180</v>
      </c>
      <c r="I7663">
        <v>7.75</v>
      </c>
      <c r="J7663">
        <v>42.83</v>
      </c>
      <c r="K7663">
        <v>331.9325</v>
      </c>
      <c r="L7663" t="s">
        <v>24</v>
      </c>
      <c r="M7663" t="s">
        <v>1298</v>
      </c>
    </row>
    <row r="7664" spans="1:14" hidden="1" x14ac:dyDescent="0.2">
      <c r="A7664" t="s">
        <v>76</v>
      </c>
      <c r="B7664" t="s">
        <v>1287</v>
      </c>
      <c r="C7664" t="s">
        <v>1145</v>
      </c>
      <c r="E7664" t="s">
        <v>1301</v>
      </c>
      <c r="F7664" t="s">
        <v>1302</v>
      </c>
      <c r="G7664" t="s">
        <v>396</v>
      </c>
      <c r="H7664" t="s">
        <v>180</v>
      </c>
      <c r="I7664">
        <v>7.75</v>
      </c>
      <c r="J7664">
        <v>42.83</v>
      </c>
      <c r="K7664">
        <v>331.9325</v>
      </c>
      <c r="L7664" t="s">
        <v>24</v>
      </c>
      <c r="M7664" t="s">
        <v>1303</v>
      </c>
    </row>
    <row r="7665" spans="1:14" hidden="1" x14ac:dyDescent="0.2">
      <c r="A7665" t="s">
        <v>77</v>
      </c>
      <c r="B7665" t="s">
        <v>1287</v>
      </c>
      <c r="C7665" t="s">
        <v>1145</v>
      </c>
      <c r="E7665" t="s">
        <v>17</v>
      </c>
      <c r="I7665">
        <v>7.75</v>
      </c>
      <c r="J7665">
        <v>42.83</v>
      </c>
      <c r="K7665">
        <v>331.9325</v>
      </c>
      <c r="N7665" t="s">
        <v>1326</v>
      </c>
    </row>
    <row r="7666" spans="1:14" hidden="1" x14ac:dyDescent="0.2">
      <c r="A7666" t="s">
        <v>77</v>
      </c>
      <c r="B7666" t="s">
        <v>1287</v>
      </c>
      <c r="C7666" t="s">
        <v>1145</v>
      </c>
      <c r="E7666" t="s">
        <v>1294</v>
      </c>
      <c r="F7666" t="s">
        <v>1295</v>
      </c>
      <c r="G7666" t="s">
        <v>134</v>
      </c>
      <c r="H7666" t="s">
        <v>64</v>
      </c>
      <c r="I7666">
        <v>7.75</v>
      </c>
      <c r="J7666">
        <v>42.83</v>
      </c>
      <c r="K7666">
        <v>331.9325</v>
      </c>
      <c r="L7666" t="s">
        <v>24</v>
      </c>
      <c r="M7666" t="s">
        <v>1236</v>
      </c>
    </row>
    <row r="7667" spans="1:14" hidden="1" x14ac:dyDescent="0.2">
      <c r="A7667" t="s">
        <v>77</v>
      </c>
      <c r="B7667" t="s">
        <v>1287</v>
      </c>
      <c r="C7667" t="s">
        <v>1145</v>
      </c>
      <c r="E7667" t="s">
        <v>46</v>
      </c>
      <c r="I7667">
        <v>7.75</v>
      </c>
      <c r="J7667">
        <v>42.83</v>
      </c>
      <c r="K7667">
        <v>331.9325</v>
      </c>
    </row>
    <row r="7668" spans="1:14" hidden="1" x14ac:dyDescent="0.2">
      <c r="A7668" t="s">
        <v>77</v>
      </c>
      <c r="B7668" t="s">
        <v>1287</v>
      </c>
      <c r="C7668" t="s">
        <v>1145</v>
      </c>
      <c r="E7668" t="s">
        <v>1296</v>
      </c>
      <c r="F7668" t="s">
        <v>1297</v>
      </c>
      <c r="G7668" t="s">
        <v>134</v>
      </c>
      <c r="H7668" t="s">
        <v>180</v>
      </c>
      <c r="I7668">
        <v>7.75</v>
      </c>
      <c r="J7668">
        <v>42.83</v>
      </c>
      <c r="K7668">
        <v>331.9325</v>
      </c>
      <c r="L7668" t="s">
        <v>24</v>
      </c>
      <c r="M7668" t="s">
        <v>1298</v>
      </c>
    </row>
    <row r="7669" spans="1:14" hidden="1" x14ac:dyDescent="0.2">
      <c r="A7669" t="s">
        <v>77</v>
      </c>
      <c r="B7669" t="s">
        <v>1287</v>
      </c>
      <c r="C7669" t="s">
        <v>1145</v>
      </c>
      <c r="E7669" t="s">
        <v>19</v>
      </c>
      <c r="I7669">
        <v>2</v>
      </c>
      <c r="J7669">
        <v>42.83</v>
      </c>
      <c r="K7669">
        <v>85.66</v>
      </c>
    </row>
    <row r="7670" spans="1:14" hidden="1" x14ac:dyDescent="0.2">
      <c r="A7670" t="s">
        <v>77</v>
      </c>
      <c r="B7670" t="s">
        <v>1287</v>
      </c>
      <c r="C7670" t="s">
        <v>1145</v>
      </c>
      <c r="E7670" t="s">
        <v>1307</v>
      </c>
      <c r="F7670" t="s">
        <v>1308</v>
      </c>
      <c r="G7670" t="s">
        <v>134</v>
      </c>
      <c r="H7670" t="s">
        <v>32</v>
      </c>
      <c r="I7670">
        <v>5.75</v>
      </c>
      <c r="J7670">
        <v>42.83</v>
      </c>
      <c r="K7670">
        <v>246.27250000000001</v>
      </c>
      <c r="L7670" t="s">
        <v>24</v>
      </c>
      <c r="M7670" t="s">
        <v>1244</v>
      </c>
    </row>
    <row r="7671" spans="1:14" hidden="1" x14ac:dyDescent="0.2">
      <c r="A7671" t="s">
        <v>78</v>
      </c>
      <c r="B7671" t="s">
        <v>1287</v>
      </c>
      <c r="C7671" t="s">
        <v>1145</v>
      </c>
      <c r="E7671" t="s">
        <v>17</v>
      </c>
      <c r="I7671">
        <v>11.75</v>
      </c>
      <c r="J7671">
        <v>42.83</v>
      </c>
      <c r="K7671">
        <v>503.2525</v>
      </c>
    </row>
    <row r="7672" spans="1:14" hidden="1" x14ac:dyDescent="0.2">
      <c r="A7672" t="s">
        <v>78</v>
      </c>
      <c r="B7672" t="s">
        <v>1287</v>
      </c>
      <c r="C7672" t="s">
        <v>1145</v>
      </c>
      <c r="E7672" t="s">
        <v>79</v>
      </c>
      <c r="I7672">
        <v>7.75</v>
      </c>
      <c r="J7672">
        <v>42.83</v>
      </c>
      <c r="K7672">
        <v>331.9325</v>
      </c>
      <c r="N7672" t="s">
        <v>1327</v>
      </c>
    </row>
    <row r="7673" spans="1:14" hidden="1" x14ac:dyDescent="0.2">
      <c r="A7673" t="s">
        <v>78</v>
      </c>
      <c r="B7673" t="s">
        <v>1287</v>
      </c>
      <c r="C7673" t="s">
        <v>1145</v>
      </c>
      <c r="E7673" t="s">
        <v>46</v>
      </c>
      <c r="I7673">
        <v>8.75</v>
      </c>
      <c r="J7673">
        <v>42.83</v>
      </c>
      <c r="K7673">
        <v>374.76249999999999</v>
      </c>
    </row>
    <row r="7674" spans="1:14" hidden="1" x14ac:dyDescent="0.2">
      <c r="A7674" t="s">
        <v>78</v>
      </c>
      <c r="B7674" t="s">
        <v>1287</v>
      </c>
      <c r="C7674" t="s">
        <v>1145</v>
      </c>
      <c r="E7674" t="s">
        <v>20</v>
      </c>
      <c r="I7674">
        <v>2.75</v>
      </c>
      <c r="J7674">
        <v>42.83</v>
      </c>
      <c r="K7674">
        <v>117.7825</v>
      </c>
    </row>
    <row r="7675" spans="1:14" hidden="1" x14ac:dyDescent="0.2">
      <c r="A7675" t="s">
        <v>78</v>
      </c>
      <c r="B7675" t="s">
        <v>1287</v>
      </c>
      <c r="C7675" t="s">
        <v>1145</v>
      </c>
      <c r="E7675" t="s">
        <v>1296</v>
      </c>
      <c r="F7675" t="s">
        <v>1297</v>
      </c>
      <c r="G7675" t="s">
        <v>134</v>
      </c>
      <c r="H7675" t="s">
        <v>180</v>
      </c>
      <c r="I7675">
        <v>7.75</v>
      </c>
      <c r="J7675">
        <v>42.83</v>
      </c>
      <c r="K7675">
        <v>331.9325</v>
      </c>
      <c r="L7675" t="s">
        <v>24</v>
      </c>
      <c r="M7675" t="s">
        <v>1298</v>
      </c>
    </row>
    <row r="7676" spans="1:14" hidden="1" x14ac:dyDescent="0.2">
      <c r="A7676" t="s">
        <v>80</v>
      </c>
      <c r="B7676" t="s">
        <v>1287</v>
      </c>
      <c r="C7676" t="s">
        <v>1145</v>
      </c>
      <c r="E7676" t="s">
        <v>17</v>
      </c>
      <c r="I7676">
        <v>11.75</v>
      </c>
      <c r="J7676">
        <v>42.83</v>
      </c>
      <c r="K7676">
        <v>503.2525</v>
      </c>
    </row>
    <row r="7677" spans="1:14" hidden="1" x14ac:dyDescent="0.2">
      <c r="A7677" t="s">
        <v>80</v>
      </c>
      <c r="B7677" t="s">
        <v>1287</v>
      </c>
      <c r="C7677" t="s">
        <v>1145</v>
      </c>
      <c r="E7677" t="s">
        <v>46</v>
      </c>
      <c r="I7677">
        <v>7.75</v>
      </c>
      <c r="J7677">
        <v>42.83</v>
      </c>
      <c r="K7677">
        <v>331.9325</v>
      </c>
    </row>
    <row r="7678" spans="1:14" hidden="1" x14ac:dyDescent="0.2">
      <c r="A7678" t="s">
        <v>80</v>
      </c>
      <c r="B7678" t="s">
        <v>1287</v>
      </c>
      <c r="C7678" t="s">
        <v>1145</v>
      </c>
      <c r="E7678" t="s">
        <v>18</v>
      </c>
      <c r="I7678">
        <v>6</v>
      </c>
      <c r="J7678">
        <v>42.83</v>
      </c>
      <c r="K7678">
        <v>256.98</v>
      </c>
      <c r="N7678" t="s">
        <v>1328</v>
      </c>
    </row>
    <row r="7679" spans="1:14" hidden="1" x14ac:dyDescent="0.2">
      <c r="A7679" t="s">
        <v>80</v>
      </c>
      <c r="B7679" t="s">
        <v>1287</v>
      </c>
      <c r="C7679" t="s">
        <v>1145</v>
      </c>
      <c r="E7679" t="s">
        <v>20</v>
      </c>
      <c r="I7679">
        <v>2</v>
      </c>
      <c r="J7679">
        <v>42.83</v>
      </c>
      <c r="K7679">
        <v>85.66</v>
      </c>
      <c r="N7679" t="s">
        <v>1328</v>
      </c>
    </row>
    <row r="7680" spans="1:14" hidden="1" x14ac:dyDescent="0.2">
      <c r="A7680" t="s">
        <v>80</v>
      </c>
      <c r="B7680" t="s">
        <v>1287</v>
      </c>
      <c r="C7680" t="s">
        <v>1145</v>
      </c>
      <c r="E7680" t="s">
        <v>1301</v>
      </c>
      <c r="F7680" t="s">
        <v>1302</v>
      </c>
      <c r="G7680" t="s">
        <v>396</v>
      </c>
      <c r="H7680" t="s">
        <v>180</v>
      </c>
      <c r="I7680">
        <v>7.75</v>
      </c>
      <c r="J7680">
        <v>42.83</v>
      </c>
      <c r="K7680">
        <v>331.9325</v>
      </c>
      <c r="L7680" t="s">
        <v>24</v>
      </c>
      <c r="M7680" t="s">
        <v>1303</v>
      </c>
      <c r="N7680" t="s">
        <v>1328</v>
      </c>
    </row>
    <row r="7681" spans="1:14" hidden="1" x14ac:dyDescent="0.2">
      <c r="A7681" t="s">
        <v>80</v>
      </c>
      <c r="B7681" t="s">
        <v>1287</v>
      </c>
      <c r="C7681" t="s">
        <v>1145</v>
      </c>
      <c r="E7681" t="s">
        <v>1291</v>
      </c>
      <c r="F7681" t="s">
        <v>1292</v>
      </c>
      <c r="G7681" t="s">
        <v>134</v>
      </c>
      <c r="H7681" t="s">
        <v>32</v>
      </c>
      <c r="I7681">
        <v>3.5</v>
      </c>
      <c r="J7681">
        <v>42.83</v>
      </c>
      <c r="K7681">
        <v>149.905</v>
      </c>
      <c r="L7681" t="s">
        <v>24</v>
      </c>
      <c r="M7681" t="s">
        <v>1293</v>
      </c>
      <c r="N7681" t="s">
        <v>1328</v>
      </c>
    </row>
    <row r="7682" spans="1:14" hidden="1" x14ac:dyDescent="0.2">
      <c r="A7682" t="s">
        <v>81</v>
      </c>
      <c r="B7682" t="s">
        <v>1287</v>
      </c>
      <c r="C7682" t="s">
        <v>1145</v>
      </c>
      <c r="E7682" t="s">
        <v>17</v>
      </c>
      <c r="I7682">
        <v>15.5</v>
      </c>
      <c r="J7682">
        <v>42.83</v>
      </c>
      <c r="K7682">
        <v>663.86500000000001</v>
      </c>
      <c r="N7682" t="s">
        <v>1329</v>
      </c>
    </row>
    <row r="7683" spans="1:14" hidden="1" x14ac:dyDescent="0.2">
      <c r="A7683" t="s">
        <v>81</v>
      </c>
      <c r="B7683" t="s">
        <v>1287</v>
      </c>
      <c r="C7683" t="s">
        <v>1145</v>
      </c>
      <c r="E7683" t="s">
        <v>1301</v>
      </c>
      <c r="F7683" t="s">
        <v>1302</v>
      </c>
      <c r="G7683" t="s">
        <v>396</v>
      </c>
      <c r="H7683" t="s">
        <v>180</v>
      </c>
      <c r="I7683">
        <v>7.75</v>
      </c>
      <c r="J7683">
        <v>42.83</v>
      </c>
      <c r="K7683">
        <v>331.9325</v>
      </c>
      <c r="L7683" t="s">
        <v>24</v>
      </c>
      <c r="M7683" t="s">
        <v>1303</v>
      </c>
    </row>
    <row r="7684" spans="1:14" hidden="1" x14ac:dyDescent="0.2">
      <c r="A7684" t="s">
        <v>81</v>
      </c>
      <c r="B7684" t="s">
        <v>1287</v>
      </c>
      <c r="C7684" t="s">
        <v>1145</v>
      </c>
      <c r="E7684" t="s">
        <v>20</v>
      </c>
      <c r="I7684">
        <v>3</v>
      </c>
      <c r="J7684">
        <v>42.83</v>
      </c>
      <c r="K7684">
        <v>128.49</v>
      </c>
    </row>
    <row r="7685" spans="1:14" hidden="1" x14ac:dyDescent="0.2">
      <c r="A7685" t="s">
        <v>81</v>
      </c>
      <c r="B7685" t="s">
        <v>1287</v>
      </c>
      <c r="C7685" t="s">
        <v>1145</v>
      </c>
      <c r="E7685" t="s">
        <v>1307</v>
      </c>
      <c r="F7685" t="s">
        <v>1308</v>
      </c>
      <c r="G7685" t="s">
        <v>134</v>
      </c>
      <c r="H7685" t="s">
        <v>32</v>
      </c>
      <c r="I7685">
        <v>7.75</v>
      </c>
      <c r="J7685">
        <v>42.83</v>
      </c>
      <c r="K7685">
        <v>331.9325</v>
      </c>
      <c r="L7685" t="s">
        <v>24</v>
      </c>
      <c r="M7685" t="s">
        <v>1244</v>
      </c>
    </row>
    <row r="7686" spans="1:14" hidden="1" x14ac:dyDescent="0.2">
      <c r="A7686" t="s">
        <v>81</v>
      </c>
      <c r="B7686" t="s">
        <v>1287</v>
      </c>
      <c r="C7686" t="s">
        <v>1145</v>
      </c>
      <c r="E7686" t="s">
        <v>18</v>
      </c>
      <c r="I7686">
        <v>4.75</v>
      </c>
      <c r="J7686">
        <v>42.83</v>
      </c>
      <c r="K7686">
        <v>203.4425</v>
      </c>
    </row>
    <row r="7687" spans="1:14" hidden="1" x14ac:dyDescent="0.2">
      <c r="A7687" t="s">
        <v>82</v>
      </c>
      <c r="B7687" t="s">
        <v>1287</v>
      </c>
      <c r="C7687" t="s">
        <v>1145</v>
      </c>
      <c r="E7687" t="s">
        <v>20</v>
      </c>
      <c r="I7687">
        <v>7.75</v>
      </c>
      <c r="J7687">
        <v>42.83</v>
      </c>
      <c r="K7687">
        <v>331.9325</v>
      </c>
      <c r="N7687" t="s">
        <v>1330</v>
      </c>
    </row>
    <row r="7688" spans="1:14" hidden="1" x14ac:dyDescent="0.2">
      <c r="A7688" t="s">
        <v>82</v>
      </c>
      <c r="B7688" t="s">
        <v>1287</v>
      </c>
      <c r="C7688" t="s">
        <v>1145</v>
      </c>
      <c r="E7688" t="s">
        <v>1294</v>
      </c>
      <c r="F7688" t="s">
        <v>1295</v>
      </c>
      <c r="G7688" t="s">
        <v>134</v>
      </c>
      <c r="H7688" t="s">
        <v>64</v>
      </c>
      <c r="I7688">
        <v>7.75</v>
      </c>
      <c r="J7688">
        <v>42.83</v>
      </c>
      <c r="K7688">
        <v>331.9325</v>
      </c>
      <c r="L7688" t="s">
        <v>24</v>
      </c>
      <c r="M7688" t="s">
        <v>1236</v>
      </c>
    </row>
    <row r="7689" spans="1:14" hidden="1" x14ac:dyDescent="0.2">
      <c r="A7689" t="s">
        <v>82</v>
      </c>
      <c r="B7689" t="s">
        <v>1287</v>
      </c>
      <c r="C7689" t="s">
        <v>1145</v>
      </c>
      <c r="E7689" t="s">
        <v>17</v>
      </c>
      <c r="I7689">
        <v>7.75</v>
      </c>
      <c r="J7689">
        <v>42.83</v>
      </c>
      <c r="K7689">
        <v>331.9325</v>
      </c>
    </row>
    <row r="7690" spans="1:14" hidden="1" x14ac:dyDescent="0.2">
      <c r="A7690" t="s">
        <v>82</v>
      </c>
      <c r="B7690" t="s">
        <v>1287</v>
      </c>
      <c r="C7690" t="s">
        <v>1145</v>
      </c>
      <c r="E7690" t="s">
        <v>1296</v>
      </c>
      <c r="F7690" t="s">
        <v>1297</v>
      </c>
      <c r="G7690" t="s">
        <v>134</v>
      </c>
      <c r="H7690" t="s">
        <v>180</v>
      </c>
      <c r="I7690">
        <v>7.75</v>
      </c>
      <c r="J7690">
        <v>42.83</v>
      </c>
      <c r="K7690">
        <v>331.9325</v>
      </c>
      <c r="L7690" t="s">
        <v>24</v>
      </c>
      <c r="M7690" t="s">
        <v>1298</v>
      </c>
    </row>
    <row r="7691" spans="1:14" hidden="1" x14ac:dyDescent="0.2">
      <c r="A7691" t="s">
        <v>82</v>
      </c>
      <c r="B7691" t="s">
        <v>1287</v>
      </c>
      <c r="C7691" t="s">
        <v>1145</v>
      </c>
      <c r="E7691" t="s">
        <v>1289</v>
      </c>
      <c r="F7691" t="s">
        <v>1290</v>
      </c>
      <c r="G7691" t="s">
        <v>1191</v>
      </c>
      <c r="H7691" t="s">
        <v>32</v>
      </c>
      <c r="I7691">
        <v>7.75</v>
      </c>
      <c r="J7691">
        <v>42.83</v>
      </c>
      <c r="K7691">
        <v>331.9325</v>
      </c>
      <c r="L7691" t="s">
        <v>24</v>
      </c>
      <c r="M7691" t="s">
        <v>1229</v>
      </c>
    </row>
    <row r="7692" spans="1:14" hidden="1" x14ac:dyDescent="0.2">
      <c r="A7692" t="s">
        <v>94</v>
      </c>
      <c r="B7692" t="s">
        <v>1287</v>
      </c>
      <c r="C7692" t="s">
        <v>1145</v>
      </c>
      <c r="E7692" t="s">
        <v>17</v>
      </c>
      <c r="I7692">
        <v>7.75</v>
      </c>
      <c r="J7692">
        <v>42.83</v>
      </c>
      <c r="K7692">
        <v>331.9325</v>
      </c>
    </row>
    <row r="7693" spans="1:14" hidden="1" x14ac:dyDescent="0.2">
      <c r="A7693" t="s">
        <v>94</v>
      </c>
      <c r="B7693" t="s">
        <v>1287</v>
      </c>
      <c r="C7693" t="s">
        <v>1145</v>
      </c>
      <c r="E7693" t="s">
        <v>1230</v>
      </c>
      <c r="F7693" t="s">
        <v>1231</v>
      </c>
      <c r="G7693" t="s">
        <v>134</v>
      </c>
      <c r="H7693" t="s">
        <v>64</v>
      </c>
      <c r="I7693">
        <v>7.75</v>
      </c>
      <c r="J7693">
        <v>42.83</v>
      </c>
      <c r="K7693">
        <v>331.9325</v>
      </c>
      <c r="L7693" t="s">
        <v>24</v>
      </c>
      <c r="M7693" t="s">
        <v>1232</v>
      </c>
    </row>
    <row r="7694" spans="1:14" hidden="1" x14ac:dyDescent="0.2">
      <c r="A7694" t="s">
        <v>94</v>
      </c>
      <c r="B7694" t="s">
        <v>1287</v>
      </c>
      <c r="C7694" t="s">
        <v>1145</v>
      </c>
      <c r="E7694" t="s">
        <v>1301</v>
      </c>
      <c r="F7694" t="s">
        <v>1302</v>
      </c>
      <c r="G7694" t="s">
        <v>396</v>
      </c>
      <c r="H7694" t="s">
        <v>180</v>
      </c>
      <c r="I7694">
        <v>7.75</v>
      </c>
      <c r="J7694">
        <v>42.83</v>
      </c>
      <c r="K7694">
        <v>331.9325</v>
      </c>
      <c r="L7694" t="s">
        <v>24</v>
      </c>
      <c r="M7694" t="s">
        <v>1303</v>
      </c>
    </row>
    <row r="7695" spans="1:14" hidden="1" x14ac:dyDescent="0.2">
      <c r="A7695" t="s">
        <v>94</v>
      </c>
      <c r="B7695" t="s">
        <v>1287</v>
      </c>
      <c r="C7695" t="s">
        <v>1145</v>
      </c>
      <c r="E7695" t="s">
        <v>1296</v>
      </c>
      <c r="F7695" t="s">
        <v>1297</v>
      </c>
      <c r="G7695" t="s">
        <v>134</v>
      </c>
      <c r="H7695" t="s">
        <v>180</v>
      </c>
      <c r="I7695">
        <v>7.75</v>
      </c>
      <c r="J7695">
        <v>42.83</v>
      </c>
      <c r="K7695">
        <v>331.9325</v>
      </c>
      <c r="L7695" t="s">
        <v>24</v>
      </c>
      <c r="M7695" t="s">
        <v>1298</v>
      </c>
    </row>
    <row r="7696" spans="1:14" hidden="1" x14ac:dyDescent="0.2">
      <c r="A7696" t="s">
        <v>94</v>
      </c>
      <c r="B7696" t="s">
        <v>1287</v>
      </c>
      <c r="C7696" t="s">
        <v>1145</v>
      </c>
      <c r="E7696" t="s">
        <v>1289</v>
      </c>
      <c r="F7696" t="s">
        <v>1290</v>
      </c>
      <c r="G7696" t="s">
        <v>1191</v>
      </c>
      <c r="H7696" t="s">
        <v>32</v>
      </c>
      <c r="I7696">
        <v>7.75</v>
      </c>
      <c r="J7696">
        <v>42.83</v>
      </c>
      <c r="K7696">
        <v>331.9325</v>
      </c>
      <c r="L7696" t="s">
        <v>24</v>
      </c>
      <c r="M7696" t="s">
        <v>1229</v>
      </c>
    </row>
    <row r="7697" spans="1:13" hidden="1" x14ac:dyDescent="0.2">
      <c r="A7697" t="s">
        <v>95</v>
      </c>
      <c r="B7697" t="s">
        <v>1287</v>
      </c>
      <c r="C7697" t="s">
        <v>1145</v>
      </c>
      <c r="E7697" t="s">
        <v>17</v>
      </c>
      <c r="I7697">
        <v>7.75</v>
      </c>
      <c r="J7697">
        <v>42.83</v>
      </c>
      <c r="K7697">
        <v>331.9325</v>
      </c>
    </row>
    <row r="7698" spans="1:13" hidden="1" x14ac:dyDescent="0.2">
      <c r="A7698" t="s">
        <v>95</v>
      </c>
      <c r="B7698" t="s">
        <v>1287</v>
      </c>
      <c r="C7698" t="s">
        <v>1145</v>
      </c>
      <c r="E7698" t="s">
        <v>20</v>
      </c>
      <c r="I7698">
        <v>2</v>
      </c>
      <c r="J7698">
        <v>42.83</v>
      </c>
      <c r="K7698">
        <v>85.66</v>
      </c>
    </row>
    <row r="7699" spans="1:13" hidden="1" x14ac:dyDescent="0.2">
      <c r="A7699" t="s">
        <v>95</v>
      </c>
      <c r="B7699" t="s">
        <v>1287</v>
      </c>
      <c r="C7699" t="s">
        <v>1145</v>
      </c>
      <c r="E7699" t="s">
        <v>1322</v>
      </c>
      <c r="F7699" t="s">
        <v>1323</v>
      </c>
      <c r="G7699" t="s">
        <v>134</v>
      </c>
      <c r="H7699" t="s">
        <v>180</v>
      </c>
      <c r="I7699">
        <v>15.5</v>
      </c>
      <c r="J7699">
        <v>42.83</v>
      </c>
      <c r="K7699">
        <v>663.86500000000001</v>
      </c>
      <c r="L7699" t="s">
        <v>24</v>
      </c>
      <c r="M7699" t="s">
        <v>1324</v>
      </c>
    </row>
    <row r="7700" spans="1:13" hidden="1" x14ac:dyDescent="0.2">
      <c r="A7700" t="s">
        <v>95</v>
      </c>
      <c r="B7700" t="s">
        <v>1287</v>
      </c>
      <c r="C7700" t="s">
        <v>1145</v>
      </c>
      <c r="E7700" t="s">
        <v>1294</v>
      </c>
      <c r="F7700" t="s">
        <v>1295</v>
      </c>
      <c r="G7700" t="s">
        <v>134</v>
      </c>
      <c r="H7700" t="s">
        <v>64</v>
      </c>
      <c r="I7700">
        <v>7.75</v>
      </c>
      <c r="J7700">
        <v>42.83</v>
      </c>
      <c r="K7700">
        <v>331.9325</v>
      </c>
      <c r="L7700" t="s">
        <v>24</v>
      </c>
      <c r="M7700" t="s">
        <v>1236</v>
      </c>
    </row>
    <row r="7701" spans="1:13" hidden="1" x14ac:dyDescent="0.2">
      <c r="A7701" t="s">
        <v>95</v>
      </c>
      <c r="B7701" t="s">
        <v>1287</v>
      </c>
      <c r="C7701" t="s">
        <v>1145</v>
      </c>
      <c r="E7701" t="s">
        <v>1301</v>
      </c>
      <c r="F7701" t="s">
        <v>1302</v>
      </c>
      <c r="G7701" t="s">
        <v>396</v>
      </c>
      <c r="H7701" t="s">
        <v>180</v>
      </c>
      <c r="I7701">
        <v>5.75</v>
      </c>
      <c r="J7701">
        <v>42.83</v>
      </c>
      <c r="K7701">
        <v>246.27250000000001</v>
      </c>
      <c r="L7701" t="s">
        <v>24</v>
      </c>
      <c r="M7701" t="s">
        <v>1303</v>
      </c>
    </row>
    <row r="7702" spans="1:13" hidden="1" x14ac:dyDescent="0.2">
      <c r="A7702" t="s">
        <v>96</v>
      </c>
      <c r="B7702" t="s">
        <v>1287</v>
      </c>
      <c r="C7702" t="s">
        <v>1145</v>
      </c>
      <c r="E7702" t="s">
        <v>46</v>
      </c>
      <c r="I7702">
        <v>9.75</v>
      </c>
      <c r="J7702">
        <v>42.83</v>
      </c>
      <c r="K7702">
        <v>417.59249999999997</v>
      </c>
    </row>
    <row r="7703" spans="1:13" hidden="1" x14ac:dyDescent="0.2">
      <c r="A7703" t="s">
        <v>96</v>
      </c>
      <c r="B7703" t="s">
        <v>1287</v>
      </c>
      <c r="C7703" t="s">
        <v>1145</v>
      </c>
      <c r="E7703" t="s">
        <v>17</v>
      </c>
      <c r="I7703">
        <v>7.75</v>
      </c>
      <c r="J7703">
        <v>42.83</v>
      </c>
      <c r="K7703">
        <v>331.9325</v>
      </c>
    </row>
    <row r="7704" spans="1:13" hidden="1" x14ac:dyDescent="0.2">
      <c r="A7704" t="s">
        <v>96</v>
      </c>
      <c r="B7704" t="s">
        <v>1287</v>
      </c>
      <c r="C7704" t="s">
        <v>1145</v>
      </c>
      <c r="E7704" t="s">
        <v>1296</v>
      </c>
      <c r="F7704" t="s">
        <v>1297</v>
      </c>
      <c r="G7704" t="s">
        <v>134</v>
      </c>
      <c r="H7704" t="s">
        <v>180</v>
      </c>
      <c r="I7704">
        <v>10.5</v>
      </c>
      <c r="J7704">
        <v>42.83</v>
      </c>
      <c r="K7704">
        <v>449.71499999999997</v>
      </c>
      <c r="L7704" t="s">
        <v>24</v>
      </c>
      <c r="M7704" t="s">
        <v>1298</v>
      </c>
    </row>
    <row r="7705" spans="1:13" hidden="1" x14ac:dyDescent="0.2">
      <c r="A7705" t="s">
        <v>96</v>
      </c>
      <c r="B7705" t="s">
        <v>1287</v>
      </c>
      <c r="C7705" t="s">
        <v>1145</v>
      </c>
      <c r="E7705" t="s">
        <v>20</v>
      </c>
      <c r="I7705">
        <v>3</v>
      </c>
      <c r="J7705">
        <v>42.83</v>
      </c>
      <c r="K7705">
        <v>128.49</v>
      </c>
    </row>
    <row r="7706" spans="1:13" hidden="1" x14ac:dyDescent="0.2">
      <c r="A7706" t="s">
        <v>96</v>
      </c>
      <c r="B7706" t="s">
        <v>1287</v>
      </c>
      <c r="C7706" t="s">
        <v>1145</v>
      </c>
      <c r="E7706" t="s">
        <v>92</v>
      </c>
      <c r="I7706">
        <v>7.75</v>
      </c>
      <c r="J7706">
        <v>42.83</v>
      </c>
      <c r="K7706">
        <v>331.9325</v>
      </c>
    </row>
    <row r="7707" spans="1:13" hidden="1" x14ac:dyDescent="0.2">
      <c r="A7707" t="s">
        <v>97</v>
      </c>
      <c r="B7707" t="s">
        <v>1287</v>
      </c>
      <c r="C7707" t="s">
        <v>1145</v>
      </c>
      <c r="E7707" t="s">
        <v>46</v>
      </c>
      <c r="I7707">
        <v>15.5</v>
      </c>
      <c r="J7707">
        <v>42.83</v>
      </c>
      <c r="K7707">
        <v>663.86500000000001</v>
      </c>
    </row>
    <row r="7708" spans="1:13" hidden="1" x14ac:dyDescent="0.2">
      <c r="A7708" t="s">
        <v>97</v>
      </c>
      <c r="B7708" t="s">
        <v>1287</v>
      </c>
      <c r="C7708" t="s">
        <v>1145</v>
      </c>
      <c r="E7708" t="s">
        <v>1289</v>
      </c>
      <c r="F7708" t="s">
        <v>1290</v>
      </c>
      <c r="G7708" t="s">
        <v>1191</v>
      </c>
      <c r="H7708" t="s">
        <v>32</v>
      </c>
      <c r="I7708">
        <v>7.75</v>
      </c>
      <c r="J7708">
        <v>42.83</v>
      </c>
      <c r="K7708">
        <v>331.9325</v>
      </c>
      <c r="L7708" t="s">
        <v>24</v>
      </c>
      <c r="M7708" t="s">
        <v>1229</v>
      </c>
    </row>
    <row r="7709" spans="1:13" hidden="1" x14ac:dyDescent="0.2">
      <c r="A7709" t="s">
        <v>97</v>
      </c>
      <c r="B7709" t="s">
        <v>1287</v>
      </c>
      <c r="C7709" t="s">
        <v>1145</v>
      </c>
      <c r="E7709" t="s">
        <v>1301</v>
      </c>
      <c r="F7709" t="s">
        <v>1302</v>
      </c>
      <c r="G7709" t="s">
        <v>396</v>
      </c>
      <c r="H7709" t="s">
        <v>180</v>
      </c>
      <c r="I7709">
        <v>7.75</v>
      </c>
      <c r="J7709">
        <v>42.83</v>
      </c>
      <c r="K7709">
        <v>331.9325</v>
      </c>
      <c r="L7709" t="s">
        <v>24</v>
      </c>
      <c r="M7709" t="s">
        <v>1303</v>
      </c>
    </row>
    <row r="7710" spans="1:13" hidden="1" x14ac:dyDescent="0.2">
      <c r="A7710" t="s">
        <v>97</v>
      </c>
      <c r="B7710" t="s">
        <v>1287</v>
      </c>
      <c r="C7710" t="s">
        <v>1145</v>
      </c>
      <c r="E7710" t="s">
        <v>1230</v>
      </c>
      <c r="F7710" t="s">
        <v>1231</v>
      </c>
      <c r="G7710" t="s">
        <v>134</v>
      </c>
      <c r="H7710" t="s">
        <v>64</v>
      </c>
      <c r="I7710">
        <v>7.75</v>
      </c>
      <c r="J7710">
        <v>42.83</v>
      </c>
      <c r="K7710">
        <v>331.9325</v>
      </c>
      <c r="L7710" t="s">
        <v>24</v>
      </c>
      <c r="M7710" t="s">
        <v>1232</v>
      </c>
    </row>
    <row r="7711" spans="1:13" hidden="1" x14ac:dyDescent="0.2">
      <c r="A7711" t="s">
        <v>98</v>
      </c>
      <c r="B7711" t="s">
        <v>1287</v>
      </c>
      <c r="C7711" t="s">
        <v>1145</v>
      </c>
      <c r="E7711" t="s">
        <v>46</v>
      </c>
      <c r="I7711">
        <v>9.75</v>
      </c>
      <c r="J7711">
        <v>42.83</v>
      </c>
      <c r="K7711">
        <v>417.59249999999997</v>
      </c>
    </row>
    <row r="7712" spans="1:13" hidden="1" x14ac:dyDescent="0.2">
      <c r="A7712" t="s">
        <v>98</v>
      </c>
      <c r="B7712" t="s">
        <v>1287</v>
      </c>
      <c r="C7712" t="s">
        <v>1145</v>
      </c>
      <c r="E7712" t="s">
        <v>1331</v>
      </c>
      <c r="F7712" t="s">
        <v>1332</v>
      </c>
      <c r="G7712" t="s">
        <v>1191</v>
      </c>
      <c r="H7712" t="s">
        <v>145</v>
      </c>
      <c r="I7712">
        <v>15.5</v>
      </c>
      <c r="J7712">
        <v>42.83</v>
      </c>
      <c r="K7712">
        <v>663.86500000000001</v>
      </c>
      <c r="L7712" t="s">
        <v>24</v>
      </c>
      <c r="M7712" t="s">
        <v>1333</v>
      </c>
    </row>
    <row r="7713" spans="1:14" hidden="1" x14ac:dyDescent="0.2">
      <c r="A7713" t="s">
        <v>98</v>
      </c>
      <c r="B7713" t="s">
        <v>1287</v>
      </c>
      <c r="C7713" t="s">
        <v>1145</v>
      </c>
      <c r="E7713" t="s">
        <v>79</v>
      </c>
      <c r="I7713">
        <v>4</v>
      </c>
      <c r="J7713">
        <v>42.83</v>
      </c>
      <c r="K7713">
        <v>171.32</v>
      </c>
      <c r="N7713" t="s">
        <v>1334</v>
      </c>
    </row>
    <row r="7714" spans="1:14" hidden="1" x14ac:dyDescent="0.2">
      <c r="A7714" t="s">
        <v>98</v>
      </c>
      <c r="B7714" t="s">
        <v>1287</v>
      </c>
      <c r="C7714" t="s">
        <v>1145</v>
      </c>
      <c r="E7714" t="s">
        <v>20</v>
      </c>
      <c r="I7714">
        <v>2</v>
      </c>
      <c r="J7714">
        <v>42.83</v>
      </c>
      <c r="K7714">
        <v>85.66</v>
      </c>
    </row>
    <row r="7715" spans="1:14" hidden="1" x14ac:dyDescent="0.2">
      <c r="A7715" t="s">
        <v>98</v>
      </c>
      <c r="B7715" t="s">
        <v>1287</v>
      </c>
      <c r="C7715" t="s">
        <v>1145</v>
      </c>
      <c r="E7715" t="s">
        <v>1296</v>
      </c>
      <c r="F7715" t="s">
        <v>1297</v>
      </c>
      <c r="G7715" t="s">
        <v>134</v>
      </c>
      <c r="H7715" t="s">
        <v>180</v>
      </c>
      <c r="I7715">
        <v>7.5</v>
      </c>
      <c r="J7715">
        <v>42.83</v>
      </c>
      <c r="K7715">
        <v>321.22500000000002</v>
      </c>
      <c r="L7715" t="s">
        <v>24</v>
      </c>
      <c r="M7715" t="s">
        <v>1298</v>
      </c>
    </row>
    <row r="7716" spans="1:14" hidden="1" x14ac:dyDescent="0.2">
      <c r="A7716" t="s">
        <v>99</v>
      </c>
      <c r="B7716" t="s">
        <v>1287</v>
      </c>
      <c r="C7716" t="s">
        <v>1145</v>
      </c>
      <c r="E7716" t="s">
        <v>17</v>
      </c>
      <c r="I7716">
        <v>7.75</v>
      </c>
      <c r="J7716">
        <v>42.83</v>
      </c>
      <c r="K7716">
        <v>331.9325</v>
      </c>
    </row>
    <row r="7717" spans="1:14" hidden="1" x14ac:dyDescent="0.2">
      <c r="A7717" t="s">
        <v>99</v>
      </c>
      <c r="B7717" t="s">
        <v>1287</v>
      </c>
      <c r="C7717" t="s">
        <v>1145</v>
      </c>
      <c r="E7717" t="s">
        <v>46</v>
      </c>
      <c r="I7717">
        <v>12</v>
      </c>
      <c r="J7717">
        <v>42.83</v>
      </c>
      <c r="K7717">
        <v>513.96</v>
      </c>
    </row>
    <row r="7718" spans="1:14" hidden="1" x14ac:dyDescent="0.2">
      <c r="A7718" t="s">
        <v>99</v>
      </c>
      <c r="B7718" t="s">
        <v>1287</v>
      </c>
      <c r="C7718" t="s">
        <v>1145</v>
      </c>
      <c r="E7718" t="s">
        <v>92</v>
      </c>
      <c r="I7718">
        <v>2</v>
      </c>
      <c r="J7718">
        <v>42.83</v>
      </c>
      <c r="K7718">
        <v>85.66</v>
      </c>
    </row>
    <row r="7719" spans="1:14" hidden="1" x14ac:dyDescent="0.2">
      <c r="A7719" t="s">
        <v>99</v>
      </c>
      <c r="B7719" t="s">
        <v>1287</v>
      </c>
      <c r="C7719" t="s">
        <v>1145</v>
      </c>
      <c r="E7719" t="s">
        <v>1289</v>
      </c>
      <c r="F7719" t="s">
        <v>1290</v>
      </c>
      <c r="G7719" t="s">
        <v>1191</v>
      </c>
      <c r="H7719" t="s">
        <v>32</v>
      </c>
      <c r="I7719">
        <v>7.75</v>
      </c>
      <c r="J7719">
        <v>42.83</v>
      </c>
      <c r="K7719">
        <v>331.9325</v>
      </c>
      <c r="L7719" t="s">
        <v>24</v>
      </c>
      <c r="M7719" t="s">
        <v>1229</v>
      </c>
    </row>
    <row r="7720" spans="1:14" hidden="1" x14ac:dyDescent="0.2">
      <c r="A7720" t="s">
        <v>99</v>
      </c>
      <c r="B7720" t="s">
        <v>1287</v>
      </c>
      <c r="C7720" t="s">
        <v>1145</v>
      </c>
      <c r="E7720" t="s">
        <v>1230</v>
      </c>
      <c r="F7720" t="s">
        <v>1231</v>
      </c>
      <c r="G7720" t="s">
        <v>134</v>
      </c>
      <c r="H7720" t="s">
        <v>64</v>
      </c>
      <c r="I7720">
        <v>9.25</v>
      </c>
      <c r="J7720">
        <v>42.83</v>
      </c>
      <c r="K7720">
        <v>396.17750000000001</v>
      </c>
      <c r="L7720" t="s">
        <v>24</v>
      </c>
      <c r="M7720" t="s">
        <v>1232</v>
      </c>
    </row>
    <row r="7721" spans="1:14" hidden="1" x14ac:dyDescent="0.2">
      <c r="A7721" t="s">
        <v>100</v>
      </c>
      <c r="B7721" t="s">
        <v>1287</v>
      </c>
      <c r="C7721" t="s">
        <v>1145</v>
      </c>
      <c r="E7721" t="s">
        <v>17</v>
      </c>
      <c r="I7721">
        <v>7.75</v>
      </c>
      <c r="J7721">
        <v>42.83</v>
      </c>
      <c r="K7721">
        <v>331.9325</v>
      </c>
      <c r="N7721" t="s">
        <v>1299</v>
      </c>
    </row>
    <row r="7722" spans="1:14" hidden="1" x14ac:dyDescent="0.2">
      <c r="A7722" t="s">
        <v>100</v>
      </c>
      <c r="B7722" t="s">
        <v>1287</v>
      </c>
      <c r="C7722" t="s">
        <v>1145</v>
      </c>
      <c r="E7722" t="s">
        <v>46</v>
      </c>
      <c r="I7722">
        <v>11.75</v>
      </c>
      <c r="J7722">
        <v>42.83</v>
      </c>
      <c r="K7722">
        <v>503.2525</v>
      </c>
    </row>
    <row r="7723" spans="1:14" hidden="1" x14ac:dyDescent="0.2">
      <c r="A7723" t="s">
        <v>100</v>
      </c>
      <c r="B7723" t="s">
        <v>1287</v>
      </c>
      <c r="C7723" t="s">
        <v>1145</v>
      </c>
      <c r="E7723" t="s">
        <v>1331</v>
      </c>
      <c r="F7723" t="s">
        <v>1332</v>
      </c>
      <c r="G7723" t="s">
        <v>1191</v>
      </c>
      <c r="H7723" t="s">
        <v>145</v>
      </c>
      <c r="I7723">
        <v>4</v>
      </c>
      <c r="J7723">
        <v>42.83</v>
      </c>
      <c r="K7723">
        <v>171.32</v>
      </c>
      <c r="L7723" t="s">
        <v>24</v>
      </c>
      <c r="M7723" t="s">
        <v>1333</v>
      </c>
    </row>
    <row r="7724" spans="1:14" hidden="1" x14ac:dyDescent="0.2">
      <c r="A7724" t="s">
        <v>100</v>
      </c>
      <c r="B7724" t="s">
        <v>1287</v>
      </c>
      <c r="C7724" t="s">
        <v>1145</v>
      </c>
      <c r="E7724" t="s">
        <v>1307</v>
      </c>
      <c r="F7724" t="s">
        <v>1308</v>
      </c>
      <c r="G7724" t="s">
        <v>134</v>
      </c>
      <c r="H7724" t="s">
        <v>32</v>
      </c>
      <c r="I7724">
        <v>7.75</v>
      </c>
      <c r="J7724">
        <v>42.83</v>
      </c>
      <c r="K7724">
        <v>331.9325</v>
      </c>
      <c r="L7724" t="s">
        <v>24</v>
      </c>
      <c r="M7724" t="s">
        <v>1244</v>
      </c>
    </row>
    <row r="7725" spans="1:14" hidden="1" x14ac:dyDescent="0.2">
      <c r="A7725" t="s">
        <v>100</v>
      </c>
      <c r="B7725" t="s">
        <v>1287</v>
      </c>
      <c r="C7725" t="s">
        <v>1145</v>
      </c>
      <c r="E7725" t="s">
        <v>1289</v>
      </c>
      <c r="F7725" t="s">
        <v>1290</v>
      </c>
      <c r="G7725" t="s">
        <v>1191</v>
      </c>
      <c r="H7725" t="s">
        <v>32</v>
      </c>
      <c r="I7725">
        <v>7.5</v>
      </c>
      <c r="J7725">
        <v>42.83</v>
      </c>
      <c r="K7725">
        <v>321.22500000000002</v>
      </c>
      <c r="L7725" t="s">
        <v>24</v>
      </c>
      <c r="M7725" t="s">
        <v>1229</v>
      </c>
    </row>
    <row r="7726" spans="1:14" hidden="1" x14ac:dyDescent="0.2">
      <c r="A7726" t="s">
        <v>101</v>
      </c>
      <c r="B7726" t="s">
        <v>1287</v>
      </c>
      <c r="C7726" t="s">
        <v>1145</v>
      </c>
      <c r="E7726" t="s">
        <v>17</v>
      </c>
      <c r="I7726">
        <v>38.75</v>
      </c>
      <c r="J7726">
        <v>42.83</v>
      </c>
      <c r="K7726">
        <v>1659.6624999999999</v>
      </c>
    </row>
    <row r="7727" spans="1:14" hidden="1" x14ac:dyDescent="0.2">
      <c r="A7727" t="s">
        <v>102</v>
      </c>
      <c r="B7727" t="s">
        <v>1287</v>
      </c>
      <c r="C7727" t="s">
        <v>1145</v>
      </c>
      <c r="E7727" t="s">
        <v>17</v>
      </c>
      <c r="I7727">
        <v>7.75</v>
      </c>
      <c r="J7727">
        <v>42.83</v>
      </c>
      <c r="K7727">
        <v>331.9325</v>
      </c>
      <c r="N7727" t="s">
        <v>1299</v>
      </c>
    </row>
    <row r="7728" spans="1:14" hidden="1" x14ac:dyDescent="0.2">
      <c r="A7728" t="s">
        <v>102</v>
      </c>
      <c r="B7728" t="s">
        <v>1287</v>
      </c>
      <c r="C7728" t="s">
        <v>1145</v>
      </c>
      <c r="E7728" t="s">
        <v>79</v>
      </c>
      <c r="I7728">
        <v>3</v>
      </c>
      <c r="J7728">
        <v>42.83</v>
      </c>
      <c r="K7728">
        <v>128.49</v>
      </c>
    </row>
    <row r="7729" spans="1:14" hidden="1" x14ac:dyDescent="0.2">
      <c r="A7729" t="s">
        <v>102</v>
      </c>
      <c r="B7729" t="s">
        <v>1287</v>
      </c>
      <c r="C7729" t="s">
        <v>1145</v>
      </c>
      <c r="E7729" t="s">
        <v>20</v>
      </c>
      <c r="I7729">
        <v>3</v>
      </c>
      <c r="J7729">
        <v>42.83</v>
      </c>
      <c r="K7729">
        <v>128.49</v>
      </c>
    </row>
    <row r="7730" spans="1:14" hidden="1" x14ac:dyDescent="0.2">
      <c r="A7730" t="s">
        <v>102</v>
      </c>
      <c r="B7730" t="s">
        <v>1287</v>
      </c>
      <c r="C7730" t="s">
        <v>1145</v>
      </c>
      <c r="E7730" t="s">
        <v>557</v>
      </c>
      <c r="I7730">
        <v>2</v>
      </c>
      <c r="J7730">
        <v>42.83</v>
      </c>
      <c r="K7730">
        <v>85.66</v>
      </c>
      <c r="N7730" t="s">
        <v>1335</v>
      </c>
    </row>
    <row r="7731" spans="1:14" hidden="1" x14ac:dyDescent="0.2">
      <c r="A7731" t="s">
        <v>102</v>
      </c>
      <c r="B7731" t="s">
        <v>1287</v>
      </c>
      <c r="C7731" t="s">
        <v>1145</v>
      </c>
      <c r="E7731" t="s">
        <v>1296</v>
      </c>
      <c r="F7731" t="s">
        <v>1297</v>
      </c>
      <c r="G7731" t="s">
        <v>134</v>
      </c>
      <c r="H7731" t="s">
        <v>180</v>
      </c>
      <c r="I7731">
        <v>7.5</v>
      </c>
      <c r="J7731">
        <v>42.83</v>
      </c>
      <c r="K7731">
        <v>321.22500000000002</v>
      </c>
      <c r="L7731" t="s">
        <v>24</v>
      </c>
      <c r="M7731" t="s">
        <v>1298</v>
      </c>
    </row>
    <row r="7732" spans="1:14" hidden="1" x14ac:dyDescent="0.2">
      <c r="A7732" t="s">
        <v>102</v>
      </c>
      <c r="B7732" t="s">
        <v>1287</v>
      </c>
      <c r="C7732" t="s">
        <v>1145</v>
      </c>
      <c r="E7732" t="s">
        <v>1289</v>
      </c>
      <c r="F7732" t="s">
        <v>1290</v>
      </c>
      <c r="G7732" t="s">
        <v>1191</v>
      </c>
      <c r="H7732" t="s">
        <v>32</v>
      </c>
      <c r="I7732">
        <v>15.5</v>
      </c>
      <c r="J7732">
        <v>42.83</v>
      </c>
      <c r="K7732">
        <v>663.86500000000001</v>
      </c>
      <c r="L7732" t="s">
        <v>24</v>
      </c>
      <c r="M7732" t="s">
        <v>1229</v>
      </c>
    </row>
    <row r="7733" spans="1:14" hidden="1" x14ac:dyDescent="0.2">
      <c r="A7733" t="s">
        <v>103</v>
      </c>
      <c r="B7733" t="s">
        <v>1287</v>
      </c>
      <c r="C7733" t="s">
        <v>1145</v>
      </c>
      <c r="E7733" t="s">
        <v>17</v>
      </c>
      <c r="I7733">
        <v>15.5</v>
      </c>
      <c r="J7733">
        <v>42.83</v>
      </c>
      <c r="K7733">
        <v>663.86500000000001</v>
      </c>
      <c r="N7733" t="s">
        <v>1336</v>
      </c>
    </row>
    <row r="7734" spans="1:14" hidden="1" x14ac:dyDescent="0.2">
      <c r="A7734" t="s">
        <v>103</v>
      </c>
      <c r="B7734" t="s">
        <v>1287</v>
      </c>
      <c r="C7734" t="s">
        <v>1145</v>
      </c>
      <c r="E7734" t="s">
        <v>1230</v>
      </c>
      <c r="F7734" t="s">
        <v>1231</v>
      </c>
      <c r="G7734" t="s">
        <v>134</v>
      </c>
      <c r="H7734" t="s">
        <v>64</v>
      </c>
      <c r="I7734">
        <v>15.5</v>
      </c>
      <c r="J7734">
        <v>42.83</v>
      </c>
      <c r="K7734">
        <v>663.86500000000001</v>
      </c>
      <c r="L7734" t="s">
        <v>24</v>
      </c>
      <c r="M7734" t="s">
        <v>1232</v>
      </c>
    </row>
    <row r="7735" spans="1:14" hidden="1" x14ac:dyDescent="0.2">
      <c r="A7735" t="s">
        <v>103</v>
      </c>
      <c r="B7735" t="s">
        <v>1287</v>
      </c>
      <c r="C7735" t="s">
        <v>1145</v>
      </c>
      <c r="E7735" t="s">
        <v>1307</v>
      </c>
      <c r="F7735" t="s">
        <v>1308</v>
      </c>
      <c r="G7735" t="s">
        <v>134</v>
      </c>
      <c r="H7735" t="s">
        <v>32</v>
      </c>
      <c r="I7735">
        <v>7.75</v>
      </c>
      <c r="J7735">
        <v>42.83</v>
      </c>
      <c r="K7735">
        <v>331.9325</v>
      </c>
      <c r="L7735" t="s">
        <v>24</v>
      </c>
      <c r="M7735" t="s">
        <v>1244</v>
      </c>
    </row>
    <row r="7736" spans="1:14" hidden="1" x14ac:dyDescent="0.2">
      <c r="A7736" t="s">
        <v>104</v>
      </c>
      <c r="B7736" t="s">
        <v>1287</v>
      </c>
      <c r="C7736" t="s">
        <v>1145</v>
      </c>
      <c r="E7736" t="s">
        <v>17</v>
      </c>
      <c r="I7736">
        <v>14.25</v>
      </c>
      <c r="J7736">
        <v>42.83</v>
      </c>
      <c r="K7736">
        <v>610.32749999999999</v>
      </c>
    </row>
    <row r="7737" spans="1:14" hidden="1" x14ac:dyDescent="0.2">
      <c r="A7737" t="s">
        <v>104</v>
      </c>
      <c r="B7737" t="s">
        <v>1287</v>
      </c>
      <c r="C7737" t="s">
        <v>1145</v>
      </c>
      <c r="E7737" t="s">
        <v>557</v>
      </c>
      <c r="I7737">
        <v>4</v>
      </c>
      <c r="J7737">
        <v>42.83</v>
      </c>
      <c r="K7737">
        <v>171.32</v>
      </c>
      <c r="N7737" t="s">
        <v>1337</v>
      </c>
    </row>
    <row r="7738" spans="1:14" hidden="1" x14ac:dyDescent="0.2">
      <c r="A7738" t="s">
        <v>104</v>
      </c>
      <c r="B7738" t="s">
        <v>1287</v>
      </c>
      <c r="C7738" t="s">
        <v>1145</v>
      </c>
      <c r="E7738" t="s">
        <v>1289</v>
      </c>
      <c r="F7738" t="s">
        <v>1290</v>
      </c>
      <c r="G7738" t="s">
        <v>1191</v>
      </c>
      <c r="H7738" t="s">
        <v>32</v>
      </c>
      <c r="I7738">
        <v>7.75</v>
      </c>
      <c r="J7738">
        <v>42.83</v>
      </c>
      <c r="K7738">
        <v>331.9325</v>
      </c>
      <c r="L7738" t="s">
        <v>24</v>
      </c>
      <c r="M7738" t="s">
        <v>1229</v>
      </c>
    </row>
    <row r="7739" spans="1:14" hidden="1" x14ac:dyDescent="0.2">
      <c r="A7739" t="s">
        <v>104</v>
      </c>
      <c r="B7739" t="s">
        <v>1287</v>
      </c>
      <c r="C7739" t="s">
        <v>1145</v>
      </c>
      <c r="E7739" t="s">
        <v>46</v>
      </c>
      <c r="I7739">
        <v>2</v>
      </c>
      <c r="J7739">
        <v>42.83</v>
      </c>
      <c r="K7739">
        <v>85.66</v>
      </c>
      <c r="N7739" t="s">
        <v>579</v>
      </c>
    </row>
    <row r="7740" spans="1:14" hidden="1" x14ac:dyDescent="0.2">
      <c r="A7740" t="s">
        <v>104</v>
      </c>
      <c r="B7740" t="s">
        <v>1287</v>
      </c>
      <c r="C7740" t="s">
        <v>1145</v>
      </c>
      <c r="E7740" t="s">
        <v>20</v>
      </c>
      <c r="I7740">
        <v>10.75</v>
      </c>
      <c r="J7740">
        <v>42.83</v>
      </c>
      <c r="K7740">
        <v>460.42250000000001</v>
      </c>
      <c r="N7740" t="s">
        <v>1338</v>
      </c>
    </row>
    <row r="7741" spans="1:14" hidden="1" x14ac:dyDescent="0.2">
      <c r="A7741" t="s">
        <v>105</v>
      </c>
      <c r="B7741" t="s">
        <v>1287</v>
      </c>
      <c r="C7741" t="s">
        <v>1145</v>
      </c>
      <c r="E7741" t="s">
        <v>17</v>
      </c>
      <c r="I7741">
        <v>7.75</v>
      </c>
      <c r="J7741">
        <v>42.83</v>
      </c>
      <c r="K7741">
        <v>331.9325</v>
      </c>
      <c r="N7741" t="s">
        <v>1299</v>
      </c>
    </row>
    <row r="7742" spans="1:14" hidden="1" x14ac:dyDescent="0.2">
      <c r="A7742" t="s">
        <v>105</v>
      </c>
      <c r="B7742" t="s">
        <v>1287</v>
      </c>
      <c r="C7742" t="s">
        <v>1145</v>
      </c>
      <c r="E7742" t="s">
        <v>20</v>
      </c>
      <c r="I7742">
        <v>4</v>
      </c>
      <c r="J7742">
        <v>42.83</v>
      </c>
      <c r="K7742">
        <v>171.32</v>
      </c>
    </row>
    <row r="7743" spans="1:14" hidden="1" x14ac:dyDescent="0.2">
      <c r="A7743" t="s">
        <v>105</v>
      </c>
      <c r="B7743" t="s">
        <v>1287</v>
      </c>
      <c r="C7743" t="s">
        <v>1145</v>
      </c>
      <c r="E7743" t="s">
        <v>46</v>
      </c>
      <c r="I7743">
        <v>2</v>
      </c>
      <c r="J7743">
        <v>42.83</v>
      </c>
      <c r="K7743">
        <v>85.66</v>
      </c>
    </row>
    <row r="7744" spans="1:14" hidden="1" x14ac:dyDescent="0.2">
      <c r="A7744" t="s">
        <v>105</v>
      </c>
      <c r="B7744" t="s">
        <v>1287</v>
      </c>
      <c r="C7744" t="s">
        <v>1145</v>
      </c>
      <c r="E7744" t="s">
        <v>1291</v>
      </c>
      <c r="F7744" t="s">
        <v>1292</v>
      </c>
      <c r="G7744" t="s">
        <v>134</v>
      </c>
      <c r="H7744" t="s">
        <v>32</v>
      </c>
      <c r="I7744">
        <v>15.5</v>
      </c>
      <c r="J7744">
        <v>42.83</v>
      </c>
      <c r="K7744">
        <v>663.86500000000001</v>
      </c>
      <c r="L7744" t="s">
        <v>24</v>
      </c>
      <c r="M7744" t="s">
        <v>1293</v>
      </c>
    </row>
    <row r="7745" spans="1:14" hidden="1" x14ac:dyDescent="0.2">
      <c r="A7745" t="s">
        <v>105</v>
      </c>
      <c r="B7745" t="s">
        <v>1287</v>
      </c>
      <c r="C7745" t="s">
        <v>1145</v>
      </c>
      <c r="E7745" t="s">
        <v>1307</v>
      </c>
      <c r="F7745" t="s">
        <v>1308</v>
      </c>
      <c r="G7745" t="s">
        <v>134</v>
      </c>
      <c r="H7745" t="s">
        <v>32</v>
      </c>
      <c r="I7745">
        <v>7.75</v>
      </c>
      <c r="J7745">
        <v>42.83</v>
      </c>
      <c r="K7745">
        <v>331.9325</v>
      </c>
      <c r="L7745" t="s">
        <v>24</v>
      </c>
      <c r="M7745" t="s">
        <v>1244</v>
      </c>
    </row>
    <row r="7746" spans="1:14" hidden="1" x14ac:dyDescent="0.2">
      <c r="A7746" t="s">
        <v>105</v>
      </c>
      <c r="B7746" t="s">
        <v>1287</v>
      </c>
      <c r="C7746" t="s">
        <v>1145</v>
      </c>
      <c r="E7746" t="s">
        <v>1296</v>
      </c>
      <c r="F7746" t="s">
        <v>1297</v>
      </c>
      <c r="G7746" t="s">
        <v>134</v>
      </c>
      <c r="H7746" t="s">
        <v>180</v>
      </c>
      <c r="I7746">
        <v>1.75</v>
      </c>
      <c r="J7746">
        <v>42.83</v>
      </c>
      <c r="K7746">
        <v>74.952500000000001</v>
      </c>
      <c r="L7746" t="s">
        <v>24</v>
      </c>
      <c r="M7746" t="s">
        <v>1298</v>
      </c>
    </row>
    <row r="7747" spans="1:14" hidden="1" x14ac:dyDescent="0.2">
      <c r="A7747" t="s">
        <v>106</v>
      </c>
      <c r="B7747" t="s">
        <v>1287</v>
      </c>
      <c r="C7747" t="s">
        <v>1145</v>
      </c>
      <c r="E7747" t="s">
        <v>17</v>
      </c>
      <c r="I7747">
        <v>7.75</v>
      </c>
      <c r="J7747">
        <v>42.83</v>
      </c>
      <c r="K7747">
        <v>331.9325</v>
      </c>
      <c r="N7747" t="s">
        <v>1299</v>
      </c>
    </row>
    <row r="7748" spans="1:14" hidden="1" x14ac:dyDescent="0.2">
      <c r="A7748" t="s">
        <v>106</v>
      </c>
      <c r="B7748" t="s">
        <v>1287</v>
      </c>
      <c r="C7748" t="s">
        <v>1145</v>
      </c>
      <c r="E7748" t="s">
        <v>1307</v>
      </c>
      <c r="F7748" t="s">
        <v>1308</v>
      </c>
      <c r="G7748" t="s">
        <v>134</v>
      </c>
      <c r="H7748" t="s">
        <v>32</v>
      </c>
      <c r="I7748">
        <v>8.5</v>
      </c>
      <c r="J7748">
        <v>42.83</v>
      </c>
      <c r="K7748">
        <v>364.05500000000001</v>
      </c>
      <c r="L7748" t="s">
        <v>24</v>
      </c>
      <c r="M7748" t="s">
        <v>1244</v>
      </c>
    </row>
    <row r="7749" spans="1:14" hidden="1" x14ac:dyDescent="0.2">
      <c r="A7749" t="s">
        <v>106</v>
      </c>
      <c r="B7749" t="s">
        <v>1287</v>
      </c>
      <c r="C7749" t="s">
        <v>1145</v>
      </c>
      <c r="E7749" t="s">
        <v>1289</v>
      </c>
      <c r="F7749" t="s">
        <v>1290</v>
      </c>
      <c r="G7749" t="s">
        <v>1191</v>
      </c>
      <c r="H7749" t="s">
        <v>32</v>
      </c>
      <c r="I7749">
        <v>7.75</v>
      </c>
      <c r="J7749">
        <v>42.83</v>
      </c>
      <c r="K7749">
        <v>331.9325</v>
      </c>
      <c r="L7749" t="s">
        <v>24</v>
      </c>
      <c r="M7749" t="s">
        <v>1229</v>
      </c>
    </row>
    <row r="7750" spans="1:14" hidden="1" x14ac:dyDescent="0.2">
      <c r="A7750" t="s">
        <v>106</v>
      </c>
      <c r="B7750" t="s">
        <v>1287</v>
      </c>
      <c r="C7750" t="s">
        <v>1145</v>
      </c>
      <c r="E7750" t="s">
        <v>20</v>
      </c>
      <c r="I7750">
        <v>4</v>
      </c>
      <c r="J7750">
        <v>42.83</v>
      </c>
      <c r="K7750">
        <v>171.32</v>
      </c>
    </row>
    <row r="7751" spans="1:14" hidden="1" x14ac:dyDescent="0.2">
      <c r="A7751" t="s">
        <v>106</v>
      </c>
      <c r="B7751" t="s">
        <v>1287</v>
      </c>
      <c r="C7751" t="s">
        <v>1145</v>
      </c>
      <c r="E7751" t="s">
        <v>1339</v>
      </c>
      <c r="F7751" t="s">
        <v>1297</v>
      </c>
      <c r="G7751" t="s">
        <v>134</v>
      </c>
      <c r="H7751" t="s">
        <v>180</v>
      </c>
      <c r="I7751">
        <v>10.75</v>
      </c>
      <c r="J7751">
        <v>42.83</v>
      </c>
      <c r="K7751">
        <v>460.42250000000001</v>
      </c>
      <c r="L7751" t="s">
        <v>24</v>
      </c>
      <c r="M7751" t="s">
        <v>1298</v>
      </c>
    </row>
    <row r="7752" spans="1:14" hidden="1" x14ac:dyDescent="0.2">
      <c r="A7752" t="s">
        <v>107</v>
      </c>
      <c r="B7752" t="s">
        <v>1287</v>
      </c>
      <c r="C7752" t="s">
        <v>1145</v>
      </c>
      <c r="E7752" t="s">
        <v>1291</v>
      </c>
      <c r="F7752" t="s">
        <v>1292</v>
      </c>
      <c r="G7752" t="s">
        <v>134</v>
      </c>
      <c r="H7752" t="s">
        <v>32</v>
      </c>
      <c r="I7752">
        <v>7.75</v>
      </c>
      <c r="J7752">
        <v>42.83</v>
      </c>
      <c r="K7752">
        <v>331.9325</v>
      </c>
      <c r="L7752" t="s">
        <v>24</v>
      </c>
      <c r="M7752" t="s">
        <v>1293</v>
      </c>
    </row>
    <row r="7753" spans="1:14" hidden="1" x14ac:dyDescent="0.2">
      <c r="A7753" t="s">
        <v>107</v>
      </c>
      <c r="B7753" t="s">
        <v>1287</v>
      </c>
      <c r="C7753" t="s">
        <v>1145</v>
      </c>
      <c r="E7753" t="s">
        <v>20</v>
      </c>
      <c r="I7753">
        <v>2</v>
      </c>
      <c r="J7753">
        <v>42.83</v>
      </c>
      <c r="K7753">
        <v>85.66</v>
      </c>
    </row>
    <row r="7754" spans="1:14" hidden="1" x14ac:dyDescent="0.2">
      <c r="A7754" t="s">
        <v>107</v>
      </c>
      <c r="B7754" t="s">
        <v>1287</v>
      </c>
      <c r="C7754" t="s">
        <v>1145</v>
      </c>
      <c r="E7754" t="s">
        <v>1230</v>
      </c>
      <c r="F7754" t="s">
        <v>1231</v>
      </c>
      <c r="G7754" t="s">
        <v>134</v>
      </c>
      <c r="H7754" t="s">
        <v>64</v>
      </c>
      <c r="I7754">
        <v>7.75</v>
      </c>
      <c r="J7754">
        <v>42.83</v>
      </c>
      <c r="K7754">
        <v>331.9325</v>
      </c>
      <c r="L7754" t="s">
        <v>24</v>
      </c>
      <c r="M7754" t="s">
        <v>1232</v>
      </c>
    </row>
    <row r="7755" spans="1:14" hidden="1" x14ac:dyDescent="0.2">
      <c r="A7755" t="s">
        <v>107</v>
      </c>
      <c r="B7755" t="s">
        <v>1287</v>
      </c>
      <c r="C7755" t="s">
        <v>1145</v>
      </c>
      <c r="E7755" t="s">
        <v>1296</v>
      </c>
      <c r="F7755" t="s">
        <v>1297</v>
      </c>
      <c r="G7755" t="s">
        <v>134</v>
      </c>
      <c r="H7755" t="s">
        <v>180</v>
      </c>
      <c r="I7755">
        <v>7.75</v>
      </c>
      <c r="J7755">
        <v>42.83</v>
      </c>
      <c r="K7755">
        <v>331.9325</v>
      </c>
      <c r="L7755" t="s">
        <v>24</v>
      </c>
      <c r="M7755" t="s">
        <v>1298</v>
      </c>
    </row>
    <row r="7756" spans="1:14" hidden="1" x14ac:dyDescent="0.2">
      <c r="A7756" t="s">
        <v>107</v>
      </c>
      <c r="B7756" t="s">
        <v>1287</v>
      </c>
      <c r="C7756" t="s">
        <v>1145</v>
      </c>
      <c r="E7756" t="s">
        <v>46</v>
      </c>
      <c r="I7756">
        <v>5</v>
      </c>
      <c r="J7756">
        <v>42.83</v>
      </c>
      <c r="K7756">
        <v>214.15</v>
      </c>
    </row>
    <row r="7757" spans="1:14" hidden="1" x14ac:dyDescent="0.2">
      <c r="A7757" t="s">
        <v>107</v>
      </c>
      <c r="B7757" t="s">
        <v>1287</v>
      </c>
      <c r="C7757" t="s">
        <v>1145</v>
      </c>
      <c r="E7757" t="s">
        <v>1307</v>
      </c>
      <c r="F7757" t="s">
        <v>1308</v>
      </c>
      <c r="G7757" t="s">
        <v>134</v>
      </c>
      <c r="H7757" t="s">
        <v>32</v>
      </c>
      <c r="I7757">
        <v>8.5</v>
      </c>
      <c r="J7757">
        <v>42.83</v>
      </c>
      <c r="K7757">
        <v>364.05500000000001</v>
      </c>
      <c r="L7757" t="s">
        <v>24</v>
      </c>
      <c r="M7757" t="s">
        <v>1244</v>
      </c>
    </row>
    <row r="7758" spans="1:14" hidden="1" x14ac:dyDescent="0.2">
      <c r="A7758" t="s">
        <v>108</v>
      </c>
      <c r="B7758" t="s">
        <v>1287</v>
      </c>
      <c r="C7758" t="s">
        <v>1145</v>
      </c>
      <c r="E7758" t="s">
        <v>17</v>
      </c>
      <c r="I7758">
        <v>7.75</v>
      </c>
      <c r="J7758">
        <v>42.83</v>
      </c>
      <c r="K7758">
        <v>331.9325</v>
      </c>
      <c r="N7758" t="s">
        <v>1299</v>
      </c>
    </row>
    <row r="7759" spans="1:14" hidden="1" x14ac:dyDescent="0.2">
      <c r="A7759" t="s">
        <v>108</v>
      </c>
      <c r="B7759" t="s">
        <v>1287</v>
      </c>
      <c r="C7759" t="s">
        <v>1145</v>
      </c>
      <c r="E7759" t="s">
        <v>20</v>
      </c>
      <c r="I7759">
        <v>3</v>
      </c>
      <c r="J7759">
        <v>42.83</v>
      </c>
      <c r="K7759">
        <v>128.49</v>
      </c>
    </row>
    <row r="7760" spans="1:14" hidden="1" x14ac:dyDescent="0.2">
      <c r="A7760" t="s">
        <v>108</v>
      </c>
      <c r="B7760" t="s">
        <v>1287</v>
      </c>
      <c r="C7760" t="s">
        <v>1145</v>
      </c>
      <c r="E7760" t="s">
        <v>1331</v>
      </c>
      <c r="F7760" t="s">
        <v>1332</v>
      </c>
      <c r="G7760" t="s">
        <v>1191</v>
      </c>
      <c r="H7760" t="s">
        <v>145</v>
      </c>
      <c r="I7760">
        <v>7.75</v>
      </c>
      <c r="J7760">
        <v>42.83</v>
      </c>
      <c r="K7760">
        <v>331.9325</v>
      </c>
      <c r="L7760" t="s">
        <v>24</v>
      </c>
      <c r="M7760" t="s">
        <v>1333</v>
      </c>
    </row>
    <row r="7761" spans="1:13" hidden="1" x14ac:dyDescent="0.2">
      <c r="A7761" t="s">
        <v>108</v>
      </c>
      <c r="B7761" t="s">
        <v>1287</v>
      </c>
      <c r="C7761" t="s">
        <v>1145</v>
      </c>
      <c r="E7761" t="s">
        <v>46</v>
      </c>
      <c r="I7761">
        <v>2.75</v>
      </c>
      <c r="J7761">
        <v>42.83</v>
      </c>
      <c r="K7761">
        <v>117.7825</v>
      </c>
    </row>
    <row r="7762" spans="1:13" hidden="1" x14ac:dyDescent="0.2">
      <c r="A7762" t="s">
        <v>108</v>
      </c>
      <c r="B7762" t="s">
        <v>1287</v>
      </c>
      <c r="C7762" t="s">
        <v>1145</v>
      </c>
      <c r="E7762" t="s">
        <v>1289</v>
      </c>
      <c r="F7762" t="s">
        <v>1290</v>
      </c>
      <c r="G7762" t="s">
        <v>1191</v>
      </c>
      <c r="H7762" t="s">
        <v>32</v>
      </c>
      <c r="I7762">
        <v>7.75</v>
      </c>
      <c r="J7762">
        <v>42.83</v>
      </c>
      <c r="K7762">
        <v>331.9325</v>
      </c>
      <c r="L7762" t="s">
        <v>24</v>
      </c>
      <c r="M7762" t="s">
        <v>1229</v>
      </c>
    </row>
    <row r="7763" spans="1:13" hidden="1" x14ac:dyDescent="0.2">
      <c r="A7763" t="s">
        <v>108</v>
      </c>
      <c r="B7763" t="s">
        <v>1287</v>
      </c>
      <c r="C7763" t="s">
        <v>1145</v>
      </c>
      <c r="E7763" t="s">
        <v>1294</v>
      </c>
      <c r="F7763" t="s">
        <v>1295</v>
      </c>
      <c r="G7763" t="s">
        <v>134</v>
      </c>
      <c r="H7763" t="s">
        <v>64</v>
      </c>
      <c r="I7763">
        <v>9.75</v>
      </c>
      <c r="J7763">
        <v>42.83</v>
      </c>
      <c r="K7763">
        <v>417.59249999999997</v>
      </c>
      <c r="L7763" t="s">
        <v>24</v>
      </c>
      <c r="M7763" t="s">
        <v>1236</v>
      </c>
    </row>
    <row r="7764" spans="1:13" hidden="1" x14ac:dyDescent="0.2">
      <c r="A7764" t="s">
        <v>14</v>
      </c>
      <c r="B7764" t="s">
        <v>1340</v>
      </c>
      <c r="C7764" t="s">
        <v>1145</v>
      </c>
      <c r="E7764" t="s">
        <v>17</v>
      </c>
      <c r="I7764">
        <v>11.5</v>
      </c>
      <c r="J7764">
        <v>55.7</v>
      </c>
      <c r="K7764">
        <v>640.54999999999995</v>
      </c>
    </row>
    <row r="7765" spans="1:13" hidden="1" x14ac:dyDescent="0.2">
      <c r="A7765" t="s">
        <v>14</v>
      </c>
      <c r="B7765" t="s">
        <v>1340</v>
      </c>
      <c r="C7765" t="s">
        <v>1145</v>
      </c>
      <c r="E7765" t="s">
        <v>1219</v>
      </c>
      <c r="F7765" t="s">
        <v>1214</v>
      </c>
      <c r="G7765" t="s">
        <v>134</v>
      </c>
      <c r="H7765" t="s">
        <v>1215</v>
      </c>
      <c r="I7765">
        <v>1.75</v>
      </c>
      <c r="J7765">
        <v>55.7</v>
      </c>
      <c r="K7765">
        <v>97.474999999999994</v>
      </c>
      <c r="L7765" t="s">
        <v>135</v>
      </c>
      <c r="M7765" t="s">
        <v>1216</v>
      </c>
    </row>
    <row r="7766" spans="1:13" hidden="1" x14ac:dyDescent="0.2">
      <c r="A7766" t="s">
        <v>14</v>
      </c>
      <c r="B7766" t="s">
        <v>1340</v>
      </c>
      <c r="C7766" t="s">
        <v>1145</v>
      </c>
      <c r="E7766" t="s">
        <v>18</v>
      </c>
      <c r="I7766">
        <v>2.5</v>
      </c>
      <c r="J7766">
        <v>55.7</v>
      </c>
      <c r="K7766">
        <v>139.25</v>
      </c>
    </row>
    <row r="7767" spans="1:13" hidden="1" x14ac:dyDescent="0.2">
      <c r="A7767" t="s">
        <v>14</v>
      </c>
      <c r="B7767" t="s">
        <v>1340</v>
      </c>
      <c r="C7767" t="s">
        <v>1145</v>
      </c>
      <c r="E7767" t="s">
        <v>19</v>
      </c>
      <c r="I7767">
        <v>4.5</v>
      </c>
      <c r="J7767">
        <v>55.7</v>
      </c>
      <c r="K7767">
        <v>250.65</v>
      </c>
    </row>
    <row r="7768" spans="1:13" hidden="1" x14ac:dyDescent="0.2">
      <c r="A7768" t="s">
        <v>14</v>
      </c>
      <c r="B7768" t="s">
        <v>1340</v>
      </c>
      <c r="C7768" t="s">
        <v>1145</v>
      </c>
      <c r="E7768" t="s">
        <v>1341</v>
      </c>
      <c r="F7768" t="s">
        <v>1342</v>
      </c>
      <c r="G7768" t="s">
        <v>134</v>
      </c>
      <c r="H7768" t="s">
        <v>180</v>
      </c>
      <c r="I7768">
        <v>3.5</v>
      </c>
      <c r="J7768">
        <v>55.7</v>
      </c>
      <c r="K7768">
        <v>194.95</v>
      </c>
      <c r="L7768" t="s">
        <v>24</v>
      </c>
      <c r="M7768" t="s">
        <v>181</v>
      </c>
    </row>
    <row r="7769" spans="1:13" hidden="1" x14ac:dyDescent="0.2">
      <c r="A7769" t="s">
        <v>14</v>
      </c>
      <c r="B7769" t="s">
        <v>1340</v>
      </c>
      <c r="C7769" t="s">
        <v>1145</v>
      </c>
      <c r="E7769" t="s">
        <v>1195</v>
      </c>
      <c r="F7769" t="s">
        <v>1196</v>
      </c>
      <c r="G7769" t="s">
        <v>134</v>
      </c>
      <c r="H7769" t="s">
        <v>64</v>
      </c>
      <c r="I7769">
        <v>2</v>
      </c>
      <c r="J7769">
        <v>55.7</v>
      </c>
      <c r="K7769">
        <v>111.4</v>
      </c>
      <c r="L7769" t="s">
        <v>24</v>
      </c>
      <c r="M7769" t="s">
        <v>1197</v>
      </c>
    </row>
    <row r="7770" spans="1:13" hidden="1" x14ac:dyDescent="0.2">
      <c r="A7770" t="s">
        <v>14</v>
      </c>
      <c r="B7770" t="s">
        <v>1340</v>
      </c>
      <c r="C7770" t="s">
        <v>1145</v>
      </c>
      <c r="E7770" t="s">
        <v>628</v>
      </c>
      <c r="F7770" t="s">
        <v>629</v>
      </c>
      <c r="G7770" t="s">
        <v>134</v>
      </c>
      <c r="H7770" t="s">
        <v>32</v>
      </c>
      <c r="I7770">
        <v>0.25</v>
      </c>
      <c r="J7770">
        <v>55.7</v>
      </c>
      <c r="K7770">
        <v>13.925000000000001</v>
      </c>
      <c r="L7770" t="s">
        <v>162</v>
      </c>
    </row>
    <row r="7771" spans="1:13" hidden="1" x14ac:dyDescent="0.2">
      <c r="A7771" t="s">
        <v>14</v>
      </c>
      <c r="B7771" t="s">
        <v>1340</v>
      </c>
      <c r="C7771" t="s">
        <v>1145</v>
      </c>
      <c r="E7771" t="s">
        <v>20</v>
      </c>
      <c r="I7771">
        <v>1.75</v>
      </c>
      <c r="J7771">
        <v>55.7</v>
      </c>
      <c r="K7771">
        <v>97.474999999999994</v>
      </c>
    </row>
    <row r="7772" spans="1:13" hidden="1" x14ac:dyDescent="0.2">
      <c r="A7772" t="s">
        <v>14</v>
      </c>
      <c r="B7772" t="s">
        <v>1340</v>
      </c>
      <c r="C7772" t="s">
        <v>1145</v>
      </c>
      <c r="E7772" t="s">
        <v>1343</v>
      </c>
      <c r="F7772" t="s">
        <v>1344</v>
      </c>
      <c r="I7772">
        <v>2</v>
      </c>
      <c r="J7772">
        <v>55.7</v>
      </c>
      <c r="K7772">
        <v>111.4</v>
      </c>
      <c r="L7772" t="s">
        <v>217</v>
      </c>
      <c r="M7772" t="s">
        <v>1345</v>
      </c>
    </row>
    <row r="7773" spans="1:13" hidden="1" x14ac:dyDescent="0.2">
      <c r="A7773" t="s">
        <v>14</v>
      </c>
      <c r="B7773" t="s">
        <v>1340</v>
      </c>
      <c r="C7773" t="s">
        <v>1145</v>
      </c>
      <c r="E7773" t="s">
        <v>1346</v>
      </c>
      <c r="F7773" t="s">
        <v>1347</v>
      </c>
      <c r="G7773" t="s">
        <v>134</v>
      </c>
      <c r="I7773">
        <v>4.25</v>
      </c>
      <c r="J7773">
        <v>55.7</v>
      </c>
      <c r="K7773">
        <v>236.72499999999999</v>
      </c>
      <c r="L7773" t="s">
        <v>24</v>
      </c>
    </row>
    <row r="7774" spans="1:13" hidden="1" x14ac:dyDescent="0.2">
      <c r="A7774" t="s">
        <v>14</v>
      </c>
      <c r="B7774" t="s">
        <v>1340</v>
      </c>
      <c r="C7774" t="s">
        <v>1145</v>
      </c>
      <c r="E7774" t="s">
        <v>1289</v>
      </c>
      <c r="F7774" t="s">
        <v>1290</v>
      </c>
      <c r="G7774" t="s">
        <v>1191</v>
      </c>
      <c r="H7774" t="s">
        <v>32</v>
      </c>
      <c r="I7774">
        <v>3.25</v>
      </c>
      <c r="J7774">
        <v>55.7</v>
      </c>
      <c r="K7774">
        <v>181.02500000000001</v>
      </c>
      <c r="L7774" t="s">
        <v>24</v>
      </c>
      <c r="M7774" t="s">
        <v>1229</v>
      </c>
    </row>
    <row r="7775" spans="1:13" hidden="1" x14ac:dyDescent="0.2">
      <c r="A7775" t="s">
        <v>14</v>
      </c>
      <c r="B7775" t="s">
        <v>1340</v>
      </c>
      <c r="C7775" t="s">
        <v>1145</v>
      </c>
      <c r="E7775" t="s">
        <v>991</v>
      </c>
      <c r="F7775" t="s">
        <v>992</v>
      </c>
      <c r="G7775" t="s">
        <v>396</v>
      </c>
      <c r="H7775" t="s">
        <v>180</v>
      </c>
      <c r="I7775">
        <v>2.25</v>
      </c>
      <c r="J7775">
        <v>55.7</v>
      </c>
      <c r="K7775">
        <v>125.325</v>
      </c>
      <c r="L7775" t="s">
        <v>162</v>
      </c>
    </row>
    <row r="7776" spans="1:13" hidden="1" x14ac:dyDescent="0.2">
      <c r="A7776" t="s">
        <v>14</v>
      </c>
      <c r="B7776" t="s">
        <v>1340</v>
      </c>
      <c r="C7776" t="s">
        <v>1145</v>
      </c>
      <c r="E7776" t="s">
        <v>1348</v>
      </c>
      <c r="F7776" t="s">
        <v>1349</v>
      </c>
      <c r="G7776" t="s">
        <v>396</v>
      </c>
      <c r="H7776" t="s">
        <v>180</v>
      </c>
      <c r="I7776">
        <v>1</v>
      </c>
      <c r="J7776">
        <v>55.7</v>
      </c>
      <c r="K7776">
        <v>55.7</v>
      </c>
      <c r="L7776" t="s">
        <v>162</v>
      </c>
      <c r="M7776" t="s">
        <v>1350</v>
      </c>
    </row>
    <row r="7777" spans="1:13" hidden="1" x14ac:dyDescent="0.2">
      <c r="A7777" t="s">
        <v>36</v>
      </c>
      <c r="B7777" t="s">
        <v>1340</v>
      </c>
      <c r="C7777" t="s">
        <v>1145</v>
      </c>
      <c r="E7777" t="s">
        <v>20</v>
      </c>
      <c r="I7777">
        <v>5.5</v>
      </c>
      <c r="J7777">
        <v>55.7</v>
      </c>
      <c r="K7777">
        <v>306.35000000000002</v>
      </c>
    </row>
    <row r="7778" spans="1:13" hidden="1" x14ac:dyDescent="0.2">
      <c r="A7778" t="s">
        <v>36</v>
      </c>
      <c r="B7778" t="s">
        <v>1340</v>
      </c>
      <c r="C7778" t="s">
        <v>1145</v>
      </c>
      <c r="E7778" t="s">
        <v>19</v>
      </c>
      <c r="I7778">
        <v>14.5</v>
      </c>
      <c r="J7778">
        <v>55.7</v>
      </c>
      <c r="K7778">
        <v>807.65</v>
      </c>
    </row>
    <row r="7779" spans="1:13" hidden="1" x14ac:dyDescent="0.2">
      <c r="A7779" t="s">
        <v>36</v>
      </c>
      <c r="B7779" t="s">
        <v>1340</v>
      </c>
      <c r="C7779" t="s">
        <v>1145</v>
      </c>
      <c r="E7779" t="s">
        <v>1268</v>
      </c>
      <c r="F7779" t="s">
        <v>629</v>
      </c>
      <c r="G7779" t="s">
        <v>134</v>
      </c>
      <c r="H7779" t="s">
        <v>32</v>
      </c>
      <c r="I7779">
        <v>0.75</v>
      </c>
      <c r="J7779">
        <v>55.7</v>
      </c>
      <c r="K7779">
        <v>41.774999999999999</v>
      </c>
      <c r="L7779" t="s">
        <v>162</v>
      </c>
    </row>
    <row r="7780" spans="1:13" hidden="1" x14ac:dyDescent="0.2">
      <c r="A7780" t="s">
        <v>36</v>
      </c>
      <c r="B7780" t="s">
        <v>1340</v>
      </c>
      <c r="C7780" t="s">
        <v>1145</v>
      </c>
      <c r="E7780" t="s">
        <v>1341</v>
      </c>
      <c r="F7780" t="s">
        <v>1342</v>
      </c>
      <c r="G7780" t="s">
        <v>134</v>
      </c>
      <c r="H7780" t="s">
        <v>180</v>
      </c>
      <c r="I7780">
        <v>0.75</v>
      </c>
      <c r="J7780">
        <v>55.7</v>
      </c>
      <c r="K7780">
        <v>41.774999999999999</v>
      </c>
      <c r="L7780" t="s">
        <v>24</v>
      </c>
      <c r="M7780" t="s">
        <v>181</v>
      </c>
    </row>
    <row r="7781" spans="1:13" hidden="1" x14ac:dyDescent="0.2">
      <c r="A7781" t="s">
        <v>36</v>
      </c>
      <c r="B7781" t="s">
        <v>1340</v>
      </c>
      <c r="C7781" t="s">
        <v>1145</v>
      </c>
      <c r="E7781" t="s">
        <v>1346</v>
      </c>
      <c r="F7781" t="s">
        <v>1347</v>
      </c>
      <c r="G7781" t="s">
        <v>134</v>
      </c>
      <c r="I7781">
        <v>2.5</v>
      </c>
      <c r="J7781">
        <v>55.7</v>
      </c>
      <c r="K7781">
        <v>139.25</v>
      </c>
      <c r="L7781" t="s">
        <v>24</v>
      </c>
    </row>
    <row r="7782" spans="1:13" hidden="1" x14ac:dyDescent="0.2">
      <c r="A7782" t="s">
        <v>36</v>
      </c>
      <c r="B7782" t="s">
        <v>1340</v>
      </c>
      <c r="C7782" t="s">
        <v>1145</v>
      </c>
      <c r="E7782" t="s">
        <v>1343</v>
      </c>
      <c r="F7782" t="s">
        <v>1344</v>
      </c>
      <c r="I7782">
        <v>3.5</v>
      </c>
      <c r="J7782">
        <v>55.7</v>
      </c>
      <c r="K7782">
        <v>194.95</v>
      </c>
      <c r="L7782" t="s">
        <v>217</v>
      </c>
      <c r="M7782" t="s">
        <v>1345</v>
      </c>
    </row>
    <row r="7783" spans="1:13" hidden="1" x14ac:dyDescent="0.2">
      <c r="A7783" t="s">
        <v>36</v>
      </c>
      <c r="B7783" t="s">
        <v>1340</v>
      </c>
      <c r="C7783" t="s">
        <v>1145</v>
      </c>
      <c r="E7783" t="s">
        <v>628</v>
      </c>
      <c r="F7783" t="s">
        <v>629</v>
      </c>
      <c r="G7783" t="s">
        <v>134</v>
      </c>
      <c r="H7783" t="s">
        <v>32</v>
      </c>
      <c r="I7783">
        <v>1.25</v>
      </c>
      <c r="J7783">
        <v>55.7</v>
      </c>
      <c r="K7783">
        <v>69.625</v>
      </c>
      <c r="L7783" t="s">
        <v>162</v>
      </c>
    </row>
    <row r="7784" spans="1:13" hidden="1" x14ac:dyDescent="0.2">
      <c r="A7784" t="s">
        <v>36</v>
      </c>
      <c r="B7784" t="s">
        <v>1340</v>
      </c>
      <c r="C7784" t="s">
        <v>1145</v>
      </c>
      <c r="E7784" t="s">
        <v>1260</v>
      </c>
      <c r="F7784" t="s">
        <v>1261</v>
      </c>
      <c r="G7784" t="s">
        <v>134</v>
      </c>
      <c r="H7784" t="s">
        <v>180</v>
      </c>
      <c r="I7784">
        <v>1.5</v>
      </c>
      <c r="J7784">
        <v>55.7</v>
      </c>
      <c r="K7784">
        <v>83.55</v>
      </c>
      <c r="L7784" t="s">
        <v>24</v>
      </c>
      <c r="M7784" t="s">
        <v>616</v>
      </c>
    </row>
    <row r="7785" spans="1:13" hidden="1" x14ac:dyDescent="0.2">
      <c r="A7785" t="s">
        <v>36</v>
      </c>
      <c r="B7785" t="s">
        <v>1340</v>
      </c>
      <c r="C7785" t="s">
        <v>1145</v>
      </c>
      <c r="E7785" t="s">
        <v>46</v>
      </c>
      <c r="I7785">
        <v>4.5</v>
      </c>
      <c r="J7785">
        <v>55.7</v>
      </c>
      <c r="K7785">
        <v>250.65</v>
      </c>
    </row>
    <row r="7786" spans="1:13" hidden="1" x14ac:dyDescent="0.2">
      <c r="A7786" t="s">
        <v>36</v>
      </c>
      <c r="B7786" t="s">
        <v>1340</v>
      </c>
      <c r="C7786" t="s">
        <v>1145</v>
      </c>
      <c r="E7786" t="s">
        <v>991</v>
      </c>
      <c r="F7786" t="s">
        <v>992</v>
      </c>
      <c r="G7786" t="s">
        <v>396</v>
      </c>
      <c r="H7786" t="s">
        <v>180</v>
      </c>
      <c r="I7786">
        <v>4.75</v>
      </c>
      <c r="J7786">
        <v>55.7</v>
      </c>
      <c r="K7786">
        <v>264.57499999999999</v>
      </c>
      <c r="L7786" t="s">
        <v>162</v>
      </c>
    </row>
    <row r="7787" spans="1:13" hidden="1" x14ac:dyDescent="0.2">
      <c r="A7787" t="s">
        <v>36</v>
      </c>
      <c r="B7787" t="s">
        <v>1340</v>
      </c>
      <c r="C7787" t="s">
        <v>1145</v>
      </c>
      <c r="E7787" t="s">
        <v>40</v>
      </c>
      <c r="I7787">
        <v>0.5</v>
      </c>
      <c r="J7787">
        <v>55.7</v>
      </c>
      <c r="K7787">
        <v>27.85</v>
      </c>
    </row>
    <row r="7788" spans="1:13" hidden="1" x14ac:dyDescent="0.2">
      <c r="A7788" t="s">
        <v>36</v>
      </c>
      <c r="B7788" t="s">
        <v>1340</v>
      </c>
      <c r="C7788" t="s">
        <v>1145</v>
      </c>
      <c r="E7788" t="s">
        <v>412</v>
      </c>
      <c r="F7788" t="s">
        <v>413</v>
      </c>
      <c r="G7788" t="s">
        <v>396</v>
      </c>
      <c r="I7788">
        <v>1.5</v>
      </c>
      <c r="J7788">
        <v>55.7</v>
      </c>
      <c r="K7788">
        <v>83.55</v>
      </c>
    </row>
    <row r="7789" spans="1:13" hidden="1" x14ac:dyDescent="0.2">
      <c r="A7789" t="s">
        <v>37</v>
      </c>
      <c r="B7789" t="s">
        <v>1340</v>
      </c>
      <c r="C7789" t="s">
        <v>1145</v>
      </c>
      <c r="E7789" t="s">
        <v>17</v>
      </c>
      <c r="I7789">
        <v>3.75</v>
      </c>
      <c r="J7789">
        <v>55.7</v>
      </c>
      <c r="K7789">
        <v>208.875</v>
      </c>
    </row>
    <row r="7790" spans="1:13" hidden="1" x14ac:dyDescent="0.2">
      <c r="A7790" t="s">
        <v>37</v>
      </c>
      <c r="B7790" t="s">
        <v>1340</v>
      </c>
      <c r="C7790" t="s">
        <v>1145</v>
      </c>
      <c r="E7790" t="s">
        <v>19</v>
      </c>
      <c r="I7790">
        <v>15</v>
      </c>
      <c r="J7790">
        <v>55.7</v>
      </c>
      <c r="K7790">
        <v>835.5</v>
      </c>
    </row>
    <row r="7791" spans="1:13" hidden="1" x14ac:dyDescent="0.2">
      <c r="A7791" t="s">
        <v>37</v>
      </c>
      <c r="B7791" t="s">
        <v>1340</v>
      </c>
      <c r="C7791" t="s">
        <v>1145</v>
      </c>
      <c r="E7791" t="s">
        <v>1234</v>
      </c>
      <c r="F7791" t="s">
        <v>1235</v>
      </c>
      <c r="G7791" t="s">
        <v>134</v>
      </c>
      <c r="H7791" t="s">
        <v>64</v>
      </c>
      <c r="I7791">
        <v>2.5</v>
      </c>
      <c r="J7791">
        <v>55.7</v>
      </c>
      <c r="K7791">
        <v>139.25</v>
      </c>
      <c r="L7791" t="s">
        <v>24</v>
      </c>
      <c r="M7791" t="s">
        <v>1236</v>
      </c>
    </row>
    <row r="7792" spans="1:13" hidden="1" x14ac:dyDescent="0.2">
      <c r="A7792" t="s">
        <v>37</v>
      </c>
      <c r="B7792" t="s">
        <v>1340</v>
      </c>
      <c r="C7792" t="s">
        <v>1145</v>
      </c>
      <c r="E7792" t="s">
        <v>18</v>
      </c>
      <c r="I7792">
        <v>2</v>
      </c>
      <c r="J7792">
        <v>55.7</v>
      </c>
      <c r="K7792">
        <v>111.4</v>
      </c>
    </row>
    <row r="7793" spans="1:13" hidden="1" x14ac:dyDescent="0.2">
      <c r="A7793" t="s">
        <v>37</v>
      </c>
      <c r="B7793" t="s">
        <v>1340</v>
      </c>
      <c r="C7793" t="s">
        <v>1145</v>
      </c>
      <c r="E7793" t="s">
        <v>20</v>
      </c>
      <c r="I7793">
        <v>3</v>
      </c>
      <c r="J7793">
        <v>55.7</v>
      </c>
      <c r="K7793">
        <v>167.1</v>
      </c>
    </row>
    <row r="7794" spans="1:13" hidden="1" x14ac:dyDescent="0.2">
      <c r="A7794" t="s">
        <v>37</v>
      </c>
      <c r="B7794" t="s">
        <v>1340</v>
      </c>
      <c r="C7794" t="s">
        <v>1145</v>
      </c>
      <c r="E7794" t="s">
        <v>628</v>
      </c>
      <c r="F7794" t="s">
        <v>629</v>
      </c>
      <c r="G7794" t="s">
        <v>134</v>
      </c>
      <c r="H7794" t="s">
        <v>32</v>
      </c>
      <c r="I7794">
        <v>1.5</v>
      </c>
      <c r="J7794">
        <v>55.7</v>
      </c>
      <c r="K7794">
        <v>83.55</v>
      </c>
      <c r="L7794" t="s">
        <v>162</v>
      </c>
    </row>
    <row r="7795" spans="1:13" hidden="1" x14ac:dyDescent="0.2">
      <c r="A7795" t="s">
        <v>37</v>
      </c>
      <c r="B7795" t="s">
        <v>1340</v>
      </c>
      <c r="C7795" t="s">
        <v>1145</v>
      </c>
      <c r="E7795" t="s">
        <v>1346</v>
      </c>
      <c r="F7795" t="s">
        <v>1347</v>
      </c>
      <c r="G7795" t="s">
        <v>134</v>
      </c>
      <c r="I7795">
        <v>5.5</v>
      </c>
      <c r="J7795">
        <v>55.7</v>
      </c>
      <c r="K7795">
        <v>306.35000000000002</v>
      </c>
      <c r="L7795" t="s">
        <v>24</v>
      </c>
    </row>
    <row r="7796" spans="1:13" hidden="1" x14ac:dyDescent="0.2">
      <c r="A7796" t="s">
        <v>37</v>
      </c>
      <c r="B7796" t="s">
        <v>1340</v>
      </c>
      <c r="C7796" t="s">
        <v>1145</v>
      </c>
      <c r="E7796" t="s">
        <v>1260</v>
      </c>
      <c r="F7796" t="s">
        <v>1261</v>
      </c>
      <c r="G7796" t="s">
        <v>134</v>
      </c>
      <c r="H7796" t="s">
        <v>180</v>
      </c>
      <c r="I7796">
        <v>2</v>
      </c>
      <c r="J7796">
        <v>55.7</v>
      </c>
      <c r="K7796">
        <v>111.4</v>
      </c>
      <c r="L7796" t="s">
        <v>24</v>
      </c>
      <c r="M7796" t="s">
        <v>616</v>
      </c>
    </row>
    <row r="7797" spans="1:13" hidden="1" x14ac:dyDescent="0.2">
      <c r="A7797" t="s">
        <v>37</v>
      </c>
      <c r="B7797" t="s">
        <v>1340</v>
      </c>
      <c r="C7797" t="s">
        <v>1145</v>
      </c>
      <c r="E7797" t="s">
        <v>1268</v>
      </c>
      <c r="F7797" t="s">
        <v>629</v>
      </c>
      <c r="G7797" t="s">
        <v>134</v>
      </c>
      <c r="H7797" t="s">
        <v>32</v>
      </c>
      <c r="I7797">
        <v>0.5</v>
      </c>
      <c r="J7797">
        <v>55.7</v>
      </c>
      <c r="K7797">
        <v>27.85</v>
      </c>
      <c r="L7797" t="s">
        <v>162</v>
      </c>
    </row>
    <row r="7798" spans="1:13" hidden="1" x14ac:dyDescent="0.2">
      <c r="A7798" t="s">
        <v>37</v>
      </c>
      <c r="B7798" t="s">
        <v>1340</v>
      </c>
      <c r="C7798" t="s">
        <v>1145</v>
      </c>
      <c r="E7798" t="s">
        <v>40</v>
      </c>
      <c r="I7798">
        <v>1.5</v>
      </c>
      <c r="J7798">
        <v>55.7</v>
      </c>
      <c r="K7798">
        <v>83.55</v>
      </c>
    </row>
    <row r="7799" spans="1:13" hidden="1" x14ac:dyDescent="0.2">
      <c r="A7799" t="s">
        <v>37</v>
      </c>
      <c r="B7799" t="s">
        <v>1340</v>
      </c>
      <c r="C7799" t="s">
        <v>1145</v>
      </c>
      <c r="E7799" t="s">
        <v>18</v>
      </c>
      <c r="I7799">
        <v>1.5</v>
      </c>
      <c r="J7799">
        <v>55.7</v>
      </c>
      <c r="K7799">
        <v>83.55</v>
      </c>
    </row>
    <row r="7800" spans="1:13" hidden="1" x14ac:dyDescent="0.2">
      <c r="A7800" t="s">
        <v>37</v>
      </c>
      <c r="B7800" t="s">
        <v>1340</v>
      </c>
      <c r="C7800" t="s">
        <v>1145</v>
      </c>
      <c r="E7800" t="s">
        <v>1351</v>
      </c>
      <c r="F7800" t="s">
        <v>1352</v>
      </c>
      <c r="G7800" t="s">
        <v>134</v>
      </c>
      <c r="H7800" t="s">
        <v>23</v>
      </c>
      <c r="I7800">
        <v>1</v>
      </c>
      <c r="J7800">
        <v>55.7</v>
      </c>
      <c r="K7800">
        <v>55.7</v>
      </c>
      <c r="L7800" t="s">
        <v>24</v>
      </c>
    </row>
    <row r="7801" spans="1:13" hidden="1" x14ac:dyDescent="0.2">
      <c r="A7801" t="s">
        <v>37</v>
      </c>
      <c r="B7801" t="s">
        <v>1340</v>
      </c>
      <c r="C7801" t="s">
        <v>1145</v>
      </c>
      <c r="E7801" t="s">
        <v>18</v>
      </c>
      <c r="I7801">
        <v>0.5</v>
      </c>
      <c r="J7801">
        <v>55.7</v>
      </c>
      <c r="K7801">
        <v>27.85</v>
      </c>
    </row>
    <row r="7802" spans="1:13" hidden="1" x14ac:dyDescent="0.2">
      <c r="A7802" t="s">
        <v>37</v>
      </c>
      <c r="B7802" t="s">
        <v>1340</v>
      </c>
      <c r="C7802" t="s">
        <v>1145</v>
      </c>
      <c r="E7802" t="s">
        <v>190</v>
      </c>
      <c r="F7802" t="s">
        <v>191</v>
      </c>
      <c r="G7802" t="s">
        <v>63</v>
      </c>
      <c r="H7802" t="s">
        <v>192</v>
      </c>
      <c r="I7802">
        <v>1</v>
      </c>
      <c r="J7802">
        <v>55.7</v>
      </c>
      <c r="K7802">
        <v>55.7</v>
      </c>
      <c r="L7802" t="s">
        <v>193</v>
      </c>
    </row>
    <row r="7803" spans="1:13" hidden="1" x14ac:dyDescent="0.2">
      <c r="A7803" t="s">
        <v>37</v>
      </c>
      <c r="B7803" t="s">
        <v>1340</v>
      </c>
      <c r="C7803" t="s">
        <v>1145</v>
      </c>
      <c r="E7803" t="s">
        <v>1265</v>
      </c>
      <c r="F7803" t="s">
        <v>1247</v>
      </c>
      <c r="G7803" t="s">
        <v>134</v>
      </c>
      <c r="H7803" t="s">
        <v>64</v>
      </c>
      <c r="I7803">
        <v>1</v>
      </c>
      <c r="J7803">
        <v>55.7</v>
      </c>
      <c r="K7803">
        <v>55.7</v>
      </c>
      <c r="L7803" t="s">
        <v>24</v>
      </c>
      <c r="M7803" t="s">
        <v>1239</v>
      </c>
    </row>
    <row r="7804" spans="1:13" hidden="1" x14ac:dyDescent="0.2">
      <c r="A7804" t="s">
        <v>37</v>
      </c>
      <c r="B7804" t="s">
        <v>1340</v>
      </c>
      <c r="C7804" t="s">
        <v>1145</v>
      </c>
      <c r="E7804" t="s">
        <v>1343</v>
      </c>
      <c r="F7804" t="s">
        <v>1344</v>
      </c>
      <c r="I7804">
        <v>1.75</v>
      </c>
      <c r="J7804">
        <v>55.7</v>
      </c>
      <c r="K7804">
        <v>97.474999999999994</v>
      </c>
      <c r="L7804" t="s">
        <v>217</v>
      </c>
      <c r="M7804" t="s">
        <v>1345</v>
      </c>
    </row>
    <row r="7805" spans="1:13" hidden="1" x14ac:dyDescent="0.2">
      <c r="A7805" t="s">
        <v>39</v>
      </c>
      <c r="B7805" t="s">
        <v>1340</v>
      </c>
      <c r="C7805" t="s">
        <v>1145</v>
      </c>
      <c r="E7805" t="s">
        <v>19</v>
      </c>
      <c r="I7805">
        <v>16</v>
      </c>
      <c r="J7805">
        <v>55.7</v>
      </c>
      <c r="K7805">
        <v>891.2</v>
      </c>
    </row>
    <row r="7806" spans="1:13" hidden="1" x14ac:dyDescent="0.2">
      <c r="A7806" t="s">
        <v>39</v>
      </c>
      <c r="B7806" t="s">
        <v>1340</v>
      </c>
      <c r="C7806" t="s">
        <v>1145</v>
      </c>
      <c r="E7806" t="s">
        <v>991</v>
      </c>
      <c r="F7806" t="s">
        <v>992</v>
      </c>
      <c r="G7806" t="s">
        <v>396</v>
      </c>
      <c r="H7806" t="s">
        <v>180</v>
      </c>
      <c r="I7806">
        <v>5.5</v>
      </c>
      <c r="J7806">
        <v>55.7</v>
      </c>
      <c r="K7806">
        <v>306.35000000000002</v>
      </c>
      <c r="L7806" t="s">
        <v>162</v>
      </c>
    </row>
    <row r="7807" spans="1:13" hidden="1" x14ac:dyDescent="0.2">
      <c r="A7807" t="s">
        <v>39</v>
      </c>
      <c r="B7807" t="s">
        <v>1340</v>
      </c>
      <c r="C7807" t="s">
        <v>1145</v>
      </c>
      <c r="E7807" t="s">
        <v>20</v>
      </c>
      <c r="I7807">
        <v>8.25</v>
      </c>
      <c r="J7807">
        <v>55.7</v>
      </c>
      <c r="K7807">
        <v>459.52499999999998</v>
      </c>
    </row>
    <row r="7808" spans="1:13" hidden="1" x14ac:dyDescent="0.2">
      <c r="A7808" t="s">
        <v>39</v>
      </c>
      <c r="B7808" t="s">
        <v>1340</v>
      </c>
      <c r="C7808" t="s">
        <v>1145</v>
      </c>
      <c r="E7808" t="s">
        <v>40</v>
      </c>
      <c r="I7808">
        <v>1</v>
      </c>
      <c r="J7808">
        <v>55.7</v>
      </c>
      <c r="K7808">
        <v>55.7</v>
      </c>
    </row>
    <row r="7809" spans="1:13" hidden="1" x14ac:dyDescent="0.2">
      <c r="A7809" t="s">
        <v>39</v>
      </c>
      <c r="B7809" t="s">
        <v>1340</v>
      </c>
      <c r="C7809" t="s">
        <v>1145</v>
      </c>
      <c r="E7809" t="s">
        <v>190</v>
      </c>
      <c r="F7809" t="s">
        <v>191</v>
      </c>
      <c r="G7809" t="s">
        <v>63</v>
      </c>
      <c r="H7809" t="s">
        <v>192</v>
      </c>
      <c r="I7809">
        <v>0.5</v>
      </c>
      <c r="J7809">
        <v>55.7</v>
      </c>
      <c r="K7809">
        <v>27.85</v>
      </c>
      <c r="L7809" t="s">
        <v>193</v>
      </c>
    </row>
    <row r="7810" spans="1:13" hidden="1" x14ac:dyDescent="0.2">
      <c r="A7810" t="s">
        <v>39</v>
      </c>
      <c r="B7810" t="s">
        <v>1340</v>
      </c>
      <c r="C7810" t="s">
        <v>1145</v>
      </c>
      <c r="E7810" t="s">
        <v>1346</v>
      </c>
      <c r="F7810" t="s">
        <v>1347</v>
      </c>
      <c r="G7810" t="s">
        <v>134</v>
      </c>
      <c r="I7810">
        <v>2</v>
      </c>
      <c r="J7810">
        <v>55.7</v>
      </c>
      <c r="K7810">
        <v>111.4</v>
      </c>
      <c r="L7810" t="s">
        <v>24</v>
      </c>
    </row>
    <row r="7811" spans="1:13" hidden="1" x14ac:dyDescent="0.2">
      <c r="A7811" t="s">
        <v>39</v>
      </c>
      <c r="B7811" t="s">
        <v>1340</v>
      </c>
      <c r="C7811" t="s">
        <v>1145</v>
      </c>
      <c r="E7811" t="s">
        <v>628</v>
      </c>
      <c r="F7811" t="s">
        <v>629</v>
      </c>
      <c r="G7811" t="s">
        <v>134</v>
      </c>
      <c r="H7811" t="s">
        <v>32</v>
      </c>
      <c r="I7811">
        <v>4.75</v>
      </c>
      <c r="J7811">
        <v>55.7</v>
      </c>
      <c r="K7811">
        <v>264.57499999999999</v>
      </c>
      <c r="L7811" t="s">
        <v>162</v>
      </c>
    </row>
    <row r="7812" spans="1:13" hidden="1" x14ac:dyDescent="0.2">
      <c r="A7812" t="s">
        <v>44</v>
      </c>
      <c r="B7812" t="s">
        <v>1340</v>
      </c>
      <c r="C7812" t="s">
        <v>1145</v>
      </c>
      <c r="E7812" t="s">
        <v>19</v>
      </c>
      <c r="I7812">
        <v>9.5</v>
      </c>
      <c r="J7812">
        <v>55.7</v>
      </c>
      <c r="K7812">
        <v>529.15</v>
      </c>
    </row>
    <row r="7813" spans="1:13" hidden="1" x14ac:dyDescent="0.2">
      <c r="A7813" t="s">
        <v>44</v>
      </c>
      <c r="B7813" t="s">
        <v>1340</v>
      </c>
      <c r="C7813" t="s">
        <v>1145</v>
      </c>
      <c r="E7813" t="s">
        <v>20</v>
      </c>
      <c r="I7813">
        <v>1.5</v>
      </c>
      <c r="J7813">
        <v>55.7</v>
      </c>
      <c r="K7813">
        <v>83.55</v>
      </c>
    </row>
    <row r="7814" spans="1:13" hidden="1" x14ac:dyDescent="0.2">
      <c r="A7814" t="s">
        <v>44</v>
      </c>
      <c r="B7814" t="s">
        <v>1340</v>
      </c>
      <c r="C7814" t="s">
        <v>1145</v>
      </c>
      <c r="E7814" t="s">
        <v>46</v>
      </c>
      <c r="I7814">
        <v>1.5</v>
      </c>
      <c r="J7814">
        <v>55.7</v>
      </c>
      <c r="K7814">
        <v>83.55</v>
      </c>
    </row>
    <row r="7815" spans="1:13" hidden="1" x14ac:dyDescent="0.2">
      <c r="A7815" t="s">
        <v>44</v>
      </c>
      <c r="B7815" t="s">
        <v>1340</v>
      </c>
      <c r="C7815" t="s">
        <v>1145</v>
      </c>
      <c r="E7815" t="s">
        <v>991</v>
      </c>
      <c r="F7815" t="s">
        <v>992</v>
      </c>
      <c r="G7815" t="s">
        <v>396</v>
      </c>
      <c r="H7815" t="s">
        <v>180</v>
      </c>
      <c r="I7815">
        <v>11.25</v>
      </c>
      <c r="J7815">
        <v>55.7</v>
      </c>
      <c r="K7815">
        <v>626.625</v>
      </c>
      <c r="L7815" t="s">
        <v>162</v>
      </c>
    </row>
    <row r="7816" spans="1:13" hidden="1" x14ac:dyDescent="0.2">
      <c r="A7816" t="s">
        <v>44</v>
      </c>
      <c r="B7816" t="s">
        <v>1340</v>
      </c>
      <c r="C7816" t="s">
        <v>1145</v>
      </c>
      <c r="E7816" t="s">
        <v>190</v>
      </c>
      <c r="F7816" t="s">
        <v>191</v>
      </c>
      <c r="G7816" t="s">
        <v>63</v>
      </c>
      <c r="H7816" t="s">
        <v>192</v>
      </c>
      <c r="I7816">
        <v>1</v>
      </c>
      <c r="J7816">
        <v>55.7</v>
      </c>
      <c r="K7816">
        <v>55.7</v>
      </c>
      <c r="L7816" t="s">
        <v>193</v>
      </c>
    </row>
    <row r="7817" spans="1:13" hidden="1" x14ac:dyDescent="0.2">
      <c r="A7817" t="s">
        <v>44</v>
      </c>
      <c r="B7817" t="s">
        <v>1340</v>
      </c>
      <c r="C7817" t="s">
        <v>1145</v>
      </c>
      <c r="E7817" t="s">
        <v>1346</v>
      </c>
      <c r="F7817" t="s">
        <v>1347</v>
      </c>
      <c r="G7817" t="s">
        <v>134</v>
      </c>
      <c r="I7817">
        <v>3.5</v>
      </c>
      <c r="J7817">
        <v>55.7</v>
      </c>
      <c r="K7817">
        <v>194.95</v>
      </c>
      <c r="L7817" t="s">
        <v>24</v>
      </c>
    </row>
    <row r="7818" spans="1:13" hidden="1" x14ac:dyDescent="0.2">
      <c r="A7818" t="s">
        <v>44</v>
      </c>
      <c r="B7818" t="s">
        <v>1340</v>
      </c>
      <c r="C7818" t="s">
        <v>1145</v>
      </c>
      <c r="E7818" t="s">
        <v>1195</v>
      </c>
      <c r="F7818" t="s">
        <v>1196</v>
      </c>
      <c r="G7818" t="s">
        <v>134</v>
      </c>
      <c r="H7818" t="s">
        <v>64</v>
      </c>
      <c r="I7818">
        <v>2.5</v>
      </c>
      <c r="J7818">
        <v>55.7</v>
      </c>
      <c r="K7818">
        <v>139.25</v>
      </c>
      <c r="L7818" t="s">
        <v>24</v>
      </c>
      <c r="M7818" t="s">
        <v>1197</v>
      </c>
    </row>
    <row r="7819" spans="1:13" hidden="1" x14ac:dyDescent="0.2">
      <c r="A7819" t="s">
        <v>44</v>
      </c>
      <c r="B7819" t="s">
        <v>1340</v>
      </c>
      <c r="C7819" t="s">
        <v>1145</v>
      </c>
      <c r="E7819" t="s">
        <v>1353</v>
      </c>
      <c r="F7819" t="s">
        <v>1354</v>
      </c>
      <c r="G7819" t="s">
        <v>134</v>
      </c>
      <c r="H7819" t="s">
        <v>64</v>
      </c>
      <c r="I7819">
        <v>1.5</v>
      </c>
      <c r="J7819">
        <v>55.7</v>
      </c>
      <c r="K7819">
        <v>83.55</v>
      </c>
      <c r="L7819" t="s">
        <v>24</v>
      </c>
      <c r="M7819" t="s">
        <v>1224</v>
      </c>
    </row>
    <row r="7820" spans="1:13" hidden="1" x14ac:dyDescent="0.2">
      <c r="A7820" t="s">
        <v>44</v>
      </c>
      <c r="B7820" t="s">
        <v>1340</v>
      </c>
      <c r="C7820" t="s">
        <v>1145</v>
      </c>
      <c r="E7820" t="s">
        <v>1351</v>
      </c>
      <c r="F7820" t="s">
        <v>1352</v>
      </c>
      <c r="G7820" t="s">
        <v>134</v>
      </c>
      <c r="H7820" t="s">
        <v>23</v>
      </c>
      <c r="I7820">
        <v>3.25</v>
      </c>
      <c r="J7820">
        <v>55.7</v>
      </c>
      <c r="K7820">
        <v>181.02500000000001</v>
      </c>
      <c r="L7820" t="s">
        <v>24</v>
      </c>
    </row>
    <row r="7821" spans="1:13" hidden="1" x14ac:dyDescent="0.2">
      <c r="A7821" t="s">
        <v>44</v>
      </c>
      <c r="B7821" t="s">
        <v>1340</v>
      </c>
      <c r="C7821" t="s">
        <v>1145</v>
      </c>
      <c r="E7821" t="s">
        <v>1174</v>
      </c>
      <c r="F7821" t="s">
        <v>1175</v>
      </c>
      <c r="G7821" t="s">
        <v>134</v>
      </c>
      <c r="H7821" t="s">
        <v>64</v>
      </c>
      <c r="I7821">
        <v>1.5</v>
      </c>
      <c r="J7821">
        <v>55.7</v>
      </c>
      <c r="K7821">
        <v>83.55</v>
      </c>
      <c r="L7821" t="s">
        <v>24</v>
      </c>
      <c r="M7821" t="s">
        <v>1176</v>
      </c>
    </row>
    <row r="7822" spans="1:13" hidden="1" x14ac:dyDescent="0.2">
      <c r="A7822" t="s">
        <v>44</v>
      </c>
      <c r="B7822" t="s">
        <v>1340</v>
      </c>
      <c r="C7822" t="s">
        <v>1145</v>
      </c>
      <c r="E7822" t="s">
        <v>366</v>
      </c>
      <c r="F7822" t="s">
        <v>367</v>
      </c>
      <c r="G7822" t="s">
        <v>129</v>
      </c>
      <c r="H7822" t="s">
        <v>192</v>
      </c>
      <c r="I7822">
        <v>1</v>
      </c>
      <c r="J7822">
        <v>55.7</v>
      </c>
      <c r="K7822">
        <v>55.7</v>
      </c>
      <c r="L7822" t="s">
        <v>24</v>
      </c>
    </row>
    <row r="7823" spans="1:13" hidden="1" x14ac:dyDescent="0.2">
      <c r="A7823" t="s">
        <v>44</v>
      </c>
      <c r="B7823" t="s">
        <v>1340</v>
      </c>
      <c r="C7823" t="s">
        <v>1145</v>
      </c>
      <c r="E7823" t="s">
        <v>1260</v>
      </c>
      <c r="F7823" t="s">
        <v>1261</v>
      </c>
      <c r="G7823" t="s">
        <v>134</v>
      </c>
      <c r="H7823" t="s">
        <v>180</v>
      </c>
      <c r="I7823">
        <v>2.5</v>
      </c>
      <c r="J7823">
        <v>55.7</v>
      </c>
      <c r="K7823">
        <v>139.25</v>
      </c>
      <c r="L7823" t="s">
        <v>24</v>
      </c>
      <c r="M7823" t="s">
        <v>616</v>
      </c>
    </row>
    <row r="7824" spans="1:13" hidden="1" x14ac:dyDescent="0.2">
      <c r="A7824" t="s">
        <v>44</v>
      </c>
      <c r="B7824" t="s">
        <v>1340</v>
      </c>
      <c r="C7824" t="s">
        <v>1145</v>
      </c>
      <c r="E7824" t="s">
        <v>1269</v>
      </c>
      <c r="F7824" t="s">
        <v>629</v>
      </c>
      <c r="G7824" t="s">
        <v>134</v>
      </c>
      <c r="H7824" t="s">
        <v>32</v>
      </c>
      <c r="I7824">
        <v>1.75</v>
      </c>
      <c r="J7824">
        <v>55.7</v>
      </c>
      <c r="K7824">
        <v>97.474999999999994</v>
      </c>
      <c r="L7824" t="s">
        <v>162</v>
      </c>
    </row>
    <row r="7825" spans="1:13" hidden="1" x14ac:dyDescent="0.2">
      <c r="A7825" t="s">
        <v>44</v>
      </c>
      <c r="B7825" t="s">
        <v>1340</v>
      </c>
      <c r="C7825" t="s">
        <v>1145</v>
      </c>
      <c r="E7825" t="s">
        <v>40</v>
      </c>
      <c r="I7825">
        <v>1.5</v>
      </c>
      <c r="J7825">
        <v>55.7</v>
      </c>
      <c r="K7825">
        <v>83.55</v>
      </c>
    </row>
    <row r="7826" spans="1:13" hidden="1" x14ac:dyDescent="0.2">
      <c r="A7826" t="s">
        <v>47</v>
      </c>
      <c r="B7826" t="s">
        <v>1340</v>
      </c>
      <c r="C7826" t="s">
        <v>1145</v>
      </c>
      <c r="E7826" t="s">
        <v>17</v>
      </c>
      <c r="I7826">
        <v>38.75</v>
      </c>
      <c r="J7826">
        <v>55.7</v>
      </c>
      <c r="K7826">
        <v>2158.375</v>
      </c>
    </row>
    <row r="7827" spans="1:13" hidden="1" x14ac:dyDescent="0.2">
      <c r="A7827" t="s">
        <v>48</v>
      </c>
      <c r="B7827" t="s">
        <v>1340</v>
      </c>
      <c r="C7827" t="s">
        <v>1145</v>
      </c>
      <c r="E7827" t="s">
        <v>19</v>
      </c>
      <c r="I7827">
        <v>5</v>
      </c>
      <c r="J7827">
        <v>55.7</v>
      </c>
      <c r="K7827">
        <v>278.5</v>
      </c>
    </row>
    <row r="7828" spans="1:13" hidden="1" x14ac:dyDescent="0.2">
      <c r="A7828" t="s">
        <v>48</v>
      </c>
      <c r="B7828" t="s">
        <v>1340</v>
      </c>
      <c r="C7828" t="s">
        <v>1145</v>
      </c>
      <c r="E7828" t="s">
        <v>1355</v>
      </c>
      <c r="F7828" t="s">
        <v>1356</v>
      </c>
      <c r="G7828" t="s">
        <v>1191</v>
      </c>
      <c r="H7828" t="s">
        <v>64</v>
      </c>
      <c r="I7828">
        <v>0.5</v>
      </c>
      <c r="J7828">
        <v>55.7</v>
      </c>
      <c r="K7828">
        <v>27.85</v>
      </c>
      <c r="L7828" t="s">
        <v>24</v>
      </c>
      <c r="M7828" t="s">
        <v>1293</v>
      </c>
    </row>
    <row r="7829" spans="1:13" hidden="1" x14ac:dyDescent="0.2">
      <c r="A7829" t="s">
        <v>48</v>
      </c>
      <c r="B7829" t="s">
        <v>1340</v>
      </c>
      <c r="C7829" t="s">
        <v>1145</v>
      </c>
      <c r="E7829" t="s">
        <v>18</v>
      </c>
      <c r="I7829">
        <v>3.25</v>
      </c>
      <c r="J7829">
        <v>55.7</v>
      </c>
      <c r="K7829">
        <v>181.02500000000001</v>
      </c>
    </row>
    <row r="7830" spans="1:13" hidden="1" x14ac:dyDescent="0.2">
      <c r="A7830" t="s">
        <v>48</v>
      </c>
      <c r="B7830" t="s">
        <v>1340</v>
      </c>
      <c r="C7830" t="s">
        <v>1145</v>
      </c>
      <c r="E7830" t="s">
        <v>1346</v>
      </c>
      <c r="F7830" t="s">
        <v>1347</v>
      </c>
      <c r="G7830" t="s">
        <v>134</v>
      </c>
      <c r="I7830">
        <v>2.25</v>
      </c>
      <c r="J7830">
        <v>55.7</v>
      </c>
      <c r="K7830">
        <v>125.325</v>
      </c>
      <c r="L7830" t="s">
        <v>24</v>
      </c>
    </row>
    <row r="7831" spans="1:13" hidden="1" x14ac:dyDescent="0.2">
      <c r="A7831" t="s">
        <v>48</v>
      </c>
      <c r="B7831" t="s">
        <v>1340</v>
      </c>
      <c r="C7831" t="s">
        <v>1145</v>
      </c>
      <c r="E7831" t="s">
        <v>1269</v>
      </c>
      <c r="F7831" t="s">
        <v>629</v>
      </c>
      <c r="G7831" t="s">
        <v>134</v>
      </c>
      <c r="H7831" t="s">
        <v>32</v>
      </c>
      <c r="I7831">
        <v>3</v>
      </c>
      <c r="J7831">
        <v>55.7</v>
      </c>
      <c r="K7831">
        <v>167.1</v>
      </c>
      <c r="L7831" t="s">
        <v>162</v>
      </c>
    </row>
    <row r="7832" spans="1:13" hidden="1" x14ac:dyDescent="0.2">
      <c r="A7832" t="s">
        <v>48</v>
      </c>
      <c r="B7832" t="s">
        <v>1340</v>
      </c>
      <c r="C7832" t="s">
        <v>1145</v>
      </c>
      <c r="E7832" t="s">
        <v>1260</v>
      </c>
      <c r="F7832" t="s">
        <v>1261</v>
      </c>
      <c r="G7832" t="s">
        <v>134</v>
      </c>
      <c r="H7832" t="s">
        <v>180</v>
      </c>
      <c r="I7832">
        <v>3.75</v>
      </c>
      <c r="J7832">
        <v>55.7</v>
      </c>
      <c r="K7832">
        <v>208.875</v>
      </c>
      <c r="L7832" t="s">
        <v>24</v>
      </c>
      <c r="M7832" t="s">
        <v>616</v>
      </c>
    </row>
    <row r="7833" spans="1:13" hidden="1" x14ac:dyDescent="0.2">
      <c r="A7833" t="s">
        <v>48</v>
      </c>
      <c r="B7833" t="s">
        <v>1340</v>
      </c>
      <c r="C7833" t="s">
        <v>1145</v>
      </c>
      <c r="E7833" t="s">
        <v>40</v>
      </c>
      <c r="I7833">
        <v>1.25</v>
      </c>
      <c r="J7833">
        <v>55.7</v>
      </c>
      <c r="K7833">
        <v>69.625</v>
      </c>
    </row>
    <row r="7834" spans="1:13" hidden="1" x14ac:dyDescent="0.2">
      <c r="A7834" t="s">
        <v>48</v>
      </c>
      <c r="B7834" t="s">
        <v>1340</v>
      </c>
      <c r="C7834" t="s">
        <v>1145</v>
      </c>
      <c r="E7834" t="s">
        <v>127</v>
      </c>
      <c r="F7834" t="s">
        <v>128</v>
      </c>
      <c r="G7834" t="s">
        <v>129</v>
      </c>
      <c r="I7834">
        <v>5.5</v>
      </c>
      <c r="J7834">
        <v>55.7</v>
      </c>
      <c r="K7834">
        <v>306.35000000000002</v>
      </c>
      <c r="L7834" t="s">
        <v>24</v>
      </c>
    </row>
    <row r="7835" spans="1:13" hidden="1" x14ac:dyDescent="0.2">
      <c r="A7835" t="s">
        <v>48</v>
      </c>
      <c r="B7835" t="s">
        <v>1340</v>
      </c>
      <c r="C7835" t="s">
        <v>1145</v>
      </c>
      <c r="E7835" t="s">
        <v>1219</v>
      </c>
      <c r="F7835" t="s">
        <v>1214</v>
      </c>
      <c r="G7835" t="s">
        <v>134</v>
      </c>
      <c r="H7835" t="s">
        <v>1215</v>
      </c>
      <c r="I7835">
        <v>5</v>
      </c>
      <c r="J7835">
        <v>55.7</v>
      </c>
      <c r="K7835">
        <v>278.5</v>
      </c>
      <c r="L7835" t="s">
        <v>135</v>
      </c>
      <c r="M7835" t="s">
        <v>1216</v>
      </c>
    </row>
    <row r="7836" spans="1:13" hidden="1" x14ac:dyDescent="0.2">
      <c r="A7836" t="s">
        <v>48</v>
      </c>
      <c r="B7836" t="s">
        <v>1340</v>
      </c>
      <c r="C7836" t="s">
        <v>1145</v>
      </c>
      <c r="E7836" t="s">
        <v>1357</v>
      </c>
      <c r="F7836" t="s">
        <v>1349</v>
      </c>
      <c r="G7836" t="s">
        <v>396</v>
      </c>
      <c r="H7836" t="s">
        <v>180</v>
      </c>
      <c r="I7836">
        <v>0.25</v>
      </c>
      <c r="J7836">
        <v>55.7</v>
      </c>
      <c r="K7836">
        <v>13.925000000000001</v>
      </c>
      <c r="L7836" t="s">
        <v>162</v>
      </c>
      <c r="M7836" t="s">
        <v>1350</v>
      </c>
    </row>
    <row r="7837" spans="1:13" hidden="1" x14ac:dyDescent="0.2">
      <c r="A7837" t="s">
        <v>48</v>
      </c>
      <c r="B7837" t="s">
        <v>1340</v>
      </c>
      <c r="C7837" t="s">
        <v>1145</v>
      </c>
      <c r="E7837" t="s">
        <v>20</v>
      </c>
      <c r="I7837">
        <v>2.75</v>
      </c>
      <c r="J7837">
        <v>55.7</v>
      </c>
      <c r="K7837">
        <v>153.17500000000001</v>
      </c>
    </row>
    <row r="7838" spans="1:13" hidden="1" x14ac:dyDescent="0.2">
      <c r="A7838" t="s">
        <v>48</v>
      </c>
      <c r="B7838" t="s">
        <v>1340</v>
      </c>
      <c r="C7838" t="s">
        <v>1145</v>
      </c>
      <c r="E7838" t="s">
        <v>190</v>
      </c>
      <c r="F7838" t="s">
        <v>191</v>
      </c>
      <c r="G7838" t="s">
        <v>63</v>
      </c>
      <c r="H7838" t="s">
        <v>192</v>
      </c>
      <c r="I7838">
        <v>0.75</v>
      </c>
      <c r="J7838">
        <v>55.7</v>
      </c>
      <c r="K7838">
        <v>41.774999999999999</v>
      </c>
      <c r="L7838" t="s">
        <v>193</v>
      </c>
    </row>
    <row r="7839" spans="1:13" hidden="1" x14ac:dyDescent="0.2">
      <c r="A7839" t="s">
        <v>48</v>
      </c>
      <c r="B7839" t="s">
        <v>1340</v>
      </c>
      <c r="C7839" t="s">
        <v>1145</v>
      </c>
      <c r="E7839" t="s">
        <v>1358</v>
      </c>
      <c r="F7839" t="s">
        <v>1359</v>
      </c>
      <c r="G7839" t="s">
        <v>134</v>
      </c>
      <c r="H7839" t="s">
        <v>23</v>
      </c>
      <c r="I7839">
        <v>0.75</v>
      </c>
      <c r="J7839">
        <v>55.7</v>
      </c>
      <c r="K7839">
        <v>41.774999999999999</v>
      </c>
      <c r="L7839" t="s">
        <v>24</v>
      </c>
      <c r="M7839" t="s">
        <v>1360</v>
      </c>
    </row>
    <row r="7840" spans="1:13" hidden="1" x14ac:dyDescent="0.2">
      <c r="A7840" t="s">
        <v>48</v>
      </c>
      <c r="B7840" t="s">
        <v>1340</v>
      </c>
      <c r="C7840" t="s">
        <v>1145</v>
      </c>
      <c r="E7840" t="s">
        <v>1242</v>
      </c>
      <c r="F7840" t="s">
        <v>1243</v>
      </c>
      <c r="G7840" t="s">
        <v>134</v>
      </c>
      <c r="H7840" t="s">
        <v>64</v>
      </c>
      <c r="I7840">
        <v>0.75</v>
      </c>
      <c r="J7840">
        <v>55.7</v>
      </c>
      <c r="K7840">
        <v>41.774999999999999</v>
      </c>
      <c r="L7840" t="s">
        <v>24</v>
      </c>
      <c r="M7840" t="s">
        <v>1244</v>
      </c>
    </row>
    <row r="7841" spans="1:13" hidden="1" x14ac:dyDescent="0.2">
      <c r="A7841" t="s">
        <v>48</v>
      </c>
      <c r="B7841" t="s">
        <v>1340</v>
      </c>
      <c r="C7841" t="s">
        <v>1145</v>
      </c>
      <c r="E7841" t="s">
        <v>1348</v>
      </c>
      <c r="F7841" t="s">
        <v>1349</v>
      </c>
      <c r="G7841" t="s">
        <v>396</v>
      </c>
      <c r="H7841" t="s">
        <v>180</v>
      </c>
      <c r="I7841">
        <v>8</v>
      </c>
      <c r="J7841">
        <v>55.7</v>
      </c>
      <c r="K7841">
        <v>445.6</v>
      </c>
      <c r="L7841" t="s">
        <v>162</v>
      </c>
      <c r="M7841" t="s">
        <v>1350</v>
      </c>
    </row>
    <row r="7842" spans="1:13" hidden="1" x14ac:dyDescent="0.2">
      <c r="A7842" t="s">
        <v>49</v>
      </c>
      <c r="B7842" t="s">
        <v>1340</v>
      </c>
      <c r="C7842" t="s">
        <v>1145</v>
      </c>
      <c r="E7842" t="s">
        <v>20</v>
      </c>
      <c r="I7842">
        <v>6.25</v>
      </c>
      <c r="J7842">
        <v>55.7</v>
      </c>
      <c r="K7842">
        <v>348.125</v>
      </c>
    </row>
    <row r="7843" spans="1:13" hidden="1" x14ac:dyDescent="0.2">
      <c r="A7843" t="s">
        <v>49</v>
      </c>
      <c r="B7843" t="s">
        <v>1340</v>
      </c>
      <c r="C7843" t="s">
        <v>1145</v>
      </c>
      <c r="E7843" t="s">
        <v>19</v>
      </c>
      <c r="I7843">
        <v>6.5</v>
      </c>
      <c r="J7843">
        <v>55.7</v>
      </c>
      <c r="K7843">
        <v>362.05</v>
      </c>
    </row>
    <row r="7844" spans="1:13" hidden="1" x14ac:dyDescent="0.2">
      <c r="A7844" t="s">
        <v>49</v>
      </c>
      <c r="B7844" t="s">
        <v>1340</v>
      </c>
      <c r="C7844" t="s">
        <v>1145</v>
      </c>
      <c r="E7844" t="s">
        <v>1260</v>
      </c>
      <c r="F7844" t="s">
        <v>1261</v>
      </c>
      <c r="G7844" t="s">
        <v>134</v>
      </c>
      <c r="H7844" t="s">
        <v>180</v>
      </c>
      <c r="I7844">
        <v>4.75</v>
      </c>
      <c r="J7844">
        <v>55.7</v>
      </c>
      <c r="K7844">
        <v>264.57499999999999</v>
      </c>
      <c r="L7844" t="s">
        <v>24</v>
      </c>
      <c r="M7844" t="s">
        <v>616</v>
      </c>
    </row>
    <row r="7845" spans="1:13" hidden="1" x14ac:dyDescent="0.2">
      <c r="A7845" t="s">
        <v>49</v>
      </c>
      <c r="B7845" t="s">
        <v>1340</v>
      </c>
      <c r="C7845" t="s">
        <v>1145</v>
      </c>
      <c r="E7845" t="s">
        <v>1174</v>
      </c>
      <c r="F7845" t="s">
        <v>1175</v>
      </c>
      <c r="G7845" t="s">
        <v>134</v>
      </c>
      <c r="H7845" t="s">
        <v>64</v>
      </c>
      <c r="I7845">
        <v>0.25</v>
      </c>
      <c r="J7845">
        <v>55.7</v>
      </c>
      <c r="K7845">
        <v>13.925000000000001</v>
      </c>
      <c r="L7845" t="s">
        <v>24</v>
      </c>
      <c r="M7845" t="s">
        <v>1176</v>
      </c>
    </row>
    <row r="7846" spans="1:13" hidden="1" x14ac:dyDescent="0.2">
      <c r="A7846" t="s">
        <v>49</v>
      </c>
      <c r="B7846" t="s">
        <v>1340</v>
      </c>
      <c r="C7846" t="s">
        <v>1145</v>
      </c>
      <c r="E7846" t="s">
        <v>1351</v>
      </c>
      <c r="F7846" t="s">
        <v>1352</v>
      </c>
      <c r="G7846" t="s">
        <v>134</v>
      </c>
      <c r="H7846" t="s">
        <v>23</v>
      </c>
      <c r="I7846">
        <v>1</v>
      </c>
      <c r="J7846">
        <v>55.7</v>
      </c>
      <c r="K7846">
        <v>55.7</v>
      </c>
      <c r="L7846" t="s">
        <v>24</v>
      </c>
    </row>
    <row r="7847" spans="1:13" hidden="1" x14ac:dyDescent="0.2">
      <c r="A7847" t="s">
        <v>49</v>
      </c>
      <c r="B7847" t="s">
        <v>1340</v>
      </c>
      <c r="C7847" t="s">
        <v>1145</v>
      </c>
      <c r="E7847" t="s">
        <v>1195</v>
      </c>
      <c r="F7847" t="s">
        <v>1196</v>
      </c>
      <c r="G7847" t="s">
        <v>134</v>
      </c>
      <c r="H7847" t="s">
        <v>64</v>
      </c>
      <c r="I7847">
        <v>1</v>
      </c>
      <c r="J7847">
        <v>55.7</v>
      </c>
      <c r="K7847">
        <v>55.7</v>
      </c>
      <c r="L7847" t="s">
        <v>24</v>
      </c>
      <c r="M7847" t="s">
        <v>1197</v>
      </c>
    </row>
    <row r="7848" spans="1:13" hidden="1" x14ac:dyDescent="0.2">
      <c r="A7848" t="s">
        <v>49</v>
      </c>
      <c r="B7848" t="s">
        <v>1340</v>
      </c>
      <c r="C7848" t="s">
        <v>1145</v>
      </c>
      <c r="E7848" t="s">
        <v>1219</v>
      </c>
      <c r="F7848" t="s">
        <v>1214</v>
      </c>
      <c r="G7848" t="s">
        <v>134</v>
      </c>
      <c r="H7848" t="s">
        <v>1215</v>
      </c>
      <c r="I7848">
        <v>2.5</v>
      </c>
      <c r="J7848">
        <v>55.7</v>
      </c>
      <c r="K7848">
        <v>139.25</v>
      </c>
      <c r="L7848" t="s">
        <v>135</v>
      </c>
      <c r="M7848" t="s">
        <v>1216</v>
      </c>
    </row>
    <row r="7849" spans="1:13" hidden="1" x14ac:dyDescent="0.2">
      <c r="A7849" t="s">
        <v>49</v>
      </c>
      <c r="B7849" t="s">
        <v>1340</v>
      </c>
      <c r="C7849" t="s">
        <v>1145</v>
      </c>
      <c r="E7849" t="s">
        <v>17</v>
      </c>
      <c r="I7849">
        <v>7.75</v>
      </c>
      <c r="J7849">
        <v>55.7</v>
      </c>
      <c r="K7849">
        <v>431.67500000000001</v>
      </c>
    </row>
    <row r="7850" spans="1:13" hidden="1" x14ac:dyDescent="0.2">
      <c r="A7850" t="s">
        <v>49</v>
      </c>
      <c r="B7850" t="s">
        <v>1340</v>
      </c>
      <c r="C7850" t="s">
        <v>1145</v>
      </c>
      <c r="E7850" t="s">
        <v>1268</v>
      </c>
      <c r="F7850" t="s">
        <v>629</v>
      </c>
      <c r="G7850" t="s">
        <v>134</v>
      </c>
      <c r="H7850" t="s">
        <v>32</v>
      </c>
      <c r="I7850">
        <v>1</v>
      </c>
      <c r="J7850">
        <v>55.7</v>
      </c>
      <c r="K7850">
        <v>55.7</v>
      </c>
      <c r="L7850" t="s">
        <v>162</v>
      </c>
    </row>
    <row r="7851" spans="1:13" hidden="1" x14ac:dyDescent="0.2">
      <c r="A7851" t="s">
        <v>49</v>
      </c>
      <c r="B7851" t="s">
        <v>1340</v>
      </c>
      <c r="C7851" t="s">
        <v>1145</v>
      </c>
      <c r="E7851" t="s">
        <v>190</v>
      </c>
      <c r="F7851" t="s">
        <v>191</v>
      </c>
      <c r="G7851" t="s">
        <v>63</v>
      </c>
      <c r="H7851" t="s">
        <v>192</v>
      </c>
      <c r="I7851">
        <v>0.75</v>
      </c>
      <c r="J7851">
        <v>55.7</v>
      </c>
      <c r="K7851">
        <v>41.774999999999999</v>
      </c>
      <c r="L7851" t="s">
        <v>193</v>
      </c>
    </row>
    <row r="7852" spans="1:13" hidden="1" x14ac:dyDescent="0.2">
      <c r="A7852" t="s">
        <v>49</v>
      </c>
      <c r="B7852" t="s">
        <v>1340</v>
      </c>
      <c r="C7852" t="s">
        <v>1145</v>
      </c>
      <c r="E7852" t="s">
        <v>18</v>
      </c>
      <c r="I7852">
        <v>1</v>
      </c>
      <c r="J7852">
        <v>55.7</v>
      </c>
      <c r="K7852">
        <v>55.7</v>
      </c>
    </row>
    <row r="7853" spans="1:13" hidden="1" x14ac:dyDescent="0.2">
      <c r="A7853" t="s">
        <v>49</v>
      </c>
      <c r="B7853" t="s">
        <v>1340</v>
      </c>
      <c r="C7853" t="s">
        <v>1145</v>
      </c>
      <c r="E7853" t="s">
        <v>1361</v>
      </c>
      <c r="F7853" t="s">
        <v>1347</v>
      </c>
      <c r="G7853" t="s">
        <v>134</v>
      </c>
      <c r="I7853">
        <v>4.25</v>
      </c>
      <c r="J7853">
        <v>55.7</v>
      </c>
      <c r="K7853">
        <v>236.72499999999999</v>
      </c>
      <c r="L7853" t="s">
        <v>24</v>
      </c>
    </row>
    <row r="7854" spans="1:13" hidden="1" x14ac:dyDescent="0.2">
      <c r="A7854" t="s">
        <v>49</v>
      </c>
      <c r="B7854" t="s">
        <v>1340</v>
      </c>
      <c r="C7854" t="s">
        <v>1145</v>
      </c>
      <c r="E7854" t="s">
        <v>127</v>
      </c>
      <c r="F7854" t="s">
        <v>128</v>
      </c>
      <c r="G7854" t="s">
        <v>129</v>
      </c>
      <c r="I7854">
        <v>4.25</v>
      </c>
      <c r="J7854">
        <v>55.7</v>
      </c>
      <c r="K7854">
        <v>236.72499999999999</v>
      </c>
      <c r="L7854" t="s">
        <v>24</v>
      </c>
    </row>
    <row r="7855" spans="1:13" hidden="1" x14ac:dyDescent="0.2">
      <c r="A7855" t="s">
        <v>49</v>
      </c>
      <c r="B7855" t="s">
        <v>1340</v>
      </c>
      <c r="C7855" t="s">
        <v>1145</v>
      </c>
      <c r="E7855" t="s">
        <v>1219</v>
      </c>
      <c r="F7855" t="s">
        <v>1214</v>
      </c>
      <c r="G7855" t="s">
        <v>134</v>
      </c>
      <c r="H7855" t="s">
        <v>1215</v>
      </c>
      <c r="I7855">
        <v>0.25</v>
      </c>
      <c r="J7855">
        <v>55.7</v>
      </c>
      <c r="K7855">
        <v>13.925000000000001</v>
      </c>
      <c r="L7855" t="s">
        <v>135</v>
      </c>
      <c r="M7855" t="s">
        <v>1216</v>
      </c>
    </row>
    <row r="7856" spans="1:13" hidden="1" x14ac:dyDescent="0.2">
      <c r="A7856" t="s">
        <v>51</v>
      </c>
      <c r="B7856" t="s">
        <v>1340</v>
      </c>
      <c r="C7856" t="s">
        <v>1145</v>
      </c>
      <c r="E7856" t="s">
        <v>20</v>
      </c>
      <c r="I7856">
        <v>11.25</v>
      </c>
      <c r="J7856">
        <v>55.7</v>
      </c>
      <c r="K7856">
        <v>626.625</v>
      </c>
    </row>
    <row r="7857" spans="1:13" hidden="1" x14ac:dyDescent="0.2">
      <c r="A7857" t="s">
        <v>51</v>
      </c>
      <c r="B7857" t="s">
        <v>1340</v>
      </c>
      <c r="C7857" t="s">
        <v>1145</v>
      </c>
      <c r="E7857" t="s">
        <v>127</v>
      </c>
      <c r="F7857" t="s">
        <v>128</v>
      </c>
      <c r="G7857" t="s">
        <v>129</v>
      </c>
      <c r="I7857">
        <v>1.5</v>
      </c>
      <c r="J7857">
        <v>55.7</v>
      </c>
      <c r="K7857">
        <v>83.55</v>
      </c>
      <c r="L7857" t="s">
        <v>24</v>
      </c>
    </row>
    <row r="7858" spans="1:13" hidden="1" x14ac:dyDescent="0.2">
      <c r="A7858" t="s">
        <v>51</v>
      </c>
      <c r="B7858" t="s">
        <v>1340</v>
      </c>
      <c r="C7858" t="s">
        <v>1145</v>
      </c>
      <c r="E7858" t="s">
        <v>19</v>
      </c>
      <c r="I7858">
        <v>8.75</v>
      </c>
      <c r="J7858">
        <v>55.7</v>
      </c>
      <c r="K7858">
        <v>487.375</v>
      </c>
    </row>
    <row r="7859" spans="1:13" hidden="1" x14ac:dyDescent="0.2">
      <c r="A7859" t="s">
        <v>51</v>
      </c>
      <c r="B7859" t="s">
        <v>1340</v>
      </c>
      <c r="C7859" t="s">
        <v>1145</v>
      </c>
      <c r="E7859" t="s">
        <v>1260</v>
      </c>
      <c r="F7859" t="s">
        <v>1261</v>
      </c>
      <c r="G7859" t="s">
        <v>134</v>
      </c>
      <c r="H7859" t="s">
        <v>180</v>
      </c>
      <c r="I7859">
        <v>0.5</v>
      </c>
      <c r="J7859">
        <v>55.7</v>
      </c>
      <c r="K7859">
        <v>27.85</v>
      </c>
      <c r="L7859" t="s">
        <v>24</v>
      </c>
      <c r="M7859" t="s">
        <v>616</v>
      </c>
    </row>
    <row r="7860" spans="1:13" hidden="1" x14ac:dyDescent="0.2">
      <c r="A7860" t="s">
        <v>51</v>
      </c>
      <c r="B7860" t="s">
        <v>1340</v>
      </c>
      <c r="C7860" t="s">
        <v>1145</v>
      </c>
      <c r="E7860" t="s">
        <v>1361</v>
      </c>
      <c r="F7860" t="s">
        <v>1347</v>
      </c>
      <c r="G7860" t="s">
        <v>134</v>
      </c>
      <c r="I7860">
        <v>0.5</v>
      </c>
      <c r="J7860">
        <v>55.7</v>
      </c>
      <c r="K7860">
        <v>27.85</v>
      </c>
      <c r="L7860" t="s">
        <v>24</v>
      </c>
    </row>
    <row r="7861" spans="1:13" hidden="1" x14ac:dyDescent="0.2">
      <c r="A7861" t="s">
        <v>51</v>
      </c>
      <c r="B7861" t="s">
        <v>1340</v>
      </c>
      <c r="C7861" t="s">
        <v>1145</v>
      </c>
      <c r="E7861" t="s">
        <v>1187</v>
      </c>
      <c r="F7861" t="s">
        <v>1188</v>
      </c>
      <c r="G7861" t="s">
        <v>396</v>
      </c>
      <c r="H7861" t="s">
        <v>64</v>
      </c>
      <c r="I7861">
        <v>2.25</v>
      </c>
      <c r="J7861">
        <v>55.7</v>
      </c>
      <c r="K7861">
        <v>125.325</v>
      </c>
      <c r="L7861" t="s">
        <v>24</v>
      </c>
    </row>
    <row r="7862" spans="1:13" hidden="1" x14ac:dyDescent="0.2">
      <c r="A7862" t="s">
        <v>51</v>
      </c>
      <c r="B7862" t="s">
        <v>1340</v>
      </c>
      <c r="C7862" t="s">
        <v>1145</v>
      </c>
      <c r="E7862" t="s">
        <v>17</v>
      </c>
      <c r="I7862">
        <v>4.25</v>
      </c>
      <c r="J7862">
        <v>55.7</v>
      </c>
      <c r="K7862">
        <v>236.72499999999999</v>
      </c>
    </row>
    <row r="7863" spans="1:13" hidden="1" x14ac:dyDescent="0.2">
      <c r="A7863" t="s">
        <v>51</v>
      </c>
      <c r="B7863" t="s">
        <v>1340</v>
      </c>
      <c r="C7863" t="s">
        <v>1145</v>
      </c>
      <c r="E7863" t="s">
        <v>1362</v>
      </c>
      <c r="F7863" t="s">
        <v>1363</v>
      </c>
      <c r="G7863" t="s">
        <v>134</v>
      </c>
      <c r="H7863" t="s">
        <v>64</v>
      </c>
      <c r="I7863">
        <v>1.75</v>
      </c>
      <c r="J7863">
        <v>55.7</v>
      </c>
      <c r="K7863">
        <v>97.474999999999994</v>
      </c>
      <c r="L7863" t="s">
        <v>24</v>
      </c>
      <c r="M7863" t="s">
        <v>1152</v>
      </c>
    </row>
    <row r="7864" spans="1:13" hidden="1" x14ac:dyDescent="0.2">
      <c r="A7864" t="s">
        <v>51</v>
      </c>
      <c r="B7864" t="s">
        <v>1340</v>
      </c>
      <c r="C7864" t="s">
        <v>1145</v>
      </c>
      <c r="E7864" t="s">
        <v>18</v>
      </c>
      <c r="I7864">
        <v>0.75</v>
      </c>
      <c r="J7864">
        <v>55.7</v>
      </c>
      <c r="K7864">
        <v>41.774999999999999</v>
      </c>
    </row>
    <row r="7865" spans="1:13" hidden="1" x14ac:dyDescent="0.2">
      <c r="A7865" t="s">
        <v>51</v>
      </c>
      <c r="B7865" t="s">
        <v>1340</v>
      </c>
      <c r="C7865" t="s">
        <v>1145</v>
      </c>
      <c r="E7865" t="s">
        <v>1242</v>
      </c>
      <c r="F7865" t="s">
        <v>1243</v>
      </c>
      <c r="G7865" t="s">
        <v>134</v>
      </c>
      <c r="H7865" t="s">
        <v>64</v>
      </c>
      <c r="I7865">
        <v>1.5</v>
      </c>
      <c r="J7865">
        <v>55.7</v>
      </c>
      <c r="K7865">
        <v>83.55</v>
      </c>
      <c r="L7865" t="s">
        <v>24</v>
      </c>
      <c r="M7865" t="s">
        <v>1244</v>
      </c>
    </row>
    <row r="7866" spans="1:13" hidden="1" x14ac:dyDescent="0.2">
      <c r="A7866" t="s">
        <v>51</v>
      </c>
      <c r="B7866" t="s">
        <v>1340</v>
      </c>
      <c r="C7866" t="s">
        <v>1145</v>
      </c>
      <c r="E7866" t="s">
        <v>1355</v>
      </c>
      <c r="F7866" t="s">
        <v>1356</v>
      </c>
      <c r="G7866" t="s">
        <v>1191</v>
      </c>
      <c r="H7866" t="s">
        <v>64</v>
      </c>
      <c r="I7866">
        <v>4.25</v>
      </c>
      <c r="J7866">
        <v>55.7</v>
      </c>
      <c r="K7866">
        <v>236.72499999999999</v>
      </c>
      <c r="L7866" t="s">
        <v>24</v>
      </c>
      <c r="M7866" t="s">
        <v>1293</v>
      </c>
    </row>
    <row r="7867" spans="1:13" hidden="1" x14ac:dyDescent="0.2">
      <c r="A7867" t="s">
        <v>51</v>
      </c>
      <c r="B7867" t="s">
        <v>1340</v>
      </c>
      <c r="C7867" t="s">
        <v>1145</v>
      </c>
      <c r="E7867" t="s">
        <v>991</v>
      </c>
      <c r="F7867" t="s">
        <v>992</v>
      </c>
      <c r="G7867" t="s">
        <v>396</v>
      </c>
      <c r="H7867" t="s">
        <v>180</v>
      </c>
      <c r="I7867">
        <v>2.25</v>
      </c>
      <c r="J7867">
        <v>55.7</v>
      </c>
      <c r="K7867">
        <v>125.325</v>
      </c>
      <c r="L7867" t="s">
        <v>162</v>
      </c>
    </row>
    <row r="7868" spans="1:13" hidden="1" x14ac:dyDescent="0.2">
      <c r="A7868" t="s">
        <v>51</v>
      </c>
      <c r="B7868" t="s">
        <v>1340</v>
      </c>
      <c r="C7868" t="s">
        <v>1145</v>
      </c>
      <c r="E7868" t="s">
        <v>1219</v>
      </c>
      <c r="F7868" t="s">
        <v>1214</v>
      </c>
      <c r="G7868" t="s">
        <v>134</v>
      </c>
      <c r="H7868" t="s">
        <v>1215</v>
      </c>
      <c r="I7868">
        <v>0.5</v>
      </c>
      <c r="J7868">
        <v>55.7</v>
      </c>
      <c r="K7868">
        <v>27.85</v>
      </c>
      <c r="L7868" t="s">
        <v>135</v>
      </c>
      <c r="M7868" t="s">
        <v>1216</v>
      </c>
    </row>
    <row r="7869" spans="1:13" hidden="1" x14ac:dyDescent="0.2">
      <c r="A7869" t="s">
        <v>51</v>
      </c>
      <c r="B7869" t="s">
        <v>1340</v>
      </c>
      <c r="C7869" t="s">
        <v>1145</v>
      </c>
      <c r="E7869" t="s">
        <v>1364</v>
      </c>
      <c r="F7869" t="s">
        <v>1365</v>
      </c>
      <c r="G7869" t="s">
        <v>134</v>
      </c>
      <c r="H7869" t="s">
        <v>64</v>
      </c>
      <c r="I7869">
        <v>1.25</v>
      </c>
      <c r="J7869">
        <v>55.7</v>
      </c>
      <c r="K7869">
        <v>69.625</v>
      </c>
      <c r="L7869" t="s">
        <v>24</v>
      </c>
      <c r="M7869" t="s">
        <v>1366</v>
      </c>
    </row>
    <row r="7870" spans="1:13" hidden="1" x14ac:dyDescent="0.2">
      <c r="A7870" t="s">
        <v>51</v>
      </c>
      <c r="B7870" t="s">
        <v>1340</v>
      </c>
      <c r="C7870" t="s">
        <v>1145</v>
      </c>
      <c r="E7870" t="s">
        <v>628</v>
      </c>
      <c r="F7870" t="s">
        <v>629</v>
      </c>
      <c r="G7870" t="s">
        <v>134</v>
      </c>
      <c r="H7870" t="s">
        <v>32</v>
      </c>
      <c r="I7870">
        <v>0.75</v>
      </c>
      <c r="J7870">
        <v>55.7</v>
      </c>
      <c r="K7870">
        <v>41.774999999999999</v>
      </c>
      <c r="L7870" t="s">
        <v>162</v>
      </c>
    </row>
    <row r="7871" spans="1:13" hidden="1" x14ac:dyDescent="0.2">
      <c r="A7871" t="s">
        <v>51</v>
      </c>
      <c r="B7871" t="s">
        <v>1340</v>
      </c>
      <c r="C7871" t="s">
        <v>1145</v>
      </c>
      <c r="E7871" t="s">
        <v>1367</v>
      </c>
      <c r="F7871" t="s">
        <v>1368</v>
      </c>
      <c r="G7871" t="s">
        <v>1191</v>
      </c>
      <c r="H7871" t="s">
        <v>198</v>
      </c>
      <c r="I7871">
        <v>0.5</v>
      </c>
      <c r="J7871">
        <v>55.7</v>
      </c>
      <c r="K7871">
        <v>27.85</v>
      </c>
      <c r="L7871" t="s">
        <v>162</v>
      </c>
      <c r="M7871" t="s">
        <v>1369</v>
      </c>
    </row>
    <row r="7872" spans="1:13" hidden="1" x14ac:dyDescent="0.2">
      <c r="A7872" t="s">
        <v>55</v>
      </c>
      <c r="B7872" t="s">
        <v>1340</v>
      </c>
      <c r="C7872" t="s">
        <v>1145</v>
      </c>
      <c r="E7872" t="s">
        <v>17</v>
      </c>
      <c r="I7872">
        <v>8.25</v>
      </c>
      <c r="J7872">
        <v>55.7</v>
      </c>
      <c r="K7872">
        <v>459.52499999999998</v>
      </c>
    </row>
    <row r="7873" spans="1:13" hidden="1" x14ac:dyDescent="0.2">
      <c r="A7873" t="s">
        <v>55</v>
      </c>
      <c r="B7873" t="s">
        <v>1340</v>
      </c>
      <c r="C7873" t="s">
        <v>1145</v>
      </c>
      <c r="E7873" t="s">
        <v>991</v>
      </c>
      <c r="F7873" t="s">
        <v>992</v>
      </c>
      <c r="G7873" t="s">
        <v>396</v>
      </c>
      <c r="H7873" t="s">
        <v>180</v>
      </c>
      <c r="I7873">
        <v>3.75</v>
      </c>
      <c r="J7873">
        <v>55.7</v>
      </c>
      <c r="K7873">
        <v>208.875</v>
      </c>
      <c r="L7873" t="s">
        <v>162</v>
      </c>
    </row>
    <row r="7874" spans="1:13" hidden="1" x14ac:dyDescent="0.2">
      <c r="A7874" t="s">
        <v>55</v>
      </c>
      <c r="B7874" t="s">
        <v>1340</v>
      </c>
      <c r="C7874" t="s">
        <v>1145</v>
      </c>
      <c r="E7874" t="s">
        <v>20</v>
      </c>
      <c r="I7874">
        <v>4.25</v>
      </c>
      <c r="J7874">
        <v>55.7</v>
      </c>
      <c r="K7874">
        <v>236.72499999999999</v>
      </c>
    </row>
    <row r="7875" spans="1:13" hidden="1" x14ac:dyDescent="0.2">
      <c r="A7875" t="s">
        <v>55</v>
      </c>
      <c r="B7875" t="s">
        <v>1340</v>
      </c>
      <c r="C7875" t="s">
        <v>1145</v>
      </c>
      <c r="E7875" t="s">
        <v>79</v>
      </c>
      <c r="I7875">
        <v>4.25</v>
      </c>
      <c r="J7875">
        <v>55.7</v>
      </c>
      <c r="K7875">
        <v>236.72499999999999</v>
      </c>
    </row>
    <row r="7876" spans="1:13" hidden="1" x14ac:dyDescent="0.2">
      <c r="A7876" t="s">
        <v>55</v>
      </c>
      <c r="B7876" t="s">
        <v>1340</v>
      </c>
      <c r="C7876" t="s">
        <v>1145</v>
      </c>
      <c r="E7876" t="s">
        <v>19</v>
      </c>
      <c r="I7876">
        <v>1.25</v>
      </c>
      <c r="J7876">
        <v>55.7</v>
      </c>
      <c r="K7876">
        <v>69.625</v>
      </c>
    </row>
    <row r="7877" spans="1:13" hidden="1" x14ac:dyDescent="0.2">
      <c r="A7877" t="s">
        <v>55</v>
      </c>
      <c r="B7877" t="s">
        <v>1340</v>
      </c>
      <c r="C7877" t="s">
        <v>1145</v>
      </c>
      <c r="E7877" t="s">
        <v>1367</v>
      </c>
      <c r="F7877" t="s">
        <v>1368</v>
      </c>
      <c r="G7877" t="s">
        <v>1191</v>
      </c>
      <c r="H7877" t="s">
        <v>198</v>
      </c>
      <c r="I7877">
        <v>2.5</v>
      </c>
      <c r="J7877">
        <v>55.7</v>
      </c>
      <c r="K7877">
        <v>139.25</v>
      </c>
      <c r="L7877" t="s">
        <v>162</v>
      </c>
      <c r="M7877" t="s">
        <v>1369</v>
      </c>
    </row>
    <row r="7878" spans="1:13" hidden="1" x14ac:dyDescent="0.2">
      <c r="A7878" t="s">
        <v>55</v>
      </c>
      <c r="B7878" t="s">
        <v>1340</v>
      </c>
      <c r="C7878" t="s">
        <v>1145</v>
      </c>
      <c r="E7878" t="s">
        <v>1260</v>
      </c>
      <c r="F7878" t="s">
        <v>1261</v>
      </c>
      <c r="G7878" t="s">
        <v>134</v>
      </c>
      <c r="H7878" t="s">
        <v>180</v>
      </c>
      <c r="I7878">
        <v>1.75</v>
      </c>
      <c r="J7878">
        <v>55.7</v>
      </c>
      <c r="K7878">
        <v>97.474999999999994</v>
      </c>
      <c r="L7878" t="s">
        <v>24</v>
      </c>
      <c r="M7878" t="s">
        <v>616</v>
      </c>
    </row>
    <row r="7879" spans="1:13" hidden="1" x14ac:dyDescent="0.2">
      <c r="A7879" t="s">
        <v>55</v>
      </c>
      <c r="B7879" t="s">
        <v>1340</v>
      </c>
      <c r="C7879" t="s">
        <v>1145</v>
      </c>
      <c r="E7879" t="s">
        <v>1269</v>
      </c>
      <c r="F7879" t="s">
        <v>629</v>
      </c>
      <c r="G7879" t="s">
        <v>134</v>
      </c>
      <c r="H7879" t="s">
        <v>32</v>
      </c>
      <c r="I7879">
        <v>4.5</v>
      </c>
      <c r="J7879">
        <v>55.7</v>
      </c>
      <c r="K7879">
        <v>250.65</v>
      </c>
      <c r="L7879" t="s">
        <v>162</v>
      </c>
    </row>
    <row r="7880" spans="1:13" hidden="1" x14ac:dyDescent="0.2">
      <c r="A7880" t="s">
        <v>55</v>
      </c>
      <c r="B7880" t="s">
        <v>1340</v>
      </c>
      <c r="C7880" t="s">
        <v>1145</v>
      </c>
      <c r="E7880" t="s">
        <v>366</v>
      </c>
      <c r="F7880" t="s">
        <v>367</v>
      </c>
      <c r="G7880" t="s">
        <v>129</v>
      </c>
      <c r="H7880" t="s">
        <v>192</v>
      </c>
      <c r="I7880">
        <v>2</v>
      </c>
      <c r="J7880">
        <v>55.7</v>
      </c>
      <c r="K7880">
        <v>111.4</v>
      </c>
      <c r="L7880" t="s">
        <v>24</v>
      </c>
    </row>
    <row r="7881" spans="1:13" hidden="1" x14ac:dyDescent="0.2">
      <c r="A7881" t="s">
        <v>55</v>
      </c>
      <c r="B7881" t="s">
        <v>1340</v>
      </c>
      <c r="C7881" t="s">
        <v>1145</v>
      </c>
      <c r="E7881" t="s">
        <v>1351</v>
      </c>
      <c r="F7881" t="s">
        <v>1352</v>
      </c>
      <c r="G7881" t="s">
        <v>134</v>
      </c>
      <c r="H7881" t="s">
        <v>23</v>
      </c>
      <c r="I7881">
        <v>2</v>
      </c>
      <c r="J7881">
        <v>55.7</v>
      </c>
      <c r="K7881">
        <v>111.4</v>
      </c>
      <c r="L7881" t="s">
        <v>24</v>
      </c>
    </row>
    <row r="7882" spans="1:13" hidden="1" x14ac:dyDescent="0.2">
      <c r="A7882" t="s">
        <v>55</v>
      </c>
      <c r="B7882" t="s">
        <v>1340</v>
      </c>
      <c r="C7882" t="s">
        <v>1145</v>
      </c>
      <c r="E7882" t="s">
        <v>1355</v>
      </c>
      <c r="F7882" t="s">
        <v>1356</v>
      </c>
      <c r="G7882" t="s">
        <v>1191</v>
      </c>
      <c r="H7882" t="s">
        <v>64</v>
      </c>
      <c r="I7882">
        <v>1.25</v>
      </c>
      <c r="J7882">
        <v>55.7</v>
      </c>
      <c r="K7882">
        <v>69.625</v>
      </c>
      <c r="L7882" t="s">
        <v>24</v>
      </c>
      <c r="M7882" t="s">
        <v>1293</v>
      </c>
    </row>
    <row r="7883" spans="1:13" hidden="1" x14ac:dyDescent="0.2">
      <c r="A7883" t="s">
        <v>55</v>
      </c>
      <c r="B7883" t="s">
        <v>1340</v>
      </c>
      <c r="C7883" t="s">
        <v>1145</v>
      </c>
      <c r="E7883" t="s">
        <v>46</v>
      </c>
      <c r="I7883">
        <v>1.75</v>
      </c>
      <c r="J7883">
        <v>55.7</v>
      </c>
      <c r="K7883">
        <v>97.474999999999994</v>
      </c>
    </row>
    <row r="7884" spans="1:13" hidden="1" x14ac:dyDescent="0.2">
      <c r="A7884" t="s">
        <v>55</v>
      </c>
      <c r="B7884" t="s">
        <v>1340</v>
      </c>
      <c r="C7884" t="s">
        <v>1145</v>
      </c>
      <c r="E7884" t="s">
        <v>1242</v>
      </c>
      <c r="F7884" t="s">
        <v>1243</v>
      </c>
      <c r="G7884" t="s">
        <v>134</v>
      </c>
      <c r="H7884" t="s">
        <v>64</v>
      </c>
      <c r="I7884">
        <v>1.75</v>
      </c>
      <c r="J7884">
        <v>55.7</v>
      </c>
      <c r="K7884">
        <v>97.474999999999994</v>
      </c>
      <c r="L7884" t="s">
        <v>24</v>
      </c>
      <c r="M7884" t="s">
        <v>1244</v>
      </c>
    </row>
    <row r="7885" spans="1:13" hidden="1" x14ac:dyDescent="0.2">
      <c r="A7885" t="s">
        <v>55</v>
      </c>
      <c r="B7885" t="s">
        <v>1340</v>
      </c>
      <c r="C7885" t="s">
        <v>1145</v>
      </c>
      <c r="E7885" t="s">
        <v>1268</v>
      </c>
      <c r="F7885" t="s">
        <v>629</v>
      </c>
      <c r="G7885" t="s">
        <v>134</v>
      </c>
      <c r="H7885" t="s">
        <v>32</v>
      </c>
      <c r="I7885">
        <v>0.25</v>
      </c>
      <c r="J7885">
        <v>55.7</v>
      </c>
      <c r="K7885">
        <v>13.925000000000001</v>
      </c>
      <c r="L7885" t="s">
        <v>162</v>
      </c>
    </row>
    <row r="7886" spans="1:13" hidden="1" x14ac:dyDescent="0.2">
      <c r="A7886" t="s">
        <v>55</v>
      </c>
      <c r="B7886" t="s">
        <v>1340</v>
      </c>
      <c r="C7886" t="s">
        <v>1145</v>
      </c>
      <c r="E7886" t="s">
        <v>1346</v>
      </c>
      <c r="F7886" t="s">
        <v>1347</v>
      </c>
      <c r="G7886" t="s">
        <v>134</v>
      </c>
      <c r="I7886">
        <v>0.5</v>
      </c>
      <c r="J7886">
        <v>55.7</v>
      </c>
      <c r="K7886">
        <v>27.85</v>
      </c>
      <c r="L7886" t="s">
        <v>24</v>
      </c>
    </row>
    <row r="7887" spans="1:13" hidden="1" x14ac:dyDescent="0.2">
      <c r="A7887" t="s">
        <v>55</v>
      </c>
      <c r="B7887" t="s">
        <v>1340</v>
      </c>
      <c r="C7887" t="s">
        <v>1145</v>
      </c>
      <c r="E7887" t="s">
        <v>1217</v>
      </c>
      <c r="F7887" t="s">
        <v>1218</v>
      </c>
      <c r="G7887" t="s">
        <v>1191</v>
      </c>
      <c r="H7887" t="s">
        <v>32</v>
      </c>
      <c r="I7887">
        <v>0.5</v>
      </c>
      <c r="J7887">
        <v>55.7</v>
      </c>
      <c r="K7887">
        <v>27.85</v>
      </c>
      <c r="L7887" t="s">
        <v>217</v>
      </c>
      <c r="M7887" t="s">
        <v>181</v>
      </c>
    </row>
    <row r="7888" spans="1:13" hidden="1" x14ac:dyDescent="0.2">
      <c r="A7888" t="s">
        <v>55</v>
      </c>
      <c r="B7888" t="s">
        <v>1340</v>
      </c>
      <c r="C7888" t="s">
        <v>1145</v>
      </c>
      <c r="E7888" t="s">
        <v>1370</v>
      </c>
      <c r="F7888" t="s">
        <v>1290</v>
      </c>
      <c r="G7888" t="s">
        <v>1191</v>
      </c>
      <c r="H7888" t="s">
        <v>32</v>
      </c>
      <c r="I7888">
        <v>0.5</v>
      </c>
      <c r="J7888">
        <v>55.7</v>
      </c>
      <c r="K7888">
        <v>27.85</v>
      </c>
      <c r="L7888" t="s">
        <v>24</v>
      </c>
      <c r="M7888" t="s">
        <v>1229</v>
      </c>
    </row>
    <row r="7889" spans="1:13" hidden="1" x14ac:dyDescent="0.2">
      <c r="A7889" t="s">
        <v>55</v>
      </c>
      <c r="B7889" t="s">
        <v>1340</v>
      </c>
      <c r="C7889" t="s">
        <v>1145</v>
      </c>
      <c r="E7889" t="s">
        <v>628</v>
      </c>
      <c r="F7889" t="s">
        <v>629</v>
      </c>
      <c r="G7889" t="s">
        <v>134</v>
      </c>
      <c r="H7889" t="s">
        <v>32</v>
      </c>
      <c r="I7889">
        <v>1</v>
      </c>
      <c r="J7889">
        <v>55.7</v>
      </c>
      <c r="K7889">
        <v>55.7</v>
      </c>
      <c r="L7889" t="s">
        <v>162</v>
      </c>
    </row>
    <row r="7890" spans="1:13" hidden="1" x14ac:dyDescent="0.2">
      <c r="A7890" t="s">
        <v>55</v>
      </c>
      <c r="B7890" t="s">
        <v>1340</v>
      </c>
      <c r="C7890" t="s">
        <v>1145</v>
      </c>
      <c r="E7890" t="s">
        <v>991</v>
      </c>
      <c r="F7890" t="s">
        <v>992</v>
      </c>
      <c r="G7890" t="s">
        <v>396</v>
      </c>
      <c r="H7890" t="s">
        <v>180</v>
      </c>
      <c r="I7890">
        <v>1</v>
      </c>
      <c r="J7890">
        <v>55.7</v>
      </c>
      <c r="K7890">
        <v>55.7</v>
      </c>
      <c r="L7890" t="s">
        <v>162</v>
      </c>
    </row>
    <row r="7891" spans="1:13" hidden="1" x14ac:dyDescent="0.2">
      <c r="A7891" t="s">
        <v>56</v>
      </c>
      <c r="B7891" t="s">
        <v>1340</v>
      </c>
      <c r="C7891" t="s">
        <v>1145</v>
      </c>
      <c r="E7891" t="s">
        <v>1260</v>
      </c>
      <c r="F7891" t="s">
        <v>1261</v>
      </c>
      <c r="G7891" t="s">
        <v>134</v>
      </c>
      <c r="H7891" t="s">
        <v>180</v>
      </c>
      <c r="I7891">
        <v>2.75</v>
      </c>
      <c r="J7891">
        <v>55.7</v>
      </c>
      <c r="K7891">
        <v>153.17500000000001</v>
      </c>
      <c r="L7891" t="s">
        <v>24</v>
      </c>
      <c r="M7891" t="s">
        <v>616</v>
      </c>
    </row>
    <row r="7892" spans="1:13" hidden="1" x14ac:dyDescent="0.2">
      <c r="A7892" t="s">
        <v>56</v>
      </c>
      <c r="B7892" t="s">
        <v>1340</v>
      </c>
      <c r="C7892" t="s">
        <v>1145</v>
      </c>
      <c r="E7892" t="s">
        <v>20</v>
      </c>
      <c r="I7892">
        <v>7.25</v>
      </c>
      <c r="J7892">
        <v>55.7</v>
      </c>
      <c r="K7892">
        <v>403.82499999999999</v>
      </c>
    </row>
    <row r="7893" spans="1:13" hidden="1" x14ac:dyDescent="0.2">
      <c r="A7893" t="s">
        <v>56</v>
      </c>
      <c r="B7893" t="s">
        <v>1340</v>
      </c>
      <c r="C7893" t="s">
        <v>1145</v>
      </c>
      <c r="E7893" t="s">
        <v>19</v>
      </c>
      <c r="I7893">
        <v>6.5</v>
      </c>
      <c r="J7893">
        <v>55.7</v>
      </c>
      <c r="K7893">
        <v>362.05</v>
      </c>
    </row>
    <row r="7894" spans="1:13" hidden="1" x14ac:dyDescent="0.2">
      <c r="A7894" t="s">
        <v>56</v>
      </c>
      <c r="B7894" t="s">
        <v>1340</v>
      </c>
      <c r="C7894" t="s">
        <v>1145</v>
      </c>
      <c r="E7894" t="s">
        <v>1346</v>
      </c>
      <c r="F7894" t="s">
        <v>1347</v>
      </c>
      <c r="G7894" t="s">
        <v>134</v>
      </c>
      <c r="I7894">
        <v>3.75</v>
      </c>
      <c r="J7894">
        <v>55.7</v>
      </c>
      <c r="K7894">
        <v>208.875</v>
      </c>
      <c r="L7894" t="s">
        <v>24</v>
      </c>
    </row>
    <row r="7895" spans="1:13" hidden="1" x14ac:dyDescent="0.2">
      <c r="A7895" t="s">
        <v>56</v>
      </c>
      <c r="B7895" t="s">
        <v>1340</v>
      </c>
      <c r="C7895" t="s">
        <v>1145</v>
      </c>
      <c r="E7895" t="s">
        <v>991</v>
      </c>
      <c r="F7895" t="s">
        <v>992</v>
      </c>
      <c r="G7895" t="s">
        <v>396</v>
      </c>
      <c r="H7895" t="s">
        <v>180</v>
      </c>
      <c r="I7895">
        <v>3.25</v>
      </c>
      <c r="J7895">
        <v>55.7</v>
      </c>
      <c r="K7895">
        <v>181.02500000000001</v>
      </c>
      <c r="L7895" t="s">
        <v>162</v>
      </c>
    </row>
    <row r="7896" spans="1:13" hidden="1" x14ac:dyDescent="0.2">
      <c r="A7896" t="s">
        <v>56</v>
      </c>
      <c r="B7896" t="s">
        <v>1340</v>
      </c>
      <c r="C7896" t="s">
        <v>1145</v>
      </c>
      <c r="E7896" t="s">
        <v>1269</v>
      </c>
      <c r="F7896" t="s">
        <v>629</v>
      </c>
      <c r="G7896" t="s">
        <v>134</v>
      </c>
      <c r="H7896" t="s">
        <v>32</v>
      </c>
      <c r="I7896">
        <v>2.5</v>
      </c>
      <c r="J7896">
        <v>55.7</v>
      </c>
      <c r="K7896">
        <v>139.25</v>
      </c>
      <c r="L7896" t="s">
        <v>162</v>
      </c>
    </row>
    <row r="7897" spans="1:13" hidden="1" x14ac:dyDescent="0.2">
      <c r="A7897" t="s">
        <v>56</v>
      </c>
      <c r="B7897" t="s">
        <v>1340</v>
      </c>
      <c r="C7897" t="s">
        <v>1145</v>
      </c>
      <c r="E7897" t="s">
        <v>1367</v>
      </c>
      <c r="F7897" t="s">
        <v>1368</v>
      </c>
      <c r="G7897" t="s">
        <v>1191</v>
      </c>
      <c r="H7897" t="s">
        <v>198</v>
      </c>
      <c r="I7897">
        <v>2.5</v>
      </c>
      <c r="J7897">
        <v>55.7</v>
      </c>
      <c r="K7897">
        <v>139.25</v>
      </c>
      <c r="L7897" t="s">
        <v>162</v>
      </c>
      <c r="M7897" t="s">
        <v>1369</v>
      </c>
    </row>
    <row r="7898" spans="1:13" hidden="1" x14ac:dyDescent="0.2">
      <c r="A7898" t="s">
        <v>56</v>
      </c>
      <c r="B7898" t="s">
        <v>1340</v>
      </c>
      <c r="C7898" t="s">
        <v>1145</v>
      </c>
      <c r="E7898" t="s">
        <v>366</v>
      </c>
      <c r="F7898" t="s">
        <v>367</v>
      </c>
      <c r="G7898" t="s">
        <v>129</v>
      </c>
      <c r="H7898" t="s">
        <v>192</v>
      </c>
      <c r="I7898">
        <v>3</v>
      </c>
      <c r="J7898">
        <v>55.7</v>
      </c>
      <c r="K7898">
        <v>167.1</v>
      </c>
      <c r="L7898" t="s">
        <v>24</v>
      </c>
    </row>
    <row r="7899" spans="1:13" hidden="1" x14ac:dyDescent="0.2">
      <c r="A7899" t="s">
        <v>56</v>
      </c>
      <c r="B7899" t="s">
        <v>1340</v>
      </c>
      <c r="C7899" t="s">
        <v>1145</v>
      </c>
      <c r="E7899" t="s">
        <v>40</v>
      </c>
      <c r="I7899">
        <v>3.25</v>
      </c>
      <c r="J7899">
        <v>55.7</v>
      </c>
      <c r="K7899">
        <v>181.02500000000001</v>
      </c>
    </row>
    <row r="7900" spans="1:13" hidden="1" x14ac:dyDescent="0.2">
      <c r="A7900" t="s">
        <v>56</v>
      </c>
      <c r="B7900" t="s">
        <v>1340</v>
      </c>
      <c r="C7900" t="s">
        <v>1145</v>
      </c>
      <c r="E7900" t="s">
        <v>1174</v>
      </c>
      <c r="F7900" t="s">
        <v>1175</v>
      </c>
      <c r="G7900" t="s">
        <v>134</v>
      </c>
      <c r="H7900" t="s">
        <v>64</v>
      </c>
      <c r="I7900">
        <v>1.5</v>
      </c>
      <c r="J7900">
        <v>55.7</v>
      </c>
      <c r="K7900">
        <v>83.55</v>
      </c>
      <c r="L7900" t="s">
        <v>24</v>
      </c>
      <c r="M7900" t="s">
        <v>1176</v>
      </c>
    </row>
    <row r="7901" spans="1:13" hidden="1" x14ac:dyDescent="0.2">
      <c r="A7901" t="s">
        <v>56</v>
      </c>
      <c r="B7901" t="s">
        <v>1340</v>
      </c>
      <c r="C7901" t="s">
        <v>1145</v>
      </c>
      <c r="E7901" t="s">
        <v>1371</v>
      </c>
      <c r="F7901" t="s">
        <v>1372</v>
      </c>
      <c r="G7901" t="s">
        <v>134</v>
      </c>
      <c r="H7901" t="s">
        <v>145</v>
      </c>
      <c r="I7901">
        <v>3.5</v>
      </c>
      <c r="J7901">
        <v>55.7</v>
      </c>
      <c r="K7901">
        <v>194.95</v>
      </c>
      <c r="L7901" t="s">
        <v>24</v>
      </c>
      <c r="M7901" t="s">
        <v>1373</v>
      </c>
    </row>
    <row r="7902" spans="1:13" hidden="1" x14ac:dyDescent="0.2">
      <c r="A7902" t="s">
        <v>56</v>
      </c>
      <c r="B7902" t="s">
        <v>1340</v>
      </c>
      <c r="C7902" t="s">
        <v>1145</v>
      </c>
      <c r="E7902" t="s">
        <v>1343</v>
      </c>
      <c r="F7902" t="s">
        <v>1344</v>
      </c>
      <c r="I7902">
        <v>1</v>
      </c>
      <c r="J7902">
        <v>55.7</v>
      </c>
      <c r="K7902">
        <v>55.7</v>
      </c>
      <c r="L7902" t="s">
        <v>217</v>
      </c>
      <c r="M7902" t="s">
        <v>1345</v>
      </c>
    </row>
    <row r="7903" spans="1:13" hidden="1" x14ac:dyDescent="0.2">
      <c r="A7903" t="s">
        <v>56</v>
      </c>
      <c r="B7903" t="s">
        <v>1340</v>
      </c>
      <c r="C7903" t="s">
        <v>1145</v>
      </c>
      <c r="E7903" t="s">
        <v>1341</v>
      </c>
      <c r="F7903" t="s">
        <v>1342</v>
      </c>
      <c r="G7903" t="s">
        <v>134</v>
      </c>
      <c r="H7903" t="s">
        <v>180</v>
      </c>
      <c r="I7903">
        <v>2</v>
      </c>
      <c r="J7903">
        <v>55.7</v>
      </c>
      <c r="K7903">
        <v>111.4</v>
      </c>
      <c r="L7903" t="s">
        <v>24</v>
      </c>
      <c r="M7903" t="s">
        <v>181</v>
      </c>
    </row>
    <row r="7904" spans="1:13" hidden="1" x14ac:dyDescent="0.2">
      <c r="A7904" t="s">
        <v>56</v>
      </c>
      <c r="B7904" t="s">
        <v>1340</v>
      </c>
      <c r="C7904" t="s">
        <v>1145</v>
      </c>
      <c r="E7904" t="s">
        <v>1242</v>
      </c>
      <c r="F7904" t="s">
        <v>1243</v>
      </c>
      <c r="G7904" t="s">
        <v>134</v>
      </c>
      <c r="H7904" t="s">
        <v>64</v>
      </c>
      <c r="I7904">
        <v>0.5</v>
      </c>
      <c r="J7904">
        <v>55.7</v>
      </c>
      <c r="K7904">
        <v>27.85</v>
      </c>
      <c r="L7904" t="s">
        <v>24</v>
      </c>
      <c r="M7904" t="s">
        <v>1244</v>
      </c>
    </row>
    <row r="7905" spans="1:13" hidden="1" x14ac:dyDescent="0.2">
      <c r="A7905" t="s">
        <v>56</v>
      </c>
      <c r="B7905" t="s">
        <v>1340</v>
      </c>
      <c r="C7905" t="s">
        <v>1145</v>
      </c>
      <c r="E7905" t="s">
        <v>1289</v>
      </c>
      <c r="F7905" t="s">
        <v>1290</v>
      </c>
      <c r="G7905" t="s">
        <v>1191</v>
      </c>
      <c r="H7905" t="s">
        <v>32</v>
      </c>
      <c r="I7905">
        <v>0.5</v>
      </c>
      <c r="J7905">
        <v>55.7</v>
      </c>
      <c r="K7905">
        <v>27.85</v>
      </c>
      <c r="L7905" t="s">
        <v>24</v>
      </c>
      <c r="M7905" t="s">
        <v>1229</v>
      </c>
    </row>
    <row r="7906" spans="1:13" hidden="1" x14ac:dyDescent="0.2">
      <c r="A7906" t="s">
        <v>60</v>
      </c>
      <c r="B7906" t="s">
        <v>1340</v>
      </c>
      <c r="C7906" t="s">
        <v>1145</v>
      </c>
      <c r="E7906" t="s">
        <v>17</v>
      </c>
      <c r="I7906">
        <v>8.25</v>
      </c>
      <c r="J7906">
        <v>55.7</v>
      </c>
      <c r="K7906">
        <v>459.52499999999998</v>
      </c>
    </row>
    <row r="7907" spans="1:13" hidden="1" x14ac:dyDescent="0.2">
      <c r="A7907" t="s">
        <v>60</v>
      </c>
      <c r="B7907" t="s">
        <v>1340</v>
      </c>
      <c r="C7907" t="s">
        <v>1145</v>
      </c>
      <c r="E7907" t="s">
        <v>1207</v>
      </c>
      <c r="F7907" t="s">
        <v>1208</v>
      </c>
      <c r="G7907" t="s">
        <v>134</v>
      </c>
      <c r="H7907" t="s">
        <v>64</v>
      </c>
      <c r="I7907">
        <v>1.5</v>
      </c>
      <c r="J7907">
        <v>55.7</v>
      </c>
      <c r="K7907">
        <v>83.55</v>
      </c>
      <c r="L7907" t="s">
        <v>24</v>
      </c>
      <c r="M7907" t="s">
        <v>1209</v>
      </c>
    </row>
    <row r="7908" spans="1:13" hidden="1" x14ac:dyDescent="0.2">
      <c r="A7908" t="s">
        <v>60</v>
      </c>
      <c r="B7908" t="s">
        <v>1340</v>
      </c>
      <c r="C7908" t="s">
        <v>1145</v>
      </c>
      <c r="E7908" t="s">
        <v>20</v>
      </c>
      <c r="I7908">
        <v>3.25</v>
      </c>
      <c r="J7908">
        <v>55.7</v>
      </c>
      <c r="K7908">
        <v>181.02500000000001</v>
      </c>
    </row>
    <row r="7909" spans="1:13" hidden="1" x14ac:dyDescent="0.2">
      <c r="A7909" t="s">
        <v>60</v>
      </c>
      <c r="B7909" t="s">
        <v>1340</v>
      </c>
      <c r="C7909" t="s">
        <v>1145</v>
      </c>
      <c r="E7909" t="s">
        <v>19</v>
      </c>
      <c r="I7909">
        <v>7.5</v>
      </c>
      <c r="J7909">
        <v>55.7</v>
      </c>
      <c r="K7909">
        <v>417.75</v>
      </c>
    </row>
    <row r="7910" spans="1:13" hidden="1" x14ac:dyDescent="0.2">
      <c r="A7910" t="s">
        <v>60</v>
      </c>
      <c r="B7910" t="s">
        <v>1340</v>
      </c>
      <c r="C7910" t="s">
        <v>1145</v>
      </c>
      <c r="E7910" t="s">
        <v>1289</v>
      </c>
      <c r="F7910" t="s">
        <v>1290</v>
      </c>
      <c r="G7910" t="s">
        <v>1191</v>
      </c>
      <c r="H7910" t="s">
        <v>32</v>
      </c>
      <c r="I7910">
        <v>1.75</v>
      </c>
      <c r="J7910">
        <v>55.7</v>
      </c>
      <c r="K7910">
        <v>97.474999999999994</v>
      </c>
      <c r="L7910" t="s">
        <v>24</v>
      </c>
      <c r="M7910" t="s">
        <v>1229</v>
      </c>
    </row>
    <row r="7911" spans="1:13" hidden="1" x14ac:dyDescent="0.2">
      <c r="A7911" t="s">
        <v>60</v>
      </c>
      <c r="B7911" t="s">
        <v>1340</v>
      </c>
      <c r="C7911" t="s">
        <v>1145</v>
      </c>
      <c r="E7911" t="s">
        <v>1269</v>
      </c>
      <c r="F7911" t="s">
        <v>629</v>
      </c>
      <c r="G7911" t="s">
        <v>134</v>
      </c>
      <c r="H7911" t="s">
        <v>32</v>
      </c>
      <c r="I7911">
        <v>1.5</v>
      </c>
      <c r="J7911">
        <v>55.7</v>
      </c>
      <c r="K7911">
        <v>83.55</v>
      </c>
      <c r="L7911" t="s">
        <v>162</v>
      </c>
    </row>
    <row r="7912" spans="1:13" hidden="1" x14ac:dyDescent="0.2">
      <c r="A7912" t="s">
        <v>60</v>
      </c>
      <c r="B7912" t="s">
        <v>1340</v>
      </c>
      <c r="C7912" t="s">
        <v>1145</v>
      </c>
      <c r="E7912" t="s">
        <v>1362</v>
      </c>
      <c r="F7912" t="s">
        <v>1363</v>
      </c>
      <c r="G7912" t="s">
        <v>134</v>
      </c>
      <c r="H7912" t="s">
        <v>64</v>
      </c>
      <c r="I7912">
        <v>0.75</v>
      </c>
      <c r="J7912">
        <v>55.7</v>
      </c>
      <c r="K7912">
        <v>41.774999999999999</v>
      </c>
      <c r="L7912" t="s">
        <v>24</v>
      </c>
      <c r="M7912" t="s">
        <v>1152</v>
      </c>
    </row>
    <row r="7913" spans="1:13" hidden="1" x14ac:dyDescent="0.2">
      <c r="A7913" t="s">
        <v>60</v>
      </c>
      <c r="B7913" t="s">
        <v>1340</v>
      </c>
      <c r="C7913" t="s">
        <v>1145</v>
      </c>
      <c r="E7913" t="s">
        <v>1351</v>
      </c>
      <c r="F7913" t="s">
        <v>1352</v>
      </c>
      <c r="G7913" t="s">
        <v>134</v>
      </c>
      <c r="H7913" t="s">
        <v>23</v>
      </c>
      <c r="I7913">
        <v>2.75</v>
      </c>
      <c r="J7913">
        <v>55.7</v>
      </c>
      <c r="K7913">
        <v>153.17500000000001</v>
      </c>
      <c r="L7913" t="s">
        <v>24</v>
      </c>
    </row>
    <row r="7914" spans="1:13" hidden="1" x14ac:dyDescent="0.2">
      <c r="A7914" t="s">
        <v>60</v>
      </c>
      <c r="B7914" t="s">
        <v>1340</v>
      </c>
      <c r="C7914" t="s">
        <v>1145</v>
      </c>
      <c r="E7914" t="s">
        <v>1343</v>
      </c>
      <c r="F7914" t="s">
        <v>1344</v>
      </c>
      <c r="I7914">
        <v>3</v>
      </c>
      <c r="J7914">
        <v>55.7</v>
      </c>
      <c r="K7914">
        <v>167.1</v>
      </c>
      <c r="L7914" t="s">
        <v>217</v>
      </c>
      <c r="M7914" t="s">
        <v>1345</v>
      </c>
    </row>
    <row r="7915" spans="1:13" hidden="1" x14ac:dyDescent="0.2">
      <c r="A7915" t="s">
        <v>60</v>
      </c>
      <c r="B7915" t="s">
        <v>1340</v>
      </c>
      <c r="C7915" t="s">
        <v>1145</v>
      </c>
      <c r="E7915" t="s">
        <v>1260</v>
      </c>
      <c r="F7915" t="s">
        <v>1261</v>
      </c>
      <c r="G7915" t="s">
        <v>134</v>
      </c>
      <c r="H7915" t="s">
        <v>180</v>
      </c>
      <c r="I7915">
        <v>3</v>
      </c>
      <c r="J7915">
        <v>55.7</v>
      </c>
      <c r="K7915">
        <v>167.1</v>
      </c>
      <c r="L7915" t="s">
        <v>24</v>
      </c>
      <c r="M7915" t="s">
        <v>616</v>
      </c>
    </row>
    <row r="7916" spans="1:13" hidden="1" x14ac:dyDescent="0.2">
      <c r="A7916" t="s">
        <v>60</v>
      </c>
      <c r="B7916" t="s">
        <v>1340</v>
      </c>
      <c r="C7916" t="s">
        <v>1145</v>
      </c>
      <c r="E7916" t="s">
        <v>1346</v>
      </c>
      <c r="F7916" t="s">
        <v>1347</v>
      </c>
      <c r="G7916" t="s">
        <v>134</v>
      </c>
      <c r="I7916">
        <v>6.5</v>
      </c>
      <c r="J7916">
        <v>55.7</v>
      </c>
      <c r="K7916">
        <v>362.05</v>
      </c>
      <c r="L7916" t="s">
        <v>24</v>
      </c>
    </row>
    <row r="7917" spans="1:13" hidden="1" x14ac:dyDescent="0.2">
      <c r="A7917" t="s">
        <v>60</v>
      </c>
      <c r="B7917" t="s">
        <v>1340</v>
      </c>
      <c r="C7917" t="s">
        <v>1145</v>
      </c>
      <c r="E7917" t="s">
        <v>1367</v>
      </c>
      <c r="F7917" t="s">
        <v>1368</v>
      </c>
      <c r="G7917" t="s">
        <v>1191</v>
      </c>
      <c r="H7917" t="s">
        <v>198</v>
      </c>
      <c r="I7917">
        <v>1.75</v>
      </c>
      <c r="J7917">
        <v>55.7</v>
      </c>
      <c r="K7917">
        <v>97.474999999999994</v>
      </c>
      <c r="L7917" t="s">
        <v>162</v>
      </c>
      <c r="M7917" t="s">
        <v>1369</v>
      </c>
    </row>
    <row r="7918" spans="1:13" hidden="1" x14ac:dyDescent="0.2">
      <c r="A7918" t="s">
        <v>60</v>
      </c>
      <c r="B7918" t="s">
        <v>1340</v>
      </c>
      <c r="C7918" t="s">
        <v>1145</v>
      </c>
      <c r="E7918" t="s">
        <v>18</v>
      </c>
      <c r="I7918">
        <v>1.25</v>
      </c>
      <c r="J7918">
        <v>55.7</v>
      </c>
      <c r="K7918">
        <v>69.625</v>
      </c>
    </row>
    <row r="7919" spans="1:13" hidden="1" x14ac:dyDescent="0.2">
      <c r="A7919" t="s">
        <v>67</v>
      </c>
      <c r="B7919" t="s">
        <v>1340</v>
      </c>
      <c r="C7919" t="s">
        <v>1145</v>
      </c>
      <c r="E7919" t="s">
        <v>19</v>
      </c>
      <c r="I7919">
        <v>14</v>
      </c>
      <c r="J7919">
        <v>55.7</v>
      </c>
      <c r="K7919">
        <v>779.8</v>
      </c>
    </row>
    <row r="7920" spans="1:13" hidden="1" x14ac:dyDescent="0.2">
      <c r="A7920" t="s">
        <v>67</v>
      </c>
      <c r="B7920" t="s">
        <v>1340</v>
      </c>
      <c r="C7920" t="s">
        <v>1145</v>
      </c>
      <c r="E7920" t="s">
        <v>20</v>
      </c>
      <c r="I7920">
        <v>6</v>
      </c>
      <c r="J7920">
        <v>55.7</v>
      </c>
      <c r="K7920">
        <v>334.2</v>
      </c>
    </row>
    <row r="7921" spans="1:13" hidden="1" x14ac:dyDescent="0.2">
      <c r="A7921" t="s">
        <v>67</v>
      </c>
      <c r="B7921" t="s">
        <v>1340</v>
      </c>
      <c r="C7921" t="s">
        <v>1145</v>
      </c>
      <c r="E7921" t="s">
        <v>1343</v>
      </c>
      <c r="F7921" t="s">
        <v>1344</v>
      </c>
      <c r="I7921">
        <v>3</v>
      </c>
      <c r="J7921">
        <v>55.7</v>
      </c>
      <c r="K7921">
        <v>167.1</v>
      </c>
      <c r="L7921" t="s">
        <v>217</v>
      </c>
      <c r="M7921" t="s">
        <v>1345</v>
      </c>
    </row>
    <row r="7922" spans="1:13" hidden="1" x14ac:dyDescent="0.2">
      <c r="A7922" t="s">
        <v>67</v>
      </c>
      <c r="B7922" t="s">
        <v>1340</v>
      </c>
      <c r="C7922" t="s">
        <v>1145</v>
      </c>
      <c r="E7922" t="s">
        <v>1348</v>
      </c>
      <c r="F7922" t="s">
        <v>1349</v>
      </c>
      <c r="G7922" t="s">
        <v>396</v>
      </c>
      <c r="H7922" t="s">
        <v>180</v>
      </c>
      <c r="I7922">
        <v>0.25</v>
      </c>
      <c r="J7922">
        <v>55.7</v>
      </c>
      <c r="K7922">
        <v>13.925000000000001</v>
      </c>
      <c r="L7922" t="s">
        <v>162</v>
      </c>
      <c r="M7922" t="s">
        <v>1350</v>
      </c>
    </row>
    <row r="7923" spans="1:13" hidden="1" x14ac:dyDescent="0.2">
      <c r="A7923" t="s">
        <v>67</v>
      </c>
      <c r="B7923" t="s">
        <v>1340</v>
      </c>
      <c r="C7923" t="s">
        <v>1145</v>
      </c>
      <c r="E7923" t="s">
        <v>1367</v>
      </c>
      <c r="F7923" t="s">
        <v>1368</v>
      </c>
      <c r="G7923" t="s">
        <v>1191</v>
      </c>
      <c r="H7923" t="s">
        <v>198</v>
      </c>
      <c r="I7923">
        <v>6.5</v>
      </c>
      <c r="J7923">
        <v>55.7</v>
      </c>
      <c r="K7923">
        <v>362.05</v>
      </c>
      <c r="L7923" t="s">
        <v>162</v>
      </c>
      <c r="M7923" t="s">
        <v>1369</v>
      </c>
    </row>
    <row r="7924" spans="1:13" hidden="1" x14ac:dyDescent="0.2">
      <c r="A7924" t="s">
        <v>67</v>
      </c>
      <c r="B7924" t="s">
        <v>1340</v>
      </c>
      <c r="C7924" t="s">
        <v>1145</v>
      </c>
      <c r="E7924" t="s">
        <v>1260</v>
      </c>
      <c r="F7924" t="s">
        <v>1261</v>
      </c>
      <c r="G7924" t="s">
        <v>134</v>
      </c>
      <c r="H7924" t="s">
        <v>180</v>
      </c>
      <c r="I7924">
        <v>0.75</v>
      </c>
      <c r="J7924">
        <v>55.7</v>
      </c>
      <c r="K7924">
        <v>41.774999999999999</v>
      </c>
      <c r="L7924" t="s">
        <v>24</v>
      </c>
      <c r="M7924" t="s">
        <v>616</v>
      </c>
    </row>
    <row r="7925" spans="1:13" hidden="1" x14ac:dyDescent="0.2">
      <c r="A7925" t="s">
        <v>67</v>
      </c>
      <c r="B7925" t="s">
        <v>1340</v>
      </c>
      <c r="C7925" t="s">
        <v>1145</v>
      </c>
      <c r="E7925" t="s">
        <v>1268</v>
      </c>
      <c r="F7925" t="s">
        <v>629</v>
      </c>
      <c r="G7925" t="s">
        <v>134</v>
      </c>
      <c r="H7925" t="s">
        <v>32</v>
      </c>
      <c r="I7925">
        <v>0.75</v>
      </c>
      <c r="J7925">
        <v>55.7</v>
      </c>
      <c r="K7925">
        <v>41.774999999999999</v>
      </c>
      <c r="L7925" t="s">
        <v>162</v>
      </c>
    </row>
    <row r="7926" spans="1:13" hidden="1" x14ac:dyDescent="0.2">
      <c r="A7926" t="s">
        <v>67</v>
      </c>
      <c r="B7926" t="s">
        <v>1340</v>
      </c>
      <c r="C7926" t="s">
        <v>1145</v>
      </c>
      <c r="E7926" t="s">
        <v>18</v>
      </c>
      <c r="I7926">
        <v>2.25</v>
      </c>
      <c r="J7926">
        <v>55.7</v>
      </c>
      <c r="K7926">
        <v>125.325</v>
      </c>
    </row>
    <row r="7927" spans="1:13" hidden="1" x14ac:dyDescent="0.2">
      <c r="A7927" t="s">
        <v>67</v>
      </c>
      <c r="B7927" t="s">
        <v>1340</v>
      </c>
      <c r="C7927" t="s">
        <v>1145</v>
      </c>
      <c r="E7927" t="s">
        <v>1346</v>
      </c>
      <c r="F7927" t="s">
        <v>1347</v>
      </c>
      <c r="G7927" t="s">
        <v>134</v>
      </c>
      <c r="I7927">
        <v>2.5</v>
      </c>
      <c r="J7927">
        <v>55.7</v>
      </c>
      <c r="K7927">
        <v>139.25</v>
      </c>
      <c r="L7927" t="s">
        <v>24</v>
      </c>
    </row>
    <row r="7928" spans="1:13" hidden="1" x14ac:dyDescent="0.2">
      <c r="A7928" t="s">
        <v>67</v>
      </c>
      <c r="B7928" t="s">
        <v>1340</v>
      </c>
      <c r="C7928" t="s">
        <v>1145</v>
      </c>
      <c r="E7928" t="s">
        <v>1219</v>
      </c>
      <c r="F7928" t="s">
        <v>1214</v>
      </c>
      <c r="G7928" t="s">
        <v>134</v>
      </c>
      <c r="H7928" t="s">
        <v>1215</v>
      </c>
      <c r="I7928">
        <v>1.5</v>
      </c>
      <c r="J7928">
        <v>55.7</v>
      </c>
      <c r="K7928">
        <v>83.55</v>
      </c>
      <c r="L7928" t="s">
        <v>135</v>
      </c>
      <c r="M7928" t="s">
        <v>1216</v>
      </c>
    </row>
    <row r="7929" spans="1:13" hidden="1" x14ac:dyDescent="0.2">
      <c r="A7929" t="s">
        <v>67</v>
      </c>
      <c r="B7929" t="s">
        <v>1340</v>
      </c>
      <c r="C7929" t="s">
        <v>1145</v>
      </c>
      <c r="E7929" t="s">
        <v>991</v>
      </c>
      <c r="F7929" t="s">
        <v>992</v>
      </c>
      <c r="G7929" t="s">
        <v>396</v>
      </c>
      <c r="H7929" t="s">
        <v>180</v>
      </c>
      <c r="I7929">
        <v>1.5</v>
      </c>
      <c r="J7929">
        <v>55.7</v>
      </c>
      <c r="K7929">
        <v>83.55</v>
      </c>
      <c r="L7929" t="s">
        <v>162</v>
      </c>
    </row>
    <row r="7930" spans="1:13" hidden="1" x14ac:dyDescent="0.2">
      <c r="A7930" t="s">
        <v>67</v>
      </c>
      <c r="B7930" t="s">
        <v>1340</v>
      </c>
      <c r="C7930" t="s">
        <v>1145</v>
      </c>
      <c r="E7930" t="s">
        <v>190</v>
      </c>
      <c r="F7930" t="s">
        <v>191</v>
      </c>
      <c r="G7930" t="s">
        <v>63</v>
      </c>
      <c r="H7930" t="s">
        <v>192</v>
      </c>
      <c r="I7930">
        <v>1.75</v>
      </c>
      <c r="J7930">
        <v>55.7</v>
      </c>
      <c r="K7930">
        <v>97.474999999999994</v>
      </c>
      <c r="L7930" t="s">
        <v>193</v>
      </c>
    </row>
    <row r="7931" spans="1:13" hidden="1" x14ac:dyDescent="0.2">
      <c r="A7931" t="s">
        <v>67</v>
      </c>
      <c r="B7931" t="s">
        <v>1340</v>
      </c>
      <c r="C7931" t="s">
        <v>1145</v>
      </c>
      <c r="E7931" t="s">
        <v>1355</v>
      </c>
      <c r="F7931" t="s">
        <v>1356</v>
      </c>
      <c r="G7931" t="s">
        <v>1191</v>
      </c>
      <c r="H7931" t="s">
        <v>64</v>
      </c>
      <c r="I7931">
        <v>0.5</v>
      </c>
      <c r="J7931">
        <v>55.7</v>
      </c>
      <c r="K7931">
        <v>27.85</v>
      </c>
      <c r="L7931" t="s">
        <v>24</v>
      </c>
      <c r="M7931" t="s">
        <v>1293</v>
      </c>
    </row>
    <row r="7932" spans="1:13" hidden="1" x14ac:dyDescent="0.2">
      <c r="A7932" t="s">
        <v>67</v>
      </c>
      <c r="B7932" t="s">
        <v>1340</v>
      </c>
      <c r="C7932" t="s">
        <v>1145</v>
      </c>
      <c r="E7932" t="s">
        <v>1364</v>
      </c>
      <c r="F7932" t="s">
        <v>1365</v>
      </c>
      <c r="G7932" t="s">
        <v>134</v>
      </c>
      <c r="H7932" t="s">
        <v>64</v>
      </c>
      <c r="I7932">
        <v>0.75</v>
      </c>
      <c r="J7932">
        <v>55.7</v>
      </c>
      <c r="K7932">
        <v>41.774999999999999</v>
      </c>
      <c r="L7932" t="s">
        <v>24</v>
      </c>
      <c r="M7932" t="s">
        <v>1366</v>
      </c>
    </row>
    <row r="7933" spans="1:13" hidden="1" x14ac:dyDescent="0.2">
      <c r="A7933" t="s">
        <v>67</v>
      </c>
      <c r="B7933" t="s">
        <v>1340</v>
      </c>
      <c r="C7933" t="s">
        <v>1145</v>
      </c>
      <c r="E7933" t="s">
        <v>1362</v>
      </c>
      <c r="F7933" t="s">
        <v>1363</v>
      </c>
      <c r="G7933" t="s">
        <v>134</v>
      </c>
      <c r="H7933" t="s">
        <v>64</v>
      </c>
      <c r="I7933">
        <v>0.75</v>
      </c>
      <c r="J7933">
        <v>55.7</v>
      </c>
      <c r="K7933">
        <v>41.774999999999999</v>
      </c>
      <c r="L7933" t="s">
        <v>24</v>
      </c>
      <c r="M7933" t="s">
        <v>1152</v>
      </c>
    </row>
    <row r="7934" spans="1:13" hidden="1" x14ac:dyDescent="0.2">
      <c r="A7934" t="s">
        <v>68</v>
      </c>
      <c r="B7934" t="s">
        <v>1340</v>
      </c>
      <c r="C7934" t="s">
        <v>1145</v>
      </c>
      <c r="E7934" t="s">
        <v>20</v>
      </c>
      <c r="I7934">
        <v>4.5</v>
      </c>
      <c r="J7934">
        <v>55.7</v>
      </c>
      <c r="K7934">
        <v>250.65</v>
      </c>
    </row>
    <row r="7935" spans="1:13" hidden="1" x14ac:dyDescent="0.2">
      <c r="A7935" t="s">
        <v>68</v>
      </c>
      <c r="B7935" t="s">
        <v>1340</v>
      </c>
      <c r="C7935" t="s">
        <v>1145</v>
      </c>
      <c r="E7935" t="s">
        <v>19</v>
      </c>
      <c r="I7935">
        <v>19</v>
      </c>
      <c r="J7935">
        <v>55.7</v>
      </c>
      <c r="K7935">
        <v>1058.3</v>
      </c>
    </row>
    <row r="7936" spans="1:13" hidden="1" x14ac:dyDescent="0.2">
      <c r="A7936" t="s">
        <v>68</v>
      </c>
      <c r="B7936" t="s">
        <v>1340</v>
      </c>
      <c r="C7936" t="s">
        <v>1145</v>
      </c>
      <c r="E7936" t="s">
        <v>17</v>
      </c>
      <c r="I7936">
        <v>8.25</v>
      </c>
      <c r="J7936">
        <v>55.7</v>
      </c>
      <c r="K7936">
        <v>459.52499999999998</v>
      </c>
    </row>
    <row r="7937" spans="1:13" hidden="1" x14ac:dyDescent="0.2">
      <c r="A7937" t="s">
        <v>68</v>
      </c>
      <c r="B7937" t="s">
        <v>1340</v>
      </c>
      <c r="C7937" t="s">
        <v>1145</v>
      </c>
      <c r="E7937" t="s">
        <v>1269</v>
      </c>
      <c r="F7937" t="s">
        <v>629</v>
      </c>
      <c r="G7937" t="s">
        <v>134</v>
      </c>
      <c r="H7937" t="s">
        <v>32</v>
      </c>
      <c r="I7937">
        <v>0.5</v>
      </c>
      <c r="J7937">
        <v>55.7</v>
      </c>
      <c r="K7937">
        <v>27.85</v>
      </c>
      <c r="L7937" t="s">
        <v>162</v>
      </c>
    </row>
    <row r="7938" spans="1:13" hidden="1" x14ac:dyDescent="0.2">
      <c r="A7938" t="s">
        <v>68</v>
      </c>
      <c r="B7938" t="s">
        <v>1340</v>
      </c>
      <c r="C7938" t="s">
        <v>1145</v>
      </c>
      <c r="E7938" t="s">
        <v>1343</v>
      </c>
      <c r="F7938" t="s">
        <v>1344</v>
      </c>
      <c r="I7938">
        <v>0.5</v>
      </c>
      <c r="J7938">
        <v>55.7</v>
      </c>
      <c r="K7938">
        <v>27.85</v>
      </c>
      <c r="L7938" t="s">
        <v>217</v>
      </c>
      <c r="M7938" t="s">
        <v>1345</v>
      </c>
    </row>
    <row r="7939" spans="1:13" hidden="1" x14ac:dyDescent="0.2">
      <c r="A7939" t="s">
        <v>68</v>
      </c>
      <c r="B7939" t="s">
        <v>1340</v>
      </c>
      <c r="C7939" t="s">
        <v>1145</v>
      </c>
      <c r="E7939" t="s">
        <v>991</v>
      </c>
      <c r="F7939" t="s">
        <v>992</v>
      </c>
      <c r="G7939" t="s">
        <v>396</v>
      </c>
      <c r="H7939" t="s">
        <v>180</v>
      </c>
      <c r="I7939">
        <v>1.25</v>
      </c>
      <c r="J7939">
        <v>55.7</v>
      </c>
      <c r="K7939">
        <v>69.625</v>
      </c>
      <c r="L7939" t="s">
        <v>162</v>
      </c>
    </row>
    <row r="7940" spans="1:13" hidden="1" x14ac:dyDescent="0.2">
      <c r="A7940" t="s">
        <v>68</v>
      </c>
      <c r="B7940" t="s">
        <v>1340</v>
      </c>
      <c r="C7940" t="s">
        <v>1145</v>
      </c>
      <c r="E7940" t="s">
        <v>1346</v>
      </c>
      <c r="F7940" t="s">
        <v>1347</v>
      </c>
      <c r="G7940" t="s">
        <v>134</v>
      </c>
      <c r="I7940">
        <v>3.75</v>
      </c>
      <c r="J7940">
        <v>55.7</v>
      </c>
      <c r="K7940">
        <v>208.875</v>
      </c>
      <c r="L7940" t="s">
        <v>24</v>
      </c>
    </row>
    <row r="7941" spans="1:13" hidden="1" x14ac:dyDescent="0.2">
      <c r="A7941" t="s">
        <v>68</v>
      </c>
      <c r="B7941" t="s">
        <v>1340</v>
      </c>
      <c r="C7941" t="s">
        <v>1145</v>
      </c>
      <c r="E7941" t="s">
        <v>1362</v>
      </c>
      <c r="F7941" t="s">
        <v>1363</v>
      </c>
      <c r="G7941" t="s">
        <v>134</v>
      </c>
      <c r="H7941" t="s">
        <v>64</v>
      </c>
      <c r="I7941">
        <v>0.5</v>
      </c>
      <c r="J7941">
        <v>55.7</v>
      </c>
      <c r="K7941">
        <v>27.85</v>
      </c>
      <c r="L7941" t="s">
        <v>24</v>
      </c>
      <c r="M7941" t="s">
        <v>1152</v>
      </c>
    </row>
    <row r="7942" spans="1:13" hidden="1" x14ac:dyDescent="0.2">
      <c r="A7942" t="s">
        <v>68</v>
      </c>
      <c r="B7942" t="s">
        <v>1340</v>
      </c>
      <c r="C7942" t="s">
        <v>1145</v>
      </c>
      <c r="E7942" t="s">
        <v>1367</v>
      </c>
      <c r="F7942" t="s">
        <v>1368</v>
      </c>
      <c r="G7942" t="s">
        <v>1191</v>
      </c>
      <c r="H7942" t="s">
        <v>198</v>
      </c>
      <c r="I7942">
        <v>0.5</v>
      </c>
      <c r="J7942">
        <v>55.7</v>
      </c>
      <c r="K7942">
        <v>27.85</v>
      </c>
      <c r="L7942" t="s">
        <v>162</v>
      </c>
      <c r="M7942" t="s">
        <v>1369</v>
      </c>
    </row>
    <row r="7943" spans="1:13" hidden="1" x14ac:dyDescent="0.2">
      <c r="A7943" t="s">
        <v>68</v>
      </c>
      <c r="B7943" t="s">
        <v>1340</v>
      </c>
      <c r="C7943" t="s">
        <v>1145</v>
      </c>
      <c r="E7943" t="s">
        <v>1374</v>
      </c>
      <c r="F7943" t="s">
        <v>1375</v>
      </c>
      <c r="G7943" t="s">
        <v>134</v>
      </c>
      <c r="H7943" t="s">
        <v>64</v>
      </c>
      <c r="I7943">
        <v>1</v>
      </c>
      <c r="J7943">
        <v>55.7</v>
      </c>
      <c r="K7943">
        <v>55.7</v>
      </c>
      <c r="L7943" t="s">
        <v>24</v>
      </c>
      <c r="M7943" t="s">
        <v>1216</v>
      </c>
    </row>
    <row r="7944" spans="1:13" hidden="1" x14ac:dyDescent="0.2">
      <c r="A7944" t="s">
        <v>68</v>
      </c>
      <c r="B7944" t="s">
        <v>1340</v>
      </c>
      <c r="C7944" t="s">
        <v>1145</v>
      </c>
      <c r="E7944" t="s">
        <v>40</v>
      </c>
      <c r="I7944">
        <v>2.25</v>
      </c>
      <c r="J7944">
        <v>55.7</v>
      </c>
      <c r="K7944">
        <v>125.325</v>
      </c>
    </row>
    <row r="7945" spans="1:13" hidden="1" x14ac:dyDescent="0.2">
      <c r="A7945" t="s">
        <v>68</v>
      </c>
      <c r="B7945" t="s">
        <v>1340</v>
      </c>
      <c r="C7945" t="s">
        <v>1145</v>
      </c>
      <c r="E7945" t="s">
        <v>1346</v>
      </c>
      <c r="F7945" t="s">
        <v>1347</v>
      </c>
      <c r="G7945" t="s">
        <v>134</v>
      </c>
      <c r="I7945">
        <v>3.5</v>
      </c>
      <c r="J7945">
        <v>55.7</v>
      </c>
      <c r="K7945">
        <v>194.95</v>
      </c>
      <c r="L7945" t="s">
        <v>24</v>
      </c>
    </row>
    <row r="7946" spans="1:13" hidden="1" x14ac:dyDescent="0.2">
      <c r="A7946" t="s">
        <v>69</v>
      </c>
      <c r="B7946" t="s">
        <v>1340</v>
      </c>
      <c r="C7946" t="s">
        <v>1145</v>
      </c>
      <c r="E7946" t="s">
        <v>17</v>
      </c>
      <c r="I7946">
        <v>31</v>
      </c>
      <c r="J7946">
        <v>55.7</v>
      </c>
      <c r="K7946">
        <v>1726.7</v>
      </c>
    </row>
    <row r="7947" spans="1:13" hidden="1" x14ac:dyDescent="0.2">
      <c r="A7947" t="s">
        <v>70</v>
      </c>
      <c r="B7947" t="s">
        <v>1340</v>
      </c>
      <c r="C7947" t="s">
        <v>1145</v>
      </c>
      <c r="E7947" t="s">
        <v>17</v>
      </c>
      <c r="I7947">
        <v>8.25</v>
      </c>
      <c r="J7947">
        <v>55.7</v>
      </c>
      <c r="K7947">
        <v>459.52499999999998</v>
      </c>
    </row>
    <row r="7948" spans="1:13" hidden="1" x14ac:dyDescent="0.2">
      <c r="A7948" t="s">
        <v>70</v>
      </c>
      <c r="B7948" t="s">
        <v>1340</v>
      </c>
      <c r="C7948" t="s">
        <v>1145</v>
      </c>
      <c r="E7948" t="s">
        <v>1355</v>
      </c>
      <c r="F7948" t="s">
        <v>1356</v>
      </c>
      <c r="G7948" t="s">
        <v>1191</v>
      </c>
      <c r="H7948" t="s">
        <v>64</v>
      </c>
      <c r="I7948">
        <v>1</v>
      </c>
      <c r="J7948">
        <v>55.7</v>
      </c>
      <c r="K7948">
        <v>55.7</v>
      </c>
      <c r="L7948" t="s">
        <v>24</v>
      </c>
      <c r="M7948" t="s">
        <v>1293</v>
      </c>
    </row>
    <row r="7949" spans="1:13" hidden="1" x14ac:dyDescent="0.2">
      <c r="A7949" t="s">
        <v>70</v>
      </c>
      <c r="B7949" t="s">
        <v>1340</v>
      </c>
      <c r="C7949" t="s">
        <v>1145</v>
      </c>
      <c r="E7949" t="s">
        <v>19</v>
      </c>
      <c r="I7949">
        <v>10</v>
      </c>
      <c r="J7949">
        <v>55.7</v>
      </c>
      <c r="K7949">
        <v>557</v>
      </c>
    </row>
    <row r="7950" spans="1:13" hidden="1" x14ac:dyDescent="0.2">
      <c r="A7950" t="s">
        <v>70</v>
      </c>
      <c r="B7950" t="s">
        <v>1340</v>
      </c>
      <c r="C7950" t="s">
        <v>1145</v>
      </c>
      <c r="E7950" t="s">
        <v>1376</v>
      </c>
      <c r="F7950" t="s">
        <v>1377</v>
      </c>
      <c r="G7950" t="s">
        <v>129</v>
      </c>
      <c r="H7950" t="s">
        <v>23</v>
      </c>
      <c r="I7950">
        <v>0.75</v>
      </c>
      <c r="J7950">
        <v>55.7</v>
      </c>
      <c r="K7950">
        <v>41.774999999999999</v>
      </c>
    </row>
    <row r="7951" spans="1:13" hidden="1" x14ac:dyDescent="0.2">
      <c r="A7951" t="s">
        <v>70</v>
      </c>
      <c r="B7951" t="s">
        <v>1340</v>
      </c>
      <c r="C7951" t="s">
        <v>1145</v>
      </c>
      <c r="E7951" t="s">
        <v>1353</v>
      </c>
      <c r="F7951" t="s">
        <v>1354</v>
      </c>
      <c r="G7951" t="s">
        <v>134</v>
      </c>
      <c r="H7951" t="s">
        <v>64</v>
      </c>
      <c r="I7951">
        <v>1.5</v>
      </c>
      <c r="J7951">
        <v>55.7</v>
      </c>
      <c r="K7951">
        <v>83.55</v>
      </c>
      <c r="L7951" t="s">
        <v>24</v>
      </c>
      <c r="M7951" t="s">
        <v>1224</v>
      </c>
    </row>
    <row r="7952" spans="1:13" hidden="1" x14ac:dyDescent="0.2">
      <c r="A7952" t="s">
        <v>70</v>
      </c>
      <c r="B7952" t="s">
        <v>1340</v>
      </c>
      <c r="C7952" t="s">
        <v>1145</v>
      </c>
      <c r="E7952" t="s">
        <v>1367</v>
      </c>
      <c r="F7952" t="s">
        <v>1368</v>
      </c>
      <c r="G7952" t="s">
        <v>1191</v>
      </c>
      <c r="H7952" t="s">
        <v>198</v>
      </c>
      <c r="I7952">
        <v>1.5</v>
      </c>
      <c r="J7952">
        <v>55.7</v>
      </c>
      <c r="K7952">
        <v>83.55</v>
      </c>
      <c r="L7952" t="s">
        <v>162</v>
      </c>
      <c r="M7952" t="s">
        <v>1369</v>
      </c>
    </row>
    <row r="7953" spans="1:14" hidden="1" x14ac:dyDescent="0.2">
      <c r="A7953" t="s">
        <v>70</v>
      </c>
      <c r="B7953" t="s">
        <v>1340</v>
      </c>
      <c r="C7953" t="s">
        <v>1145</v>
      </c>
      <c r="E7953" t="s">
        <v>1346</v>
      </c>
      <c r="F7953" t="s">
        <v>1347</v>
      </c>
      <c r="G7953" t="s">
        <v>134</v>
      </c>
      <c r="I7953">
        <v>7</v>
      </c>
      <c r="J7953">
        <v>55.7</v>
      </c>
      <c r="K7953">
        <v>389.9</v>
      </c>
      <c r="L7953" t="s">
        <v>24</v>
      </c>
    </row>
    <row r="7954" spans="1:14" hidden="1" x14ac:dyDescent="0.2">
      <c r="A7954" t="s">
        <v>70</v>
      </c>
      <c r="B7954" t="s">
        <v>1340</v>
      </c>
      <c r="C7954" t="s">
        <v>1145</v>
      </c>
      <c r="E7954" t="s">
        <v>1221</v>
      </c>
      <c r="F7954" t="s">
        <v>1208</v>
      </c>
      <c r="G7954" t="s">
        <v>134</v>
      </c>
      <c r="H7954" t="s">
        <v>64</v>
      </c>
      <c r="I7954">
        <v>0.25</v>
      </c>
      <c r="J7954">
        <v>55.7</v>
      </c>
      <c r="K7954">
        <v>13.925000000000001</v>
      </c>
      <c r="L7954" t="s">
        <v>24</v>
      </c>
      <c r="M7954" t="s">
        <v>1209</v>
      </c>
    </row>
    <row r="7955" spans="1:14" hidden="1" x14ac:dyDescent="0.2">
      <c r="A7955" t="s">
        <v>70</v>
      </c>
      <c r="B7955" t="s">
        <v>1340</v>
      </c>
      <c r="C7955" t="s">
        <v>1145</v>
      </c>
      <c r="E7955" t="s">
        <v>1378</v>
      </c>
      <c r="F7955" t="s">
        <v>629</v>
      </c>
      <c r="G7955" t="s">
        <v>134</v>
      </c>
      <c r="H7955" t="s">
        <v>32</v>
      </c>
      <c r="I7955">
        <v>0.75</v>
      </c>
      <c r="J7955">
        <v>55.7</v>
      </c>
      <c r="K7955">
        <v>41.774999999999999</v>
      </c>
      <c r="L7955" t="s">
        <v>162</v>
      </c>
    </row>
    <row r="7956" spans="1:14" hidden="1" x14ac:dyDescent="0.2">
      <c r="A7956" t="s">
        <v>70</v>
      </c>
      <c r="B7956" t="s">
        <v>1340</v>
      </c>
      <c r="C7956" t="s">
        <v>1145</v>
      </c>
      <c r="E7956" t="s">
        <v>991</v>
      </c>
      <c r="F7956" t="s">
        <v>992</v>
      </c>
      <c r="G7956" t="s">
        <v>396</v>
      </c>
      <c r="H7956" t="s">
        <v>180</v>
      </c>
      <c r="I7956">
        <v>1</v>
      </c>
      <c r="J7956">
        <v>55.7</v>
      </c>
      <c r="K7956">
        <v>55.7</v>
      </c>
      <c r="L7956" t="s">
        <v>162</v>
      </c>
    </row>
    <row r="7957" spans="1:14" hidden="1" x14ac:dyDescent="0.2">
      <c r="A7957" t="s">
        <v>70</v>
      </c>
      <c r="B7957" t="s">
        <v>1340</v>
      </c>
      <c r="C7957" t="s">
        <v>1145</v>
      </c>
      <c r="E7957" t="s">
        <v>40</v>
      </c>
      <c r="I7957">
        <v>1.5</v>
      </c>
      <c r="J7957">
        <v>55.7</v>
      </c>
      <c r="K7957">
        <v>83.55</v>
      </c>
    </row>
    <row r="7958" spans="1:14" hidden="1" x14ac:dyDescent="0.2">
      <c r="A7958" t="s">
        <v>70</v>
      </c>
      <c r="B7958" t="s">
        <v>1340</v>
      </c>
      <c r="C7958" t="s">
        <v>1145</v>
      </c>
      <c r="E7958" t="s">
        <v>20</v>
      </c>
      <c r="I7958">
        <v>2.5</v>
      </c>
      <c r="J7958">
        <v>55.7</v>
      </c>
      <c r="K7958">
        <v>139.25</v>
      </c>
    </row>
    <row r="7959" spans="1:14" hidden="1" x14ac:dyDescent="0.2">
      <c r="A7959" t="s">
        <v>70</v>
      </c>
      <c r="B7959" t="s">
        <v>1340</v>
      </c>
      <c r="C7959" t="s">
        <v>1145</v>
      </c>
      <c r="E7959" t="s">
        <v>1207</v>
      </c>
      <c r="F7959" t="s">
        <v>1208</v>
      </c>
      <c r="G7959" t="s">
        <v>134</v>
      </c>
      <c r="H7959" t="s">
        <v>64</v>
      </c>
      <c r="I7959">
        <v>2</v>
      </c>
      <c r="J7959">
        <v>55.7</v>
      </c>
      <c r="K7959">
        <v>111.4</v>
      </c>
      <c r="L7959" t="s">
        <v>24</v>
      </c>
      <c r="M7959" t="s">
        <v>1209</v>
      </c>
    </row>
    <row r="7960" spans="1:14" hidden="1" x14ac:dyDescent="0.2">
      <c r="A7960" t="s">
        <v>70</v>
      </c>
      <c r="B7960" t="s">
        <v>1340</v>
      </c>
      <c r="C7960" t="s">
        <v>1145</v>
      </c>
      <c r="E7960" t="s">
        <v>1219</v>
      </c>
      <c r="F7960" t="s">
        <v>1214</v>
      </c>
      <c r="G7960" t="s">
        <v>134</v>
      </c>
      <c r="H7960" t="s">
        <v>1215</v>
      </c>
      <c r="I7960">
        <v>4</v>
      </c>
      <c r="J7960">
        <v>55.7</v>
      </c>
      <c r="K7960">
        <v>222.8</v>
      </c>
      <c r="L7960" t="s">
        <v>135</v>
      </c>
      <c r="M7960" t="s">
        <v>1216</v>
      </c>
    </row>
    <row r="7961" spans="1:14" hidden="1" x14ac:dyDescent="0.2">
      <c r="A7961" t="s">
        <v>70</v>
      </c>
      <c r="B7961" t="s">
        <v>1340</v>
      </c>
      <c r="C7961" t="s">
        <v>1145</v>
      </c>
      <c r="E7961" t="s">
        <v>557</v>
      </c>
      <c r="I7961">
        <v>2.5</v>
      </c>
      <c r="J7961">
        <v>55.7</v>
      </c>
      <c r="K7961">
        <v>139.25</v>
      </c>
      <c r="N7961" t="s">
        <v>1379</v>
      </c>
    </row>
    <row r="7962" spans="1:14" hidden="1" x14ac:dyDescent="0.2">
      <c r="A7962" t="s">
        <v>71</v>
      </c>
      <c r="B7962" t="s">
        <v>1340</v>
      </c>
      <c r="C7962" t="s">
        <v>1145</v>
      </c>
      <c r="E7962" t="s">
        <v>20</v>
      </c>
      <c r="I7962">
        <v>7</v>
      </c>
      <c r="J7962">
        <v>55.7</v>
      </c>
      <c r="K7962">
        <v>389.9</v>
      </c>
    </row>
    <row r="7963" spans="1:14" hidden="1" x14ac:dyDescent="0.2">
      <c r="A7963" t="s">
        <v>71</v>
      </c>
      <c r="B7963" t="s">
        <v>1340</v>
      </c>
      <c r="C7963" t="s">
        <v>1145</v>
      </c>
      <c r="E7963" t="s">
        <v>19</v>
      </c>
      <c r="I7963">
        <v>8.5</v>
      </c>
      <c r="J7963">
        <v>55.7</v>
      </c>
      <c r="K7963">
        <v>473.45</v>
      </c>
    </row>
    <row r="7964" spans="1:14" hidden="1" x14ac:dyDescent="0.2">
      <c r="A7964" t="s">
        <v>71</v>
      </c>
      <c r="B7964" t="s">
        <v>1340</v>
      </c>
      <c r="C7964" t="s">
        <v>1145</v>
      </c>
      <c r="E7964" t="s">
        <v>1380</v>
      </c>
      <c r="F7964" t="s">
        <v>1214</v>
      </c>
      <c r="G7964" t="s">
        <v>134</v>
      </c>
      <c r="H7964" t="s">
        <v>1215</v>
      </c>
      <c r="I7964">
        <v>0.75</v>
      </c>
      <c r="J7964">
        <v>55.7</v>
      </c>
      <c r="K7964">
        <v>41.774999999999999</v>
      </c>
      <c r="L7964" t="s">
        <v>135</v>
      </c>
      <c r="M7964" t="s">
        <v>1216</v>
      </c>
    </row>
    <row r="7965" spans="1:14" hidden="1" x14ac:dyDescent="0.2">
      <c r="A7965" t="s">
        <v>71</v>
      </c>
      <c r="B7965" t="s">
        <v>1340</v>
      </c>
      <c r="C7965" t="s">
        <v>1145</v>
      </c>
      <c r="E7965" t="s">
        <v>1367</v>
      </c>
      <c r="F7965" t="s">
        <v>1368</v>
      </c>
      <c r="G7965" t="s">
        <v>1191</v>
      </c>
      <c r="H7965" t="s">
        <v>198</v>
      </c>
      <c r="I7965">
        <v>7.75</v>
      </c>
      <c r="J7965">
        <v>55.7</v>
      </c>
      <c r="K7965">
        <v>431.67500000000001</v>
      </c>
      <c r="L7965" t="s">
        <v>162</v>
      </c>
      <c r="M7965" t="s">
        <v>1369</v>
      </c>
    </row>
    <row r="7966" spans="1:14" hidden="1" x14ac:dyDescent="0.2">
      <c r="A7966" t="s">
        <v>71</v>
      </c>
      <c r="B7966" t="s">
        <v>1340</v>
      </c>
      <c r="C7966" t="s">
        <v>1145</v>
      </c>
      <c r="E7966" t="s">
        <v>1346</v>
      </c>
      <c r="F7966" t="s">
        <v>1347</v>
      </c>
      <c r="G7966" t="s">
        <v>134</v>
      </c>
      <c r="I7966">
        <v>13.5</v>
      </c>
      <c r="J7966">
        <v>55.7</v>
      </c>
      <c r="K7966">
        <v>751.95</v>
      </c>
      <c r="L7966" t="s">
        <v>24</v>
      </c>
    </row>
    <row r="7967" spans="1:14" hidden="1" x14ac:dyDescent="0.2">
      <c r="A7967" t="s">
        <v>71</v>
      </c>
      <c r="B7967" t="s">
        <v>1340</v>
      </c>
      <c r="C7967" t="s">
        <v>1145</v>
      </c>
      <c r="E7967" t="s">
        <v>1381</v>
      </c>
      <c r="F7967" t="s">
        <v>1208</v>
      </c>
      <c r="G7967" t="s">
        <v>134</v>
      </c>
      <c r="H7967" t="s">
        <v>64</v>
      </c>
      <c r="I7967">
        <v>2.25</v>
      </c>
      <c r="J7967">
        <v>55.7</v>
      </c>
      <c r="K7967">
        <v>125.325</v>
      </c>
      <c r="L7967" t="s">
        <v>24</v>
      </c>
      <c r="M7967" t="s">
        <v>1209</v>
      </c>
    </row>
    <row r="7968" spans="1:14" hidden="1" x14ac:dyDescent="0.2">
      <c r="A7968" t="s">
        <v>71</v>
      </c>
      <c r="B7968" t="s">
        <v>1340</v>
      </c>
      <c r="C7968" t="s">
        <v>1145</v>
      </c>
      <c r="E7968" t="s">
        <v>991</v>
      </c>
      <c r="F7968" t="s">
        <v>992</v>
      </c>
      <c r="G7968" t="s">
        <v>396</v>
      </c>
      <c r="H7968" t="s">
        <v>180</v>
      </c>
      <c r="I7968">
        <v>0.75</v>
      </c>
      <c r="J7968">
        <v>55.7</v>
      </c>
      <c r="K7968">
        <v>41.774999999999999</v>
      </c>
      <c r="L7968" t="s">
        <v>162</v>
      </c>
    </row>
    <row r="7969" spans="1:14" hidden="1" x14ac:dyDescent="0.2">
      <c r="A7969" t="s">
        <v>71</v>
      </c>
      <c r="B7969" t="s">
        <v>1340</v>
      </c>
      <c r="C7969" t="s">
        <v>1145</v>
      </c>
      <c r="E7969" t="s">
        <v>1378</v>
      </c>
      <c r="F7969" t="s">
        <v>629</v>
      </c>
      <c r="G7969" t="s">
        <v>134</v>
      </c>
      <c r="H7969" t="s">
        <v>32</v>
      </c>
      <c r="I7969">
        <v>1.5</v>
      </c>
      <c r="J7969">
        <v>55.7</v>
      </c>
      <c r="K7969">
        <v>83.55</v>
      </c>
      <c r="L7969" t="s">
        <v>162</v>
      </c>
    </row>
    <row r="7970" spans="1:14" hidden="1" x14ac:dyDescent="0.2">
      <c r="A7970" t="s">
        <v>71</v>
      </c>
      <c r="B7970" t="s">
        <v>1340</v>
      </c>
      <c r="C7970" t="s">
        <v>1145</v>
      </c>
      <c r="E7970" t="s">
        <v>40</v>
      </c>
      <c r="I7970">
        <v>0.5</v>
      </c>
      <c r="J7970">
        <v>55.7</v>
      </c>
      <c r="K7970">
        <v>27.85</v>
      </c>
    </row>
    <row r="7971" spans="1:14" hidden="1" x14ac:dyDescent="0.2">
      <c r="A7971" t="s">
        <v>71</v>
      </c>
      <c r="B7971" t="s">
        <v>1340</v>
      </c>
      <c r="C7971" t="s">
        <v>1145</v>
      </c>
      <c r="E7971" t="s">
        <v>557</v>
      </c>
      <c r="I7971">
        <v>1</v>
      </c>
      <c r="J7971">
        <v>55.7</v>
      </c>
      <c r="K7971">
        <v>55.7</v>
      </c>
      <c r="N7971" t="s">
        <v>1379</v>
      </c>
    </row>
    <row r="7972" spans="1:14" hidden="1" x14ac:dyDescent="0.2">
      <c r="A7972" t="s">
        <v>71</v>
      </c>
      <c r="B7972" t="s">
        <v>1340</v>
      </c>
      <c r="C7972" t="s">
        <v>1145</v>
      </c>
      <c r="E7972" t="s">
        <v>1245</v>
      </c>
      <c r="F7972" t="s">
        <v>1235</v>
      </c>
      <c r="G7972" t="s">
        <v>134</v>
      </c>
      <c r="H7972" t="s">
        <v>64</v>
      </c>
      <c r="I7972">
        <v>1</v>
      </c>
      <c r="J7972">
        <v>55.7</v>
      </c>
      <c r="K7972">
        <v>55.7</v>
      </c>
      <c r="L7972" t="s">
        <v>24</v>
      </c>
      <c r="M7972" t="s">
        <v>1236</v>
      </c>
    </row>
    <row r="7973" spans="1:14" hidden="1" x14ac:dyDescent="0.2">
      <c r="A7973" t="s">
        <v>71</v>
      </c>
      <c r="B7973" t="s">
        <v>1340</v>
      </c>
      <c r="C7973" t="s">
        <v>1145</v>
      </c>
      <c r="E7973" t="s">
        <v>1348</v>
      </c>
      <c r="F7973" t="s">
        <v>1349</v>
      </c>
      <c r="G7973" t="s">
        <v>396</v>
      </c>
      <c r="H7973" t="s">
        <v>180</v>
      </c>
      <c r="I7973">
        <v>1</v>
      </c>
      <c r="J7973">
        <v>55.7</v>
      </c>
      <c r="K7973">
        <v>55.7</v>
      </c>
      <c r="L7973" t="s">
        <v>162</v>
      </c>
      <c r="M7973" t="s">
        <v>1350</v>
      </c>
    </row>
    <row r="7974" spans="1:14" hidden="1" x14ac:dyDescent="0.2">
      <c r="A7974" t="s">
        <v>72</v>
      </c>
      <c r="B7974" t="s">
        <v>1340</v>
      </c>
      <c r="C7974" t="s">
        <v>1145</v>
      </c>
      <c r="E7974" t="s">
        <v>17</v>
      </c>
      <c r="I7974">
        <v>3.75</v>
      </c>
      <c r="J7974">
        <v>55.7</v>
      </c>
      <c r="K7974">
        <v>208.875</v>
      </c>
    </row>
    <row r="7975" spans="1:14" hidden="1" x14ac:dyDescent="0.2">
      <c r="A7975" t="s">
        <v>72</v>
      </c>
      <c r="B7975" t="s">
        <v>1340</v>
      </c>
      <c r="C7975" t="s">
        <v>1145</v>
      </c>
      <c r="E7975" t="s">
        <v>991</v>
      </c>
      <c r="F7975" t="s">
        <v>992</v>
      </c>
      <c r="G7975" t="s">
        <v>396</v>
      </c>
      <c r="H7975" t="s">
        <v>180</v>
      </c>
      <c r="I7975">
        <v>2.5</v>
      </c>
      <c r="J7975">
        <v>55.7</v>
      </c>
      <c r="K7975">
        <v>139.25</v>
      </c>
      <c r="L7975" t="s">
        <v>162</v>
      </c>
    </row>
    <row r="7976" spans="1:14" hidden="1" x14ac:dyDescent="0.2">
      <c r="A7976" t="s">
        <v>72</v>
      </c>
      <c r="B7976" t="s">
        <v>1340</v>
      </c>
      <c r="C7976" t="s">
        <v>1145</v>
      </c>
      <c r="E7976" t="s">
        <v>19</v>
      </c>
      <c r="I7976">
        <v>4.5</v>
      </c>
      <c r="J7976">
        <v>55.7</v>
      </c>
      <c r="K7976">
        <v>250.65</v>
      </c>
    </row>
    <row r="7977" spans="1:14" hidden="1" x14ac:dyDescent="0.2">
      <c r="A7977" t="s">
        <v>72</v>
      </c>
      <c r="B7977" t="s">
        <v>1340</v>
      </c>
      <c r="C7977" t="s">
        <v>1145</v>
      </c>
      <c r="E7977" t="s">
        <v>1346</v>
      </c>
      <c r="F7977" t="s">
        <v>1347</v>
      </c>
      <c r="G7977" t="s">
        <v>134</v>
      </c>
      <c r="I7977">
        <v>16</v>
      </c>
      <c r="J7977">
        <v>55.7</v>
      </c>
      <c r="K7977">
        <v>891.2</v>
      </c>
      <c r="L7977" t="s">
        <v>24</v>
      </c>
    </row>
    <row r="7978" spans="1:14" hidden="1" x14ac:dyDescent="0.2">
      <c r="A7978" t="s">
        <v>72</v>
      </c>
      <c r="B7978" t="s">
        <v>1340</v>
      </c>
      <c r="C7978" t="s">
        <v>1145</v>
      </c>
      <c r="E7978" t="s">
        <v>20</v>
      </c>
      <c r="I7978">
        <v>5.5</v>
      </c>
      <c r="J7978">
        <v>55.7</v>
      </c>
      <c r="K7978">
        <v>306.35000000000002</v>
      </c>
    </row>
    <row r="7979" spans="1:14" hidden="1" x14ac:dyDescent="0.2">
      <c r="A7979" t="s">
        <v>72</v>
      </c>
      <c r="B7979" t="s">
        <v>1340</v>
      </c>
      <c r="C7979" t="s">
        <v>1145</v>
      </c>
      <c r="E7979" t="s">
        <v>557</v>
      </c>
      <c r="I7979">
        <v>1.25</v>
      </c>
      <c r="J7979">
        <v>55.7</v>
      </c>
      <c r="K7979">
        <v>69.625</v>
      </c>
      <c r="N7979" t="s">
        <v>1382</v>
      </c>
    </row>
    <row r="7980" spans="1:14" hidden="1" x14ac:dyDescent="0.2">
      <c r="A7980" t="s">
        <v>72</v>
      </c>
      <c r="B7980" t="s">
        <v>1340</v>
      </c>
      <c r="C7980" t="s">
        <v>1145</v>
      </c>
      <c r="E7980" t="s">
        <v>1378</v>
      </c>
      <c r="F7980" t="s">
        <v>629</v>
      </c>
      <c r="G7980" t="s">
        <v>134</v>
      </c>
      <c r="H7980" t="s">
        <v>32</v>
      </c>
      <c r="I7980">
        <v>1.25</v>
      </c>
      <c r="J7980">
        <v>55.7</v>
      </c>
      <c r="K7980">
        <v>69.625</v>
      </c>
      <c r="L7980" t="s">
        <v>162</v>
      </c>
    </row>
    <row r="7981" spans="1:14" hidden="1" x14ac:dyDescent="0.2">
      <c r="A7981" t="s">
        <v>72</v>
      </c>
      <c r="B7981" t="s">
        <v>1340</v>
      </c>
      <c r="C7981" t="s">
        <v>1145</v>
      </c>
      <c r="E7981" t="s">
        <v>1367</v>
      </c>
      <c r="F7981" t="s">
        <v>1368</v>
      </c>
      <c r="G7981" t="s">
        <v>1191</v>
      </c>
      <c r="H7981" t="s">
        <v>198</v>
      </c>
      <c r="I7981">
        <v>1</v>
      </c>
      <c r="J7981">
        <v>55.7</v>
      </c>
      <c r="K7981">
        <v>55.7</v>
      </c>
      <c r="L7981" t="s">
        <v>162</v>
      </c>
      <c r="M7981" t="s">
        <v>1369</v>
      </c>
    </row>
    <row r="7982" spans="1:14" hidden="1" x14ac:dyDescent="0.2">
      <c r="A7982" t="s">
        <v>72</v>
      </c>
      <c r="B7982" t="s">
        <v>1340</v>
      </c>
      <c r="C7982" t="s">
        <v>1145</v>
      </c>
      <c r="E7982" t="s">
        <v>1364</v>
      </c>
      <c r="F7982" t="s">
        <v>1365</v>
      </c>
      <c r="G7982" t="s">
        <v>134</v>
      </c>
      <c r="H7982" t="s">
        <v>64</v>
      </c>
      <c r="I7982">
        <v>1</v>
      </c>
      <c r="J7982">
        <v>55.7</v>
      </c>
      <c r="K7982">
        <v>55.7</v>
      </c>
      <c r="L7982" t="s">
        <v>24</v>
      </c>
      <c r="M7982" t="s">
        <v>1366</v>
      </c>
    </row>
    <row r="7983" spans="1:14" hidden="1" x14ac:dyDescent="0.2">
      <c r="A7983" t="s">
        <v>72</v>
      </c>
      <c r="B7983" t="s">
        <v>1340</v>
      </c>
      <c r="C7983" t="s">
        <v>1145</v>
      </c>
      <c r="E7983" t="s">
        <v>991</v>
      </c>
      <c r="F7983" t="s">
        <v>992</v>
      </c>
      <c r="G7983" t="s">
        <v>396</v>
      </c>
      <c r="H7983" t="s">
        <v>180</v>
      </c>
      <c r="I7983">
        <v>0.5</v>
      </c>
      <c r="J7983">
        <v>55.7</v>
      </c>
      <c r="K7983">
        <v>27.85</v>
      </c>
      <c r="L7983" t="s">
        <v>162</v>
      </c>
    </row>
    <row r="7984" spans="1:14" hidden="1" x14ac:dyDescent="0.2">
      <c r="A7984" t="s">
        <v>72</v>
      </c>
      <c r="B7984" t="s">
        <v>1340</v>
      </c>
      <c r="C7984" t="s">
        <v>1145</v>
      </c>
      <c r="E7984" t="s">
        <v>18</v>
      </c>
      <c r="I7984">
        <v>0.75</v>
      </c>
      <c r="J7984">
        <v>55.7</v>
      </c>
      <c r="K7984">
        <v>41.774999999999999</v>
      </c>
    </row>
    <row r="7985" spans="1:14" hidden="1" x14ac:dyDescent="0.2">
      <c r="A7985" t="s">
        <v>74</v>
      </c>
      <c r="B7985" t="s">
        <v>1340</v>
      </c>
      <c r="C7985" t="s">
        <v>1145</v>
      </c>
      <c r="E7985" t="s">
        <v>20</v>
      </c>
      <c r="I7985">
        <v>3.75</v>
      </c>
      <c r="J7985">
        <v>55.7</v>
      </c>
      <c r="K7985">
        <v>208.875</v>
      </c>
    </row>
    <row r="7986" spans="1:14" hidden="1" x14ac:dyDescent="0.2">
      <c r="A7986" t="s">
        <v>74</v>
      </c>
      <c r="B7986" t="s">
        <v>1340</v>
      </c>
      <c r="C7986" t="s">
        <v>1145</v>
      </c>
      <c r="E7986" t="s">
        <v>19</v>
      </c>
      <c r="I7986">
        <v>9</v>
      </c>
      <c r="J7986">
        <v>55.7</v>
      </c>
      <c r="K7986">
        <v>501.3</v>
      </c>
    </row>
    <row r="7987" spans="1:14" hidden="1" x14ac:dyDescent="0.2">
      <c r="A7987" t="s">
        <v>74</v>
      </c>
      <c r="B7987" t="s">
        <v>1340</v>
      </c>
      <c r="C7987" t="s">
        <v>1145</v>
      </c>
      <c r="E7987" t="s">
        <v>40</v>
      </c>
      <c r="I7987">
        <v>1</v>
      </c>
      <c r="J7987">
        <v>55.7</v>
      </c>
      <c r="K7987">
        <v>55.7</v>
      </c>
    </row>
    <row r="7988" spans="1:14" hidden="1" x14ac:dyDescent="0.2">
      <c r="A7988" t="s">
        <v>74</v>
      </c>
      <c r="B7988" t="s">
        <v>1340</v>
      </c>
      <c r="C7988" t="s">
        <v>1145</v>
      </c>
      <c r="E7988" t="s">
        <v>1276</v>
      </c>
      <c r="F7988" t="s">
        <v>629</v>
      </c>
      <c r="G7988" t="s">
        <v>134</v>
      </c>
      <c r="H7988" t="s">
        <v>32</v>
      </c>
      <c r="I7988">
        <v>1.5</v>
      </c>
      <c r="J7988">
        <v>55.7</v>
      </c>
      <c r="K7988">
        <v>83.55</v>
      </c>
      <c r="L7988" t="s">
        <v>162</v>
      </c>
    </row>
    <row r="7989" spans="1:14" hidden="1" x14ac:dyDescent="0.2">
      <c r="A7989" t="s">
        <v>74</v>
      </c>
      <c r="B7989" t="s">
        <v>1340</v>
      </c>
      <c r="C7989" t="s">
        <v>1145</v>
      </c>
      <c r="E7989" t="s">
        <v>18</v>
      </c>
      <c r="I7989">
        <v>1.5</v>
      </c>
      <c r="J7989">
        <v>55.7</v>
      </c>
      <c r="K7989">
        <v>83.55</v>
      </c>
    </row>
    <row r="7990" spans="1:14" hidden="1" x14ac:dyDescent="0.2">
      <c r="A7990" t="s">
        <v>74</v>
      </c>
      <c r="B7990" t="s">
        <v>1340</v>
      </c>
      <c r="C7990" t="s">
        <v>1145</v>
      </c>
      <c r="E7990" t="s">
        <v>1219</v>
      </c>
      <c r="F7990" t="s">
        <v>1214</v>
      </c>
      <c r="G7990" t="s">
        <v>134</v>
      </c>
      <c r="H7990" t="s">
        <v>1215</v>
      </c>
      <c r="I7990">
        <v>0.75</v>
      </c>
      <c r="J7990">
        <v>55.7</v>
      </c>
      <c r="K7990">
        <v>41.774999999999999</v>
      </c>
      <c r="L7990" t="s">
        <v>135</v>
      </c>
      <c r="M7990" t="s">
        <v>1216</v>
      </c>
    </row>
    <row r="7991" spans="1:14" hidden="1" x14ac:dyDescent="0.2">
      <c r="A7991" t="s">
        <v>74</v>
      </c>
      <c r="B7991" t="s">
        <v>1340</v>
      </c>
      <c r="C7991" t="s">
        <v>1145</v>
      </c>
      <c r="E7991" t="s">
        <v>1346</v>
      </c>
      <c r="F7991" t="s">
        <v>1347</v>
      </c>
      <c r="G7991" t="s">
        <v>134</v>
      </c>
      <c r="I7991">
        <v>3</v>
      </c>
      <c r="J7991">
        <v>55.7</v>
      </c>
      <c r="K7991">
        <v>167.1</v>
      </c>
      <c r="L7991" t="s">
        <v>24</v>
      </c>
    </row>
    <row r="7992" spans="1:14" hidden="1" x14ac:dyDescent="0.2">
      <c r="A7992" t="s">
        <v>74</v>
      </c>
      <c r="B7992" t="s">
        <v>1340</v>
      </c>
      <c r="C7992" t="s">
        <v>1145</v>
      </c>
      <c r="E7992" t="s">
        <v>190</v>
      </c>
      <c r="F7992" t="s">
        <v>191</v>
      </c>
      <c r="G7992" t="s">
        <v>63</v>
      </c>
      <c r="H7992" t="s">
        <v>192</v>
      </c>
      <c r="I7992">
        <v>1.5</v>
      </c>
      <c r="J7992">
        <v>55.7</v>
      </c>
      <c r="K7992">
        <v>83.55</v>
      </c>
      <c r="L7992" t="s">
        <v>193</v>
      </c>
      <c r="N7992" t="s">
        <v>1383</v>
      </c>
    </row>
    <row r="7993" spans="1:14" hidden="1" x14ac:dyDescent="0.2">
      <c r="A7993" t="s">
        <v>74</v>
      </c>
      <c r="B7993" t="s">
        <v>1340</v>
      </c>
      <c r="C7993" t="s">
        <v>1145</v>
      </c>
      <c r="E7993" t="s">
        <v>1378</v>
      </c>
      <c r="F7993" t="s">
        <v>629</v>
      </c>
      <c r="G7993" t="s">
        <v>134</v>
      </c>
      <c r="H7993" t="s">
        <v>32</v>
      </c>
      <c r="I7993">
        <v>1.25</v>
      </c>
      <c r="J7993">
        <v>55.7</v>
      </c>
      <c r="K7993">
        <v>69.625</v>
      </c>
      <c r="L7993" t="s">
        <v>162</v>
      </c>
    </row>
    <row r="7994" spans="1:14" hidden="1" x14ac:dyDescent="0.2">
      <c r="A7994" t="s">
        <v>74</v>
      </c>
      <c r="B7994" t="s">
        <v>1340</v>
      </c>
      <c r="C7994" t="s">
        <v>1145</v>
      </c>
      <c r="E7994" t="s">
        <v>1355</v>
      </c>
      <c r="F7994" t="s">
        <v>1356</v>
      </c>
      <c r="G7994" t="s">
        <v>1191</v>
      </c>
      <c r="H7994" t="s">
        <v>64</v>
      </c>
      <c r="I7994">
        <v>1</v>
      </c>
      <c r="J7994">
        <v>55.7</v>
      </c>
      <c r="K7994">
        <v>55.7</v>
      </c>
      <c r="L7994" t="s">
        <v>24</v>
      </c>
      <c r="M7994" t="s">
        <v>1293</v>
      </c>
    </row>
    <row r="7995" spans="1:14" hidden="1" x14ac:dyDescent="0.2">
      <c r="A7995" t="s">
        <v>74</v>
      </c>
      <c r="B7995" t="s">
        <v>1340</v>
      </c>
      <c r="C7995" t="s">
        <v>1145</v>
      </c>
      <c r="E7995" t="s">
        <v>991</v>
      </c>
      <c r="F7995" t="s">
        <v>992</v>
      </c>
      <c r="G7995" t="s">
        <v>396</v>
      </c>
      <c r="H7995" t="s">
        <v>180</v>
      </c>
      <c r="I7995">
        <v>1</v>
      </c>
      <c r="J7995">
        <v>55.7</v>
      </c>
      <c r="K7995">
        <v>55.7</v>
      </c>
      <c r="L7995" t="s">
        <v>162</v>
      </c>
    </row>
    <row r="7996" spans="1:14" hidden="1" x14ac:dyDescent="0.2">
      <c r="A7996" t="s">
        <v>74</v>
      </c>
      <c r="B7996" t="s">
        <v>1340</v>
      </c>
      <c r="C7996" t="s">
        <v>1145</v>
      </c>
      <c r="E7996" t="s">
        <v>1260</v>
      </c>
      <c r="F7996" t="s">
        <v>1261</v>
      </c>
      <c r="G7996" t="s">
        <v>134</v>
      </c>
      <c r="H7996" t="s">
        <v>180</v>
      </c>
      <c r="I7996">
        <v>2</v>
      </c>
      <c r="J7996">
        <v>55.7</v>
      </c>
      <c r="K7996">
        <v>111.4</v>
      </c>
      <c r="L7996" t="s">
        <v>24</v>
      </c>
      <c r="M7996" t="s">
        <v>616</v>
      </c>
    </row>
    <row r="7997" spans="1:14" hidden="1" x14ac:dyDescent="0.2">
      <c r="A7997" t="s">
        <v>74</v>
      </c>
      <c r="B7997" t="s">
        <v>1340</v>
      </c>
      <c r="C7997" t="s">
        <v>1145</v>
      </c>
      <c r="E7997" t="s">
        <v>991</v>
      </c>
      <c r="F7997" t="s">
        <v>992</v>
      </c>
      <c r="G7997" t="s">
        <v>396</v>
      </c>
      <c r="H7997" t="s">
        <v>180</v>
      </c>
      <c r="I7997">
        <v>6</v>
      </c>
      <c r="J7997">
        <v>55.7</v>
      </c>
      <c r="K7997">
        <v>334.2</v>
      </c>
      <c r="L7997" t="s">
        <v>162</v>
      </c>
    </row>
    <row r="7998" spans="1:14" hidden="1" x14ac:dyDescent="0.2">
      <c r="A7998" t="s">
        <v>75</v>
      </c>
      <c r="B7998" t="s">
        <v>1340</v>
      </c>
      <c r="C7998" t="s">
        <v>1145</v>
      </c>
      <c r="E7998" t="s">
        <v>17</v>
      </c>
      <c r="I7998">
        <v>31</v>
      </c>
      <c r="J7998">
        <v>55.7</v>
      </c>
      <c r="K7998">
        <v>1726.7</v>
      </c>
    </row>
    <row r="7999" spans="1:14" hidden="1" x14ac:dyDescent="0.2">
      <c r="A7999" t="s">
        <v>76</v>
      </c>
      <c r="B7999" t="s">
        <v>1340</v>
      </c>
      <c r="C7999" t="s">
        <v>1145</v>
      </c>
      <c r="E7999" t="s">
        <v>18</v>
      </c>
      <c r="I7999">
        <v>7</v>
      </c>
      <c r="J7999">
        <v>55.7</v>
      </c>
      <c r="K7999">
        <v>389.9</v>
      </c>
    </row>
    <row r="8000" spans="1:14" hidden="1" x14ac:dyDescent="0.2">
      <c r="A8000" t="s">
        <v>76</v>
      </c>
      <c r="B8000" t="s">
        <v>1340</v>
      </c>
      <c r="C8000" t="s">
        <v>1145</v>
      </c>
      <c r="E8000" t="s">
        <v>19</v>
      </c>
      <c r="I8000">
        <v>6</v>
      </c>
      <c r="J8000">
        <v>55.7</v>
      </c>
      <c r="K8000">
        <v>334.2</v>
      </c>
    </row>
    <row r="8001" spans="1:13" hidden="1" x14ac:dyDescent="0.2">
      <c r="A8001" t="s">
        <v>76</v>
      </c>
      <c r="B8001" t="s">
        <v>1340</v>
      </c>
      <c r="C8001" t="s">
        <v>1145</v>
      </c>
      <c r="E8001" t="s">
        <v>991</v>
      </c>
      <c r="F8001" t="s">
        <v>992</v>
      </c>
      <c r="G8001" t="s">
        <v>396</v>
      </c>
      <c r="H8001" t="s">
        <v>180</v>
      </c>
      <c r="I8001">
        <v>6</v>
      </c>
      <c r="J8001">
        <v>55.7</v>
      </c>
      <c r="K8001">
        <v>334.2</v>
      </c>
      <c r="L8001" t="s">
        <v>162</v>
      </c>
    </row>
    <row r="8002" spans="1:13" hidden="1" x14ac:dyDescent="0.2">
      <c r="A8002" t="s">
        <v>76</v>
      </c>
      <c r="B8002" t="s">
        <v>1340</v>
      </c>
      <c r="C8002" t="s">
        <v>1145</v>
      </c>
      <c r="E8002" t="s">
        <v>17</v>
      </c>
      <c r="I8002">
        <v>4</v>
      </c>
      <c r="J8002">
        <v>55.7</v>
      </c>
      <c r="K8002">
        <v>222.8</v>
      </c>
    </row>
    <row r="8003" spans="1:13" hidden="1" x14ac:dyDescent="0.2">
      <c r="A8003" t="s">
        <v>76</v>
      </c>
      <c r="B8003" t="s">
        <v>1340</v>
      </c>
      <c r="C8003" t="s">
        <v>1145</v>
      </c>
      <c r="E8003" t="s">
        <v>1346</v>
      </c>
      <c r="F8003" t="s">
        <v>1347</v>
      </c>
      <c r="G8003" t="s">
        <v>134</v>
      </c>
      <c r="I8003">
        <v>5.5</v>
      </c>
      <c r="J8003">
        <v>55.7</v>
      </c>
      <c r="K8003">
        <v>306.35000000000002</v>
      </c>
      <c r="L8003" t="s">
        <v>24</v>
      </c>
    </row>
    <row r="8004" spans="1:13" hidden="1" x14ac:dyDescent="0.2">
      <c r="A8004" t="s">
        <v>76</v>
      </c>
      <c r="B8004" t="s">
        <v>1340</v>
      </c>
      <c r="C8004" t="s">
        <v>1145</v>
      </c>
      <c r="E8004" t="s">
        <v>1353</v>
      </c>
      <c r="F8004" t="s">
        <v>1354</v>
      </c>
      <c r="G8004" t="s">
        <v>134</v>
      </c>
      <c r="H8004" t="s">
        <v>64</v>
      </c>
      <c r="I8004">
        <v>0.5</v>
      </c>
      <c r="J8004">
        <v>55.7</v>
      </c>
      <c r="K8004">
        <v>27.85</v>
      </c>
      <c r="L8004" t="s">
        <v>24</v>
      </c>
      <c r="M8004" t="s">
        <v>1224</v>
      </c>
    </row>
    <row r="8005" spans="1:13" hidden="1" x14ac:dyDescent="0.2">
      <c r="A8005" t="s">
        <v>76</v>
      </c>
      <c r="B8005" t="s">
        <v>1340</v>
      </c>
      <c r="C8005" t="s">
        <v>1145</v>
      </c>
      <c r="E8005" t="s">
        <v>1367</v>
      </c>
      <c r="F8005" t="s">
        <v>1368</v>
      </c>
      <c r="G8005" t="s">
        <v>1191</v>
      </c>
      <c r="H8005" t="s">
        <v>198</v>
      </c>
      <c r="I8005">
        <v>0.5</v>
      </c>
      <c r="J8005">
        <v>55.7</v>
      </c>
      <c r="K8005">
        <v>27.85</v>
      </c>
      <c r="L8005" t="s">
        <v>162</v>
      </c>
      <c r="M8005" t="s">
        <v>1369</v>
      </c>
    </row>
    <row r="8006" spans="1:13" hidden="1" x14ac:dyDescent="0.2">
      <c r="A8006" t="s">
        <v>76</v>
      </c>
      <c r="B8006" t="s">
        <v>1340</v>
      </c>
      <c r="C8006" t="s">
        <v>1145</v>
      </c>
      <c r="E8006" t="s">
        <v>1269</v>
      </c>
      <c r="F8006" t="s">
        <v>629</v>
      </c>
      <c r="G8006" t="s">
        <v>134</v>
      </c>
      <c r="H8006" t="s">
        <v>32</v>
      </c>
      <c r="I8006">
        <v>3.5</v>
      </c>
      <c r="J8006">
        <v>55.7</v>
      </c>
      <c r="K8006">
        <v>194.95</v>
      </c>
      <c r="L8006" t="s">
        <v>162</v>
      </c>
    </row>
    <row r="8007" spans="1:13" hidden="1" x14ac:dyDescent="0.2">
      <c r="A8007" t="s">
        <v>76</v>
      </c>
      <c r="B8007" t="s">
        <v>1340</v>
      </c>
      <c r="C8007" t="s">
        <v>1145</v>
      </c>
      <c r="E8007" t="s">
        <v>1272</v>
      </c>
      <c r="F8007" t="s">
        <v>1273</v>
      </c>
      <c r="G8007" t="s">
        <v>134</v>
      </c>
      <c r="H8007" t="s">
        <v>64</v>
      </c>
      <c r="I8007">
        <v>4.5</v>
      </c>
      <c r="J8007">
        <v>55.7</v>
      </c>
      <c r="K8007">
        <v>250.65</v>
      </c>
      <c r="L8007" t="s">
        <v>24</v>
      </c>
      <c r="M8007" t="s">
        <v>1274</v>
      </c>
    </row>
    <row r="8008" spans="1:13" hidden="1" x14ac:dyDescent="0.2">
      <c r="A8008" t="s">
        <v>76</v>
      </c>
      <c r="B8008" t="s">
        <v>1340</v>
      </c>
      <c r="C8008" t="s">
        <v>1145</v>
      </c>
      <c r="E8008" t="s">
        <v>1384</v>
      </c>
      <c r="F8008" t="s">
        <v>1372</v>
      </c>
      <c r="G8008" t="s">
        <v>134</v>
      </c>
      <c r="H8008" t="s">
        <v>145</v>
      </c>
      <c r="I8008">
        <v>2</v>
      </c>
      <c r="J8008">
        <v>55.7</v>
      </c>
      <c r="K8008">
        <v>111.4</v>
      </c>
      <c r="L8008" t="s">
        <v>24</v>
      </c>
      <c r="M8008" t="s">
        <v>1373</v>
      </c>
    </row>
    <row r="8009" spans="1:13" hidden="1" x14ac:dyDescent="0.2">
      <c r="A8009" t="s">
        <v>76</v>
      </c>
      <c r="B8009" t="s">
        <v>1340</v>
      </c>
      <c r="C8009" t="s">
        <v>1145</v>
      </c>
      <c r="E8009" t="s">
        <v>1378</v>
      </c>
      <c r="F8009" t="s">
        <v>629</v>
      </c>
      <c r="G8009" t="s">
        <v>134</v>
      </c>
      <c r="H8009" t="s">
        <v>32</v>
      </c>
      <c r="I8009">
        <v>2</v>
      </c>
      <c r="J8009">
        <v>55.7</v>
      </c>
      <c r="K8009">
        <v>111.4</v>
      </c>
      <c r="L8009" t="s">
        <v>162</v>
      </c>
    </row>
    <row r="8010" spans="1:13" hidden="1" x14ac:dyDescent="0.2">
      <c r="A8010" t="s">
        <v>77</v>
      </c>
      <c r="B8010" t="s">
        <v>1340</v>
      </c>
      <c r="C8010" t="s">
        <v>1145</v>
      </c>
      <c r="E8010" t="s">
        <v>17</v>
      </c>
      <c r="I8010">
        <v>7.75</v>
      </c>
      <c r="J8010">
        <v>55.7</v>
      </c>
      <c r="K8010">
        <v>431.67500000000001</v>
      </c>
    </row>
    <row r="8011" spans="1:13" hidden="1" x14ac:dyDescent="0.2">
      <c r="A8011" t="s">
        <v>77</v>
      </c>
      <c r="B8011" t="s">
        <v>1340</v>
      </c>
      <c r="C8011" t="s">
        <v>1145</v>
      </c>
      <c r="E8011" t="s">
        <v>19</v>
      </c>
      <c r="I8011">
        <v>13</v>
      </c>
      <c r="J8011">
        <v>55.7</v>
      </c>
      <c r="K8011">
        <v>724.1</v>
      </c>
    </row>
    <row r="8012" spans="1:13" hidden="1" x14ac:dyDescent="0.2">
      <c r="A8012" t="s">
        <v>77</v>
      </c>
      <c r="B8012" t="s">
        <v>1340</v>
      </c>
      <c r="C8012" t="s">
        <v>1145</v>
      </c>
      <c r="E8012" t="s">
        <v>1272</v>
      </c>
      <c r="F8012" t="s">
        <v>1273</v>
      </c>
      <c r="G8012" t="s">
        <v>134</v>
      </c>
      <c r="H8012" t="s">
        <v>64</v>
      </c>
      <c r="I8012">
        <v>1.5</v>
      </c>
      <c r="J8012">
        <v>55.7</v>
      </c>
      <c r="K8012">
        <v>83.55</v>
      </c>
      <c r="L8012" t="s">
        <v>24</v>
      </c>
      <c r="M8012" t="s">
        <v>1274</v>
      </c>
    </row>
    <row r="8013" spans="1:13" hidden="1" x14ac:dyDescent="0.2">
      <c r="A8013" t="s">
        <v>77</v>
      </c>
      <c r="B8013" t="s">
        <v>1340</v>
      </c>
      <c r="C8013" t="s">
        <v>1145</v>
      </c>
      <c r="E8013" t="s">
        <v>20</v>
      </c>
      <c r="I8013">
        <v>3.25</v>
      </c>
      <c r="J8013">
        <v>55.7</v>
      </c>
      <c r="K8013">
        <v>181.02500000000001</v>
      </c>
    </row>
    <row r="8014" spans="1:13" hidden="1" x14ac:dyDescent="0.2">
      <c r="A8014" t="s">
        <v>77</v>
      </c>
      <c r="B8014" t="s">
        <v>1340</v>
      </c>
      <c r="C8014" t="s">
        <v>1145</v>
      </c>
      <c r="E8014" t="s">
        <v>1367</v>
      </c>
      <c r="F8014" t="s">
        <v>1368</v>
      </c>
      <c r="G8014" t="s">
        <v>1191</v>
      </c>
      <c r="H8014" t="s">
        <v>198</v>
      </c>
      <c r="I8014">
        <v>1.5</v>
      </c>
      <c r="J8014">
        <v>55.7</v>
      </c>
      <c r="K8014">
        <v>83.55</v>
      </c>
      <c r="L8014" t="s">
        <v>162</v>
      </c>
      <c r="M8014" t="s">
        <v>1369</v>
      </c>
    </row>
    <row r="8015" spans="1:13" hidden="1" x14ac:dyDescent="0.2">
      <c r="A8015" t="s">
        <v>77</v>
      </c>
      <c r="B8015" t="s">
        <v>1340</v>
      </c>
      <c r="C8015" t="s">
        <v>1145</v>
      </c>
      <c r="E8015" t="s">
        <v>1346</v>
      </c>
      <c r="F8015" t="s">
        <v>1347</v>
      </c>
      <c r="G8015" t="s">
        <v>134</v>
      </c>
      <c r="I8015">
        <v>3.5</v>
      </c>
      <c r="J8015">
        <v>55.7</v>
      </c>
      <c r="K8015">
        <v>194.95</v>
      </c>
      <c r="L8015" t="s">
        <v>24</v>
      </c>
    </row>
    <row r="8016" spans="1:13" hidden="1" x14ac:dyDescent="0.2">
      <c r="A8016" t="s">
        <v>77</v>
      </c>
      <c r="B8016" t="s">
        <v>1340</v>
      </c>
      <c r="C8016" t="s">
        <v>1145</v>
      </c>
      <c r="E8016" t="s">
        <v>1341</v>
      </c>
      <c r="F8016" t="s">
        <v>1342</v>
      </c>
      <c r="G8016" t="s">
        <v>134</v>
      </c>
      <c r="H8016" t="s">
        <v>180</v>
      </c>
      <c r="I8016">
        <v>1.25</v>
      </c>
      <c r="J8016">
        <v>55.7</v>
      </c>
      <c r="K8016">
        <v>69.625</v>
      </c>
      <c r="L8016" t="s">
        <v>24</v>
      </c>
      <c r="M8016" t="s">
        <v>181</v>
      </c>
    </row>
    <row r="8017" spans="1:13" hidden="1" x14ac:dyDescent="0.2">
      <c r="A8017" t="s">
        <v>77</v>
      </c>
      <c r="B8017" t="s">
        <v>1340</v>
      </c>
      <c r="C8017" t="s">
        <v>1145</v>
      </c>
      <c r="E8017" t="s">
        <v>628</v>
      </c>
      <c r="F8017" t="s">
        <v>629</v>
      </c>
      <c r="G8017" t="s">
        <v>134</v>
      </c>
      <c r="H8017" t="s">
        <v>32</v>
      </c>
      <c r="I8017">
        <v>3</v>
      </c>
      <c r="J8017">
        <v>55.7</v>
      </c>
      <c r="K8017">
        <v>167.1</v>
      </c>
      <c r="L8017" t="s">
        <v>162</v>
      </c>
    </row>
    <row r="8018" spans="1:13" hidden="1" x14ac:dyDescent="0.2">
      <c r="A8018" t="s">
        <v>77</v>
      </c>
      <c r="B8018" t="s">
        <v>1340</v>
      </c>
      <c r="C8018" t="s">
        <v>1145</v>
      </c>
      <c r="E8018" t="s">
        <v>1189</v>
      </c>
      <c r="F8018" t="s">
        <v>1190</v>
      </c>
      <c r="G8018" t="s">
        <v>1191</v>
      </c>
      <c r="H8018" t="s">
        <v>64</v>
      </c>
      <c r="I8018">
        <v>0.5</v>
      </c>
      <c r="J8018">
        <v>55.7</v>
      </c>
      <c r="K8018">
        <v>27.85</v>
      </c>
      <c r="L8018" t="s">
        <v>24</v>
      </c>
      <c r="M8018" t="s">
        <v>1192</v>
      </c>
    </row>
    <row r="8019" spans="1:13" hidden="1" x14ac:dyDescent="0.2">
      <c r="A8019" t="s">
        <v>77</v>
      </c>
      <c r="B8019" t="s">
        <v>1340</v>
      </c>
      <c r="C8019" t="s">
        <v>1145</v>
      </c>
      <c r="E8019" t="s">
        <v>1385</v>
      </c>
      <c r="F8019" t="s">
        <v>1218</v>
      </c>
      <c r="G8019" t="s">
        <v>1191</v>
      </c>
      <c r="H8019" t="s">
        <v>32</v>
      </c>
      <c r="I8019">
        <v>1.5</v>
      </c>
      <c r="J8019">
        <v>55.7</v>
      </c>
      <c r="K8019">
        <v>83.55</v>
      </c>
      <c r="L8019" t="s">
        <v>217</v>
      </c>
      <c r="M8019" t="s">
        <v>181</v>
      </c>
    </row>
    <row r="8020" spans="1:13" hidden="1" x14ac:dyDescent="0.2">
      <c r="A8020" t="s">
        <v>77</v>
      </c>
      <c r="B8020" t="s">
        <v>1340</v>
      </c>
      <c r="C8020" t="s">
        <v>1145</v>
      </c>
      <c r="E8020" t="s">
        <v>991</v>
      </c>
      <c r="F8020" t="s">
        <v>992</v>
      </c>
      <c r="G8020" t="s">
        <v>396</v>
      </c>
      <c r="H8020" t="s">
        <v>180</v>
      </c>
      <c r="I8020">
        <v>1</v>
      </c>
      <c r="J8020">
        <v>55.7</v>
      </c>
      <c r="K8020">
        <v>55.7</v>
      </c>
      <c r="L8020" t="s">
        <v>162</v>
      </c>
    </row>
    <row r="8021" spans="1:13" hidden="1" x14ac:dyDescent="0.2">
      <c r="A8021" t="s">
        <v>77</v>
      </c>
      <c r="B8021" t="s">
        <v>1340</v>
      </c>
      <c r="C8021" t="s">
        <v>1145</v>
      </c>
      <c r="E8021" t="s">
        <v>40</v>
      </c>
      <c r="I8021">
        <v>1</v>
      </c>
      <c r="J8021">
        <v>55.7</v>
      </c>
      <c r="K8021">
        <v>55.7</v>
      </c>
    </row>
    <row r="8022" spans="1:13" hidden="1" x14ac:dyDescent="0.2">
      <c r="A8022" t="s">
        <v>78</v>
      </c>
      <c r="B8022" t="s">
        <v>1340</v>
      </c>
      <c r="C8022" t="s">
        <v>1145</v>
      </c>
      <c r="E8022" t="s">
        <v>20</v>
      </c>
      <c r="I8022">
        <v>4.5</v>
      </c>
      <c r="J8022">
        <v>55.7</v>
      </c>
      <c r="K8022">
        <v>250.65</v>
      </c>
    </row>
    <row r="8023" spans="1:13" hidden="1" x14ac:dyDescent="0.2">
      <c r="A8023" t="s">
        <v>78</v>
      </c>
      <c r="B8023" t="s">
        <v>1340</v>
      </c>
      <c r="C8023" t="s">
        <v>1145</v>
      </c>
      <c r="E8023" t="s">
        <v>19</v>
      </c>
      <c r="I8023">
        <v>8.5</v>
      </c>
      <c r="J8023">
        <v>55.7</v>
      </c>
      <c r="K8023">
        <v>473.45</v>
      </c>
    </row>
    <row r="8024" spans="1:13" hidden="1" x14ac:dyDescent="0.2">
      <c r="A8024" t="s">
        <v>78</v>
      </c>
      <c r="B8024" t="s">
        <v>1340</v>
      </c>
      <c r="C8024" t="s">
        <v>1145</v>
      </c>
      <c r="E8024" t="s">
        <v>1384</v>
      </c>
      <c r="F8024" t="s">
        <v>1372</v>
      </c>
      <c r="G8024" t="s">
        <v>134</v>
      </c>
      <c r="H8024" t="s">
        <v>145</v>
      </c>
      <c r="I8024">
        <v>1.5</v>
      </c>
      <c r="J8024">
        <v>55.7</v>
      </c>
      <c r="K8024">
        <v>83.55</v>
      </c>
      <c r="L8024" t="s">
        <v>24</v>
      </c>
      <c r="M8024" t="s">
        <v>1373</v>
      </c>
    </row>
    <row r="8025" spans="1:13" hidden="1" x14ac:dyDescent="0.2">
      <c r="A8025" t="s">
        <v>78</v>
      </c>
      <c r="B8025" t="s">
        <v>1340</v>
      </c>
      <c r="C8025" t="s">
        <v>1145</v>
      </c>
      <c r="E8025" t="s">
        <v>1346</v>
      </c>
      <c r="F8025" t="s">
        <v>1347</v>
      </c>
      <c r="G8025" t="s">
        <v>134</v>
      </c>
      <c r="I8025">
        <v>7.25</v>
      </c>
      <c r="J8025">
        <v>55.7</v>
      </c>
      <c r="K8025">
        <v>403.82499999999999</v>
      </c>
      <c r="L8025" t="s">
        <v>24</v>
      </c>
    </row>
    <row r="8026" spans="1:13" hidden="1" x14ac:dyDescent="0.2">
      <c r="A8026" t="s">
        <v>78</v>
      </c>
      <c r="B8026" t="s">
        <v>1340</v>
      </c>
      <c r="C8026" t="s">
        <v>1145</v>
      </c>
      <c r="E8026" t="s">
        <v>40</v>
      </c>
      <c r="I8026">
        <v>1</v>
      </c>
      <c r="J8026">
        <v>55.7</v>
      </c>
      <c r="K8026">
        <v>55.7</v>
      </c>
    </row>
    <row r="8027" spans="1:13" hidden="1" x14ac:dyDescent="0.2">
      <c r="A8027" t="s">
        <v>78</v>
      </c>
      <c r="B8027" t="s">
        <v>1340</v>
      </c>
      <c r="C8027" t="s">
        <v>1145</v>
      </c>
      <c r="E8027" t="s">
        <v>1284</v>
      </c>
      <c r="F8027" t="s">
        <v>1285</v>
      </c>
      <c r="G8027" t="s">
        <v>134</v>
      </c>
      <c r="H8027" t="s">
        <v>64</v>
      </c>
      <c r="I8027">
        <v>1.25</v>
      </c>
      <c r="J8027">
        <v>55.7</v>
      </c>
      <c r="K8027">
        <v>69.625</v>
      </c>
      <c r="L8027" t="s">
        <v>24</v>
      </c>
      <c r="M8027" t="s">
        <v>1176</v>
      </c>
    </row>
    <row r="8028" spans="1:13" hidden="1" x14ac:dyDescent="0.2">
      <c r="A8028" t="s">
        <v>78</v>
      </c>
      <c r="B8028" t="s">
        <v>1340</v>
      </c>
      <c r="C8028" t="s">
        <v>1145</v>
      </c>
      <c r="E8028" t="s">
        <v>991</v>
      </c>
      <c r="F8028" t="s">
        <v>992</v>
      </c>
      <c r="G8028" t="s">
        <v>396</v>
      </c>
      <c r="H8028" t="s">
        <v>180</v>
      </c>
      <c r="I8028">
        <v>1.5</v>
      </c>
      <c r="J8028">
        <v>55.7</v>
      </c>
      <c r="K8028">
        <v>83.55</v>
      </c>
      <c r="L8028" t="s">
        <v>162</v>
      </c>
    </row>
    <row r="8029" spans="1:13" hidden="1" x14ac:dyDescent="0.2">
      <c r="A8029" t="s">
        <v>78</v>
      </c>
      <c r="B8029" t="s">
        <v>1340</v>
      </c>
      <c r="C8029" t="s">
        <v>1145</v>
      </c>
      <c r="E8029" t="s">
        <v>1362</v>
      </c>
      <c r="F8029" t="s">
        <v>1363</v>
      </c>
      <c r="G8029" t="s">
        <v>134</v>
      </c>
      <c r="H8029" t="s">
        <v>64</v>
      </c>
      <c r="I8029">
        <v>0.5</v>
      </c>
      <c r="J8029">
        <v>55.7</v>
      </c>
      <c r="K8029">
        <v>27.85</v>
      </c>
      <c r="L8029" t="s">
        <v>24</v>
      </c>
      <c r="M8029" t="s">
        <v>1152</v>
      </c>
    </row>
    <row r="8030" spans="1:13" hidden="1" x14ac:dyDescent="0.2">
      <c r="A8030" t="s">
        <v>78</v>
      </c>
      <c r="B8030" t="s">
        <v>1340</v>
      </c>
      <c r="C8030" t="s">
        <v>1145</v>
      </c>
      <c r="E8030" t="s">
        <v>40</v>
      </c>
      <c r="I8030">
        <v>2</v>
      </c>
      <c r="J8030">
        <v>55.7</v>
      </c>
      <c r="K8030">
        <v>111.4</v>
      </c>
    </row>
    <row r="8031" spans="1:13" hidden="1" x14ac:dyDescent="0.2">
      <c r="A8031" t="s">
        <v>78</v>
      </c>
      <c r="B8031" t="s">
        <v>1340</v>
      </c>
      <c r="C8031" t="s">
        <v>1145</v>
      </c>
      <c r="E8031" t="s">
        <v>1269</v>
      </c>
      <c r="F8031" t="s">
        <v>629</v>
      </c>
      <c r="G8031" t="s">
        <v>134</v>
      </c>
      <c r="H8031" t="s">
        <v>32</v>
      </c>
      <c r="I8031">
        <v>0.5</v>
      </c>
      <c r="J8031">
        <v>55.7</v>
      </c>
      <c r="K8031">
        <v>27.85</v>
      </c>
      <c r="L8031" t="s">
        <v>162</v>
      </c>
    </row>
    <row r="8032" spans="1:13" hidden="1" x14ac:dyDescent="0.2">
      <c r="A8032" t="s">
        <v>78</v>
      </c>
      <c r="B8032" t="s">
        <v>1340</v>
      </c>
      <c r="C8032" t="s">
        <v>1145</v>
      </c>
      <c r="E8032" t="s">
        <v>628</v>
      </c>
      <c r="F8032" t="s">
        <v>629</v>
      </c>
      <c r="G8032" t="s">
        <v>134</v>
      </c>
      <c r="H8032" t="s">
        <v>32</v>
      </c>
      <c r="I8032">
        <v>1.5</v>
      </c>
      <c r="J8032">
        <v>55.7</v>
      </c>
      <c r="K8032">
        <v>83.55</v>
      </c>
      <c r="L8032" t="s">
        <v>162</v>
      </c>
    </row>
    <row r="8033" spans="1:13" hidden="1" x14ac:dyDescent="0.2">
      <c r="A8033" t="s">
        <v>78</v>
      </c>
      <c r="B8033" t="s">
        <v>1340</v>
      </c>
      <c r="C8033" t="s">
        <v>1145</v>
      </c>
      <c r="E8033" t="s">
        <v>1386</v>
      </c>
      <c r="F8033" t="s">
        <v>1387</v>
      </c>
      <c r="G8033" t="s">
        <v>134</v>
      </c>
      <c r="H8033" t="s">
        <v>180</v>
      </c>
      <c r="I8033">
        <v>2.75</v>
      </c>
      <c r="J8033">
        <v>55.7</v>
      </c>
      <c r="K8033">
        <v>153.17500000000001</v>
      </c>
      <c r="L8033" t="s">
        <v>24</v>
      </c>
      <c r="M8033" t="s">
        <v>1229</v>
      </c>
    </row>
    <row r="8034" spans="1:13" hidden="1" x14ac:dyDescent="0.2">
      <c r="A8034" t="s">
        <v>78</v>
      </c>
      <c r="B8034" t="s">
        <v>1340</v>
      </c>
      <c r="C8034" t="s">
        <v>1145</v>
      </c>
      <c r="E8034" t="s">
        <v>1207</v>
      </c>
      <c r="F8034" t="s">
        <v>1208</v>
      </c>
      <c r="G8034" t="s">
        <v>134</v>
      </c>
      <c r="H8034" t="s">
        <v>64</v>
      </c>
      <c r="I8034">
        <v>3</v>
      </c>
      <c r="J8034">
        <v>55.7</v>
      </c>
      <c r="K8034">
        <v>167.1</v>
      </c>
      <c r="L8034" t="s">
        <v>24</v>
      </c>
      <c r="M8034" t="s">
        <v>1209</v>
      </c>
    </row>
    <row r="8035" spans="1:13" hidden="1" x14ac:dyDescent="0.2">
      <c r="A8035" t="s">
        <v>78</v>
      </c>
      <c r="B8035" t="s">
        <v>1340</v>
      </c>
      <c r="C8035" t="s">
        <v>1145</v>
      </c>
      <c r="E8035" t="s">
        <v>1378</v>
      </c>
      <c r="F8035" t="s">
        <v>629</v>
      </c>
      <c r="G8035" t="s">
        <v>134</v>
      </c>
      <c r="H8035" t="s">
        <v>32</v>
      </c>
      <c r="I8035">
        <v>3</v>
      </c>
      <c r="J8035">
        <v>55.7</v>
      </c>
      <c r="K8035">
        <v>167.1</v>
      </c>
      <c r="L8035" t="s">
        <v>162</v>
      </c>
    </row>
    <row r="8036" spans="1:13" hidden="1" x14ac:dyDescent="0.2">
      <c r="A8036" t="s">
        <v>78</v>
      </c>
      <c r="B8036" t="s">
        <v>1340</v>
      </c>
      <c r="C8036" t="s">
        <v>1145</v>
      </c>
      <c r="E8036" t="s">
        <v>1380</v>
      </c>
      <c r="F8036" t="s">
        <v>1214</v>
      </c>
      <c r="G8036" t="s">
        <v>134</v>
      </c>
      <c r="H8036" t="s">
        <v>1215</v>
      </c>
      <c r="I8036">
        <v>2.25</v>
      </c>
      <c r="J8036">
        <v>55.7</v>
      </c>
      <c r="K8036">
        <v>125.325</v>
      </c>
      <c r="L8036" t="s">
        <v>135</v>
      </c>
      <c r="M8036" t="s">
        <v>1216</v>
      </c>
    </row>
    <row r="8037" spans="1:13" hidden="1" x14ac:dyDescent="0.2">
      <c r="A8037" t="s">
        <v>80</v>
      </c>
      <c r="B8037" t="s">
        <v>1340</v>
      </c>
      <c r="C8037" t="s">
        <v>1145</v>
      </c>
      <c r="E8037" t="s">
        <v>17</v>
      </c>
      <c r="I8037">
        <v>11.5</v>
      </c>
      <c r="J8037">
        <v>55.7</v>
      </c>
      <c r="K8037">
        <v>640.54999999999995</v>
      </c>
    </row>
    <row r="8038" spans="1:13" hidden="1" x14ac:dyDescent="0.2">
      <c r="A8038" t="s">
        <v>80</v>
      </c>
      <c r="B8038" t="s">
        <v>1340</v>
      </c>
      <c r="C8038" t="s">
        <v>1145</v>
      </c>
      <c r="E8038" t="s">
        <v>19</v>
      </c>
      <c r="I8038">
        <v>5</v>
      </c>
      <c r="J8038">
        <v>55.7</v>
      </c>
      <c r="K8038">
        <v>278.5</v>
      </c>
    </row>
    <row r="8039" spans="1:13" hidden="1" x14ac:dyDescent="0.2">
      <c r="A8039" t="s">
        <v>80</v>
      </c>
      <c r="B8039" t="s">
        <v>1340</v>
      </c>
      <c r="C8039" t="s">
        <v>1145</v>
      </c>
      <c r="E8039" t="s">
        <v>1374</v>
      </c>
      <c r="F8039" t="s">
        <v>1375</v>
      </c>
      <c r="G8039" t="s">
        <v>134</v>
      </c>
      <c r="H8039" t="s">
        <v>64</v>
      </c>
      <c r="I8039">
        <v>2</v>
      </c>
      <c r="J8039">
        <v>55.7</v>
      </c>
      <c r="K8039">
        <v>111.4</v>
      </c>
      <c r="L8039" t="s">
        <v>24</v>
      </c>
      <c r="M8039" t="s">
        <v>1216</v>
      </c>
    </row>
    <row r="8040" spans="1:13" hidden="1" x14ac:dyDescent="0.2">
      <c r="A8040" t="s">
        <v>80</v>
      </c>
      <c r="B8040" t="s">
        <v>1340</v>
      </c>
      <c r="C8040" t="s">
        <v>1145</v>
      </c>
      <c r="E8040" t="s">
        <v>1346</v>
      </c>
      <c r="F8040" t="s">
        <v>1347</v>
      </c>
      <c r="G8040" t="s">
        <v>134</v>
      </c>
      <c r="I8040">
        <v>3</v>
      </c>
      <c r="J8040">
        <v>55.7</v>
      </c>
      <c r="K8040">
        <v>167.1</v>
      </c>
      <c r="L8040" t="s">
        <v>24</v>
      </c>
    </row>
    <row r="8041" spans="1:13" hidden="1" x14ac:dyDescent="0.2">
      <c r="A8041" t="s">
        <v>80</v>
      </c>
      <c r="B8041" t="s">
        <v>1340</v>
      </c>
      <c r="C8041" t="s">
        <v>1145</v>
      </c>
      <c r="E8041" t="s">
        <v>1388</v>
      </c>
      <c r="F8041" t="s">
        <v>1389</v>
      </c>
      <c r="G8041" t="s">
        <v>31</v>
      </c>
      <c r="H8041" t="s">
        <v>1215</v>
      </c>
      <c r="I8041">
        <v>1.5</v>
      </c>
      <c r="J8041">
        <v>55.7</v>
      </c>
      <c r="K8041">
        <v>83.55</v>
      </c>
      <c r="L8041" t="s">
        <v>24</v>
      </c>
    </row>
    <row r="8042" spans="1:13" hidden="1" x14ac:dyDescent="0.2">
      <c r="A8042" t="s">
        <v>80</v>
      </c>
      <c r="B8042" t="s">
        <v>1340</v>
      </c>
      <c r="C8042" t="s">
        <v>1145</v>
      </c>
      <c r="E8042" t="s">
        <v>1260</v>
      </c>
      <c r="F8042" t="s">
        <v>1261</v>
      </c>
      <c r="G8042" t="s">
        <v>134</v>
      </c>
      <c r="H8042" t="s">
        <v>180</v>
      </c>
      <c r="I8042">
        <v>1</v>
      </c>
      <c r="J8042">
        <v>55.7</v>
      </c>
      <c r="K8042">
        <v>55.7</v>
      </c>
      <c r="L8042" t="s">
        <v>24</v>
      </c>
      <c r="M8042" t="s">
        <v>616</v>
      </c>
    </row>
    <row r="8043" spans="1:13" hidden="1" x14ac:dyDescent="0.2">
      <c r="A8043" t="s">
        <v>80</v>
      </c>
      <c r="B8043" t="s">
        <v>1340</v>
      </c>
      <c r="C8043" t="s">
        <v>1145</v>
      </c>
      <c r="E8043" t="s">
        <v>1269</v>
      </c>
      <c r="F8043" t="s">
        <v>629</v>
      </c>
      <c r="G8043" t="s">
        <v>134</v>
      </c>
      <c r="H8043" t="s">
        <v>32</v>
      </c>
      <c r="I8043">
        <v>1.75</v>
      </c>
      <c r="J8043">
        <v>55.7</v>
      </c>
      <c r="K8043">
        <v>97.474999999999994</v>
      </c>
      <c r="L8043" t="s">
        <v>162</v>
      </c>
    </row>
    <row r="8044" spans="1:13" hidden="1" x14ac:dyDescent="0.2">
      <c r="A8044" t="s">
        <v>80</v>
      </c>
      <c r="B8044" t="s">
        <v>1340</v>
      </c>
      <c r="C8044" t="s">
        <v>1145</v>
      </c>
      <c r="E8044" t="s">
        <v>991</v>
      </c>
      <c r="F8044" t="s">
        <v>992</v>
      </c>
      <c r="G8044" t="s">
        <v>396</v>
      </c>
      <c r="H8044" t="s">
        <v>180</v>
      </c>
      <c r="I8044">
        <v>2.5</v>
      </c>
      <c r="J8044">
        <v>55.7</v>
      </c>
      <c r="K8044">
        <v>139.25</v>
      </c>
      <c r="L8044" t="s">
        <v>162</v>
      </c>
    </row>
    <row r="8045" spans="1:13" hidden="1" x14ac:dyDescent="0.2">
      <c r="A8045" t="s">
        <v>80</v>
      </c>
      <c r="B8045" t="s">
        <v>1340</v>
      </c>
      <c r="C8045" t="s">
        <v>1145</v>
      </c>
      <c r="E8045" t="s">
        <v>20</v>
      </c>
      <c r="I8045">
        <v>4</v>
      </c>
      <c r="J8045">
        <v>55.7</v>
      </c>
      <c r="K8045">
        <v>222.8</v>
      </c>
    </row>
    <row r="8046" spans="1:13" hidden="1" x14ac:dyDescent="0.2">
      <c r="A8046" t="s">
        <v>80</v>
      </c>
      <c r="B8046" t="s">
        <v>1340</v>
      </c>
      <c r="C8046" t="s">
        <v>1145</v>
      </c>
      <c r="E8046" t="s">
        <v>628</v>
      </c>
      <c r="F8046" t="s">
        <v>629</v>
      </c>
      <c r="G8046" t="s">
        <v>134</v>
      </c>
      <c r="H8046" t="s">
        <v>32</v>
      </c>
      <c r="I8046">
        <v>1.25</v>
      </c>
      <c r="J8046">
        <v>55.7</v>
      </c>
      <c r="K8046">
        <v>69.625</v>
      </c>
      <c r="L8046" t="s">
        <v>162</v>
      </c>
    </row>
    <row r="8047" spans="1:13" hidden="1" x14ac:dyDescent="0.2">
      <c r="A8047" t="s">
        <v>80</v>
      </c>
      <c r="B8047" t="s">
        <v>1340</v>
      </c>
      <c r="C8047" t="s">
        <v>1145</v>
      </c>
      <c r="E8047" t="s">
        <v>1217</v>
      </c>
      <c r="F8047" t="s">
        <v>1218</v>
      </c>
      <c r="G8047" t="s">
        <v>1191</v>
      </c>
      <c r="H8047" t="s">
        <v>32</v>
      </c>
      <c r="I8047">
        <v>2</v>
      </c>
      <c r="J8047">
        <v>55.7</v>
      </c>
      <c r="K8047">
        <v>111.4</v>
      </c>
      <c r="L8047" t="s">
        <v>217</v>
      </c>
      <c r="M8047" t="s">
        <v>181</v>
      </c>
    </row>
    <row r="8048" spans="1:13" hidden="1" x14ac:dyDescent="0.2">
      <c r="A8048" t="s">
        <v>80</v>
      </c>
      <c r="B8048" t="s">
        <v>1340</v>
      </c>
      <c r="C8048" t="s">
        <v>1145</v>
      </c>
      <c r="E8048" t="s">
        <v>1348</v>
      </c>
      <c r="F8048" t="s">
        <v>1349</v>
      </c>
      <c r="G8048" t="s">
        <v>396</v>
      </c>
      <c r="H8048" t="s">
        <v>180</v>
      </c>
      <c r="I8048">
        <v>0.5</v>
      </c>
      <c r="J8048">
        <v>55.7</v>
      </c>
      <c r="K8048">
        <v>27.85</v>
      </c>
      <c r="L8048" t="s">
        <v>162</v>
      </c>
      <c r="M8048" t="s">
        <v>1350</v>
      </c>
    </row>
    <row r="8049" spans="1:13" hidden="1" x14ac:dyDescent="0.2">
      <c r="A8049" t="s">
        <v>80</v>
      </c>
      <c r="B8049" t="s">
        <v>1340</v>
      </c>
      <c r="C8049" t="s">
        <v>1145</v>
      </c>
      <c r="E8049" t="s">
        <v>1384</v>
      </c>
      <c r="F8049" t="s">
        <v>1372</v>
      </c>
      <c r="G8049" t="s">
        <v>134</v>
      </c>
      <c r="H8049" t="s">
        <v>145</v>
      </c>
      <c r="I8049">
        <v>0.5</v>
      </c>
      <c r="J8049">
        <v>55.7</v>
      </c>
      <c r="K8049">
        <v>27.85</v>
      </c>
      <c r="L8049" t="s">
        <v>24</v>
      </c>
      <c r="M8049" t="s">
        <v>1373</v>
      </c>
    </row>
    <row r="8050" spans="1:13" hidden="1" x14ac:dyDescent="0.2">
      <c r="A8050" t="s">
        <v>80</v>
      </c>
      <c r="B8050" t="s">
        <v>1340</v>
      </c>
      <c r="C8050" t="s">
        <v>1145</v>
      </c>
      <c r="E8050" t="s">
        <v>18</v>
      </c>
      <c r="I8050">
        <v>1</v>
      </c>
      <c r="J8050">
        <v>55.7</v>
      </c>
      <c r="K8050">
        <v>55.7</v>
      </c>
    </row>
    <row r="8051" spans="1:13" hidden="1" x14ac:dyDescent="0.2">
      <c r="A8051" t="s">
        <v>80</v>
      </c>
      <c r="B8051" t="s">
        <v>1340</v>
      </c>
      <c r="C8051" t="s">
        <v>1145</v>
      </c>
      <c r="E8051" t="s">
        <v>1353</v>
      </c>
      <c r="F8051" t="s">
        <v>1354</v>
      </c>
      <c r="G8051" t="s">
        <v>134</v>
      </c>
      <c r="H8051" t="s">
        <v>64</v>
      </c>
      <c r="I8051">
        <v>1</v>
      </c>
      <c r="J8051">
        <v>55.7</v>
      </c>
      <c r="K8051">
        <v>55.7</v>
      </c>
      <c r="L8051" t="s">
        <v>24</v>
      </c>
      <c r="M8051" t="s">
        <v>1224</v>
      </c>
    </row>
    <row r="8052" spans="1:13" hidden="1" x14ac:dyDescent="0.2">
      <c r="A8052" t="s">
        <v>80</v>
      </c>
      <c r="B8052" t="s">
        <v>1340</v>
      </c>
      <c r="C8052" t="s">
        <v>1145</v>
      </c>
      <c r="E8052" t="s">
        <v>1341</v>
      </c>
      <c r="F8052" t="s">
        <v>1342</v>
      </c>
      <c r="G8052" t="s">
        <v>134</v>
      </c>
      <c r="H8052" t="s">
        <v>180</v>
      </c>
      <c r="I8052">
        <v>0.5</v>
      </c>
      <c r="J8052">
        <v>55.7</v>
      </c>
      <c r="K8052">
        <v>27.85</v>
      </c>
      <c r="L8052" t="s">
        <v>24</v>
      </c>
      <c r="M8052" t="s">
        <v>181</v>
      </c>
    </row>
    <row r="8053" spans="1:13" hidden="1" x14ac:dyDescent="0.2">
      <c r="A8053" t="s">
        <v>80</v>
      </c>
      <c r="B8053" t="s">
        <v>1340</v>
      </c>
      <c r="C8053" t="s">
        <v>1145</v>
      </c>
      <c r="E8053" t="s">
        <v>991</v>
      </c>
      <c r="F8053" t="s">
        <v>992</v>
      </c>
      <c r="G8053" t="s">
        <v>396</v>
      </c>
      <c r="H8053" t="s">
        <v>180</v>
      </c>
      <c r="I8053">
        <v>2</v>
      </c>
      <c r="J8053">
        <v>55.7</v>
      </c>
      <c r="K8053">
        <v>111.4</v>
      </c>
      <c r="L8053" t="s">
        <v>162</v>
      </c>
    </row>
    <row r="8054" spans="1:13" hidden="1" x14ac:dyDescent="0.2">
      <c r="A8054" t="s">
        <v>81</v>
      </c>
      <c r="B8054" t="s">
        <v>1340</v>
      </c>
      <c r="C8054" t="s">
        <v>1145</v>
      </c>
      <c r="E8054" t="s">
        <v>20</v>
      </c>
      <c r="I8054">
        <v>2.5</v>
      </c>
      <c r="J8054">
        <v>55.7</v>
      </c>
      <c r="K8054">
        <v>139.25</v>
      </c>
    </row>
    <row r="8055" spans="1:13" hidden="1" x14ac:dyDescent="0.2">
      <c r="A8055" t="s">
        <v>81</v>
      </c>
      <c r="B8055" t="s">
        <v>1340</v>
      </c>
      <c r="C8055" t="s">
        <v>1145</v>
      </c>
      <c r="E8055" t="s">
        <v>628</v>
      </c>
      <c r="F8055" t="s">
        <v>629</v>
      </c>
      <c r="G8055" t="s">
        <v>134</v>
      </c>
      <c r="H8055" t="s">
        <v>32</v>
      </c>
      <c r="I8055">
        <v>1</v>
      </c>
      <c r="J8055">
        <v>55.7</v>
      </c>
      <c r="K8055">
        <v>55.7</v>
      </c>
      <c r="L8055" t="s">
        <v>162</v>
      </c>
    </row>
    <row r="8056" spans="1:13" hidden="1" x14ac:dyDescent="0.2">
      <c r="A8056" t="s">
        <v>81</v>
      </c>
      <c r="B8056" t="s">
        <v>1340</v>
      </c>
      <c r="C8056" t="s">
        <v>1145</v>
      </c>
      <c r="E8056" t="s">
        <v>19</v>
      </c>
      <c r="I8056">
        <v>7.25</v>
      </c>
      <c r="J8056">
        <v>55.7</v>
      </c>
      <c r="K8056">
        <v>403.82499999999999</v>
      </c>
    </row>
    <row r="8057" spans="1:13" hidden="1" x14ac:dyDescent="0.2">
      <c r="A8057" t="s">
        <v>81</v>
      </c>
      <c r="B8057" t="s">
        <v>1340</v>
      </c>
      <c r="C8057" t="s">
        <v>1145</v>
      </c>
      <c r="E8057" t="s">
        <v>1189</v>
      </c>
      <c r="F8057" t="s">
        <v>1190</v>
      </c>
      <c r="G8057" t="s">
        <v>1191</v>
      </c>
      <c r="H8057" t="s">
        <v>64</v>
      </c>
      <c r="I8057">
        <v>0.75</v>
      </c>
      <c r="J8057">
        <v>55.7</v>
      </c>
      <c r="K8057">
        <v>41.774999999999999</v>
      </c>
      <c r="L8057" t="s">
        <v>24</v>
      </c>
      <c r="M8057" t="s">
        <v>1192</v>
      </c>
    </row>
    <row r="8058" spans="1:13" hidden="1" x14ac:dyDescent="0.2">
      <c r="A8058" t="s">
        <v>81</v>
      </c>
      <c r="B8058" t="s">
        <v>1340</v>
      </c>
      <c r="C8058" t="s">
        <v>1145</v>
      </c>
      <c r="E8058" t="s">
        <v>1346</v>
      </c>
      <c r="F8058" t="s">
        <v>1347</v>
      </c>
      <c r="G8058" t="s">
        <v>134</v>
      </c>
      <c r="I8058">
        <v>11</v>
      </c>
      <c r="J8058">
        <v>55.7</v>
      </c>
      <c r="K8058">
        <v>612.70000000000005</v>
      </c>
      <c r="L8058" t="s">
        <v>24</v>
      </c>
    </row>
    <row r="8059" spans="1:13" hidden="1" x14ac:dyDescent="0.2">
      <c r="A8059" t="s">
        <v>81</v>
      </c>
      <c r="B8059" t="s">
        <v>1340</v>
      </c>
      <c r="C8059" t="s">
        <v>1145</v>
      </c>
      <c r="E8059" t="s">
        <v>1269</v>
      </c>
      <c r="F8059" t="s">
        <v>629</v>
      </c>
      <c r="G8059" t="s">
        <v>134</v>
      </c>
      <c r="H8059" t="s">
        <v>32</v>
      </c>
      <c r="I8059">
        <v>4</v>
      </c>
      <c r="J8059">
        <v>55.7</v>
      </c>
      <c r="K8059">
        <v>222.8</v>
      </c>
      <c r="L8059" t="s">
        <v>162</v>
      </c>
    </row>
    <row r="8060" spans="1:13" hidden="1" x14ac:dyDescent="0.2">
      <c r="A8060" t="s">
        <v>81</v>
      </c>
      <c r="B8060" t="s">
        <v>1340</v>
      </c>
      <c r="C8060" t="s">
        <v>1145</v>
      </c>
      <c r="E8060" t="s">
        <v>1367</v>
      </c>
      <c r="F8060" t="s">
        <v>1368</v>
      </c>
      <c r="G8060" t="s">
        <v>1191</v>
      </c>
      <c r="H8060" t="s">
        <v>198</v>
      </c>
      <c r="I8060">
        <v>3.5</v>
      </c>
      <c r="J8060">
        <v>55.7</v>
      </c>
      <c r="K8060">
        <v>194.95</v>
      </c>
      <c r="L8060" t="s">
        <v>162</v>
      </c>
      <c r="M8060" t="s">
        <v>1369</v>
      </c>
    </row>
    <row r="8061" spans="1:13" hidden="1" x14ac:dyDescent="0.2">
      <c r="A8061" t="s">
        <v>81</v>
      </c>
      <c r="B8061" t="s">
        <v>1340</v>
      </c>
      <c r="C8061" t="s">
        <v>1145</v>
      </c>
      <c r="E8061" t="s">
        <v>991</v>
      </c>
      <c r="F8061" t="s">
        <v>992</v>
      </c>
      <c r="G8061" t="s">
        <v>396</v>
      </c>
      <c r="H8061" t="s">
        <v>180</v>
      </c>
      <c r="I8061">
        <v>4.5</v>
      </c>
      <c r="J8061">
        <v>55.7</v>
      </c>
      <c r="K8061">
        <v>250.65</v>
      </c>
      <c r="L8061" t="s">
        <v>162</v>
      </c>
    </row>
    <row r="8062" spans="1:13" hidden="1" x14ac:dyDescent="0.2">
      <c r="A8062" t="s">
        <v>81</v>
      </c>
      <c r="B8062" t="s">
        <v>1340</v>
      </c>
      <c r="C8062" t="s">
        <v>1145</v>
      </c>
      <c r="E8062" t="s">
        <v>1268</v>
      </c>
      <c r="F8062" t="s">
        <v>629</v>
      </c>
      <c r="G8062" t="s">
        <v>134</v>
      </c>
      <c r="H8062" t="s">
        <v>32</v>
      </c>
      <c r="I8062">
        <v>1</v>
      </c>
      <c r="J8062">
        <v>55.7</v>
      </c>
      <c r="K8062">
        <v>55.7</v>
      </c>
      <c r="L8062" t="s">
        <v>162</v>
      </c>
    </row>
    <row r="8063" spans="1:13" hidden="1" x14ac:dyDescent="0.2">
      <c r="A8063" t="s">
        <v>81</v>
      </c>
      <c r="B8063" t="s">
        <v>1340</v>
      </c>
      <c r="C8063" t="s">
        <v>1145</v>
      </c>
      <c r="E8063" t="s">
        <v>1184</v>
      </c>
      <c r="F8063" t="s">
        <v>1185</v>
      </c>
      <c r="G8063" t="s">
        <v>134</v>
      </c>
      <c r="H8063" t="s">
        <v>64</v>
      </c>
      <c r="I8063">
        <v>1</v>
      </c>
      <c r="J8063">
        <v>55.7</v>
      </c>
      <c r="K8063">
        <v>55.7</v>
      </c>
      <c r="L8063" t="s">
        <v>24</v>
      </c>
      <c r="M8063" t="s">
        <v>1186</v>
      </c>
    </row>
    <row r="8064" spans="1:13" hidden="1" x14ac:dyDescent="0.2">
      <c r="A8064" t="s">
        <v>81</v>
      </c>
      <c r="B8064" t="s">
        <v>1340</v>
      </c>
      <c r="C8064" t="s">
        <v>1145</v>
      </c>
      <c r="E8064" t="s">
        <v>18</v>
      </c>
      <c r="I8064">
        <v>0.75</v>
      </c>
      <c r="J8064">
        <v>55.7</v>
      </c>
      <c r="K8064">
        <v>41.774999999999999</v>
      </c>
    </row>
    <row r="8065" spans="1:13" hidden="1" x14ac:dyDescent="0.2">
      <c r="A8065" t="s">
        <v>81</v>
      </c>
      <c r="B8065" t="s">
        <v>1340</v>
      </c>
      <c r="C8065" t="s">
        <v>1145</v>
      </c>
      <c r="E8065" t="s">
        <v>1386</v>
      </c>
      <c r="F8065" t="s">
        <v>1387</v>
      </c>
      <c r="G8065" t="s">
        <v>134</v>
      </c>
      <c r="H8065" t="s">
        <v>180</v>
      </c>
      <c r="I8065">
        <v>1.25</v>
      </c>
      <c r="J8065">
        <v>55.7</v>
      </c>
      <c r="K8065">
        <v>69.625</v>
      </c>
      <c r="L8065" t="s">
        <v>24</v>
      </c>
      <c r="M8065" t="s">
        <v>1229</v>
      </c>
    </row>
    <row r="8066" spans="1:13" hidden="1" x14ac:dyDescent="0.2">
      <c r="A8066" t="s">
        <v>81</v>
      </c>
      <c r="B8066" t="s">
        <v>1340</v>
      </c>
      <c r="C8066" t="s">
        <v>1145</v>
      </c>
      <c r="E8066" t="s">
        <v>1217</v>
      </c>
      <c r="F8066" t="s">
        <v>1218</v>
      </c>
      <c r="G8066" t="s">
        <v>1191</v>
      </c>
      <c r="H8066" t="s">
        <v>32</v>
      </c>
      <c r="I8066">
        <v>0.75</v>
      </c>
      <c r="J8066">
        <v>55.7</v>
      </c>
      <c r="K8066">
        <v>41.774999999999999</v>
      </c>
      <c r="L8066" t="s">
        <v>217</v>
      </c>
      <c r="M8066" t="s">
        <v>181</v>
      </c>
    </row>
    <row r="8067" spans="1:13" hidden="1" x14ac:dyDescent="0.2">
      <c r="A8067" t="s">
        <v>81</v>
      </c>
      <c r="B8067" t="s">
        <v>1340</v>
      </c>
      <c r="C8067" t="s">
        <v>1145</v>
      </c>
      <c r="E8067" t="s">
        <v>1353</v>
      </c>
      <c r="F8067" t="s">
        <v>1354</v>
      </c>
      <c r="G8067" t="s">
        <v>134</v>
      </c>
      <c r="H8067" t="s">
        <v>64</v>
      </c>
      <c r="I8067">
        <v>0.5</v>
      </c>
      <c r="J8067">
        <v>55.7</v>
      </c>
      <c r="K8067">
        <v>27.85</v>
      </c>
      <c r="L8067" t="s">
        <v>24</v>
      </c>
      <c r="M8067" t="s">
        <v>1224</v>
      </c>
    </row>
    <row r="8068" spans="1:13" hidden="1" x14ac:dyDescent="0.2">
      <c r="A8068" t="s">
        <v>81</v>
      </c>
      <c r="B8068" t="s">
        <v>1340</v>
      </c>
      <c r="C8068" t="s">
        <v>1145</v>
      </c>
      <c r="E8068" t="s">
        <v>1371</v>
      </c>
      <c r="F8068" t="s">
        <v>1372</v>
      </c>
      <c r="G8068" t="s">
        <v>134</v>
      </c>
      <c r="H8068" t="s">
        <v>145</v>
      </c>
      <c r="I8068">
        <v>0.75</v>
      </c>
      <c r="J8068">
        <v>55.7</v>
      </c>
      <c r="K8068">
        <v>41.774999999999999</v>
      </c>
      <c r="L8068" t="s">
        <v>24</v>
      </c>
      <c r="M8068" t="s">
        <v>1373</v>
      </c>
    </row>
    <row r="8069" spans="1:13" hidden="1" x14ac:dyDescent="0.2">
      <c r="A8069" t="s">
        <v>82</v>
      </c>
      <c r="B8069" t="s">
        <v>1340</v>
      </c>
      <c r="C8069" t="s">
        <v>1145</v>
      </c>
      <c r="E8069" t="s">
        <v>1269</v>
      </c>
      <c r="F8069" t="s">
        <v>629</v>
      </c>
      <c r="G8069" t="s">
        <v>134</v>
      </c>
      <c r="H8069" t="s">
        <v>32</v>
      </c>
      <c r="I8069">
        <v>3.5</v>
      </c>
      <c r="J8069">
        <v>55.7</v>
      </c>
      <c r="K8069">
        <v>194.95</v>
      </c>
      <c r="L8069" t="s">
        <v>162</v>
      </c>
    </row>
    <row r="8070" spans="1:13" hidden="1" x14ac:dyDescent="0.2">
      <c r="A8070" t="s">
        <v>82</v>
      </c>
      <c r="B8070" t="s">
        <v>1340</v>
      </c>
      <c r="C8070" t="s">
        <v>1145</v>
      </c>
      <c r="E8070" t="s">
        <v>20</v>
      </c>
      <c r="I8070">
        <v>13</v>
      </c>
      <c r="J8070">
        <v>55.7</v>
      </c>
      <c r="K8070">
        <v>724.1</v>
      </c>
    </row>
    <row r="8071" spans="1:13" hidden="1" x14ac:dyDescent="0.2">
      <c r="A8071" t="s">
        <v>82</v>
      </c>
      <c r="B8071" t="s">
        <v>1340</v>
      </c>
      <c r="C8071" t="s">
        <v>1145</v>
      </c>
      <c r="E8071" t="s">
        <v>991</v>
      </c>
      <c r="F8071" t="s">
        <v>992</v>
      </c>
      <c r="G8071" t="s">
        <v>396</v>
      </c>
      <c r="H8071" t="s">
        <v>180</v>
      </c>
      <c r="I8071">
        <v>1.25</v>
      </c>
      <c r="J8071">
        <v>55.7</v>
      </c>
      <c r="K8071">
        <v>69.625</v>
      </c>
      <c r="L8071" t="s">
        <v>162</v>
      </c>
    </row>
    <row r="8072" spans="1:13" hidden="1" x14ac:dyDescent="0.2">
      <c r="A8072" t="s">
        <v>82</v>
      </c>
      <c r="B8072" t="s">
        <v>1340</v>
      </c>
      <c r="C8072" t="s">
        <v>1145</v>
      </c>
      <c r="E8072" t="s">
        <v>19</v>
      </c>
      <c r="I8072">
        <v>8</v>
      </c>
      <c r="J8072">
        <v>55.7</v>
      </c>
      <c r="K8072">
        <v>445.6</v>
      </c>
    </row>
    <row r="8073" spans="1:13" hidden="1" x14ac:dyDescent="0.2">
      <c r="A8073" t="s">
        <v>82</v>
      </c>
      <c r="B8073" t="s">
        <v>1340</v>
      </c>
      <c r="C8073" t="s">
        <v>1145</v>
      </c>
      <c r="E8073" t="s">
        <v>1346</v>
      </c>
      <c r="F8073" t="s">
        <v>1347</v>
      </c>
      <c r="G8073" t="s">
        <v>134</v>
      </c>
      <c r="I8073">
        <v>5</v>
      </c>
      <c r="J8073">
        <v>55.7</v>
      </c>
      <c r="K8073">
        <v>278.5</v>
      </c>
      <c r="L8073" t="s">
        <v>24</v>
      </c>
    </row>
    <row r="8074" spans="1:13" hidden="1" x14ac:dyDescent="0.2">
      <c r="A8074" t="s">
        <v>82</v>
      </c>
      <c r="B8074" t="s">
        <v>1340</v>
      </c>
      <c r="C8074" t="s">
        <v>1145</v>
      </c>
      <c r="E8074" t="s">
        <v>40</v>
      </c>
      <c r="I8074">
        <v>3</v>
      </c>
      <c r="J8074">
        <v>55.7</v>
      </c>
      <c r="K8074">
        <v>167.1</v>
      </c>
    </row>
    <row r="8075" spans="1:13" hidden="1" x14ac:dyDescent="0.2">
      <c r="A8075" t="s">
        <v>82</v>
      </c>
      <c r="B8075" t="s">
        <v>1340</v>
      </c>
      <c r="C8075" t="s">
        <v>1145</v>
      </c>
      <c r="E8075" t="s">
        <v>1296</v>
      </c>
      <c r="F8075" t="s">
        <v>1297</v>
      </c>
      <c r="G8075" t="s">
        <v>134</v>
      </c>
      <c r="H8075" t="s">
        <v>180</v>
      </c>
      <c r="I8075">
        <v>3.5</v>
      </c>
      <c r="J8075">
        <v>55.7</v>
      </c>
      <c r="K8075">
        <v>194.95</v>
      </c>
      <c r="L8075" t="s">
        <v>24</v>
      </c>
      <c r="M8075" t="s">
        <v>1298</v>
      </c>
    </row>
    <row r="8076" spans="1:13" hidden="1" x14ac:dyDescent="0.2">
      <c r="A8076" t="s">
        <v>82</v>
      </c>
      <c r="B8076" t="s">
        <v>1340</v>
      </c>
      <c r="C8076" t="s">
        <v>1145</v>
      </c>
      <c r="E8076" t="s">
        <v>246</v>
      </c>
      <c r="F8076" t="s">
        <v>247</v>
      </c>
      <c r="I8076">
        <v>1.5</v>
      </c>
      <c r="J8076">
        <v>55.7</v>
      </c>
      <c r="K8076">
        <v>83.55</v>
      </c>
    </row>
    <row r="8077" spans="1:13" hidden="1" x14ac:dyDescent="0.2">
      <c r="A8077" t="s">
        <v>82</v>
      </c>
      <c r="B8077" t="s">
        <v>1340</v>
      </c>
      <c r="C8077" t="s">
        <v>1145</v>
      </c>
      <c r="E8077" t="s">
        <v>628</v>
      </c>
      <c r="F8077" t="s">
        <v>629</v>
      </c>
      <c r="G8077" t="s">
        <v>134</v>
      </c>
      <c r="H8077" t="s">
        <v>32</v>
      </c>
      <c r="I8077">
        <v>2</v>
      </c>
      <c r="J8077">
        <v>55.7</v>
      </c>
      <c r="K8077">
        <v>111.4</v>
      </c>
      <c r="L8077" t="s">
        <v>162</v>
      </c>
    </row>
    <row r="8078" spans="1:13" hidden="1" x14ac:dyDescent="0.2">
      <c r="A8078" t="s">
        <v>82</v>
      </c>
      <c r="B8078" t="s">
        <v>1340</v>
      </c>
      <c r="C8078" t="s">
        <v>1145</v>
      </c>
      <c r="E8078" t="s">
        <v>1367</v>
      </c>
      <c r="F8078" t="s">
        <v>1368</v>
      </c>
      <c r="G8078" t="s">
        <v>1191</v>
      </c>
      <c r="H8078" t="s">
        <v>198</v>
      </c>
      <c r="I8078">
        <v>1.75</v>
      </c>
      <c r="J8078">
        <v>55.7</v>
      </c>
      <c r="K8078">
        <v>97.474999999999994</v>
      </c>
      <c r="L8078" t="s">
        <v>162</v>
      </c>
      <c r="M8078" t="s">
        <v>1369</v>
      </c>
    </row>
    <row r="8079" spans="1:13" hidden="1" x14ac:dyDescent="0.2">
      <c r="A8079" t="s">
        <v>82</v>
      </c>
      <c r="B8079" t="s">
        <v>1340</v>
      </c>
      <c r="C8079" t="s">
        <v>1145</v>
      </c>
      <c r="E8079" t="s">
        <v>1268</v>
      </c>
      <c r="F8079" t="s">
        <v>629</v>
      </c>
      <c r="G8079" t="s">
        <v>134</v>
      </c>
      <c r="H8079" t="s">
        <v>32</v>
      </c>
      <c r="I8079">
        <v>2</v>
      </c>
      <c r="J8079">
        <v>55.7</v>
      </c>
      <c r="K8079">
        <v>111.4</v>
      </c>
      <c r="L8079" t="s">
        <v>162</v>
      </c>
    </row>
    <row r="8080" spans="1:13" hidden="1" x14ac:dyDescent="0.2">
      <c r="A8080" t="s">
        <v>83</v>
      </c>
      <c r="B8080" t="s">
        <v>1340</v>
      </c>
      <c r="C8080" t="s">
        <v>1145</v>
      </c>
      <c r="E8080" t="s">
        <v>1207</v>
      </c>
      <c r="F8080" t="s">
        <v>1208</v>
      </c>
      <c r="G8080" t="s">
        <v>134</v>
      </c>
      <c r="H8080" t="s">
        <v>64</v>
      </c>
      <c r="I8080">
        <v>1.75</v>
      </c>
      <c r="J8080">
        <v>55.7</v>
      </c>
      <c r="K8080">
        <v>97.474999999999994</v>
      </c>
      <c r="L8080" t="s">
        <v>24</v>
      </c>
      <c r="M8080" t="s">
        <v>1209</v>
      </c>
    </row>
    <row r="8081" spans="1:13" hidden="1" x14ac:dyDescent="0.2">
      <c r="A8081" t="s">
        <v>83</v>
      </c>
      <c r="B8081" t="s">
        <v>1340</v>
      </c>
      <c r="C8081" t="s">
        <v>1145</v>
      </c>
      <c r="E8081" t="s">
        <v>20</v>
      </c>
      <c r="I8081">
        <v>7.5</v>
      </c>
      <c r="J8081">
        <v>55.7</v>
      </c>
      <c r="K8081">
        <v>417.75</v>
      </c>
    </row>
    <row r="8082" spans="1:13" hidden="1" x14ac:dyDescent="0.2">
      <c r="A8082" t="s">
        <v>83</v>
      </c>
      <c r="B8082" t="s">
        <v>1340</v>
      </c>
      <c r="C8082" t="s">
        <v>1145</v>
      </c>
      <c r="E8082" t="s">
        <v>1269</v>
      </c>
      <c r="F8082" t="s">
        <v>629</v>
      </c>
      <c r="G8082" t="s">
        <v>134</v>
      </c>
      <c r="H8082" t="s">
        <v>32</v>
      </c>
      <c r="I8082">
        <v>3.5</v>
      </c>
      <c r="J8082">
        <v>55.7</v>
      </c>
      <c r="K8082">
        <v>194.95</v>
      </c>
      <c r="L8082" t="s">
        <v>162</v>
      </c>
    </row>
    <row r="8083" spans="1:13" hidden="1" x14ac:dyDescent="0.2">
      <c r="A8083" t="s">
        <v>83</v>
      </c>
      <c r="B8083" t="s">
        <v>1340</v>
      </c>
      <c r="C8083" t="s">
        <v>1145</v>
      </c>
      <c r="E8083" t="s">
        <v>19</v>
      </c>
      <c r="I8083">
        <v>10</v>
      </c>
      <c r="J8083">
        <v>55.7</v>
      </c>
      <c r="K8083">
        <v>557</v>
      </c>
    </row>
    <row r="8084" spans="1:13" hidden="1" x14ac:dyDescent="0.2">
      <c r="A8084" t="s">
        <v>83</v>
      </c>
      <c r="B8084" t="s">
        <v>1340</v>
      </c>
      <c r="C8084" t="s">
        <v>1145</v>
      </c>
      <c r="E8084" t="s">
        <v>40</v>
      </c>
      <c r="I8084">
        <v>0.75</v>
      </c>
      <c r="J8084">
        <v>55.7</v>
      </c>
      <c r="K8084">
        <v>41.774999999999999</v>
      </c>
    </row>
    <row r="8085" spans="1:13" hidden="1" x14ac:dyDescent="0.2">
      <c r="A8085" t="s">
        <v>83</v>
      </c>
      <c r="B8085" t="s">
        <v>1340</v>
      </c>
      <c r="C8085" t="s">
        <v>1145</v>
      </c>
      <c r="E8085" t="s">
        <v>1346</v>
      </c>
      <c r="F8085" t="s">
        <v>1347</v>
      </c>
      <c r="G8085" t="s">
        <v>134</v>
      </c>
      <c r="I8085">
        <v>1.5</v>
      </c>
      <c r="J8085">
        <v>55.7</v>
      </c>
      <c r="K8085">
        <v>83.55</v>
      </c>
      <c r="L8085" t="s">
        <v>24</v>
      </c>
    </row>
    <row r="8086" spans="1:13" hidden="1" x14ac:dyDescent="0.2">
      <c r="A8086" t="s">
        <v>83</v>
      </c>
      <c r="B8086" t="s">
        <v>1340</v>
      </c>
      <c r="C8086" t="s">
        <v>1145</v>
      </c>
      <c r="E8086" t="s">
        <v>190</v>
      </c>
      <c r="F8086" t="s">
        <v>191</v>
      </c>
      <c r="G8086" t="s">
        <v>63</v>
      </c>
      <c r="H8086" t="s">
        <v>192</v>
      </c>
      <c r="I8086">
        <v>1.5</v>
      </c>
      <c r="J8086">
        <v>55.7</v>
      </c>
      <c r="K8086">
        <v>83.55</v>
      </c>
      <c r="L8086" t="s">
        <v>193</v>
      </c>
    </row>
    <row r="8087" spans="1:13" hidden="1" x14ac:dyDescent="0.2">
      <c r="A8087" t="s">
        <v>83</v>
      </c>
      <c r="B8087" t="s">
        <v>1340</v>
      </c>
      <c r="C8087" t="s">
        <v>1145</v>
      </c>
      <c r="E8087" t="s">
        <v>1260</v>
      </c>
      <c r="F8087" t="s">
        <v>1261</v>
      </c>
      <c r="G8087" t="s">
        <v>134</v>
      </c>
      <c r="H8087" t="s">
        <v>180</v>
      </c>
      <c r="I8087">
        <v>1.75</v>
      </c>
      <c r="J8087">
        <v>55.7</v>
      </c>
      <c r="K8087">
        <v>97.474999999999994</v>
      </c>
      <c r="L8087" t="s">
        <v>24</v>
      </c>
      <c r="M8087" t="s">
        <v>616</v>
      </c>
    </row>
    <row r="8088" spans="1:13" hidden="1" x14ac:dyDescent="0.2">
      <c r="A8088" t="s">
        <v>83</v>
      </c>
      <c r="B8088" t="s">
        <v>1340</v>
      </c>
      <c r="C8088" t="s">
        <v>1145</v>
      </c>
      <c r="E8088" t="s">
        <v>991</v>
      </c>
      <c r="F8088" t="s">
        <v>992</v>
      </c>
      <c r="G8088" t="s">
        <v>396</v>
      </c>
      <c r="H8088" t="s">
        <v>180</v>
      </c>
      <c r="I8088">
        <v>1.5</v>
      </c>
      <c r="J8088">
        <v>55.7</v>
      </c>
      <c r="K8088">
        <v>83.55</v>
      </c>
      <c r="L8088" t="s">
        <v>162</v>
      </c>
    </row>
    <row r="8089" spans="1:13" hidden="1" x14ac:dyDescent="0.2">
      <c r="A8089" t="s">
        <v>83</v>
      </c>
      <c r="B8089" t="s">
        <v>1340</v>
      </c>
      <c r="C8089" t="s">
        <v>1145</v>
      </c>
      <c r="E8089" t="s">
        <v>628</v>
      </c>
      <c r="F8089" t="s">
        <v>629</v>
      </c>
      <c r="G8089" t="s">
        <v>134</v>
      </c>
      <c r="H8089" t="s">
        <v>32</v>
      </c>
      <c r="I8089">
        <v>1.5</v>
      </c>
      <c r="J8089">
        <v>55.7</v>
      </c>
      <c r="K8089">
        <v>83.55</v>
      </c>
      <c r="L8089" t="s">
        <v>162</v>
      </c>
    </row>
    <row r="8090" spans="1:13" hidden="1" x14ac:dyDescent="0.2">
      <c r="A8090" t="s">
        <v>83</v>
      </c>
      <c r="B8090" t="s">
        <v>1340</v>
      </c>
      <c r="C8090" t="s">
        <v>1145</v>
      </c>
      <c r="E8090" t="s">
        <v>1213</v>
      </c>
      <c r="F8090" t="s">
        <v>1214</v>
      </c>
      <c r="G8090" t="s">
        <v>134</v>
      </c>
      <c r="H8090" t="s">
        <v>1215</v>
      </c>
      <c r="I8090">
        <v>1</v>
      </c>
      <c r="J8090">
        <v>55.7</v>
      </c>
      <c r="K8090">
        <v>55.7</v>
      </c>
      <c r="L8090" t="s">
        <v>135</v>
      </c>
      <c r="M8090" t="s">
        <v>1216</v>
      </c>
    </row>
    <row r="8091" spans="1:13" hidden="1" x14ac:dyDescent="0.2">
      <c r="A8091" t="s">
        <v>83</v>
      </c>
      <c r="B8091" t="s">
        <v>1340</v>
      </c>
      <c r="C8091" t="s">
        <v>1145</v>
      </c>
      <c r="E8091" t="s">
        <v>79</v>
      </c>
      <c r="I8091">
        <v>4.5</v>
      </c>
      <c r="J8091">
        <v>55.7</v>
      </c>
      <c r="K8091">
        <v>250.65</v>
      </c>
    </row>
    <row r="8092" spans="1:13" hidden="1" x14ac:dyDescent="0.2">
      <c r="A8092" t="s">
        <v>83</v>
      </c>
      <c r="B8092" t="s">
        <v>1340</v>
      </c>
      <c r="C8092" t="s">
        <v>1145</v>
      </c>
      <c r="E8092" t="s">
        <v>1189</v>
      </c>
      <c r="F8092" t="s">
        <v>1190</v>
      </c>
      <c r="G8092" t="s">
        <v>1191</v>
      </c>
      <c r="H8092" t="s">
        <v>64</v>
      </c>
      <c r="I8092">
        <v>1.75</v>
      </c>
      <c r="J8092">
        <v>55.7</v>
      </c>
      <c r="K8092">
        <v>97.474999999999994</v>
      </c>
      <c r="L8092" t="s">
        <v>24</v>
      </c>
      <c r="M8092" t="s">
        <v>1192</v>
      </c>
    </row>
    <row r="8093" spans="1:13" hidden="1" x14ac:dyDescent="0.2">
      <c r="A8093" t="s">
        <v>84</v>
      </c>
      <c r="B8093" t="s">
        <v>1340</v>
      </c>
      <c r="C8093" t="s">
        <v>1145</v>
      </c>
      <c r="E8093" t="s">
        <v>1269</v>
      </c>
      <c r="F8093" t="s">
        <v>629</v>
      </c>
      <c r="G8093" t="s">
        <v>134</v>
      </c>
      <c r="H8093" t="s">
        <v>32</v>
      </c>
      <c r="I8093">
        <v>4</v>
      </c>
      <c r="J8093">
        <v>55.7</v>
      </c>
      <c r="K8093">
        <v>222.8</v>
      </c>
      <c r="L8093" t="s">
        <v>162</v>
      </c>
    </row>
    <row r="8094" spans="1:13" hidden="1" x14ac:dyDescent="0.2">
      <c r="A8094" t="s">
        <v>84</v>
      </c>
      <c r="B8094" t="s">
        <v>1340</v>
      </c>
      <c r="C8094" t="s">
        <v>1145</v>
      </c>
      <c r="E8094" t="s">
        <v>991</v>
      </c>
      <c r="F8094" t="s">
        <v>992</v>
      </c>
      <c r="G8094" t="s">
        <v>396</v>
      </c>
      <c r="H8094" t="s">
        <v>180</v>
      </c>
      <c r="I8094">
        <v>2.5</v>
      </c>
      <c r="J8094">
        <v>55.7</v>
      </c>
      <c r="K8094">
        <v>139.25</v>
      </c>
      <c r="L8094" t="s">
        <v>162</v>
      </c>
    </row>
    <row r="8095" spans="1:13" hidden="1" x14ac:dyDescent="0.2">
      <c r="A8095" t="s">
        <v>84</v>
      </c>
      <c r="B8095" t="s">
        <v>1340</v>
      </c>
      <c r="C8095" t="s">
        <v>1145</v>
      </c>
      <c r="E8095" t="s">
        <v>20</v>
      </c>
      <c r="I8095">
        <v>3.75</v>
      </c>
      <c r="J8095">
        <v>55.7</v>
      </c>
      <c r="K8095">
        <v>208.875</v>
      </c>
    </row>
    <row r="8096" spans="1:13" hidden="1" x14ac:dyDescent="0.2">
      <c r="A8096" t="s">
        <v>84</v>
      </c>
      <c r="B8096" t="s">
        <v>1340</v>
      </c>
      <c r="C8096" t="s">
        <v>1145</v>
      </c>
      <c r="E8096" t="s">
        <v>1346</v>
      </c>
      <c r="F8096" t="s">
        <v>1347</v>
      </c>
      <c r="G8096" t="s">
        <v>134</v>
      </c>
      <c r="I8096">
        <v>5</v>
      </c>
      <c r="J8096">
        <v>55.7</v>
      </c>
      <c r="K8096">
        <v>278.5</v>
      </c>
      <c r="L8096" t="s">
        <v>24</v>
      </c>
    </row>
    <row r="8097" spans="1:14" hidden="1" x14ac:dyDescent="0.2">
      <c r="A8097" t="s">
        <v>84</v>
      </c>
      <c r="B8097" t="s">
        <v>1340</v>
      </c>
      <c r="C8097" t="s">
        <v>1145</v>
      </c>
      <c r="E8097" t="s">
        <v>19</v>
      </c>
      <c r="I8097">
        <v>8.5</v>
      </c>
      <c r="J8097">
        <v>55.7</v>
      </c>
      <c r="K8097">
        <v>473.45</v>
      </c>
    </row>
    <row r="8098" spans="1:14" hidden="1" x14ac:dyDescent="0.2">
      <c r="A8098" t="s">
        <v>84</v>
      </c>
      <c r="B8098" t="s">
        <v>1340</v>
      </c>
      <c r="C8098" t="s">
        <v>1145</v>
      </c>
      <c r="E8098" t="s">
        <v>1184</v>
      </c>
      <c r="F8098" t="s">
        <v>1185</v>
      </c>
      <c r="G8098" t="s">
        <v>134</v>
      </c>
      <c r="H8098" t="s">
        <v>64</v>
      </c>
      <c r="I8098">
        <v>1.5</v>
      </c>
      <c r="J8098">
        <v>55.7</v>
      </c>
      <c r="K8098">
        <v>83.55</v>
      </c>
      <c r="L8098" t="s">
        <v>24</v>
      </c>
      <c r="M8098" t="s">
        <v>1186</v>
      </c>
    </row>
    <row r="8099" spans="1:14" hidden="1" x14ac:dyDescent="0.2">
      <c r="A8099" t="s">
        <v>84</v>
      </c>
      <c r="B8099" t="s">
        <v>1340</v>
      </c>
      <c r="C8099" t="s">
        <v>1145</v>
      </c>
      <c r="E8099" t="s">
        <v>1242</v>
      </c>
      <c r="F8099" t="s">
        <v>1243</v>
      </c>
      <c r="G8099" t="s">
        <v>134</v>
      </c>
      <c r="H8099" t="s">
        <v>64</v>
      </c>
      <c r="I8099">
        <v>3</v>
      </c>
      <c r="J8099">
        <v>55.7</v>
      </c>
      <c r="K8099">
        <v>167.1</v>
      </c>
      <c r="L8099" t="s">
        <v>24</v>
      </c>
      <c r="M8099" t="s">
        <v>1244</v>
      </c>
    </row>
    <row r="8100" spans="1:14" hidden="1" x14ac:dyDescent="0.2">
      <c r="A8100" t="s">
        <v>84</v>
      </c>
      <c r="B8100" t="s">
        <v>1340</v>
      </c>
      <c r="C8100" t="s">
        <v>1145</v>
      </c>
      <c r="E8100" t="s">
        <v>40</v>
      </c>
      <c r="I8100">
        <v>2.75</v>
      </c>
      <c r="J8100">
        <v>55.7</v>
      </c>
      <c r="K8100">
        <v>153.17500000000001</v>
      </c>
    </row>
    <row r="8101" spans="1:14" hidden="1" x14ac:dyDescent="0.2">
      <c r="A8101" t="s">
        <v>84</v>
      </c>
      <c r="B8101" t="s">
        <v>1340</v>
      </c>
      <c r="C8101" t="s">
        <v>1145</v>
      </c>
      <c r="E8101" t="s">
        <v>1189</v>
      </c>
      <c r="F8101" t="s">
        <v>1190</v>
      </c>
      <c r="G8101" t="s">
        <v>1191</v>
      </c>
      <c r="H8101" t="s">
        <v>64</v>
      </c>
      <c r="I8101">
        <v>3</v>
      </c>
      <c r="J8101">
        <v>55.7</v>
      </c>
      <c r="K8101">
        <v>167.1</v>
      </c>
      <c r="L8101" t="s">
        <v>24</v>
      </c>
      <c r="M8101" t="s">
        <v>1192</v>
      </c>
    </row>
    <row r="8102" spans="1:14" hidden="1" x14ac:dyDescent="0.2">
      <c r="A8102" t="s">
        <v>84</v>
      </c>
      <c r="B8102" t="s">
        <v>1340</v>
      </c>
      <c r="C8102" t="s">
        <v>1145</v>
      </c>
      <c r="E8102" t="s">
        <v>1351</v>
      </c>
      <c r="F8102" t="s">
        <v>1352</v>
      </c>
      <c r="G8102" t="s">
        <v>134</v>
      </c>
      <c r="H8102" t="s">
        <v>23</v>
      </c>
      <c r="I8102">
        <v>0.5</v>
      </c>
      <c r="J8102">
        <v>55.7</v>
      </c>
      <c r="K8102">
        <v>27.85</v>
      </c>
      <c r="L8102" t="s">
        <v>24</v>
      </c>
    </row>
    <row r="8103" spans="1:14" hidden="1" x14ac:dyDescent="0.2">
      <c r="A8103" t="s">
        <v>84</v>
      </c>
      <c r="B8103" t="s">
        <v>1340</v>
      </c>
      <c r="C8103" t="s">
        <v>1145</v>
      </c>
      <c r="E8103" t="s">
        <v>1181</v>
      </c>
      <c r="F8103" t="s">
        <v>1182</v>
      </c>
      <c r="G8103" t="s">
        <v>134</v>
      </c>
      <c r="H8103" t="s">
        <v>32</v>
      </c>
      <c r="I8103">
        <v>1.25</v>
      </c>
      <c r="J8103">
        <v>55.7</v>
      </c>
      <c r="K8103">
        <v>69.625</v>
      </c>
      <c r="L8103" t="s">
        <v>24</v>
      </c>
      <c r="M8103" t="s">
        <v>1173</v>
      </c>
    </row>
    <row r="8104" spans="1:14" hidden="1" x14ac:dyDescent="0.2">
      <c r="A8104" t="s">
        <v>84</v>
      </c>
      <c r="B8104" t="s">
        <v>1340</v>
      </c>
      <c r="C8104" t="s">
        <v>1145</v>
      </c>
      <c r="E8104" t="s">
        <v>1385</v>
      </c>
      <c r="F8104" t="s">
        <v>1218</v>
      </c>
      <c r="G8104" t="s">
        <v>1191</v>
      </c>
      <c r="H8104" t="s">
        <v>32</v>
      </c>
      <c r="I8104">
        <v>0.5</v>
      </c>
      <c r="J8104">
        <v>55.7</v>
      </c>
      <c r="K8104">
        <v>27.85</v>
      </c>
      <c r="L8104" t="s">
        <v>217</v>
      </c>
      <c r="M8104" t="s">
        <v>181</v>
      </c>
    </row>
    <row r="8105" spans="1:14" hidden="1" x14ac:dyDescent="0.2">
      <c r="A8105" t="s">
        <v>85</v>
      </c>
      <c r="B8105" t="s">
        <v>1340</v>
      </c>
      <c r="C8105" t="s">
        <v>1145</v>
      </c>
      <c r="E8105" t="s">
        <v>17</v>
      </c>
      <c r="I8105">
        <v>38.25</v>
      </c>
      <c r="J8105">
        <v>55.7</v>
      </c>
      <c r="K8105">
        <v>2130.5250000000001</v>
      </c>
    </row>
    <row r="8106" spans="1:14" hidden="1" x14ac:dyDescent="0.2">
      <c r="A8106" t="s">
        <v>86</v>
      </c>
      <c r="B8106" t="s">
        <v>1340</v>
      </c>
      <c r="C8106" t="s">
        <v>1145</v>
      </c>
      <c r="E8106" t="s">
        <v>17</v>
      </c>
      <c r="I8106">
        <v>11.5</v>
      </c>
      <c r="J8106">
        <v>55.7</v>
      </c>
      <c r="K8106">
        <v>640.54999999999995</v>
      </c>
    </row>
    <row r="8107" spans="1:14" hidden="1" x14ac:dyDescent="0.2">
      <c r="A8107" t="s">
        <v>86</v>
      </c>
      <c r="B8107" t="s">
        <v>1340</v>
      </c>
      <c r="C8107" t="s">
        <v>1145</v>
      </c>
      <c r="E8107" t="s">
        <v>628</v>
      </c>
      <c r="F8107" t="s">
        <v>629</v>
      </c>
      <c r="G8107" t="s">
        <v>134</v>
      </c>
      <c r="H8107" t="s">
        <v>32</v>
      </c>
      <c r="I8107">
        <v>2.75</v>
      </c>
      <c r="J8107">
        <v>55.7</v>
      </c>
      <c r="K8107">
        <v>153.17500000000001</v>
      </c>
      <c r="L8107" t="s">
        <v>162</v>
      </c>
    </row>
    <row r="8108" spans="1:14" hidden="1" x14ac:dyDescent="0.2">
      <c r="A8108" t="s">
        <v>86</v>
      </c>
      <c r="B8108" t="s">
        <v>1340</v>
      </c>
      <c r="C8108" t="s">
        <v>1145</v>
      </c>
      <c r="E8108" t="s">
        <v>20</v>
      </c>
      <c r="I8108">
        <v>1.75</v>
      </c>
      <c r="J8108">
        <v>55.7</v>
      </c>
      <c r="K8108">
        <v>97.474999999999994</v>
      </c>
    </row>
    <row r="8109" spans="1:14" hidden="1" x14ac:dyDescent="0.2">
      <c r="A8109" t="s">
        <v>86</v>
      </c>
      <c r="B8109" t="s">
        <v>1340</v>
      </c>
      <c r="C8109" t="s">
        <v>1145</v>
      </c>
      <c r="E8109" t="s">
        <v>1269</v>
      </c>
      <c r="F8109" t="s">
        <v>629</v>
      </c>
      <c r="G8109" t="s">
        <v>134</v>
      </c>
      <c r="H8109" t="s">
        <v>32</v>
      </c>
      <c r="I8109">
        <v>2.25</v>
      </c>
      <c r="J8109">
        <v>55.7</v>
      </c>
      <c r="K8109">
        <v>125.325</v>
      </c>
      <c r="L8109" t="s">
        <v>162</v>
      </c>
    </row>
    <row r="8110" spans="1:14" hidden="1" x14ac:dyDescent="0.2">
      <c r="A8110" t="s">
        <v>86</v>
      </c>
      <c r="B8110" t="s">
        <v>1340</v>
      </c>
      <c r="C8110" t="s">
        <v>1145</v>
      </c>
      <c r="E8110" t="s">
        <v>557</v>
      </c>
      <c r="I8110">
        <v>1.25</v>
      </c>
      <c r="J8110">
        <v>55.7</v>
      </c>
      <c r="K8110">
        <v>69.625</v>
      </c>
      <c r="N8110" t="s">
        <v>1390</v>
      </c>
    </row>
    <row r="8111" spans="1:14" hidden="1" x14ac:dyDescent="0.2">
      <c r="A8111" t="s">
        <v>86</v>
      </c>
      <c r="B8111" t="s">
        <v>1340</v>
      </c>
      <c r="C8111" t="s">
        <v>1145</v>
      </c>
      <c r="E8111" t="s">
        <v>19</v>
      </c>
      <c r="I8111">
        <v>3.5</v>
      </c>
      <c r="J8111">
        <v>55.7</v>
      </c>
      <c r="K8111">
        <v>194.95</v>
      </c>
    </row>
    <row r="8112" spans="1:14" hidden="1" x14ac:dyDescent="0.2">
      <c r="A8112" t="s">
        <v>86</v>
      </c>
      <c r="B8112" t="s">
        <v>1340</v>
      </c>
      <c r="C8112" t="s">
        <v>1145</v>
      </c>
      <c r="E8112" t="s">
        <v>1030</v>
      </c>
      <c r="F8112" t="s">
        <v>1031</v>
      </c>
      <c r="I8112">
        <v>1.5</v>
      </c>
      <c r="J8112">
        <v>55.7</v>
      </c>
      <c r="K8112">
        <v>83.55</v>
      </c>
      <c r="L8112" t="s">
        <v>24</v>
      </c>
      <c r="N8112" t="s">
        <v>1391</v>
      </c>
    </row>
    <row r="8113" spans="1:13" hidden="1" x14ac:dyDescent="0.2">
      <c r="A8113" t="s">
        <v>86</v>
      </c>
      <c r="B8113" t="s">
        <v>1340</v>
      </c>
      <c r="C8113" t="s">
        <v>1145</v>
      </c>
      <c r="E8113" t="s">
        <v>18</v>
      </c>
      <c r="I8113">
        <v>1.25</v>
      </c>
      <c r="J8113">
        <v>55.7</v>
      </c>
      <c r="K8113">
        <v>69.625</v>
      </c>
    </row>
    <row r="8114" spans="1:13" hidden="1" x14ac:dyDescent="0.2">
      <c r="A8114" t="s">
        <v>86</v>
      </c>
      <c r="B8114" t="s">
        <v>1340</v>
      </c>
      <c r="C8114" t="s">
        <v>1145</v>
      </c>
      <c r="E8114" t="s">
        <v>1392</v>
      </c>
      <c r="F8114" t="s">
        <v>1393</v>
      </c>
      <c r="G8114" t="s">
        <v>134</v>
      </c>
      <c r="H8114" t="s">
        <v>180</v>
      </c>
      <c r="I8114">
        <v>6</v>
      </c>
      <c r="J8114">
        <v>55.7</v>
      </c>
      <c r="K8114">
        <v>334.2</v>
      </c>
      <c r="L8114" t="s">
        <v>24</v>
      </c>
      <c r="M8114" t="s">
        <v>1394</v>
      </c>
    </row>
    <row r="8115" spans="1:13" hidden="1" x14ac:dyDescent="0.2">
      <c r="A8115" t="s">
        <v>86</v>
      </c>
      <c r="B8115" t="s">
        <v>1340</v>
      </c>
      <c r="C8115" t="s">
        <v>1145</v>
      </c>
      <c r="E8115" t="s">
        <v>1217</v>
      </c>
      <c r="F8115" t="s">
        <v>1218</v>
      </c>
      <c r="G8115" t="s">
        <v>1191</v>
      </c>
      <c r="H8115" t="s">
        <v>32</v>
      </c>
      <c r="I8115">
        <v>1</v>
      </c>
      <c r="J8115">
        <v>55.7</v>
      </c>
      <c r="K8115">
        <v>55.7</v>
      </c>
      <c r="L8115" t="s">
        <v>217</v>
      </c>
      <c r="M8115" t="s">
        <v>181</v>
      </c>
    </row>
    <row r="8116" spans="1:13" hidden="1" x14ac:dyDescent="0.2">
      <c r="A8116" t="s">
        <v>86</v>
      </c>
      <c r="B8116" t="s">
        <v>1340</v>
      </c>
      <c r="C8116" t="s">
        <v>1145</v>
      </c>
      <c r="E8116" t="s">
        <v>1307</v>
      </c>
      <c r="F8116" t="s">
        <v>1308</v>
      </c>
      <c r="G8116" t="s">
        <v>134</v>
      </c>
      <c r="H8116" t="s">
        <v>32</v>
      </c>
      <c r="I8116">
        <v>0.25</v>
      </c>
      <c r="J8116">
        <v>55.7</v>
      </c>
      <c r="K8116">
        <v>13.925000000000001</v>
      </c>
      <c r="L8116" t="s">
        <v>24</v>
      </c>
      <c r="M8116" t="s">
        <v>1244</v>
      </c>
    </row>
    <row r="8117" spans="1:13" hidden="1" x14ac:dyDescent="0.2">
      <c r="A8117" t="s">
        <v>86</v>
      </c>
      <c r="B8117" t="s">
        <v>1340</v>
      </c>
      <c r="C8117" t="s">
        <v>1145</v>
      </c>
      <c r="E8117" t="s">
        <v>40</v>
      </c>
      <c r="I8117">
        <v>1.5</v>
      </c>
      <c r="J8117">
        <v>55.7</v>
      </c>
      <c r="K8117">
        <v>83.55</v>
      </c>
    </row>
    <row r="8118" spans="1:13" hidden="1" x14ac:dyDescent="0.2">
      <c r="A8118" t="s">
        <v>86</v>
      </c>
      <c r="B8118" t="s">
        <v>1340</v>
      </c>
      <c r="C8118" t="s">
        <v>1145</v>
      </c>
      <c r="E8118" t="s">
        <v>1260</v>
      </c>
      <c r="F8118" t="s">
        <v>1261</v>
      </c>
      <c r="G8118" t="s">
        <v>134</v>
      </c>
      <c r="H8118" t="s">
        <v>180</v>
      </c>
      <c r="I8118">
        <v>0.25</v>
      </c>
      <c r="J8118">
        <v>55.7</v>
      </c>
      <c r="K8118">
        <v>13.925000000000001</v>
      </c>
      <c r="L8118" t="s">
        <v>24</v>
      </c>
      <c r="M8118" t="s">
        <v>616</v>
      </c>
    </row>
    <row r="8119" spans="1:13" hidden="1" x14ac:dyDescent="0.2">
      <c r="A8119" t="s">
        <v>86</v>
      </c>
      <c r="B8119" t="s">
        <v>1340</v>
      </c>
      <c r="C8119" t="s">
        <v>1145</v>
      </c>
      <c r="E8119" t="s">
        <v>1367</v>
      </c>
      <c r="F8119" t="s">
        <v>1368</v>
      </c>
      <c r="G8119" t="s">
        <v>1191</v>
      </c>
      <c r="H8119" t="s">
        <v>198</v>
      </c>
      <c r="I8119">
        <v>0.25</v>
      </c>
      <c r="J8119">
        <v>55.7</v>
      </c>
      <c r="K8119">
        <v>13.925000000000001</v>
      </c>
      <c r="L8119" t="s">
        <v>162</v>
      </c>
      <c r="M8119" t="s">
        <v>1369</v>
      </c>
    </row>
    <row r="8120" spans="1:13" hidden="1" x14ac:dyDescent="0.2">
      <c r="A8120" t="s">
        <v>86</v>
      </c>
      <c r="B8120" t="s">
        <v>1340</v>
      </c>
      <c r="C8120" t="s">
        <v>1145</v>
      </c>
      <c r="E8120" t="s">
        <v>1385</v>
      </c>
      <c r="F8120" t="s">
        <v>1218</v>
      </c>
      <c r="G8120" t="s">
        <v>1191</v>
      </c>
      <c r="H8120" t="s">
        <v>32</v>
      </c>
      <c r="I8120">
        <v>6</v>
      </c>
      <c r="J8120">
        <v>55.7</v>
      </c>
      <c r="K8120">
        <v>334.2</v>
      </c>
      <c r="L8120" t="s">
        <v>217</v>
      </c>
      <c r="M8120" t="s">
        <v>181</v>
      </c>
    </row>
    <row r="8121" spans="1:13" hidden="1" x14ac:dyDescent="0.2">
      <c r="A8121" t="s">
        <v>86</v>
      </c>
      <c r="B8121" t="s">
        <v>1340</v>
      </c>
      <c r="C8121" t="s">
        <v>1145</v>
      </c>
      <c r="E8121" t="s">
        <v>991</v>
      </c>
      <c r="F8121" t="s">
        <v>992</v>
      </c>
      <c r="G8121" t="s">
        <v>396</v>
      </c>
      <c r="H8121" t="s">
        <v>180</v>
      </c>
      <c r="I8121">
        <v>1.25</v>
      </c>
      <c r="J8121">
        <v>55.7</v>
      </c>
      <c r="K8121">
        <v>69.625</v>
      </c>
      <c r="L8121" t="s">
        <v>162</v>
      </c>
    </row>
    <row r="8122" spans="1:13" hidden="1" x14ac:dyDescent="0.2">
      <c r="A8122" t="s">
        <v>87</v>
      </c>
      <c r="B8122" t="s">
        <v>1340</v>
      </c>
      <c r="C8122" t="s">
        <v>1145</v>
      </c>
      <c r="E8122" t="s">
        <v>1289</v>
      </c>
      <c r="F8122" t="s">
        <v>1290</v>
      </c>
      <c r="G8122" t="s">
        <v>1191</v>
      </c>
      <c r="H8122" t="s">
        <v>32</v>
      </c>
      <c r="I8122">
        <v>1.75</v>
      </c>
      <c r="J8122">
        <v>55.7</v>
      </c>
      <c r="K8122">
        <v>97.474999999999994</v>
      </c>
      <c r="L8122" t="s">
        <v>24</v>
      </c>
      <c r="M8122" t="s">
        <v>1229</v>
      </c>
    </row>
    <row r="8123" spans="1:13" hidden="1" x14ac:dyDescent="0.2">
      <c r="A8123" t="s">
        <v>87</v>
      </c>
      <c r="B8123" t="s">
        <v>1340</v>
      </c>
      <c r="C8123" t="s">
        <v>1145</v>
      </c>
      <c r="E8123" t="s">
        <v>19</v>
      </c>
      <c r="I8123">
        <v>18</v>
      </c>
      <c r="J8123">
        <v>55.7</v>
      </c>
      <c r="K8123">
        <v>1002.6</v>
      </c>
    </row>
    <row r="8124" spans="1:13" hidden="1" x14ac:dyDescent="0.2">
      <c r="A8124" t="s">
        <v>87</v>
      </c>
      <c r="B8124" t="s">
        <v>1340</v>
      </c>
      <c r="C8124" t="s">
        <v>1145</v>
      </c>
      <c r="E8124" t="s">
        <v>1367</v>
      </c>
      <c r="F8124" t="s">
        <v>1368</v>
      </c>
      <c r="G8124" t="s">
        <v>1191</v>
      </c>
      <c r="H8124" t="s">
        <v>198</v>
      </c>
      <c r="I8124">
        <v>0.25</v>
      </c>
      <c r="J8124">
        <v>55.7</v>
      </c>
      <c r="K8124">
        <v>13.925000000000001</v>
      </c>
      <c r="L8124" t="s">
        <v>162</v>
      </c>
      <c r="M8124" t="s">
        <v>1369</v>
      </c>
    </row>
    <row r="8125" spans="1:13" hidden="1" x14ac:dyDescent="0.2">
      <c r="A8125" t="s">
        <v>87</v>
      </c>
      <c r="B8125" t="s">
        <v>1340</v>
      </c>
      <c r="C8125" t="s">
        <v>1145</v>
      </c>
      <c r="E8125" t="s">
        <v>1351</v>
      </c>
      <c r="F8125" t="s">
        <v>1352</v>
      </c>
      <c r="G8125" t="s">
        <v>134</v>
      </c>
      <c r="H8125" t="s">
        <v>23</v>
      </c>
      <c r="I8125">
        <v>0.25</v>
      </c>
      <c r="J8125">
        <v>55.7</v>
      </c>
      <c r="K8125">
        <v>13.925000000000001</v>
      </c>
      <c r="L8125" t="s">
        <v>24</v>
      </c>
    </row>
    <row r="8126" spans="1:13" hidden="1" x14ac:dyDescent="0.2">
      <c r="A8126" t="s">
        <v>87</v>
      </c>
      <c r="B8126" t="s">
        <v>1340</v>
      </c>
      <c r="C8126" t="s">
        <v>1145</v>
      </c>
      <c r="E8126" t="s">
        <v>1385</v>
      </c>
      <c r="F8126" t="s">
        <v>1218</v>
      </c>
      <c r="G8126" t="s">
        <v>1191</v>
      </c>
      <c r="H8126" t="s">
        <v>32</v>
      </c>
      <c r="I8126">
        <v>0.25</v>
      </c>
      <c r="J8126">
        <v>55.7</v>
      </c>
      <c r="K8126">
        <v>13.925000000000001</v>
      </c>
      <c r="L8126" t="s">
        <v>217</v>
      </c>
      <c r="M8126" t="s">
        <v>181</v>
      </c>
    </row>
    <row r="8127" spans="1:13" hidden="1" x14ac:dyDescent="0.2">
      <c r="A8127" t="s">
        <v>87</v>
      </c>
      <c r="B8127" t="s">
        <v>1340</v>
      </c>
      <c r="C8127" t="s">
        <v>1145</v>
      </c>
      <c r="E8127" t="s">
        <v>1268</v>
      </c>
      <c r="F8127" t="s">
        <v>629</v>
      </c>
      <c r="G8127" t="s">
        <v>134</v>
      </c>
      <c r="H8127" t="s">
        <v>32</v>
      </c>
      <c r="I8127">
        <v>1</v>
      </c>
      <c r="J8127">
        <v>55.7</v>
      </c>
      <c r="K8127">
        <v>55.7</v>
      </c>
      <c r="L8127" t="s">
        <v>162</v>
      </c>
    </row>
    <row r="8128" spans="1:13" hidden="1" x14ac:dyDescent="0.2">
      <c r="A8128" t="s">
        <v>87</v>
      </c>
      <c r="B8128" t="s">
        <v>1340</v>
      </c>
      <c r="C8128" t="s">
        <v>1145</v>
      </c>
      <c r="E8128" t="s">
        <v>1213</v>
      </c>
      <c r="F8128" t="s">
        <v>1214</v>
      </c>
      <c r="G8128" t="s">
        <v>134</v>
      </c>
      <c r="H8128" t="s">
        <v>1215</v>
      </c>
      <c r="I8128">
        <v>0.5</v>
      </c>
      <c r="J8128">
        <v>55.7</v>
      </c>
      <c r="K8128">
        <v>27.85</v>
      </c>
      <c r="L8128" t="s">
        <v>135</v>
      </c>
      <c r="M8128" t="s">
        <v>1216</v>
      </c>
    </row>
    <row r="8129" spans="1:13" hidden="1" x14ac:dyDescent="0.2">
      <c r="A8129" t="s">
        <v>87</v>
      </c>
      <c r="B8129" t="s">
        <v>1340</v>
      </c>
      <c r="C8129" t="s">
        <v>1145</v>
      </c>
      <c r="E8129" t="s">
        <v>40</v>
      </c>
      <c r="I8129">
        <v>2.5</v>
      </c>
      <c r="J8129">
        <v>55.7</v>
      </c>
      <c r="K8129">
        <v>139.25</v>
      </c>
    </row>
    <row r="8130" spans="1:13" hidden="1" x14ac:dyDescent="0.2">
      <c r="A8130" t="s">
        <v>87</v>
      </c>
      <c r="B8130" t="s">
        <v>1340</v>
      </c>
      <c r="C8130" t="s">
        <v>1145</v>
      </c>
      <c r="E8130" t="s">
        <v>1346</v>
      </c>
      <c r="F8130" t="s">
        <v>1347</v>
      </c>
      <c r="G8130" t="s">
        <v>134</v>
      </c>
      <c r="I8130">
        <v>4</v>
      </c>
      <c r="J8130">
        <v>55.7</v>
      </c>
      <c r="K8130">
        <v>222.8</v>
      </c>
      <c r="L8130" t="s">
        <v>24</v>
      </c>
    </row>
    <row r="8131" spans="1:13" hidden="1" x14ac:dyDescent="0.2">
      <c r="A8131" t="s">
        <v>87</v>
      </c>
      <c r="B8131" t="s">
        <v>1340</v>
      </c>
      <c r="C8131" t="s">
        <v>1145</v>
      </c>
      <c r="E8131" t="s">
        <v>991</v>
      </c>
      <c r="F8131" t="s">
        <v>992</v>
      </c>
      <c r="G8131" t="s">
        <v>396</v>
      </c>
      <c r="H8131" t="s">
        <v>180</v>
      </c>
      <c r="I8131">
        <v>2</v>
      </c>
      <c r="J8131">
        <v>55.7</v>
      </c>
      <c r="K8131">
        <v>111.4</v>
      </c>
      <c r="L8131" t="s">
        <v>162</v>
      </c>
    </row>
    <row r="8132" spans="1:13" hidden="1" x14ac:dyDescent="0.2">
      <c r="A8132" t="s">
        <v>87</v>
      </c>
      <c r="B8132" t="s">
        <v>1340</v>
      </c>
      <c r="C8132" t="s">
        <v>1145</v>
      </c>
      <c r="E8132" t="s">
        <v>20</v>
      </c>
      <c r="I8132">
        <v>3</v>
      </c>
      <c r="J8132">
        <v>55.7</v>
      </c>
      <c r="K8132">
        <v>167.1</v>
      </c>
    </row>
    <row r="8133" spans="1:13" hidden="1" x14ac:dyDescent="0.2">
      <c r="A8133" t="s">
        <v>87</v>
      </c>
      <c r="B8133" t="s">
        <v>1340</v>
      </c>
      <c r="C8133" t="s">
        <v>1145</v>
      </c>
      <c r="E8133" t="s">
        <v>366</v>
      </c>
      <c r="F8133" t="s">
        <v>367</v>
      </c>
      <c r="G8133" t="s">
        <v>129</v>
      </c>
      <c r="H8133" t="s">
        <v>192</v>
      </c>
      <c r="I8133">
        <v>0.25</v>
      </c>
      <c r="J8133">
        <v>55.7</v>
      </c>
      <c r="K8133">
        <v>13.925000000000001</v>
      </c>
      <c r="L8133" t="s">
        <v>24</v>
      </c>
    </row>
    <row r="8134" spans="1:13" hidden="1" x14ac:dyDescent="0.2">
      <c r="A8134" t="s">
        <v>87</v>
      </c>
      <c r="B8134" t="s">
        <v>1340</v>
      </c>
      <c r="C8134" t="s">
        <v>1145</v>
      </c>
      <c r="E8134" t="s">
        <v>1213</v>
      </c>
      <c r="F8134" t="s">
        <v>1214</v>
      </c>
      <c r="G8134" t="s">
        <v>134</v>
      </c>
      <c r="H8134" t="s">
        <v>1215</v>
      </c>
      <c r="I8134">
        <v>1</v>
      </c>
      <c r="J8134">
        <v>55.7</v>
      </c>
      <c r="K8134">
        <v>55.7</v>
      </c>
      <c r="L8134" t="s">
        <v>135</v>
      </c>
      <c r="M8134" t="s">
        <v>1216</v>
      </c>
    </row>
    <row r="8135" spans="1:13" hidden="1" x14ac:dyDescent="0.2">
      <c r="A8135" t="s">
        <v>87</v>
      </c>
      <c r="B8135" t="s">
        <v>1340</v>
      </c>
      <c r="C8135" t="s">
        <v>1145</v>
      </c>
      <c r="E8135" t="s">
        <v>1230</v>
      </c>
      <c r="F8135" t="s">
        <v>1231</v>
      </c>
      <c r="G8135" t="s">
        <v>134</v>
      </c>
      <c r="H8135" t="s">
        <v>64</v>
      </c>
      <c r="I8135">
        <v>0.75</v>
      </c>
      <c r="J8135">
        <v>55.7</v>
      </c>
      <c r="K8135">
        <v>41.774999999999999</v>
      </c>
      <c r="L8135" t="s">
        <v>24</v>
      </c>
      <c r="M8135" t="s">
        <v>1232</v>
      </c>
    </row>
    <row r="8136" spans="1:13" hidden="1" x14ac:dyDescent="0.2">
      <c r="A8136" t="s">
        <v>87</v>
      </c>
      <c r="B8136" t="s">
        <v>1340</v>
      </c>
      <c r="C8136" t="s">
        <v>1145</v>
      </c>
      <c r="E8136" t="s">
        <v>1392</v>
      </c>
      <c r="F8136" t="s">
        <v>1393</v>
      </c>
      <c r="G8136" t="s">
        <v>134</v>
      </c>
      <c r="H8136" t="s">
        <v>180</v>
      </c>
      <c r="I8136">
        <v>3</v>
      </c>
      <c r="J8136">
        <v>55.7</v>
      </c>
      <c r="K8136">
        <v>167.1</v>
      </c>
      <c r="L8136" t="s">
        <v>24</v>
      </c>
      <c r="M8136" t="s">
        <v>1394</v>
      </c>
    </row>
    <row r="8137" spans="1:13" hidden="1" x14ac:dyDescent="0.2">
      <c r="A8137" t="s">
        <v>87</v>
      </c>
      <c r="B8137" t="s">
        <v>1340</v>
      </c>
      <c r="C8137" t="s">
        <v>1145</v>
      </c>
      <c r="E8137" t="s">
        <v>1270</v>
      </c>
      <c r="F8137" t="s">
        <v>629</v>
      </c>
      <c r="G8137" t="s">
        <v>134</v>
      </c>
      <c r="H8137" t="s">
        <v>32</v>
      </c>
      <c r="I8137">
        <v>0.5</v>
      </c>
      <c r="J8137">
        <v>55.7</v>
      </c>
      <c r="K8137">
        <v>27.85</v>
      </c>
      <c r="L8137" t="s">
        <v>162</v>
      </c>
    </row>
    <row r="8138" spans="1:13" hidden="1" x14ac:dyDescent="0.2">
      <c r="A8138" t="s">
        <v>87</v>
      </c>
      <c r="B8138" t="s">
        <v>1340</v>
      </c>
      <c r="C8138" t="s">
        <v>1145</v>
      </c>
      <c r="E8138" t="s">
        <v>1355</v>
      </c>
      <c r="F8138" t="s">
        <v>1356</v>
      </c>
      <c r="G8138" t="s">
        <v>1191</v>
      </c>
      <c r="H8138" t="s">
        <v>64</v>
      </c>
      <c r="I8138">
        <v>0.25</v>
      </c>
      <c r="J8138">
        <v>55.7</v>
      </c>
      <c r="K8138">
        <v>13.925000000000001</v>
      </c>
      <c r="L8138" t="s">
        <v>24</v>
      </c>
      <c r="M8138" t="s">
        <v>1293</v>
      </c>
    </row>
    <row r="8139" spans="1:13" hidden="1" x14ac:dyDescent="0.2">
      <c r="A8139" t="s">
        <v>87</v>
      </c>
      <c r="B8139" t="s">
        <v>1340</v>
      </c>
      <c r="C8139" t="s">
        <v>1145</v>
      </c>
      <c r="E8139" t="s">
        <v>1364</v>
      </c>
      <c r="F8139" t="s">
        <v>1365</v>
      </c>
      <c r="G8139" t="s">
        <v>134</v>
      </c>
      <c r="H8139" t="s">
        <v>64</v>
      </c>
      <c r="I8139">
        <v>3.25</v>
      </c>
      <c r="J8139">
        <v>55.7</v>
      </c>
      <c r="K8139">
        <v>181.02500000000001</v>
      </c>
      <c r="L8139" t="s">
        <v>24</v>
      </c>
      <c r="M8139" t="s">
        <v>1366</v>
      </c>
    </row>
    <row r="8140" spans="1:13" hidden="1" x14ac:dyDescent="0.2">
      <c r="A8140" t="s">
        <v>88</v>
      </c>
      <c r="B8140" t="s">
        <v>1340</v>
      </c>
      <c r="C8140" t="s">
        <v>1145</v>
      </c>
      <c r="E8140" t="s">
        <v>1260</v>
      </c>
      <c r="F8140" t="s">
        <v>1261</v>
      </c>
      <c r="G8140" t="s">
        <v>134</v>
      </c>
      <c r="H8140" t="s">
        <v>180</v>
      </c>
      <c r="I8140">
        <v>1.5</v>
      </c>
      <c r="J8140">
        <v>55.7</v>
      </c>
      <c r="K8140">
        <v>83.55</v>
      </c>
      <c r="L8140" t="s">
        <v>24</v>
      </c>
      <c r="M8140" t="s">
        <v>616</v>
      </c>
    </row>
    <row r="8141" spans="1:13" hidden="1" x14ac:dyDescent="0.2">
      <c r="A8141" t="s">
        <v>88</v>
      </c>
      <c r="B8141" t="s">
        <v>1340</v>
      </c>
      <c r="C8141" t="s">
        <v>1145</v>
      </c>
      <c r="E8141" t="s">
        <v>19</v>
      </c>
      <c r="I8141">
        <v>19</v>
      </c>
      <c r="J8141">
        <v>55.7</v>
      </c>
      <c r="K8141">
        <v>1058.3</v>
      </c>
    </row>
    <row r="8142" spans="1:13" hidden="1" x14ac:dyDescent="0.2">
      <c r="A8142" t="s">
        <v>88</v>
      </c>
      <c r="B8142" t="s">
        <v>1340</v>
      </c>
      <c r="C8142" t="s">
        <v>1145</v>
      </c>
      <c r="E8142" t="s">
        <v>1395</v>
      </c>
      <c r="F8142" t="s">
        <v>1359</v>
      </c>
      <c r="G8142" t="s">
        <v>134</v>
      </c>
      <c r="H8142" t="s">
        <v>23</v>
      </c>
      <c r="I8142">
        <v>1.25</v>
      </c>
      <c r="J8142">
        <v>55.7</v>
      </c>
      <c r="K8142">
        <v>69.625</v>
      </c>
      <c r="L8142" t="s">
        <v>24</v>
      </c>
      <c r="M8142" t="s">
        <v>1360</v>
      </c>
    </row>
    <row r="8143" spans="1:13" hidden="1" x14ac:dyDescent="0.2">
      <c r="A8143" t="s">
        <v>88</v>
      </c>
      <c r="B8143" t="s">
        <v>1340</v>
      </c>
      <c r="C8143" t="s">
        <v>1145</v>
      </c>
      <c r="E8143" t="s">
        <v>1217</v>
      </c>
      <c r="F8143" t="s">
        <v>1218</v>
      </c>
      <c r="G8143" t="s">
        <v>1191</v>
      </c>
      <c r="H8143" t="s">
        <v>32</v>
      </c>
      <c r="I8143">
        <v>4</v>
      </c>
      <c r="J8143">
        <v>55.7</v>
      </c>
      <c r="K8143">
        <v>222.8</v>
      </c>
      <c r="L8143" t="s">
        <v>217</v>
      </c>
      <c r="M8143" t="s">
        <v>181</v>
      </c>
    </row>
    <row r="8144" spans="1:13" hidden="1" x14ac:dyDescent="0.2">
      <c r="A8144" t="s">
        <v>88</v>
      </c>
      <c r="B8144" t="s">
        <v>1340</v>
      </c>
      <c r="C8144" t="s">
        <v>1145</v>
      </c>
      <c r="E8144" t="s">
        <v>991</v>
      </c>
      <c r="F8144" t="s">
        <v>992</v>
      </c>
      <c r="G8144" t="s">
        <v>396</v>
      </c>
      <c r="H8144" t="s">
        <v>180</v>
      </c>
      <c r="I8144">
        <v>0.25</v>
      </c>
      <c r="J8144">
        <v>55.7</v>
      </c>
      <c r="K8144">
        <v>13.925000000000001</v>
      </c>
      <c r="L8144" t="s">
        <v>162</v>
      </c>
    </row>
    <row r="8145" spans="1:13" hidden="1" x14ac:dyDescent="0.2">
      <c r="A8145" t="s">
        <v>88</v>
      </c>
      <c r="B8145" t="s">
        <v>1340</v>
      </c>
      <c r="C8145" t="s">
        <v>1145</v>
      </c>
      <c r="E8145" t="s">
        <v>1388</v>
      </c>
      <c r="F8145" t="s">
        <v>1389</v>
      </c>
      <c r="G8145" t="s">
        <v>31</v>
      </c>
      <c r="H8145" t="s">
        <v>1215</v>
      </c>
      <c r="I8145">
        <v>1</v>
      </c>
      <c r="J8145">
        <v>55.7</v>
      </c>
      <c r="K8145">
        <v>55.7</v>
      </c>
      <c r="L8145" t="s">
        <v>24</v>
      </c>
    </row>
    <row r="8146" spans="1:13" hidden="1" x14ac:dyDescent="0.2">
      <c r="A8146" t="s">
        <v>88</v>
      </c>
      <c r="B8146" t="s">
        <v>1340</v>
      </c>
      <c r="C8146" t="s">
        <v>1145</v>
      </c>
      <c r="E8146" t="s">
        <v>40</v>
      </c>
      <c r="I8146">
        <v>0.5</v>
      </c>
      <c r="J8146">
        <v>55.7</v>
      </c>
      <c r="K8146">
        <v>27.85</v>
      </c>
    </row>
    <row r="8147" spans="1:13" hidden="1" x14ac:dyDescent="0.2">
      <c r="A8147" t="s">
        <v>88</v>
      </c>
      <c r="B8147" t="s">
        <v>1340</v>
      </c>
      <c r="C8147" t="s">
        <v>1145</v>
      </c>
      <c r="E8147" t="s">
        <v>1353</v>
      </c>
      <c r="F8147" t="s">
        <v>1354</v>
      </c>
      <c r="G8147" t="s">
        <v>134</v>
      </c>
      <c r="H8147" t="s">
        <v>64</v>
      </c>
      <c r="I8147">
        <v>2.5</v>
      </c>
      <c r="J8147">
        <v>55.7</v>
      </c>
      <c r="K8147">
        <v>139.25</v>
      </c>
      <c r="L8147" t="s">
        <v>24</v>
      </c>
      <c r="M8147" t="s">
        <v>1224</v>
      </c>
    </row>
    <row r="8148" spans="1:13" hidden="1" x14ac:dyDescent="0.2">
      <c r="A8148" t="s">
        <v>88</v>
      </c>
      <c r="B8148" t="s">
        <v>1340</v>
      </c>
      <c r="C8148" t="s">
        <v>1145</v>
      </c>
      <c r="E8148" t="s">
        <v>1374</v>
      </c>
      <c r="F8148" t="s">
        <v>1375</v>
      </c>
      <c r="G8148" t="s">
        <v>134</v>
      </c>
      <c r="H8148" t="s">
        <v>64</v>
      </c>
      <c r="I8148">
        <v>1.5</v>
      </c>
      <c r="J8148">
        <v>55.7</v>
      </c>
      <c r="K8148">
        <v>83.55</v>
      </c>
      <c r="L8148" t="s">
        <v>24</v>
      </c>
      <c r="M8148" t="s">
        <v>1216</v>
      </c>
    </row>
    <row r="8149" spans="1:13" hidden="1" x14ac:dyDescent="0.2">
      <c r="A8149" t="s">
        <v>88</v>
      </c>
      <c r="B8149" t="s">
        <v>1340</v>
      </c>
      <c r="C8149" t="s">
        <v>1145</v>
      </c>
      <c r="E8149" t="s">
        <v>20</v>
      </c>
      <c r="I8149">
        <v>1.5</v>
      </c>
      <c r="J8149">
        <v>55.7</v>
      </c>
      <c r="K8149">
        <v>83.55</v>
      </c>
    </row>
    <row r="8150" spans="1:13" hidden="1" x14ac:dyDescent="0.2">
      <c r="A8150" t="s">
        <v>88</v>
      </c>
      <c r="B8150" t="s">
        <v>1340</v>
      </c>
      <c r="C8150" t="s">
        <v>1145</v>
      </c>
      <c r="E8150" t="s">
        <v>1392</v>
      </c>
      <c r="F8150" t="s">
        <v>1393</v>
      </c>
      <c r="G8150" t="s">
        <v>134</v>
      </c>
      <c r="H8150" t="s">
        <v>180</v>
      </c>
      <c r="I8150">
        <v>1.5</v>
      </c>
      <c r="J8150">
        <v>55.7</v>
      </c>
      <c r="K8150">
        <v>83.55</v>
      </c>
      <c r="L8150" t="s">
        <v>24</v>
      </c>
      <c r="M8150" t="s">
        <v>1394</v>
      </c>
    </row>
    <row r="8151" spans="1:13" hidden="1" x14ac:dyDescent="0.2">
      <c r="A8151" t="s">
        <v>88</v>
      </c>
      <c r="B8151" t="s">
        <v>1340</v>
      </c>
      <c r="C8151" t="s">
        <v>1145</v>
      </c>
      <c r="E8151" t="s">
        <v>1181</v>
      </c>
      <c r="F8151" t="s">
        <v>1182</v>
      </c>
      <c r="G8151" t="s">
        <v>134</v>
      </c>
      <c r="H8151" t="s">
        <v>32</v>
      </c>
      <c r="I8151">
        <v>2</v>
      </c>
      <c r="J8151">
        <v>55.7</v>
      </c>
      <c r="K8151">
        <v>111.4</v>
      </c>
      <c r="L8151" t="s">
        <v>24</v>
      </c>
      <c r="M8151" t="s">
        <v>1173</v>
      </c>
    </row>
    <row r="8152" spans="1:13" hidden="1" x14ac:dyDescent="0.2">
      <c r="A8152" t="s">
        <v>88</v>
      </c>
      <c r="B8152" t="s">
        <v>1340</v>
      </c>
      <c r="C8152" t="s">
        <v>1145</v>
      </c>
      <c r="E8152" t="s">
        <v>628</v>
      </c>
      <c r="F8152" t="s">
        <v>629</v>
      </c>
      <c r="G8152" t="s">
        <v>134</v>
      </c>
      <c r="H8152" t="s">
        <v>32</v>
      </c>
      <c r="I8152">
        <v>4.25</v>
      </c>
      <c r="J8152">
        <v>55.7</v>
      </c>
      <c r="K8152">
        <v>236.72499999999999</v>
      </c>
      <c r="L8152" t="s">
        <v>162</v>
      </c>
    </row>
    <row r="8153" spans="1:13" hidden="1" x14ac:dyDescent="0.2">
      <c r="A8153" t="s">
        <v>88</v>
      </c>
      <c r="B8153" t="s">
        <v>1340</v>
      </c>
      <c r="C8153" t="s">
        <v>1145</v>
      </c>
      <c r="E8153" t="s">
        <v>18</v>
      </c>
      <c r="I8153">
        <v>1.5</v>
      </c>
      <c r="J8153">
        <v>55.7</v>
      </c>
      <c r="K8153">
        <v>83.55</v>
      </c>
    </row>
    <row r="8154" spans="1:13" hidden="1" x14ac:dyDescent="0.2">
      <c r="A8154" t="s">
        <v>88</v>
      </c>
      <c r="B8154" t="s">
        <v>1340</v>
      </c>
      <c r="C8154" t="s">
        <v>1145</v>
      </c>
      <c r="E8154" t="s">
        <v>1361</v>
      </c>
      <c r="F8154" t="s">
        <v>1347</v>
      </c>
      <c r="G8154" t="s">
        <v>134</v>
      </c>
      <c r="I8154">
        <v>8.75</v>
      </c>
      <c r="J8154">
        <v>55.7</v>
      </c>
      <c r="K8154">
        <v>487.375</v>
      </c>
      <c r="L8154" t="s">
        <v>24</v>
      </c>
    </row>
    <row r="8155" spans="1:13" hidden="1" x14ac:dyDescent="0.2">
      <c r="A8155" t="s">
        <v>89</v>
      </c>
      <c r="B8155" t="s">
        <v>1340</v>
      </c>
      <c r="C8155" t="s">
        <v>1145</v>
      </c>
      <c r="E8155" t="s">
        <v>17</v>
      </c>
      <c r="I8155">
        <v>31</v>
      </c>
      <c r="J8155">
        <v>55.7</v>
      </c>
      <c r="K8155">
        <v>1726.7</v>
      </c>
    </row>
    <row r="8156" spans="1:13" hidden="1" x14ac:dyDescent="0.2">
      <c r="A8156" t="s">
        <v>90</v>
      </c>
      <c r="B8156" t="s">
        <v>1340</v>
      </c>
      <c r="C8156" t="s">
        <v>1145</v>
      </c>
      <c r="E8156" t="s">
        <v>17</v>
      </c>
      <c r="I8156">
        <v>38.75</v>
      </c>
      <c r="J8156">
        <v>55.7</v>
      </c>
      <c r="K8156">
        <v>2158.375</v>
      </c>
    </row>
    <row r="8157" spans="1:13" hidden="1" x14ac:dyDescent="0.2">
      <c r="A8157" t="s">
        <v>91</v>
      </c>
      <c r="B8157" t="s">
        <v>1340</v>
      </c>
      <c r="C8157" t="s">
        <v>1145</v>
      </c>
      <c r="E8157" t="s">
        <v>17</v>
      </c>
      <c r="I8157">
        <v>38.75</v>
      </c>
      <c r="J8157">
        <v>55.7</v>
      </c>
      <c r="K8157">
        <v>2158.375</v>
      </c>
    </row>
    <row r="8158" spans="1:13" hidden="1" x14ac:dyDescent="0.2">
      <c r="A8158" t="s">
        <v>93</v>
      </c>
      <c r="B8158" t="s">
        <v>1340</v>
      </c>
      <c r="C8158" t="s">
        <v>1145</v>
      </c>
      <c r="E8158" t="s">
        <v>19</v>
      </c>
      <c r="I8158">
        <v>10.5</v>
      </c>
      <c r="J8158">
        <v>55.7</v>
      </c>
      <c r="K8158">
        <v>584.85</v>
      </c>
    </row>
    <row r="8159" spans="1:13" hidden="1" x14ac:dyDescent="0.2">
      <c r="A8159" t="s">
        <v>93</v>
      </c>
      <c r="B8159" t="s">
        <v>1340</v>
      </c>
      <c r="C8159" t="s">
        <v>1145</v>
      </c>
      <c r="E8159" t="s">
        <v>20</v>
      </c>
      <c r="I8159">
        <v>10.5</v>
      </c>
      <c r="J8159">
        <v>55.7</v>
      </c>
      <c r="K8159">
        <v>584.85</v>
      </c>
    </row>
    <row r="8160" spans="1:13" hidden="1" x14ac:dyDescent="0.2">
      <c r="A8160" t="s">
        <v>93</v>
      </c>
      <c r="B8160" t="s">
        <v>1340</v>
      </c>
      <c r="C8160" t="s">
        <v>1145</v>
      </c>
      <c r="E8160" t="s">
        <v>1378</v>
      </c>
      <c r="F8160" t="s">
        <v>629</v>
      </c>
      <c r="G8160" t="s">
        <v>134</v>
      </c>
      <c r="H8160" t="s">
        <v>32</v>
      </c>
      <c r="I8160">
        <v>5</v>
      </c>
      <c r="J8160">
        <v>55.7</v>
      </c>
      <c r="K8160">
        <v>278.5</v>
      </c>
      <c r="L8160" t="s">
        <v>162</v>
      </c>
    </row>
    <row r="8161" spans="1:13" hidden="1" x14ac:dyDescent="0.2">
      <c r="A8161" t="s">
        <v>93</v>
      </c>
      <c r="B8161" t="s">
        <v>1340</v>
      </c>
      <c r="C8161" t="s">
        <v>1145</v>
      </c>
      <c r="E8161" t="s">
        <v>1361</v>
      </c>
      <c r="F8161" t="s">
        <v>1347</v>
      </c>
      <c r="G8161" t="s">
        <v>134</v>
      </c>
      <c r="I8161">
        <v>7</v>
      </c>
      <c r="J8161">
        <v>55.7</v>
      </c>
      <c r="K8161">
        <v>389.9</v>
      </c>
      <c r="L8161" t="s">
        <v>24</v>
      </c>
    </row>
    <row r="8162" spans="1:13" hidden="1" x14ac:dyDescent="0.2">
      <c r="A8162" t="s">
        <v>93</v>
      </c>
      <c r="B8162" t="s">
        <v>1340</v>
      </c>
      <c r="C8162" t="s">
        <v>1145</v>
      </c>
      <c r="E8162" t="s">
        <v>18</v>
      </c>
      <c r="I8162">
        <v>5</v>
      </c>
      <c r="J8162">
        <v>55.7</v>
      </c>
      <c r="K8162">
        <v>278.5</v>
      </c>
    </row>
    <row r="8163" spans="1:13" hidden="1" x14ac:dyDescent="0.2">
      <c r="A8163" t="s">
        <v>93</v>
      </c>
      <c r="B8163" t="s">
        <v>1340</v>
      </c>
      <c r="C8163" t="s">
        <v>1145</v>
      </c>
      <c r="E8163" t="s">
        <v>1260</v>
      </c>
      <c r="F8163" t="s">
        <v>1261</v>
      </c>
      <c r="G8163" t="s">
        <v>134</v>
      </c>
      <c r="H8163" t="s">
        <v>180</v>
      </c>
      <c r="I8163">
        <v>1</v>
      </c>
      <c r="J8163">
        <v>55.7</v>
      </c>
      <c r="K8163">
        <v>55.7</v>
      </c>
      <c r="L8163" t="s">
        <v>24</v>
      </c>
      <c r="M8163" t="s">
        <v>616</v>
      </c>
    </row>
    <row r="8164" spans="1:13" hidden="1" x14ac:dyDescent="0.2">
      <c r="A8164" t="s">
        <v>93</v>
      </c>
      <c r="B8164" t="s">
        <v>1340</v>
      </c>
      <c r="C8164" t="s">
        <v>1145</v>
      </c>
      <c r="E8164" t="s">
        <v>40</v>
      </c>
      <c r="I8164">
        <v>1</v>
      </c>
      <c r="J8164">
        <v>55.7</v>
      </c>
      <c r="K8164">
        <v>55.7</v>
      </c>
    </row>
    <row r="8165" spans="1:13" hidden="1" x14ac:dyDescent="0.2">
      <c r="A8165" t="s">
        <v>93</v>
      </c>
      <c r="B8165" t="s">
        <v>1340</v>
      </c>
      <c r="C8165" t="s">
        <v>1145</v>
      </c>
      <c r="E8165" t="s">
        <v>1268</v>
      </c>
      <c r="F8165" t="s">
        <v>629</v>
      </c>
      <c r="G8165" t="s">
        <v>134</v>
      </c>
      <c r="H8165" t="s">
        <v>32</v>
      </c>
      <c r="I8165">
        <v>1</v>
      </c>
      <c r="J8165">
        <v>55.7</v>
      </c>
      <c r="K8165">
        <v>55.7</v>
      </c>
      <c r="L8165" t="s">
        <v>162</v>
      </c>
    </row>
    <row r="8166" spans="1:13" hidden="1" x14ac:dyDescent="0.2">
      <c r="A8166" t="s">
        <v>94</v>
      </c>
      <c r="B8166" t="s">
        <v>1340</v>
      </c>
      <c r="C8166" t="s">
        <v>1145</v>
      </c>
      <c r="E8166" t="s">
        <v>19</v>
      </c>
      <c r="I8166">
        <v>14</v>
      </c>
      <c r="J8166">
        <v>55.7</v>
      </c>
      <c r="K8166">
        <v>779.8</v>
      </c>
    </row>
    <row r="8167" spans="1:13" hidden="1" x14ac:dyDescent="0.2">
      <c r="A8167" t="s">
        <v>94</v>
      </c>
      <c r="B8167" t="s">
        <v>1340</v>
      </c>
      <c r="C8167" t="s">
        <v>1145</v>
      </c>
      <c r="E8167" t="s">
        <v>1269</v>
      </c>
      <c r="F8167" t="s">
        <v>629</v>
      </c>
      <c r="G8167" t="s">
        <v>134</v>
      </c>
      <c r="H8167" t="s">
        <v>32</v>
      </c>
      <c r="I8167">
        <v>1.25</v>
      </c>
      <c r="J8167">
        <v>55.7</v>
      </c>
      <c r="K8167">
        <v>69.625</v>
      </c>
      <c r="L8167" t="s">
        <v>162</v>
      </c>
    </row>
    <row r="8168" spans="1:13" hidden="1" x14ac:dyDescent="0.2">
      <c r="A8168" t="s">
        <v>94</v>
      </c>
      <c r="B8168" t="s">
        <v>1340</v>
      </c>
      <c r="C8168" t="s">
        <v>1145</v>
      </c>
      <c r="E8168" t="s">
        <v>20</v>
      </c>
      <c r="I8168">
        <v>5</v>
      </c>
      <c r="J8168">
        <v>55.7</v>
      </c>
      <c r="K8168">
        <v>278.5</v>
      </c>
    </row>
    <row r="8169" spans="1:13" hidden="1" x14ac:dyDescent="0.2">
      <c r="A8169" t="s">
        <v>94</v>
      </c>
      <c r="B8169" t="s">
        <v>1340</v>
      </c>
      <c r="C8169" t="s">
        <v>1145</v>
      </c>
      <c r="E8169" t="s">
        <v>991</v>
      </c>
      <c r="F8169" t="s">
        <v>992</v>
      </c>
      <c r="G8169" t="s">
        <v>396</v>
      </c>
      <c r="H8169" t="s">
        <v>180</v>
      </c>
      <c r="I8169">
        <v>2.5</v>
      </c>
      <c r="J8169">
        <v>55.7</v>
      </c>
      <c r="K8169">
        <v>139.25</v>
      </c>
      <c r="L8169" t="s">
        <v>162</v>
      </c>
    </row>
    <row r="8170" spans="1:13" hidden="1" x14ac:dyDescent="0.2">
      <c r="A8170" t="s">
        <v>94</v>
      </c>
      <c r="B8170" t="s">
        <v>1340</v>
      </c>
      <c r="C8170" t="s">
        <v>1145</v>
      </c>
      <c r="E8170" t="s">
        <v>1213</v>
      </c>
      <c r="F8170" t="s">
        <v>1214</v>
      </c>
      <c r="G8170" t="s">
        <v>134</v>
      </c>
      <c r="H8170" t="s">
        <v>1215</v>
      </c>
      <c r="I8170">
        <v>1.25</v>
      </c>
      <c r="J8170">
        <v>55.7</v>
      </c>
      <c r="K8170">
        <v>69.625</v>
      </c>
      <c r="L8170" t="s">
        <v>135</v>
      </c>
      <c r="M8170" t="s">
        <v>1216</v>
      </c>
    </row>
    <row r="8171" spans="1:13" hidden="1" x14ac:dyDescent="0.2">
      <c r="A8171" t="s">
        <v>94</v>
      </c>
      <c r="B8171" t="s">
        <v>1340</v>
      </c>
      <c r="C8171" t="s">
        <v>1145</v>
      </c>
      <c r="E8171" t="s">
        <v>1367</v>
      </c>
      <c r="F8171" t="s">
        <v>1368</v>
      </c>
      <c r="G8171" t="s">
        <v>1191</v>
      </c>
      <c r="H8171" t="s">
        <v>198</v>
      </c>
      <c r="I8171">
        <v>1.5</v>
      </c>
      <c r="J8171">
        <v>55.7</v>
      </c>
      <c r="K8171">
        <v>83.55</v>
      </c>
      <c r="L8171" t="s">
        <v>162</v>
      </c>
      <c r="M8171" t="s">
        <v>1369</v>
      </c>
    </row>
    <row r="8172" spans="1:13" hidden="1" x14ac:dyDescent="0.2">
      <c r="A8172" t="s">
        <v>94</v>
      </c>
      <c r="B8172" t="s">
        <v>1340</v>
      </c>
      <c r="C8172" t="s">
        <v>1145</v>
      </c>
      <c r="E8172" t="s">
        <v>1189</v>
      </c>
      <c r="F8172" t="s">
        <v>1190</v>
      </c>
      <c r="G8172" t="s">
        <v>1191</v>
      </c>
      <c r="H8172" t="s">
        <v>64</v>
      </c>
      <c r="I8172">
        <v>3.25</v>
      </c>
      <c r="J8172">
        <v>55.7</v>
      </c>
      <c r="K8172">
        <v>181.02500000000001</v>
      </c>
      <c r="L8172" t="s">
        <v>24</v>
      </c>
      <c r="M8172" t="s">
        <v>1192</v>
      </c>
    </row>
    <row r="8173" spans="1:13" hidden="1" x14ac:dyDescent="0.2">
      <c r="A8173" t="s">
        <v>94</v>
      </c>
      <c r="B8173" t="s">
        <v>1340</v>
      </c>
      <c r="C8173" t="s">
        <v>1145</v>
      </c>
      <c r="E8173" t="s">
        <v>1268</v>
      </c>
      <c r="F8173" t="s">
        <v>629</v>
      </c>
      <c r="G8173" t="s">
        <v>134</v>
      </c>
      <c r="H8173" t="s">
        <v>32</v>
      </c>
      <c r="I8173">
        <v>1.5</v>
      </c>
      <c r="J8173">
        <v>55.7</v>
      </c>
      <c r="K8173">
        <v>83.55</v>
      </c>
      <c r="L8173" t="s">
        <v>162</v>
      </c>
    </row>
    <row r="8174" spans="1:13" hidden="1" x14ac:dyDescent="0.2">
      <c r="A8174" t="s">
        <v>94</v>
      </c>
      <c r="B8174" t="s">
        <v>1340</v>
      </c>
      <c r="C8174" t="s">
        <v>1145</v>
      </c>
      <c r="E8174" t="s">
        <v>40</v>
      </c>
      <c r="I8174">
        <v>2</v>
      </c>
      <c r="J8174">
        <v>55.7</v>
      </c>
      <c r="K8174">
        <v>111.4</v>
      </c>
    </row>
    <row r="8175" spans="1:13" hidden="1" x14ac:dyDescent="0.2">
      <c r="A8175" t="s">
        <v>94</v>
      </c>
      <c r="B8175" t="s">
        <v>1340</v>
      </c>
      <c r="C8175" t="s">
        <v>1145</v>
      </c>
      <c r="E8175" t="s">
        <v>1348</v>
      </c>
      <c r="F8175" t="s">
        <v>1349</v>
      </c>
      <c r="G8175" t="s">
        <v>396</v>
      </c>
      <c r="H8175" t="s">
        <v>180</v>
      </c>
      <c r="I8175">
        <v>2</v>
      </c>
      <c r="J8175">
        <v>55.7</v>
      </c>
      <c r="K8175">
        <v>111.4</v>
      </c>
      <c r="L8175" t="s">
        <v>162</v>
      </c>
      <c r="M8175" t="s">
        <v>1350</v>
      </c>
    </row>
    <row r="8176" spans="1:13" hidden="1" x14ac:dyDescent="0.2">
      <c r="A8176" t="s">
        <v>94</v>
      </c>
      <c r="B8176" t="s">
        <v>1340</v>
      </c>
      <c r="C8176" t="s">
        <v>1145</v>
      </c>
      <c r="E8176" t="s">
        <v>628</v>
      </c>
      <c r="F8176" t="s">
        <v>629</v>
      </c>
      <c r="G8176" t="s">
        <v>134</v>
      </c>
      <c r="H8176" t="s">
        <v>32</v>
      </c>
      <c r="I8176">
        <v>2</v>
      </c>
      <c r="J8176">
        <v>55.7</v>
      </c>
      <c r="K8176">
        <v>111.4</v>
      </c>
      <c r="L8176" t="s">
        <v>162</v>
      </c>
    </row>
    <row r="8177" spans="1:13" hidden="1" x14ac:dyDescent="0.2">
      <c r="A8177" t="s">
        <v>94</v>
      </c>
      <c r="B8177" t="s">
        <v>1340</v>
      </c>
      <c r="C8177" t="s">
        <v>1145</v>
      </c>
      <c r="E8177" t="s">
        <v>1260</v>
      </c>
      <c r="F8177" t="s">
        <v>1261</v>
      </c>
      <c r="G8177" t="s">
        <v>134</v>
      </c>
      <c r="H8177" t="s">
        <v>180</v>
      </c>
      <c r="I8177">
        <v>0.5</v>
      </c>
      <c r="J8177">
        <v>55.7</v>
      </c>
      <c r="K8177">
        <v>27.85</v>
      </c>
      <c r="L8177" t="s">
        <v>24</v>
      </c>
      <c r="M8177" t="s">
        <v>616</v>
      </c>
    </row>
    <row r="8178" spans="1:13" hidden="1" x14ac:dyDescent="0.2">
      <c r="A8178" t="s">
        <v>94</v>
      </c>
      <c r="B8178" t="s">
        <v>1340</v>
      </c>
      <c r="C8178" t="s">
        <v>1145</v>
      </c>
      <c r="E8178" t="s">
        <v>1346</v>
      </c>
      <c r="F8178" t="s">
        <v>1347</v>
      </c>
      <c r="G8178" t="s">
        <v>134</v>
      </c>
      <c r="I8178">
        <v>3.75</v>
      </c>
      <c r="J8178">
        <v>55.7</v>
      </c>
      <c r="K8178">
        <v>208.875</v>
      </c>
      <c r="L8178" t="s">
        <v>24</v>
      </c>
    </row>
    <row r="8179" spans="1:13" hidden="1" x14ac:dyDescent="0.2">
      <c r="A8179" t="s">
        <v>94</v>
      </c>
      <c r="B8179" t="s">
        <v>1340</v>
      </c>
      <c r="C8179" t="s">
        <v>1145</v>
      </c>
      <c r="E8179" t="s">
        <v>190</v>
      </c>
      <c r="F8179" t="s">
        <v>191</v>
      </c>
      <c r="G8179" t="s">
        <v>63</v>
      </c>
      <c r="H8179" t="s">
        <v>192</v>
      </c>
      <c r="I8179">
        <v>2.25</v>
      </c>
      <c r="J8179">
        <v>55.7</v>
      </c>
      <c r="K8179">
        <v>125.325</v>
      </c>
      <c r="L8179" t="s">
        <v>193</v>
      </c>
    </row>
    <row r="8180" spans="1:13" hidden="1" x14ac:dyDescent="0.2">
      <c r="A8180" t="s">
        <v>94</v>
      </c>
      <c r="B8180" t="s">
        <v>1340</v>
      </c>
      <c r="C8180" t="s">
        <v>1145</v>
      </c>
      <c r="E8180" t="s">
        <v>40</v>
      </c>
      <c r="I8180">
        <v>1.25</v>
      </c>
      <c r="J8180">
        <v>55.7</v>
      </c>
      <c r="K8180">
        <v>69.625</v>
      </c>
    </row>
    <row r="8181" spans="1:13" hidden="1" x14ac:dyDescent="0.2">
      <c r="A8181" t="s">
        <v>95</v>
      </c>
      <c r="B8181" t="s">
        <v>1340</v>
      </c>
      <c r="C8181" t="s">
        <v>1145</v>
      </c>
      <c r="E8181" t="s">
        <v>19</v>
      </c>
      <c r="I8181">
        <v>9</v>
      </c>
      <c r="J8181">
        <v>55.7</v>
      </c>
      <c r="K8181">
        <v>501.3</v>
      </c>
    </row>
    <row r="8182" spans="1:13" hidden="1" x14ac:dyDescent="0.2">
      <c r="A8182" t="s">
        <v>95</v>
      </c>
      <c r="B8182" t="s">
        <v>1340</v>
      </c>
      <c r="C8182" t="s">
        <v>1145</v>
      </c>
      <c r="E8182" t="s">
        <v>20</v>
      </c>
      <c r="I8182">
        <v>10</v>
      </c>
      <c r="J8182">
        <v>55.7</v>
      </c>
      <c r="K8182">
        <v>557</v>
      </c>
    </row>
    <row r="8183" spans="1:13" hidden="1" x14ac:dyDescent="0.2">
      <c r="A8183" t="s">
        <v>95</v>
      </c>
      <c r="B8183" t="s">
        <v>1340</v>
      </c>
      <c r="C8183" t="s">
        <v>1145</v>
      </c>
      <c r="E8183" t="s">
        <v>1346</v>
      </c>
      <c r="F8183" t="s">
        <v>1347</v>
      </c>
      <c r="G8183" t="s">
        <v>134</v>
      </c>
      <c r="I8183">
        <v>5.25</v>
      </c>
      <c r="J8183">
        <v>55.7</v>
      </c>
      <c r="K8183">
        <v>292.42500000000001</v>
      </c>
      <c r="L8183" t="s">
        <v>24</v>
      </c>
    </row>
    <row r="8184" spans="1:13" hidden="1" x14ac:dyDescent="0.2">
      <c r="A8184" t="s">
        <v>95</v>
      </c>
      <c r="B8184" t="s">
        <v>1340</v>
      </c>
      <c r="C8184" t="s">
        <v>1145</v>
      </c>
      <c r="E8184" t="s">
        <v>991</v>
      </c>
      <c r="F8184" t="s">
        <v>992</v>
      </c>
      <c r="G8184" t="s">
        <v>396</v>
      </c>
      <c r="H8184" t="s">
        <v>180</v>
      </c>
      <c r="I8184">
        <v>3.5</v>
      </c>
      <c r="J8184">
        <v>55.7</v>
      </c>
      <c r="K8184">
        <v>194.95</v>
      </c>
      <c r="L8184" t="s">
        <v>162</v>
      </c>
    </row>
    <row r="8185" spans="1:13" hidden="1" x14ac:dyDescent="0.2">
      <c r="A8185" t="s">
        <v>95</v>
      </c>
      <c r="B8185" t="s">
        <v>1340</v>
      </c>
      <c r="C8185" t="s">
        <v>1145</v>
      </c>
      <c r="E8185" t="s">
        <v>40</v>
      </c>
      <c r="I8185">
        <v>2.5</v>
      </c>
      <c r="J8185">
        <v>55.7</v>
      </c>
      <c r="K8185">
        <v>139.25</v>
      </c>
    </row>
    <row r="8186" spans="1:13" hidden="1" x14ac:dyDescent="0.2">
      <c r="A8186" t="s">
        <v>95</v>
      </c>
      <c r="B8186" t="s">
        <v>1340</v>
      </c>
      <c r="C8186" t="s">
        <v>1145</v>
      </c>
      <c r="E8186" t="s">
        <v>1343</v>
      </c>
      <c r="F8186" t="s">
        <v>1344</v>
      </c>
      <c r="I8186">
        <v>1</v>
      </c>
      <c r="J8186">
        <v>55.7</v>
      </c>
      <c r="K8186">
        <v>55.7</v>
      </c>
      <c r="L8186" t="s">
        <v>217</v>
      </c>
      <c r="M8186" t="s">
        <v>1345</v>
      </c>
    </row>
    <row r="8187" spans="1:13" hidden="1" x14ac:dyDescent="0.2">
      <c r="A8187" t="s">
        <v>95</v>
      </c>
      <c r="B8187" t="s">
        <v>1340</v>
      </c>
      <c r="C8187" t="s">
        <v>1145</v>
      </c>
      <c r="E8187" t="s">
        <v>1242</v>
      </c>
      <c r="F8187" t="s">
        <v>1243</v>
      </c>
      <c r="G8187" t="s">
        <v>134</v>
      </c>
      <c r="H8187" t="s">
        <v>64</v>
      </c>
      <c r="I8187">
        <v>2.5</v>
      </c>
      <c r="J8187">
        <v>55.7</v>
      </c>
      <c r="K8187">
        <v>139.25</v>
      </c>
      <c r="L8187" t="s">
        <v>24</v>
      </c>
      <c r="M8187" t="s">
        <v>1244</v>
      </c>
    </row>
    <row r="8188" spans="1:13" hidden="1" x14ac:dyDescent="0.2">
      <c r="A8188" t="s">
        <v>95</v>
      </c>
      <c r="B8188" t="s">
        <v>1340</v>
      </c>
      <c r="C8188" t="s">
        <v>1145</v>
      </c>
      <c r="E8188" t="s">
        <v>1378</v>
      </c>
      <c r="F8188" t="s">
        <v>629</v>
      </c>
      <c r="G8188" t="s">
        <v>134</v>
      </c>
      <c r="H8188" t="s">
        <v>32</v>
      </c>
      <c r="I8188">
        <v>2</v>
      </c>
      <c r="J8188">
        <v>55.7</v>
      </c>
      <c r="K8188">
        <v>111.4</v>
      </c>
      <c r="L8188" t="s">
        <v>162</v>
      </c>
    </row>
    <row r="8189" spans="1:13" hidden="1" x14ac:dyDescent="0.2">
      <c r="A8189" t="s">
        <v>95</v>
      </c>
      <c r="B8189" t="s">
        <v>1340</v>
      </c>
      <c r="C8189" t="s">
        <v>1145</v>
      </c>
      <c r="E8189" t="s">
        <v>1260</v>
      </c>
      <c r="F8189" t="s">
        <v>1261</v>
      </c>
      <c r="G8189" t="s">
        <v>134</v>
      </c>
      <c r="H8189" t="s">
        <v>180</v>
      </c>
      <c r="I8189">
        <v>2</v>
      </c>
      <c r="J8189">
        <v>55.7</v>
      </c>
      <c r="K8189">
        <v>111.4</v>
      </c>
      <c r="L8189" t="s">
        <v>24</v>
      </c>
      <c r="M8189" t="s">
        <v>616</v>
      </c>
    </row>
    <row r="8190" spans="1:13" hidden="1" x14ac:dyDescent="0.2">
      <c r="A8190" t="s">
        <v>95</v>
      </c>
      <c r="B8190" t="s">
        <v>1340</v>
      </c>
      <c r="C8190" t="s">
        <v>1145</v>
      </c>
      <c r="E8190" t="s">
        <v>1384</v>
      </c>
      <c r="F8190" t="s">
        <v>1372</v>
      </c>
      <c r="G8190" t="s">
        <v>134</v>
      </c>
      <c r="H8190" t="s">
        <v>145</v>
      </c>
      <c r="I8190">
        <v>0.5</v>
      </c>
      <c r="J8190">
        <v>55.7</v>
      </c>
      <c r="K8190">
        <v>27.85</v>
      </c>
      <c r="L8190" t="s">
        <v>24</v>
      </c>
      <c r="M8190" t="s">
        <v>1373</v>
      </c>
    </row>
    <row r="8191" spans="1:13" hidden="1" x14ac:dyDescent="0.2">
      <c r="A8191" t="s">
        <v>95</v>
      </c>
      <c r="B8191" t="s">
        <v>1340</v>
      </c>
      <c r="C8191" t="s">
        <v>1145</v>
      </c>
      <c r="E8191" t="s">
        <v>190</v>
      </c>
      <c r="F8191" t="s">
        <v>191</v>
      </c>
      <c r="G8191" t="s">
        <v>63</v>
      </c>
      <c r="H8191" t="s">
        <v>192</v>
      </c>
      <c r="I8191">
        <v>0.5</v>
      </c>
      <c r="J8191">
        <v>55.7</v>
      </c>
      <c r="K8191">
        <v>27.85</v>
      </c>
      <c r="L8191" t="s">
        <v>193</v>
      </c>
    </row>
    <row r="8192" spans="1:13" hidden="1" x14ac:dyDescent="0.2">
      <c r="A8192" t="s">
        <v>96</v>
      </c>
      <c r="B8192" t="s">
        <v>1340</v>
      </c>
      <c r="C8192" t="s">
        <v>1145</v>
      </c>
      <c r="E8192" t="s">
        <v>1348</v>
      </c>
      <c r="F8192" t="s">
        <v>1349</v>
      </c>
      <c r="G8192" t="s">
        <v>396</v>
      </c>
      <c r="H8192" t="s">
        <v>180</v>
      </c>
      <c r="I8192">
        <v>1</v>
      </c>
      <c r="J8192">
        <v>55.7</v>
      </c>
      <c r="K8192">
        <v>55.7</v>
      </c>
      <c r="L8192" t="s">
        <v>162</v>
      </c>
      <c r="M8192" t="s">
        <v>1350</v>
      </c>
    </row>
    <row r="8193" spans="1:13" hidden="1" x14ac:dyDescent="0.2">
      <c r="A8193" t="s">
        <v>96</v>
      </c>
      <c r="B8193" t="s">
        <v>1340</v>
      </c>
      <c r="C8193" t="s">
        <v>1145</v>
      </c>
      <c r="E8193" t="s">
        <v>20</v>
      </c>
      <c r="I8193">
        <v>10</v>
      </c>
      <c r="J8193">
        <v>55.7</v>
      </c>
      <c r="K8193">
        <v>557</v>
      </c>
    </row>
    <row r="8194" spans="1:13" hidden="1" x14ac:dyDescent="0.2">
      <c r="A8194" t="s">
        <v>96</v>
      </c>
      <c r="B8194" t="s">
        <v>1340</v>
      </c>
      <c r="C8194" t="s">
        <v>1145</v>
      </c>
      <c r="E8194" t="s">
        <v>19</v>
      </c>
      <c r="I8194">
        <v>7.5</v>
      </c>
      <c r="J8194">
        <v>55.7</v>
      </c>
      <c r="K8194">
        <v>417.75</v>
      </c>
    </row>
    <row r="8195" spans="1:13" hidden="1" x14ac:dyDescent="0.2">
      <c r="A8195" t="s">
        <v>96</v>
      </c>
      <c r="B8195" t="s">
        <v>1340</v>
      </c>
      <c r="C8195" t="s">
        <v>1145</v>
      </c>
      <c r="E8195" t="s">
        <v>1260</v>
      </c>
      <c r="F8195" t="s">
        <v>1261</v>
      </c>
      <c r="G8195" t="s">
        <v>134</v>
      </c>
      <c r="H8195" t="s">
        <v>180</v>
      </c>
      <c r="I8195">
        <v>2.25</v>
      </c>
      <c r="J8195">
        <v>55.7</v>
      </c>
      <c r="K8195">
        <v>125.325</v>
      </c>
      <c r="L8195" t="s">
        <v>24</v>
      </c>
      <c r="M8195" t="s">
        <v>616</v>
      </c>
    </row>
    <row r="8196" spans="1:13" hidden="1" x14ac:dyDescent="0.2">
      <c r="A8196" t="s">
        <v>96</v>
      </c>
      <c r="B8196" t="s">
        <v>1340</v>
      </c>
      <c r="C8196" t="s">
        <v>1145</v>
      </c>
      <c r="E8196" t="s">
        <v>991</v>
      </c>
      <c r="F8196" t="s">
        <v>992</v>
      </c>
      <c r="G8196" t="s">
        <v>396</v>
      </c>
      <c r="H8196" t="s">
        <v>180</v>
      </c>
      <c r="I8196">
        <v>2.5</v>
      </c>
      <c r="J8196">
        <v>55.7</v>
      </c>
      <c r="K8196">
        <v>139.25</v>
      </c>
      <c r="L8196" t="s">
        <v>162</v>
      </c>
    </row>
    <row r="8197" spans="1:13" hidden="1" x14ac:dyDescent="0.2">
      <c r="A8197" t="s">
        <v>96</v>
      </c>
      <c r="B8197" t="s">
        <v>1340</v>
      </c>
      <c r="C8197" t="s">
        <v>1145</v>
      </c>
      <c r="E8197" t="s">
        <v>1346</v>
      </c>
      <c r="F8197" t="s">
        <v>1347</v>
      </c>
      <c r="G8197" t="s">
        <v>134</v>
      </c>
      <c r="I8197">
        <v>4.75</v>
      </c>
      <c r="J8197">
        <v>55.7</v>
      </c>
      <c r="K8197">
        <v>264.57499999999999</v>
      </c>
      <c r="L8197" t="s">
        <v>24</v>
      </c>
    </row>
    <row r="8198" spans="1:13" hidden="1" x14ac:dyDescent="0.2">
      <c r="A8198" t="s">
        <v>96</v>
      </c>
      <c r="B8198" t="s">
        <v>1340</v>
      </c>
      <c r="C8198" t="s">
        <v>1145</v>
      </c>
      <c r="E8198" t="s">
        <v>18</v>
      </c>
      <c r="I8198">
        <v>3</v>
      </c>
      <c r="J8198">
        <v>55.7</v>
      </c>
      <c r="K8198">
        <v>167.1</v>
      </c>
    </row>
    <row r="8199" spans="1:13" hidden="1" x14ac:dyDescent="0.2">
      <c r="A8199" t="s">
        <v>96</v>
      </c>
      <c r="B8199" t="s">
        <v>1340</v>
      </c>
      <c r="C8199" t="s">
        <v>1145</v>
      </c>
      <c r="E8199" t="s">
        <v>1353</v>
      </c>
      <c r="F8199" t="s">
        <v>1354</v>
      </c>
      <c r="G8199" t="s">
        <v>134</v>
      </c>
      <c r="H8199" t="s">
        <v>64</v>
      </c>
      <c r="I8199">
        <v>1.5</v>
      </c>
      <c r="J8199">
        <v>55.7</v>
      </c>
      <c r="K8199">
        <v>83.55</v>
      </c>
      <c r="L8199" t="s">
        <v>24</v>
      </c>
      <c r="M8199" t="s">
        <v>1224</v>
      </c>
    </row>
    <row r="8200" spans="1:13" hidden="1" x14ac:dyDescent="0.2">
      <c r="A8200" t="s">
        <v>96</v>
      </c>
      <c r="B8200" t="s">
        <v>1340</v>
      </c>
      <c r="C8200" t="s">
        <v>1145</v>
      </c>
      <c r="E8200" t="s">
        <v>1213</v>
      </c>
      <c r="F8200" t="s">
        <v>1214</v>
      </c>
      <c r="G8200" t="s">
        <v>134</v>
      </c>
      <c r="H8200" t="s">
        <v>1215</v>
      </c>
      <c r="I8200">
        <v>0.25</v>
      </c>
      <c r="J8200">
        <v>55.7</v>
      </c>
      <c r="K8200">
        <v>13.925000000000001</v>
      </c>
      <c r="L8200" t="s">
        <v>135</v>
      </c>
      <c r="M8200" t="s">
        <v>1216</v>
      </c>
    </row>
    <row r="8201" spans="1:13" hidden="1" x14ac:dyDescent="0.2">
      <c r="A8201" t="s">
        <v>96</v>
      </c>
      <c r="B8201" t="s">
        <v>1340</v>
      </c>
      <c r="C8201" t="s">
        <v>1145</v>
      </c>
      <c r="E8201" t="s">
        <v>628</v>
      </c>
      <c r="F8201" t="s">
        <v>629</v>
      </c>
      <c r="G8201" t="s">
        <v>134</v>
      </c>
      <c r="H8201" t="s">
        <v>32</v>
      </c>
      <c r="I8201">
        <v>3.75</v>
      </c>
      <c r="J8201">
        <v>55.7</v>
      </c>
      <c r="K8201">
        <v>208.875</v>
      </c>
      <c r="L8201" t="s">
        <v>162</v>
      </c>
    </row>
    <row r="8202" spans="1:13" hidden="1" x14ac:dyDescent="0.2">
      <c r="A8202" t="s">
        <v>96</v>
      </c>
      <c r="B8202" t="s">
        <v>1340</v>
      </c>
      <c r="C8202" t="s">
        <v>1145</v>
      </c>
      <c r="E8202" t="s">
        <v>190</v>
      </c>
      <c r="F8202" t="s">
        <v>191</v>
      </c>
      <c r="G8202" t="s">
        <v>63</v>
      </c>
      <c r="H8202" t="s">
        <v>192</v>
      </c>
      <c r="I8202">
        <v>2</v>
      </c>
      <c r="J8202">
        <v>55.7</v>
      </c>
      <c r="K8202">
        <v>111.4</v>
      </c>
      <c r="L8202" t="s">
        <v>193</v>
      </c>
    </row>
    <row r="8203" spans="1:13" hidden="1" x14ac:dyDescent="0.2">
      <c r="A8203" t="s">
        <v>96</v>
      </c>
      <c r="B8203" t="s">
        <v>1340</v>
      </c>
      <c r="C8203" t="s">
        <v>1145</v>
      </c>
      <c r="E8203" t="s">
        <v>40</v>
      </c>
      <c r="I8203">
        <v>1.25</v>
      </c>
      <c r="J8203">
        <v>55.7</v>
      </c>
      <c r="K8203">
        <v>69.625</v>
      </c>
    </row>
    <row r="8204" spans="1:13" hidden="1" x14ac:dyDescent="0.2">
      <c r="A8204" t="s">
        <v>96</v>
      </c>
      <c r="B8204" t="s">
        <v>1340</v>
      </c>
      <c r="C8204" t="s">
        <v>1145</v>
      </c>
      <c r="E8204" t="s">
        <v>1374</v>
      </c>
      <c r="F8204" t="s">
        <v>1375</v>
      </c>
      <c r="G8204" t="s">
        <v>134</v>
      </c>
      <c r="H8204" t="s">
        <v>64</v>
      </c>
      <c r="I8204">
        <v>0.5</v>
      </c>
      <c r="J8204">
        <v>55.7</v>
      </c>
      <c r="K8204">
        <v>27.85</v>
      </c>
      <c r="L8204" t="s">
        <v>24</v>
      </c>
      <c r="M8204" t="s">
        <v>1216</v>
      </c>
    </row>
    <row r="8205" spans="1:13" hidden="1" x14ac:dyDescent="0.2">
      <c r="A8205" t="s">
        <v>97</v>
      </c>
      <c r="B8205" t="s">
        <v>1340</v>
      </c>
      <c r="C8205" t="s">
        <v>1145</v>
      </c>
      <c r="E8205" t="s">
        <v>1213</v>
      </c>
      <c r="F8205" t="s">
        <v>1214</v>
      </c>
      <c r="G8205" t="s">
        <v>134</v>
      </c>
      <c r="H8205" t="s">
        <v>1215</v>
      </c>
      <c r="I8205">
        <v>0.5</v>
      </c>
      <c r="J8205">
        <v>55.7</v>
      </c>
      <c r="K8205">
        <v>27.85</v>
      </c>
      <c r="L8205" t="s">
        <v>135</v>
      </c>
      <c r="M8205" t="s">
        <v>1216</v>
      </c>
    </row>
    <row r="8206" spans="1:13" hidden="1" x14ac:dyDescent="0.2">
      <c r="A8206" t="s">
        <v>97</v>
      </c>
      <c r="B8206" t="s">
        <v>1340</v>
      </c>
      <c r="C8206" t="s">
        <v>1145</v>
      </c>
      <c r="E8206" t="s">
        <v>1260</v>
      </c>
      <c r="F8206" t="s">
        <v>1261</v>
      </c>
      <c r="G8206" t="s">
        <v>134</v>
      </c>
      <c r="H8206" t="s">
        <v>180</v>
      </c>
      <c r="I8206">
        <v>0.5</v>
      </c>
      <c r="J8206">
        <v>55.7</v>
      </c>
      <c r="K8206">
        <v>27.85</v>
      </c>
      <c r="L8206" t="s">
        <v>24</v>
      </c>
      <c r="M8206" t="s">
        <v>616</v>
      </c>
    </row>
    <row r="8207" spans="1:13" hidden="1" x14ac:dyDescent="0.2">
      <c r="A8207" t="s">
        <v>97</v>
      </c>
      <c r="B8207" t="s">
        <v>1340</v>
      </c>
      <c r="C8207" t="s">
        <v>1145</v>
      </c>
      <c r="E8207" t="s">
        <v>366</v>
      </c>
      <c r="F8207" t="s">
        <v>367</v>
      </c>
      <c r="G8207" t="s">
        <v>129</v>
      </c>
      <c r="H8207" t="s">
        <v>192</v>
      </c>
      <c r="I8207">
        <v>1</v>
      </c>
      <c r="J8207">
        <v>55.7</v>
      </c>
      <c r="K8207">
        <v>55.7</v>
      </c>
      <c r="L8207" t="s">
        <v>24</v>
      </c>
    </row>
    <row r="8208" spans="1:13" hidden="1" x14ac:dyDescent="0.2">
      <c r="A8208" t="s">
        <v>97</v>
      </c>
      <c r="B8208" t="s">
        <v>1340</v>
      </c>
      <c r="C8208" t="s">
        <v>1145</v>
      </c>
      <c r="E8208" t="s">
        <v>1343</v>
      </c>
      <c r="F8208" t="s">
        <v>1344</v>
      </c>
      <c r="I8208">
        <v>0.5</v>
      </c>
      <c r="J8208">
        <v>55.7</v>
      </c>
      <c r="K8208">
        <v>27.85</v>
      </c>
      <c r="L8208" t="s">
        <v>217</v>
      </c>
      <c r="M8208" t="s">
        <v>1345</v>
      </c>
    </row>
    <row r="8209" spans="1:13" hidden="1" x14ac:dyDescent="0.2">
      <c r="A8209" t="s">
        <v>97</v>
      </c>
      <c r="B8209" t="s">
        <v>1340</v>
      </c>
      <c r="C8209" t="s">
        <v>1145</v>
      </c>
      <c r="E8209" t="s">
        <v>1378</v>
      </c>
      <c r="F8209" t="s">
        <v>629</v>
      </c>
      <c r="G8209" t="s">
        <v>134</v>
      </c>
      <c r="H8209" t="s">
        <v>32</v>
      </c>
      <c r="I8209">
        <v>0.25</v>
      </c>
      <c r="J8209">
        <v>55.7</v>
      </c>
      <c r="K8209">
        <v>13.925000000000001</v>
      </c>
      <c r="L8209" t="s">
        <v>162</v>
      </c>
    </row>
    <row r="8210" spans="1:13" hidden="1" x14ac:dyDescent="0.2">
      <c r="A8210" t="s">
        <v>97</v>
      </c>
      <c r="B8210" t="s">
        <v>1340</v>
      </c>
      <c r="C8210" t="s">
        <v>1145</v>
      </c>
      <c r="E8210" t="s">
        <v>991</v>
      </c>
      <c r="F8210" t="s">
        <v>992</v>
      </c>
      <c r="G8210" t="s">
        <v>396</v>
      </c>
      <c r="H8210" t="s">
        <v>180</v>
      </c>
      <c r="I8210">
        <v>2</v>
      </c>
      <c r="J8210">
        <v>55.7</v>
      </c>
      <c r="K8210">
        <v>111.4</v>
      </c>
      <c r="L8210" t="s">
        <v>162</v>
      </c>
    </row>
    <row r="8211" spans="1:13" hidden="1" x14ac:dyDescent="0.2">
      <c r="A8211" t="s">
        <v>97</v>
      </c>
      <c r="B8211" t="s">
        <v>1340</v>
      </c>
      <c r="C8211" t="s">
        <v>1145</v>
      </c>
      <c r="E8211" t="s">
        <v>19</v>
      </c>
      <c r="I8211">
        <v>6</v>
      </c>
      <c r="J8211">
        <v>55.7</v>
      </c>
      <c r="K8211">
        <v>334.2</v>
      </c>
    </row>
    <row r="8212" spans="1:13" hidden="1" x14ac:dyDescent="0.2">
      <c r="A8212" t="s">
        <v>97</v>
      </c>
      <c r="B8212" t="s">
        <v>1340</v>
      </c>
      <c r="C8212" t="s">
        <v>1145</v>
      </c>
      <c r="E8212" t="s">
        <v>1346</v>
      </c>
      <c r="F8212" t="s">
        <v>1347</v>
      </c>
      <c r="G8212" t="s">
        <v>134</v>
      </c>
      <c r="I8212">
        <v>10</v>
      </c>
      <c r="J8212">
        <v>55.7</v>
      </c>
      <c r="K8212">
        <v>557</v>
      </c>
      <c r="L8212" t="s">
        <v>24</v>
      </c>
    </row>
    <row r="8213" spans="1:13" hidden="1" x14ac:dyDescent="0.2">
      <c r="A8213" t="s">
        <v>97</v>
      </c>
      <c r="B8213" t="s">
        <v>1340</v>
      </c>
      <c r="C8213" t="s">
        <v>1145</v>
      </c>
      <c r="E8213" t="s">
        <v>1374</v>
      </c>
      <c r="F8213" t="s">
        <v>1375</v>
      </c>
      <c r="G8213" t="s">
        <v>134</v>
      </c>
      <c r="H8213" t="s">
        <v>64</v>
      </c>
      <c r="I8213">
        <v>2.25</v>
      </c>
      <c r="J8213">
        <v>55.7</v>
      </c>
      <c r="K8213">
        <v>125.325</v>
      </c>
      <c r="L8213" t="s">
        <v>24</v>
      </c>
      <c r="M8213" t="s">
        <v>1216</v>
      </c>
    </row>
    <row r="8214" spans="1:13" hidden="1" x14ac:dyDescent="0.2">
      <c r="A8214" t="s">
        <v>97</v>
      </c>
      <c r="B8214" t="s">
        <v>1340</v>
      </c>
      <c r="C8214" t="s">
        <v>1145</v>
      </c>
      <c r="E8214" t="s">
        <v>20</v>
      </c>
      <c r="I8214">
        <v>3.5</v>
      </c>
      <c r="J8214">
        <v>55.7</v>
      </c>
      <c r="K8214">
        <v>194.95</v>
      </c>
    </row>
    <row r="8215" spans="1:13" hidden="1" x14ac:dyDescent="0.2">
      <c r="A8215" t="s">
        <v>97</v>
      </c>
      <c r="B8215" t="s">
        <v>1340</v>
      </c>
      <c r="C8215" t="s">
        <v>1145</v>
      </c>
      <c r="E8215" t="s">
        <v>1367</v>
      </c>
      <c r="F8215" t="s">
        <v>1368</v>
      </c>
      <c r="G8215" t="s">
        <v>1191</v>
      </c>
      <c r="H8215" t="s">
        <v>198</v>
      </c>
      <c r="I8215">
        <v>1.25</v>
      </c>
      <c r="J8215">
        <v>55.7</v>
      </c>
      <c r="K8215">
        <v>69.625</v>
      </c>
      <c r="L8215" t="s">
        <v>162</v>
      </c>
      <c r="M8215" t="s">
        <v>1369</v>
      </c>
    </row>
    <row r="8216" spans="1:13" hidden="1" x14ac:dyDescent="0.2">
      <c r="A8216" t="s">
        <v>97</v>
      </c>
      <c r="B8216" t="s">
        <v>1340</v>
      </c>
      <c r="C8216" t="s">
        <v>1145</v>
      </c>
      <c r="E8216" t="s">
        <v>18</v>
      </c>
      <c r="I8216">
        <v>1.25</v>
      </c>
      <c r="J8216">
        <v>55.7</v>
      </c>
      <c r="K8216">
        <v>69.625</v>
      </c>
    </row>
    <row r="8217" spans="1:13" hidden="1" x14ac:dyDescent="0.2">
      <c r="A8217" t="s">
        <v>97</v>
      </c>
      <c r="B8217" t="s">
        <v>1340</v>
      </c>
      <c r="C8217" t="s">
        <v>1145</v>
      </c>
      <c r="E8217" t="s">
        <v>190</v>
      </c>
      <c r="F8217" t="s">
        <v>191</v>
      </c>
      <c r="G8217" t="s">
        <v>63</v>
      </c>
      <c r="H8217" t="s">
        <v>192</v>
      </c>
      <c r="I8217">
        <v>0.5</v>
      </c>
      <c r="J8217">
        <v>55.7</v>
      </c>
      <c r="K8217">
        <v>27.85</v>
      </c>
      <c r="L8217" t="s">
        <v>193</v>
      </c>
    </row>
    <row r="8218" spans="1:13" hidden="1" x14ac:dyDescent="0.2">
      <c r="A8218" t="s">
        <v>97</v>
      </c>
      <c r="B8218" t="s">
        <v>1340</v>
      </c>
      <c r="C8218" t="s">
        <v>1145</v>
      </c>
      <c r="E8218" t="s">
        <v>40</v>
      </c>
      <c r="I8218">
        <v>0.5</v>
      </c>
      <c r="J8218">
        <v>55.7</v>
      </c>
      <c r="K8218">
        <v>27.85</v>
      </c>
    </row>
    <row r="8219" spans="1:13" hidden="1" x14ac:dyDescent="0.2">
      <c r="A8219" t="s">
        <v>97</v>
      </c>
      <c r="B8219" t="s">
        <v>1340</v>
      </c>
      <c r="C8219" t="s">
        <v>1145</v>
      </c>
      <c r="E8219" t="s">
        <v>79</v>
      </c>
      <c r="I8219">
        <v>7.75</v>
      </c>
      <c r="J8219">
        <v>55.7</v>
      </c>
      <c r="K8219">
        <v>431.67500000000001</v>
      </c>
    </row>
    <row r="8220" spans="1:13" hidden="1" x14ac:dyDescent="0.2">
      <c r="A8220" t="s">
        <v>98</v>
      </c>
      <c r="B8220" t="s">
        <v>1340</v>
      </c>
      <c r="C8220" t="s">
        <v>1145</v>
      </c>
      <c r="E8220" t="s">
        <v>20</v>
      </c>
      <c r="I8220">
        <v>5.25</v>
      </c>
      <c r="J8220">
        <v>55.7</v>
      </c>
      <c r="K8220">
        <v>292.42500000000001</v>
      </c>
    </row>
    <row r="8221" spans="1:13" hidden="1" x14ac:dyDescent="0.2">
      <c r="A8221" t="s">
        <v>98</v>
      </c>
      <c r="B8221" t="s">
        <v>1340</v>
      </c>
      <c r="C8221" t="s">
        <v>1145</v>
      </c>
      <c r="E8221" t="s">
        <v>1213</v>
      </c>
      <c r="F8221" t="s">
        <v>1214</v>
      </c>
      <c r="G8221" t="s">
        <v>134</v>
      </c>
      <c r="H8221" t="s">
        <v>1215</v>
      </c>
      <c r="I8221">
        <v>5.25</v>
      </c>
      <c r="J8221">
        <v>55.7</v>
      </c>
      <c r="K8221">
        <v>292.42500000000001</v>
      </c>
      <c r="L8221" t="s">
        <v>135</v>
      </c>
      <c r="M8221" t="s">
        <v>1216</v>
      </c>
    </row>
    <row r="8222" spans="1:13" hidden="1" x14ac:dyDescent="0.2">
      <c r="A8222" t="s">
        <v>98</v>
      </c>
      <c r="B8222" t="s">
        <v>1340</v>
      </c>
      <c r="C8222" t="s">
        <v>1145</v>
      </c>
      <c r="E8222" t="s">
        <v>19</v>
      </c>
      <c r="I8222">
        <v>8</v>
      </c>
      <c r="J8222">
        <v>55.7</v>
      </c>
      <c r="K8222">
        <v>445.6</v>
      </c>
    </row>
    <row r="8223" spans="1:13" hidden="1" x14ac:dyDescent="0.2">
      <c r="A8223" t="s">
        <v>98</v>
      </c>
      <c r="B8223" t="s">
        <v>1340</v>
      </c>
      <c r="C8223" t="s">
        <v>1145</v>
      </c>
      <c r="E8223" t="s">
        <v>1268</v>
      </c>
      <c r="F8223" t="s">
        <v>629</v>
      </c>
      <c r="G8223" t="s">
        <v>134</v>
      </c>
      <c r="H8223" t="s">
        <v>32</v>
      </c>
      <c r="I8223">
        <v>0.75</v>
      </c>
      <c r="J8223">
        <v>55.7</v>
      </c>
      <c r="K8223">
        <v>41.774999999999999</v>
      </c>
      <c r="L8223" t="s">
        <v>162</v>
      </c>
    </row>
    <row r="8224" spans="1:13" hidden="1" x14ac:dyDescent="0.2">
      <c r="A8224" t="s">
        <v>98</v>
      </c>
      <c r="B8224" t="s">
        <v>1340</v>
      </c>
      <c r="C8224" t="s">
        <v>1145</v>
      </c>
      <c r="E8224" t="s">
        <v>1392</v>
      </c>
      <c r="F8224" t="s">
        <v>1393</v>
      </c>
      <c r="G8224" t="s">
        <v>134</v>
      </c>
      <c r="H8224" t="s">
        <v>180</v>
      </c>
      <c r="I8224">
        <v>0.5</v>
      </c>
      <c r="J8224">
        <v>55.7</v>
      </c>
      <c r="K8224">
        <v>27.85</v>
      </c>
      <c r="L8224" t="s">
        <v>24</v>
      </c>
      <c r="M8224" t="s">
        <v>1394</v>
      </c>
    </row>
    <row r="8225" spans="1:14" hidden="1" x14ac:dyDescent="0.2">
      <c r="A8225" t="s">
        <v>98</v>
      </c>
      <c r="B8225" t="s">
        <v>1340</v>
      </c>
      <c r="C8225" t="s">
        <v>1145</v>
      </c>
      <c r="E8225" t="s">
        <v>366</v>
      </c>
      <c r="F8225" t="s">
        <v>367</v>
      </c>
      <c r="G8225" t="s">
        <v>129</v>
      </c>
      <c r="H8225" t="s">
        <v>192</v>
      </c>
      <c r="I8225">
        <v>3</v>
      </c>
      <c r="J8225">
        <v>55.7</v>
      </c>
      <c r="K8225">
        <v>167.1</v>
      </c>
      <c r="L8225" t="s">
        <v>24</v>
      </c>
    </row>
    <row r="8226" spans="1:14" hidden="1" x14ac:dyDescent="0.2">
      <c r="A8226" t="s">
        <v>98</v>
      </c>
      <c r="B8226" t="s">
        <v>1340</v>
      </c>
      <c r="C8226" t="s">
        <v>1145</v>
      </c>
      <c r="E8226" t="s">
        <v>1217</v>
      </c>
      <c r="F8226" t="s">
        <v>1218</v>
      </c>
      <c r="G8226" t="s">
        <v>1191</v>
      </c>
      <c r="H8226" t="s">
        <v>32</v>
      </c>
      <c r="I8226">
        <v>2</v>
      </c>
      <c r="J8226">
        <v>55.7</v>
      </c>
      <c r="K8226">
        <v>111.4</v>
      </c>
      <c r="L8226" t="s">
        <v>217</v>
      </c>
      <c r="M8226" t="s">
        <v>181</v>
      </c>
    </row>
    <row r="8227" spans="1:14" hidden="1" x14ac:dyDescent="0.2">
      <c r="A8227" t="s">
        <v>98</v>
      </c>
      <c r="B8227" t="s">
        <v>1340</v>
      </c>
      <c r="C8227" t="s">
        <v>1145</v>
      </c>
      <c r="E8227" t="s">
        <v>1367</v>
      </c>
      <c r="F8227" t="s">
        <v>1368</v>
      </c>
      <c r="G8227" t="s">
        <v>1191</v>
      </c>
      <c r="H8227" t="s">
        <v>198</v>
      </c>
      <c r="I8227">
        <v>3.25</v>
      </c>
      <c r="J8227">
        <v>55.7</v>
      </c>
      <c r="K8227">
        <v>181.02500000000001</v>
      </c>
      <c r="L8227" t="s">
        <v>162</v>
      </c>
      <c r="M8227" t="s">
        <v>1369</v>
      </c>
    </row>
    <row r="8228" spans="1:14" hidden="1" x14ac:dyDescent="0.2">
      <c r="A8228" t="s">
        <v>98</v>
      </c>
      <c r="B8228" t="s">
        <v>1340</v>
      </c>
      <c r="C8228" t="s">
        <v>1145</v>
      </c>
      <c r="E8228" t="s">
        <v>46</v>
      </c>
      <c r="I8228">
        <v>8.75</v>
      </c>
      <c r="J8228">
        <v>55.7</v>
      </c>
      <c r="K8228">
        <v>487.375</v>
      </c>
    </row>
    <row r="8229" spans="1:14" hidden="1" x14ac:dyDescent="0.2">
      <c r="A8229" t="s">
        <v>98</v>
      </c>
      <c r="B8229" t="s">
        <v>1340</v>
      </c>
      <c r="C8229" t="s">
        <v>1145</v>
      </c>
      <c r="E8229" t="s">
        <v>40</v>
      </c>
      <c r="I8229">
        <v>2</v>
      </c>
      <c r="J8229">
        <v>55.7</v>
      </c>
      <c r="K8229">
        <v>111.4</v>
      </c>
    </row>
    <row r="8230" spans="1:14" hidden="1" x14ac:dyDescent="0.2">
      <c r="A8230" t="s">
        <v>98</v>
      </c>
      <c r="B8230" t="s">
        <v>1340</v>
      </c>
      <c r="C8230" t="s">
        <v>1145</v>
      </c>
      <c r="E8230" t="s">
        <v>991</v>
      </c>
      <c r="F8230" t="s">
        <v>992</v>
      </c>
      <c r="G8230" t="s">
        <v>396</v>
      </c>
      <c r="H8230" t="s">
        <v>180</v>
      </c>
      <c r="I8230">
        <v>0.5</v>
      </c>
      <c r="J8230">
        <v>55.7</v>
      </c>
      <c r="K8230">
        <v>27.85</v>
      </c>
      <c r="L8230" t="s">
        <v>162</v>
      </c>
    </row>
    <row r="8231" spans="1:14" hidden="1" x14ac:dyDescent="0.2">
      <c r="A8231" t="s">
        <v>98</v>
      </c>
      <c r="B8231" t="s">
        <v>1340</v>
      </c>
      <c r="C8231" t="s">
        <v>1145</v>
      </c>
      <c r="E8231" t="s">
        <v>1270</v>
      </c>
      <c r="F8231" t="s">
        <v>629</v>
      </c>
      <c r="G8231" t="s">
        <v>134</v>
      </c>
      <c r="H8231" t="s">
        <v>32</v>
      </c>
      <c r="I8231">
        <v>1</v>
      </c>
      <c r="J8231">
        <v>55.7</v>
      </c>
      <c r="K8231">
        <v>55.7</v>
      </c>
      <c r="L8231" t="s">
        <v>162</v>
      </c>
    </row>
    <row r="8232" spans="1:14" hidden="1" x14ac:dyDescent="0.2">
      <c r="A8232" t="s">
        <v>98</v>
      </c>
      <c r="B8232" t="s">
        <v>1340</v>
      </c>
      <c r="C8232" t="s">
        <v>1145</v>
      </c>
      <c r="E8232" t="s">
        <v>557</v>
      </c>
      <c r="I8232">
        <v>0.5</v>
      </c>
      <c r="J8232">
        <v>55.7</v>
      </c>
      <c r="K8232">
        <v>27.85</v>
      </c>
      <c r="N8232" t="s">
        <v>1396</v>
      </c>
    </row>
    <row r="8233" spans="1:14" hidden="1" x14ac:dyDescent="0.2">
      <c r="A8233" t="s">
        <v>98</v>
      </c>
      <c r="B8233" t="s">
        <v>1340</v>
      </c>
      <c r="C8233" t="s">
        <v>1145</v>
      </c>
      <c r="E8233" t="s">
        <v>1195</v>
      </c>
      <c r="F8233" t="s">
        <v>1196</v>
      </c>
      <c r="G8233" t="s">
        <v>134</v>
      </c>
      <c r="H8233" t="s">
        <v>64</v>
      </c>
      <c r="I8233">
        <v>1.25</v>
      </c>
      <c r="J8233">
        <v>55.7</v>
      </c>
      <c r="K8233">
        <v>69.625</v>
      </c>
      <c r="L8233" t="s">
        <v>24</v>
      </c>
      <c r="M8233" t="s">
        <v>1197</v>
      </c>
    </row>
    <row r="8234" spans="1:14" hidden="1" x14ac:dyDescent="0.2">
      <c r="A8234" t="s">
        <v>98</v>
      </c>
      <c r="B8234" t="s">
        <v>1340</v>
      </c>
      <c r="C8234" t="s">
        <v>1145</v>
      </c>
      <c r="E8234" t="s">
        <v>18</v>
      </c>
      <c r="I8234">
        <v>1.25</v>
      </c>
      <c r="J8234">
        <v>55.7</v>
      </c>
      <c r="K8234">
        <v>69.625</v>
      </c>
    </row>
    <row r="8235" spans="1:14" hidden="1" x14ac:dyDescent="0.2">
      <c r="A8235" t="s">
        <v>98</v>
      </c>
      <c r="B8235" t="s">
        <v>1340</v>
      </c>
      <c r="C8235" t="s">
        <v>1145</v>
      </c>
      <c r="E8235" t="s">
        <v>1260</v>
      </c>
      <c r="F8235" t="s">
        <v>1261</v>
      </c>
      <c r="G8235" t="s">
        <v>134</v>
      </c>
      <c r="H8235" t="s">
        <v>180</v>
      </c>
      <c r="I8235">
        <v>0.25</v>
      </c>
      <c r="J8235">
        <v>55.7</v>
      </c>
      <c r="K8235">
        <v>13.925000000000001</v>
      </c>
      <c r="L8235" t="s">
        <v>24</v>
      </c>
      <c r="M8235" t="s">
        <v>616</v>
      </c>
    </row>
    <row r="8236" spans="1:14" hidden="1" x14ac:dyDescent="0.2">
      <c r="A8236" t="s">
        <v>98</v>
      </c>
      <c r="B8236" t="s">
        <v>1340</v>
      </c>
      <c r="C8236" t="s">
        <v>1145</v>
      </c>
      <c r="E8236" t="s">
        <v>1269</v>
      </c>
      <c r="F8236" t="s">
        <v>629</v>
      </c>
      <c r="G8236" t="s">
        <v>134</v>
      </c>
      <c r="H8236" t="s">
        <v>32</v>
      </c>
      <c r="I8236">
        <v>2.5</v>
      </c>
      <c r="J8236">
        <v>55.7</v>
      </c>
      <c r="K8236">
        <v>139.25</v>
      </c>
      <c r="L8236" t="s">
        <v>162</v>
      </c>
    </row>
    <row r="8237" spans="1:14" hidden="1" x14ac:dyDescent="0.2">
      <c r="A8237" t="s">
        <v>99</v>
      </c>
      <c r="B8237" t="s">
        <v>1340</v>
      </c>
      <c r="C8237" t="s">
        <v>1145</v>
      </c>
      <c r="E8237" t="s">
        <v>40</v>
      </c>
      <c r="I8237">
        <v>2.75</v>
      </c>
      <c r="J8237">
        <v>55.7</v>
      </c>
      <c r="K8237">
        <v>153.17500000000001</v>
      </c>
    </row>
    <row r="8238" spans="1:14" hidden="1" x14ac:dyDescent="0.2">
      <c r="A8238" t="s">
        <v>99</v>
      </c>
      <c r="B8238" t="s">
        <v>1340</v>
      </c>
      <c r="C8238" t="s">
        <v>1145</v>
      </c>
      <c r="E8238" t="s">
        <v>20</v>
      </c>
      <c r="I8238">
        <v>7</v>
      </c>
      <c r="J8238">
        <v>55.7</v>
      </c>
      <c r="K8238">
        <v>389.9</v>
      </c>
    </row>
    <row r="8239" spans="1:14" hidden="1" x14ac:dyDescent="0.2">
      <c r="A8239" t="s">
        <v>99</v>
      </c>
      <c r="B8239" t="s">
        <v>1340</v>
      </c>
      <c r="C8239" t="s">
        <v>1145</v>
      </c>
      <c r="E8239" t="s">
        <v>19</v>
      </c>
      <c r="I8239">
        <v>5</v>
      </c>
      <c r="J8239">
        <v>55.7</v>
      </c>
      <c r="K8239">
        <v>278.5</v>
      </c>
    </row>
    <row r="8240" spans="1:14" hidden="1" x14ac:dyDescent="0.2">
      <c r="A8240" t="s">
        <v>99</v>
      </c>
      <c r="B8240" t="s">
        <v>1340</v>
      </c>
      <c r="C8240" t="s">
        <v>1145</v>
      </c>
      <c r="E8240" t="s">
        <v>991</v>
      </c>
      <c r="F8240" t="s">
        <v>992</v>
      </c>
      <c r="G8240" t="s">
        <v>396</v>
      </c>
      <c r="H8240" t="s">
        <v>180</v>
      </c>
      <c r="I8240">
        <v>2.5</v>
      </c>
      <c r="J8240">
        <v>55.7</v>
      </c>
      <c r="K8240">
        <v>139.25</v>
      </c>
      <c r="L8240" t="s">
        <v>162</v>
      </c>
    </row>
    <row r="8241" spans="1:14" hidden="1" x14ac:dyDescent="0.2">
      <c r="A8241" t="s">
        <v>99</v>
      </c>
      <c r="B8241" t="s">
        <v>1340</v>
      </c>
      <c r="C8241" t="s">
        <v>1145</v>
      </c>
      <c r="E8241" t="s">
        <v>1353</v>
      </c>
      <c r="F8241" t="s">
        <v>1354</v>
      </c>
      <c r="G8241" t="s">
        <v>134</v>
      </c>
      <c r="H8241" t="s">
        <v>64</v>
      </c>
      <c r="I8241">
        <v>2.25</v>
      </c>
      <c r="J8241">
        <v>55.7</v>
      </c>
      <c r="K8241">
        <v>125.325</v>
      </c>
      <c r="L8241" t="s">
        <v>24</v>
      </c>
      <c r="M8241" t="s">
        <v>1224</v>
      </c>
    </row>
    <row r="8242" spans="1:14" hidden="1" x14ac:dyDescent="0.2">
      <c r="A8242" t="s">
        <v>99</v>
      </c>
      <c r="B8242" t="s">
        <v>1340</v>
      </c>
      <c r="C8242" t="s">
        <v>1145</v>
      </c>
      <c r="E8242" t="s">
        <v>628</v>
      </c>
      <c r="F8242" t="s">
        <v>629</v>
      </c>
      <c r="G8242" t="s">
        <v>134</v>
      </c>
      <c r="H8242" t="s">
        <v>32</v>
      </c>
      <c r="I8242">
        <v>1.25</v>
      </c>
      <c r="J8242">
        <v>55.7</v>
      </c>
      <c r="K8242">
        <v>69.625</v>
      </c>
      <c r="L8242" t="s">
        <v>162</v>
      </c>
    </row>
    <row r="8243" spans="1:14" hidden="1" x14ac:dyDescent="0.2">
      <c r="A8243" t="s">
        <v>99</v>
      </c>
      <c r="B8243" t="s">
        <v>1340</v>
      </c>
      <c r="C8243" t="s">
        <v>1145</v>
      </c>
      <c r="E8243" t="s">
        <v>17</v>
      </c>
      <c r="I8243">
        <v>7.75</v>
      </c>
      <c r="J8243">
        <v>55.7</v>
      </c>
      <c r="K8243">
        <v>431.67500000000001</v>
      </c>
    </row>
    <row r="8244" spans="1:14" hidden="1" x14ac:dyDescent="0.2">
      <c r="A8244" t="s">
        <v>99</v>
      </c>
      <c r="B8244" t="s">
        <v>1340</v>
      </c>
      <c r="C8244" t="s">
        <v>1145</v>
      </c>
      <c r="E8244" t="s">
        <v>18</v>
      </c>
      <c r="I8244">
        <v>0.5</v>
      </c>
      <c r="J8244">
        <v>55.7</v>
      </c>
      <c r="K8244">
        <v>27.85</v>
      </c>
    </row>
    <row r="8245" spans="1:14" hidden="1" x14ac:dyDescent="0.2">
      <c r="A8245" t="s">
        <v>99</v>
      </c>
      <c r="B8245" t="s">
        <v>1340</v>
      </c>
      <c r="C8245" t="s">
        <v>1145</v>
      </c>
      <c r="E8245" t="s">
        <v>1213</v>
      </c>
      <c r="F8245" t="s">
        <v>1214</v>
      </c>
      <c r="G8245" t="s">
        <v>134</v>
      </c>
      <c r="H8245" t="s">
        <v>1215</v>
      </c>
      <c r="I8245">
        <v>0.25</v>
      </c>
      <c r="J8245">
        <v>55.7</v>
      </c>
      <c r="K8245">
        <v>13.925000000000001</v>
      </c>
      <c r="L8245" t="s">
        <v>135</v>
      </c>
      <c r="M8245" t="s">
        <v>1216</v>
      </c>
    </row>
    <row r="8246" spans="1:14" hidden="1" x14ac:dyDescent="0.2">
      <c r="A8246" t="s">
        <v>99</v>
      </c>
      <c r="B8246" t="s">
        <v>1340</v>
      </c>
      <c r="C8246" t="s">
        <v>1145</v>
      </c>
      <c r="E8246" t="s">
        <v>1346</v>
      </c>
      <c r="F8246" t="s">
        <v>1347</v>
      </c>
      <c r="G8246" t="s">
        <v>134</v>
      </c>
      <c r="I8246">
        <v>3.75</v>
      </c>
      <c r="J8246">
        <v>55.7</v>
      </c>
      <c r="K8246">
        <v>208.875</v>
      </c>
      <c r="L8246" t="s">
        <v>24</v>
      </c>
    </row>
    <row r="8247" spans="1:14" hidden="1" x14ac:dyDescent="0.2">
      <c r="A8247" t="s">
        <v>99</v>
      </c>
      <c r="B8247" t="s">
        <v>1340</v>
      </c>
      <c r="C8247" t="s">
        <v>1145</v>
      </c>
      <c r="E8247" t="s">
        <v>1153</v>
      </c>
      <c r="F8247" t="s">
        <v>1154</v>
      </c>
      <c r="G8247" t="s">
        <v>134</v>
      </c>
      <c r="H8247" t="s">
        <v>64</v>
      </c>
      <c r="I8247">
        <v>1.75</v>
      </c>
      <c r="J8247">
        <v>55.7</v>
      </c>
      <c r="K8247">
        <v>97.474999999999994</v>
      </c>
      <c r="L8247" t="s">
        <v>24</v>
      </c>
      <c r="M8247" t="s">
        <v>1155</v>
      </c>
    </row>
    <row r="8248" spans="1:14" hidden="1" x14ac:dyDescent="0.2">
      <c r="A8248" t="s">
        <v>99</v>
      </c>
      <c r="B8248" t="s">
        <v>1340</v>
      </c>
      <c r="C8248" t="s">
        <v>1145</v>
      </c>
      <c r="E8248" t="s">
        <v>18</v>
      </c>
      <c r="I8248">
        <v>0.5</v>
      </c>
      <c r="J8248">
        <v>55.7</v>
      </c>
      <c r="K8248">
        <v>27.85</v>
      </c>
    </row>
    <row r="8249" spans="1:14" hidden="1" x14ac:dyDescent="0.2">
      <c r="A8249" t="s">
        <v>99</v>
      </c>
      <c r="B8249" t="s">
        <v>1340</v>
      </c>
      <c r="C8249" t="s">
        <v>1145</v>
      </c>
      <c r="E8249" t="s">
        <v>1397</v>
      </c>
      <c r="F8249" t="s">
        <v>1398</v>
      </c>
      <c r="G8249" t="s">
        <v>134</v>
      </c>
      <c r="H8249" t="s">
        <v>145</v>
      </c>
      <c r="I8249">
        <v>0.75</v>
      </c>
      <c r="J8249">
        <v>55.7</v>
      </c>
      <c r="K8249">
        <v>41.774999999999999</v>
      </c>
      <c r="L8249" t="s">
        <v>24</v>
      </c>
      <c r="M8249" t="s">
        <v>1399</v>
      </c>
    </row>
    <row r="8250" spans="1:14" hidden="1" x14ac:dyDescent="0.2">
      <c r="A8250" t="s">
        <v>99</v>
      </c>
      <c r="B8250" t="s">
        <v>1340</v>
      </c>
      <c r="C8250" t="s">
        <v>1145</v>
      </c>
      <c r="E8250" t="s">
        <v>190</v>
      </c>
      <c r="F8250" t="s">
        <v>191</v>
      </c>
      <c r="G8250" t="s">
        <v>63</v>
      </c>
      <c r="H8250" t="s">
        <v>192</v>
      </c>
      <c r="I8250">
        <v>1.75</v>
      </c>
      <c r="J8250">
        <v>55.7</v>
      </c>
      <c r="K8250">
        <v>97.474999999999994</v>
      </c>
      <c r="L8250" t="s">
        <v>193</v>
      </c>
    </row>
    <row r="8251" spans="1:14" hidden="1" x14ac:dyDescent="0.2">
      <c r="A8251" t="s">
        <v>99</v>
      </c>
      <c r="B8251" t="s">
        <v>1340</v>
      </c>
      <c r="C8251" t="s">
        <v>1145</v>
      </c>
      <c r="E8251" t="s">
        <v>1378</v>
      </c>
      <c r="F8251" t="s">
        <v>629</v>
      </c>
      <c r="G8251" t="s">
        <v>134</v>
      </c>
      <c r="H8251" t="s">
        <v>32</v>
      </c>
      <c r="I8251">
        <v>1</v>
      </c>
      <c r="J8251">
        <v>55.7</v>
      </c>
      <c r="K8251">
        <v>55.7</v>
      </c>
      <c r="L8251" t="s">
        <v>162</v>
      </c>
    </row>
    <row r="8252" spans="1:14" hidden="1" x14ac:dyDescent="0.2">
      <c r="A8252" t="s">
        <v>100</v>
      </c>
      <c r="B8252" t="s">
        <v>1340</v>
      </c>
      <c r="C8252" t="s">
        <v>1145</v>
      </c>
      <c r="E8252" t="s">
        <v>17</v>
      </c>
      <c r="I8252">
        <v>38.75</v>
      </c>
      <c r="J8252">
        <v>55.7</v>
      </c>
      <c r="K8252">
        <v>2158.375</v>
      </c>
    </row>
    <row r="8253" spans="1:14" hidden="1" x14ac:dyDescent="0.2">
      <c r="A8253" t="s">
        <v>101</v>
      </c>
      <c r="B8253" t="s">
        <v>1340</v>
      </c>
      <c r="C8253" t="s">
        <v>1145</v>
      </c>
      <c r="E8253" t="s">
        <v>17</v>
      </c>
      <c r="I8253">
        <v>7.75</v>
      </c>
      <c r="J8253">
        <v>55.7</v>
      </c>
      <c r="K8253">
        <v>431.67500000000001</v>
      </c>
    </row>
    <row r="8254" spans="1:14" hidden="1" x14ac:dyDescent="0.2">
      <c r="A8254" t="s">
        <v>101</v>
      </c>
      <c r="B8254" t="s">
        <v>1340</v>
      </c>
      <c r="C8254" t="s">
        <v>1145</v>
      </c>
      <c r="E8254" t="s">
        <v>1346</v>
      </c>
      <c r="F8254" t="s">
        <v>1347</v>
      </c>
      <c r="G8254" t="s">
        <v>134</v>
      </c>
      <c r="I8254">
        <v>7</v>
      </c>
      <c r="J8254">
        <v>55.7</v>
      </c>
      <c r="K8254">
        <v>389.9</v>
      </c>
      <c r="L8254" t="s">
        <v>24</v>
      </c>
    </row>
    <row r="8255" spans="1:14" hidden="1" x14ac:dyDescent="0.2">
      <c r="A8255" t="s">
        <v>101</v>
      </c>
      <c r="B8255" t="s">
        <v>1340</v>
      </c>
      <c r="C8255" t="s">
        <v>1145</v>
      </c>
      <c r="E8255" t="s">
        <v>18</v>
      </c>
      <c r="I8255">
        <v>6</v>
      </c>
      <c r="J8255">
        <v>55.7</v>
      </c>
      <c r="K8255">
        <v>334.2</v>
      </c>
    </row>
    <row r="8256" spans="1:14" hidden="1" x14ac:dyDescent="0.2">
      <c r="A8256" t="s">
        <v>101</v>
      </c>
      <c r="B8256" t="s">
        <v>1340</v>
      </c>
      <c r="C8256" t="s">
        <v>1145</v>
      </c>
      <c r="E8256" t="s">
        <v>557</v>
      </c>
      <c r="I8256">
        <v>1</v>
      </c>
      <c r="J8256">
        <v>55.7</v>
      </c>
      <c r="K8256">
        <v>55.7</v>
      </c>
      <c r="N8256" t="s">
        <v>1400</v>
      </c>
    </row>
    <row r="8257" spans="1:13" hidden="1" x14ac:dyDescent="0.2">
      <c r="A8257" t="s">
        <v>101</v>
      </c>
      <c r="B8257" t="s">
        <v>1340</v>
      </c>
      <c r="C8257" t="s">
        <v>1145</v>
      </c>
      <c r="E8257" t="s">
        <v>1348</v>
      </c>
      <c r="F8257" t="s">
        <v>1349</v>
      </c>
      <c r="G8257" t="s">
        <v>396</v>
      </c>
      <c r="H8257" t="s">
        <v>180</v>
      </c>
      <c r="I8257">
        <v>1</v>
      </c>
      <c r="J8257">
        <v>55.7</v>
      </c>
      <c r="K8257">
        <v>55.7</v>
      </c>
      <c r="L8257" t="s">
        <v>162</v>
      </c>
      <c r="M8257" t="s">
        <v>1350</v>
      </c>
    </row>
    <row r="8258" spans="1:13" hidden="1" x14ac:dyDescent="0.2">
      <c r="A8258" t="s">
        <v>101</v>
      </c>
      <c r="B8258" t="s">
        <v>1340</v>
      </c>
      <c r="C8258" t="s">
        <v>1145</v>
      </c>
      <c r="E8258" t="s">
        <v>1355</v>
      </c>
      <c r="F8258" t="s">
        <v>1356</v>
      </c>
      <c r="G8258" t="s">
        <v>1191</v>
      </c>
      <c r="H8258" t="s">
        <v>64</v>
      </c>
      <c r="I8258">
        <v>1</v>
      </c>
      <c r="J8258">
        <v>55.7</v>
      </c>
      <c r="K8258">
        <v>55.7</v>
      </c>
      <c r="L8258" t="s">
        <v>24</v>
      </c>
      <c r="M8258" t="s">
        <v>1293</v>
      </c>
    </row>
    <row r="8259" spans="1:13" hidden="1" x14ac:dyDescent="0.2">
      <c r="A8259" t="s">
        <v>101</v>
      </c>
      <c r="B8259" t="s">
        <v>1340</v>
      </c>
      <c r="C8259" t="s">
        <v>1145</v>
      </c>
      <c r="E8259" t="s">
        <v>19</v>
      </c>
      <c r="I8259">
        <v>2.5</v>
      </c>
      <c r="J8259">
        <v>55.7</v>
      </c>
      <c r="K8259">
        <v>139.25</v>
      </c>
    </row>
    <row r="8260" spans="1:13" hidden="1" x14ac:dyDescent="0.2">
      <c r="A8260" t="s">
        <v>101</v>
      </c>
      <c r="B8260" t="s">
        <v>1340</v>
      </c>
      <c r="C8260" t="s">
        <v>1145</v>
      </c>
      <c r="E8260" t="s">
        <v>1213</v>
      </c>
      <c r="F8260" t="s">
        <v>1214</v>
      </c>
      <c r="G8260" t="s">
        <v>134</v>
      </c>
      <c r="H8260" t="s">
        <v>1215</v>
      </c>
      <c r="I8260">
        <v>3</v>
      </c>
      <c r="J8260">
        <v>55.7</v>
      </c>
      <c r="K8260">
        <v>167.1</v>
      </c>
      <c r="L8260" t="s">
        <v>135</v>
      </c>
      <c r="M8260" t="s">
        <v>1216</v>
      </c>
    </row>
    <row r="8261" spans="1:13" hidden="1" x14ac:dyDescent="0.2">
      <c r="A8261" t="s">
        <v>101</v>
      </c>
      <c r="B8261" t="s">
        <v>1340</v>
      </c>
      <c r="C8261" t="s">
        <v>1145</v>
      </c>
      <c r="E8261" t="s">
        <v>1378</v>
      </c>
      <c r="F8261" t="s">
        <v>629</v>
      </c>
      <c r="G8261" t="s">
        <v>134</v>
      </c>
      <c r="H8261" t="s">
        <v>32</v>
      </c>
      <c r="I8261">
        <v>0.5</v>
      </c>
      <c r="J8261">
        <v>55.7</v>
      </c>
      <c r="K8261">
        <v>27.85</v>
      </c>
      <c r="L8261" t="s">
        <v>162</v>
      </c>
    </row>
    <row r="8262" spans="1:13" hidden="1" x14ac:dyDescent="0.2">
      <c r="A8262" t="s">
        <v>101</v>
      </c>
      <c r="B8262" t="s">
        <v>1340</v>
      </c>
      <c r="C8262" t="s">
        <v>1145</v>
      </c>
      <c r="E8262" t="s">
        <v>1364</v>
      </c>
      <c r="F8262" t="s">
        <v>1365</v>
      </c>
      <c r="G8262" t="s">
        <v>134</v>
      </c>
      <c r="H8262" t="s">
        <v>64</v>
      </c>
      <c r="I8262">
        <v>0.5</v>
      </c>
      <c r="J8262">
        <v>55.7</v>
      </c>
      <c r="K8262">
        <v>27.85</v>
      </c>
      <c r="L8262" t="s">
        <v>24</v>
      </c>
      <c r="M8262" t="s">
        <v>1366</v>
      </c>
    </row>
    <row r="8263" spans="1:13" hidden="1" x14ac:dyDescent="0.2">
      <c r="A8263" t="s">
        <v>101</v>
      </c>
      <c r="B8263" t="s">
        <v>1340</v>
      </c>
      <c r="C8263" t="s">
        <v>1145</v>
      </c>
      <c r="E8263" t="s">
        <v>1254</v>
      </c>
      <c r="F8263" t="s">
        <v>1238</v>
      </c>
      <c r="G8263" t="s">
        <v>134</v>
      </c>
      <c r="H8263" t="s">
        <v>145</v>
      </c>
      <c r="I8263">
        <v>0.75</v>
      </c>
      <c r="J8263">
        <v>55.7</v>
      </c>
      <c r="K8263">
        <v>41.774999999999999</v>
      </c>
      <c r="L8263" t="s">
        <v>24</v>
      </c>
      <c r="M8263" t="s">
        <v>1239</v>
      </c>
    </row>
    <row r="8264" spans="1:13" hidden="1" x14ac:dyDescent="0.2">
      <c r="A8264" t="s">
        <v>102</v>
      </c>
      <c r="B8264" t="s">
        <v>1340</v>
      </c>
      <c r="C8264" t="s">
        <v>1145</v>
      </c>
      <c r="E8264" t="s">
        <v>19</v>
      </c>
      <c r="I8264">
        <v>6.5</v>
      </c>
      <c r="J8264">
        <v>55.7</v>
      </c>
      <c r="K8264">
        <v>362.05</v>
      </c>
    </row>
    <row r="8265" spans="1:13" hidden="1" x14ac:dyDescent="0.2">
      <c r="A8265" t="s">
        <v>102</v>
      </c>
      <c r="B8265" t="s">
        <v>1340</v>
      </c>
      <c r="C8265" t="s">
        <v>1145</v>
      </c>
      <c r="E8265" t="s">
        <v>1353</v>
      </c>
      <c r="F8265" t="s">
        <v>1354</v>
      </c>
      <c r="G8265" t="s">
        <v>134</v>
      </c>
      <c r="H8265" t="s">
        <v>64</v>
      </c>
      <c r="I8265">
        <v>1.5</v>
      </c>
      <c r="J8265">
        <v>55.7</v>
      </c>
      <c r="K8265">
        <v>83.55</v>
      </c>
      <c r="L8265" t="s">
        <v>24</v>
      </c>
      <c r="M8265" t="s">
        <v>1224</v>
      </c>
    </row>
    <row r="8266" spans="1:13" hidden="1" x14ac:dyDescent="0.2">
      <c r="A8266" t="s">
        <v>102</v>
      </c>
      <c r="B8266" t="s">
        <v>1340</v>
      </c>
      <c r="C8266" t="s">
        <v>1145</v>
      </c>
      <c r="E8266" t="s">
        <v>40</v>
      </c>
      <c r="I8266">
        <v>0.5</v>
      </c>
      <c r="J8266">
        <v>55.7</v>
      </c>
      <c r="K8266">
        <v>27.85</v>
      </c>
    </row>
    <row r="8267" spans="1:13" hidden="1" x14ac:dyDescent="0.2">
      <c r="A8267" t="s">
        <v>102</v>
      </c>
      <c r="B8267" t="s">
        <v>1340</v>
      </c>
      <c r="C8267" t="s">
        <v>1145</v>
      </c>
      <c r="E8267" t="s">
        <v>1213</v>
      </c>
      <c r="F8267" t="s">
        <v>1214</v>
      </c>
      <c r="G8267" t="s">
        <v>134</v>
      </c>
      <c r="H8267" t="s">
        <v>1215</v>
      </c>
      <c r="I8267">
        <v>3</v>
      </c>
      <c r="J8267">
        <v>55.7</v>
      </c>
      <c r="K8267">
        <v>167.1</v>
      </c>
      <c r="L8267" t="s">
        <v>135</v>
      </c>
      <c r="M8267" t="s">
        <v>1216</v>
      </c>
    </row>
    <row r="8268" spans="1:13" hidden="1" x14ac:dyDescent="0.2">
      <c r="A8268" t="s">
        <v>102</v>
      </c>
      <c r="B8268" t="s">
        <v>1340</v>
      </c>
      <c r="C8268" t="s">
        <v>1145</v>
      </c>
      <c r="E8268" t="s">
        <v>1254</v>
      </c>
      <c r="F8268" t="s">
        <v>1238</v>
      </c>
      <c r="G8268" t="s">
        <v>134</v>
      </c>
      <c r="H8268" t="s">
        <v>145</v>
      </c>
      <c r="I8268">
        <v>2.75</v>
      </c>
      <c r="J8268">
        <v>55.7</v>
      </c>
      <c r="K8268">
        <v>153.17500000000001</v>
      </c>
      <c r="L8268" t="s">
        <v>24</v>
      </c>
      <c r="M8268" t="s">
        <v>1239</v>
      </c>
    </row>
    <row r="8269" spans="1:13" hidden="1" x14ac:dyDescent="0.2">
      <c r="A8269" t="s">
        <v>102</v>
      </c>
      <c r="B8269" t="s">
        <v>1340</v>
      </c>
      <c r="C8269" t="s">
        <v>1145</v>
      </c>
      <c r="E8269" t="s">
        <v>1401</v>
      </c>
      <c r="F8269" t="s">
        <v>1261</v>
      </c>
      <c r="G8269" t="s">
        <v>134</v>
      </c>
      <c r="H8269" t="s">
        <v>180</v>
      </c>
      <c r="I8269">
        <v>2</v>
      </c>
      <c r="J8269">
        <v>55.7</v>
      </c>
      <c r="K8269">
        <v>111.4</v>
      </c>
      <c r="L8269" t="s">
        <v>24</v>
      </c>
      <c r="M8269" t="s">
        <v>616</v>
      </c>
    </row>
    <row r="8270" spans="1:13" hidden="1" x14ac:dyDescent="0.2">
      <c r="A8270" t="s">
        <v>102</v>
      </c>
      <c r="B8270" t="s">
        <v>1340</v>
      </c>
      <c r="C8270" t="s">
        <v>1145</v>
      </c>
      <c r="E8270" t="s">
        <v>1378</v>
      </c>
      <c r="F8270" t="s">
        <v>629</v>
      </c>
      <c r="G8270" t="s">
        <v>134</v>
      </c>
      <c r="H8270" t="s">
        <v>32</v>
      </c>
      <c r="I8270">
        <v>2.5</v>
      </c>
      <c r="J8270">
        <v>55.7</v>
      </c>
      <c r="K8270">
        <v>139.25</v>
      </c>
      <c r="L8270" t="s">
        <v>162</v>
      </c>
    </row>
    <row r="8271" spans="1:13" hidden="1" x14ac:dyDescent="0.2">
      <c r="A8271" t="s">
        <v>102</v>
      </c>
      <c r="B8271" t="s">
        <v>1340</v>
      </c>
      <c r="C8271" t="s">
        <v>1145</v>
      </c>
      <c r="E8271" t="s">
        <v>416</v>
      </c>
      <c r="F8271" t="s">
        <v>247</v>
      </c>
      <c r="I8271">
        <v>2.5</v>
      </c>
      <c r="J8271">
        <v>55.7</v>
      </c>
      <c r="K8271">
        <v>139.25</v>
      </c>
    </row>
    <row r="8272" spans="1:13" hidden="1" x14ac:dyDescent="0.2">
      <c r="A8272" t="s">
        <v>102</v>
      </c>
      <c r="B8272" t="s">
        <v>1340</v>
      </c>
      <c r="C8272" t="s">
        <v>1145</v>
      </c>
      <c r="E8272" t="s">
        <v>1388</v>
      </c>
      <c r="F8272" t="s">
        <v>1389</v>
      </c>
      <c r="G8272" t="s">
        <v>31</v>
      </c>
      <c r="H8272" t="s">
        <v>1215</v>
      </c>
      <c r="I8272">
        <v>0.5</v>
      </c>
      <c r="J8272">
        <v>55.7</v>
      </c>
      <c r="K8272">
        <v>27.85</v>
      </c>
      <c r="L8272" t="s">
        <v>24</v>
      </c>
    </row>
    <row r="8273" spans="1:13" hidden="1" x14ac:dyDescent="0.2">
      <c r="A8273" t="s">
        <v>102</v>
      </c>
      <c r="B8273" t="s">
        <v>1340</v>
      </c>
      <c r="C8273" t="s">
        <v>1145</v>
      </c>
      <c r="E8273" t="s">
        <v>18</v>
      </c>
      <c r="I8273">
        <v>1.5</v>
      </c>
      <c r="J8273">
        <v>55.7</v>
      </c>
      <c r="K8273">
        <v>83.55</v>
      </c>
    </row>
    <row r="8274" spans="1:13" hidden="1" x14ac:dyDescent="0.2">
      <c r="A8274" t="s">
        <v>102</v>
      </c>
      <c r="B8274" t="s">
        <v>1340</v>
      </c>
      <c r="C8274" t="s">
        <v>1145</v>
      </c>
      <c r="E8274" t="s">
        <v>20</v>
      </c>
      <c r="I8274">
        <v>3.5</v>
      </c>
      <c r="J8274">
        <v>55.7</v>
      </c>
      <c r="K8274">
        <v>194.95</v>
      </c>
    </row>
    <row r="8275" spans="1:13" hidden="1" x14ac:dyDescent="0.2">
      <c r="A8275" t="s">
        <v>102</v>
      </c>
      <c r="B8275" t="s">
        <v>1340</v>
      </c>
      <c r="C8275" t="s">
        <v>1145</v>
      </c>
      <c r="E8275" t="s">
        <v>1270</v>
      </c>
      <c r="F8275" t="s">
        <v>629</v>
      </c>
      <c r="G8275" t="s">
        <v>134</v>
      </c>
      <c r="H8275" t="s">
        <v>32</v>
      </c>
      <c r="I8275">
        <v>0.25</v>
      </c>
      <c r="J8275">
        <v>55.7</v>
      </c>
      <c r="K8275">
        <v>13.925000000000001</v>
      </c>
      <c r="L8275" t="s">
        <v>162</v>
      </c>
    </row>
    <row r="8276" spans="1:13" hidden="1" x14ac:dyDescent="0.2">
      <c r="A8276" t="s">
        <v>102</v>
      </c>
      <c r="B8276" t="s">
        <v>1340</v>
      </c>
      <c r="C8276" t="s">
        <v>1145</v>
      </c>
      <c r="E8276" t="s">
        <v>1255</v>
      </c>
      <c r="F8276" t="s">
        <v>1247</v>
      </c>
      <c r="G8276" t="s">
        <v>134</v>
      </c>
      <c r="H8276" t="s">
        <v>64</v>
      </c>
      <c r="I8276">
        <v>0.5</v>
      </c>
      <c r="J8276">
        <v>55.7</v>
      </c>
      <c r="K8276">
        <v>27.85</v>
      </c>
      <c r="L8276" t="s">
        <v>24</v>
      </c>
      <c r="M8276" t="s">
        <v>1239</v>
      </c>
    </row>
    <row r="8277" spans="1:13" hidden="1" x14ac:dyDescent="0.2">
      <c r="A8277" t="s">
        <v>102</v>
      </c>
      <c r="B8277" t="s">
        <v>1340</v>
      </c>
      <c r="C8277" t="s">
        <v>1145</v>
      </c>
      <c r="E8277" t="s">
        <v>991</v>
      </c>
      <c r="F8277" t="s">
        <v>992</v>
      </c>
      <c r="G8277" t="s">
        <v>396</v>
      </c>
      <c r="H8277" t="s">
        <v>180</v>
      </c>
      <c r="I8277">
        <v>1.5</v>
      </c>
      <c r="J8277">
        <v>55.7</v>
      </c>
      <c r="K8277">
        <v>83.55</v>
      </c>
      <c r="L8277" t="s">
        <v>162</v>
      </c>
    </row>
    <row r="8278" spans="1:13" hidden="1" x14ac:dyDescent="0.2">
      <c r="A8278" t="s">
        <v>102</v>
      </c>
      <c r="B8278" t="s">
        <v>1340</v>
      </c>
      <c r="C8278" t="s">
        <v>1145</v>
      </c>
      <c r="E8278" t="s">
        <v>160</v>
      </c>
      <c r="F8278" t="s">
        <v>161</v>
      </c>
      <c r="G8278" t="s">
        <v>134</v>
      </c>
      <c r="H8278" t="s">
        <v>23</v>
      </c>
      <c r="I8278">
        <v>0.5</v>
      </c>
      <c r="J8278">
        <v>55.7</v>
      </c>
      <c r="K8278">
        <v>27.85</v>
      </c>
      <c r="L8278" t="s">
        <v>162</v>
      </c>
    </row>
    <row r="8279" spans="1:13" hidden="1" x14ac:dyDescent="0.2">
      <c r="A8279" t="s">
        <v>102</v>
      </c>
      <c r="B8279" t="s">
        <v>1340</v>
      </c>
      <c r="C8279" t="s">
        <v>1145</v>
      </c>
      <c r="E8279" t="s">
        <v>17</v>
      </c>
      <c r="I8279">
        <v>3.75</v>
      </c>
      <c r="J8279">
        <v>55.7</v>
      </c>
      <c r="K8279">
        <v>208.875</v>
      </c>
    </row>
    <row r="8280" spans="1:13" hidden="1" x14ac:dyDescent="0.2">
      <c r="A8280" t="s">
        <v>102</v>
      </c>
      <c r="B8280" t="s">
        <v>1340</v>
      </c>
      <c r="C8280" t="s">
        <v>1145</v>
      </c>
      <c r="E8280" t="s">
        <v>1269</v>
      </c>
      <c r="F8280" t="s">
        <v>629</v>
      </c>
      <c r="G8280" t="s">
        <v>134</v>
      </c>
      <c r="H8280" t="s">
        <v>32</v>
      </c>
      <c r="I8280">
        <v>4</v>
      </c>
      <c r="J8280">
        <v>55.7</v>
      </c>
      <c r="K8280">
        <v>222.8</v>
      </c>
      <c r="L8280" t="s">
        <v>162</v>
      </c>
    </row>
    <row r="8281" spans="1:13" hidden="1" x14ac:dyDescent="0.2">
      <c r="A8281" t="s">
        <v>102</v>
      </c>
      <c r="B8281" t="s">
        <v>1340</v>
      </c>
      <c r="C8281" t="s">
        <v>1145</v>
      </c>
      <c r="E8281" t="s">
        <v>366</v>
      </c>
      <c r="F8281" t="s">
        <v>367</v>
      </c>
      <c r="G8281" t="s">
        <v>129</v>
      </c>
      <c r="H8281" t="s">
        <v>192</v>
      </c>
      <c r="I8281">
        <v>0.5</v>
      </c>
      <c r="J8281">
        <v>55.7</v>
      </c>
      <c r="K8281">
        <v>27.85</v>
      </c>
      <c r="L8281" t="s">
        <v>24</v>
      </c>
    </row>
    <row r="8282" spans="1:13" hidden="1" x14ac:dyDescent="0.2">
      <c r="A8282" t="s">
        <v>102</v>
      </c>
      <c r="B8282" t="s">
        <v>1340</v>
      </c>
      <c r="C8282" t="s">
        <v>1145</v>
      </c>
      <c r="E8282" t="s">
        <v>1346</v>
      </c>
      <c r="F8282" t="s">
        <v>1347</v>
      </c>
      <c r="G8282" t="s">
        <v>134</v>
      </c>
      <c r="I8282">
        <v>1</v>
      </c>
      <c r="J8282">
        <v>55.7</v>
      </c>
      <c r="K8282">
        <v>55.7</v>
      </c>
      <c r="L8282" t="s">
        <v>24</v>
      </c>
    </row>
    <row r="8283" spans="1:13" hidden="1" x14ac:dyDescent="0.2">
      <c r="A8283" t="s">
        <v>103</v>
      </c>
      <c r="B8283" t="s">
        <v>1340</v>
      </c>
      <c r="C8283" t="s">
        <v>1145</v>
      </c>
      <c r="E8283" t="s">
        <v>1260</v>
      </c>
      <c r="F8283" t="s">
        <v>1261</v>
      </c>
      <c r="G8283" t="s">
        <v>134</v>
      </c>
      <c r="H8283" t="s">
        <v>180</v>
      </c>
      <c r="I8283">
        <v>3.5</v>
      </c>
      <c r="J8283">
        <v>55.7</v>
      </c>
      <c r="K8283">
        <v>194.95</v>
      </c>
      <c r="L8283" t="s">
        <v>24</v>
      </c>
      <c r="M8283" t="s">
        <v>616</v>
      </c>
    </row>
    <row r="8284" spans="1:13" hidden="1" x14ac:dyDescent="0.2">
      <c r="A8284" t="s">
        <v>103</v>
      </c>
      <c r="B8284" t="s">
        <v>1340</v>
      </c>
      <c r="C8284" t="s">
        <v>1145</v>
      </c>
      <c r="E8284" t="s">
        <v>20</v>
      </c>
      <c r="I8284">
        <v>2.5</v>
      </c>
      <c r="J8284">
        <v>55.7</v>
      </c>
      <c r="K8284">
        <v>139.25</v>
      </c>
    </row>
    <row r="8285" spans="1:13" hidden="1" x14ac:dyDescent="0.2">
      <c r="A8285" t="s">
        <v>103</v>
      </c>
      <c r="B8285" t="s">
        <v>1340</v>
      </c>
      <c r="C8285" t="s">
        <v>1145</v>
      </c>
      <c r="E8285" t="s">
        <v>1346</v>
      </c>
      <c r="F8285" t="s">
        <v>1347</v>
      </c>
      <c r="G8285" t="s">
        <v>134</v>
      </c>
      <c r="I8285">
        <v>1</v>
      </c>
      <c r="J8285">
        <v>55.7</v>
      </c>
      <c r="K8285">
        <v>55.7</v>
      </c>
      <c r="L8285" t="s">
        <v>24</v>
      </c>
    </row>
    <row r="8286" spans="1:13" hidden="1" x14ac:dyDescent="0.2">
      <c r="A8286" t="s">
        <v>103</v>
      </c>
      <c r="B8286" t="s">
        <v>1340</v>
      </c>
      <c r="C8286" t="s">
        <v>1145</v>
      </c>
      <c r="E8286" t="s">
        <v>1374</v>
      </c>
      <c r="F8286" t="s">
        <v>1375</v>
      </c>
      <c r="G8286" t="s">
        <v>134</v>
      </c>
      <c r="H8286" t="s">
        <v>64</v>
      </c>
      <c r="I8286">
        <v>1.75</v>
      </c>
      <c r="J8286">
        <v>55.7</v>
      </c>
      <c r="K8286">
        <v>97.474999999999994</v>
      </c>
      <c r="L8286" t="s">
        <v>24</v>
      </c>
      <c r="M8286" t="s">
        <v>1216</v>
      </c>
    </row>
    <row r="8287" spans="1:13" hidden="1" x14ac:dyDescent="0.2">
      <c r="A8287" t="s">
        <v>103</v>
      </c>
      <c r="B8287" t="s">
        <v>1340</v>
      </c>
      <c r="C8287" t="s">
        <v>1145</v>
      </c>
      <c r="E8287" t="s">
        <v>1348</v>
      </c>
      <c r="F8287" t="s">
        <v>1349</v>
      </c>
      <c r="G8287" t="s">
        <v>396</v>
      </c>
      <c r="H8287" t="s">
        <v>180</v>
      </c>
      <c r="I8287">
        <v>5.5</v>
      </c>
      <c r="J8287">
        <v>55.7</v>
      </c>
      <c r="K8287">
        <v>306.35000000000002</v>
      </c>
      <c r="L8287" t="s">
        <v>162</v>
      </c>
      <c r="M8287" t="s">
        <v>1350</v>
      </c>
    </row>
    <row r="8288" spans="1:13" hidden="1" x14ac:dyDescent="0.2">
      <c r="A8288" t="s">
        <v>103</v>
      </c>
      <c r="B8288" t="s">
        <v>1340</v>
      </c>
      <c r="C8288" t="s">
        <v>1145</v>
      </c>
      <c r="E8288" t="s">
        <v>19</v>
      </c>
      <c r="I8288">
        <v>5</v>
      </c>
      <c r="J8288">
        <v>55.7</v>
      </c>
      <c r="K8288">
        <v>278.5</v>
      </c>
    </row>
    <row r="8289" spans="1:13" hidden="1" x14ac:dyDescent="0.2">
      <c r="A8289" t="s">
        <v>103</v>
      </c>
      <c r="B8289" t="s">
        <v>1340</v>
      </c>
      <c r="C8289" t="s">
        <v>1145</v>
      </c>
      <c r="E8289" t="s">
        <v>1402</v>
      </c>
      <c r="F8289" t="s">
        <v>1342</v>
      </c>
      <c r="G8289" t="s">
        <v>134</v>
      </c>
      <c r="H8289" t="s">
        <v>180</v>
      </c>
      <c r="I8289">
        <v>2.25</v>
      </c>
      <c r="J8289">
        <v>55.7</v>
      </c>
      <c r="K8289">
        <v>125.325</v>
      </c>
      <c r="L8289" t="s">
        <v>24</v>
      </c>
      <c r="M8289" t="s">
        <v>181</v>
      </c>
    </row>
    <row r="8290" spans="1:13" hidden="1" x14ac:dyDescent="0.2">
      <c r="A8290" t="s">
        <v>103</v>
      </c>
      <c r="B8290" t="s">
        <v>1340</v>
      </c>
      <c r="C8290" t="s">
        <v>1145</v>
      </c>
      <c r="E8290" t="s">
        <v>366</v>
      </c>
      <c r="F8290" t="s">
        <v>367</v>
      </c>
      <c r="G8290" t="s">
        <v>129</v>
      </c>
      <c r="H8290" t="s">
        <v>192</v>
      </c>
      <c r="I8290">
        <v>5.5</v>
      </c>
      <c r="J8290">
        <v>55.7</v>
      </c>
      <c r="K8290">
        <v>306.35000000000002</v>
      </c>
      <c r="L8290" t="s">
        <v>24</v>
      </c>
    </row>
    <row r="8291" spans="1:13" hidden="1" x14ac:dyDescent="0.2">
      <c r="A8291" t="s">
        <v>103</v>
      </c>
      <c r="B8291" t="s">
        <v>1340</v>
      </c>
      <c r="C8291" t="s">
        <v>1145</v>
      </c>
      <c r="E8291" t="s">
        <v>991</v>
      </c>
      <c r="F8291" t="s">
        <v>992</v>
      </c>
      <c r="G8291" t="s">
        <v>396</v>
      </c>
      <c r="H8291" t="s">
        <v>180</v>
      </c>
      <c r="I8291">
        <v>4</v>
      </c>
      <c r="J8291">
        <v>55.7</v>
      </c>
      <c r="K8291">
        <v>222.8</v>
      </c>
      <c r="L8291" t="s">
        <v>162</v>
      </c>
    </row>
    <row r="8292" spans="1:13" hidden="1" x14ac:dyDescent="0.2">
      <c r="A8292" t="s">
        <v>103</v>
      </c>
      <c r="B8292" t="s">
        <v>1340</v>
      </c>
      <c r="C8292" t="s">
        <v>1145</v>
      </c>
      <c r="E8292" t="s">
        <v>1269</v>
      </c>
      <c r="F8292" t="s">
        <v>629</v>
      </c>
      <c r="G8292" t="s">
        <v>134</v>
      </c>
      <c r="H8292" t="s">
        <v>32</v>
      </c>
      <c r="I8292">
        <v>3.75</v>
      </c>
      <c r="J8292">
        <v>55.7</v>
      </c>
      <c r="K8292">
        <v>208.875</v>
      </c>
      <c r="L8292" t="s">
        <v>162</v>
      </c>
    </row>
    <row r="8293" spans="1:13" hidden="1" x14ac:dyDescent="0.2">
      <c r="A8293" t="s">
        <v>103</v>
      </c>
      <c r="B8293" t="s">
        <v>1340</v>
      </c>
      <c r="C8293" t="s">
        <v>1145</v>
      </c>
      <c r="E8293" t="s">
        <v>18</v>
      </c>
      <c r="I8293">
        <v>1</v>
      </c>
      <c r="J8293">
        <v>55.7</v>
      </c>
      <c r="K8293">
        <v>55.7</v>
      </c>
    </row>
    <row r="8294" spans="1:13" hidden="1" x14ac:dyDescent="0.2">
      <c r="A8294" t="s">
        <v>103</v>
      </c>
      <c r="B8294" t="s">
        <v>1340</v>
      </c>
      <c r="C8294" t="s">
        <v>1145</v>
      </c>
      <c r="E8294" t="s">
        <v>1343</v>
      </c>
      <c r="F8294" t="s">
        <v>1344</v>
      </c>
      <c r="I8294">
        <v>0.5</v>
      </c>
      <c r="J8294">
        <v>55.7</v>
      </c>
      <c r="K8294">
        <v>27.85</v>
      </c>
      <c r="L8294" t="s">
        <v>217</v>
      </c>
      <c r="M8294" t="s">
        <v>1345</v>
      </c>
    </row>
    <row r="8295" spans="1:13" hidden="1" x14ac:dyDescent="0.2">
      <c r="A8295" t="s">
        <v>103</v>
      </c>
      <c r="B8295" t="s">
        <v>1340</v>
      </c>
      <c r="C8295" t="s">
        <v>1145</v>
      </c>
      <c r="E8295" t="s">
        <v>1307</v>
      </c>
      <c r="F8295" t="s">
        <v>1308</v>
      </c>
      <c r="G8295" t="s">
        <v>134</v>
      </c>
      <c r="H8295" t="s">
        <v>32</v>
      </c>
      <c r="I8295">
        <v>0.5</v>
      </c>
      <c r="J8295">
        <v>55.7</v>
      </c>
      <c r="K8295">
        <v>27.85</v>
      </c>
      <c r="L8295" t="s">
        <v>24</v>
      </c>
      <c r="M8295" t="s">
        <v>1244</v>
      </c>
    </row>
    <row r="8296" spans="1:13" hidden="1" x14ac:dyDescent="0.2">
      <c r="A8296" t="s">
        <v>103</v>
      </c>
      <c r="B8296" t="s">
        <v>1340</v>
      </c>
      <c r="C8296" t="s">
        <v>1145</v>
      </c>
      <c r="E8296" t="s">
        <v>1355</v>
      </c>
      <c r="F8296" t="s">
        <v>1356</v>
      </c>
      <c r="G8296" t="s">
        <v>1191</v>
      </c>
      <c r="H8296" t="s">
        <v>64</v>
      </c>
      <c r="I8296">
        <v>0.25</v>
      </c>
      <c r="J8296">
        <v>55.7</v>
      </c>
      <c r="K8296">
        <v>13.925000000000001</v>
      </c>
      <c r="L8296" t="s">
        <v>24</v>
      </c>
      <c r="M8296" t="s">
        <v>1293</v>
      </c>
    </row>
    <row r="8297" spans="1:13" hidden="1" x14ac:dyDescent="0.2">
      <c r="A8297" t="s">
        <v>103</v>
      </c>
      <c r="B8297" t="s">
        <v>1340</v>
      </c>
      <c r="C8297" t="s">
        <v>1145</v>
      </c>
      <c r="E8297" t="s">
        <v>1245</v>
      </c>
      <c r="F8297" t="s">
        <v>1235</v>
      </c>
      <c r="G8297" t="s">
        <v>134</v>
      </c>
      <c r="H8297" t="s">
        <v>64</v>
      </c>
      <c r="I8297">
        <v>0.5</v>
      </c>
      <c r="J8297">
        <v>55.7</v>
      </c>
      <c r="K8297">
        <v>27.85</v>
      </c>
      <c r="L8297" t="s">
        <v>24</v>
      </c>
      <c r="M8297" t="s">
        <v>1236</v>
      </c>
    </row>
    <row r="8298" spans="1:13" hidden="1" x14ac:dyDescent="0.2">
      <c r="A8298" t="s">
        <v>103</v>
      </c>
      <c r="B8298" t="s">
        <v>1340</v>
      </c>
      <c r="C8298" t="s">
        <v>1145</v>
      </c>
      <c r="E8298" t="s">
        <v>628</v>
      </c>
      <c r="F8298" t="s">
        <v>629</v>
      </c>
      <c r="G8298" t="s">
        <v>134</v>
      </c>
      <c r="H8298" t="s">
        <v>32</v>
      </c>
      <c r="I8298">
        <v>2</v>
      </c>
      <c r="J8298">
        <v>55.7</v>
      </c>
      <c r="K8298">
        <v>111.4</v>
      </c>
      <c r="L8298" t="s">
        <v>162</v>
      </c>
    </row>
    <row r="8299" spans="1:13" hidden="1" x14ac:dyDescent="0.2">
      <c r="A8299" t="s">
        <v>103</v>
      </c>
      <c r="B8299" t="s">
        <v>1340</v>
      </c>
      <c r="C8299" t="s">
        <v>1145</v>
      </c>
      <c r="E8299" t="s">
        <v>1219</v>
      </c>
      <c r="F8299" t="s">
        <v>1214</v>
      </c>
      <c r="G8299" t="s">
        <v>134</v>
      </c>
      <c r="H8299" t="s">
        <v>1215</v>
      </c>
      <c r="I8299">
        <v>0.5</v>
      </c>
      <c r="J8299">
        <v>55.7</v>
      </c>
      <c r="K8299">
        <v>27.85</v>
      </c>
      <c r="L8299" t="s">
        <v>135</v>
      </c>
      <c r="M8299" t="s">
        <v>1216</v>
      </c>
    </row>
    <row r="8300" spans="1:13" hidden="1" x14ac:dyDescent="0.2">
      <c r="A8300" t="s">
        <v>103</v>
      </c>
      <c r="B8300" t="s">
        <v>1340</v>
      </c>
      <c r="C8300" t="s">
        <v>1145</v>
      </c>
      <c r="E8300" t="s">
        <v>1392</v>
      </c>
      <c r="F8300" t="s">
        <v>1393</v>
      </c>
      <c r="G8300" t="s">
        <v>134</v>
      </c>
      <c r="H8300" t="s">
        <v>180</v>
      </c>
      <c r="I8300">
        <v>0.5</v>
      </c>
      <c r="J8300">
        <v>55.7</v>
      </c>
      <c r="K8300">
        <v>27.85</v>
      </c>
      <c r="L8300" t="s">
        <v>24</v>
      </c>
      <c r="M8300" t="s">
        <v>1394</v>
      </c>
    </row>
    <row r="8301" spans="1:13" hidden="1" x14ac:dyDescent="0.2">
      <c r="A8301" t="s">
        <v>104</v>
      </c>
      <c r="B8301" t="s">
        <v>1340</v>
      </c>
      <c r="C8301" t="s">
        <v>1145</v>
      </c>
      <c r="E8301" t="s">
        <v>20</v>
      </c>
      <c r="I8301">
        <v>5</v>
      </c>
      <c r="J8301">
        <v>55.7</v>
      </c>
      <c r="K8301">
        <v>278.5</v>
      </c>
    </row>
    <row r="8302" spans="1:13" hidden="1" x14ac:dyDescent="0.2">
      <c r="A8302" t="s">
        <v>104</v>
      </c>
      <c r="B8302" t="s">
        <v>1340</v>
      </c>
      <c r="C8302" t="s">
        <v>1145</v>
      </c>
      <c r="E8302" t="s">
        <v>19</v>
      </c>
      <c r="I8302">
        <v>4.75</v>
      </c>
      <c r="J8302">
        <v>55.7</v>
      </c>
      <c r="K8302">
        <v>264.57499999999999</v>
      </c>
    </row>
    <row r="8303" spans="1:13" hidden="1" x14ac:dyDescent="0.2">
      <c r="A8303" t="s">
        <v>104</v>
      </c>
      <c r="B8303" t="s">
        <v>1340</v>
      </c>
      <c r="C8303" t="s">
        <v>1145</v>
      </c>
      <c r="E8303" t="s">
        <v>1348</v>
      </c>
      <c r="F8303" t="s">
        <v>1349</v>
      </c>
      <c r="G8303" t="s">
        <v>396</v>
      </c>
      <c r="H8303" t="s">
        <v>180</v>
      </c>
      <c r="I8303">
        <v>2.5</v>
      </c>
      <c r="J8303">
        <v>55.7</v>
      </c>
      <c r="K8303">
        <v>139.25</v>
      </c>
      <c r="L8303" t="s">
        <v>162</v>
      </c>
      <c r="M8303" t="s">
        <v>1350</v>
      </c>
    </row>
    <row r="8304" spans="1:13" hidden="1" x14ac:dyDescent="0.2">
      <c r="A8304" t="s">
        <v>104</v>
      </c>
      <c r="B8304" t="s">
        <v>1340</v>
      </c>
      <c r="C8304" t="s">
        <v>1145</v>
      </c>
      <c r="E8304" t="s">
        <v>366</v>
      </c>
      <c r="F8304" t="s">
        <v>367</v>
      </c>
      <c r="G8304" t="s">
        <v>129</v>
      </c>
      <c r="H8304" t="s">
        <v>192</v>
      </c>
      <c r="I8304">
        <v>4.75</v>
      </c>
      <c r="J8304">
        <v>55.7</v>
      </c>
      <c r="K8304">
        <v>264.57499999999999</v>
      </c>
      <c r="L8304" t="s">
        <v>24</v>
      </c>
    </row>
    <row r="8305" spans="1:13" hidden="1" x14ac:dyDescent="0.2">
      <c r="A8305" t="s">
        <v>104</v>
      </c>
      <c r="B8305" t="s">
        <v>1340</v>
      </c>
      <c r="C8305" t="s">
        <v>1145</v>
      </c>
      <c r="E8305" t="s">
        <v>17</v>
      </c>
      <c r="I8305">
        <v>3.75</v>
      </c>
      <c r="J8305">
        <v>55.7</v>
      </c>
      <c r="K8305">
        <v>208.875</v>
      </c>
    </row>
    <row r="8306" spans="1:13" hidden="1" x14ac:dyDescent="0.2">
      <c r="A8306" t="s">
        <v>104</v>
      </c>
      <c r="B8306" t="s">
        <v>1340</v>
      </c>
      <c r="C8306" t="s">
        <v>1145</v>
      </c>
      <c r="E8306" t="s">
        <v>18</v>
      </c>
      <c r="I8306">
        <v>2</v>
      </c>
      <c r="J8306">
        <v>55.7</v>
      </c>
      <c r="K8306">
        <v>111.4</v>
      </c>
    </row>
    <row r="8307" spans="1:13" hidden="1" x14ac:dyDescent="0.2">
      <c r="A8307" t="s">
        <v>104</v>
      </c>
      <c r="B8307" t="s">
        <v>1340</v>
      </c>
      <c r="C8307" t="s">
        <v>1145</v>
      </c>
      <c r="E8307" t="s">
        <v>1403</v>
      </c>
      <c r="F8307" t="s">
        <v>1404</v>
      </c>
      <c r="G8307" t="s">
        <v>134</v>
      </c>
      <c r="H8307" t="s">
        <v>145</v>
      </c>
      <c r="I8307">
        <v>9</v>
      </c>
      <c r="J8307">
        <v>55.7</v>
      </c>
      <c r="K8307">
        <v>501.3</v>
      </c>
      <c r="L8307" t="s">
        <v>24</v>
      </c>
      <c r="M8307" t="s">
        <v>1405</v>
      </c>
    </row>
    <row r="8308" spans="1:13" hidden="1" x14ac:dyDescent="0.2">
      <c r="A8308" t="s">
        <v>104</v>
      </c>
      <c r="B8308" t="s">
        <v>1340</v>
      </c>
      <c r="C8308" t="s">
        <v>1145</v>
      </c>
      <c r="E8308" t="s">
        <v>246</v>
      </c>
      <c r="F8308" t="s">
        <v>247</v>
      </c>
      <c r="I8308">
        <v>2</v>
      </c>
      <c r="J8308">
        <v>55.7</v>
      </c>
      <c r="K8308">
        <v>111.4</v>
      </c>
    </row>
    <row r="8309" spans="1:13" hidden="1" x14ac:dyDescent="0.2">
      <c r="A8309" t="s">
        <v>104</v>
      </c>
      <c r="B8309" t="s">
        <v>1340</v>
      </c>
      <c r="C8309" t="s">
        <v>1145</v>
      </c>
      <c r="E8309" t="s">
        <v>1341</v>
      </c>
      <c r="F8309" t="s">
        <v>1342</v>
      </c>
      <c r="G8309" t="s">
        <v>134</v>
      </c>
      <c r="H8309" t="s">
        <v>180</v>
      </c>
      <c r="I8309">
        <v>1</v>
      </c>
      <c r="J8309">
        <v>55.7</v>
      </c>
      <c r="K8309">
        <v>55.7</v>
      </c>
      <c r="L8309" t="s">
        <v>24</v>
      </c>
      <c r="M8309" t="s">
        <v>181</v>
      </c>
    </row>
    <row r="8310" spans="1:13" hidden="1" x14ac:dyDescent="0.2">
      <c r="A8310" t="s">
        <v>104</v>
      </c>
      <c r="B8310" t="s">
        <v>1340</v>
      </c>
      <c r="C8310" t="s">
        <v>1145</v>
      </c>
      <c r="E8310" t="s">
        <v>1213</v>
      </c>
      <c r="F8310" t="s">
        <v>1214</v>
      </c>
      <c r="G8310" t="s">
        <v>134</v>
      </c>
      <c r="H8310" t="s">
        <v>1215</v>
      </c>
      <c r="I8310">
        <v>1</v>
      </c>
      <c r="J8310">
        <v>55.7</v>
      </c>
      <c r="K8310">
        <v>55.7</v>
      </c>
      <c r="L8310" t="s">
        <v>135</v>
      </c>
      <c r="M8310" t="s">
        <v>1216</v>
      </c>
    </row>
    <row r="8311" spans="1:13" hidden="1" x14ac:dyDescent="0.2">
      <c r="A8311" t="s">
        <v>104</v>
      </c>
      <c r="B8311" t="s">
        <v>1340</v>
      </c>
      <c r="C8311" t="s">
        <v>1145</v>
      </c>
      <c r="E8311" t="s">
        <v>1242</v>
      </c>
      <c r="F8311" t="s">
        <v>1243</v>
      </c>
      <c r="G8311" t="s">
        <v>134</v>
      </c>
      <c r="H8311" t="s">
        <v>64</v>
      </c>
      <c r="I8311">
        <v>1</v>
      </c>
      <c r="J8311">
        <v>55.7</v>
      </c>
      <c r="K8311">
        <v>55.7</v>
      </c>
      <c r="L8311" t="s">
        <v>24</v>
      </c>
      <c r="M8311" t="s">
        <v>1244</v>
      </c>
    </row>
    <row r="8312" spans="1:13" hidden="1" x14ac:dyDescent="0.2">
      <c r="A8312" t="s">
        <v>104</v>
      </c>
      <c r="B8312" t="s">
        <v>1340</v>
      </c>
      <c r="C8312" t="s">
        <v>1145</v>
      </c>
      <c r="E8312" t="s">
        <v>1260</v>
      </c>
      <c r="F8312" t="s">
        <v>1261</v>
      </c>
      <c r="G8312" t="s">
        <v>134</v>
      </c>
      <c r="H8312" t="s">
        <v>180</v>
      </c>
      <c r="I8312">
        <v>1.25</v>
      </c>
      <c r="J8312">
        <v>55.7</v>
      </c>
      <c r="K8312">
        <v>69.625</v>
      </c>
      <c r="L8312" t="s">
        <v>24</v>
      </c>
      <c r="M8312" t="s">
        <v>616</v>
      </c>
    </row>
    <row r="8313" spans="1:13" hidden="1" x14ac:dyDescent="0.2">
      <c r="A8313" t="s">
        <v>104</v>
      </c>
      <c r="B8313" t="s">
        <v>1340</v>
      </c>
      <c r="C8313" t="s">
        <v>1145</v>
      </c>
      <c r="E8313" t="s">
        <v>1406</v>
      </c>
      <c r="F8313" t="s">
        <v>1375</v>
      </c>
      <c r="G8313" t="s">
        <v>134</v>
      </c>
      <c r="H8313" t="s">
        <v>64</v>
      </c>
      <c r="I8313">
        <v>0.75</v>
      </c>
      <c r="J8313">
        <v>55.7</v>
      </c>
      <c r="K8313">
        <v>41.774999999999999</v>
      </c>
      <c r="L8313" t="s">
        <v>24</v>
      </c>
      <c r="M8313" t="s">
        <v>1216</v>
      </c>
    </row>
    <row r="8314" spans="1:13" hidden="1" x14ac:dyDescent="0.2">
      <c r="A8314" t="s">
        <v>104</v>
      </c>
      <c r="B8314" t="s">
        <v>1340</v>
      </c>
      <c r="C8314" t="s">
        <v>1145</v>
      </c>
      <c r="E8314" t="s">
        <v>1407</v>
      </c>
      <c r="F8314" t="s">
        <v>1408</v>
      </c>
      <c r="G8314" t="s">
        <v>134</v>
      </c>
      <c r="H8314" t="s">
        <v>64</v>
      </c>
      <c r="I8314">
        <v>1.25</v>
      </c>
      <c r="J8314">
        <v>55.7</v>
      </c>
      <c r="K8314">
        <v>69.625</v>
      </c>
      <c r="L8314" t="s">
        <v>24</v>
      </c>
      <c r="M8314" t="s">
        <v>1409</v>
      </c>
    </row>
    <row r="8315" spans="1:13" hidden="1" x14ac:dyDescent="0.2">
      <c r="A8315" t="s">
        <v>104</v>
      </c>
      <c r="B8315" t="s">
        <v>1340</v>
      </c>
      <c r="C8315" t="s">
        <v>1145</v>
      </c>
      <c r="E8315" t="s">
        <v>628</v>
      </c>
      <c r="F8315" t="s">
        <v>629</v>
      </c>
      <c r="G8315" t="s">
        <v>134</v>
      </c>
      <c r="H8315" t="s">
        <v>32</v>
      </c>
      <c r="I8315">
        <v>0.5</v>
      </c>
      <c r="J8315">
        <v>55.7</v>
      </c>
      <c r="K8315">
        <v>27.85</v>
      </c>
      <c r="L8315" t="s">
        <v>162</v>
      </c>
    </row>
    <row r="8316" spans="1:13" hidden="1" x14ac:dyDescent="0.2">
      <c r="A8316" t="s">
        <v>104</v>
      </c>
      <c r="B8316" t="s">
        <v>1340</v>
      </c>
      <c r="C8316" t="s">
        <v>1145</v>
      </c>
      <c r="E8316" t="s">
        <v>1269</v>
      </c>
      <c r="F8316" t="s">
        <v>629</v>
      </c>
      <c r="G8316" t="s">
        <v>134</v>
      </c>
      <c r="H8316" t="s">
        <v>32</v>
      </c>
      <c r="I8316">
        <v>1</v>
      </c>
      <c r="J8316">
        <v>55.7</v>
      </c>
      <c r="K8316">
        <v>55.7</v>
      </c>
      <c r="L8316" t="s">
        <v>162</v>
      </c>
    </row>
    <row r="8317" spans="1:13" hidden="1" x14ac:dyDescent="0.2">
      <c r="A8317" t="s">
        <v>105</v>
      </c>
      <c r="B8317" t="s">
        <v>1340</v>
      </c>
      <c r="C8317" t="s">
        <v>1145</v>
      </c>
      <c r="E8317" t="s">
        <v>17</v>
      </c>
      <c r="I8317">
        <v>3.5</v>
      </c>
      <c r="J8317">
        <v>55.7</v>
      </c>
      <c r="K8317">
        <v>194.95</v>
      </c>
    </row>
    <row r="8318" spans="1:13" hidden="1" x14ac:dyDescent="0.2">
      <c r="A8318" t="s">
        <v>105</v>
      </c>
      <c r="B8318" t="s">
        <v>1340</v>
      </c>
      <c r="C8318" t="s">
        <v>1145</v>
      </c>
      <c r="E8318" t="s">
        <v>1410</v>
      </c>
      <c r="F8318" t="s">
        <v>1387</v>
      </c>
      <c r="G8318" t="s">
        <v>134</v>
      </c>
      <c r="H8318" t="s">
        <v>180</v>
      </c>
      <c r="I8318">
        <v>2</v>
      </c>
      <c r="J8318">
        <v>55.7</v>
      </c>
      <c r="K8318">
        <v>111.4</v>
      </c>
      <c r="L8318" t="s">
        <v>24</v>
      </c>
      <c r="M8318" t="s">
        <v>1229</v>
      </c>
    </row>
    <row r="8319" spans="1:13" hidden="1" x14ac:dyDescent="0.2">
      <c r="A8319" t="s">
        <v>105</v>
      </c>
      <c r="B8319" t="s">
        <v>1340</v>
      </c>
      <c r="C8319" t="s">
        <v>1145</v>
      </c>
      <c r="E8319" t="s">
        <v>20</v>
      </c>
      <c r="I8319">
        <v>4.75</v>
      </c>
      <c r="J8319">
        <v>55.7</v>
      </c>
      <c r="K8319">
        <v>264.57499999999999</v>
      </c>
    </row>
    <row r="8320" spans="1:13" hidden="1" x14ac:dyDescent="0.2">
      <c r="A8320" t="s">
        <v>105</v>
      </c>
      <c r="B8320" t="s">
        <v>1340</v>
      </c>
      <c r="C8320" t="s">
        <v>1145</v>
      </c>
      <c r="E8320" t="s">
        <v>1406</v>
      </c>
      <c r="F8320" t="s">
        <v>1375</v>
      </c>
      <c r="G8320" t="s">
        <v>134</v>
      </c>
      <c r="H8320" t="s">
        <v>64</v>
      </c>
      <c r="I8320">
        <v>0.5</v>
      </c>
      <c r="J8320">
        <v>55.7</v>
      </c>
      <c r="K8320">
        <v>27.85</v>
      </c>
      <c r="L8320" t="s">
        <v>24</v>
      </c>
      <c r="M8320" t="s">
        <v>1216</v>
      </c>
    </row>
    <row r="8321" spans="1:13" hidden="1" x14ac:dyDescent="0.2">
      <c r="A8321" t="s">
        <v>105</v>
      </c>
      <c r="B8321" t="s">
        <v>1340</v>
      </c>
      <c r="C8321" t="s">
        <v>1145</v>
      </c>
      <c r="E8321" t="s">
        <v>19</v>
      </c>
      <c r="I8321">
        <v>6.5</v>
      </c>
      <c r="J8321">
        <v>55.7</v>
      </c>
      <c r="K8321">
        <v>362.05</v>
      </c>
    </row>
    <row r="8322" spans="1:13" hidden="1" x14ac:dyDescent="0.2">
      <c r="A8322" t="s">
        <v>105</v>
      </c>
      <c r="B8322" t="s">
        <v>1340</v>
      </c>
      <c r="C8322" t="s">
        <v>1145</v>
      </c>
      <c r="E8322" t="s">
        <v>366</v>
      </c>
      <c r="F8322" t="s">
        <v>367</v>
      </c>
      <c r="G8322" t="s">
        <v>129</v>
      </c>
      <c r="H8322" t="s">
        <v>192</v>
      </c>
      <c r="I8322">
        <v>1.5</v>
      </c>
      <c r="J8322">
        <v>55.7</v>
      </c>
      <c r="K8322">
        <v>83.55</v>
      </c>
      <c r="L8322" t="s">
        <v>24</v>
      </c>
    </row>
    <row r="8323" spans="1:13" hidden="1" x14ac:dyDescent="0.2">
      <c r="A8323" t="s">
        <v>105</v>
      </c>
      <c r="B8323" t="s">
        <v>1340</v>
      </c>
      <c r="C8323" t="s">
        <v>1145</v>
      </c>
      <c r="E8323" t="s">
        <v>1269</v>
      </c>
      <c r="F8323" t="s">
        <v>629</v>
      </c>
      <c r="G8323" t="s">
        <v>134</v>
      </c>
      <c r="H8323" t="s">
        <v>32</v>
      </c>
      <c r="I8323">
        <v>6</v>
      </c>
      <c r="J8323">
        <v>55.7</v>
      </c>
      <c r="K8323">
        <v>334.2</v>
      </c>
      <c r="L8323" t="s">
        <v>162</v>
      </c>
    </row>
    <row r="8324" spans="1:13" hidden="1" x14ac:dyDescent="0.2">
      <c r="A8324" t="s">
        <v>105</v>
      </c>
      <c r="B8324" t="s">
        <v>1340</v>
      </c>
      <c r="C8324" t="s">
        <v>1145</v>
      </c>
      <c r="E8324" t="s">
        <v>1388</v>
      </c>
      <c r="F8324" t="s">
        <v>1389</v>
      </c>
      <c r="G8324" t="s">
        <v>31</v>
      </c>
      <c r="H8324" t="s">
        <v>1215</v>
      </c>
      <c r="I8324">
        <v>2</v>
      </c>
      <c r="J8324">
        <v>55.7</v>
      </c>
      <c r="K8324">
        <v>111.4</v>
      </c>
      <c r="L8324" t="s">
        <v>24</v>
      </c>
    </row>
    <row r="8325" spans="1:13" hidden="1" x14ac:dyDescent="0.2">
      <c r="A8325" t="s">
        <v>105</v>
      </c>
      <c r="B8325" t="s">
        <v>1340</v>
      </c>
      <c r="C8325" t="s">
        <v>1145</v>
      </c>
      <c r="E8325" t="s">
        <v>1213</v>
      </c>
      <c r="F8325" t="s">
        <v>1214</v>
      </c>
      <c r="G8325" t="s">
        <v>134</v>
      </c>
      <c r="H8325" t="s">
        <v>1215</v>
      </c>
      <c r="I8325">
        <v>2</v>
      </c>
      <c r="J8325">
        <v>55.7</v>
      </c>
      <c r="K8325">
        <v>111.4</v>
      </c>
      <c r="L8325" t="s">
        <v>135</v>
      </c>
      <c r="M8325" t="s">
        <v>1216</v>
      </c>
    </row>
    <row r="8326" spans="1:13" hidden="1" x14ac:dyDescent="0.2">
      <c r="A8326" t="s">
        <v>105</v>
      </c>
      <c r="B8326" t="s">
        <v>1340</v>
      </c>
      <c r="C8326" t="s">
        <v>1145</v>
      </c>
      <c r="E8326" t="s">
        <v>1411</v>
      </c>
      <c r="F8326" t="s">
        <v>1404</v>
      </c>
      <c r="G8326" t="s">
        <v>134</v>
      </c>
      <c r="H8326" t="s">
        <v>145</v>
      </c>
      <c r="I8326">
        <v>0.5</v>
      </c>
      <c r="J8326">
        <v>55.7</v>
      </c>
      <c r="K8326">
        <v>27.85</v>
      </c>
      <c r="L8326" t="s">
        <v>24</v>
      </c>
      <c r="M8326" t="s">
        <v>1405</v>
      </c>
    </row>
    <row r="8327" spans="1:13" hidden="1" x14ac:dyDescent="0.2">
      <c r="A8327" t="s">
        <v>105</v>
      </c>
      <c r="B8327" t="s">
        <v>1340</v>
      </c>
      <c r="C8327" t="s">
        <v>1145</v>
      </c>
      <c r="E8327" t="s">
        <v>1242</v>
      </c>
      <c r="F8327" t="s">
        <v>1243</v>
      </c>
      <c r="G8327" t="s">
        <v>134</v>
      </c>
      <c r="H8327" t="s">
        <v>64</v>
      </c>
      <c r="I8327">
        <v>1</v>
      </c>
      <c r="J8327">
        <v>55.7</v>
      </c>
      <c r="K8327">
        <v>55.7</v>
      </c>
      <c r="L8327" t="s">
        <v>24</v>
      </c>
      <c r="M8327" t="s">
        <v>1244</v>
      </c>
    </row>
    <row r="8328" spans="1:13" hidden="1" x14ac:dyDescent="0.2">
      <c r="A8328" t="s">
        <v>105</v>
      </c>
      <c r="B8328" t="s">
        <v>1340</v>
      </c>
      <c r="C8328" t="s">
        <v>1145</v>
      </c>
      <c r="E8328" t="s">
        <v>1348</v>
      </c>
      <c r="F8328" t="s">
        <v>1349</v>
      </c>
      <c r="G8328" t="s">
        <v>396</v>
      </c>
      <c r="H8328" t="s">
        <v>180</v>
      </c>
      <c r="I8328">
        <v>0.25</v>
      </c>
      <c r="J8328">
        <v>55.7</v>
      </c>
      <c r="K8328">
        <v>13.925000000000001</v>
      </c>
      <c r="L8328" t="s">
        <v>162</v>
      </c>
      <c r="M8328" t="s">
        <v>1350</v>
      </c>
    </row>
    <row r="8329" spans="1:13" hidden="1" x14ac:dyDescent="0.2">
      <c r="A8329" t="s">
        <v>105</v>
      </c>
      <c r="B8329" t="s">
        <v>1340</v>
      </c>
      <c r="C8329" t="s">
        <v>1145</v>
      </c>
      <c r="E8329" t="s">
        <v>1346</v>
      </c>
      <c r="F8329" t="s">
        <v>1347</v>
      </c>
      <c r="G8329" t="s">
        <v>134</v>
      </c>
      <c r="I8329">
        <v>0.5</v>
      </c>
      <c r="J8329">
        <v>55.7</v>
      </c>
      <c r="K8329">
        <v>27.85</v>
      </c>
      <c r="L8329" t="s">
        <v>24</v>
      </c>
    </row>
    <row r="8330" spans="1:13" hidden="1" x14ac:dyDescent="0.2">
      <c r="A8330" t="s">
        <v>105</v>
      </c>
      <c r="B8330" t="s">
        <v>1340</v>
      </c>
      <c r="C8330" t="s">
        <v>1145</v>
      </c>
      <c r="E8330" t="s">
        <v>46</v>
      </c>
      <c r="I8330">
        <v>4.5</v>
      </c>
      <c r="J8330">
        <v>55.7</v>
      </c>
      <c r="K8330">
        <v>250.65</v>
      </c>
    </row>
    <row r="8331" spans="1:13" hidden="1" x14ac:dyDescent="0.2">
      <c r="A8331" t="s">
        <v>105</v>
      </c>
      <c r="B8331" t="s">
        <v>1340</v>
      </c>
      <c r="C8331" t="s">
        <v>1145</v>
      </c>
      <c r="E8331" t="s">
        <v>1260</v>
      </c>
      <c r="F8331" t="s">
        <v>1261</v>
      </c>
      <c r="G8331" t="s">
        <v>134</v>
      </c>
      <c r="H8331" t="s">
        <v>180</v>
      </c>
      <c r="I8331">
        <v>2</v>
      </c>
      <c r="J8331">
        <v>55.7</v>
      </c>
      <c r="K8331">
        <v>111.4</v>
      </c>
      <c r="L8331" t="s">
        <v>24</v>
      </c>
      <c r="M8331" t="s">
        <v>616</v>
      </c>
    </row>
    <row r="8332" spans="1:13" hidden="1" x14ac:dyDescent="0.2">
      <c r="A8332" t="s">
        <v>105</v>
      </c>
      <c r="B8332" t="s">
        <v>1340</v>
      </c>
      <c r="C8332" t="s">
        <v>1145</v>
      </c>
      <c r="E8332" t="s">
        <v>1364</v>
      </c>
      <c r="F8332" t="s">
        <v>1365</v>
      </c>
      <c r="G8332" t="s">
        <v>134</v>
      </c>
      <c r="H8332" t="s">
        <v>64</v>
      </c>
      <c r="I8332">
        <v>0.5</v>
      </c>
      <c r="J8332">
        <v>55.7</v>
      </c>
      <c r="K8332">
        <v>27.85</v>
      </c>
      <c r="L8332" t="s">
        <v>24</v>
      </c>
      <c r="M8332" t="s">
        <v>1366</v>
      </c>
    </row>
    <row r="8333" spans="1:13" hidden="1" x14ac:dyDescent="0.2">
      <c r="A8333" t="s">
        <v>105</v>
      </c>
      <c r="B8333" t="s">
        <v>1340</v>
      </c>
      <c r="C8333" t="s">
        <v>1145</v>
      </c>
      <c r="E8333" t="s">
        <v>1411</v>
      </c>
      <c r="F8333" t="s">
        <v>1404</v>
      </c>
      <c r="G8333" t="s">
        <v>134</v>
      </c>
      <c r="H8333" t="s">
        <v>145</v>
      </c>
      <c r="I8333">
        <v>3</v>
      </c>
      <c r="J8333">
        <v>55.7</v>
      </c>
      <c r="K8333">
        <v>167.1</v>
      </c>
      <c r="L8333" t="s">
        <v>24</v>
      </c>
      <c r="M8333" t="s">
        <v>1405</v>
      </c>
    </row>
    <row r="8334" spans="1:13" hidden="1" x14ac:dyDescent="0.2">
      <c r="A8334" t="s">
        <v>106</v>
      </c>
      <c r="B8334" t="s">
        <v>1340</v>
      </c>
      <c r="C8334" t="s">
        <v>1145</v>
      </c>
      <c r="E8334" t="s">
        <v>1386</v>
      </c>
      <c r="F8334" t="s">
        <v>1387</v>
      </c>
      <c r="G8334" t="s">
        <v>134</v>
      </c>
      <c r="H8334" t="s">
        <v>180</v>
      </c>
      <c r="I8334">
        <v>4</v>
      </c>
      <c r="J8334">
        <v>55.7</v>
      </c>
      <c r="K8334">
        <v>222.8</v>
      </c>
      <c r="L8334" t="s">
        <v>24</v>
      </c>
      <c r="M8334" t="s">
        <v>1229</v>
      </c>
    </row>
    <row r="8335" spans="1:13" hidden="1" x14ac:dyDescent="0.2">
      <c r="A8335" t="s">
        <v>106</v>
      </c>
      <c r="B8335" t="s">
        <v>1340</v>
      </c>
      <c r="C8335" t="s">
        <v>1145</v>
      </c>
      <c r="E8335" t="s">
        <v>1242</v>
      </c>
      <c r="F8335" t="s">
        <v>1243</v>
      </c>
      <c r="G8335" t="s">
        <v>134</v>
      </c>
      <c r="H8335" t="s">
        <v>64</v>
      </c>
      <c r="I8335">
        <v>1.75</v>
      </c>
      <c r="J8335">
        <v>55.7</v>
      </c>
      <c r="K8335">
        <v>97.474999999999994</v>
      </c>
      <c r="L8335" t="s">
        <v>24</v>
      </c>
      <c r="M8335" t="s">
        <v>1244</v>
      </c>
    </row>
    <row r="8336" spans="1:13" hidden="1" x14ac:dyDescent="0.2">
      <c r="A8336" t="s">
        <v>106</v>
      </c>
      <c r="B8336" t="s">
        <v>1340</v>
      </c>
      <c r="C8336" t="s">
        <v>1145</v>
      </c>
      <c r="E8336" t="s">
        <v>19</v>
      </c>
      <c r="I8336">
        <v>7.25</v>
      </c>
      <c r="J8336">
        <v>55.7</v>
      </c>
      <c r="K8336">
        <v>403.82499999999999</v>
      </c>
    </row>
    <row r="8337" spans="1:13" hidden="1" x14ac:dyDescent="0.2">
      <c r="A8337" t="s">
        <v>106</v>
      </c>
      <c r="B8337" t="s">
        <v>1340</v>
      </c>
      <c r="C8337" t="s">
        <v>1145</v>
      </c>
      <c r="E8337" t="s">
        <v>40</v>
      </c>
      <c r="I8337">
        <v>3</v>
      </c>
      <c r="J8337">
        <v>55.7</v>
      </c>
      <c r="K8337">
        <v>167.1</v>
      </c>
    </row>
    <row r="8338" spans="1:13" hidden="1" x14ac:dyDescent="0.2">
      <c r="A8338" t="s">
        <v>106</v>
      </c>
      <c r="B8338" t="s">
        <v>1340</v>
      </c>
      <c r="C8338" t="s">
        <v>1145</v>
      </c>
      <c r="E8338" t="s">
        <v>1213</v>
      </c>
      <c r="F8338" t="s">
        <v>1214</v>
      </c>
      <c r="G8338" t="s">
        <v>134</v>
      </c>
      <c r="H8338" t="s">
        <v>1215</v>
      </c>
      <c r="I8338">
        <v>1</v>
      </c>
      <c r="J8338">
        <v>55.7</v>
      </c>
      <c r="K8338">
        <v>55.7</v>
      </c>
      <c r="L8338" t="s">
        <v>135</v>
      </c>
      <c r="M8338" t="s">
        <v>1216</v>
      </c>
    </row>
    <row r="8339" spans="1:13" hidden="1" x14ac:dyDescent="0.2">
      <c r="A8339" t="s">
        <v>106</v>
      </c>
      <c r="B8339" t="s">
        <v>1340</v>
      </c>
      <c r="C8339" t="s">
        <v>1145</v>
      </c>
      <c r="E8339" t="s">
        <v>1260</v>
      </c>
      <c r="F8339" t="s">
        <v>1261</v>
      </c>
      <c r="G8339" t="s">
        <v>134</v>
      </c>
      <c r="H8339" t="s">
        <v>180</v>
      </c>
      <c r="I8339">
        <v>1.25</v>
      </c>
      <c r="J8339">
        <v>55.7</v>
      </c>
      <c r="K8339">
        <v>69.625</v>
      </c>
      <c r="L8339" t="s">
        <v>24</v>
      </c>
      <c r="M8339" t="s">
        <v>616</v>
      </c>
    </row>
    <row r="8340" spans="1:13" hidden="1" x14ac:dyDescent="0.2">
      <c r="A8340" t="s">
        <v>106</v>
      </c>
      <c r="B8340" t="s">
        <v>1340</v>
      </c>
      <c r="C8340" t="s">
        <v>1145</v>
      </c>
      <c r="E8340" t="s">
        <v>1171</v>
      </c>
      <c r="F8340" t="s">
        <v>1172</v>
      </c>
      <c r="G8340" t="s">
        <v>134</v>
      </c>
      <c r="H8340" t="s">
        <v>64</v>
      </c>
      <c r="I8340">
        <v>1.5</v>
      </c>
      <c r="J8340">
        <v>55.7</v>
      </c>
      <c r="K8340">
        <v>83.55</v>
      </c>
      <c r="L8340" t="s">
        <v>24</v>
      </c>
      <c r="M8340" t="s">
        <v>1173</v>
      </c>
    </row>
    <row r="8341" spans="1:13" hidden="1" x14ac:dyDescent="0.2">
      <c r="A8341" t="s">
        <v>106</v>
      </c>
      <c r="B8341" t="s">
        <v>1340</v>
      </c>
      <c r="C8341" t="s">
        <v>1145</v>
      </c>
      <c r="E8341" t="s">
        <v>1213</v>
      </c>
      <c r="F8341" t="s">
        <v>1214</v>
      </c>
      <c r="G8341" t="s">
        <v>134</v>
      </c>
      <c r="H8341" t="s">
        <v>1215</v>
      </c>
      <c r="I8341">
        <v>2.5</v>
      </c>
      <c r="J8341">
        <v>55.7</v>
      </c>
      <c r="K8341">
        <v>139.25</v>
      </c>
      <c r="L8341" t="s">
        <v>135</v>
      </c>
      <c r="M8341" t="s">
        <v>1216</v>
      </c>
    </row>
    <row r="8342" spans="1:13" hidden="1" x14ac:dyDescent="0.2">
      <c r="A8342" t="s">
        <v>106</v>
      </c>
      <c r="B8342" t="s">
        <v>1340</v>
      </c>
      <c r="C8342" t="s">
        <v>1145</v>
      </c>
      <c r="E8342" t="s">
        <v>1195</v>
      </c>
      <c r="F8342" t="s">
        <v>1196</v>
      </c>
      <c r="G8342" t="s">
        <v>134</v>
      </c>
      <c r="H8342" t="s">
        <v>64</v>
      </c>
      <c r="I8342">
        <v>2.5</v>
      </c>
      <c r="J8342">
        <v>55.7</v>
      </c>
      <c r="K8342">
        <v>139.25</v>
      </c>
      <c r="L8342" t="s">
        <v>24</v>
      </c>
      <c r="M8342" t="s">
        <v>1197</v>
      </c>
    </row>
    <row r="8343" spans="1:13" hidden="1" x14ac:dyDescent="0.2">
      <c r="A8343" t="s">
        <v>106</v>
      </c>
      <c r="B8343" t="s">
        <v>1340</v>
      </c>
      <c r="C8343" t="s">
        <v>1145</v>
      </c>
      <c r="E8343" t="s">
        <v>1364</v>
      </c>
      <c r="F8343" t="s">
        <v>1365</v>
      </c>
      <c r="G8343" t="s">
        <v>134</v>
      </c>
      <c r="H8343" t="s">
        <v>64</v>
      </c>
      <c r="I8343">
        <v>0.5</v>
      </c>
      <c r="J8343">
        <v>55.7</v>
      </c>
      <c r="K8343">
        <v>27.85</v>
      </c>
      <c r="L8343" t="s">
        <v>24</v>
      </c>
      <c r="M8343" t="s">
        <v>1366</v>
      </c>
    </row>
    <row r="8344" spans="1:13" hidden="1" x14ac:dyDescent="0.2">
      <c r="A8344" t="s">
        <v>106</v>
      </c>
      <c r="B8344" t="s">
        <v>1340</v>
      </c>
      <c r="C8344" t="s">
        <v>1145</v>
      </c>
      <c r="E8344" t="s">
        <v>1411</v>
      </c>
      <c r="F8344" t="s">
        <v>1404</v>
      </c>
      <c r="G8344" t="s">
        <v>134</v>
      </c>
      <c r="H8344" t="s">
        <v>145</v>
      </c>
      <c r="I8344">
        <v>1</v>
      </c>
      <c r="J8344">
        <v>55.7</v>
      </c>
      <c r="K8344">
        <v>55.7</v>
      </c>
      <c r="L8344" t="s">
        <v>24</v>
      </c>
      <c r="M8344" t="s">
        <v>1405</v>
      </c>
    </row>
    <row r="8345" spans="1:13" hidden="1" x14ac:dyDescent="0.2">
      <c r="A8345" t="s">
        <v>106</v>
      </c>
      <c r="B8345" t="s">
        <v>1340</v>
      </c>
      <c r="C8345" t="s">
        <v>1145</v>
      </c>
      <c r="E8345" t="s">
        <v>20</v>
      </c>
      <c r="I8345">
        <v>3.5</v>
      </c>
      <c r="J8345">
        <v>55.7</v>
      </c>
      <c r="K8345">
        <v>194.95</v>
      </c>
    </row>
    <row r="8346" spans="1:13" hidden="1" x14ac:dyDescent="0.2">
      <c r="A8346" t="s">
        <v>106</v>
      </c>
      <c r="B8346" t="s">
        <v>1340</v>
      </c>
      <c r="C8346" t="s">
        <v>1145</v>
      </c>
      <c r="E8346" t="s">
        <v>991</v>
      </c>
      <c r="F8346" t="s">
        <v>992</v>
      </c>
      <c r="G8346" t="s">
        <v>396</v>
      </c>
      <c r="H8346" t="s">
        <v>180</v>
      </c>
      <c r="I8346">
        <v>2.75</v>
      </c>
      <c r="J8346">
        <v>55.7</v>
      </c>
      <c r="K8346">
        <v>153.17500000000001</v>
      </c>
      <c r="L8346" t="s">
        <v>162</v>
      </c>
    </row>
    <row r="8347" spans="1:13" hidden="1" x14ac:dyDescent="0.2">
      <c r="A8347" t="s">
        <v>106</v>
      </c>
      <c r="B8347" t="s">
        <v>1340</v>
      </c>
      <c r="C8347" t="s">
        <v>1145</v>
      </c>
      <c r="E8347" t="s">
        <v>46</v>
      </c>
      <c r="I8347">
        <v>1.25</v>
      </c>
      <c r="J8347">
        <v>55.7</v>
      </c>
      <c r="K8347">
        <v>69.625</v>
      </c>
    </row>
    <row r="8348" spans="1:13" hidden="1" x14ac:dyDescent="0.2">
      <c r="A8348" t="s">
        <v>106</v>
      </c>
      <c r="B8348" t="s">
        <v>1340</v>
      </c>
      <c r="C8348" t="s">
        <v>1145</v>
      </c>
      <c r="E8348" t="s">
        <v>1412</v>
      </c>
      <c r="F8348" t="s">
        <v>1413</v>
      </c>
      <c r="G8348" t="s">
        <v>134</v>
      </c>
      <c r="H8348" t="s">
        <v>32</v>
      </c>
      <c r="I8348">
        <v>4.25</v>
      </c>
      <c r="J8348">
        <v>55.7</v>
      </c>
      <c r="K8348">
        <v>236.72499999999999</v>
      </c>
      <c r="L8348" t="s">
        <v>162</v>
      </c>
      <c r="M8348" t="s">
        <v>1414</v>
      </c>
    </row>
    <row r="8349" spans="1:13" hidden="1" x14ac:dyDescent="0.2">
      <c r="A8349" t="s">
        <v>106</v>
      </c>
      <c r="B8349" t="s">
        <v>1340</v>
      </c>
      <c r="C8349" t="s">
        <v>1145</v>
      </c>
      <c r="E8349" t="s">
        <v>1343</v>
      </c>
      <c r="F8349" t="s">
        <v>1344</v>
      </c>
      <c r="I8349">
        <v>0.75</v>
      </c>
      <c r="J8349">
        <v>55.7</v>
      </c>
      <c r="K8349">
        <v>41.774999999999999</v>
      </c>
      <c r="L8349" t="s">
        <v>217</v>
      </c>
      <c r="M8349" t="s">
        <v>1345</v>
      </c>
    </row>
    <row r="8350" spans="1:13" hidden="1" x14ac:dyDescent="0.2">
      <c r="A8350" t="s">
        <v>106</v>
      </c>
      <c r="B8350" t="s">
        <v>1340</v>
      </c>
      <c r="C8350" t="s">
        <v>1145</v>
      </c>
      <c r="E8350" t="s">
        <v>18</v>
      </c>
      <c r="I8350">
        <v>0.75</v>
      </c>
      <c r="J8350">
        <v>55.7</v>
      </c>
      <c r="K8350">
        <v>41.774999999999999</v>
      </c>
    </row>
    <row r="8351" spans="1:13" hidden="1" x14ac:dyDescent="0.2">
      <c r="A8351" t="s">
        <v>106</v>
      </c>
      <c r="B8351" t="s">
        <v>1340</v>
      </c>
      <c r="C8351" t="s">
        <v>1145</v>
      </c>
      <c r="E8351" t="s">
        <v>1392</v>
      </c>
      <c r="F8351" t="s">
        <v>1393</v>
      </c>
      <c r="G8351" t="s">
        <v>134</v>
      </c>
      <c r="H8351" t="s">
        <v>180</v>
      </c>
      <c r="I8351">
        <v>1</v>
      </c>
      <c r="J8351">
        <v>55.7</v>
      </c>
      <c r="K8351">
        <v>55.7</v>
      </c>
      <c r="L8351" t="s">
        <v>24</v>
      </c>
      <c r="M8351" t="s">
        <v>1394</v>
      </c>
    </row>
    <row r="8352" spans="1:13" hidden="1" x14ac:dyDescent="0.2">
      <c r="A8352" t="s">
        <v>106</v>
      </c>
      <c r="B8352" t="s">
        <v>1340</v>
      </c>
      <c r="C8352" t="s">
        <v>1145</v>
      </c>
      <c r="E8352" t="s">
        <v>1374</v>
      </c>
      <c r="F8352" t="s">
        <v>1375</v>
      </c>
      <c r="G8352" t="s">
        <v>134</v>
      </c>
      <c r="H8352" t="s">
        <v>64</v>
      </c>
      <c r="I8352">
        <v>1.25</v>
      </c>
      <c r="J8352">
        <v>55.7</v>
      </c>
      <c r="K8352">
        <v>69.625</v>
      </c>
      <c r="L8352" t="s">
        <v>24</v>
      </c>
      <c r="M8352" t="s">
        <v>1216</v>
      </c>
    </row>
    <row r="8353" spans="1:13" hidden="1" x14ac:dyDescent="0.2">
      <c r="A8353" t="s">
        <v>107</v>
      </c>
      <c r="B8353" t="s">
        <v>1340</v>
      </c>
      <c r="C8353" t="s">
        <v>1145</v>
      </c>
      <c r="E8353" t="s">
        <v>79</v>
      </c>
      <c r="I8353">
        <v>3.5</v>
      </c>
      <c r="J8353">
        <v>55.7</v>
      </c>
      <c r="K8353">
        <v>194.95</v>
      </c>
    </row>
    <row r="8354" spans="1:13" hidden="1" x14ac:dyDescent="0.2">
      <c r="A8354" t="s">
        <v>107</v>
      </c>
      <c r="B8354" t="s">
        <v>1340</v>
      </c>
      <c r="C8354" t="s">
        <v>1145</v>
      </c>
      <c r="E8354" t="s">
        <v>46</v>
      </c>
      <c r="I8354">
        <v>3.5</v>
      </c>
      <c r="J8354">
        <v>55.7</v>
      </c>
      <c r="K8354">
        <v>194.95</v>
      </c>
    </row>
    <row r="8355" spans="1:13" hidden="1" x14ac:dyDescent="0.2">
      <c r="A8355" t="s">
        <v>107</v>
      </c>
      <c r="B8355" t="s">
        <v>1340</v>
      </c>
      <c r="C8355" t="s">
        <v>1145</v>
      </c>
      <c r="E8355" t="s">
        <v>40</v>
      </c>
      <c r="I8355">
        <v>6.25</v>
      </c>
      <c r="J8355">
        <v>55.7</v>
      </c>
      <c r="K8355">
        <v>348.125</v>
      </c>
    </row>
    <row r="8356" spans="1:13" hidden="1" x14ac:dyDescent="0.2">
      <c r="A8356" t="s">
        <v>107</v>
      </c>
      <c r="B8356" t="s">
        <v>1340</v>
      </c>
      <c r="C8356" t="s">
        <v>1145</v>
      </c>
      <c r="E8356" t="s">
        <v>160</v>
      </c>
      <c r="F8356" t="s">
        <v>161</v>
      </c>
      <c r="G8356" t="s">
        <v>134</v>
      </c>
      <c r="H8356" t="s">
        <v>23</v>
      </c>
      <c r="I8356">
        <v>2</v>
      </c>
      <c r="J8356">
        <v>55.7</v>
      </c>
      <c r="K8356">
        <v>111.4</v>
      </c>
      <c r="L8356" t="s">
        <v>162</v>
      </c>
    </row>
    <row r="8357" spans="1:13" hidden="1" x14ac:dyDescent="0.2">
      <c r="A8357" t="s">
        <v>107</v>
      </c>
      <c r="B8357" t="s">
        <v>1340</v>
      </c>
      <c r="C8357" t="s">
        <v>1145</v>
      </c>
      <c r="E8357" t="s">
        <v>19</v>
      </c>
      <c r="I8357">
        <v>6</v>
      </c>
      <c r="J8357">
        <v>55.7</v>
      </c>
      <c r="K8357">
        <v>334.2</v>
      </c>
    </row>
    <row r="8358" spans="1:13" hidden="1" x14ac:dyDescent="0.2">
      <c r="A8358" t="s">
        <v>107</v>
      </c>
      <c r="B8358" t="s">
        <v>1340</v>
      </c>
      <c r="C8358" t="s">
        <v>1145</v>
      </c>
      <c r="E8358" t="s">
        <v>1343</v>
      </c>
      <c r="F8358" t="s">
        <v>1344</v>
      </c>
      <c r="I8358">
        <v>1</v>
      </c>
      <c r="J8358">
        <v>55.7</v>
      </c>
      <c r="K8358">
        <v>55.7</v>
      </c>
      <c r="L8358" t="s">
        <v>217</v>
      </c>
      <c r="M8358" t="s">
        <v>1345</v>
      </c>
    </row>
    <row r="8359" spans="1:13" hidden="1" x14ac:dyDescent="0.2">
      <c r="A8359" t="s">
        <v>107</v>
      </c>
      <c r="B8359" t="s">
        <v>1340</v>
      </c>
      <c r="C8359" t="s">
        <v>1145</v>
      </c>
      <c r="E8359" t="s">
        <v>20</v>
      </c>
      <c r="I8359">
        <v>5.5</v>
      </c>
      <c r="J8359">
        <v>55.7</v>
      </c>
      <c r="K8359">
        <v>306.35000000000002</v>
      </c>
    </row>
    <row r="8360" spans="1:13" hidden="1" x14ac:dyDescent="0.2">
      <c r="A8360" t="s">
        <v>107</v>
      </c>
      <c r="B8360" t="s">
        <v>1340</v>
      </c>
      <c r="C8360" t="s">
        <v>1145</v>
      </c>
      <c r="E8360" t="s">
        <v>1307</v>
      </c>
      <c r="F8360" t="s">
        <v>1308</v>
      </c>
      <c r="G8360" t="s">
        <v>134</v>
      </c>
      <c r="H8360" t="s">
        <v>32</v>
      </c>
      <c r="I8360">
        <v>2.5</v>
      </c>
      <c r="J8360">
        <v>55.7</v>
      </c>
      <c r="K8360">
        <v>139.25</v>
      </c>
      <c r="L8360" t="s">
        <v>24</v>
      </c>
      <c r="M8360" t="s">
        <v>1244</v>
      </c>
    </row>
    <row r="8361" spans="1:13" hidden="1" x14ac:dyDescent="0.2">
      <c r="A8361" t="s">
        <v>107</v>
      </c>
      <c r="B8361" t="s">
        <v>1340</v>
      </c>
      <c r="C8361" t="s">
        <v>1145</v>
      </c>
      <c r="E8361" t="s">
        <v>1392</v>
      </c>
      <c r="F8361" t="s">
        <v>1393</v>
      </c>
      <c r="G8361" t="s">
        <v>134</v>
      </c>
      <c r="H8361" t="s">
        <v>180</v>
      </c>
      <c r="I8361">
        <v>2.5</v>
      </c>
      <c r="J8361">
        <v>55.7</v>
      </c>
      <c r="K8361">
        <v>139.25</v>
      </c>
      <c r="L8361" t="s">
        <v>24</v>
      </c>
      <c r="M8361" t="s">
        <v>1394</v>
      </c>
    </row>
    <row r="8362" spans="1:13" hidden="1" x14ac:dyDescent="0.2">
      <c r="A8362" t="s">
        <v>107</v>
      </c>
      <c r="B8362" t="s">
        <v>1340</v>
      </c>
      <c r="C8362" t="s">
        <v>1145</v>
      </c>
      <c r="E8362" t="s">
        <v>1296</v>
      </c>
      <c r="F8362" t="s">
        <v>1297</v>
      </c>
      <c r="G8362" t="s">
        <v>134</v>
      </c>
      <c r="H8362" t="s">
        <v>180</v>
      </c>
      <c r="I8362">
        <v>3.5</v>
      </c>
      <c r="J8362">
        <v>55.7</v>
      </c>
      <c r="K8362">
        <v>194.95</v>
      </c>
      <c r="L8362" t="s">
        <v>24</v>
      </c>
      <c r="M8362" t="s">
        <v>1298</v>
      </c>
    </row>
    <row r="8363" spans="1:13" hidden="1" x14ac:dyDescent="0.2">
      <c r="A8363" t="s">
        <v>107</v>
      </c>
      <c r="B8363" t="s">
        <v>1340</v>
      </c>
      <c r="C8363" t="s">
        <v>1145</v>
      </c>
      <c r="E8363" t="s">
        <v>1219</v>
      </c>
      <c r="F8363" t="s">
        <v>1214</v>
      </c>
      <c r="G8363" t="s">
        <v>134</v>
      </c>
      <c r="H8363" t="s">
        <v>1215</v>
      </c>
      <c r="I8363">
        <v>1.5</v>
      </c>
      <c r="J8363">
        <v>55.7</v>
      </c>
      <c r="K8363">
        <v>83.55</v>
      </c>
      <c r="L8363" t="s">
        <v>135</v>
      </c>
      <c r="M8363" t="s">
        <v>1216</v>
      </c>
    </row>
    <row r="8364" spans="1:13" hidden="1" x14ac:dyDescent="0.2">
      <c r="A8364" t="s">
        <v>108</v>
      </c>
      <c r="B8364" t="s">
        <v>1340</v>
      </c>
      <c r="C8364" t="s">
        <v>1145</v>
      </c>
      <c r="E8364" t="s">
        <v>17</v>
      </c>
      <c r="I8364">
        <v>3.5</v>
      </c>
      <c r="J8364">
        <v>55.7</v>
      </c>
      <c r="K8364">
        <v>194.95</v>
      </c>
    </row>
    <row r="8365" spans="1:13" hidden="1" x14ac:dyDescent="0.2">
      <c r="A8365" t="s">
        <v>108</v>
      </c>
      <c r="B8365" t="s">
        <v>1340</v>
      </c>
      <c r="C8365" t="s">
        <v>1145</v>
      </c>
      <c r="E8365" t="s">
        <v>1213</v>
      </c>
      <c r="F8365" t="s">
        <v>1214</v>
      </c>
      <c r="G8365" t="s">
        <v>134</v>
      </c>
      <c r="H8365" t="s">
        <v>1215</v>
      </c>
      <c r="I8365">
        <v>4.5</v>
      </c>
      <c r="J8365">
        <v>55.7</v>
      </c>
      <c r="K8365">
        <v>250.65</v>
      </c>
      <c r="L8365" t="s">
        <v>135</v>
      </c>
      <c r="M8365" t="s">
        <v>1216</v>
      </c>
    </row>
    <row r="8366" spans="1:13" hidden="1" x14ac:dyDescent="0.2">
      <c r="A8366" t="s">
        <v>108</v>
      </c>
      <c r="B8366" t="s">
        <v>1340</v>
      </c>
      <c r="C8366" t="s">
        <v>1145</v>
      </c>
      <c r="E8366" t="s">
        <v>991</v>
      </c>
      <c r="F8366" t="s">
        <v>992</v>
      </c>
      <c r="G8366" t="s">
        <v>396</v>
      </c>
      <c r="H8366" t="s">
        <v>180</v>
      </c>
      <c r="I8366">
        <v>1.5</v>
      </c>
      <c r="J8366">
        <v>55.7</v>
      </c>
      <c r="K8366">
        <v>83.55</v>
      </c>
      <c r="L8366" t="s">
        <v>162</v>
      </c>
    </row>
    <row r="8367" spans="1:13" hidden="1" x14ac:dyDescent="0.2">
      <c r="A8367" t="s">
        <v>108</v>
      </c>
      <c r="B8367" t="s">
        <v>1340</v>
      </c>
      <c r="C8367" t="s">
        <v>1145</v>
      </c>
      <c r="E8367" t="s">
        <v>40</v>
      </c>
      <c r="I8367">
        <v>1.25</v>
      </c>
      <c r="J8367">
        <v>55.7</v>
      </c>
      <c r="K8367">
        <v>69.625</v>
      </c>
    </row>
    <row r="8368" spans="1:13" hidden="1" x14ac:dyDescent="0.2">
      <c r="A8368" t="s">
        <v>108</v>
      </c>
      <c r="B8368" t="s">
        <v>1340</v>
      </c>
      <c r="C8368" t="s">
        <v>1145</v>
      </c>
      <c r="E8368" t="s">
        <v>19</v>
      </c>
      <c r="I8368">
        <v>6.5</v>
      </c>
      <c r="J8368">
        <v>55.7</v>
      </c>
      <c r="K8368">
        <v>362.05</v>
      </c>
    </row>
    <row r="8369" spans="1:13" hidden="1" x14ac:dyDescent="0.2">
      <c r="A8369" t="s">
        <v>108</v>
      </c>
      <c r="B8369" t="s">
        <v>1340</v>
      </c>
      <c r="C8369" t="s">
        <v>1145</v>
      </c>
      <c r="E8369" t="s">
        <v>1181</v>
      </c>
      <c r="F8369" t="s">
        <v>1182</v>
      </c>
      <c r="G8369" t="s">
        <v>134</v>
      </c>
      <c r="H8369" t="s">
        <v>32</v>
      </c>
      <c r="I8369">
        <v>1.5</v>
      </c>
      <c r="J8369">
        <v>55.7</v>
      </c>
      <c r="K8369">
        <v>83.55</v>
      </c>
      <c r="L8369" t="s">
        <v>24</v>
      </c>
      <c r="M8369" t="s">
        <v>1173</v>
      </c>
    </row>
    <row r="8370" spans="1:13" hidden="1" x14ac:dyDescent="0.2">
      <c r="A8370" t="s">
        <v>108</v>
      </c>
      <c r="B8370" t="s">
        <v>1340</v>
      </c>
      <c r="C8370" t="s">
        <v>1145</v>
      </c>
      <c r="E8370" t="s">
        <v>1260</v>
      </c>
      <c r="F8370" t="s">
        <v>1261</v>
      </c>
      <c r="G8370" t="s">
        <v>134</v>
      </c>
      <c r="H8370" t="s">
        <v>180</v>
      </c>
      <c r="I8370">
        <v>2.5</v>
      </c>
      <c r="J8370">
        <v>55.7</v>
      </c>
      <c r="K8370">
        <v>139.25</v>
      </c>
      <c r="L8370" t="s">
        <v>24</v>
      </c>
      <c r="M8370" t="s">
        <v>616</v>
      </c>
    </row>
    <row r="8371" spans="1:13" hidden="1" x14ac:dyDescent="0.2">
      <c r="A8371" t="s">
        <v>108</v>
      </c>
      <c r="B8371" t="s">
        <v>1340</v>
      </c>
      <c r="C8371" t="s">
        <v>1145</v>
      </c>
      <c r="E8371" t="s">
        <v>1386</v>
      </c>
      <c r="F8371" t="s">
        <v>1387</v>
      </c>
      <c r="G8371" t="s">
        <v>134</v>
      </c>
      <c r="H8371" t="s">
        <v>180</v>
      </c>
      <c r="I8371">
        <v>3.75</v>
      </c>
      <c r="J8371">
        <v>55.7</v>
      </c>
      <c r="K8371">
        <v>208.875</v>
      </c>
      <c r="L8371" t="s">
        <v>24</v>
      </c>
      <c r="M8371" t="s">
        <v>1229</v>
      </c>
    </row>
    <row r="8372" spans="1:13" hidden="1" x14ac:dyDescent="0.2">
      <c r="A8372" t="s">
        <v>108</v>
      </c>
      <c r="B8372" t="s">
        <v>1340</v>
      </c>
      <c r="C8372" t="s">
        <v>1145</v>
      </c>
      <c r="E8372" t="s">
        <v>366</v>
      </c>
      <c r="F8372" t="s">
        <v>367</v>
      </c>
      <c r="G8372" t="s">
        <v>129</v>
      </c>
      <c r="H8372" t="s">
        <v>192</v>
      </c>
      <c r="I8372">
        <v>1.5</v>
      </c>
      <c r="J8372">
        <v>55.7</v>
      </c>
      <c r="K8372">
        <v>83.55</v>
      </c>
      <c r="L8372" t="s">
        <v>24</v>
      </c>
    </row>
    <row r="8373" spans="1:13" hidden="1" x14ac:dyDescent="0.2">
      <c r="A8373" t="s">
        <v>108</v>
      </c>
      <c r="B8373" t="s">
        <v>1340</v>
      </c>
      <c r="C8373" t="s">
        <v>1145</v>
      </c>
      <c r="E8373" t="s">
        <v>20</v>
      </c>
      <c r="I8373">
        <v>2.5</v>
      </c>
      <c r="J8373">
        <v>55.7</v>
      </c>
      <c r="K8373">
        <v>139.25</v>
      </c>
    </row>
    <row r="8374" spans="1:13" hidden="1" x14ac:dyDescent="0.2">
      <c r="A8374" t="s">
        <v>108</v>
      </c>
      <c r="B8374" t="s">
        <v>1340</v>
      </c>
      <c r="C8374" t="s">
        <v>1145</v>
      </c>
      <c r="E8374" t="s">
        <v>18</v>
      </c>
      <c r="I8374">
        <v>1</v>
      </c>
      <c r="J8374">
        <v>55.7</v>
      </c>
      <c r="K8374">
        <v>55.7</v>
      </c>
    </row>
    <row r="8375" spans="1:13" hidden="1" x14ac:dyDescent="0.2">
      <c r="A8375" t="s">
        <v>108</v>
      </c>
      <c r="B8375" t="s">
        <v>1340</v>
      </c>
      <c r="C8375" t="s">
        <v>1145</v>
      </c>
      <c r="E8375" t="s">
        <v>1346</v>
      </c>
      <c r="F8375" t="s">
        <v>1347</v>
      </c>
      <c r="G8375" t="s">
        <v>134</v>
      </c>
      <c r="I8375">
        <v>1</v>
      </c>
      <c r="J8375">
        <v>55.7</v>
      </c>
      <c r="K8375">
        <v>55.7</v>
      </c>
      <c r="L8375" t="s">
        <v>24</v>
      </c>
    </row>
    <row r="8376" spans="1:13" hidden="1" x14ac:dyDescent="0.2">
      <c r="A8376" t="s">
        <v>108</v>
      </c>
      <c r="B8376" t="s">
        <v>1340</v>
      </c>
      <c r="C8376" t="s">
        <v>1145</v>
      </c>
      <c r="E8376" t="s">
        <v>1411</v>
      </c>
      <c r="F8376" t="s">
        <v>1404</v>
      </c>
      <c r="G8376" t="s">
        <v>134</v>
      </c>
      <c r="H8376" t="s">
        <v>145</v>
      </c>
      <c r="I8376">
        <v>3.5</v>
      </c>
      <c r="J8376">
        <v>55.7</v>
      </c>
      <c r="K8376">
        <v>194.95</v>
      </c>
      <c r="L8376" t="s">
        <v>24</v>
      </c>
      <c r="M8376" t="s">
        <v>1405</v>
      </c>
    </row>
    <row r="8377" spans="1:13" hidden="1" x14ac:dyDescent="0.2">
      <c r="A8377" t="s">
        <v>108</v>
      </c>
      <c r="B8377" t="s">
        <v>1340</v>
      </c>
      <c r="C8377" t="s">
        <v>1145</v>
      </c>
      <c r="E8377" t="s">
        <v>1260</v>
      </c>
      <c r="F8377" t="s">
        <v>1261</v>
      </c>
      <c r="G8377" t="s">
        <v>134</v>
      </c>
      <c r="H8377" t="s">
        <v>180</v>
      </c>
      <c r="I8377">
        <v>2</v>
      </c>
      <c r="J8377">
        <v>55.7</v>
      </c>
      <c r="K8377">
        <v>111.4</v>
      </c>
      <c r="L8377" t="s">
        <v>24</v>
      </c>
      <c r="M8377" t="s">
        <v>616</v>
      </c>
    </row>
    <row r="8378" spans="1:13" hidden="1" x14ac:dyDescent="0.2">
      <c r="A8378" t="s">
        <v>108</v>
      </c>
      <c r="B8378" t="s">
        <v>1340</v>
      </c>
      <c r="C8378" t="s">
        <v>1145</v>
      </c>
      <c r="E8378" t="s">
        <v>1269</v>
      </c>
      <c r="F8378" t="s">
        <v>629</v>
      </c>
      <c r="G8378" t="s">
        <v>134</v>
      </c>
      <c r="H8378" t="s">
        <v>32</v>
      </c>
      <c r="I8378">
        <v>0.5</v>
      </c>
      <c r="J8378">
        <v>55.7</v>
      </c>
      <c r="K8378">
        <v>27.85</v>
      </c>
      <c r="L8378" t="s">
        <v>162</v>
      </c>
    </row>
    <row r="8379" spans="1:13" hidden="1" x14ac:dyDescent="0.2">
      <c r="A8379" t="s">
        <v>108</v>
      </c>
      <c r="B8379" t="s">
        <v>1340</v>
      </c>
      <c r="C8379" t="s">
        <v>1145</v>
      </c>
      <c r="E8379" t="s">
        <v>1346</v>
      </c>
      <c r="F8379" t="s">
        <v>1347</v>
      </c>
      <c r="G8379" t="s">
        <v>134</v>
      </c>
      <c r="I8379">
        <v>1</v>
      </c>
      <c r="J8379">
        <v>55.7</v>
      </c>
      <c r="K8379">
        <v>55.7</v>
      </c>
      <c r="L8379" t="s">
        <v>24</v>
      </c>
    </row>
    <row r="8380" spans="1:13" hidden="1" x14ac:dyDescent="0.2">
      <c r="A8380" t="s">
        <v>108</v>
      </c>
      <c r="B8380" t="s">
        <v>1340</v>
      </c>
      <c r="C8380" t="s">
        <v>1145</v>
      </c>
      <c r="E8380" t="s">
        <v>46</v>
      </c>
      <c r="I8380">
        <v>1</v>
      </c>
      <c r="J8380">
        <v>55.7</v>
      </c>
      <c r="K8380">
        <v>55.7</v>
      </c>
    </row>
    <row r="8381" spans="1:13" hidden="1" x14ac:dyDescent="0.2">
      <c r="A8381" t="s">
        <v>109</v>
      </c>
      <c r="B8381" t="s">
        <v>1340</v>
      </c>
      <c r="C8381" t="s">
        <v>1145</v>
      </c>
      <c r="E8381" t="s">
        <v>17</v>
      </c>
      <c r="I8381">
        <v>30</v>
      </c>
      <c r="J8381">
        <v>55.7</v>
      </c>
      <c r="K8381">
        <v>1671</v>
      </c>
    </row>
    <row r="8382" spans="1:13" hidden="1" x14ac:dyDescent="0.2">
      <c r="A8382" t="s">
        <v>14</v>
      </c>
      <c r="B8382" t="s">
        <v>1415</v>
      </c>
      <c r="C8382" t="s">
        <v>1145</v>
      </c>
      <c r="E8382" t="s">
        <v>1343</v>
      </c>
      <c r="F8382" t="s">
        <v>1344</v>
      </c>
      <c r="I8382">
        <v>31</v>
      </c>
      <c r="J8382">
        <v>30.94</v>
      </c>
      <c r="K8382">
        <v>959.14</v>
      </c>
      <c r="L8382" t="s">
        <v>217</v>
      </c>
      <c r="M8382" t="s">
        <v>1345</v>
      </c>
    </row>
    <row r="8383" spans="1:13" hidden="1" x14ac:dyDescent="0.2">
      <c r="A8383" t="s">
        <v>14</v>
      </c>
      <c r="B8383" t="s">
        <v>1415</v>
      </c>
      <c r="C8383" t="s">
        <v>1145</v>
      </c>
      <c r="E8383" t="s">
        <v>18</v>
      </c>
      <c r="I8383">
        <v>2</v>
      </c>
      <c r="J8383">
        <v>30.94</v>
      </c>
      <c r="K8383">
        <v>61.88</v>
      </c>
    </row>
    <row r="8384" spans="1:13" hidden="1" x14ac:dyDescent="0.2">
      <c r="A8384" t="s">
        <v>36</v>
      </c>
      <c r="B8384" t="s">
        <v>1415</v>
      </c>
      <c r="C8384" t="s">
        <v>1145</v>
      </c>
      <c r="E8384" t="s">
        <v>1343</v>
      </c>
      <c r="F8384" t="s">
        <v>1344</v>
      </c>
      <c r="I8384">
        <v>25</v>
      </c>
      <c r="J8384">
        <v>30.94</v>
      </c>
      <c r="K8384">
        <v>773.5</v>
      </c>
      <c r="L8384" t="s">
        <v>217</v>
      </c>
      <c r="M8384" t="s">
        <v>1345</v>
      </c>
    </row>
    <row r="8385" spans="1:14" hidden="1" x14ac:dyDescent="0.2">
      <c r="A8385" t="s">
        <v>36</v>
      </c>
      <c r="B8385" t="s">
        <v>1415</v>
      </c>
      <c r="C8385" t="s">
        <v>1145</v>
      </c>
      <c r="E8385" t="s">
        <v>1160</v>
      </c>
      <c r="F8385" t="s">
        <v>1161</v>
      </c>
      <c r="G8385" t="s">
        <v>129</v>
      </c>
      <c r="I8385">
        <v>2</v>
      </c>
      <c r="J8385">
        <v>30.94</v>
      </c>
      <c r="K8385">
        <v>61.88</v>
      </c>
    </row>
    <row r="8386" spans="1:14" hidden="1" x14ac:dyDescent="0.2">
      <c r="A8386" t="s">
        <v>36</v>
      </c>
      <c r="B8386" t="s">
        <v>1415</v>
      </c>
      <c r="C8386" t="s">
        <v>1145</v>
      </c>
      <c r="E8386" t="s">
        <v>79</v>
      </c>
      <c r="I8386">
        <v>1</v>
      </c>
      <c r="J8386">
        <v>30.94</v>
      </c>
      <c r="K8386">
        <v>30.94</v>
      </c>
      <c r="N8386" t="s">
        <v>1416</v>
      </c>
    </row>
    <row r="8387" spans="1:14" hidden="1" x14ac:dyDescent="0.2">
      <c r="A8387" t="s">
        <v>36</v>
      </c>
      <c r="B8387" t="s">
        <v>1415</v>
      </c>
      <c r="C8387" t="s">
        <v>1145</v>
      </c>
      <c r="E8387" t="s">
        <v>1221</v>
      </c>
      <c r="F8387" t="s">
        <v>1208</v>
      </c>
      <c r="G8387" t="s">
        <v>134</v>
      </c>
      <c r="H8387" t="s">
        <v>64</v>
      </c>
      <c r="I8387">
        <v>2.5</v>
      </c>
      <c r="J8387">
        <v>30.94</v>
      </c>
      <c r="K8387">
        <v>77.349999999999994</v>
      </c>
      <c r="L8387" t="s">
        <v>24</v>
      </c>
      <c r="M8387" t="s">
        <v>1209</v>
      </c>
    </row>
    <row r="8388" spans="1:14" hidden="1" x14ac:dyDescent="0.2">
      <c r="A8388" t="s">
        <v>36</v>
      </c>
      <c r="B8388" t="s">
        <v>1415</v>
      </c>
      <c r="C8388" t="s">
        <v>1145</v>
      </c>
      <c r="E8388" t="s">
        <v>1417</v>
      </c>
      <c r="F8388" t="s">
        <v>1418</v>
      </c>
      <c r="G8388" t="s">
        <v>1191</v>
      </c>
      <c r="H8388" t="s">
        <v>64</v>
      </c>
      <c r="I8388">
        <v>2.5</v>
      </c>
      <c r="J8388">
        <v>30.94</v>
      </c>
      <c r="K8388">
        <v>77.349999999999994</v>
      </c>
      <c r="L8388" t="s">
        <v>24</v>
      </c>
      <c r="M8388" t="s">
        <v>1244</v>
      </c>
    </row>
    <row r="8389" spans="1:14" hidden="1" x14ac:dyDescent="0.2">
      <c r="A8389" t="s">
        <v>37</v>
      </c>
      <c r="B8389" t="s">
        <v>1415</v>
      </c>
      <c r="C8389" t="s">
        <v>1145</v>
      </c>
      <c r="E8389" t="s">
        <v>1417</v>
      </c>
      <c r="F8389" t="s">
        <v>1418</v>
      </c>
      <c r="G8389" t="s">
        <v>1191</v>
      </c>
      <c r="H8389" t="s">
        <v>64</v>
      </c>
      <c r="I8389">
        <v>3</v>
      </c>
      <c r="J8389">
        <v>30.94</v>
      </c>
      <c r="K8389">
        <v>92.82</v>
      </c>
      <c r="L8389" t="s">
        <v>24</v>
      </c>
      <c r="M8389" t="s">
        <v>1244</v>
      </c>
    </row>
    <row r="8390" spans="1:14" hidden="1" x14ac:dyDescent="0.2">
      <c r="A8390" t="s">
        <v>37</v>
      </c>
      <c r="B8390" t="s">
        <v>1415</v>
      </c>
      <c r="C8390" t="s">
        <v>1145</v>
      </c>
      <c r="E8390" t="s">
        <v>1419</v>
      </c>
      <c r="F8390" t="s">
        <v>1420</v>
      </c>
      <c r="G8390" t="s">
        <v>134</v>
      </c>
      <c r="H8390" t="s">
        <v>180</v>
      </c>
      <c r="I8390">
        <v>6</v>
      </c>
      <c r="J8390">
        <v>30.94</v>
      </c>
      <c r="K8390">
        <v>185.64</v>
      </c>
      <c r="L8390" t="s">
        <v>24</v>
      </c>
      <c r="M8390" t="s">
        <v>1293</v>
      </c>
    </row>
    <row r="8391" spans="1:14" hidden="1" x14ac:dyDescent="0.2">
      <c r="A8391" t="s">
        <v>37</v>
      </c>
      <c r="B8391" t="s">
        <v>1415</v>
      </c>
      <c r="C8391" t="s">
        <v>1145</v>
      </c>
      <c r="E8391" t="s">
        <v>1343</v>
      </c>
      <c r="F8391" t="s">
        <v>1344</v>
      </c>
      <c r="I8391">
        <v>21</v>
      </c>
      <c r="J8391">
        <v>30.94</v>
      </c>
      <c r="K8391">
        <v>649.74</v>
      </c>
      <c r="L8391" t="s">
        <v>217</v>
      </c>
      <c r="M8391" t="s">
        <v>1345</v>
      </c>
    </row>
    <row r="8392" spans="1:14" hidden="1" x14ac:dyDescent="0.2">
      <c r="A8392" t="s">
        <v>37</v>
      </c>
      <c r="B8392" t="s">
        <v>1415</v>
      </c>
      <c r="C8392" t="s">
        <v>1145</v>
      </c>
      <c r="E8392" t="s">
        <v>1160</v>
      </c>
      <c r="F8392" t="s">
        <v>1161</v>
      </c>
      <c r="G8392" t="s">
        <v>129</v>
      </c>
      <c r="I8392">
        <v>1.5</v>
      </c>
      <c r="J8392">
        <v>30.94</v>
      </c>
      <c r="K8392">
        <v>46.41</v>
      </c>
      <c r="N8392" t="s">
        <v>1421</v>
      </c>
    </row>
    <row r="8393" spans="1:14" hidden="1" x14ac:dyDescent="0.2">
      <c r="A8393" t="s">
        <v>37</v>
      </c>
      <c r="B8393" t="s">
        <v>1415</v>
      </c>
      <c r="C8393" t="s">
        <v>1145</v>
      </c>
      <c r="E8393" t="s">
        <v>1260</v>
      </c>
      <c r="F8393" t="s">
        <v>1261</v>
      </c>
      <c r="G8393" t="s">
        <v>134</v>
      </c>
      <c r="H8393" t="s">
        <v>180</v>
      </c>
      <c r="I8393">
        <v>1.5</v>
      </c>
      <c r="J8393">
        <v>30.94</v>
      </c>
      <c r="K8393">
        <v>46.41</v>
      </c>
      <c r="L8393" t="s">
        <v>24</v>
      </c>
      <c r="M8393" t="s">
        <v>616</v>
      </c>
    </row>
    <row r="8394" spans="1:14" hidden="1" x14ac:dyDescent="0.2">
      <c r="A8394" t="s">
        <v>39</v>
      </c>
      <c r="B8394" t="s">
        <v>1415</v>
      </c>
      <c r="C8394" t="s">
        <v>1145</v>
      </c>
      <c r="E8394" t="s">
        <v>1160</v>
      </c>
      <c r="F8394" t="s">
        <v>1161</v>
      </c>
      <c r="G8394" t="s">
        <v>129</v>
      </c>
      <c r="I8394">
        <v>1.5</v>
      </c>
      <c r="J8394">
        <v>30.94</v>
      </c>
      <c r="K8394">
        <v>46.41</v>
      </c>
    </row>
    <row r="8395" spans="1:14" hidden="1" x14ac:dyDescent="0.2">
      <c r="A8395" t="s">
        <v>39</v>
      </c>
      <c r="B8395" t="s">
        <v>1415</v>
      </c>
      <c r="C8395" t="s">
        <v>1145</v>
      </c>
      <c r="E8395" t="s">
        <v>20</v>
      </c>
      <c r="I8395">
        <v>1</v>
      </c>
      <c r="J8395">
        <v>30.94</v>
      </c>
      <c r="K8395">
        <v>30.94</v>
      </c>
    </row>
    <row r="8396" spans="1:14" hidden="1" x14ac:dyDescent="0.2">
      <c r="A8396" t="s">
        <v>39</v>
      </c>
      <c r="B8396" t="s">
        <v>1415</v>
      </c>
      <c r="C8396" t="s">
        <v>1145</v>
      </c>
      <c r="E8396" t="s">
        <v>79</v>
      </c>
      <c r="I8396">
        <v>2.5</v>
      </c>
      <c r="J8396">
        <v>30.94</v>
      </c>
      <c r="K8396">
        <v>77.349999999999994</v>
      </c>
      <c r="N8396" t="s">
        <v>1422</v>
      </c>
    </row>
    <row r="8397" spans="1:14" hidden="1" x14ac:dyDescent="0.2">
      <c r="A8397" t="s">
        <v>39</v>
      </c>
      <c r="B8397" t="s">
        <v>1415</v>
      </c>
      <c r="C8397" t="s">
        <v>1145</v>
      </c>
      <c r="E8397" t="s">
        <v>1417</v>
      </c>
      <c r="F8397" t="s">
        <v>1418</v>
      </c>
      <c r="G8397" t="s">
        <v>1191</v>
      </c>
      <c r="H8397" t="s">
        <v>64</v>
      </c>
      <c r="I8397">
        <v>4</v>
      </c>
      <c r="J8397">
        <v>30.94</v>
      </c>
      <c r="K8397">
        <v>123.76</v>
      </c>
      <c r="L8397" t="s">
        <v>24</v>
      </c>
      <c r="M8397" t="s">
        <v>1244</v>
      </c>
    </row>
    <row r="8398" spans="1:14" hidden="1" x14ac:dyDescent="0.2">
      <c r="A8398" t="s">
        <v>39</v>
      </c>
      <c r="B8398" t="s">
        <v>1415</v>
      </c>
      <c r="C8398" t="s">
        <v>1145</v>
      </c>
      <c r="E8398" t="s">
        <v>1181</v>
      </c>
      <c r="F8398" t="s">
        <v>1182</v>
      </c>
      <c r="G8398" t="s">
        <v>134</v>
      </c>
      <c r="H8398" t="s">
        <v>32</v>
      </c>
      <c r="I8398">
        <v>4</v>
      </c>
      <c r="J8398">
        <v>30.94</v>
      </c>
      <c r="K8398">
        <v>123.76</v>
      </c>
      <c r="L8398" t="s">
        <v>24</v>
      </c>
      <c r="M8398" t="s">
        <v>1173</v>
      </c>
    </row>
    <row r="8399" spans="1:14" hidden="1" x14ac:dyDescent="0.2">
      <c r="A8399" t="s">
        <v>39</v>
      </c>
      <c r="B8399" t="s">
        <v>1415</v>
      </c>
      <c r="C8399" t="s">
        <v>1145</v>
      </c>
      <c r="E8399" t="s">
        <v>127</v>
      </c>
      <c r="F8399" t="s">
        <v>128</v>
      </c>
      <c r="G8399" t="s">
        <v>129</v>
      </c>
      <c r="I8399">
        <v>14</v>
      </c>
      <c r="J8399">
        <v>30.94</v>
      </c>
      <c r="K8399">
        <v>433.16</v>
      </c>
      <c r="L8399" t="s">
        <v>24</v>
      </c>
    </row>
    <row r="8400" spans="1:14" hidden="1" x14ac:dyDescent="0.2">
      <c r="A8400" t="s">
        <v>39</v>
      </c>
      <c r="B8400" t="s">
        <v>1415</v>
      </c>
      <c r="C8400" t="s">
        <v>1145</v>
      </c>
      <c r="E8400" t="s">
        <v>1343</v>
      </c>
      <c r="F8400" t="s">
        <v>1344</v>
      </c>
      <c r="I8400">
        <v>4</v>
      </c>
      <c r="J8400">
        <v>30.94</v>
      </c>
      <c r="K8400">
        <v>123.76</v>
      </c>
      <c r="L8400" t="s">
        <v>217</v>
      </c>
      <c r="M8400" t="s">
        <v>1345</v>
      </c>
    </row>
    <row r="8401" spans="1:14" hidden="1" x14ac:dyDescent="0.2">
      <c r="A8401" t="s">
        <v>44</v>
      </c>
      <c r="B8401" t="s">
        <v>1415</v>
      </c>
      <c r="C8401" t="s">
        <v>1145</v>
      </c>
      <c r="E8401" t="s">
        <v>1419</v>
      </c>
      <c r="F8401" t="s">
        <v>1420</v>
      </c>
      <c r="G8401" t="s">
        <v>134</v>
      </c>
      <c r="H8401" t="s">
        <v>180</v>
      </c>
      <c r="I8401">
        <v>7</v>
      </c>
      <c r="J8401">
        <v>30.94</v>
      </c>
      <c r="K8401">
        <v>216.58</v>
      </c>
      <c r="L8401" t="s">
        <v>24</v>
      </c>
      <c r="M8401" t="s">
        <v>1293</v>
      </c>
    </row>
    <row r="8402" spans="1:14" hidden="1" x14ac:dyDescent="0.2">
      <c r="A8402" t="s">
        <v>44</v>
      </c>
      <c r="B8402" t="s">
        <v>1415</v>
      </c>
      <c r="C8402" t="s">
        <v>1145</v>
      </c>
      <c r="E8402" t="s">
        <v>1221</v>
      </c>
      <c r="F8402" t="s">
        <v>1208</v>
      </c>
      <c r="G8402" t="s">
        <v>134</v>
      </c>
      <c r="H8402" t="s">
        <v>64</v>
      </c>
      <c r="I8402">
        <v>7</v>
      </c>
      <c r="J8402">
        <v>30.94</v>
      </c>
      <c r="K8402">
        <v>216.58</v>
      </c>
      <c r="L8402" t="s">
        <v>24</v>
      </c>
      <c r="M8402" t="s">
        <v>1209</v>
      </c>
    </row>
    <row r="8403" spans="1:14" hidden="1" x14ac:dyDescent="0.2">
      <c r="A8403" t="s">
        <v>44</v>
      </c>
      <c r="B8403" t="s">
        <v>1415</v>
      </c>
      <c r="C8403" t="s">
        <v>1145</v>
      </c>
      <c r="E8403" t="s">
        <v>1417</v>
      </c>
      <c r="F8403" t="s">
        <v>1418</v>
      </c>
      <c r="G8403" t="s">
        <v>1191</v>
      </c>
      <c r="H8403" t="s">
        <v>64</v>
      </c>
      <c r="I8403">
        <v>3</v>
      </c>
      <c r="J8403">
        <v>30.94</v>
      </c>
      <c r="K8403">
        <v>92.82</v>
      </c>
      <c r="L8403" t="s">
        <v>24</v>
      </c>
      <c r="M8403" t="s">
        <v>1244</v>
      </c>
    </row>
    <row r="8404" spans="1:14" hidden="1" x14ac:dyDescent="0.2">
      <c r="A8404" t="s">
        <v>44</v>
      </c>
      <c r="B8404" t="s">
        <v>1415</v>
      </c>
      <c r="C8404" t="s">
        <v>1145</v>
      </c>
      <c r="E8404" t="s">
        <v>1265</v>
      </c>
      <c r="F8404" t="s">
        <v>1247</v>
      </c>
      <c r="G8404" t="s">
        <v>134</v>
      </c>
      <c r="H8404" t="s">
        <v>64</v>
      </c>
      <c r="I8404">
        <v>2</v>
      </c>
      <c r="J8404">
        <v>30.94</v>
      </c>
      <c r="K8404">
        <v>61.88</v>
      </c>
      <c r="L8404" t="s">
        <v>24</v>
      </c>
      <c r="M8404" t="s">
        <v>1239</v>
      </c>
    </row>
    <row r="8405" spans="1:14" hidden="1" x14ac:dyDescent="0.2">
      <c r="A8405" t="s">
        <v>44</v>
      </c>
      <c r="B8405" t="s">
        <v>1415</v>
      </c>
      <c r="C8405" t="s">
        <v>1145</v>
      </c>
      <c r="E8405" t="s">
        <v>127</v>
      </c>
      <c r="F8405" t="s">
        <v>128</v>
      </c>
      <c r="G8405" t="s">
        <v>129</v>
      </c>
      <c r="I8405">
        <v>3</v>
      </c>
      <c r="J8405">
        <v>30.94</v>
      </c>
      <c r="K8405">
        <v>92.82</v>
      </c>
      <c r="L8405" t="s">
        <v>24</v>
      </c>
    </row>
    <row r="8406" spans="1:14" hidden="1" x14ac:dyDescent="0.2">
      <c r="A8406" t="s">
        <v>44</v>
      </c>
      <c r="B8406" t="s">
        <v>1415</v>
      </c>
      <c r="C8406" t="s">
        <v>1145</v>
      </c>
      <c r="E8406" t="s">
        <v>17</v>
      </c>
      <c r="I8406">
        <v>4</v>
      </c>
      <c r="J8406">
        <v>30.94</v>
      </c>
      <c r="K8406">
        <v>123.76</v>
      </c>
    </row>
    <row r="8407" spans="1:14" hidden="1" x14ac:dyDescent="0.2">
      <c r="A8407" t="s">
        <v>44</v>
      </c>
      <c r="B8407" t="s">
        <v>1415</v>
      </c>
      <c r="C8407" t="s">
        <v>1145</v>
      </c>
      <c r="E8407" t="s">
        <v>1357</v>
      </c>
      <c r="F8407" t="s">
        <v>1349</v>
      </c>
      <c r="G8407" t="s">
        <v>396</v>
      </c>
      <c r="H8407" t="s">
        <v>180</v>
      </c>
      <c r="I8407">
        <v>4</v>
      </c>
      <c r="J8407">
        <v>30.94</v>
      </c>
      <c r="K8407">
        <v>123.76</v>
      </c>
      <c r="L8407" t="s">
        <v>162</v>
      </c>
      <c r="M8407" t="s">
        <v>1350</v>
      </c>
      <c r="N8407" t="s">
        <v>1423</v>
      </c>
    </row>
    <row r="8408" spans="1:14" hidden="1" x14ac:dyDescent="0.2">
      <c r="A8408" t="s">
        <v>44</v>
      </c>
      <c r="B8408" t="s">
        <v>1415</v>
      </c>
      <c r="C8408" t="s">
        <v>1145</v>
      </c>
      <c r="E8408" t="s">
        <v>1030</v>
      </c>
      <c r="F8408" t="s">
        <v>1031</v>
      </c>
      <c r="I8408">
        <v>1</v>
      </c>
      <c r="J8408">
        <v>30.94</v>
      </c>
      <c r="K8408">
        <v>30.94</v>
      </c>
      <c r="L8408" t="s">
        <v>24</v>
      </c>
    </row>
    <row r="8409" spans="1:14" hidden="1" x14ac:dyDescent="0.2">
      <c r="A8409" t="s">
        <v>47</v>
      </c>
      <c r="B8409" t="s">
        <v>1415</v>
      </c>
      <c r="C8409" t="s">
        <v>1145</v>
      </c>
      <c r="E8409" t="s">
        <v>17</v>
      </c>
      <c r="I8409">
        <v>31</v>
      </c>
      <c r="J8409">
        <v>30.94</v>
      </c>
      <c r="K8409">
        <v>959.14</v>
      </c>
    </row>
    <row r="8410" spans="1:14" hidden="1" x14ac:dyDescent="0.2">
      <c r="A8410" t="s">
        <v>48</v>
      </c>
      <c r="B8410" t="s">
        <v>1415</v>
      </c>
      <c r="C8410" t="s">
        <v>1145</v>
      </c>
      <c r="E8410" t="s">
        <v>1221</v>
      </c>
      <c r="F8410" t="s">
        <v>1208</v>
      </c>
      <c r="G8410" t="s">
        <v>134</v>
      </c>
      <c r="H8410" t="s">
        <v>64</v>
      </c>
      <c r="I8410">
        <v>10</v>
      </c>
      <c r="J8410">
        <v>30.94</v>
      </c>
      <c r="K8410">
        <v>309.39999999999998</v>
      </c>
      <c r="L8410" t="s">
        <v>24</v>
      </c>
      <c r="M8410" t="s">
        <v>1209</v>
      </c>
      <c r="N8410" t="s">
        <v>1424</v>
      </c>
    </row>
    <row r="8411" spans="1:14" hidden="1" x14ac:dyDescent="0.2">
      <c r="A8411" t="s">
        <v>48</v>
      </c>
      <c r="B8411" t="s">
        <v>1415</v>
      </c>
      <c r="C8411" t="s">
        <v>1145</v>
      </c>
      <c r="E8411" t="s">
        <v>1343</v>
      </c>
      <c r="F8411" t="s">
        <v>1344</v>
      </c>
      <c r="I8411">
        <v>14</v>
      </c>
      <c r="J8411">
        <v>30.94</v>
      </c>
      <c r="K8411">
        <v>433.16</v>
      </c>
      <c r="L8411" t="s">
        <v>217</v>
      </c>
      <c r="M8411" t="s">
        <v>1345</v>
      </c>
    </row>
    <row r="8412" spans="1:14" hidden="1" x14ac:dyDescent="0.2">
      <c r="A8412" t="s">
        <v>48</v>
      </c>
      <c r="B8412" t="s">
        <v>1415</v>
      </c>
      <c r="C8412" t="s">
        <v>1145</v>
      </c>
      <c r="E8412" t="s">
        <v>1425</v>
      </c>
      <c r="F8412" t="s">
        <v>1426</v>
      </c>
      <c r="G8412" t="s">
        <v>134</v>
      </c>
      <c r="H8412" t="s">
        <v>32</v>
      </c>
      <c r="I8412">
        <v>1</v>
      </c>
      <c r="J8412">
        <v>30.94</v>
      </c>
      <c r="K8412">
        <v>30.94</v>
      </c>
      <c r="L8412" t="s">
        <v>24</v>
      </c>
      <c r="M8412" t="s">
        <v>1293</v>
      </c>
    </row>
    <row r="8413" spans="1:14" hidden="1" x14ac:dyDescent="0.2">
      <c r="A8413" t="s">
        <v>48</v>
      </c>
      <c r="B8413" t="s">
        <v>1415</v>
      </c>
      <c r="C8413" t="s">
        <v>1145</v>
      </c>
      <c r="E8413" t="s">
        <v>1153</v>
      </c>
      <c r="F8413" t="s">
        <v>1154</v>
      </c>
      <c r="G8413" t="s">
        <v>134</v>
      </c>
      <c r="H8413" t="s">
        <v>64</v>
      </c>
      <c r="I8413">
        <v>2</v>
      </c>
      <c r="J8413">
        <v>30.94</v>
      </c>
      <c r="K8413">
        <v>61.88</v>
      </c>
      <c r="L8413" t="s">
        <v>24</v>
      </c>
      <c r="M8413" t="s">
        <v>1155</v>
      </c>
    </row>
    <row r="8414" spans="1:14" hidden="1" x14ac:dyDescent="0.2">
      <c r="A8414" t="s">
        <v>48</v>
      </c>
      <c r="B8414" t="s">
        <v>1415</v>
      </c>
      <c r="C8414" t="s">
        <v>1145</v>
      </c>
      <c r="E8414" t="s">
        <v>1419</v>
      </c>
      <c r="F8414" t="s">
        <v>1420</v>
      </c>
      <c r="G8414" t="s">
        <v>134</v>
      </c>
      <c r="H8414" t="s">
        <v>180</v>
      </c>
      <c r="I8414">
        <v>4</v>
      </c>
      <c r="J8414">
        <v>30.94</v>
      </c>
      <c r="K8414">
        <v>123.76</v>
      </c>
      <c r="L8414" t="s">
        <v>24</v>
      </c>
      <c r="M8414" t="s">
        <v>1293</v>
      </c>
    </row>
    <row r="8415" spans="1:14" hidden="1" x14ac:dyDescent="0.2">
      <c r="A8415" t="s">
        <v>49</v>
      </c>
      <c r="B8415" t="s">
        <v>1415</v>
      </c>
      <c r="C8415" t="s">
        <v>1145</v>
      </c>
      <c r="E8415" t="s">
        <v>1221</v>
      </c>
      <c r="F8415" t="s">
        <v>1208</v>
      </c>
      <c r="G8415" t="s">
        <v>134</v>
      </c>
      <c r="H8415" t="s">
        <v>64</v>
      </c>
      <c r="I8415">
        <v>20</v>
      </c>
      <c r="J8415">
        <v>30.94</v>
      </c>
      <c r="K8415">
        <v>618.79999999999995</v>
      </c>
      <c r="L8415" t="s">
        <v>24</v>
      </c>
      <c r="M8415" t="s">
        <v>1209</v>
      </c>
      <c r="N8415" t="s">
        <v>1424</v>
      </c>
    </row>
    <row r="8416" spans="1:14" hidden="1" x14ac:dyDescent="0.2">
      <c r="A8416" t="s">
        <v>49</v>
      </c>
      <c r="B8416" t="s">
        <v>1415</v>
      </c>
      <c r="C8416" t="s">
        <v>1145</v>
      </c>
      <c r="E8416" t="s">
        <v>1343</v>
      </c>
      <c r="F8416" t="s">
        <v>1344</v>
      </c>
      <c r="I8416">
        <v>4</v>
      </c>
      <c r="J8416">
        <v>30.94</v>
      </c>
      <c r="K8416">
        <v>123.76</v>
      </c>
      <c r="L8416" t="s">
        <v>217</v>
      </c>
      <c r="M8416" t="s">
        <v>1345</v>
      </c>
    </row>
    <row r="8417" spans="1:14" hidden="1" x14ac:dyDescent="0.2">
      <c r="A8417" t="s">
        <v>49</v>
      </c>
      <c r="B8417" t="s">
        <v>1415</v>
      </c>
      <c r="C8417" t="s">
        <v>1145</v>
      </c>
      <c r="E8417" t="s">
        <v>1417</v>
      </c>
      <c r="F8417" t="s">
        <v>1418</v>
      </c>
      <c r="G8417" t="s">
        <v>1191</v>
      </c>
      <c r="H8417" t="s">
        <v>64</v>
      </c>
      <c r="I8417">
        <v>1</v>
      </c>
      <c r="J8417">
        <v>30.94</v>
      </c>
      <c r="K8417">
        <v>30.94</v>
      </c>
      <c r="L8417" t="s">
        <v>24</v>
      </c>
      <c r="M8417" t="s">
        <v>1244</v>
      </c>
    </row>
    <row r="8418" spans="1:14" hidden="1" x14ac:dyDescent="0.2">
      <c r="A8418" t="s">
        <v>49</v>
      </c>
      <c r="B8418" t="s">
        <v>1415</v>
      </c>
      <c r="C8418" t="s">
        <v>1145</v>
      </c>
      <c r="E8418" t="s">
        <v>46</v>
      </c>
      <c r="I8418">
        <v>4</v>
      </c>
      <c r="J8418">
        <v>30.94</v>
      </c>
      <c r="K8418">
        <v>123.76</v>
      </c>
      <c r="N8418" t="s">
        <v>1427</v>
      </c>
    </row>
    <row r="8419" spans="1:14" hidden="1" x14ac:dyDescent="0.2">
      <c r="A8419" t="s">
        <v>49</v>
      </c>
      <c r="B8419" t="s">
        <v>1415</v>
      </c>
      <c r="C8419" t="s">
        <v>1145</v>
      </c>
      <c r="E8419" t="s">
        <v>1265</v>
      </c>
      <c r="F8419" t="s">
        <v>1247</v>
      </c>
      <c r="G8419" t="s">
        <v>134</v>
      </c>
      <c r="H8419" t="s">
        <v>64</v>
      </c>
      <c r="I8419">
        <v>2</v>
      </c>
      <c r="J8419">
        <v>30.94</v>
      </c>
      <c r="K8419">
        <v>61.88</v>
      </c>
      <c r="L8419" t="s">
        <v>24</v>
      </c>
      <c r="M8419" t="s">
        <v>1239</v>
      </c>
    </row>
    <row r="8420" spans="1:14" hidden="1" x14ac:dyDescent="0.2">
      <c r="A8420" t="s">
        <v>51</v>
      </c>
      <c r="B8420" t="s">
        <v>1415</v>
      </c>
      <c r="C8420" t="s">
        <v>1145</v>
      </c>
      <c r="E8420" t="s">
        <v>1221</v>
      </c>
      <c r="F8420" t="s">
        <v>1208</v>
      </c>
      <c r="G8420" t="s">
        <v>134</v>
      </c>
      <c r="H8420" t="s">
        <v>64</v>
      </c>
      <c r="I8420">
        <v>2</v>
      </c>
      <c r="J8420">
        <v>30.94</v>
      </c>
      <c r="K8420">
        <v>61.88</v>
      </c>
      <c r="L8420" t="s">
        <v>24</v>
      </c>
      <c r="M8420" t="s">
        <v>1209</v>
      </c>
      <c r="N8420" t="s">
        <v>1428</v>
      </c>
    </row>
    <row r="8421" spans="1:14" hidden="1" x14ac:dyDescent="0.2">
      <c r="A8421" t="s">
        <v>51</v>
      </c>
      <c r="B8421" t="s">
        <v>1415</v>
      </c>
      <c r="C8421" t="s">
        <v>1145</v>
      </c>
      <c r="E8421" t="s">
        <v>1270</v>
      </c>
      <c r="F8421" t="s">
        <v>629</v>
      </c>
      <c r="G8421" t="s">
        <v>134</v>
      </c>
      <c r="H8421" t="s">
        <v>32</v>
      </c>
      <c r="I8421">
        <v>16</v>
      </c>
      <c r="J8421">
        <v>30.94</v>
      </c>
      <c r="K8421">
        <v>495.04</v>
      </c>
      <c r="L8421" t="s">
        <v>162</v>
      </c>
    </row>
    <row r="8422" spans="1:14" hidden="1" x14ac:dyDescent="0.2">
      <c r="A8422" t="s">
        <v>51</v>
      </c>
      <c r="B8422" t="s">
        <v>1415</v>
      </c>
      <c r="C8422" t="s">
        <v>1145</v>
      </c>
      <c r="E8422" t="s">
        <v>1417</v>
      </c>
      <c r="F8422" t="s">
        <v>1418</v>
      </c>
      <c r="G8422" t="s">
        <v>1191</v>
      </c>
      <c r="H8422" t="s">
        <v>64</v>
      </c>
      <c r="I8422">
        <v>3</v>
      </c>
      <c r="J8422">
        <v>30.94</v>
      </c>
      <c r="K8422">
        <v>92.82</v>
      </c>
      <c r="L8422" t="s">
        <v>24</v>
      </c>
      <c r="M8422" t="s">
        <v>1244</v>
      </c>
    </row>
    <row r="8423" spans="1:14" hidden="1" x14ac:dyDescent="0.2">
      <c r="A8423" t="s">
        <v>51</v>
      </c>
      <c r="B8423" t="s">
        <v>1415</v>
      </c>
      <c r="C8423" t="s">
        <v>1145</v>
      </c>
      <c r="E8423" t="s">
        <v>17</v>
      </c>
      <c r="I8423">
        <v>7.5</v>
      </c>
      <c r="J8423">
        <v>30.94</v>
      </c>
      <c r="K8423">
        <v>232.05</v>
      </c>
    </row>
    <row r="8424" spans="1:14" hidden="1" x14ac:dyDescent="0.2">
      <c r="A8424" t="s">
        <v>51</v>
      </c>
      <c r="B8424" t="s">
        <v>1415</v>
      </c>
      <c r="C8424" t="s">
        <v>1145</v>
      </c>
      <c r="E8424" t="s">
        <v>1265</v>
      </c>
      <c r="F8424" t="s">
        <v>1247</v>
      </c>
      <c r="G8424" t="s">
        <v>134</v>
      </c>
      <c r="H8424" t="s">
        <v>64</v>
      </c>
      <c r="I8424">
        <v>2.5</v>
      </c>
      <c r="J8424">
        <v>30.94</v>
      </c>
      <c r="K8424">
        <v>77.349999999999994</v>
      </c>
      <c r="L8424" t="s">
        <v>24</v>
      </c>
      <c r="M8424" t="s">
        <v>1239</v>
      </c>
    </row>
    <row r="8425" spans="1:14" hidden="1" x14ac:dyDescent="0.2">
      <c r="A8425" t="s">
        <v>55</v>
      </c>
      <c r="B8425" t="s">
        <v>1415</v>
      </c>
      <c r="C8425" t="s">
        <v>1145</v>
      </c>
      <c r="E8425" t="s">
        <v>1270</v>
      </c>
      <c r="F8425" t="s">
        <v>629</v>
      </c>
      <c r="G8425" t="s">
        <v>134</v>
      </c>
      <c r="H8425" t="s">
        <v>32</v>
      </c>
      <c r="I8425">
        <v>8</v>
      </c>
      <c r="J8425">
        <v>30.94</v>
      </c>
      <c r="K8425">
        <v>247.52</v>
      </c>
      <c r="L8425" t="s">
        <v>162</v>
      </c>
    </row>
    <row r="8426" spans="1:14" hidden="1" x14ac:dyDescent="0.2">
      <c r="A8426" t="s">
        <v>55</v>
      </c>
      <c r="B8426" t="s">
        <v>1415</v>
      </c>
      <c r="C8426" t="s">
        <v>1145</v>
      </c>
      <c r="E8426" t="s">
        <v>46</v>
      </c>
      <c r="I8426">
        <v>1</v>
      </c>
      <c r="J8426">
        <v>30.94</v>
      </c>
      <c r="K8426">
        <v>30.94</v>
      </c>
      <c r="N8426" t="s">
        <v>1429</v>
      </c>
    </row>
    <row r="8427" spans="1:14" hidden="1" x14ac:dyDescent="0.2">
      <c r="A8427" t="s">
        <v>55</v>
      </c>
      <c r="B8427" t="s">
        <v>1415</v>
      </c>
      <c r="C8427" t="s">
        <v>1145</v>
      </c>
      <c r="E8427" t="s">
        <v>1343</v>
      </c>
      <c r="F8427" t="s">
        <v>1344</v>
      </c>
      <c r="I8427">
        <v>20</v>
      </c>
      <c r="J8427">
        <v>30.94</v>
      </c>
      <c r="K8427">
        <v>618.79999999999995</v>
      </c>
      <c r="L8427" t="s">
        <v>217</v>
      </c>
      <c r="M8427" t="s">
        <v>1345</v>
      </c>
    </row>
    <row r="8428" spans="1:14" hidden="1" x14ac:dyDescent="0.2">
      <c r="A8428" t="s">
        <v>55</v>
      </c>
      <c r="B8428" t="s">
        <v>1415</v>
      </c>
      <c r="C8428" t="s">
        <v>1145</v>
      </c>
      <c r="E8428" t="s">
        <v>18</v>
      </c>
      <c r="I8428">
        <v>2</v>
      </c>
      <c r="J8428">
        <v>30.94</v>
      </c>
      <c r="K8428">
        <v>61.88</v>
      </c>
      <c r="N8428" t="s">
        <v>1430</v>
      </c>
    </row>
    <row r="8429" spans="1:14" hidden="1" x14ac:dyDescent="0.2">
      <c r="A8429" t="s">
        <v>56</v>
      </c>
      <c r="B8429" t="s">
        <v>1415</v>
      </c>
      <c r="C8429" t="s">
        <v>1145</v>
      </c>
      <c r="E8429" t="s">
        <v>1160</v>
      </c>
      <c r="F8429" t="s">
        <v>1161</v>
      </c>
      <c r="G8429" t="s">
        <v>129</v>
      </c>
      <c r="I8429">
        <v>1.5</v>
      </c>
      <c r="J8429">
        <v>30.94</v>
      </c>
      <c r="K8429">
        <v>46.41</v>
      </c>
    </row>
    <row r="8430" spans="1:14" hidden="1" x14ac:dyDescent="0.2">
      <c r="A8430" t="s">
        <v>56</v>
      </c>
      <c r="B8430" t="s">
        <v>1415</v>
      </c>
      <c r="C8430" t="s">
        <v>1145</v>
      </c>
      <c r="E8430" t="s">
        <v>1270</v>
      </c>
      <c r="F8430" t="s">
        <v>629</v>
      </c>
      <c r="G8430" t="s">
        <v>134</v>
      </c>
      <c r="H8430" t="s">
        <v>32</v>
      </c>
      <c r="I8430">
        <v>1</v>
      </c>
      <c r="J8430">
        <v>30.94</v>
      </c>
      <c r="K8430">
        <v>30.94</v>
      </c>
      <c r="L8430" t="s">
        <v>162</v>
      </c>
    </row>
    <row r="8431" spans="1:14" hidden="1" x14ac:dyDescent="0.2">
      <c r="A8431" t="s">
        <v>56</v>
      </c>
      <c r="B8431" t="s">
        <v>1415</v>
      </c>
      <c r="C8431" t="s">
        <v>1145</v>
      </c>
      <c r="E8431" t="s">
        <v>1417</v>
      </c>
      <c r="F8431" t="s">
        <v>1418</v>
      </c>
      <c r="G8431" t="s">
        <v>1191</v>
      </c>
      <c r="H8431" t="s">
        <v>64</v>
      </c>
      <c r="I8431">
        <v>4</v>
      </c>
      <c r="J8431">
        <v>30.94</v>
      </c>
      <c r="K8431">
        <v>123.76</v>
      </c>
      <c r="L8431" t="s">
        <v>24</v>
      </c>
      <c r="M8431" t="s">
        <v>1244</v>
      </c>
    </row>
    <row r="8432" spans="1:14" hidden="1" x14ac:dyDescent="0.2">
      <c r="A8432" t="s">
        <v>56</v>
      </c>
      <c r="B8432" t="s">
        <v>1415</v>
      </c>
      <c r="C8432" t="s">
        <v>1145</v>
      </c>
      <c r="E8432" t="s">
        <v>1181</v>
      </c>
      <c r="F8432" t="s">
        <v>1182</v>
      </c>
      <c r="G8432" t="s">
        <v>134</v>
      </c>
      <c r="H8432" t="s">
        <v>32</v>
      </c>
      <c r="I8432">
        <v>4</v>
      </c>
      <c r="J8432">
        <v>30.94</v>
      </c>
      <c r="K8432">
        <v>123.76</v>
      </c>
      <c r="L8432" t="s">
        <v>24</v>
      </c>
      <c r="M8432" t="s">
        <v>1173</v>
      </c>
    </row>
    <row r="8433" spans="1:14" hidden="1" x14ac:dyDescent="0.2">
      <c r="A8433" t="s">
        <v>56</v>
      </c>
      <c r="B8433" t="s">
        <v>1415</v>
      </c>
      <c r="C8433" t="s">
        <v>1145</v>
      </c>
      <c r="E8433" t="s">
        <v>1343</v>
      </c>
      <c r="F8433" t="s">
        <v>1344</v>
      </c>
      <c r="I8433">
        <v>6</v>
      </c>
      <c r="J8433">
        <v>30.94</v>
      </c>
      <c r="K8433">
        <v>185.64</v>
      </c>
      <c r="L8433" t="s">
        <v>217</v>
      </c>
      <c r="M8433" t="s">
        <v>1345</v>
      </c>
    </row>
    <row r="8434" spans="1:14" hidden="1" x14ac:dyDescent="0.2">
      <c r="A8434" t="s">
        <v>56</v>
      </c>
      <c r="B8434" t="s">
        <v>1415</v>
      </c>
      <c r="C8434" t="s">
        <v>1145</v>
      </c>
      <c r="E8434" t="s">
        <v>46</v>
      </c>
      <c r="I8434">
        <v>15.5</v>
      </c>
      <c r="J8434">
        <v>30.94</v>
      </c>
      <c r="K8434">
        <v>479.57</v>
      </c>
      <c r="N8434" t="s">
        <v>1427</v>
      </c>
    </row>
    <row r="8435" spans="1:14" hidden="1" x14ac:dyDescent="0.2">
      <c r="A8435" t="s">
        <v>60</v>
      </c>
      <c r="B8435" t="s">
        <v>1415</v>
      </c>
      <c r="C8435" t="s">
        <v>1145</v>
      </c>
      <c r="E8435" t="s">
        <v>1270</v>
      </c>
      <c r="F8435" t="s">
        <v>629</v>
      </c>
      <c r="G8435" t="s">
        <v>134</v>
      </c>
      <c r="H8435" t="s">
        <v>32</v>
      </c>
      <c r="I8435">
        <v>22</v>
      </c>
      <c r="J8435">
        <v>30.94</v>
      </c>
      <c r="K8435">
        <v>680.68</v>
      </c>
      <c r="L8435" t="s">
        <v>162</v>
      </c>
    </row>
    <row r="8436" spans="1:14" hidden="1" x14ac:dyDescent="0.2">
      <c r="A8436" t="s">
        <v>60</v>
      </c>
      <c r="B8436" t="s">
        <v>1415</v>
      </c>
      <c r="C8436" t="s">
        <v>1145</v>
      </c>
      <c r="E8436" t="s">
        <v>1181</v>
      </c>
      <c r="F8436" t="s">
        <v>1182</v>
      </c>
      <c r="G8436" t="s">
        <v>134</v>
      </c>
      <c r="H8436" t="s">
        <v>32</v>
      </c>
      <c r="I8436">
        <v>7</v>
      </c>
      <c r="J8436">
        <v>30.94</v>
      </c>
      <c r="K8436">
        <v>216.58</v>
      </c>
      <c r="L8436" t="s">
        <v>24</v>
      </c>
      <c r="M8436" t="s">
        <v>1173</v>
      </c>
    </row>
    <row r="8437" spans="1:14" hidden="1" x14ac:dyDescent="0.2">
      <c r="A8437" t="s">
        <v>60</v>
      </c>
      <c r="B8437" t="s">
        <v>1415</v>
      </c>
      <c r="C8437" t="s">
        <v>1145</v>
      </c>
      <c r="E8437" t="s">
        <v>20</v>
      </c>
      <c r="I8437">
        <v>2</v>
      </c>
      <c r="J8437">
        <v>30.94</v>
      </c>
      <c r="K8437">
        <v>61.88</v>
      </c>
      <c r="N8437" t="s">
        <v>1431</v>
      </c>
    </row>
    <row r="8438" spans="1:14" hidden="1" x14ac:dyDescent="0.2">
      <c r="A8438" t="s">
        <v>67</v>
      </c>
      <c r="B8438" t="s">
        <v>1415</v>
      </c>
      <c r="C8438" t="s">
        <v>1145</v>
      </c>
      <c r="E8438" t="s">
        <v>20</v>
      </c>
      <c r="I8438">
        <v>2</v>
      </c>
      <c r="J8438">
        <v>30.94</v>
      </c>
      <c r="K8438">
        <v>61.88</v>
      </c>
      <c r="N8438" t="s">
        <v>1432</v>
      </c>
    </row>
    <row r="8439" spans="1:14" hidden="1" x14ac:dyDescent="0.2">
      <c r="A8439" t="s">
        <v>67</v>
      </c>
      <c r="B8439" t="s">
        <v>1415</v>
      </c>
      <c r="C8439" t="s">
        <v>1145</v>
      </c>
      <c r="E8439" t="s">
        <v>1291</v>
      </c>
      <c r="F8439" t="s">
        <v>1292</v>
      </c>
      <c r="G8439" t="s">
        <v>134</v>
      </c>
      <c r="H8439" t="s">
        <v>32</v>
      </c>
      <c r="I8439">
        <v>3</v>
      </c>
      <c r="J8439">
        <v>30.94</v>
      </c>
      <c r="K8439">
        <v>92.82</v>
      </c>
      <c r="L8439" t="s">
        <v>24</v>
      </c>
      <c r="M8439" t="s">
        <v>1293</v>
      </c>
    </row>
    <row r="8440" spans="1:14" hidden="1" x14ac:dyDescent="0.2">
      <c r="A8440" t="s">
        <v>67</v>
      </c>
      <c r="B8440" t="s">
        <v>1415</v>
      </c>
      <c r="C8440" t="s">
        <v>1145</v>
      </c>
      <c r="E8440" t="s">
        <v>18</v>
      </c>
      <c r="I8440">
        <v>4</v>
      </c>
      <c r="J8440">
        <v>30.94</v>
      </c>
      <c r="K8440">
        <v>123.76</v>
      </c>
      <c r="N8440" t="s">
        <v>1433</v>
      </c>
    </row>
    <row r="8441" spans="1:14" hidden="1" x14ac:dyDescent="0.2">
      <c r="A8441" t="s">
        <v>67</v>
      </c>
      <c r="B8441" t="s">
        <v>1415</v>
      </c>
      <c r="C8441" t="s">
        <v>1145</v>
      </c>
      <c r="E8441" t="s">
        <v>1417</v>
      </c>
      <c r="F8441" t="s">
        <v>1418</v>
      </c>
      <c r="G8441" t="s">
        <v>1191</v>
      </c>
      <c r="H8441" t="s">
        <v>64</v>
      </c>
      <c r="I8441">
        <v>2</v>
      </c>
      <c r="J8441">
        <v>30.94</v>
      </c>
      <c r="K8441">
        <v>61.88</v>
      </c>
      <c r="L8441" t="s">
        <v>24</v>
      </c>
      <c r="M8441" t="s">
        <v>1244</v>
      </c>
    </row>
    <row r="8442" spans="1:14" hidden="1" x14ac:dyDescent="0.2">
      <c r="A8442" t="s">
        <v>67</v>
      </c>
      <c r="B8442" t="s">
        <v>1415</v>
      </c>
      <c r="C8442" t="s">
        <v>1145</v>
      </c>
      <c r="E8442" t="s">
        <v>1181</v>
      </c>
      <c r="F8442" t="s">
        <v>1182</v>
      </c>
      <c r="G8442" t="s">
        <v>134</v>
      </c>
      <c r="H8442" t="s">
        <v>32</v>
      </c>
      <c r="I8442">
        <v>10</v>
      </c>
      <c r="J8442">
        <v>30.94</v>
      </c>
      <c r="K8442">
        <v>309.39999999999998</v>
      </c>
      <c r="L8442" t="s">
        <v>24</v>
      </c>
      <c r="M8442" t="s">
        <v>1173</v>
      </c>
    </row>
    <row r="8443" spans="1:14" hidden="1" x14ac:dyDescent="0.2">
      <c r="A8443" t="s">
        <v>67</v>
      </c>
      <c r="B8443" t="s">
        <v>1415</v>
      </c>
      <c r="C8443" t="s">
        <v>1145</v>
      </c>
      <c r="E8443" t="s">
        <v>1270</v>
      </c>
      <c r="F8443" t="s">
        <v>629</v>
      </c>
      <c r="G8443" t="s">
        <v>134</v>
      </c>
      <c r="H8443" t="s">
        <v>32</v>
      </c>
      <c r="I8443">
        <v>10</v>
      </c>
      <c r="J8443">
        <v>30.94</v>
      </c>
      <c r="K8443">
        <v>309.39999999999998</v>
      </c>
      <c r="L8443" t="s">
        <v>162</v>
      </c>
    </row>
    <row r="8444" spans="1:14" hidden="1" x14ac:dyDescent="0.2">
      <c r="A8444" t="s">
        <v>68</v>
      </c>
      <c r="B8444" t="s">
        <v>1415</v>
      </c>
      <c r="C8444" t="s">
        <v>1145</v>
      </c>
      <c r="E8444" t="s">
        <v>46</v>
      </c>
      <c r="I8444">
        <v>15</v>
      </c>
      <c r="J8444">
        <v>30.94</v>
      </c>
      <c r="K8444">
        <v>464.1</v>
      </c>
      <c r="N8444" t="s">
        <v>1434</v>
      </c>
    </row>
    <row r="8445" spans="1:14" hidden="1" x14ac:dyDescent="0.2">
      <c r="A8445" t="s">
        <v>68</v>
      </c>
      <c r="B8445" t="s">
        <v>1415</v>
      </c>
      <c r="C8445" t="s">
        <v>1145</v>
      </c>
      <c r="E8445" t="s">
        <v>1343</v>
      </c>
      <c r="F8445" t="s">
        <v>1344</v>
      </c>
      <c r="I8445">
        <v>8</v>
      </c>
      <c r="J8445">
        <v>30.94</v>
      </c>
      <c r="K8445">
        <v>247.52</v>
      </c>
      <c r="L8445" t="s">
        <v>217</v>
      </c>
      <c r="M8445" t="s">
        <v>1345</v>
      </c>
    </row>
    <row r="8446" spans="1:14" hidden="1" x14ac:dyDescent="0.2">
      <c r="A8446" t="s">
        <v>68</v>
      </c>
      <c r="B8446" t="s">
        <v>1415</v>
      </c>
      <c r="C8446" t="s">
        <v>1145</v>
      </c>
      <c r="E8446" t="s">
        <v>1181</v>
      </c>
      <c r="F8446" t="s">
        <v>1182</v>
      </c>
      <c r="G8446" t="s">
        <v>134</v>
      </c>
      <c r="H8446" t="s">
        <v>32</v>
      </c>
      <c r="I8446">
        <v>4</v>
      </c>
      <c r="J8446">
        <v>30.94</v>
      </c>
      <c r="K8446">
        <v>123.76</v>
      </c>
      <c r="L8446" t="s">
        <v>24</v>
      </c>
      <c r="M8446" t="s">
        <v>1173</v>
      </c>
    </row>
    <row r="8447" spans="1:14" hidden="1" x14ac:dyDescent="0.2">
      <c r="A8447" t="s">
        <v>68</v>
      </c>
      <c r="B8447" t="s">
        <v>1415</v>
      </c>
      <c r="C8447" t="s">
        <v>1145</v>
      </c>
      <c r="E8447" t="s">
        <v>1270</v>
      </c>
      <c r="F8447" t="s">
        <v>629</v>
      </c>
      <c r="G8447" t="s">
        <v>134</v>
      </c>
      <c r="H8447" t="s">
        <v>32</v>
      </c>
      <c r="I8447">
        <v>4</v>
      </c>
      <c r="J8447">
        <v>30.94</v>
      </c>
      <c r="K8447">
        <v>123.76</v>
      </c>
      <c r="L8447" t="s">
        <v>162</v>
      </c>
    </row>
    <row r="8448" spans="1:14" hidden="1" x14ac:dyDescent="0.2">
      <c r="A8448" t="s">
        <v>69</v>
      </c>
      <c r="B8448" t="s">
        <v>1415</v>
      </c>
      <c r="C8448" t="s">
        <v>1145</v>
      </c>
      <c r="E8448" t="s">
        <v>17</v>
      </c>
      <c r="I8448">
        <v>7.75</v>
      </c>
      <c r="J8448">
        <v>30.94</v>
      </c>
      <c r="K8448">
        <v>239.785</v>
      </c>
    </row>
    <row r="8449" spans="1:14" hidden="1" x14ac:dyDescent="0.2">
      <c r="A8449" t="s">
        <v>69</v>
      </c>
      <c r="B8449" t="s">
        <v>1415</v>
      </c>
      <c r="C8449" t="s">
        <v>1145</v>
      </c>
      <c r="E8449" t="s">
        <v>1343</v>
      </c>
      <c r="F8449" t="s">
        <v>1344</v>
      </c>
      <c r="I8449">
        <v>7.75</v>
      </c>
      <c r="J8449">
        <v>30.94</v>
      </c>
      <c r="K8449">
        <v>239.785</v>
      </c>
      <c r="L8449" t="s">
        <v>217</v>
      </c>
      <c r="M8449" t="s">
        <v>1345</v>
      </c>
    </row>
    <row r="8450" spans="1:14" hidden="1" x14ac:dyDescent="0.2">
      <c r="A8450" t="s">
        <v>69</v>
      </c>
      <c r="B8450" t="s">
        <v>1415</v>
      </c>
      <c r="C8450" t="s">
        <v>1145</v>
      </c>
      <c r="E8450" t="s">
        <v>1181</v>
      </c>
      <c r="F8450" t="s">
        <v>1182</v>
      </c>
      <c r="G8450" t="s">
        <v>134</v>
      </c>
      <c r="H8450" t="s">
        <v>32</v>
      </c>
      <c r="I8450">
        <v>4</v>
      </c>
      <c r="J8450">
        <v>30.94</v>
      </c>
      <c r="K8450">
        <v>123.76</v>
      </c>
      <c r="L8450" t="s">
        <v>24</v>
      </c>
      <c r="M8450" t="s">
        <v>1173</v>
      </c>
    </row>
    <row r="8451" spans="1:14" hidden="1" x14ac:dyDescent="0.2">
      <c r="A8451" t="s">
        <v>69</v>
      </c>
      <c r="B8451" t="s">
        <v>1415</v>
      </c>
      <c r="C8451" t="s">
        <v>1145</v>
      </c>
      <c r="E8451" t="s">
        <v>1270</v>
      </c>
      <c r="F8451" t="s">
        <v>629</v>
      </c>
      <c r="G8451" t="s">
        <v>134</v>
      </c>
      <c r="H8451" t="s">
        <v>32</v>
      </c>
      <c r="I8451">
        <v>4</v>
      </c>
      <c r="J8451">
        <v>30.94</v>
      </c>
      <c r="K8451">
        <v>123.76</v>
      </c>
      <c r="L8451" t="s">
        <v>162</v>
      </c>
    </row>
    <row r="8452" spans="1:14" hidden="1" x14ac:dyDescent="0.2">
      <c r="A8452" t="s">
        <v>70</v>
      </c>
      <c r="B8452" t="s">
        <v>1415</v>
      </c>
      <c r="C8452" t="s">
        <v>1145</v>
      </c>
      <c r="E8452" t="s">
        <v>1355</v>
      </c>
      <c r="F8452" t="s">
        <v>1356</v>
      </c>
      <c r="G8452" t="s">
        <v>1191</v>
      </c>
      <c r="H8452" t="s">
        <v>64</v>
      </c>
      <c r="I8452">
        <v>31</v>
      </c>
      <c r="J8452">
        <v>30.94</v>
      </c>
      <c r="K8452">
        <v>959.14</v>
      </c>
      <c r="L8452" t="s">
        <v>24</v>
      </c>
      <c r="M8452" t="s">
        <v>1293</v>
      </c>
    </row>
    <row r="8453" spans="1:14" hidden="1" x14ac:dyDescent="0.2">
      <c r="A8453" t="s">
        <v>71</v>
      </c>
      <c r="B8453" t="s">
        <v>1415</v>
      </c>
      <c r="C8453" t="s">
        <v>1145</v>
      </c>
      <c r="E8453" t="s">
        <v>1417</v>
      </c>
      <c r="F8453" t="s">
        <v>1418</v>
      </c>
      <c r="G8453" t="s">
        <v>1191</v>
      </c>
      <c r="H8453" t="s">
        <v>64</v>
      </c>
      <c r="I8453">
        <v>14</v>
      </c>
      <c r="J8453">
        <v>30.94</v>
      </c>
      <c r="K8453">
        <v>433.16</v>
      </c>
      <c r="L8453" t="s">
        <v>24</v>
      </c>
      <c r="M8453" t="s">
        <v>1244</v>
      </c>
    </row>
    <row r="8454" spans="1:14" hidden="1" x14ac:dyDescent="0.2">
      <c r="A8454" t="s">
        <v>71</v>
      </c>
      <c r="B8454" t="s">
        <v>1415</v>
      </c>
      <c r="C8454" t="s">
        <v>1145</v>
      </c>
      <c r="E8454" t="s">
        <v>1291</v>
      </c>
      <c r="F8454" t="s">
        <v>1292</v>
      </c>
      <c r="G8454" t="s">
        <v>134</v>
      </c>
      <c r="H8454" t="s">
        <v>32</v>
      </c>
      <c r="I8454">
        <v>2</v>
      </c>
      <c r="J8454">
        <v>30.94</v>
      </c>
      <c r="K8454">
        <v>61.88</v>
      </c>
      <c r="L8454" t="s">
        <v>24</v>
      </c>
      <c r="M8454" t="s">
        <v>1293</v>
      </c>
    </row>
    <row r="8455" spans="1:14" hidden="1" x14ac:dyDescent="0.2">
      <c r="A8455" t="s">
        <v>71</v>
      </c>
      <c r="B8455" t="s">
        <v>1415</v>
      </c>
      <c r="C8455" t="s">
        <v>1145</v>
      </c>
      <c r="E8455" t="s">
        <v>1435</v>
      </c>
      <c r="F8455" t="s">
        <v>1436</v>
      </c>
      <c r="G8455" t="s">
        <v>134</v>
      </c>
      <c r="H8455" t="s">
        <v>32</v>
      </c>
      <c r="I8455">
        <v>15</v>
      </c>
      <c r="J8455">
        <v>30.94</v>
      </c>
      <c r="K8455">
        <v>464.1</v>
      </c>
      <c r="L8455" t="s">
        <v>24</v>
      </c>
      <c r="M8455" t="s">
        <v>1437</v>
      </c>
    </row>
    <row r="8456" spans="1:14" hidden="1" x14ac:dyDescent="0.2">
      <c r="A8456" t="s">
        <v>72</v>
      </c>
      <c r="B8456" t="s">
        <v>1415</v>
      </c>
      <c r="C8456" t="s">
        <v>1145</v>
      </c>
      <c r="E8456" t="s">
        <v>1355</v>
      </c>
      <c r="F8456" t="s">
        <v>1356</v>
      </c>
      <c r="G8456" t="s">
        <v>1191</v>
      </c>
      <c r="H8456" t="s">
        <v>64</v>
      </c>
      <c r="I8456">
        <v>7</v>
      </c>
      <c r="J8456">
        <v>30.94</v>
      </c>
      <c r="K8456">
        <v>216.58</v>
      </c>
      <c r="L8456" t="s">
        <v>24</v>
      </c>
      <c r="M8456" t="s">
        <v>1293</v>
      </c>
    </row>
    <row r="8457" spans="1:14" hidden="1" x14ac:dyDescent="0.2">
      <c r="A8457" t="s">
        <v>72</v>
      </c>
      <c r="B8457" t="s">
        <v>1415</v>
      </c>
      <c r="C8457" t="s">
        <v>1145</v>
      </c>
      <c r="E8457" t="s">
        <v>20</v>
      </c>
      <c r="I8457">
        <v>1.5</v>
      </c>
      <c r="J8457">
        <v>30.94</v>
      </c>
      <c r="K8457">
        <v>46.41</v>
      </c>
    </row>
    <row r="8458" spans="1:14" hidden="1" x14ac:dyDescent="0.2">
      <c r="A8458" t="s">
        <v>72</v>
      </c>
      <c r="B8458" t="s">
        <v>1415</v>
      </c>
      <c r="C8458" t="s">
        <v>1145</v>
      </c>
      <c r="E8458" t="s">
        <v>1435</v>
      </c>
      <c r="F8458" t="s">
        <v>1436</v>
      </c>
      <c r="G8458" t="s">
        <v>134</v>
      </c>
      <c r="H8458" t="s">
        <v>32</v>
      </c>
      <c r="I8458">
        <v>15</v>
      </c>
      <c r="J8458">
        <v>30.94</v>
      </c>
      <c r="K8458">
        <v>464.1</v>
      </c>
      <c r="L8458" t="s">
        <v>24</v>
      </c>
      <c r="M8458" t="s">
        <v>1437</v>
      </c>
    </row>
    <row r="8459" spans="1:14" hidden="1" x14ac:dyDescent="0.2">
      <c r="A8459" t="s">
        <v>74</v>
      </c>
      <c r="B8459" t="s">
        <v>1415</v>
      </c>
      <c r="C8459" t="s">
        <v>1145</v>
      </c>
      <c r="E8459" t="s">
        <v>1270</v>
      </c>
      <c r="F8459" t="s">
        <v>629</v>
      </c>
      <c r="G8459" t="s">
        <v>134</v>
      </c>
      <c r="H8459" t="s">
        <v>32</v>
      </c>
      <c r="I8459">
        <v>15</v>
      </c>
      <c r="J8459">
        <v>30.94</v>
      </c>
      <c r="K8459">
        <v>464.1</v>
      </c>
      <c r="L8459" t="s">
        <v>162</v>
      </c>
    </row>
    <row r="8460" spans="1:14" hidden="1" x14ac:dyDescent="0.2">
      <c r="A8460" t="s">
        <v>74</v>
      </c>
      <c r="B8460" t="s">
        <v>1415</v>
      </c>
      <c r="C8460" t="s">
        <v>1145</v>
      </c>
      <c r="E8460" t="s">
        <v>1331</v>
      </c>
      <c r="F8460" t="s">
        <v>1332</v>
      </c>
      <c r="G8460" t="s">
        <v>1191</v>
      </c>
      <c r="H8460" t="s">
        <v>145</v>
      </c>
      <c r="I8460">
        <v>2.5</v>
      </c>
      <c r="J8460">
        <v>30.94</v>
      </c>
      <c r="K8460">
        <v>77.349999999999994</v>
      </c>
      <c r="L8460" t="s">
        <v>24</v>
      </c>
      <c r="M8460" t="s">
        <v>1333</v>
      </c>
    </row>
    <row r="8461" spans="1:14" hidden="1" x14ac:dyDescent="0.2">
      <c r="A8461" t="s">
        <v>74</v>
      </c>
      <c r="B8461" t="s">
        <v>1415</v>
      </c>
      <c r="C8461" t="s">
        <v>1145</v>
      </c>
      <c r="E8461" t="s">
        <v>20</v>
      </c>
      <c r="I8461">
        <v>1.5</v>
      </c>
      <c r="J8461">
        <v>30.94</v>
      </c>
      <c r="K8461">
        <v>46.41</v>
      </c>
      <c r="N8461" t="s">
        <v>1438</v>
      </c>
    </row>
    <row r="8462" spans="1:14" hidden="1" x14ac:dyDescent="0.2">
      <c r="A8462" t="s">
        <v>74</v>
      </c>
      <c r="B8462" t="s">
        <v>1415</v>
      </c>
      <c r="C8462" t="s">
        <v>1145</v>
      </c>
      <c r="E8462" t="s">
        <v>1181</v>
      </c>
      <c r="F8462" t="s">
        <v>1182</v>
      </c>
      <c r="G8462" t="s">
        <v>134</v>
      </c>
      <c r="H8462" t="s">
        <v>32</v>
      </c>
      <c r="I8462">
        <v>4.5</v>
      </c>
      <c r="J8462">
        <v>30.94</v>
      </c>
      <c r="K8462">
        <v>139.22999999999999</v>
      </c>
      <c r="L8462" t="s">
        <v>24</v>
      </c>
      <c r="M8462" t="s">
        <v>1173</v>
      </c>
    </row>
    <row r="8463" spans="1:14" hidden="1" x14ac:dyDescent="0.2">
      <c r="A8463" t="s">
        <v>75</v>
      </c>
      <c r="B8463" t="s">
        <v>1415</v>
      </c>
      <c r="C8463" t="s">
        <v>1145</v>
      </c>
      <c r="E8463" t="s">
        <v>1181</v>
      </c>
      <c r="F8463" t="s">
        <v>1182</v>
      </c>
      <c r="G8463" t="s">
        <v>134</v>
      </c>
      <c r="H8463" t="s">
        <v>32</v>
      </c>
      <c r="I8463">
        <v>3.5</v>
      </c>
      <c r="J8463">
        <v>30.94</v>
      </c>
      <c r="K8463">
        <v>108.29</v>
      </c>
      <c r="L8463" t="s">
        <v>24</v>
      </c>
      <c r="M8463" t="s">
        <v>1173</v>
      </c>
    </row>
    <row r="8464" spans="1:14" hidden="1" x14ac:dyDescent="0.2">
      <c r="A8464" t="s">
        <v>75</v>
      </c>
      <c r="B8464" t="s">
        <v>1415</v>
      </c>
      <c r="C8464" t="s">
        <v>1145</v>
      </c>
      <c r="E8464" t="s">
        <v>1276</v>
      </c>
      <c r="F8464" t="s">
        <v>629</v>
      </c>
      <c r="G8464" t="s">
        <v>134</v>
      </c>
      <c r="H8464" t="s">
        <v>32</v>
      </c>
      <c r="I8464">
        <v>7.75</v>
      </c>
      <c r="J8464">
        <v>30.94</v>
      </c>
      <c r="K8464">
        <v>239.785</v>
      </c>
      <c r="L8464" t="s">
        <v>162</v>
      </c>
    </row>
    <row r="8465" spans="1:13" hidden="1" x14ac:dyDescent="0.2">
      <c r="A8465" t="s">
        <v>75</v>
      </c>
      <c r="B8465" t="s">
        <v>1415</v>
      </c>
      <c r="C8465" t="s">
        <v>1145</v>
      </c>
      <c r="E8465" t="s">
        <v>1270</v>
      </c>
      <c r="F8465" t="s">
        <v>629</v>
      </c>
      <c r="G8465" t="s">
        <v>134</v>
      </c>
      <c r="H8465" t="s">
        <v>32</v>
      </c>
      <c r="I8465">
        <v>4.5</v>
      </c>
      <c r="J8465">
        <v>30.94</v>
      </c>
      <c r="K8465">
        <v>139.22999999999999</v>
      </c>
      <c r="L8465" t="s">
        <v>162</v>
      </c>
    </row>
    <row r="8466" spans="1:13" hidden="1" x14ac:dyDescent="0.2">
      <c r="A8466" t="s">
        <v>75</v>
      </c>
      <c r="B8466" t="s">
        <v>1415</v>
      </c>
      <c r="C8466" t="s">
        <v>1145</v>
      </c>
      <c r="E8466" t="s">
        <v>17</v>
      </c>
      <c r="I8466">
        <v>7.75</v>
      </c>
      <c r="J8466">
        <v>30.94</v>
      </c>
      <c r="K8466">
        <v>239.785</v>
      </c>
    </row>
    <row r="8467" spans="1:13" hidden="1" x14ac:dyDescent="0.2">
      <c r="A8467" t="s">
        <v>76</v>
      </c>
      <c r="B8467" t="s">
        <v>1415</v>
      </c>
      <c r="C8467" t="s">
        <v>1145</v>
      </c>
      <c r="E8467" t="s">
        <v>1272</v>
      </c>
      <c r="F8467" t="s">
        <v>1273</v>
      </c>
      <c r="G8467" t="s">
        <v>134</v>
      </c>
      <c r="H8467" t="s">
        <v>64</v>
      </c>
      <c r="I8467">
        <v>7.75</v>
      </c>
      <c r="J8467">
        <v>30.94</v>
      </c>
      <c r="K8467">
        <v>239.785</v>
      </c>
      <c r="L8467" t="s">
        <v>24</v>
      </c>
      <c r="M8467" t="s">
        <v>1274</v>
      </c>
    </row>
    <row r="8468" spans="1:13" hidden="1" x14ac:dyDescent="0.2">
      <c r="A8468" t="s">
        <v>76</v>
      </c>
      <c r="B8468" t="s">
        <v>1415</v>
      </c>
      <c r="C8468" t="s">
        <v>1145</v>
      </c>
      <c r="E8468" t="s">
        <v>1343</v>
      </c>
      <c r="F8468" t="s">
        <v>1344</v>
      </c>
      <c r="I8468">
        <v>15</v>
      </c>
      <c r="J8468">
        <v>30.94</v>
      </c>
      <c r="K8468">
        <v>464.1</v>
      </c>
      <c r="L8468" t="s">
        <v>217</v>
      </c>
      <c r="M8468" t="s">
        <v>1345</v>
      </c>
    </row>
    <row r="8469" spans="1:13" hidden="1" x14ac:dyDescent="0.2">
      <c r="A8469" t="s">
        <v>76</v>
      </c>
      <c r="B8469" t="s">
        <v>1415</v>
      </c>
      <c r="C8469" t="s">
        <v>1145</v>
      </c>
      <c r="E8469" t="s">
        <v>1331</v>
      </c>
      <c r="F8469" t="s">
        <v>1332</v>
      </c>
      <c r="G8469" t="s">
        <v>1191</v>
      </c>
      <c r="H8469" t="s">
        <v>145</v>
      </c>
      <c r="I8469">
        <v>2</v>
      </c>
      <c r="J8469">
        <v>30.94</v>
      </c>
      <c r="K8469">
        <v>61.88</v>
      </c>
      <c r="L8469" t="s">
        <v>24</v>
      </c>
      <c r="M8469" t="s">
        <v>1333</v>
      </c>
    </row>
    <row r="8470" spans="1:13" hidden="1" x14ac:dyDescent="0.2">
      <c r="A8470" t="s">
        <v>76</v>
      </c>
      <c r="B8470" t="s">
        <v>1415</v>
      </c>
      <c r="C8470" t="s">
        <v>1145</v>
      </c>
      <c r="E8470" t="s">
        <v>1181</v>
      </c>
      <c r="F8470" t="s">
        <v>1182</v>
      </c>
      <c r="G8470" t="s">
        <v>134</v>
      </c>
      <c r="H8470" t="s">
        <v>32</v>
      </c>
      <c r="I8470">
        <v>3.5</v>
      </c>
      <c r="J8470">
        <v>30.94</v>
      </c>
      <c r="K8470">
        <v>108.29</v>
      </c>
      <c r="L8470" t="s">
        <v>24</v>
      </c>
      <c r="M8470" t="s">
        <v>1173</v>
      </c>
    </row>
    <row r="8471" spans="1:13" hidden="1" x14ac:dyDescent="0.2">
      <c r="A8471" t="s">
        <v>76</v>
      </c>
      <c r="B8471" t="s">
        <v>1415</v>
      </c>
      <c r="C8471" t="s">
        <v>1145</v>
      </c>
      <c r="E8471" t="s">
        <v>46</v>
      </c>
      <c r="I8471">
        <v>3</v>
      </c>
      <c r="J8471">
        <v>30.94</v>
      </c>
      <c r="K8471">
        <v>92.82</v>
      </c>
    </row>
    <row r="8472" spans="1:13" hidden="1" x14ac:dyDescent="0.2">
      <c r="A8472" t="s">
        <v>77</v>
      </c>
      <c r="B8472" t="s">
        <v>1415</v>
      </c>
      <c r="C8472" t="s">
        <v>1145</v>
      </c>
      <c r="E8472" t="s">
        <v>17</v>
      </c>
      <c r="I8472">
        <v>4</v>
      </c>
      <c r="J8472">
        <v>30.94</v>
      </c>
      <c r="K8472">
        <v>123.76</v>
      </c>
    </row>
    <row r="8473" spans="1:13" hidden="1" x14ac:dyDescent="0.2">
      <c r="A8473" t="s">
        <v>77</v>
      </c>
      <c r="B8473" t="s">
        <v>1415</v>
      </c>
      <c r="C8473" t="s">
        <v>1145</v>
      </c>
      <c r="E8473" t="s">
        <v>1270</v>
      </c>
      <c r="F8473" t="s">
        <v>629</v>
      </c>
      <c r="G8473" t="s">
        <v>134</v>
      </c>
      <c r="H8473" t="s">
        <v>32</v>
      </c>
      <c r="I8473">
        <v>5.75</v>
      </c>
      <c r="J8473">
        <v>30.94</v>
      </c>
      <c r="K8473">
        <v>177.905</v>
      </c>
      <c r="L8473" t="s">
        <v>162</v>
      </c>
    </row>
    <row r="8474" spans="1:13" hidden="1" x14ac:dyDescent="0.2">
      <c r="A8474" t="s">
        <v>77</v>
      </c>
      <c r="B8474" t="s">
        <v>1415</v>
      </c>
      <c r="C8474" t="s">
        <v>1145</v>
      </c>
      <c r="E8474" t="s">
        <v>18</v>
      </c>
      <c r="I8474">
        <v>2</v>
      </c>
      <c r="J8474">
        <v>30.94</v>
      </c>
      <c r="K8474">
        <v>61.88</v>
      </c>
    </row>
    <row r="8475" spans="1:13" hidden="1" x14ac:dyDescent="0.2">
      <c r="A8475" t="s">
        <v>77</v>
      </c>
      <c r="B8475" t="s">
        <v>1415</v>
      </c>
      <c r="C8475" t="s">
        <v>1145</v>
      </c>
      <c r="E8475" t="s">
        <v>1254</v>
      </c>
      <c r="F8475" t="s">
        <v>1238</v>
      </c>
      <c r="G8475" t="s">
        <v>134</v>
      </c>
      <c r="H8475" t="s">
        <v>145</v>
      </c>
      <c r="I8475">
        <v>7.75</v>
      </c>
      <c r="J8475">
        <v>30.94</v>
      </c>
      <c r="K8475">
        <v>239.785</v>
      </c>
      <c r="L8475" t="s">
        <v>24</v>
      </c>
      <c r="M8475" t="s">
        <v>1239</v>
      </c>
    </row>
    <row r="8476" spans="1:13" hidden="1" x14ac:dyDescent="0.2">
      <c r="A8476" t="s">
        <v>77</v>
      </c>
      <c r="B8476" t="s">
        <v>1415</v>
      </c>
      <c r="C8476" t="s">
        <v>1145</v>
      </c>
      <c r="E8476" t="s">
        <v>1181</v>
      </c>
      <c r="F8476" t="s">
        <v>1182</v>
      </c>
      <c r="G8476" t="s">
        <v>134</v>
      </c>
      <c r="H8476" t="s">
        <v>32</v>
      </c>
      <c r="I8476">
        <v>4</v>
      </c>
      <c r="J8476">
        <v>30.94</v>
      </c>
      <c r="K8476">
        <v>123.76</v>
      </c>
      <c r="L8476" t="s">
        <v>24</v>
      </c>
      <c r="M8476" t="s">
        <v>1173</v>
      </c>
    </row>
    <row r="8477" spans="1:13" hidden="1" x14ac:dyDescent="0.2">
      <c r="A8477" t="s">
        <v>78</v>
      </c>
      <c r="B8477" t="s">
        <v>1415</v>
      </c>
      <c r="C8477" t="s">
        <v>1145</v>
      </c>
      <c r="E8477" t="s">
        <v>1181</v>
      </c>
      <c r="F8477" t="s">
        <v>1182</v>
      </c>
      <c r="G8477" t="s">
        <v>134</v>
      </c>
      <c r="H8477" t="s">
        <v>32</v>
      </c>
      <c r="I8477">
        <v>4</v>
      </c>
      <c r="J8477">
        <v>30.94</v>
      </c>
      <c r="K8477">
        <v>123.76</v>
      </c>
      <c r="L8477" t="s">
        <v>24</v>
      </c>
      <c r="M8477" t="s">
        <v>1173</v>
      </c>
    </row>
    <row r="8478" spans="1:13" hidden="1" x14ac:dyDescent="0.2">
      <c r="A8478" t="s">
        <v>78</v>
      </c>
      <c r="B8478" t="s">
        <v>1415</v>
      </c>
      <c r="C8478" t="s">
        <v>1145</v>
      </c>
      <c r="E8478" t="s">
        <v>1343</v>
      </c>
      <c r="F8478" t="s">
        <v>1344</v>
      </c>
      <c r="I8478">
        <v>4</v>
      </c>
      <c r="J8478">
        <v>30.94</v>
      </c>
      <c r="K8478">
        <v>123.76</v>
      </c>
      <c r="L8478" t="s">
        <v>217</v>
      </c>
      <c r="M8478" t="s">
        <v>1345</v>
      </c>
    </row>
    <row r="8479" spans="1:13" hidden="1" x14ac:dyDescent="0.2">
      <c r="A8479" t="s">
        <v>78</v>
      </c>
      <c r="B8479" t="s">
        <v>1415</v>
      </c>
      <c r="C8479" t="s">
        <v>1145</v>
      </c>
      <c r="E8479" t="s">
        <v>1331</v>
      </c>
      <c r="F8479" t="s">
        <v>1332</v>
      </c>
      <c r="G8479" t="s">
        <v>1191</v>
      </c>
      <c r="H8479" t="s">
        <v>145</v>
      </c>
      <c r="I8479">
        <v>21</v>
      </c>
      <c r="J8479">
        <v>30.94</v>
      </c>
      <c r="K8479">
        <v>649.74</v>
      </c>
      <c r="L8479" t="s">
        <v>24</v>
      </c>
      <c r="M8479" t="s">
        <v>1333</v>
      </c>
    </row>
    <row r="8480" spans="1:13" hidden="1" x14ac:dyDescent="0.2">
      <c r="A8480" t="s">
        <v>78</v>
      </c>
      <c r="B8480" t="s">
        <v>1415</v>
      </c>
      <c r="C8480" t="s">
        <v>1145</v>
      </c>
      <c r="E8480" t="s">
        <v>20</v>
      </c>
      <c r="I8480">
        <v>1.75</v>
      </c>
      <c r="J8480">
        <v>30.94</v>
      </c>
      <c r="K8480">
        <v>54.145000000000003</v>
      </c>
    </row>
    <row r="8481" spans="1:14" hidden="1" x14ac:dyDescent="0.2">
      <c r="A8481" t="s">
        <v>78</v>
      </c>
      <c r="B8481" t="s">
        <v>1415</v>
      </c>
      <c r="C8481" t="s">
        <v>1145</v>
      </c>
      <c r="E8481" t="s">
        <v>79</v>
      </c>
      <c r="I8481">
        <v>1</v>
      </c>
      <c r="J8481">
        <v>30.94</v>
      </c>
      <c r="K8481">
        <v>30.94</v>
      </c>
    </row>
    <row r="8482" spans="1:14" hidden="1" x14ac:dyDescent="0.2">
      <c r="A8482" t="s">
        <v>80</v>
      </c>
      <c r="B8482" t="s">
        <v>1415</v>
      </c>
      <c r="C8482" t="s">
        <v>1145</v>
      </c>
      <c r="E8482" t="s">
        <v>1343</v>
      </c>
      <c r="F8482" t="s">
        <v>1344</v>
      </c>
      <c r="I8482">
        <v>6.25</v>
      </c>
      <c r="J8482">
        <v>30.94</v>
      </c>
      <c r="K8482">
        <v>193.375</v>
      </c>
      <c r="L8482" t="s">
        <v>217</v>
      </c>
      <c r="M8482" t="s">
        <v>1345</v>
      </c>
    </row>
    <row r="8483" spans="1:14" hidden="1" x14ac:dyDescent="0.2">
      <c r="A8483" t="s">
        <v>80</v>
      </c>
      <c r="B8483" t="s">
        <v>1415</v>
      </c>
      <c r="C8483" t="s">
        <v>1145</v>
      </c>
      <c r="E8483" t="s">
        <v>1331</v>
      </c>
      <c r="F8483" t="s">
        <v>1332</v>
      </c>
      <c r="G8483" t="s">
        <v>1191</v>
      </c>
      <c r="H8483" t="s">
        <v>145</v>
      </c>
      <c r="I8483">
        <v>15</v>
      </c>
      <c r="J8483">
        <v>30.94</v>
      </c>
      <c r="K8483">
        <v>464.1</v>
      </c>
      <c r="L8483" t="s">
        <v>24</v>
      </c>
      <c r="M8483" t="s">
        <v>1333</v>
      </c>
    </row>
    <row r="8484" spans="1:14" hidden="1" x14ac:dyDescent="0.2">
      <c r="A8484" t="s">
        <v>80</v>
      </c>
      <c r="B8484" t="s">
        <v>1415</v>
      </c>
      <c r="C8484" t="s">
        <v>1145</v>
      </c>
      <c r="E8484" t="s">
        <v>1254</v>
      </c>
      <c r="F8484" t="s">
        <v>1238</v>
      </c>
      <c r="G8484" t="s">
        <v>134</v>
      </c>
      <c r="H8484" t="s">
        <v>145</v>
      </c>
      <c r="I8484">
        <v>2</v>
      </c>
      <c r="J8484">
        <v>30.94</v>
      </c>
      <c r="K8484">
        <v>61.88</v>
      </c>
      <c r="L8484" t="s">
        <v>24</v>
      </c>
      <c r="M8484" t="s">
        <v>1239</v>
      </c>
    </row>
    <row r="8485" spans="1:14" hidden="1" x14ac:dyDescent="0.2">
      <c r="A8485" t="s">
        <v>80</v>
      </c>
      <c r="B8485" t="s">
        <v>1415</v>
      </c>
      <c r="C8485" t="s">
        <v>1145</v>
      </c>
      <c r="E8485" t="s">
        <v>1272</v>
      </c>
      <c r="F8485" t="s">
        <v>1273</v>
      </c>
      <c r="G8485" t="s">
        <v>134</v>
      </c>
      <c r="H8485" t="s">
        <v>64</v>
      </c>
      <c r="I8485">
        <v>7.75</v>
      </c>
      <c r="J8485">
        <v>30.94</v>
      </c>
      <c r="K8485">
        <v>239.785</v>
      </c>
      <c r="L8485" t="s">
        <v>24</v>
      </c>
      <c r="M8485" t="s">
        <v>1274</v>
      </c>
    </row>
    <row r="8486" spans="1:14" hidden="1" x14ac:dyDescent="0.2">
      <c r="A8486" t="s">
        <v>81</v>
      </c>
      <c r="B8486" t="s">
        <v>1415</v>
      </c>
      <c r="C8486" t="s">
        <v>1145</v>
      </c>
      <c r="E8486" t="s">
        <v>1272</v>
      </c>
      <c r="F8486" t="s">
        <v>1273</v>
      </c>
      <c r="G8486" t="s">
        <v>134</v>
      </c>
      <c r="H8486" t="s">
        <v>64</v>
      </c>
      <c r="I8486">
        <v>13</v>
      </c>
      <c r="J8486">
        <v>30.94</v>
      </c>
      <c r="K8486">
        <v>402.22</v>
      </c>
      <c r="L8486" t="s">
        <v>24</v>
      </c>
      <c r="M8486" t="s">
        <v>1274</v>
      </c>
    </row>
    <row r="8487" spans="1:14" hidden="1" x14ac:dyDescent="0.2">
      <c r="A8487" t="s">
        <v>81</v>
      </c>
      <c r="B8487" t="s">
        <v>1415</v>
      </c>
      <c r="C8487" t="s">
        <v>1145</v>
      </c>
      <c r="E8487" t="s">
        <v>79</v>
      </c>
      <c r="I8487">
        <v>2.5</v>
      </c>
      <c r="J8487">
        <v>30.94</v>
      </c>
      <c r="K8487">
        <v>77.349999999999994</v>
      </c>
      <c r="N8487" t="s">
        <v>1439</v>
      </c>
    </row>
    <row r="8488" spans="1:14" hidden="1" x14ac:dyDescent="0.2">
      <c r="A8488" t="s">
        <v>81</v>
      </c>
      <c r="B8488" t="s">
        <v>1415</v>
      </c>
      <c r="C8488" t="s">
        <v>1145</v>
      </c>
      <c r="E8488" t="s">
        <v>1276</v>
      </c>
      <c r="F8488" t="s">
        <v>629</v>
      </c>
      <c r="G8488" t="s">
        <v>134</v>
      </c>
      <c r="H8488" t="s">
        <v>32</v>
      </c>
      <c r="I8488">
        <v>7.75</v>
      </c>
      <c r="J8488">
        <v>30.94</v>
      </c>
      <c r="K8488">
        <v>239.785</v>
      </c>
      <c r="L8488" t="s">
        <v>162</v>
      </c>
    </row>
    <row r="8489" spans="1:14" hidden="1" x14ac:dyDescent="0.2">
      <c r="A8489" t="s">
        <v>81</v>
      </c>
      <c r="B8489" t="s">
        <v>1415</v>
      </c>
      <c r="C8489" t="s">
        <v>1145</v>
      </c>
      <c r="E8489" t="s">
        <v>1435</v>
      </c>
      <c r="F8489" t="s">
        <v>1436</v>
      </c>
      <c r="G8489" t="s">
        <v>134</v>
      </c>
      <c r="H8489" t="s">
        <v>32</v>
      </c>
      <c r="I8489">
        <v>7.75</v>
      </c>
      <c r="J8489">
        <v>30.94</v>
      </c>
      <c r="K8489">
        <v>239.785</v>
      </c>
      <c r="L8489" t="s">
        <v>24</v>
      </c>
      <c r="M8489" t="s">
        <v>1437</v>
      </c>
    </row>
    <row r="8490" spans="1:14" hidden="1" x14ac:dyDescent="0.2">
      <c r="A8490" t="s">
        <v>82</v>
      </c>
      <c r="B8490" t="s">
        <v>1415</v>
      </c>
      <c r="C8490" t="s">
        <v>1145</v>
      </c>
      <c r="E8490" t="s">
        <v>1435</v>
      </c>
      <c r="F8490" t="s">
        <v>1436</v>
      </c>
      <c r="G8490" t="s">
        <v>134</v>
      </c>
      <c r="H8490" t="s">
        <v>32</v>
      </c>
      <c r="I8490">
        <v>14</v>
      </c>
      <c r="J8490">
        <v>30.94</v>
      </c>
      <c r="K8490">
        <v>433.16</v>
      </c>
      <c r="L8490" t="s">
        <v>24</v>
      </c>
      <c r="M8490" t="s">
        <v>1437</v>
      </c>
    </row>
    <row r="8491" spans="1:14" hidden="1" x14ac:dyDescent="0.2">
      <c r="A8491" t="s">
        <v>82</v>
      </c>
      <c r="B8491" t="s">
        <v>1415</v>
      </c>
      <c r="C8491" t="s">
        <v>1145</v>
      </c>
      <c r="E8491" t="s">
        <v>1331</v>
      </c>
      <c r="F8491" t="s">
        <v>1332</v>
      </c>
      <c r="G8491" t="s">
        <v>1191</v>
      </c>
      <c r="H8491" t="s">
        <v>145</v>
      </c>
      <c r="I8491">
        <v>12</v>
      </c>
      <c r="J8491">
        <v>30.94</v>
      </c>
      <c r="K8491">
        <v>371.28</v>
      </c>
      <c r="L8491" t="s">
        <v>24</v>
      </c>
      <c r="M8491" t="s">
        <v>1333</v>
      </c>
    </row>
    <row r="8492" spans="1:14" hidden="1" x14ac:dyDescent="0.2">
      <c r="A8492" t="s">
        <v>82</v>
      </c>
      <c r="B8492" t="s">
        <v>1415</v>
      </c>
      <c r="C8492" t="s">
        <v>1145</v>
      </c>
      <c r="E8492" t="s">
        <v>79</v>
      </c>
      <c r="I8492">
        <v>5</v>
      </c>
      <c r="J8492">
        <v>30.94</v>
      </c>
      <c r="K8492">
        <v>154.69999999999999</v>
      </c>
      <c r="N8492" t="s">
        <v>1440</v>
      </c>
    </row>
    <row r="8493" spans="1:14" hidden="1" x14ac:dyDescent="0.2">
      <c r="A8493" t="s">
        <v>83</v>
      </c>
      <c r="B8493" t="s">
        <v>1415</v>
      </c>
      <c r="C8493" t="s">
        <v>1145</v>
      </c>
      <c r="E8493" t="s">
        <v>20</v>
      </c>
      <c r="I8493">
        <v>2</v>
      </c>
      <c r="J8493">
        <v>30.94</v>
      </c>
      <c r="K8493">
        <v>61.88</v>
      </c>
      <c r="N8493" t="s">
        <v>1441</v>
      </c>
    </row>
    <row r="8494" spans="1:14" hidden="1" x14ac:dyDescent="0.2">
      <c r="A8494" t="s">
        <v>83</v>
      </c>
      <c r="B8494" t="s">
        <v>1415</v>
      </c>
      <c r="C8494" t="s">
        <v>1145</v>
      </c>
      <c r="E8494" t="s">
        <v>1331</v>
      </c>
      <c r="F8494" t="s">
        <v>1332</v>
      </c>
      <c r="G8494" t="s">
        <v>1191</v>
      </c>
      <c r="H8494" t="s">
        <v>145</v>
      </c>
      <c r="I8494">
        <v>4</v>
      </c>
      <c r="J8494">
        <v>30.94</v>
      </c>
      <c r="K8494">
        <v>123.76</v>
      </c>
      <c r="L8494" t="s">
        <v>24</v>
      </c>
      <c r="M8494" t="s">
        <v>1333</v>
      </c>
    </row>
    <row r="8495" spans="1:14" hidden="1" x14ac:dyDescent="0.2">
      <c r="A8495" t="s">
        <v>83</v>
      </c>
      <c r="B8495" t="s">
        <v>1415</v>
      </c>
      <c r="C8495" t="s">
        <v>1145</v>
      </c>
      <c r="E8495" t="s">
        <v>17</v>
      </c>
      <c r="I8495">
        <v>11.5</v>
      </c>
      <c r="J8495">
        <v>30.94</v>
      </c>
      <c r="K8495">
        <v>355.81</v>
      </c>
    </row>
    <row r="8496" spans="1:14" hidden="1" x14ac:dyDescent="0.2">
      <c r="A8496" t="s">
        <v>83</v>
      </c>
      <c r="B8496" t="s">
        <v>1415</v>
      </c>
      <c r="C8496" t="s">
        <v>1145</v>
      </c>
      <c r="E8496" t="s">
        <v>18</v>
      </c>
      <c r="I8496">
        <v>5.75</v>
      </c>
      <c r="J8496">
        <v>30.94</v>
      </c>
      <c r="K8496">
        <v>177.905</v>
      </c>
    </row>
    <row r="8497" spans="1:14" hidden="1" x14ac:dyDescent="0.2">
      <c r="A8497" t="s">
        <v>83</v>
      </c>
      <c r="B8497" t="s">
        <v>1415</v>
      </c>
      <c r="C8497" t="s">
        <v>1145</v>
      </c>
      <c r="E8497" t="s">
        <v>1276</v>
      </c>
      <c r="F8497" t="s">
        <v>629</v>
      </c>
      <c r="G8497" t="s">
        <v>134</v>
      </c>
      <c r="H8497" t="s">
        <v>32</v>
      </c>
      <c r="I8497">
        <v>7.75</v>
      </c>
      <c r="J8497">
        <v>30.94</v>
      </c>
      <c r="K8497">
        <v>239.785</v>
      </c>
      <c r="L8497" t="s">
        <v>162</v>
      </c>
    </row>
    <row r="8498" spans="1:14" hidden="1" x14ac:dyDescent="0.2">
      <c r="A8498" t="s">
        <v>84</v>
      </c>
      <c r="B8498" t="s">
        <v>1415</v>
      </c>
      <c r="C8498" t="s">
        <v>1145</v>
      </c>
      <c r="E8498" t="s">
        <v>1343</v>
      </c>
      <c r="F8498" t="s">
        <v>1344</v>
      </c>
      <c r="I8498">
        <v>7.75</v>
      </c>
      <c r="J8498">
        <v>30.94</v>
      </c>
      <c r="K8498">
        <v>239.785</v>
      </c>
      <c r="L8498" t="s">
        <v>217</v>
      </c>
      <c r="M8498" t="s">
        <v>1345</v>
      </c>
    </row>
    <row r="8499" spans="1:14" hidden="1" x14ac:dyDescent="0.2">
      <c r="A8499" t="s">
        <v>84</v>
      </c>
      <c r="B8499" t="s">
        <v>1415</v>
      </c>
      <c r="C8499" t="s">
        <v>1145</v>
      </c>
      <c r="E8499" t="s">
        <v>1331</v>
      </c>
      <c r="F8499" t="s">
        <v>1332</v>
      </c>
      <c r="G8499" t="s">
        <v>1191</v>
      </c>
      <c r="H8499" t="s">
        <v>145</v>
      </c>
      <c r="I8499">
        <v>4</v>
      </c>
      <c r="J8499">
        <v>30.94</v>
      </c>
      <c r="K8499">
        <v>123.76</v>
      </c>
      <c r="L8499" t="s">
        <v>24</v>
      </c>
      <c r="M8499" t="s">
        <v>1333</v>
      </c>
    </row>
    <row r="8500" spans="1:14" hidden="1" x14ac:dyDescent="0.2">
      <c r="A8500" t="s">
        <v>84</v>
      </c>
      <c r="B8500" t="s">
        <v>1415</v>
      </c>
      <c r="C8500" t="s">
        <v>1145</v>
      </c>
      <c r="E8500" t="s">
        <v>1355</v>
      </c>
      <c r="F8500" t="s">
        <v>1356</v>
      </c>
      <c r="G8500" t="s">
        <v>1191</v>
      </c>
      <c r="H8500" t="s">
        <v>64</v>
      </c>
      <c r="I8500">
        <v>3.75</v>
      </c>
      <c r="J8500">
        <v>30.94</v>
      </c>
      <c r="K8500">
        <v>116.02500000000001</v>
      </c>
      <c r="L8500" t="s">
        <v>24</v>
      </c>
      <c r="M8500" t="s">
        <v>1293</v>
      </c>
    </row>
    <row r="8501" spans="1:14" hidden="1" x14ac:dyDescent="0.2">
      <c r="A8501" t="s">
        <v>84</v>
      </c>
      <c r="B8501" t="s">
        <v>1415</v>
      </c>
      <c r="C8501" t="s">
        <v>1145</v>
      </c>
      <c r="E8501" t="s">
        <v>1181</v>
      </c>
      <c r="F8501" t="s">
        <v>1182</v>
      </c>
      <c r="G8501" t="s">
        <v>134</v>
      </c>
      <c r="H8501" t="s">
        <v>32</v>
      </c>
      <c r="I8501">
        <v>7.75</v>
      </c>
      <c r="J8501">
        <v>30.94</v>
      </c>
      <c r="K8501">
        <v>239.785</v>
      </c>
      <c r="L8501" t="s">
        <v>24</v>
      </c>
      <c r="M8501" t="s">
        <v>1173</v>
      </c>
    </row>
    <row r="8502" spans="1:14" hidden="1" x14ac:dyDescent="0.2">
      <c r="A8502" t="s">
        <v>85</v>
      </c>
      <c r="B8502" t="s">
        <v>1415</v>
      </c>
      <c r="C8502" t="s">
        <v>1145</v>
      </c>
      <c r="E8502" t="s">
        <v>1343</v>
      </c>
      <c r="F8502" t="s">
        <v>1344</v>
      </c>
      <c r="I8502">
        <v>10</v>
      </c>
      <c r="J8502">
        <v>30.94</v>
      </c>
      <c r="K8502">
        <v>309.39999999999998</v>
      </c>
      <c r="L8502" t="s">
        <v>217</v>
      </c>
      <c r="M8502" t="s">
        <v>1345</v>
      </c>
    </row>
    <row r="8503" spans="1:14" hidden="1" x14ac:dyDescent="0.2">
      <c r="A8503" t="s">
        <v>85</v>
      </c>
      <c r="B8503" t="s">
        <v>1415</v>
      </c>
      <c r="C8503" t="s">
        <v>1145</v>
      </c>
      <c r="E8503" t="s">
        <v>1331</v>
      </c>
      <c r="F8503" t="s">
        <v>1332</v>
      </c>
      <c r="G8503" t="s">
        <v>1191</v>
      </c>
      <c r="H8503" t="s">
        <v>145</v>
      </c>
      <c r="I8503">
        <v>2.5</v>
      </c>
      <c r="J8503">
        <v>30.94</v>
      </c>
      <c r="K8503">
        <v>77.349999999999994</v>
      </c>
      <c r="L8503" t="s">
        <v>24</v>
      </c>
      <c r="M8503" t="s">
        <v>1333</v>
      </c>
    </row>
    <row r="8504" spans="1:14" hidden="1" x14ac:dyDescent="0.2">
      <c r="A8504" t="s">
        <v>85</v>
      </c>
      <c r="B8504" t="s">
        <v>1415</v>
      </c>
      <c r="C8504" t="s">
        <v>1145</v>
      </c>
      <c r="E8504" t="s">
        <v>18</v>
      </c>
      <c r="I8504">
        <v>15.5</v>
      </c>
      <c r="J8504">
        <v>30.94</v>
      </c>
      <c r="K8504">
        <v>479.57</v>
      </c>
    </row>
    <row r="8505" spans="1:14" hidden="1" x14ac:dyDescent="0.2">
      <c r="A8505" t="s">
        <v>85</v>
      </c>
      <c r="B8505" t="s">
        <v>1415</v>
      </c>
      <c r="C8505" t="s">
        <v>1145</v>
      </c>
      <c r="E8505" t="s">
        <v>1181</v>
      </c>
      <c r="F8505" t="s">
        <v>1182</v>
      </c>
      <c r="G8505" t="s">
        <v>134</v>
      </c>
      <c r="H8505" t="s">
        <v>32</v>
      </c>
      <c r="I8505">
        <v>3</v>
      </c>
      <c r="J8505">
        <v>30.94</v>
      </c>
      <c r="K8505">
        <v>92.82</v>
      </c>
      <c r="L8505" t="s">
        <v>24</v>
      </c>
      <c r="M8505" t="s">
        <v>1173</v>
      </c>
    </row>
    <row r="8506" spans="1:14" hidden="1" x14ac:dyDescent="0.2">
      <c r="A8506" t="s">
        <v>86</v>
      </c>
      <c r="B8506" t="s">
        <v>1415</v>
      </c>
      <c r="C8506" t="s">
        <v>1145</v>
      </c>
      <c r="E8506" t="s">
        <v>17</v>
      </c>
      <c r="I8506">
        <v>31</v>
      </c>
      <c r="J8506">
        <v>30.94</v>
      </c>
      <c r="K8506">
        <v>959.14</v>
      </c>
    </row>
    <row r="8507" spans="1:14" hidden="1" x14ac:dyDescent="0.2">
      <c r="A8507" t="s">
        <v>87</v>
      </c>
      <c r="B8507" t="s">
        <v>1415</v>
      </c>
      <c r="C8507" t="s">
        <v>1145</v>
      </c>
      <c r="E8507" t="s">
        <v>17</v>
      </c>
      <c r="I8507">
        <v>31</v>
      </c>
      <c r="J8507">
        <v>30.94</v>
      </c>
      <c r="K8507">
        <v>959.14</v>
      </c>
    </row>
    <row r="8508" spans="1:14" hidden="1" x14ac:dyDescent="0.2">
      <c r="A8508" t="s">
        <v>88</v>
      </c>
      <c r="B8508" t="s">
        <v>1415</v>
      </c>
      <c r="C8508" t="s">
        <v>1145</v>
      </c>
      <c r="E8508" t="s">
        <v>17</v>
      </c>
      <c r="I8508">
        <v>31</v>
      </c>
      <c r="J8508">
        <v>30.94</v>
      </c>
      <c r="K8508">
        <v>959.14</v>
      </c>
    </row>
    <row r="8509" spans="1:14" hidden="1" x14ac:dyDescent="0.2">
      <c r="A8509" t="s">
        <v>89</v>
      </c>
      <c r="B8509" t="s">
        <v>1415</v>
      </c>
      <c r="C8509" t="s">
        <v>1145</v>
      </c>
      <c r="E8509" t="s">
        <v>17</v>
      </c>
      <c r="I8509">
        <v>15.5</v>
      </c>
      <c r="J8509">
        <v>30.94</v>
      </c>
      <c r="K8509">
        <v>479.57</v>
      </c>
    </row>
    <row r="8510" spans="1:14" hidden="1" x14ac:dyDescent="0.2">
      <c r="A8510" t="s">
        <v>89</v>
      </c>
      <c r="B8510" t="s">
        <v>1415</v>
      </c>
      <c r="C8510" t="s">
        <v>1145</v>
      </c>
      <c r="E8510" t="s">
        <v>18</v>
      </c>
      <c r="I8510">
        <v>11.5</v>
      </c>
      <c r="J8510">
        <v>30.94</v>
      </c>
      <c r="K8510">
        <v>355.81</v>
      </c>
    </row>
    <row r="8511" spans="1:14" hidden="1" x14ac:dyDescent="0.2">
      <c r="A8511" t="s">
        <v>89</v>
      </c>
      <c r="B8511" t="s">
        <v>1415</v>
      </c>
      <c r="C8511" t="s">
        <v>1145</v>
      </c>
      <c r="E8511" t="s">
        <v>18</v>
      </c>
      <c r="I8511">
        <v>4</v>
      </c>
      <c r="J8511">
        <v>30.94</v>
      </c>
      <c r="K8511">
        <v>123.76</v>
      </c>
      <c r="N8511" t="s">
        <v>1442</v>
      </c>
    </row>
    <row r="8512" spans="1:14" hidden="1" x14ac:dyDescent="0.2">
      <c r="A8512" t="s">
        <v>90</v>
      </c>
      <c r="B8512" t="s">
        <v>1415</v>
      </c>
      <c r="C8512" t="s">
        <v>1145</v>
      </c>
      <c r="E8512" t="s">
        <v>18</v>
      </c>
      <c r="I8512">
        <v>7.75</v>
      </c>
      <c r="J8512">
        <v>30.94</v>
      </c>
      <c r="K8512">
        <v>239.785</v>
      </c>
    </row>
    <row r="8513" spans="1:14" hidden="1" x14ac:dyDescent="0.2">
      <c r="A8513" t="s">
        <v>90</v>
      </c>
      <c r="B8513" t="s">
        <v>1415</v>
      </c>
      <c r="C8513" t="s">
        <v>1145</v>
      </c>
      <c r="E8513" t="s">
        <v>1181</v>
      </c>
      <c r="F8513" t="s">
        <v>1182</v>
      </c>
      <c r="G8513" t="s">
        <v>134</v>
      </c>
      <c r="H8513" t="s">
        <v>32</v>
      </c>
      <c r="I8513">
        <v>7.75</v>
      </c>
      <c r="J8513">
        <v>30.94</v>
      </c>
      <c r="K8513">
        <v>239.785</v>
      </c>
      <c r="L8513" t="s">
        <v>24</v>
      </c>
      <c r="M8513" t="s">
        <v>1173</v>
      </c>
    </row>
    <row r="8514" spans="1:14" hidden="1" x14ac:dyDescent="0.2">
      <c r="A8514" t="s">
        <v>90</v>
      </c>
      <c r="B8514" t="s">
        <v>1415</v>
      </c>
      <c r="C8514" t="s">
        <v>1145</v>
      </c>
      <c r="E8514" t="s">
        <v>1343</v>
      </c>
      <c r="F8514" t="s">
        <v>1344</v>
      </c>
      <c r="I8514">
        <v>15.5</v>
      </c>
      <c r="J8514">
        <v>30.94</v>
      </c>
      <c r="K8514">
        <v>479.57</v>
      </c>
      <c r="L8514" t="s">
        <v>217</v>
      </c>
      <c r="M8514" t="s">
        <v>1345</v>
      </c>
    </row>
    <row r="8515" spans="1:14" hidden="1" x14ac:dyDescent="0.2">
      <c r="A8515" t="s">
        <v>91</v>
      </c>
      <c r="B8515" t="s">
        <v>1415</v>
      </c>
      <c r="C8515" t="s">
        <v>1145</v>
      </c>
      <c r="E8515" t="s">
        <v>17</v>
      </c>
      <c r="I8515">
        <v>7.75</v>
      </c>
      <c r="J8515">
        <v>30.94</v>
      </c>
      <c r="K8515">
        <v>239.785</v>
      </c>
    </row>
    <row r="8516" spans="1:14" hidden="1" x14ac:dyDescent="0.2">
      <c r="A8516" t="s">
        <v>91</v>
      </c>
      <c r="B8516" t="s">
        <v>1415</v>
      </c>
      <c r="C8516" t="s">
        <v>1145</v>
      </c>
      <c r="E8516" t="s">
        <v>1355</v>
      </c>
      <c r="F8516" t="s">
        <v>1356</v>
      </c>
      <c r="G8516" t="s">
        <v>1191</v>
      </c>
      <c r="H8516" t="s">
        <v>64</v>
      </c>
      <c r="I8516">
        <v>3</v>
      </c>
      <c r="J8516">
        <v>30.94</v>
      </c>
      <c r="K8516">
        <v>92.82</v>
      </c>
      <c r="L8516" t="s">
        <v>24</v>
      </c>
      <c r="M8516" t="s">
        <v>1293</v>
      </c>
      <c r="N8516" t="s">
        <v>158</v>
      </c>
    </row>
    <row r="8517" spans="1:14" hidden="1" x14ac:dyDescent="0.2">
      <c r="A8517" t="s">
        <v>91</v>
      </c>
      <c r="B8517" t="s">
        <v>1415</v>
      </c>
      <c r="C8517" t="s">
        <v>1145</v>
      </c>
      <c r="E8517" t="s">
        <v>1343</v>
      </c>
      <c r="F8517" t="s">
        <v>1344</v>
      </c>
      <c r="I8517">
        <v>7.75</v>
      </c>
      <c r="J8517">
        <v>30.94</v>
      </c>
      <c r="K8517">
        <v>239.785</v>
      </c>
      <c r="L8517" t="s">
        <v>217</v>
      </c>
      <c r="M8517" t="s">
        <v>1345</v>
      </c>
    </row>
    <row r="8518" spans="1:14" hidden="1" x14ac:dyDescent="0.2">
      <c r="A8518" t="s">
        <v>91</v>
      </c>
      <c r="B8518" t="s">
        <v>1415</v>
      </c>
      <c r="C8518" t="s">
        <v>1145</v>
      </c>
      <c r="E8518" t="s">
        <v>1181</v>
      </c>
      <c r="F8518" t="s">
        <v>1182</v>
      </c>
      <c r="G8518" t="s">
        <v>134</v>
      </c>
      <c r="H8518" t="s">
        <v>32</v>
      </c>
      <c r="I8518">
        <v>2</v>
      </c>
      <c r="J8518">
        <v>30.94</v>
      </c>
      <c r="K8518">
        <v>61.88</v>
      </c>
      <c r="L8518" t="s">
        <v>24</v>
      </c>
      <c r="M8518" t="s">
        <v>1173</v>
      </c>
    </row>
    <row r="8519" spans="1:14" hidden="1" x14ac:dyDescent="0.2">
      <c r="A8519" t="s">
        <v>91</v>
      </c>
      <c r="B8519" t="s">
        <v>1415</v>
      </c>
      <c r="C8519" t="s">
        <v>1145</v>
      </c>
      <c r="E8519" t="s">
        <v>1276</v>
      </c>
      <c r="F8519" t="s">
        <v>629</v>
      </c>
      <c r="G8519" t="s">
        <v>134</v>
      </c>
      <c r="H8519" t="s">
        <v>32</v>
      </c>
      <c r="I8519">
        <v>4</v>
      </c>
      <c r="J8519">
        <v>30.94</v>
      </c>
      <c r="K8519">
        <v>123.76</v>
      </c>
      <c r="L8519" t="s">
        <v>162</v>
      </c>
    </row>
    <row r="8520" spans="1:14" hidden="1" x14ac:dyDescent="0.2">
      <c r="A8520" t="s">
        <v>91</v>
      </c>
      <c r="B8520" t="s">
        <v>1415</v>
      </c>
      <c r="C8520" t="s">
        <v>1145</v>
      </c>
      <c r="E8520" t="s">
        <v>1331</v>
      </c>
      <c r="F8520" t="s">
        <v>1332</v>
      </c>
      <c r="G8520" t="s">
        <v>1191</v>
      </c>
      <c r="H8520" t="s">
        <v>145</v>
      </c>
      <c r="I8520">
        <v>4</v>
      </c>
      <c r="J8520">
        <v>30.94</v>
      </c>
      <c r="K8520">
        <v>123.76</v>
      </c>
      <c r="L8520" t="s">
        <v>24</v>
      </c>
      <c r="M8520" t="s">
        <v>1333</v>
      </c>
    </row>
    <row r="8521" spans="1:14" hidden="1" x14ac:dyDescent="0.2">
      <c r="A8521" t="s">
        <v>91</v>
      </c>
      <c r="B8521" t="s">
        <v>1415</v>
      </c>
      <c r="C8521" t="s">
        <v>1145</v>
      </c>
      <c r="E8521" t="s">
        <v>18</v>
      </c>
      <c r="I8521">
        <v>2.5</v>
      </c>
      <c r="J8521">
        <v>30.94</v>
      </c>
      <c r="K8521">
        <v>77.349999999999994</v>
      </c>
    </row>
    <row r="8522" spans="1:14" hidden="1" x14ac:dyDescent="0.2">
      <c r="A8522" t="s">
        <v>93</v>
      </c>
      <c r="B8522" t="s">
        <v>1415</v>
      </c>
      <c r="C8522" t="s">
        <v>1145</v>
      </c>
      <c r="E8522" t="s">
        <v>17</v>
      </c>
      <c r="I8522">
        <v>7.75</v>
      </c>
      <c r="J8522">
        <v>30.94</v>
      </c>
      <c r="K8522">
        <v>239.785</v>
      </c>
    </row>
    <row r="8523" spans="1:14" hidden="1" x14ac:dyDescent="0.2">
      <c r="A8523" t="s">
        <v>93</v>
      </c>
      <c r="B8523" t="s">
        <v>1415</v>
      </c>
      <c r="C8523" t="s">
        <v>1145</v>
      </c>
      <c r="E8523" t="s">
        <v>1343</v>
      </c>
      <c r="F8523" t="s">
        <v>1344</v>
      </c>
      <c r="I8523">
        <v>7.75</v>
      </c>
      <c r="J8523">
        <v>30.94</v>
      </c>
      <c r="K8523">
        <v>239.785</v>
      </c>
      <c r="L8523" t="s">
        <v>217</v>
      </c>
      <c r="M8523" t="s">
        <v>1345</v>
      </c>
    </row>
    <row r="8524" spans="1:14" hidden="1" x14ac:dyDescent="0.2">
      <c r="A8524" t="s">
        <v>93</v>
      </c>
      <c r="B8524" t="s">
        <v>1415</v>
      </c>
      <c r="C8524" t="s">
        <v>1145</v>
      </c>
      <c r="E8524" t="s">
        <v>1276</v>
      </c>
      <c r="F8524" t="s">
        <v>629</v>
      </c>
      <c r="G8524" t="s">
        <v>134</v>
      </c>
      <c r="H8524" t="s">
        <v>32</v>
      </c>
      <c r="I8524">
        <v>5</v>
      </c>
      <c r="J8524">
        <v>30.94</v>
      </c>
      <c r="K8524">
        <v>154.69999999999999</v>
      </c>
      <c r="L8524" t="s">
        <v>162</v>
      </c>
    </row>
    <row r="8525" spans="1:14" hidden="1" x14ac:dyDescent="0.2">
      <c r="A8525" t="s">
        <v>93</v>
      </c>
      <c r="B8525" t="s">
        <v>1415</v>
      </c>
      <c r="C8525" t="s">
        <v>1145</v>
      </c>
      <c r="E8525" t="s">
        <v>1331</v>
      </c>
      <c r="F8525" t="s">
        <v>1332</v>
      </c>
      <c r="G8525" t="s">
        <v>1191</v>
      </c>
      <c r="H8525" t="s">
        <v>145</v>
      </c>
      <c r="I8525">
        <v>4</v>
      </c>
      <c r="J8525">
        <v>30.94</v>
      </c>
      <c r="K8525">
        <v>123.76</v>
      </c>
      <c r="L8525" t="s">
        <v>24</v>
      </c>
      <c r="M8525" t="s">
        <v>1333</v>
      </c>
    </row>
    <row r="8526" spans="1:14" hidden="1" x14ac:dyDescent="0.2">
      <c r="A8526" t="s">
        <v>93</v>
      </c>
      <c r="B8526" t="s">
        <v>1415</v>
      </c>
      <c r="C8526" t="s">
        <v>1145</v>
      </c>
      <c r="E8526" t="s">
        <v>18</v>
      </c>
      <c r="I8526">
        <v>2.5</v>
      </c>
      <c r="J8526">
        <v>30.94</v>
      </c>
      <c r="K8526">
        <v>77.349999999999994</v>
      </c>
    </row>
    <row r="8527" spans="1:14" hidden="1" x14ac:dyDescent="0.2">
      <c r="A8527" t="s">
        <v>93</v>
      </c>
      <c r="B8527" t="s">
        <v>1415</v>
      </c>
      <c r="C8527" t="s">
        <v>1145</v>
      </c>
      <c r="E8527" t="s">
        <v>20</v>
      </c>
      <c r="I8527">
        <v>1.5</v>
      </c>
      <c r="J8527">
        <v>30.94</v>
      </c>
      <c r="K8527">
        <v>46.41</v>
      </c>
      <c r="N8527" t="s">
        <v>1443</v>
      </c>
    </row>
    <row r="8528" spans="1:14" hidden="1" x14ac:dyDescent="0.2">
      <c r="A8528" t="s">
        <v>93</v>
      </c>
      <c r="B8528" t="s">
        <v>1415</v>
      </c>
      <c r="C8528" t="s">
        <v>1145</v>
      </c>
      <c r="E8528" t="s">
        <v>20</v>
      </c>
      <c r="I8528">
        <v>1.5</v>
      </c>
      <c r="J8528">
        <v>30.94</v>
      </c>
      <c r="K8528">
        <v>46.41</v>
      </c>
      <c r="N8528" t="s">
        <v>1444</v>
      </c>
    </row>
    <row r="8529" spans="1:14" hidden="1" x14ac:dyDescent="0.2">
      <c r="A8529" t="s">
        <v>93</v>
      </c>
      <c r="B8529" t="s">
        <v>1415</v>
      </c>
      <c r="C8529" t="s">
        <v>1145</v>
      </c>
      <c r="E8529" t="s">
        <v>79</v>
      </c>
      <c r="I8529">
        <v>1</v>
      </c>
      <c r="J8529">
        <v>30.94</v>
      </c>
      <c r="K8529">
        <v>30.94</v>
      </c>
    </row>
    <row r="8530" spans="1:14" hidden="1" x14ac:dyDescent="0.2">
      <c r="A8530" t="s">
        <v>94</v>
      </c>
      <c r="B8530" t="s">
        <v>1415</v>
      </c>
      <c r="C8530" t="s">
        <v>1145</v>
      </c>
      <c r="E8530" t="s">
        <v>1181</v>
      </c>
      <c r="F8530" t="s">
        <v>1182</v>
      </c>
      <c r="G8530" t="s">
        <v>134</v>
      </c>
      <c r="H8530" t="s">
        <v>32</v>
      </c>
      <c r="I8530">
        <v>15.25</v>
      </c>
      <c r="J8530">
        <v>30.94</v>
      </c>
      <c r="K8530">
        <v>471.83499999999998</v>
      </c>
      <c r="L8530" t="s">
        <v>24</v>
      </c>
      <c r="M8530" t="s">
        <v>1173</v>
      </c>
    </row>
    <row r="8531" spans="1:14" hidden="1" x14ac:dyDescent="0.2">
      <c r="A8531" t="s">
        <v>94</v>
      </c>
      <c r="B8531" t="s">
        <v>1415</v>
      </c>
      <c r="C8531" t="s">
        <v>1145</v>
      </c>
      <c r="E8531" t="s">
        <v>1343</v>
      </c>
      <c r="F8531" t="s">
        <v>1344</v>
      </c>
      <c r="I8531">
        <v>7.75</v>
      </c>
      <c r="J8531">
        <v>30.94</v>
      </c>
      <c r="K8531">
        <v>239.785</v>
      </c>
      <c r="L8531" t="s">
        <v>217</v>
      </c>
      <c r="M8531" t="s">
        <v>1345</v>
      </c>
    </row>
    <row r="8532" spans="1:14" hidden="1" x14ac:dyDescent="0.2">
      <c r="A8532" t="s">
        <v>94</v>
      </c>
      <c r="B8532" t="s">
        <v>1415</v>
      </c>
      <c r="C8532" t="s">
        <v>1145</v>
      </c>
      <c r="E8532" t="s">
        <v>1276</v>
      </c>
      <c r="F8532" t="s">
        <v>629</v>
      </c>
      <c r="G8532" t="s">
        <v>134</v>
      </c>
      <c r="H8532" t="s">
        <v>32</v>
      </c>
      <c r="I8532">
        <v>5</v>
      </c>
      <c r="J8532">
        <v>30.94</v>
      </c>
      <c r="K8532">
        <v>154.69999999999999</v>
      </c>
      <c r="L8532" t="s">
        <v>162</v>
      </c>
    </row>
    <row r="8533" spans="1:14" hidden="1" x14ac:dyDescent="0.2">
      <c r="A8533" t="s">
        <v>94</v>
      </c>
      <c r="B8533" t="s">
        <v>1415</v>
      </c>
      <c r="C8533" t="s">
        <v>1145</v>
      </c>
      <c r="E8533" t="s">
        <v>20</v>
      </c>
      <c r="I8533">
        <v>2</v>
      </c>
      <c r="J8533">
        <v>30.94</v>
      </c>
      <c r="K8533">
        <v>61.88</v>
      </c>
      <c r="N8533" t="s">
        <v>1438</v>
      </c>
    </row>
    <row r="8534" spans="1:14" hidden="1" x14ac:dyDescent="0.2">
      <c r="A8534" t="s">
        <v>94</v>
      </c>
      <c r="B8534" t="s">
        <v>1415</v>
      </c>
      <c r="C8534" t="s">
        <v>1145</v>
      </c>
      <c r="E8534" t="s">
        <v>79</v>
      </c>
      <c r="I8534">
        <v>1</v>
      </c>
      <c r="J8534">
        <v>30.94</v>
      </c>
      <c r="K8534">
        <v>30.94</v>
      </c>
    </row>
    <row r="8535" spans="1:14" hidden="1" x14ac:dyDescent="0.2">
      <c r="A8535" t="s">
        <v>95</v>
      </c>
      <c r="B8535" t="s">
        <v>1415</v>
      </c>
      <c r="C8535" t="s">
        <v>1145</v>
      </c>
      <c r="E8535" t="s">
        <v>46</v>
      </c>
      <c r="I8535">
        <v>4</v>
      </c>
      <c r="J8535">
        <v>30.94</v>
      </c>
      <c r="K8535">
        <v>123.76</v>
      </c>
      <c r="N8535" t="s">
        <v>1445</v>
      </c>
    </row>
    <row r="8536" spans="1:14" hidden="1" x14ac:dyDescent="0.2">
      <c r="A8536" t="s">
        <v>95</v>
      </c>
      <c r="B8536" t="s">
        <v>1415</v>
      </c>
      <c r="C8536" t="s">
        <v>1145</v>
      </c>
      <c r="E8536" t="s">
        <v>1331</v>
      </c>
      <c r="F8536" t="s">
        <v>1332</v>
      </c>
      <c r="G8536" t="s">
        <v>1191</v>
      </c>
      <c r="H8536" t="s">
        <v>145</v>
      </c>
      <c r="I8536">
        <v>7.75</v>
      </c>
      <c r="J8536">
        <v>30.94</v>
      </c>
      <c r="K8536">
        <v>239.785</v>
      </c>
      <c r="L8536" t="s">
        <v>24</v>
      </c>
      <c r="M8536" t="s">
        <v>1333</v>
      </c>
    </row>
    <row r="8537" spans="1:14" hidden="1" x14ac:dyDescent="0.2">
      <c r="A8537" t="s">
        <v>95</v>
      </c>
      <c r="B8537" t="s">
        <v>1415</v>
      </c>
      <c r="C8537" t="s">
        <v>1145</v>
      </c>
      <c r="E8537" t="s">
        <v>1343</v>
      </c>
      <c r="F8537" t="s">
        <v>1344</v>
      </c>
      <c r="I8537">
        <v>7.75</v>
      </c>
      <c r="J8537">
        <v>30.94</v>
      </c>
      <c r="K8537">
        <v>239.785</v>
      </c>
      <c r="L8537" t="s">
        <v>217</v>
      </c>
      <c r="M8537" t="s">
        <v>1345</v>
      </c>
    </row>
    <row r="8538" spans="1:14" hidden="1" x14ac:dyDescent="0.2">
      <c r="A8538" t="s">
        <v>95</v>
      </c>
      <c r="B8538" t="s">
        <v>1415</v>
      </c>
      <c r="C8538" t="s">
        <v>1145</v>
      </c>
      <c r="E8538" t="s">
        <v>1181</v>
      </c>
      <c r="F8538" t="s">
        <v>1182</v>
      </c>
      <c r="G8538" t="s">
        <v>134</v>
      </c>
      <c r="H8538" t="s">
        <v>32</v>
      </c>
      <c r="I8538">
        <v>11.5</v>
      </c>
      <c r="J8538">
        <v>30.94</v>
      </c>
      <c r="K8538">
        <v>355.81</v>
      </c>
      <c r="L8538" t="s">
        <v>24</v>
      </c>
      <c r="M8538" t="s">
        <v>1173</v>
      </c>
    </row>
    <row r="8539" spans="1:14" hidden="1" x14ac:dyDescent="0.2">
      <c r="A8539" t="s">
        <v>96</v>
      </c>
      <c r="B8539" t="s">
        <v>1415</v>
      </c>
      <c r="C8539" t="s">
        <v>1145</v>
      </c>
      <c r="E8539" t="s">
        <v>1181</v>
      </c>
      <c r="F8539" t="s">
        <v>1182</v>
      </c>
      <c r="G8539" t="s">
        <v>134</v>
      </c>
      <c r="H8539" t="s">
        <v>32</v>
      </c>
      <c r="I8539">
        <v>7.75</v>
      </c>
      <c r="J8539">
        <v>30.94</v>
      </c>
      <c r="K8539">
        <v>239.785</v>
      </c>
      <c r="L8539" t="s">
        <v>24</v>
      </c>
      <c r="M8539" t="s">
        <v>1173</v>
      </c>
    </row>
    <row r="8540" spans="1:14" hidden="1" x14ac:dyDescent="0.2">
      <c r="A8540" t="s">
        <v>96</v>
      </c>
      <c r="B8540" t="s">
        <v>1415</v>
      </c>
      <c r="C8540" t="s">
        <v>1145</v>
      </c>
      <c r="E8540" t="s">
        <v>1355</v>
      </c>
      <c r="F8540" t="s">
        <v>1356</v>
      </c>
      <c r="G8540" t="s">
        <v>1191</v>
      </c>
      <c r="H8540" t="s">
        <v>64</v>
      </c>
      <c r="I8540">
        <v>5</v>
      </c>
      <c r="J8540">
        <v>30.94</v>
      </c>
      <c r="K8540">
        <v>154.69999999999999</v>
      </c>
      <c r="L8540" t="s">
        <v>24</v>
      </c>
      <c r="M8540" t="s">
        <v>1293</v>
      </c>
    </row>
    <row r="8541" spans="1:14" hidden="1" x14ac:dyDescent="0.2">
      <c r="A8541" t="s">
        <v>96</v>
      </c>
      <c r="B8541" t="s">
        <v>1415</v>
      </c>
      <c r="C8541" t="s">
        <v>1145</v>
      </c>
      <c r="E8541" t="s">
        <v>20</v>
      </c>
      <c r="I8541">
        <v>2.5</v>
      </c>
      <c r="J8541">
        <v>30.94</v>
      </c>
      <c r="K8541">
        <v>77.349999999999994</v>
      </c>
    </row>
    <row r="8542" spans="1:14" hidden="1" x14ac:dyDescent="0.2">
      <c r="A8542" t="s">
        <v>96</v>
      </c>
      <c r="B8542" t="s">
        <v>1415</v>
      </c>
      <c r="C8542" t="s">
        <v>1145</v>
      </c>
      <c r="E8542" t="s">
        <v>1331</v>
      </c>
      <c r="F8542" t="s">
        <v>1332</v>
      </c>
      <c r="G8542" t="s">
        <v>1191</v>
      </c>
      <c r="H8542" t="s">
        <v>145</v>
      </c>
      <c r="I8542">
        <v>4</v>
      </c>
      <c r="J8542">
        <v>30.94</v>
      </c>
      <c r="K8542">
        <v>123.76</v>
      </c>
      <c r="L8542" t="s">
        <v>24</v>
      </c>
      <c r="M8542" t="s">
        <v>1333</v>
      </c>
    </row>
    <row r="8543" spans="1:14" hidden="1" x14ac:dyDescent="0.2">
      <c r="A8543" t="s">
        <v>96</v>
      </c>
      <c r="B8543" t="s">
        <v>1415</v>
      </c>
      <c r="C8543" t="s">
        <v>1145</v>
      </c>
      <c r="E8543" t="s">
        <v>1276</v>
      </c>
      <c r="F8543" t="s">
        <v>629</v>
      </c>
      <c r="G8543" t="s">
        <v>134</v>
      </c>
      <c r="H8543" t="s">
        <v>32</v>
      </c>
      <c r="I8543">
        <v>7.75</v>
      </c>
      <c r="J8543">
        <v>30.94</v>
      </c>
      <c r="K8543">
        <v>239.785</v>
      </c>
      <c r="L8543" t="s">
        <v>162</v>
      </c>
    </row>
    <row r="8544" spans="1:14" hidden="1" x14ac:dyDescent="0.2">
      <c r="A8544" t="s">
        <v>96</v>
      </c>
      <c r="B8544" t="s">
        <v>1415</v>
      </c>
      <c r="C8544" t="s">
        <v>1145</v>
      </c>
      <c r="E8544" t="s">
        <v>1343</v>
      </c>
      <c r="F8544" t="s">
        <v>1344</v>
      </c>
      <c r="I8544">
        <v>4</v>
      </c>
      <c r="J8544">
        <v>30.94</v>
      </c>
      <c r="K8544">
        <v>123.76</v>
      </c>
      <c r="L8544" t="s">
        <v>217</v>
      </c>
      <c r="M8544" t="s">
        <v>1345</v>
      </c>
    </row>
    <row r="8545" spans="1:14" hidden="1" x14ac:dyDescent="0.2">
      <c r="A8545" t="s">
        <v>97</v>
      </c>
      <c r="B8545" t="s">
        <v>1415</v>
      </c>
      <c r="C8545" t="s">
        <v>1145</v>
      </c>
      <c r="E8545" t="s">
        <v>1181</v>
      </c>
      <c r="F8545" t="s">
        <v>1182</v>
      </c>
      <c r="G8545" t="s">
        <v>134</v>
      </c>
      <c r="H8545" t="s">
        <v>32</v>
      </c>
      <c r="I8545">
        <v>4.75</v>
      </c>
      <c r="J8545">
        <v>30.94</v>
      </c>
      <c r="K8545">
        <v>146.965</v>
      </c>
      <c r="L8545" t="s">
        <v>24</v>
      </c>
      <c r="M8545" t="s">
        <v>1173</v>
      </c>
    </row>
    <row r="8546" spans="1:14" hidden="1" x14ac:dyDescent="0.2">
      <c r="A8546" t="s">
        <v>97</v>
      </c>
      <c r="B8546" t="s">
        <v>1415</v>
      </c>
      <c r="C8546" t="s">
        <v>1145</v>
      </c>
      <c r="E8546" t="s">
        <v>1276</v>
      </c>
      <c r="F8546" t="s">
        <v>629</v>
      </c>
      <c r="G8546" t="s">
        <v>134</v>
      </c>
      <c r="H8546" t="s">
        <v>32</v>
      </c>
      <c r="I8546">
        <v>7.75</v>
      </c>
      <c r="J8546">
        <v>30.94</v>
      </c>
      <c r="K8546">
        <v>239.785</v>
      </c>
      <c r="L8546" t="s">
        <v>162</v>
      </c>
    </row>
    <row r="8547" spans="1:14" hidden="1" x14ac:dyDescent="0.2">
      <c r="A8547" t="s">
        <v>97</v>
      </c>
      <c r="B8547" t="s">
        <v>1415</v>
      </c>
      <c r="C8547" t="s">
        <v>1145</v>
      </c>
      <c r="E8547" t="s">
        <v>1331</v>
      </c>
      <c r="F8547" t="s">
        <v>1332</v>
      </c>
      <c r="G8547" t="s">
        <v>1191</v>
      </c>
      <c r="H8547" t="s">
        <v>145</v>
      </c>
      <c r="I8547">
        <v>7.75</v>
      </c>
      <c r="J8547">
        <v>30.94</v>
      </c>
      <c r="K8547">
        <v>239.785</v>
      </c>
      <c r="L8547" t="s">
        <v>24</v>
      </c>
      <c r="M8547" t="s">
        <v>1333</v>
      </c>
    </row>
    <row r="8548" spans="1:14" hidden="1" x14ac:dyDescent="0.2">
      <c r="A8548" t="s">
        <v>97</v>
      </c>
      <c r="B8548" t="s">
        <v>1415</v>
      </c>
      <c r="C8548" t="s">
        <v>1145</v>
      </c>
      <c r="E8548" t="s">
        <v>1374</v>
      </c>
      <c r="F8548" t="s">
        <v>1375</v>
      </c>
      <c r="G8548" t="s">
        <v>134</v>
      </c>
      <c r="H8548" t="s">
        <v>64</v>
      </c>
      <c r="I8548">
        <v>3</v>
      </c>
      <c r="J8548">
        <v>30.94</v>
      </c>
      <c r="K8548">
        <v>92.82</v>
      </c>
      <c r="L8548" t="s">
        <v>24</v>
      </c>
      <c r="M8548" t="s">
        <v>1216</v>
      </c>
    </row>
    <row r="8549" spans="1:14" hidden="1" x14ac:dyDescent="0.2">
      <c r="A8549" t="s">
        <v>97</v>
      </c>
      <c r="B8549" t="s">
        <v>1415</v>
      </c>
      <c r="C8549" t="s">
        <v>1145</v>
      </c>
      <c r="E8549" t="s">
        <v>17</v>
      </c>
      <c r="I8549">
        <v>7.75</v>
      </c>
      <c r="J8549">
        <v>30.94</v>
      </c>
      <c r="K8549">
        <v>239.785</v>
      </c>
    </row>
    <row r="8550" spans="1:14" hidden="1" x14ac:dyDescent="0.2">
      <c r="A8550" t="s">
        <v>98</v>
      </c>
      <c r="B8550" t="s">
        <v>1415</v>
      </c>
      <c r="C8550" t="s">
        <v>1145</v>
      </c>
      <c r="E8550" t="s">
        <v>46</v>
      </c>
      <c r="I8550">
        <v>7.75</v>
      </c>
      <c r="J8550">
        <v>30.94</v>
      </c>
      <c r="K8550">
        <v>239.785</v>
      </c>
    </row>
    <row r="8551" spans="1:14" hidden="1" x14ac:dyDescent="0.2">
      <c r="A8551" t="s">
        <v>98</v>
      </c>
      <c r="B8551" t="s">
        <v>1415</v>
      </c>
      <c r="C8551" t="s">
        <v>1145</v>
      </c>
      <c r="E8551" t="s">
        <v>1276</v>
      </c>
      <c r="F8551" t="s">
        <v>629</v>
      </c>
      <c r="G8551" t="s">
        <v>134</v>
      </c>
      <c r="H8551" t="s">
        <v>32</v>
      </c>
      <c r="I8551">
        <v>7.75</v>
      </c>
      <c r="J8551">
        <v>30.94</v>
      </c>
      <c r="K8551">
        <v>239.785</v>
      </c>
      <c r="L8551" t="s">
        <v>162</v>
      </c>
    </row>
    <row r="8552" spans="1:14" hidden="1" x14ac:dyDescent="0.2">
      <c r="A8552" t="s">
        <v>98</v>
      </c>
      <c r="B8552" t="s">
        <v>1415</v>
      </c>
      <c r="C8552" t="s">
        <v>1145</v>
      </c>
      <c r="E8552" t="s">
        <v>20</v>
      </c>
      <c r="I8552">
        <v>1.5</v>
      </c>
      <c r="J8552">
        <v>30.94</v>
      </c>
      <c r="K8552">
        <v>46.41</v>
      </c>
      <c r="N8552" t="s">
        <v>1438</v>
      </c>
    </row>
    <row r="8553" spans="1:14" hidden="1" x14ac:dyDescent="0.2">
      <c r="A8553" t="s">
        <v>98</v>
      </c>
      <c r="B8553" t="s">
        <v>1415</v>
      </c>
      <c r="C8553" t="s">
        <v>1145</v>
      </c>
      <c r="E8553" t="s">
        <v>1331</v>
      </c>
      <c r="F8553" t="s">
        <v>1332</v>
      </c>
      <c r="G8553" t="s">
        <v>1191</v>
      </c>
      <c r="H8553" t="s">
        <v>145</v>
      </c>
      <c r="I8553">
        <v>1.5</v>
      </c>
      <c r="J8553">
        <v>30.94</v>
      </c>
      <c r="K8553">
        <v>46.41</v>
      </c>
      <c r="L8553" t="s">
        <v>24</v>
      </c>
      <c r="M8553" t="s">
        <v>1333</v>
      </c>
    </row>
    <row r="8554" spans="1:14" hidden="1" x14ac:dyDescent="0.2">
      <c r="A8554" t="s">
        <v>98</v>
      </c>
      <c r="B8554" t="s">
        <v>1415</v>
      </c>
      <c r="C8554" t="s">
        <v>1145</v>
      </c>
      <c r="E8554" t="s">
        <v>1374</v>
      </c>
      <c r="F8554" t="s">
        <v>1375</v>
      </c>
      <c r="G8554" t="s">
        <v>134</v>
      </c>
      <c r="H8554" t="s">
        <v>64</v>
      </c>
      <c r="I8554">
        <v>15.5</v>
      </c>
      <c r="J8554">
        <v>30.94</v>
      </c>
      <c r="K8554">
        <v>479.57</v>
      </c>
      <c r="L8554" t="s">
        <v>24</v>
      </c>
      <c r="M8554" t="s">
        <v>1216</v>
      </c>
    </row>
    <row r="8555" spans="1:14" hidden="1" x14ac:dyDescent="0.2">
      <c r="A8555" t="s">
        <v>98</v>
      </c>
      <c r="B8555" t="s">
        <v>1415</v>
      </c>
      <c r="C8555" t="s">
        <v>1145</v>
      </c>
      <c r="E8555" t="s">
        <v>18</v>
      </c>
      <c r="I8555">
        <v>3.5</v>
      </c>
      <c r="J8555">
        <v>30.94</v>
      </c>
      <c r="K8555">
        <v>108.29</v>
      </c>
    </row>
    <row r="8556" spans="1:14" hidden="1" x14ac:dyDescent="0.2">
      <c r="A8556" t="s">
        <v>98</v>
      </c>
      <c r="B8556" t="s">
        <v>1415</v>
      </c>
      <c r="C8556" t="s">
        <v>1145</v>
      </c>
      <c r="E8556" t="s">
        <v>557</v>
      </c>
      <c r="I8556">
        <v>1.25</v>
      </c>
      <c r="J8556">
        <v>30.94</v>
      </c>
      <c r="K8556">
        <v>38.674999999999997</v>
      </c>
    </row>
    <row r="8557" spans="1:14" hidden="1" x14ac:dyDescent="0.2">
      <c r="A8557" t="s">
        <v>99</v>
      </c>
      <c r="B8557" t="s">
        <v>1415</v>
      </c>
      <c r="C8557" t="s">
        <v>1145</v>
      </c>
      <c r="E8557" t="s">
        <v>79</v>
      </c>
      <c r="I8557">
        <v>4</v>
      </c>
      <c r="J8557">
        <v>30.94</v>
      </c>
      <c r="K8557">
        <v>123.76</v>
      </c>
      <c r="N8557" t="s">
        <v>1446</v>
      </c>
    </row>
    <row r="8558" spans="1:14" hidden="1" x14ac:dyDescent="0.2">
      <c r="A8558" t="s">
        <v>99</v>
      </c>
      <c r="B8558" t="s">
        <v>1415</v>
      </c>
      <c r="C8558" t="s">
        <v>1145</v>
      </c>
      <c r="E8558" t="s">
        <v>79</v>
      </c>
      <c r="I8558">
        <v>1</v>
      </c>
      <c r="J8558">
        <v>30.94</v>
      </c>
      <c r="K8558">
        <v>30.94</v>
      </c>
      <c r="N8558" t="s">
        <v>1447</v>
      </c>
    </row>
    <row r="8559" spans="1:14" hidden="1" x14ac:dyDescent="0.2">
      <c r="A8559" t="s">
        <v>99</v>
      </c>
      <c r="B8559" t="s">
        <v>1415</v>
      </c>
      <c r="C8559" t="s">
        <v>1145</v>
      </c>
      <c r="E8559" t="s">
        <v>1448</v>
      </c>
      <c r="F8559" t="s">
        <v>1332</v>
      </c>
      <c r="G8559" t="s">
        <v>1191</v>
      </c>
      <c r="H8559" t="s">
        <v>145</v>
      </c>
      <c r="I8559">
        <v>4</v>
      </c>
      <c r="J8559">
        <v>30.94</v>
      </c>
      <c r="K8559">
        <v>123.76</v>
      </c>
      <c r="L8559" t="s">
        <v>24</v>
      </c>
      <c r="M8559" t="s">
        <v>1333</v>
      </c>
    </row>
    <row r="8560" spans="1:14" hidden="1" x14ac:dyDescent="0.2">
      <c r="A8560" t="s">
        <v>99</v>
      </c>
      <c r="B8560" t="s">
        <v>1415</v>
      </c>
      <c r="C8560" t="s">
        <v>1145</v>
      </c>
      <c r="E8560" t="s">
        <v>1181</v>
      </c>
      <c r="F8560" t="s">
        <v>1182</v>
      </c>
      <c r="G8560" t="s">
        <v>134</v>
      </c>
      <c r="H8560" t="s">
        <v>32</v>
      </c>
      <c r="I8560">
        <v>7.75</v>
      </c>
      <c r="J8560">
        <v>30.94</v>
      </c>
      <c r="K8560">
        <v>239.785</v>
      </c>
      <c r="L8560" t="s">
        <v>24</v>
      </c>
      <c r="M8560" t="s">
        <v>1173</v>
      </c>
    </row>
    <row r="8561" spans="1:14" hidden="1" x14ac:dyDescent="0.2">
      <c r="A8561" t="s">
        <v>99</v>
      </c>
      <c r="B8561" t="s">
        <v>1415</v>
      </c>
      <c r="C8561" t="s">
        <v>1145</v>
      </c>
      <c r="E8561" t="s">
        <v>1343</v>
      </c>
      <c r="F8561" t="s">
        <v>1344</v>
      </c>
      <c r="I8561">
        <v>7.75</v>
      </c>
      <c r="J8561">
        <v>30.94</v>
      </c>
      <c r="K8561">
        <v>239.785</v>
      </c>
      <c r="L8561" t="s">
        <v>217</v>
      </c>
      <c r="M8561" t="s">
        <v>1345</v>
      </c>
    </row>
    <row r="8562" spans="1:14" hidden="1" x14ac:dyDescent="0.2">
      <c r="A8562" t="s">
        <v>99</v>
      </c>
      <c r="B8562" t="s">
        <v>1415</v>
      </c>
      <c r="C8562" t="s">
        <v>1145</v>
      </c>
      <c r="E8562" t="s">
        <v>20</v>
      </c>
      <c r="I8562">
        <v>2</v>
      </c>
      <c r="J8562">
        <v>30.94</v>
      </c>
      <c r="K8562">
        <v>61.88</v>
      </c>
      <c r="N8562" t="s">
        <v>1449</v>
      </c>
    </row>
    <row r="8563" spans="1:14" hidden="1" x14ac:dyDescent="0.2">
      <c r="A8563" t="s">
        <v>99</v>
      </c>
      <c r="B8563" t="s">
        <v>1415</v>
      </c>
      <c r="C8563" t="s">
        <v>1145</v>
      </c>
      <c r="E8563" t="s">
        <v>1276</v>
      </c>
      <c r="F8563" t="s">
        <v>629</v>
      </c>
      <c r="G8563" t="s">
        <v>134</v>
      </c>
      <c r="H8563" t="s">
        <v>32</v>
      </c>
      <c r="I8563">
        <v>4.5</v>
      </c>
      <c r="J8563">
        <v>30.94</v>
      </c>
      <c r="K8563">
        <v>139.22999999999999</v>
      </c>
      <c r="L8563" t="s">
        <v>162</v>
      </c>
    </row>
    <row r="8564" spans="1:14" hidden="1" x14ac:dyDescent="0.2">
      <c r="A8564" t="s">
        <v>100</v>
      </c>
      <c r="B8564" t="s">
        <v>1415</v>
      </c>
      <c r="C8564" t="s">
        <v>1145</v>
      </c>
      <c r="E8564" t="s">
        <v>1276</v>
      </c>
      <c r="F8564" t="s">
        <v>629</v>
      </c>
      <c r="G8564" t="s">
        <v>134</v>
      </c>
      <c r="H8564" t="s">
        <v>32</v>
      </c>
      <c r="I8564">
        <v>7.75</v>
      </c>
      <c r="J8564">
        <v>30.94</v>
      </c>
      <c r="K8564">
        <v>239.785</v>
      </c>
      <c r="L8564" t="s">
        <v>162</v>
      </c>
    </row>
    <row r="8565" spans="1:14" hidden="1" x14ac:dyDescent="0.2">
      <c r="A8565" t="s">
        <v>100</v>
      </c>
      <c r="B8565" t="s">
        <v>1415</v>
      </c>
      <c r="C8565" t="s">
        <v>1145</v>
      </c>
      <c r="E8565" t="s">
        <v>1181</v>
      </c>
      <c r="F8565" t="s">
        <v>1182</v>
      </c>
      <c r="G8565" t="s">
        <v>134</v>
      </c>
      <c r="H8565" t="s">
        <v>32</v>
      </c>
      <c r="I8565">
        <v>4.5</v>
      </c>
      <c r="J8565">
        <v>30.94</v>
      </c>
      <c r="K8565">
        <v>139.22999999999999</v>
      </c>
      <c r="L8565" t="s">
        <v>24</v>
      </c>
      <c r="M8565" t="s">
        <v>1173</v>
      </c>
    </row>
    <row r="8566" spans="1:14" hidden="1" x14ac:dyDescent="0.2">
      <c r="A8566" t="s">
        <v>100</v>
      </c>
      <c r="B8566" t="s">
        <v>1415</v>
      </c>
      <c r="C8566" t="s">
        <v>1145</v>
      </c>
      <c r="E8566" t="s">
        <v>17</v>
      </c>
      <c r="I8566">
        <v>18.75</v>
      </c>
      <c r="J8566">
        <v>30.94</v>
      </c>
      <c r="K8566">
        <v>580.125</v>
      </c>
    </row>
    <row r="8567" spans="1:14" hidden="1" x14ac:dyDescent="0.2">
      <c r="A8567" t="s">
        <v>101</v>
      </c>
      <c r="B8567" t="s">
        <v>1415</v>
      </c>
      <c r="C8567" t="s">
        <v>1145</v>
      </c>
      <c r="E8567" t="s">
        <v>17</v>
      </c>
      <c r="I8567">
        <v>31</v>
      </c>
      <c r="J8567">
        <v>30.94</v>
      </c>
      <c r="K8567">
        <v>959.14</v>
      </c>
    </row>
    <row r="8568" spans="1:14" hidden="1" x14ac:dyDescent="0.2">
      <c r="A8568" t="s">
        <v>102</v>
      </c>
      <c r="B8568" t="s">
        <v>1415</v>
      </c>
      <c r="C8568" t="s">
        <v>1145</v>
      </c>
      <c r="E8568" t="s">
        <v>1331</v>
      </c>
      <c r="F8568" t="s">
        <v>1332</v>
      </c>
      <c r="G8568" t="s">
        <v>1191</v>
      </c>
      <c r="H8568" t="s">
        <v>145</v>
      </c>
      <c r="I8568">
        <v>7.75</v>
      </c>
      <c r="J8568">
        <v>30.94</v>
      </c>
      <c r="K8568">
        <v>239.785</v>
      </c>
      <c r="L8568" t="s">
        <v>24</v>
      </c>
      <c r="M8568" t="s">
        <v>1333</v>
      </c>
    </row>
    <row r="8569" spans="1:14" hidden="1" x14ac:dyDescent="0.2">
      <c r="A8569" t="s">
        <v>102</v>
      </c>
      <c r="B8569" t="s">
        <v>1415</v>
      </c>
      <c r="C8569" t="s">
        <v>1145</v>
      </c>
      <c r="E8569" t="s">
        <v>1355</v>
      </c>
      <c r="F8569" t="s">
        <v>1356</v>
      </c>
      <c r="G8569" t="s">
        <v>1191</v>
      </c>
      <c r="H8569" t="s">
        <v>64</v>
      </c>
      <c r="I8569">
        <v>3.75</v>
      </c>
      <c r="J8569">
        <v>30.94</v>
      </c>
      <c r="K8569">
        <v>116.02500000000001</v>
      </c>
      <c r="L8569" t="s">
        <v>24</v>
      </c>
      <c r="M8569" t="s">
        <v>1293</v>
      </c>
    </row>
    <row r="8570" spans="1:14" hidden="1" x14ac:dyDescent="0.2">
      <c r="A8570" t="s">
        <v>102</v>
      </c>
      <c r="B8570" t="s">
        <v>1415</v>
      </c>
      <c r="C8570" t="s">
        <v>1145</v>
      </c>
      <c r="E8570" t="s">
        <v>1181</v>
      </c>
      <c r="F8570" t="s">
        <v>1182</v>
      </c>
      <c r="G8570" t="s">
        <v>134</v>
      </c>
      <c r="H8570" t="s">
        <v>32</v>
      </c>
      <c r="I8570">
        <v>1.5</v>
      </c>
      <c r="J8570">
        <v>30.94</v>
      </c>
      <c r="K8570">
        <v>46.41</v>
      </c>
      <c r="L8570" t="s">
        <v>24</v>
      </c>
      <c r="M8570" t="s">
        <v>1173</v>
      </c>
    </row>
    <row r="8571" spans="1:14" hidden="1" x14ac:dyDescent="0.2">
      <c r="A8571" t="s">
        <v>102</v>
      </c>
      <c r="B8571" t="s">
        <v>1415</v>
      </c>
      <c r="C8571" t="s">
        <v>1145</v>
      </c>
      <c r="E8571" t="s">
        <v>1374</v>
      </c>
      <c r="F8571" t="s">
        <v>1375</v>
      </c>
      <c r="G8571" t="s">
        <v>134</v>
      </c>
      <c r="H8571" t="s">
        <v>64</v>
      </c>
      <c r="I8571">
        <v>18</v>
      </c>
      <c r="J8571">
        <v>30.94</v>
      </c>
      <c r="K8571">
        <v>556.91999999999996</v>
      </c>
      <c r="L8571" t="s">
        <v>24</v>
      </c>
      <c r="M8571" t="s">
        <v>1216</v>
      </c>
    </row>
    <row r="8572" spans="1:14" hidden="1" x14ac:dyDescent="0.2">
      <c r="A8572" t="s">
        <v>103</v>
      </c>
      <c r="B8572" t="s">
        <v>1415</v>
      </c>
      <c r="C8572" t="s">
        <v>1145</v>
      </c>
      <c r="E8572" t="s">
        <v>1331</v>
      </c>
      <c r="F8572" t="s">
        <v>1332</v>
      </c>
      <c r="G8572" t="s">
        <v>1191</v>
      </c>
      <c r="H8572" t="s">
        <v>145</v>
      </c>
      <c r="I8572">
        <v>1.5</v>
      </c>
      <c r="J8572">
        <v>30.94</v>
      </c>
      <c r="K8572">
        <v>46.41</v>
      </c>
      <c r="L8572" t="s">
        <v>24</v>
      </c>
      <c r="M8572" t="s">
        <v>1333</v>
      </c>
    </row>
    <row r="8573" spans="1:14" hidden="1" x14ac:dyDescent="0.2">
      <c r="A8573" t="s">
        <v>103</v>
      </c>
      <c r="B8573" t="s">
        <v>1415</v>
      </c>
      <c r="C8573" t="s">
        <v>1145</v>
      </c>
      <c r="E8573" t="s">
        <v>20</v>
      </c>
      <c r="I8573">
        <v>3.75</v>
      </c>
      <c r="J8573">
        <v>30.94</v>
      </c>
      <c r="K8573">
        <v>116.02500000000001</v>
      </c>
    </row>
    <row r="8574" spans="1:14" hidden="1" x14ac:dyDescent="0.2">
      <c r="A8574" t="s">
        <v>103</v>
      </c>
      <c r="B8574" t="s">
        <v>1415</v>
      </c>
      <c r="C8574" t="s">
        <v>1145</v>
      </c>
      <c r="E8574" t="s">
        <v>1181</v>
      </c>
      <c r="F8574" t="s">
        <v>1182</v>
      </c>
      <c r="G8574" t="s">
        <v>134</v>
      </c>
      <c r="H8574" t="s">
        <v>32</v>
      </c>
      <c r="I8574">
        <v>2.75</v>
      </c>
      <c r="J8574">
        <v>30.94</v>
      </c>
      <c r="K8574">
        <v>85.084999999999994</v>
      </c>
      <c r="L8574" t="s">
        <v>24</v>
      </c>
      <c r="M8574" t="s">
        <v>1173</v>
      </c>
    </row>
    <row r="8575" spans="1:14" hidden="1" x14ac:dyDescent="0.2">
      <c r="A8575" t="s">
        <v>103</v>
      </c>
      <c r="B8575" t="s">
        <v>1415</v>
      </c>
      <c r="C8575" t="s">
        <v>1145</v>
      </c>
      <c r="E8575" t="s">
        <v>1276</v>
      </c>
      <c r="F8575" t="s">
        <v>629</v>
      </c>
      <c r="G8575" t="s">
        <v>134</v>
      </c>
      <c r="H8575" t="s">
        <v>32</v>
      </c>
      <c r="I8575">
        <v>7.5</v>
      </c>
      <c r="J8575">
        <v>30.94</v>
      </c>
      <c r="K8575">
        <v>232.05</v>
      </c>
      <c r="L8575" t="s">
        <v>162</v>
      </c>
    </row>
    <row r="8576" spans="1:14" hidden="1" x14ac:dyDescent="0.2">
      <c r="A8576" t="s">
        <v>103</v>
      </c>
      <c r="B8576" t="s">
        <v>1415</v>
      </c>
      <c r="C8576" t="s">
        <v>1145</v>
      </c>
      <c r="E8576" t="s">
        <v>1374</v>
      </c>
      <c r="F8576" t="s">
        <v>1375</v>
      </c>
      <c r="G8576" t="s">
        <v>134</v>
      </c>
      <c r="H8576" t="s">
        <v>64</v>
      </c>
      <c r="I8576">
        <v>15.5</v>
      </c>
      <c r="J8576">
        <v>30.94</v>
      </c>
      <c r="K8576">
        <v>479.57</v>
      </c>
      <c r="L8576" t="s">
        <v>24</v>
      </c>
      <c r="M8576" t="s">
        <v>1216</v>
      </c>
    </row>
    <row r="8577" spans="1:14" hidden="1" x14ac:dyDescent="0.2">
      <c r="A8577" t="s">
        <v>104</v>
      </c>
      <c r="B8577" t="s">
        <v>1415</v>
      </c>
      <c r="C8577" t="s">
        <v>1145</v>
      </c>
      <c r="E8577" t="s">
        <v>1374</v>
      </c>
      <c r="F8577" t="s">
        <v>1375</v>
      </c>
      <c r="G8577" t="s">
        <v>134</v>
      </c>
      <c r="H8577" t="s">
        <v>64</v>
      </c>
      <c r="I8577">
        <v>7.75</v>
      </c>
      <c r="J8577">
        <v>30.94</v>
      </c>
      <c r="K8577">
        <v>239.785</v>
      </c>
      <c r="L8577" t="s">
        <v>24</v>
      </c>
      <c r="M8577" t="s">
        <v>1216</v>
      </c>
    </row>
    <row r="8578" spans="1:14" hidden="1" x14ac:dyDescent="0.2">
      <c r="A8578" t="s">
        <v>104</v>
      </c>
      <c r="B8578" t="s">
        <v>1415</v>
      </c>
      <c r="C8578" t="s">
        <v>1145</v>
      </c>
      <c r="E8578" t="s">
        <v>1343</v>
      </c>
      <c r="F8578" t="s">
        <v>1344</v>
      </c>
      <c r="I8578">
        <v>2.5</v>
      </c>
      <c r="J8578">
        <v>30.94</v>
      </c>
      <c r="K8578">
        <v>77.349999999999994</v>
      </c>
      <c r="L8578" t="s">
        <v>217</v>
      </c>
      <c r="M8578" t="s">
        <v>1345</v>
      </c>
    </row>
    <row r="8579" spans="1:14" hidden="1" x14ac:dyDescent="0.2">
      <c r="A8579" t="s">
        <v>104</v>
      </c>
      <c r="B8579" t="s">
        <v>1415</v>
      </c>
      <c r="C8579" t="s">
        <v>1145</v>
      </c>
      <c r="E8579" t="s">
        <v>1260</v>
      </c>
      <c r="F8579" t="s">
        <v>1261</v>
      </c>
      <c r="G8579" t="s">
        <v>134</v>
      </c>
      <c r="H8579" t="s">
        <v>180</v>
      </c>
      <c r="I8579">
        <v>1</v>
      </c>
      <c r="J8579">
        <v>30.94</v>
      </c>
      <c r="K8579">
        <v>30.94</v>
      </c>
      <c r="L8579" t="s">
        <v>24</v>
      </c>
      <c r="M8579" t="s">
        <v>616</v>
      </c>
    </row>
    <row r="8580" spans="1:14" hidden="1" x14ac:dyDescent="0.2">
      <c r="A8580" t="s">
        <v>104</v>
      </c>
      <c r="B8580" t="s">
        <v>1415</v>
      </c>
      <c r="C8580" t="s">
        <v>1145</v>
      </c>
      <c r="E8580" t="s">
        <v>1276</v>
      </c>
      <c r="F8580" t="s">
        <v>629</v>
      </c>
      <c r="G8580" t="s">
        <v>134</v>
      </c>
      <c r="H8580" t="s">
        <v>32</v>
      </c>
      <c r="I8580">
        <v>15</v>
      </c>
      <c r="J8580">
        <v>30.94</v>
      </c>
      <c r="K8580">
        <v>464.1</v>
      </c>
      <c r="L8580" t="s">
        <v>162</v>
      </c>
    </row>
    <row r="8581" spans="1:14" hidden="1" x14ac:dyDescent="0.2">
      <c r="A8581" t="s">
        <v>104</v>
      </c>
      <c r="B8581" t="s">
        <v>1415</v>
      </c>
      <c r="C8581" t="s">
        <v>1145</v>
      </c>
      <c r="E8581" t="s">
        <v>17</v>
      </c>
      <c r="I8581">
        <v>3.75</v>
      </c>
      <c r="J8581">
        <v>30.94</v>
      </c>
      <c r="K8581">
        <v>116.02500000000001</v>
      </c>
    </row>
    <row r="8582" spans="1:14" hidden="1" x14ac:dyDescent="0.2">
      <c r="A8582" t="s">
        <v>104</v>
      </c>
      <c r="B8582" t="s">
        <v>1415</v>
      </c>
      <c r="C8582" t="s">
        <v>1145</v>
      </c>
      <c r="E8582" t="s">
        <v>20</v>
      </c>
      <c r="I8582">
        <v>1</v>
      </c>
      <c r="J8582">
        <v>30.94</v>
      </c>
      <c r="K8582">
        <v>30.94</v>
      </c>
    </row>
    <row r="8583" spans="1:14" hidden="1" x14ac:dyDescent="0.2">
      <c r="A8583" t="s">
        <v>105</v>
      </c>
      <c r="B8583" t="s">
        <v>1415</v>
      </c>
      <c r="C8583" t="s">
        <v>1145</v>
      </c>
      <c r="E8583" t="s">
        <v>20</v>
      </c>
      <c r="I8583">
        <v>3.5</v>
      </c>
      <c r="J8583">
        <v>30.94</v>
      </c>
      <c r="K8583">
        <v>108.29</v>
      </c>
      <c r="N8583" t="s">
        <v>1450</v>
      </c>
    </row>
    <row r="8584" spans="1:14" hidden="1" x14ac:dyDescent="0.2">
      <c r="A8584" t="s">
        <v>105</v>
      </c>
      <c r="B8584" t="s">
        <v>1415</v>
      </c>
      <c r="C8584" t="s">
        <v>1145</v>
      </c>
      <c r="E8584" t="s">
        <v>1343</v>
      </c>
      <c r="F8584" t="s">
        <v>1344</v>
      </c>
      <c r="I8584">
        <v>4</v>
      </c>
      <c r="J8584">
        <v>30.94</v>
      </c>
      <c r="K8584">
        <v>123.76</v>
      </c>
      <c r="L8584" t="s">
        <v>217</v>
      </c>
      <c r="M8584" t="s">
        <v>1345</v>
      </c>
    </row>
    <row r="8585" spans="1:14" hidden="1" x14ac:dyDescent="0.2">
      <c r="A8585" t="s">
        <v>105</v>
      </c>
      <c r="B8585" t="s">
        <v>1415</v>
      </c>
      <c r="C8585" t="s">
        <v>1145</v>
      </c>
      <c r="E8585" t="s">
        <v>79</v>
      </c>
      <c r="I8585">
        <v>7.75</v>
      </c>
      <c r="J8585">
        <v>30.94</v>
      </c>
      <c r="K8585">
        <v>239.785</v>
      </c>
    </row>
    <row r="8586" spans="1:14" hidden="1" x14ac:dyDescent="0.2">
      <c r="A8586" t="s">
        <v>105</v>
      </c>
      <c r="B8586" t="s">
        <v>1415</v>
      </c>
      <c r="C8586" t="s">
        <v>1145</v>
      </c>
      <c r="E8586" t="s">
        <v>1276</v>
      </c>
      <c r="F8586" t="s">
        <v>629</v>
      </c>
      <c r="G8586" t="s">
        <v>134</v>
      </c>
      <c r="H8586" t="s">
        <v>32</v>
      </c>
      <c r="I8586">
        <v>10.75</v>
      </c>
      <c r="J8586">
        <v>30.94</v>
      </c>
      <c r="K8586">
        <v>332.60500000000002</v>
      </c>
      <c r="L8586" t="s">
        <v>162</v>
      </c>
    </row>
    <row r="8587" spans="1:14" hidden="1" x14ac:dyDescent="0.2">
      <c r="A8587" t="s">
        <v>105</v>
      </c>
      <c r="B8587" t="s">
        <v>1415</v>
      </c>
      <c r="C8587" t="s">
        <v>1145</v>
      </c>
      <c r="E8587" t="s">
        <v>1331</v>
      </c>
      <c r="F8587" t="s">
        <v>1332</v>
      </c>
      <c r="G8587" t="s">
        <v>1191</v>
      </c>
      <c r="H8587" t="s">
        <v>145</v>
      </c>
      <c r="I8587">
        <v>2.5</v>
      </c>
      <c r="J8587">
        <v>30.94</v>
      </c>
      <c r="K8587">
        <v>77.349999999999994</v>
      </c>
      <c r="L8587" t="s">
        <v>24</v>
      </c>
      <c r="M8587" t="s">
        <v>1333</v>
      </c>
    </row>
    <row r="8588" spans="1:14" hidden="1" x14ac:dyDescent="0.2">
      <c r="A8588" t="s">
        <v>105</v>
      </c>
      <c r="B8588" t="s">
        <v>1415</v>
      </c>
      <c r="C8588" t="s">
        <v>1145</v>
      </c>
      <c r="E8588" t="s">
        <v>1374</v>
      </c>
      <c r="F8588" t="s">
        <v>1375</v>
      </c>
      <c r="G8588" t="s">
        <v>134</v>
      </c>
      <c r="H8588" t="s">
        <v>64</v>
      </c>
      <c r="I8588">
        <v>2.5</v>
      </c>
      <c r="J8588">
        <v>30.94</v>
      </c>
      <c r="K8588">
        <v>77.349999999999994</v>
      </c>
      <c r="L8588" t="s">
        <v>24</v>
      </c>
      <c r="M8588" t="s">
        <v>1216</v>
      </c>
    </row>
    <row r="8589" spans="1:14" hidden="1" x14ac:dyDescent="0.2">
      <c r="A8589" t="s">
        <v>106</v>
      </c>
      <c r="B8589" t="s">
        <v>1415</v>
      </c>
      <c r="C8589" t="s">
        <v>1145</v>
      </c>
      <c r="E8589" t="s">
        <v>1355</v>
      </c>
      <c r="F8589" t="s">
        <v>1356</v>
      </c>
      <c r="G8589" t="s">
        <v>1191</v>
      </c>
      <c r="H8589" t="s">
        <v>64</v>
      </c>
      <c r="I8589">
        <v>4</v>
      </c>
      <c r="J8589">
        <v>30.94</v>
      </c>
      <c r="K8589">
        <v>123.76</v>
      </c>
      <c r="L8589" t="s">
        <v>24</v>
      </c>
      <c r="M8589" t="s">
        <v>1293</v>
      </c>
    </row>
    <row r="8590" spans="1:14" hidden="1" x14ac:dyDescent="0.2">
      <c r="A8590" t="s">
        <v>106</v>
      </c>
      <c r="B8590" t="s">
        <v>1415</v>
      </c>
      <c r="C8590" t="s">
        <v>1145</v>
      </c>
      <c r="E8590" t="s">
        <v>79</v>
      </c>
      <c r="I8590">
        <v>1</v>
      </c>
      <c r="J8590">
        <v>30.94</v>
      </c>
      <c r="K8590">
        <v>30.94</v>
      </c>
    </row>
    <row r="8591" spans="1:14" hidden="1" x14ac:dyDescent="0.2">
      <c r="A8591" t="s">
        <v>106</v>
      </c>
      <c r="B8591" t="s">
        <v>1415</v>
      </c>
      <c r="C8591" t="s">
        <v>1145</v>
      </c>
      <c r="E8591" t="s">
        <v>20</v>
      </c>
      <c r="I8591">
        <v>1.5</v>
      </c>
      <c r="J8591">
        <v>30.94</v>
      </c>
      <c r="K8591">
        <v>46.41</v>
      </c>
      <c r="N8591" t="s">
        <v>590</v>
      </c>
    </row>
    <row r="8592" spans="1:14" hidden="1" x14ac:dyDescent="0.2">
      <c r="A8592" t="s">
        <v>106</v>
      </c>
      <c r="B8592" t="s">
        <v>1415</v>
      </c>
      <c r="C8592" t="s">
        <v>1145</v>
      </c>
      <c r="E8592" t="s">
        <v>1331</v>
      </c>
      <c r="F8592" t="s">
        <v>1332</v>
      </c>
      <c r="G8592" t="s">
        <v>1191</v>
      </c>
      <c r="H8592" t="s">
        <v>145</v>
      </c>
      <c r="I8592">
        <v>4</v>
      </c>
      <c r="J8592">
        <v>30.94</v>
      </c>
      <c r="K8592">
        <v>123.76</v>
      </c>
      <c r="L8592" t="s">
        <v>24</v>
      </c>
      <c r="M8592" t="s">
        <v>1333</v>
      </c>
    </row>
    <row r="8593" spans="1:14" hidden="1" x14ac:dyDescent="0.2">
      <c r="A8593" t="s">
        <v>106</v>
      </c>
      <c r="B8593" t="s">
        <v>1415</v>
      </c>
      <c r="C8593" t="s">
        <v>1145</v>
      </c>
      <c r="E8593" t="s">
        <v>557</v>
      </c>
      <c r="I8593">
        <v>4</v>
      </c>
      <c r="J8593">
        <v>30.94</v>
      </c>
      <c r="K8593">
        <v>123.76</v>
      </c>
    </row>
    <row r="8594" spans="1:14" hidden="1" x14ac:dyDescent="0.2">
      <c r="A8594" t="s">
        <v>106</v>
      </c>
      <c r="B8594" t="s">
        <v>1415</v>
      </c>
      <c r="C8594" t="s">
        <v>1145</v>
      </c>
      <c r="E8594" t="s">
        <v>1343</v>
      </c>
      <c r="F8594" t="s">
        <v>1344</v>
      </c>
      <c r="I8594">
        <v>5.5</v>
      </c>
      <c r="J8594">
        <v>30.94</v>
      </c>
      <c r="K8594">
        <v>170.17</v>
      </c>
      <c r="L8594" t="s">
        <v>217</v>
      </c>
      <c r="M8594" t="s">
        <v>1345</v>
      </c>
    </row>
    <row r="8595" spans="1:14" hidden="1" x14ac:dyDescent="0.2">
      <c r="A8595" t="s">
        <v>106</v>
      </c>
      <c r="B8595" t="s">
        <v>1415</v>
      </c>
      <c r="C8595" t="s">
        <v>1145</v>
      </c>
      <c r="E8595" t="s">
        <v>1260</v>
      </c>
      <c r="F8595" t="s">
        <v>1261</v>
      </c>
      <c r="G8595" t="s">
        <v>134</v>
      </c>
      <c r="H8595" t="s">
        <v>180</v>
      </c>
      <c r="I8595">
        <v>4</v>
      </c>
      <c r="J8595">
        <v>30.94</v>
      </c>
      <c r="K8595">
        <v>123.76</v>
      </c>
      <c r="L8595" t="s">
        <v>24</v>
      </c>
      <c r="M8595" t="s">
        <v>616</v>
      </c>
    </row>
    <row r="8596" spans="1:14" hidden="1" x14ac:dyDescent="0.2">
      <c r="A8596" t="s">
        <v>106</v>
      </c>
      <c r="B8596" t="s">
        <v>1415</v>
      </c>
      <c r="C8596" t="s">
        <v>1145</v>
      </c>
      <c r="E8596" t="s">
        <v>46</v>
      </c>
      <c r="I8596">
        <v>2</v>
      </c>
      <c r="J8596">
        <v>30.94</v>
      </c>
      <c r="K8596">
        <v>61.88</v>
      </c>
    </row>
    <row r="8597" spans="1:14" hidden="1" x14ac:dyDescent="0.2">
      <c r="A8597" t="s">
        <v>106</v>
      </c>
      <c r="B8597" t="s">
        <v>1415</v>
      </c>
      <c r="C8597" t="s">
        <v>1145</v>
      </c>
      <c r="E8597" t="s">
        <v>190</v>
      </c>
      <c r="F8597" t="s">
        <v>191</v>
      </c>
      <c r="G8597" t="s">
        <v>63</v>
      </c>
      <c r="H8597" t="s">
        <v>192</v>
      </c>
      <c r="I8597">
        <v>3</v>
      </c>
      <c r="J8597">
        <v>30.94</v>
      </c>
      <c r="K8597">
        <v>92.82</v>
      </c>
      <c r="L8597" t="s">
        <v>193</v>
      </c>
      <c r="N8597" t="s">
        <v>1451</v>
      </c>
    </row>
    <row r="8598" spans="1:14" hidden="1" x14ac:dyDescent="0.2">
      <c r="A8598" t="s">
        <v>106</v>
      </c>
      <c r="B8598" t="s">
        <v>1415</v>
      </c>
      <c r="C8598" t="s">
        <v>1145</v>
      </c>
      <c r="E8598" t="s">
        <v>1181</v>
      </c>
      <c r="F8598" t="s">
        <v>1182</v>
      </c>
      <c r="G8598" t="s">
        <v>134</v>
      </c>
      <c r="H8598" t="s">
        <v>32</v>
      </c>
      <c r="I8598">
        <v>2</v>
      </c>
      <c r="J8598">
        <v>30.94</v>
      </c>
      <c r="K8598">
        <v>61.88</v>
      </c>
      <c r="L8598" t="s">
        <v>24</v>
      </c>
      <c r="M8598" t="s">
        <v>1173</v>
      </c>
    </row>
    <row r="8599" spans="1:14" hidden="1" x14ac:dyDescent="0.2">
      <c r="A8599" t="s">
        <v>107</v>
      </c>
      <c r="B8599" t="s">
        <v>1415</v>
      </c>
      <c r="C8599" t="s">
        <v>1145</v>
      </c>
      <c r="E8599" t="s">
        <v>1181</v>
      </c>
      <c r="F8599" t="s">
        <v>1182</v>
      </c>
      <c r="G8599" t="s">
        <v>134</v>
      </c>
      <c r="H8599" t="s">
        <v>32</v>
      </c>
      <c r="I8599">
        <v>7.75</v>
      </c>
      <c r="J8599">
        <v>30.94</v>
      </c>
      <c r="K8599">
        <v>239.785</v>
      </c>
      <c r="L8599" t="s">
        <v>24</v>
      </c>
      <c r="M8599" t="s">
        <v>1173</v>
      </c>
    </row>
    <row r="8600" spans="1:14" hidden="1" x14ac:dyDescent="0.2">
      <c r="A8600" t="s">
        <v>107</v>
      </c>
      <c r="B8600" t="s">
        <v>1415</v>
      </c>
      <c r="C8600" t="s">
        <v>1145</v>
      </c>
      <c r="E8600" t="s">
        <v>18</v>
      </c>
      <c r="I8600">
        <v>7.75</v>
      </c>
      <c r="J8600">
        <v>30.94</v>
      </c>
      <c r="K8600">
        <v>239.785</v>
      </c>
    </row>
    <row r="8601" spans="1:14" hidden="1" x14ac:dyDescent="0.2">
      <c r="A8601" t="s">
        <v>107</v>
      </c>
      <c r="B8601" t="s">
        <v>1415</v>
      </c>
      <c r="C8601" t="s">
        <v>1145</v>
      </c>
      <c r="E8601" t="s">
        <v>17</v>
      </c>
      <c r="I8601">
        <v>4</v>
      </c>
      <c r="J8601">
        <v>30.94</v>
      </c>
      <c r="K8601">
        <v>123.76</v>
      </c>
    </row>
    <row r="8602" spans="1:14" hidden="1" x14ac:dyDescent="0.2">
      <c r="A8602" t="s">
        <v>107</v>
      </c>
      <c r="B8602" t="s">
        <v>1415</v>
      </c>
      <c r="C8602" t="s">
        <v>1145</v>
      </c>
      <c r="E8602" t="s">
        <v>46</v>
      </c>
      <c r="I8602">
        <v>4</v>
      </c>
      <c r="J8602">
        <v>30.94</v>
      </c>
      <c r="K8602">
        <v>123.76</v>
      </c>
      <c r="N8602" t="s">
        <v>1452</v>
      </c>
    </row>
    <row r="8603" spans="1:14" hidden="1" x14ac:dyDescent="0.2">
      <c r="A8603" t="s">
        <v>107</v>
      </c>
      <c r="B8603" t="s">
        <v>1415</v>
      </c>
      <c r="C8603" t="s">
        <v>1145</v>
      </c>
      <c r="E8603" t="s">
        <v>1355</v>
      </c>
      <c r="F8603" t="s">
        <v>1356</v>
      </c>
      <c r="G8603" t="s">
        <v>1191</v>
      </c>
      <c r="H8603" t="s">
        <v>64</v>
      </c>
      <c r="I8603">
        <v>4.5</v>
      </c>
      <c r="J8603">
        <v>30.94</v>
      </c>
      <c r="K8603">
        <v>139.22999999999999</v>
      </c>
      <c r="L8603" t="s">
        <v>24</v>
      </c>
      <c r="M8603" t="s">
        <v>1293</v>
      </c>
    </row>
    <row r="8604" spans="1:14" hidden="1" x14ac:dyDescent="0.2">
      <c r="A8604" t="s">
        <v>107</v>
      </c>
      <c r="B8604" t="s">
        <v>1415</v>
      </c>
      <c r="C8604" t="s">
        <v>1145</v>
      </c>
      <c r="E8604" t="s">
        <v>79</v>
      </c>
      <c r="I8604">
        <v>1</v>
      </c>
      <c r="J8604">
        <v>30.94</v>
      </c>
      <c r="K8604">
        <v>30.94</v>
      </c>
      <c r="N8604" t="s">
        <v>1453</v>
      </c>
    </row>
    <row r="8605" spans="1:14" hidden="1" x14ac:dyDescent="0.2">
      <c r="A8605" t="s">
        <v>107</v>
      </c>
      <c r="B8605" t="s">
        <v>1415</v>
      </c>
      <c r="C8605" t="s">
        <v>1145</v>
      </c>
      <c r="E8605" t="s">
        <v>79</v>
      </c>
      <c r="I8605">
        <v>2</v>
      </c>
      <c r="J8605">
        <v>30.94</v>
      </c>
      <c r="K8605">
        <v>61.88</v>
      </c>
      <c r="N8605" t="s">
        <v>1454</v>
      </c>
    </row>
    <row r="8606" spans="1:14" hidden="1" x14ac:dyDescent="0.2">
      <c r="A8606" t="s">
        <v>108</v>
      </c>
      <c r="B8606" t="s">
        <v>1415</v>
      </c>
      <c r="C8606" t="s">
        <v>1145</v>
      </c>
      <c r="E8606" t="s">
        <v>1181</v>
      </c>
      <c r="F8606" t="s">
        <v>1182</v>
      </c>
      <c r="G8606" t="s">
        <v>134</v>
      </c>
      <c r="H8606" t="s">
        <v>32</v>
      </c>
      <c r="I8606">
        <v>14</v>
      </c>
      <c r="J8606">
        <v>30.94</v>
      </c>
      <c r="K8606">
        <v>433.16</v>
      </c>
      <c r="L8606" t="s">
        <v>24</v>
      </c>
      <c r="M8606" t="s">
        <v>1173</v>
      </c>
    </row>
    <row r="8607" spans="1:14" hidden="1" x14ac:dyDescent="0.2">
      <c r="A8607" t="s">
        <v>108</v>
      </c>
      <c r="B8607" t="s">
        <v>1415</v>
      </c>
      <c r="C8607" t="s">
        <v>1145</v>
      </c>
      <c r="E8607" t="s">
        <v>1331</v>
      </c>
      <c r="F8607" t="s">
        <v>1332</v>
      </c>
      <c r="G8607" t="s">
        <v>1191</v>
      </c>
      <c r="H8607" t="s">
        <v>145</v>
      </c>
      <c r="I8607">
        <v>3</v>
      </c>
      <c r="J8607">
        <v>30.94</v>
      </c>
      <c r="K8607">
        <v>92.82</v>
      </c>
      <c r="L8607" t="s">
        <v>24</v>
      </c>
      <c r="M8607" t="s">
        <v>1333</v>
      </c>
    </row>
    <row r="8608" spans="1:14" hidden="1" x14ac:dyDescent="0.2">
      <c r="A8608" t="s">
        <v>108</v>
      </c>
      <c r="B8608" t="s">
        <v>1415</v>
      </c>
      <c r="C8608" t="s">
        <v>1145</v>
      </c>
      <c r="E8608" t="s">
        <v>1260</v>
      </c>
      <c r="F8608" t="s">
        <v>1261</v>
      </c>
      <c r="G8608" t="s">
        <v>134</v>
      </c>
      <c r="H8608" t="s">
        <v>180</v>
      </c>
      <c r="I8608">
        <v>4</v>
      </c>
      <c r="J8608">
        <v>30.94</v>
      </c>
      <c r="K8608">
        <v>123.76</v>
      </c>
      <c r="L8608" t="s">
        <v>24</v>
      </c>
      <c r="M8608" t="s">
        <v>616</v>
      </c>
    </row>
    <row r="8609" spans="1:14" hidden="1" x14ac:dyDescent="0.2">
      <c r="A8609" t="s">
        <v>108</v>
      </c>
      <c r="B8609" t="s">
        <v>1415</v>
      </c>
      <c r="C8609" t="s">
        <v>1145</v>
      </c>
      <c r="E8609" t="s">
        <v>1355</v>
      </c>
      <c r="F8609" t="s">
        <v>1356</v>
      </c>
      <c r="G8609" t="s">
        <v>1191</v>
      </c>
      <c r="H8609" t="s">
        <v>64</v>
      </c>
      <c r="I8609">
        <v>4.5</v>
      </c>
      <c r="J8609">
        <v>30.94</v>
      </c>
      <c r="K8609">
        <v>139.22999999999999</v>
      </c>
      <c r="L8609" t="s">
        <v>24</v>
      </c>
      <c r="M8609" t="s">
        <v>1293</v>
      </c>
    </row>
    <row r="8610" spans="1:14" hidden="1" x14ac:dyDescent="0.2">
      <c r="A8610" t="s">
        <v>108</v>
      </c>
      <c r="B8610" t="s">
        <v>1415</v>
      </c>
      <c r="C8610" t="s">
        <v>1145</v>
      </c>
      <c r="E8610" t="s">
        <v>79</v>
      </c>
      <c r="I8610">
        <v>2</v>
      </c>
      <c r="J8610">
        <v>30.94</v>
      </c>
      <c r="K8610">
        <v>61.88</v>
      </c>
      <c r="N8610" t="s">
        <v>1455</v>
      </c>
    </row>
    <row r="8611" spans="1:14" hidden="1" x14ac:dyDescent="0.2">
      <c r="A8611" t="s">
        <v>108</v>
      </c>
      <c r="B8611" t="s">
        <v>1415</v>
      </c>
      <c r="C8611" t="s">
        <v>1145</v>
      </c>
      <c r="E8611" t="s">
        <v>20</v>
      </c>
      <c r="I8611">
        <v>3.5</v>
      </c>
      <c r="J8611">
        <v>30.94</v>
      </c>
      <c r="K8611">
        <v>108.29</v>
      </c>
      <c r="N8611" t="s">
        <v>1456</v>
      </c>
    </row>
    <row r="8612" spans="1:14" hidden="1" x14ac:dyDescent="0.2">
      <c r="A8612" t="s">
        <v>109</v>
      </c>
      <c r="B8612" t="s">
        <v>1415</v>
      </c>
      <c r="C8612" t="s">
        <v>1145</v>
      </c>
      <c r="E8612" t="s">
        <v>1181</v>
      </c>
      <c r="F8612" t="s">
        <v>1182</v>
      </c>
      <c r="G8612" t="s">
        <v>134</v>
      </c>
      <c r="H8612" t="s">
        <v>32</v>
      </c>
      <c r="I8612">
        <v>2</v>
      </c>
      <c r="J8612">
        <v>30.94</v>
      </c>
      <c r="K8612">
        <v>61.88</v>
      </c>
      <c r="L8612" t="s">
        <v>24</v>
      </c>
      <c r="M8612" t="s">
        <v>1173</v>
      </c>
    </row>
    <row r="8613" spans="1:14" hidden="1" x14ac:dyDescent="0.2">
      <c r="A8613" t="s">
        <v>109</v>
      </c>
      <c r="B8613" t="s">
        <v>1415</v>
      </c>
      <c r="C8613" t="s">
        <v>1145</v>
      </c>
      <c r="E8613" t="s">
        <v>1331</v>
      </c>
      <c r="F8613" t="s">
        <v>1332</v>
      </c>
      <c r="G8613" t="s">
        <v>1191</v>
      </c>
      <c r="H8613" t="s">
        <v>145</v>
      </c>
      <c r="I8613">
        <v>3</v>
      </c>
      <c r="J8613">
        <v>30.94</v>
      </c>
      <c r="K8613">
        <v>92.82</v>
      </c>
      <c r="L8613" t="s">
        <v>24</v>
      </c>
      <c r="M8613" t="s">
        <v>1333</v>
      </c>
    </row>
    <row r="8614" spans="1:14" hidden="1" x14ac:dyDescent="0.2">
      <c r="A8614" t="s">
        <v>109</v>
      </c>
      <c r="B8614" t="s">
        <v>1415</v>
      </c>
      <c r="C8614" t="s">
        <v>1145</v>
      </c>
      <c r="E8614" t="s">
        <v>1260</v>
      </c>
      <c r="F8614" t="s">
        <v>1261</v>
      </c>
      <c r="G8614" t="s">
        <v>134</v>
      </c>
      <c r="H8614" t="s">
        <v>180</v>
      </c>
      <c r="I8614">
        <v>18</v>
      </c>
      <c r="J8614">
        <v>30.94</v>
      </c>
      <c r="K8614">
        <v>556.91999999999996</v>
      </c>
      <c r="L8614" t="s">
        <v>24</v>
      </c>
      <c r="M8614" t="s">
        <v>616</v>
      </c>
    </row>
    <row r="8615" spans="1:14" hidden="1" x14ac:dyDescent="0.2">
      <c r="A8615" t="s">
        <v>14</v>
      </c>
      <c r="B8615" t="s">
        <v>1457</v>
      </c>
      <c r="C8615" t="s">
        <v>1145</v>
      </c>
      <c r="E8615" t="s">
        <v>557</v>
      </c>
      <c r="I8615">
        <v>2</v>
      </c>
      <c r="J8615">
        <v>30.94</v>
      </c>
      <c r="K8615">
        <v>61.88</v>
      </c>
    </row>
    <row r="8616" spans="1:14" hidden="1" x14ac:dyDescent="0.2">
      <c r="A8616" t="s">
        <v>14</v>
      </c>
      <c r="B8616" t="s">
        <v>1457</v>
      </c>
      <c r="C8616" t="s">
        <v>1145</v>
      </c>
      <c r="E8616" t="s">
        <v>1402</v>
      </c>
      <c r="F8616" t="s">
        <v>1342</v>
      </c>
      <c r="G8616" t="s">
        <v>134</v>
      </c>
      <c r="H8616" t="s">
        <v>180</v>
      </c>
      <c r="I8616">
        <v>26.75</v>
      </c>
      <c r="J8616">
        <v>30.94</v>
      </c>
      <c r="K8616">
        <v>827.64499999999998</v>
      </c>
      <c r="L8616" t="s">
        <v>24</v>
      </c>
      <c r="M8616" t="s">
        <v>181</v>
      </c>
    </row>
    <row r="8617" spans="1:14" hidden="1" x14ac:dyDescent="0.2">
      <c r="A8617" t="s">
        <v>14</v>
      </c>
      <c r="B8617" t="s">
        <v>1457</v>
      </c>
      <c r="C8617" t="s">
        <v>1145</v>
      </c>
      <c r="E8617" t="s">
        <v>20</v>
      </c>
      <c r="I8617">
        <v>0</v>
      </c>
      <c r="J8617">
        <v>30.94</v>
      </c>
      <c r="K8617">
        <v>0</v>
      </c>
    </row>
    <row r="8618" spans="1:14" hidden="1" x14ac:dyDescent="0.2">
      <c r="A8618" t="s">
        <v>14</v>
      </c>
      <c r="B8618" t="s">
        <v>1457</v>
      </c>
      <c r="C8618" t="s">
        <v>1145</v>
      </c>
      <c r="E8618" t="s">
        <v>557</v>
      </c>
      <c r="I8618">
        <v>0</v>
      </c>
      <c r="J8618">
        <v>30.94</v>
      </c>
      <c r="K8618">
        <v>0</v>
      </c>
    </row>
    <row r="8619" spans="1:14" hidden="1" x14ac:dyDescent="0.2">
      <c r="A8619" t="s">
        <v>14</v>
      </c>
      <c r="B8619" t="s">
        <v>1457</v>
      </c>
      <c r="C8619" t="s">
        <v>1145</v>
      </c>
      <c r="E8619" t="s">
        <v>17</v>
      </c>
      <c r="I8619">
        <v>0</v>
      </c>
      <c r="J8619">
        <v>30.94</v>
      </c>
      <c r="K8619">
        <v>0</v>
      </c>
    </row>
    <row r="8620" spans="1:14" hidden="1" x14ac:dyDescent="0.2">
      <c r="A8620" t="s">
        <v>14</v>
      </c>
      <c r="B8620" t="s">
        <v>1457</v>
      </c>
      <c r="C8620" t="s">
        <v>1145</v>
      </c>
      <c r="E8620" t="s">
        <v>116</v>
      </c>
      <c r="I8620">
        <v>0</v>
      </c>
      <c r="J8620">
        <v>30.94</v>
      </c>
      <c r="K8620">
        <v>0</v>
      </c>
    </row>
    <row r="8621" spans="1:14" hidden="1" x14ac:dyDescent="0.2">
      <c r="A8621" t="s">
        <v>14</v>
      </c>
      <c r="B8621" t="s">
        <v>1457</v>
      </c>
      <c r="C8621" t="s">
        <v>1145</v>
      </c>
      <c r="E8621" t="s">
        <v>1458</v>
      </c>
      <c r="F8621" t="s">
        <v>1354</v>
      </c>
      <c r="G8621" t="s">
        <v>134</v>
      </c>
      <c r="H8621" t="s">
        <v>64</v>
      </c>
      <c r="I8621">
        <v>2.25</v>
      </c>
      <c r="J8621">
        <v>30.94</v>
      </c>
      <c r="K8621">
        <v>69.614999999999995</v>
      </c>
      <c r="L8621" t="s">
        <v>24</v>
      </c>
      <c r="M8621" t="s">
        <v>1224</v>
      </c>
    </row>
    <row r="8622" spans="1:14" hidden="1" x14ac:dyDescent="0.2">
      <c r="A8622" t="s">
        <v>14</v>
      </c>
      <c r="B8622" t="s">
        <v>1457</v>
      </c>
      <c r="C8622" t="s">
        <v>1145</v>
      </c>
      <c r="E8622" t="s">
        <v>1269</v>
      </c>
      <c r="F8622" t="s">
        <v>629</v>
      </c>
      <c r="G8622" t="s">
        <v>134</v>
      </c>
      <c r="H8622" t="s">
        <v>32</v>
      </c>
      <c r="I8622">
        <v>0</v>
      </c>
      <c r="J8622">
        <v>30.94</v>
      </c>
      <c r="K8622">
        <v>0</v>
      </c>
      <c r="L8622" t="s">
        <v>162</v>
      </c>
    </row>
    <row r="8623" spans="1:14" hidden="1" x14ac:dyDescent="0.2">
      <c r="A8623" t="s">
        <v>14</v>
      </c>
      <c r="B8623" t="s">
        <v>1457</v>
      </c>
      <c r="C8623" t="s">
        <v>1145</v>
      </c>
      <c r="E8623" t="s">
        <v>46</v>
      </c>
      <c r="I8623">
        <v>0</v>
      </c>
      <c r="J8623">
        <v>30.94</v>
      </c>
      <c r="K8623">
        <v>0</v>
      </c>
    </row>
    <row r="8624" spans="1:14" hidden="1" x14ac:dyDescent="0.2">
      <c r="A8624" t="s">
        <v>14</v>
      </c>
      <c r="B8624" t="s">
        <v>1457</v>
      </c>
      <c r="C8624" t="s">
        <v>1145</v>
      </c>
      <c r="E8624" t="s">
        <v>1367</v>
      </c>
      <c r="F8624" t="s">
        <v>1368</v>
      </c>
      <c r="G8624" t="s">
        <v>1191</v>
      </c>
      <c r="H8624" t="s">
        <v>198</v>
      </c>
      <c r="I8624">
        <v>7.75</v>
      </c>
      <c r="J8624">
        <v>30.94</v>
      </c>
      <c r="K8624">
        <v>239.785</v>
      </c>
      <c r="L8624" t="s">
        <v>162</v>
      </c>
      <c r="M8624" t="s">
        <v>1369</v>
      </c>
    </row>
    <row r="8625" spans="1:13" hidden="1" x14ac:dyDescent="0.2">
      <c r="A8625" t="s">
        <v>36</v>
      </c>
      <c r="B8625" t="s">
        <v>1457</v>
      </c>
      <c r="C8625" t="s">
        <v>1145</v>
      </c>
      <c r="E8625" t="s">
        <v>557</v>
      </c>
      <c r="I8625">
        <v>2.75</v>
      </c>
      <c r="J8625">
        <v>30.94</v>
      </c>
      <c r="K8625">
        <v>85.084999999999994</v>
      </c>
    </row>
    <row r="8626" spans="1:13" hidden="1" x14ac:dyDescent="0.2">
      <c r="A8626" t="s">
        <v>36</v>
      </c>
      <c r="B8626" t="s">
        <v>1457</v>
      </c>
      <c r="C8626" t="s">
        <v>1145</v>
      </c>
      <c r="E8626" t="s">
        <v>1402</v>
      </c>
      <c r="F8626" t="s">
        <v>1342</v>
      </c>
      <c r="G8626" t="s">
        <v>134</v>
      </c>
      <c r="H8626" t="s">
        <v>180</v>
      </c>
      <c r="I8626">
        <v>22</v>
      </c>
      <c r="J8626">
        <v>30.94</v>
      </c>
      <c r="K8626">
        <v>680.68</v>
      </c>
      <c r="L8626" t="s">
        <v>24</v>
      </c>
      <c r="M8626" t="s">
        <v>181</v>
      </c>
    </row>
    <row r="8627" spans="1:13" hidden="1" x14ac:dyDescent="0.2">
      <c r="A8627" t="s">
        <v>36</v>
      </c>
      <c r="B8627" t="s">
        <v>1457</v>
      </c>
      <c r="C8627" t="s">
        <v>1145</v>
      </c>
      <c r="E8627" t="s">
        <v>20</v>
      </c>
      <c r="I8627">
        <v>2.5</v>
      </c>
      <c r="J8627">
        <v>30.94</v>
      </c>
      <c r="K8627">
        <v>77.349999999999994</v>
      </c>
    </row>
    <row r="8628" spans="1:13" hidden="1" x14ac:dyDescent="0.2">
      <c r="A8628" t="s">
        <v>36</v>
      </c>
      <c r="B8628" t="s">
        <v>1457</v>
      </c>
      <c r="C8628" t="s">
        <v>1145</v>
      </c>
      <c r="E8628" t="s">
        <v>557</v>
      </c>
      <c r="I8628">
        <v>0</v>
      </c>
      <c r="J8628">
        <v>30.94</v>
      </c>
      <c r="K8628">
        <v>0</v>
      </c>
    </row>
    <row r="8629" spans="1:13" hidden="1" x14ac:dyDescent="0.2">
      <c r="A8629" t="s">
        <v>36</v>
      </c>
      <c r="B8629" t="s">
        <v>1457</v>
      </c>
      <c r="C8629" t="s">
        <v>1145</v>
      </c>
      <c r="E8629" t="s">
        <v>17</v>
      </c>
      <c r="I8629">
        <v>11.5</v>
      </c>
      <c r="J8629">
        <v>30.94</v>
      </c>
      <c r="K8629">
        <v>355.81</v>
      </c>
    </row>
    <row r="8630" spans="1:13" hidden="1" x14ac:dyDescent="0.2">
      <c r="A8630" t="s">
        <v>36</v>
      </c>
      <c r="B8630" t="s">
        <v>1457</v>
      </c>
      <c r="C8630" t="s">
        <v>1145</v>
      </c>
      <c r="E8630" t="s">
        <v>116</v>
      </c>
      <c r="I8630">
        <v>0</v>
      </c>
      <c r="J8630">
        <v>30.94</v>
      </c>
      <c r="K8630">
        <v>0</v>
      </c>
    </row>
    <row r="8631" spans="1:13" hidden="1" x14ac:dyDescent="0.2">
      <c r="A8631" t="s">
        <v>36</v>
      </c>
      <c r="B8631" t="s">
        <v>1457</v>
      </c>
      <c r="C8631" t="s">
        <v>1145</v>
      </c>
      <c r="E8631" t="s">
        <v>1458</v>
      </c>
      <c r="F8631" t="s">
        <v>1354</v>
      </c>
      <c r="G8631" t="s">
        <v>134</v>
      </c>
      <c r="H8631" t="s">
        <v>64</v>
      </c>
      <c r="I8631">
        <v>0</v>
      </c>
      <c r="J8631">
        <v>30.94</v>
      </c>
      <c r="K8631">
        <v>0</v>
      </c>
      <c r="L8631" t="s">
        <v>24</v>
      </c>
      <c r="M8631" t="s">
        <v>1224</v>
      </c>
    </row>
    <row r="8632" spans="1:13" hidden="1" x14ac:dyDescent="0.2">
      <c r="A8632" t="s">
        <v>36</v>
      </c>
      <c r="B8632" t="s">
        <v>1457</v>
      </c>
      <c r="C8632" t="s">
        <v>1145</v>
      </c>
      <c r="E8632" t="s">
        <v>1269</v>
      </c>
      <c r="F8632" t="s">
        <v>629</v>
      </c>
      <c r="G8632" t="s">
        <v>134</v>
      </c>
      <c r="H8632" t="s">
        <v>32</v>
      </c>
      <c r="I8632">
        <v>0</v>
      </c>
      <c r="J8632">
        <v>30.94</v>
      </c>
      <c r="K8632">
        <v>0</v>
      </c>
      <c r="L8632" t="s">
        <v>162</v>
      </c>
    </row>
    <row r="8633" spans="1:13" hidden="1" x14ac:dyDescent="0.2">
      <c r="A8633" t="s">
        <v>36</v>
      </c>
      <c r="B8633" t="s">
        <v>1457</v>
      </c>
      <c r="C8633" t="s">
        <v>1145</v>
      </c>
      <c r="E8633" t="s">
        <v>46</v>
      </c>
      <c r="I8633">
        <v>0</v>
      </c>
      <c r="J8633">
        <v>30.94</v>
      </c>
      <c r="K8633">
        <v>0</v>
      </c>
    </row>
    <row r="8634" spans="1:13" hidden="1" x14ac:dyDescent="0.2">
      <c r="A8634" t="s">
        <v>36</v>
      </c>
      <c r="B8634" t="s">
        <v>1457</v>
      </c>
      <c r="C8634" t="s">
        <v>1145</v>
      </c>
      <c r="E8634" t="s">
        <v>1367</v>
      </c>
      <c r="F8634" t="s">
        <v>1368</v>
      </c>
      <c r="G8634" t="s">
        <v>1191</v>
      </c>
      <c r="H8634" t="s">
        <v>198</v>
      </c>
      <c r="I8634">
        <v>0</v>
      </c>
      <c r="J8634">
        <v>30.94</v>
      </c>
      <c r="K8634">
        <v>0</v>
      </c>
      <c r="L8634" t="s">
        <v>162</v>
      </c>
      <c r="M8634" t="s">
        <v>1369</v>
      </c>
    </row>
    <row r="8635" spans="1:13" hidden="1" x14ac:dyDescent="0.2">
      <c r="A8635" t="s">
        <v>37</v>
      </c>
      <c r="B8635" t="s">
        <v>1457</v>
      </c>
      <c r="C8635" t="s">
        <v>1145</v>
      </c>
      <c r="E8635" t="s">
        <v>557</v>
      </c>
      <c r="I8635">
        <v>7.75</v>
      </c>
      <c r="J8635">
        <v>30.94</v>
      </c>
      <c r="K8635">
        <v>239.785</v>
      </c>
    </row>
    <row r="8636" spans="1:13" hidden="1" x14ac:dyDescent="0.2">
      <c r="A8636" t="s">
        <v>37</v>
      </c>
      <c r="B8636" t="s">
        <v>1457</v>
      </c>
      <c r="C8636" t="s">
        <v>1145</v>
      </c>
      <c r="E8636" t="s">
        <v>1402</v>
      </c>
      <c r="F8636" t="s">
        <v>1342</v>
      </c>
      <c r="G8636" t="s">
        <v>134</v>
      </c>
      <c r="H8636" t="s">
        <v>180</v>
      </c>
      <c r="I8636">
        <v>22</v>
      </c>
      <c r="J8636">
        <v>30.94</v>
      </c>
      <c r="K8636">
        <v>680.68</v>
      </c>
      <c r="L8636" t="s">
        <v>24</v>
      </c>
      <c r="M8636" t="s">
        <v>181</v>
      </c>
    </row>
    <row r="8637" spans="1:13" hidden="1" x14ac:dyDescent="0.2">
      <c r="A8637" t="s">
        <v>37</v>
      </c>
      <c r="B8637" t="s">
        <v>1457</v>
      </c>
      <c r="C8637" t="s">
        <v>1145</v>
      </c>
      <c r="E8637" t="s">
        <v>20</v>
      </c>
      <c r="I8637">
        <v>0</v>
      </c>
      <c r="J8637">
        <v>30.94</v>
      </c>
      <c r="K8637">
        <v>0</v>
      </c>
    </row>
    <row r="8638" spans="1:13" hidden="1" x14ac:dyDescent="0.2">
      <c r="A8638" t="s">
        <v>37</v>
      </c>
      <c r="B8638" t="s">
        <v>1457</v>
      </c>
      <c r="C8638" t="s">
        <v>1145</v>
      </c>
      <c r="E8638" t="s">
        <v>557</v>
      </c>
      <c r="I8638">
        <v>0</v>
      </c>
      <c r="J8638">
        <v>30.94</v>
      </c>
      <c r="K8638">
        <v>0</v>
      </c>
    </row>
    <row r="8639" spans="1:13" hidden="1" x14ac:dyDescent="0.2">
      <c r="A8639" t="s">
        <v>37</v>
      </c>
      <c r="B8639" t="s">
        <v>1457</v>
      </c>
      <c r="C8639" t="s">
        <v>1145</v>
      </c>
      <c r="E8639" t="s">
        <v>17</v>
      </c>
      <c r="I8639">
        <v>7.75</v>
      </c>
      <c r="J8639">
        <v>30.94</v>
      </c>
      <c r="K8639">
        <v>239.785</v>
      </c>
    </row>
    <row r="8640" spans="1:13" hidden="1" x14ac:dyDescent="0.2">
      <c r="A8640" t="s">
        <v>37</v>
      </c>
      <c r="B8640" t="s">
        <v>1457</v>
      </c>
      <c r="C8640" t="s">
        <v>1145</v>
      </c>
      <c r="E8640" t="s">
        <v>116</v>
      </c>
      <c r="I8640">
        <v>0</v>
      </c>
      <c r="J8640">
        <v>30.94</v>
      </c>
      <c r="K8640">
        <v>0</v>
      </c>
    </row>
    <row r="8641" spans="1:14" hidden="1" x14ac:dyDescent="0.2">
      <c r="A8641" t="s">
        <v>37</v>
      </c>
      <c r="B8641" t="s">
        <v>1457</v>
      </c>
      <c r="C8641" t="s">
        <v>1145</v>
      </c>
      <c r="E8641" t="s">
        <v>1458</v>
      </c>
      <c r="F8641" t="s">
        <v>1354</v>
      </c>
      <c r="G8641" t="s">
        <v>134</v>
      </c>
      <c r="H8641" t="s">
        <v>64</v>
      </c>
      <c r="I8641">
        <v>0</v>
      </c>
      <c r="J8641">
        <v>30.94</v>
      </c>
      <c r="K8641">
        <v>0</v>
      </c>
      <c r="L8641" t="s">
        <v>24</v>
      </c>
      <c r="M8641" t="s">
        <v>1224</v>
      </c>
    </row>
    <row r="8642" spans="1:14" hidden="1" x14ac:dyDescent="0.2">
      <c r="A8642" t="s">
        <v>37</v>
      </c>
      <c r="B8642" t="s">
        <v>1457</v>
      </c>
      <c r="C8642" t="s">
        <v>1145</v>
      </c>
      <c r="E8642" t="s">
        <v>1269</v>
      </c>
      <c r="F8642" t="s">
        <v>629</v>
      </c>
      <c r="G8642" t="s">
        <v>134</v>
      </c>
      <c r="H8642" t="s">
        <v>32</v>
      </c>
      <c r="I8642">
        <v>0</v>
      </c>
      <c r="J8642">
        <v>30.94</v>
      </c>
      <c r="K8642">
        <v>0</v>
      </c>
      <c r="L8642" t="s">
        <v>162</v>
      </c>
    </row>
    <row r="8643" spans="1:14" hidden="1" x14ac:dyDescent="0.2">
      <c r="A8643" t="s">
        <v>37</v>
      </c>
      <c r="B8643" t="s">
        <v>1457</v>
      </c>
      <c r="C8643" t="s">
        <v>1145</v>
      </c>
      <c r="E8643" t="s">
        <v>46</v>
      </c>
      <c r="I8643">
        <v>0</v>
      </c>
      <c r="J8643">
        <v>30.94</v>
      </c>
      <c r="K8643">
        <v>0</v>
      </c>
    </row>
    <row r="8644" spans="1:14" hidden="1" x14ac:dyDescent="0.2">
      <c r="A8644" t="s">
        <v>37</v>
      </c>
      <c r="B8644" t="s">
        <v>1457</v>
      </c>
      <c r="C8644" t="s">
        <v>1145</v>
      </c>
      <c r="E8644" t="s">
        <v>1367</v>
      </c>
      <c r="F8644" t="s">
        <v>1368</v>
      </c>
      <c r="G8644" t="s">
        <v>1191</v>
      </c>
      <c r="H8644" t="s">
        <v>198</v>
      </c>
      <c r="I8644">
        <v>1.25</v>
      </c>
      <c r="J8644">
        <v>30.94</v>
      </c>
      <c r="K8644">
        <v>38.674999999999997</v>
      </c>
      <c r="L8644" t="s">
        <v>162</v>
      </c>
      <c r="M8644" t="s">
        <v>1369</v>
      </c>
    </row>
    <row r="8645" spans="1:14" hidden="1" x14ac:dyDescent="0.2">
      <c r="A8645" t="s">
        <v>39</v>
      </c>
      <c r="B8645" t="s">
        <v>1457</v>
      </c>
      <c r="C8645" t="s">
        <v>1145</v>
      </c>
      <c r="E8645" t="s">
        <v>557</v>
      </c>
      <c r="I8645">
        <v>9.75</v>
      </c>
      <c r="J8645">
        <v>30.94</v>
      </c>
      <c r="K8645">
        <v>301.66500000000002</v>
      </c>
      <c r="N8645" t="s">
        <v>1459</v>
      </c>
    </row>
    <row r="8646" spans="1:14" hidden="1" x14ac:dyDescent="0.2">
      <c r="A8646" t="s">
        <v>39</v>
      </c>
      <c r="B8646" t="s">
        <v>1457</v>
      </c>
      <c r="C8646" t="s">
        <v>1145</v>
      </c>
      <c r="E8646" t="s">
        <v>1402</v>
      </c>
      <c r="F8646" t="s">
        <v>1342</v>
      </c>
      <c r="G8646" t="s">
        <v>134</v>
      </c>
      <c r="H8646" t="s">
        <v>180</v>
      </c>
      <c r="I8646">
        <v>19</v>
      </c>
      <c r="J8646">
        <v>30.94</v>
      </c>
      <c r="K8646">
        <v>587.86</v>
      </c>
      <c r="L8646" t="s">
        <v>24</v>
      </c>
      <c r="M8646" t="s">
        <v>181</v>
      </c>
    </row>
    <row r="8647" spans="1:14" hidden="1" x14ac:dyDescent="0.2">
      <c r="A8647" t="s">
        <v>39</v>
      </c>
      <c r="B8647" t="s">
        <v>1457</v>
      </c>
      <c r="C8647" t="s">
        <v>1145</v>
      </c>
      <c r="E8647" t="s">
        <v>20</v>
      </c>
      <c r="I8647">
        <v>2</v>
      </c>
      <c r="J8647">
        <v>30.94</v>
      </c>
      <c r="K8647">
        <v>61.88</v>
      </c>
    </row>
    <row r="8648" spans="1:14" hidden="1" x14ac:dyDescent="0.2">
      <c r="A8648" t="s">
        <v>39</v>
      </c>
      <c r="B8648" t="s">
        <v>1457</v>
      </c>
      <c r="C8648" t="s">
        <v>1145</v>
      </c>
      <c r="E8648" t="s">
        <v>1237</v>
      </c>
      <c r="F8648" t="s">
        <v>1238</v>
      </c>
      <c r="G8648" t="s">
        <v>134</v>
      </c>
      <c r="H8648" t="s">
        <v>145</v>
      </c>
      <c r="I8648">
        <v>4</v>
      </c>
      <c r="J8648">
        <v>30.94</v>
      </c>
      <c r="K8648">
        <v>123.76</v>
      </c>
      <c r="L8648" t="s">
        <v>24</v>
      </c>
      <c r="M8648" t="s">
        <v>1239</v>
      </c>
    </row>
    <row r="8649" spans="1:14" hidden="1" x14ac:dyDescent="0.2">
      <c r="A8649" t="s">
        <v>39</v>
      </c>
      <c r="B8649" t="s">
        <v>1457</v>
      </c>
      <c r="C8649" t="s">
        <v>1145</v>
      </c>
      <c r="E8649" t="s">
        <v>17</v>
      </c>
      <c r="I8649">
        <v>0</v>
      </c>
      <c r="J8649">
        <v>30.94</v>
      </c>
      <c r="K8649">
        <v>0</v>
      </c>
    </row>
    <row r="8650" spans="1:14" hidden="1" x14ac:dyDescent="0.2">
      <c r="A8650" t="s">
        <v>39</v>
      </c>
      <c r="B8650" t="s">
        <v>1457</v>
      </c>
      <c r="C8650" t="s">
        <v>1145</v>
      </c>
      <c r="E8650" t="s">
        <v>116</v>
      </c>
      <c r="I8650">
        <v>0</v>
      </c>
      <c r="J8650">
        <v>30.94</v>
      </c>
      <c r="K8650">
        <v>0</v>
      </c>
    </row>
    <row r="8651" spans="1:14" hidden="1" x14ac:dyDescent="0.2">
      <c r="A8651" t="s">
        <v>39</v>
      </c>
      <c r="B8651" t="s">
        <v>1457</v>
      </c>
      <c r="C8651" t="s">
        <v>1145</v>
      </c>
      <c r="E8651" t="s">
        <v>1458</v>
      </c>
      <c r="F8651" t="s">
        <v>1354</v>
      </c>
      <c r="G8651" t="s">
        <v>134</v>
      </c>
      <c r="H8651" t="s">
        <v>64</v>
      </c>
      <c r="I8651">
        <v>0</v>
      </c>
      <c r="J8651">
        <v>30.94</v>
      </c>
      <c r="K8651">
        <v>0</v>
      </c>
      <c r="L8651" t="s">
        <v>24</v>
      </c>
      <c r="M8651" t="s">
        <v>1224</v>
      </c>
    </row>
    <row r="8652" spans="1:14" hidden="1" x14ac:dyDescent="0.2">
      <c r="A8652" t="s">
        <v>39</v>
      </c>
      <c r="B8652" t="s">
        <v>1457</v>
      </c>
      <c r="C8652" t="s">
        <v>1145</v>
      </c>
      <c r="E8652" t="s">
        <v>1269</v>
      </c>
      <c r="F8652" t="s">
        <v>629</v>
      </c>
      <c r="G8652" t="s">
        <v>134</v>
      </c>
      <c r="H8652" t="s">
        <v>32</v>
      </c>
      <c r="I8652">
        <v>0</v>
      </c>
      <c r="J8652">
        <v>30.94</v>
      </c>
      <c r="K8652">
        <v>0</v>
      </c>
      <c r="L8652" t="s">
        <v>162</v>
      </c>
    </row>
    <row r="8653" spans="1:14" hidden="1" x14ac:dyDescent="0.2">
      <c r="A8653" t="s">
        <v>39</v>
      </c>
      <c r="B8653" t="s">
        <v>1457</v>
      </c>
      <c r="C8653" t="s">
        <v>1145</v>
      </c>
      <c r="E8653" t="s">
        <v>46</v>
      </c>
      <c r="I8653">
        <v>0</v>
      </c>
      <c r="J8653">
        <v>30.94</v>
      </c>
      <c r="K8653">
        <v>0</v>
      </c>
    </row>
    <row r="8654" spans="1:14" hidden="1" x14ac:dyDescent="0.2">
      <c r="A8654" t="s">
        <v>39</v>
      </c>
      <c r="B8654" t="s">
        <v>1457</v>
      </c>
      <c r="C8654" t="s">
        <v>1145</v>
      </c>
      <c r="E8654" t="s">
        <v>1367</v>
      </c>
      <c r="F8654" t="s">
        <v>1368</v>
      </c>
      <c r="G8654" t="s">
        <v>1191</v>
      </c>
      <c r="H8654" t="s">
        <v>198</v>
      </c>
      <c r="I8654">
        <v>4</v>
      </c>
      <c r="J8654">
        <v>30.94</v>
      </c>
      <c r="K8654">
        <v>123.76</v>
      </c>
      <c r="L8654" t="s">
        <v>162</v>
      </c>
      <c r="M8654" t="s">
        <v>1369</v>
      </c>
    </row>
    <row r="8655" spans="1:14" hidden="1" x14ac:dyDescent="0.2">
      <c r="A8655" t="s">
        <v>44</v>
      </c>
      <c r="B8655" t="s">
        <v>1457</v>
      </c>
      <c r="C8655" t="s">
        <v>1145</v>
      </c>
      <c r="E8655" t="s">
        <v>557</v>
      </c>
      <c r="I8655">
        <v>0</v>
      </c>
      <c r="J8655">
        <v>30.94</v>
      </c>
      <c r="K8655">
        <v>0</v>
      </c>
      <c r="N8655" t="s">
        <v>1459</v>
      </c>
    </row>
    <row r="8656" spans="1:14" hidden="1" x14ac:dyDescent="0.2">
      <c r="A8656" t="s">
        <v>44</v>
      </c>
      <c r="B8656" t="s">
        <v>1457</v>
      </c>
      <c r="C8656" t="s">
        <v>1145</v>
      </c>
      <c r="E8656" t="s">
        <v>1402</v>
      </c>
      <c r="F8656" t="s">
        <v>1342</v>
      </c>
      <c r="G8656" t="s">
        <v>134</v>
      </c>
      <c r="H8656" t="s">
        <v>180</v>
      </c>
      <c r="I8656">
        <v>19</v>
      </c>
      <c r="J8656">
        <v>30.94</v>
      </c>
      <c r="K8656">
        <v>587.86</v>
      </c>
      <c r="L8656" t="s">
        <v>24</v>
      </c>
      <c r="M8656" t="s">
        <v>181</v>
      </c>
    </row>
    <row r="8657" spans="1:14" hidden="1" x14ac:dyDescent="0.2">
      <c r="A8657" t="s">
        <v>44</v>
      </c>
      <c r="B8657" t="s">
        <v>1457</v>
      </c>
      <c r="C8657" t="s">
        <v>1145</v>
      </c>
      <c r="E8657" t="s">
        <v>20</v>
      </c>
      <c r="I8657">
        <v>0</v>
      </c>
      <c r="J8657">
        <v>30.94</v>
      </c>
      <c r="K8657">
        <v>0</v>
      </c>
    </row>
    <row r="8658" spans="1:14" hidden="1" x14ac:dyDescent="0.2">
      <c r="A8658" t="s">
        <v>44</v>
      </c>
      <c r="B8658" t="s">
        <v>1457</v>
      </c>
      <c r="C8658" t="s">
        <v>1145</v>
      </c>
      <c r="E8658" t="s">
        <v>1237</v>
      </c>
      <c r="F8658" t="s">
        <v>1238</v>
      </c>
      <c r="G8658" t="s">
        <v>134</v>
      </c>
      <c r="H8658" t="s">
        <v>145</v>
      </c>
      <c r="I8658">
        <v>0</v>
      </c>
      <c r="J8658">
        <v>30.94</v>
      </c>
      <c r="K8658">
        <v>0</v>
      </c>
      <c r="L8658" t="s">
        <v>24</v>
      </c>
      <c r="M8658" t="s">
        <v>1239</v>
      </c>
    </row>
    <row r="8659" spans="1:14" hidden="1" x14ac:dyDescent="0.2">
      <c r="A8659" t="s">
        <v>44</v>
      </c>
      <c r="B8659" t="s">
        <v>1457</v>
      </c>
      <c r="C8659" t="s">
        <v>1145</v>
      </c>
      <c r="E8659" t="s">
        <v>17</v>
      </c>
      <c r="I8659">
        <v>0</v>
      </c>
      <c r="J8659">
        <v>30.94</v>
      </c>
      <c r="K8659">
        <v>0</v>
      </c>
    </row>
    <row r="8660" spans="1:14" hidden="1" x14ac:dyDescent="0.2">
      <c r="A8660" t="s">
        <v>44</v>
      </c>
      <c r="B8660" t="s">
        <v>1457</v>
      </c>
      <c r="C8660" t="s">
        <v>1145</v>
      </c>
      <c r="E8660" t="s">
        <v>116</v>
      </c>
      <c r="I8660">
        <v>0</v>
      </c>
      <c r="J8660">
        <v>30.94</v>
      </c>
      <c r="K8660">
        <v>0</v>
      </c>
    </row>
    <row r="8661" spans="1:14" hidden="1" x14ac:dyDescent="0.2">
      <c r="A8661" t="s">
        <v>44</v>
      </c>
      <c r="B8661" t="s">
        <v>1457</v>
      </c>
      <c r="C8661" t="s">
        <v>1145</v>
      </c>
      <c r="E8661" t="s">
        <v>1458</v>
      </c>
      <c r="F8661" t="s">
        <v>1354</v>
      </c>
      <c r="G8661" t="s">
        <v>134</v>
      </c>
      <c r="H8661" t="s">
        <v>64</v>
      </c>
      <c r="I8661">
        <v>0</v>
      </c>
      <c r="J8661">
        <v>30.94</v>
      </c>
      <c r="K8661">
        <v>0</v>
      </c>
      <c r="L8661" t="s">
        <v>24</v>
      </c>
      <c r="M8661" t="s">
        <v>1224</v>
      </c>
    </row>
    <row r="8662" spans="1:14" hidden="1" x14ac:dyDescent="0.2">
      <c r="A8662" t="s">
        <v>44</v>
      </c>
      <c r="B8662" t="s">
        <v>1457</v>
      </c>
      <c r="C8662" t="s">
        <v>1145</v>
      </c>
      <c r="E8662" t="s">
        <v>1269</v>
      </c>
      <c r="F8662" t="s">
        <v>629</v>
      </c>
      <c r="G8662" t="s">
        <v>134</v>
      </c>
      <c r="H8662" t="s">
        <v>32</v>
      </c>
      <c r="I8662">
        <v>0</v>
      </c>
      <c r="J8662">
        <v>30.94</v>
      </c>
      <c r="K8662">
        <v>0</v>
      </c>
      <c r="L8662" t="s">
        <v>162</v>
      </c>
    </row>
    <row r="8663" spans="1:14" hidden="1" x14ac:dyDescent="0.2">
      <c r="A8663" t="s">
        <v>44</v>
      </c>
      <c r="B8663" t="s">
        <v>1457</v>
      </c>
      <c r="C8663" t="s">
        <v>1145</v>
      </c>
      <c r="E8663" t="s">
        <v>46</v>
      </c>
      <c r="I8663">
        <v>0</v>
      </c>
      <c r="J8663">
        <v>30.94</v>
      </c>
      <c r="K8663">
        <v>0</v>
      </c>
    </row>
    <row r="8664" spans="1:14" hidden="1" x14ac:dyDescent="0.2">
      <c r="A8664" t="s">
        <v>44</v>
      </c>
      <c r="B8664" t="s">
        <v>1457</v>
      </c>
      <c r="C8664" t="s">
        <v>1145</v>
      </c>
      <c r="E8664" t="s">
        <v>1367</v>
      </c>
      <c r="F8664" t="s">
        <v>1368</v>
      </c>
      <c r="G8664" t="s">
        <v>1191</v>
      </c>
      <c r="H8664" t="s">
        <v>198</v>
      </c>
      <c r="I8664">
        <v>19.75</v>
      </c>
      <c r="J8664">
        <v>30.94</v>
      </c>
      <c r="K8664">
        <v>611.06500000000005</v>
      </c>
      <c r="L8664" t="s">
        <v>162</v>
      </c>
      <c r="M8664" t="s">
        <v>1369</v>
      </c>
    </row>
    <row r="8665" spans="1:14" hidden="1" x14ac:dyDescent="0.2">
      <c r="A8665" t="s">
        <v>47</v>
      </c>
      <c r="B8665" t="s">
        <v>1457</v>
      </c>
      <c r="C8665" t="s">
        <v>1145</v>
      </c>
      <c r="E8665" t="s">
        <v>557</v>
      </c>
      <c r="I8665">
        <v>0</v>
      </c>
      <c r="J8665">
        <v>30.94</v>
      </c>
      <c r="K8665">
        <v>0</v>
      </c>
      <c r="N8665" t="s">
        <v>1459</v>
      </c>
    </row>
    <row r="8666" spans="1:14" hidden="1" x14ac:dyDescent="0.2">
      <c r="A8666" t="s">
        <v>47</v>
      </c>
      <c r="B8666" t="s">
        <v>1457</v>
      </c>
      <c r="C8666" t="s">
        <v>1145</v>
      </c>
      <c r="E8666" t="s">
        <v>1402</v>
      </c>
      <c r="F8666" t="s">
        <v>1342</v>
      </c>
      <c r="G8666" t="s">
        <v>134</v>
      </c>
      <c r="H8666" t="s">
        <v>180</v>
      </c>
      <c r="I8666">
        <v>0</v>
      </c>
      <c r="J8666">
        <v>30.94</v>
      </c>
      <c r="K8666">
        <v>0</v>
      </c>
      <c r="L8666" t="s">
        <v>24</v>
      </c>
      <c r="M8666" t="s">
        <v>181</v>
      </c>
    </row>
    <row r="8667" spans="1:14" hidden="1" x14ac:dyDescent="0.2">
      <c r="A8667" t="s">
        <v>47</v>
      </c>
      <c r="B8667" t="s">
        <v>1457</v>
      </c>
      <c r="C8667" t="s">
        <v>1145</v>
      </c>
      <c r="E8667" t="s">
        <v>20</v>
      </c>
      <c r="I8667">
        <v>0</v>
      </c>
      <c r="J8667">
        <v>30.94</v>
      </c>
      <c r="K8667">
        <v>0</v>
      </c>
    </row>
    <row r="8668" spans="1:14" hidden="1" x14ac:dyDescent="0.2">
      <c r="A8668" t="s">
        <v>47</v>
      </c>
      <c r="B8668" t="s">
        <v>1457</v>
      </c>
      <c r="C8668" t="s">
        <v>1145</v>
      </c>
      <c r="E8668" t="s">
        <v>1237</v>
      </c>
      <c r="F8668" t="s">
        <v>1238</v>
      </c>
      <c r="G8668" t="s">
        <v>134</v>
      </c>
      <c r="H8668" t="s">
        <v>145</v>
      </c>
      <c r="I8668">
        <v>0</v>
      </c>
      <c r="J8668">
        <v>30.94</v>
      </c>
      <c r="K8668">
        <v>0</v>
      </c>
      <c r="L8668" t="s">
        <v>24</v>
      </c>
      <c r="M8668" t="s">
        <v>1239</v>
      </c>
    </row>
    <row r="8669" spans="1:14" hidden="1" x14ac:dyDescent="0.2">
      <c r="A8669" t="s">
        <v>47</v>
      </c>
      <c r="B8669" t="s">
        <v>1457</v>
      </c>
      <c r="C8669" t="s">
        <v>1145</v>
      </c>
      <c r="E8669" t="s">
        <v>17</v>
      </c>
      <c r="I8669">
        <v>38.75</v>
      </c>
      <c r="J8669">
        <v>30.94</v>
      </c>
      <c r="K8669">
        <v>1198.925</v>
      </c>
    </row>
    <row r="8670" spans="1:14" hidden="1" x14ac:dyDescent="0.2">
      <c r="A8670" t="s">
        <v>47</v>
      </c>
      <c r="B8670" t="s">
        <v>1457</v>
      </c>
      <c r="C8670" t="s">
        <v>1145</v>
      </c>
      <c r="E8670" t="s">
        <v>116</v>
      </c>
      <c r="I8670">
        <v>0</v>
      </c>
      <c r="J8670">
        <v>30.94</v>
      </c>
      <c r="K8670">
        <v>0</v>
      </c>
    </row>
    <row r="8671" spans="1:14" hidden="1" x14ac:dyDescent="0.2">
      <c r="A8671" t="s">
        <v>47</v>
      </c>
      <c r="B8671" t="s">
        <v>1457</v>
      </c>
      <c r="C8671" t="s">
        <v>1145</v>
      </c>
      <c r="E8671" t="s">
        <v>1458</v>
      </c>
      <c r="F8671" t="s">
        <v>1354</v>
      </c>
      <c r="G8671" t="s">
        <v>134</v>
      </c>
      <c r="H8671" t="s">
        <v>64</v>
      </c>
      <c r="I8671">
        <v>0</v>
      </c>
      <c r="J8671">
        <v>30.94</v>
      </c>
      <c r="K8671">
        <v>0</v>
      </c>
      <c r="L8671" t="s">
        <v>24</v>
      </c>
      <c r="M8671" t="s">
        <v>1224</v>
      </c>
    </row>
    <row r="8672" spans="1:14" hidden="1" x14ac:dyDescent="0.2">
      <c r="A8672" t="s">
        <v>47</v>
      </c>
      <c r="B8672" t="s">
        <v>1457</v>
      </c>
      <c r="C8672" t="s">
        <v>1145</v>
      </c>
      <c r="E8672" t="s">
        <v>1269</v>
      </c>
      <c r="F8672" t="s">
        <v>629</v>
      </c>
      <c r="G8672" t="s">
        <v>134</v>
      </c>
      <c r="H8672" t="s">
        <v>32</v>
      </c>
      <c r="I8672">
        <v>0</v>
      </c>
      <c r="J8672">
        <v>30.94</v>
      </c>
      <c r="K8672">
        <v>0</v>
      </c>
      <c r="L8672" t="s">
        <v>162</v>
      </c>
    </row>
    <row r="8673" spans="1:14" hidden="1" x14ac:dyDescent="0.2">
      <c r="A8673" t="s">
        <v>47</v>
      </c>
      <c r="B8673" t="s">
        <v>1457</v>
      </c>
      <c r="C8673" t="s">
        <v>1145</v>
      </c>
      <c r="E8673" t="s">
        <v>46</v>
      </c>
      <c r="I8673">
        <v>0</v>
      </c>
      <c r="J8673">
        <v>30.94</v>
      </c>
      <c r="K8673">
        <v>0</v>
      </c>
    </row>
    <row r="8674" spans="1:14" hidden="1" x14ac:dyDescent="0.2">
      <c r="A8674" t="s">
        <v>47</v>
      </c>
      <c r="B8674" t="s">
        <v>1457</v>
      </c>
      <c r="C8674" t="s">
        <v>1145</v>
      </c>
      <c r="E8674" t="s">
        <v>1367</v>
      </c>
      <c r="F8674" t="s">
        <v>1368</v>
      </c>
      <c r="G8674" t="s">
        <v>1191</v>
      </c>
      <c r="H8674" t="s">
        <v>198</v>
      </c>
      <c r="I8674">
        <v>0</v>
      </c>
      <c r="J8674">
        <v>30.94</v>
      </c>
      <c r="K8674">
        <v>0</v>
      </c>
      <c r="L8674" t="s">
        <v>162</v>
      </c>
      <c r="M8674" t="s">
        <v>1369</v>
      </c>
    </row>
    <row r="8675" spans="1:14" hidden="1" x14ac:dyDescent="0.2">
      <c r="A8675" t="s">
        <v>48</v>
      </c>
      <c r="B8675" t="s">
        <v>1457</v>
      </c>
      <c r="C8675" t="s">
        <v>1145</v>
      </c>
      <c r="E8675" t="s">
        <v>557</v>
      </c>
      <c r="I8675">
        <v>0</v>
      </c>
      <c r="J8675">
        <v>30.94</v>
      </c>
      <c r="K8675">
        <v>0</v>
      </c>
      <c r="N8675" t="s">
        <v>1459</v>
      </c>
    </row>
    <row r="8676" spans="1:14" hidden="1" x14ac:dyDescent="0.2">
      <c r="A8676" t="s">
        <v>48</v>
      </c>
      <c r="B8676" t="s">
        <v>1457</v>
      </c>
      <c r="C8676" t="s">
        <v>1145</v>
      </c>
      <c r="E8676" t="s">
        <v>1402</v>
      </c>
      <c r="F8676" t="s">
        <v>1342</v>
      </c>
      <c r="G8676" t="s">
        <v>134</v>
      </c>
      <c r="H8676" t="s">
        <v>180</v>
      </c>
      <c r="I8676">
        <v>7.75</v>
      </c>
      <c r="J8676">
        <v>30.94</v>
      </c>
      <c r="K8676">
        <v>239.785</v>
      </c>
      <c r="L8676" t="s">
        <v>24</v>
      </c>
      <c r="M8676" t="s">
        <v>181</v>
      </c>
    </row>
    <row r="8677" spans="1:14" hidden="1" x14ac:dyDescent="0.2">
      <c r="A8677" t="s">
        <v>48</v>
      </c>
      <c r="B8677" t="s">
        <v>1457</v>
      </c>
      <c r="C8677" t="s">
        <v>1145</v>
      </c>
      <c r="E8677" t="s">
        <v>20</v>
      </c>
      <c r="I8677">
        <v>0</v>
      </c>
      <c r="J8677">
        <v>30.94</v>
      </c>
      <c r="K8677">
        <v>0</v>
      </c>
    </row>
    <row r="8678" spans="1:14" hidden="1" x14ac:dyDescent="0.2">
      <c r="A8678" t="s">
        <v>48</v>
      </c>
      <c r="B8678" t="s">
        <v>1457</v>
      </c>
      <c r="C8678" t="s">
        <v>1145</v>
      </c>
      <c r="E8678" t="s">
        <v>1237</v>
      </c>
      <c r="F8678" t="s">
        <v>1238</v>
      </c>
      <c r="G8678" t="s">
        <v>134</v>
      </c>
      <c r="H8678" t="s">
        <v>145</v>
      </c>
      <c r="I8678">
        <v>0</v>
      </c>
      <c r="J8678">
        <v>30.94</v>
      </c>
      <c r="K8678">
        <v>0</v>
      </c>
      <c r="L8678" t="s">
        <v>24</v>
      </c>
      <c r="M8678" t="s">
        <v>1239</v>
      </c>
    </row>
    <row r="8679" spans="1:14" hidden="1" x14ac:dyDescent="0.2">
      <c r="A8679" t="s">
        <v>48</v>
      </c>
      <c r="B8679" t="s">
        <v>1457</v>
      </c>
      <c r="C8679" t="s">
        <v>1145</v>
      </c>
      <c r="E8679" t="s">
        <v>17</v>
      </c>
      <c r="I8679">
        <v>0</v>
      </c>
      <c r="J8679">
        <v>30.94</v>
      </c>
      <c r="K8679">
        <v>0</v>
      </c>
    </row>
    <row r="8680" spans="1:14" hidden="1" x14ac:dyDescent="0.2">
      <c r="A8680" t="s">
        <v>48</v>
      </c>
      <c r="B8680" t="s">
        <v>1457</v>
      </c>
      <c r="C8680" t="s">
        <v>1145</v>
      </c>
      <c r="E8680" t="s">
        <v>116</v>
      </c>
      <c r="I8680">
        <v>0</v>
      </c>
      <c r="J8680">
        <v>30.94</v>
      </c>
      <c r="K8680">
        <v>0</v>
      </c>
    </row>
    <row r="8681" spans="1:14" hidden="1" x14ac:dyDescent="0.2">
      <c r="A8681" t="s">
        <v>48</v>
      </c>
      <c r="B8681" t="s">
        <v>1457</v>
      </c>
      <c r="C8681" t="s">
        <v>1145</v>
      </c>
      <c r="E8681" t="s">
        <v>1458</v>
      </c>
      <c r="F8681" t="s">
        <v>1354</v>
      </c>
      <c r="G8681" t="s">
        <v>134</v>
      </c>
      <c r="H8681" t="s">
        <v>64</v>
      </c>
      <c r="I8681">
        <v>0</v>
      </c>
      <c r="J8681">
        <v>30.94</v>
      </c>
      <c r="K8681">
        <v>0</v>
      </c>
      <c r="L8681" t="s">
        <v>24</v>
      </c>
      <c r="M8681" t="s">
        <v>1224</v>
      </c>
    </row>
    <row r="8682" spans="1:14" hidden="1" x14ac:dyDescent="0.2">
      <c r="A8682" t="s">
        <v>48</v>
      </c>
      <c r="B8682" t="s">
        <v>1457</v>
      </c>
      <c r="C8682" t="s">
        <v>1145</v>
      </c>
      <c r="E8682" t="s">
        <v>1269</v>
      </c>
      <c r="F8682" t="s">
        <v>629</v>
      </c>
      <c r="G8682" t="s">
        <v>134</v>
      </c>
      <c r="H8682" t="s">
        <v>32</v>
      </c>
      <c r="I8682">
        <v>31</v>
      </c>
      <c r="J8682">
        <v>30.94</v>
      </c>
      <c r="K8682">
        <v>959.14</v>
      </c>
      <c r="L8682" t="s">
        <v>162</v>
      </c>
    </row>
    <row r="8683" spans="1:14" hidden="1" x14ac:dyDescent="0.2">
      <c r="A8683" t="s">
        <v>48</v>
      </c>
      <c r="B8683" t="s">
        <v>1457</v>
      </c>
      <c r="C8683" t="s">
        <v>1145</v>
      </c>
      <c r="E8683" t="s">
        <v>46</v>
      </c>
      <c r="I8683">
        <v>0</v>
      </c>
      <c r="J8683">
        <v>30.94</v>
      </c>
      <c r="K8683">
        <v>0</v>
      </c>
    </row>
    <row r="8684" spans="1:14" hidden="1" x14ac:dyDescent="0.2">
      <c r="A8684" t="s">
        <v>48</v>
      </c>
      <c r="B8684" t="s">
        <v>1457</v>
      </c>
      <c r="C8684" t="s">
        <v>1145</v>
      </c>
      <c r="E8684" t="s">
        <v>1367</v>
      </c>
      <c r="F8684" t="s">
        <v>1368</v>
      </c>
      <c r="G8684" t="s">
        <v>1191</v>
      </c>
      <c r="H8684" t="s">
        <v>198</v>
      </c>
      <c r="I8684">
        <v>0</v>
      </c>
      <c r="J8684">
        <v>30.94</v>
      </c>
      <c r="K8684">
        <v>0</v>
      </c>
      <c r="L8684" t="s">
        <v>162</v>
      </c>
      <c r="M8684" t="s">
        <v>1369</v>
      </c>
    </row>
    <row r="8685" spans="1:14" hidden="1" x14ac:dyDescent="0.2">
      <c r="A8685" t="s">
        <v>49</v>
      </c>
      <c r="B8685" t="s">
        <v>1457</v>
      </c>
      <c r="C8685" t="s">
        <v>1145</v>
      </c>
      <c r="E8685" t="s">
        <v>557</v>
      </c>
      <c r="I8685">
        <v>0</v>
      </c>
      <c r="J8685">
        <v>30.94</v>
      </c>
      <c r="K8685">
        <v>0</v>
      </c>
      <c r="N8685" t="s">
        <v>1459</v>
      </c>
    </row>
    <row r="8686" spans="1:14" hidden="1" x14ac:dyDescent="0.2">
      <c r="A8686" t="s">
        <v>49</v>
      </c>
      <c r="B8686" t="s">
        <v>1457</v>
      </c>
      <c r="C8686" t="s">
        <v>1145</v>
      </c>
      <c r="E8686" t="s">
        <v>1402</v>
      </c>
      <c r="F8686" t="s">
        <v>1342</v>
      </c>
      <c r="G8686" t="s">
        <v>134</v>
      </c>
      <c r="H8686" t="s">
        <v>180</v>
      </c>
      <c r="I8686">
        <v>23.75</v>
      </c>
      <c r="J8686">
        <v>30.94</v>
      </c>
      <c r="K8686">
        <v>734.82500000000005</v>
      </c>
      <c r="L8686" t="s">
        <v>24</v>
      </c>
      <c r="M8686" t="s">
        <v>181</v>
      </c>
    </row>
    <row r="8687" spans="1:14" hidden="1" x14ac:dyDescent="0.2">
      <c r="A8687" t="s">
        <v>49</v>
      </c>
      <c r="B8687" t="s">
        <v>1457</v>
      </c>
      <c r="C8687" t="s">
        <v>1145</v>
      </c>
      <c r="E8687" t="s">
        <v>20</v>
      </c>
      <c r="I8687">
        <v>0</v>
      </c>
      <c r="J8687">
        <v>30.94</v>
      </c>
      <c r="K8687">
        <v>0</v>
      </c>
    </row>
    <row r="8688" spans="1:14" hidden="1" x14ac:dyDescent="0.2">
      <c r="A8688" t="s">
        <v>49</v>
      </c>
      <c r="B8688" t="s">
        <v>1457</v>
      </c>
      <c r="C8688" t="s">
        <v>1145</v>
      </c>
      <c r="E8688" t="s">
        <v>1237</v>
      </c>
      <c r="F8688" t="s">
        <v>1238</v>
      </c>
      <c r="G8688" t="s">
        <v>134</v>
      </c>
      <c r="H8688" t="s">
        <v>145</v>
      </c>
      <c r="I8688">
        <v>0</v>
      </c>
      <c r="J8688">
        <v>30.94</v>
      </c>
      <c r="K8688">
        <v>0</v>
      </c>
      <c r="L8688" t="s">
        <v>24</v>
      </c>
      <c r="M8688" t="s">
        <v>1239</v>
      </c>
    </row>
    <row r="8689" spans="1:14" hidden="1" x14ac:dyDescent="0.2">
      <c r="A8689" t="s">
        <v>49</v>
      </c>
      <c r="B8689" t="s">
        <v>1457</v>
      </c>
      <c r="C8689" t="s">
        <v>1145</v>
      </c>
      <c r="E8689" t="s">
        <v>17</v>
      </c>
      <c r="I8689">
        <v>0</v>
      </c>
      <c r="J8689">
        <v>30.94</v>
      </c>
      <c r="K8689">
        <v>0</v>
      </c>
    </row>
    <row r="8690" spans="1:14" hidden="1" x14ac:dyDescent="0.2">
      <c r="A8690" t="s">
        <v>49</v>
      </c>
      <c r="B8690" t="s">
        <v>1457</v>
      </c>
      <c r="C8690" t="s">
        <v>1145</v>
      </c>
      <c r="E8690" t="s">
        <v>116</v>
      </c>
      <c r="I8690">
        <v>0</v>
      </c>
      <c r="J8690">
        <v>30.94</v>
      </c>
      <c r="K8690">
        <v>0</v>
      </c>
    </row>
    <row r="8691" spans="1:14" hidden="1" x14ac:dyDescent="0.2">
      <c r="A8691" t="s">
        <v>49</v>
      </c>
      <c r="B8691" t="s">
        <v>1457</v>
      </c>
      <c r="C8691" t="s">
        <v>1145</v>
      </c>
      <c r="E8691" t="s">
        <v>1458</v>
      </c>
      <c r="F8691" t="s">
        <v>1354</v>
      </c>
      <c r="G8691" t="s">
        <v>134</v>
      </c>
      <c r="H8691" t="s">
        <v>64</v>
      </c>
      <c r="I8691">
        <v>0</v>
      </c>
      <c r="J8691">
        <v>30.94</v>
      </c>
      <c r="K8691">
        <v>0</v>
      </c>
      <c r="L8691" t="s">
        <v>24</v>
      </c>
      <c r="M8691" t="s">
        <v>1224</v>
      </c>
    </row>
    <row r="8692" spans="1:14" hidden="1" x14ac:dyDescent="0.2">
      <c r="A8692" t="s">
        <v>49</v>
      </c>
      <c r="B8692" t="s">
        <v>1457</v>
      </c>
      <c r="C8692" t="s">
        <v>1145</v>
      </c>
      <c r="E8692" t="s">
        <v>1269</v>
      </c>
      <c r="F8692" t="s">
        <v>629</v>
      </c>
      <c r="G8692" t="s">
        <v>134</v>
      </c>
      <c r="H8692" t="s">
        <v>32</v>
      </c>
      <c r="I8692">
        <v>15</v>
      </c>
      <c r="J8692">
        <v>30.94</v>
      </c>
      <c r="K8692">
        <v>464.1</v>
      </c>
      <c r="L8692" t="s">
        <v>162</v>
      </c>
    </row>
    <row r="8693" spans="1:14" hidden="1" x14ac:dyDescent="0.2">
      <c r="A8693" t="s">
        <v>49</v>
      </c>
      <c r="B8693" t="s">
        <v>1457</v>
      </c>
      <c r="C8693" t="s">
        <v>1145</v>
      </c>
      <c r="E8693" t="s">
        <v>46</v>
      </c>
      <c r="I8693">
        <v>0</v>
      </c>
      <c r="J8693">
        <v>30.94</v>
      </c>
      <c r="K8693">
        <v>0</v>
      </c>
    </row>
    <row r="8694" spans="1:14" hidden="1" x14ac:dyDescent="0.2">
      <c r="A8694" t="s">
        <v>49</v>
      </c>
      <c r="B8694" t="s">
        <v>1457</v>
      </c>
      <c r="C8694" t="s">
        <v>1145</v>
      </c>
      <c r="E8694" t="s">
        <v>1367</v>
      </c>
      <c r="F8694" t="s">
        <v>1368</v>
      </c>
      <c r="G8694" t="s">
        <v>1191</v>
      </c>
      <c r="H8694" t="s">
        <v>198</v>
      </c>
      <c r="I8694">
        <v>0</v>
      </c>
      <c r="J8694">
        <v>30.94</v>
      </c>
      <c r="K8694">
        <v>0</v>
      </c>
      <c r="L8694" t="s">
        <v>162</v>
      </c>
      <c r="M8694" t="s">
        <v>1369</v>
      </c>
    </row>
    <row r="8695" spans="1:14" hidden="1" x14ac:dyDescent="0.2">
      <c r="A8695" t="s">
        <v>51</v>
      </c>
      <c r="B8695" t="s">
        <v>1457</v>
      </c>
      <c r="C8695" t="s">
        <v>1145</v>
      </c>
      <c r="E8695" t="s">
        <v>557</v>
      </c>
      <c r="I8695">
        <v>0</v>
      </c>
      <c r="J8695">
        <v>30.94</v>
      </c>
      <c r="K8695">
        <v>0</v>
      </c>
      <c r="N8695" t="s">
        <v>1459</v>
      </c>
    </row>
    <row r="8696" spans="1:14" hidden="1" x14ac:dyDescent="0.2">
      <c r="A8696" t="s">
        <v>51</v>
      </c>
      <c r="B8696" t="s">
        <v>1457</v>
      </c>
      <c r="C8696" t="s">
        <v>1145</v>
      </c>
      <c r="E8696" t="s">
        <v>1402</v>
      </c>
      <c r="F8696" t="s">
        <v>1342</v>
      </c>
      <c r="G8696" t="s">
        <v>134</v>
      </c>
      <c r="H8696" t="s">
        <v>180</v>
      </c>
      <c r="I8696">
        <v>17.25</v>
      </c>
      <c r="J8696">
        <v>30.94</v>
      </c>
      <c r="K8696">
        <v>533.71500000000003</v>
      </c>
      <c r="L8696" t="s">
        <v>24</v>
      </c>
      <c r="M8696" t="s">
        <v>181</v>
      </c>
    </row>
    <row r="8697" spans="1:14" hidden="1" x14ac:dyDescent="0.2">
      <c r="A8697" t="s">
        <v>51</v>
      </c>
      <c r="B8697" t="s">
        <v>1457</v>
      </c>
      <c r="C8697" t="s">
        <v>1145</v>
      </c>
      <c r="E8697" t="s">
        <v>20</v>
      </c>
      <c r="I8697">
        <v>2.5</v>
      </c>
      <c r="J8697">
        <v>30.94</v>
      </c>
      <c r="K8697">
        <v>77.349999999999994</v>
      </c>
    </row>
    <row r="8698" spans="1:14" hidden="1" x14ac:dyDescent="0.2">
      <c r="A8698" t="s">
        <v>51</v>
      </c>
      <c r="B8698" t="s">
        <v>1457</v>
      </c>
      <c r="C8698" t="s">
        <v>1145</v>
      </c>
      <c r="E8698" t="s">
        <v>1237</v>
      </c>
      <c r="F8698" t="s">
        <v>1238</v>
      </c>
      <c r="G8698" t="s">
        <v>134</v>
      </c>
      <c r="H8698" t="s">
        <v>145</v>
      </c>
      <c r="I8698">
        <v>0</v>
      </c>
      <c r="J8698">
        <v>30.94</v>
      </c>
      <c r="K8698">
        <v>0</v>
      </c>
      <c r="L8698" t="s">
        <v>24</v>
      </c>
      <c r="M8698" t="s">
        <v>1239</v>
      </c>
    </row>
    <row r="8699" spans="1:14" hidden="1" x14ac:dyDescent="0.2">
      <c r="A8699" t="s">
        <v>51</v>
      </c>
      <c r="B8699" t="s">
        <v>1457</v>
      </c>
      <c r="C8699" t="s">
        <v>1145</v>
      </c>
      <c r="E8699" t="s">
        <v>17</v>
      </c>
      <c r="I8699">
        <v>0</v>
      </c>
      <c r="J8699">
        <v>30.94</v>
      </c>
      <c r="K8699">
        <v>0</v>
      </c>
    </row>
    <row r="8700" spans="1:14" hidden="1" x14ac:dyDescent="0.2">
      <c r="A8700" t="s">
        <v>51</v>
      </c>
      <c r="B8700" t="s">
        <v>1457</v>
      </c>
      <c r="C8700" t="s">
        <v>1145</v>
      </c>
      <c r="E8700" t="s">
        <v>116</v>
      </c>
      <c r="I8700">
        <v>0</v>
      </c>
      <c r="J8700">
        <v>30.94</v>
      </c>
      <c r="K8700">
        <v>0</v>
      </c>
    </row>
    <row r="8701" spans="1:14" hidden="1" x14ac:dyDescent="0.2">
      <c r="A8701" t="s">
        <v>51</v>
      </c>
      <c r="B8701" t="s">
        <v>1457</v>
      </c>
      <c r="C8701" t="s">
        <v>1145</v>
      </c>
      <c r="E8701" t="s">
        <v>1458</v>
      </c>
      <c r="F8701" t="s">
        <v>1354</v>
      </c>
      <c r="G8701" t="s">
        <v>134</v>
      </c>
      <c r="H8701" t="s">
        <v>64</v>
      </c>
      <c r="I8701">
        <v>0</v>
      </c>
      <c r="J8701">
        <v>30.94</v>
      </c>
      <c r="K8701">
        <v>0</v>
      </c>
      <c r="L8701" t="s">
        <v>24</v>
      </c>
      <c r="M8701" t="s">
        <v>1224</v>
      </c>
    </row>
    <row r="8702" spans="1:14" hidden="1" x14ac:dyDescent="0.2">
      <c r="A8702" t="s">
        <v>51</v>
      </c>
      <c r="B8702" t="s">
        <v>1457</v>
      </c>
      <c r="C8702" t="s">
        <v>1145</v>
      </c>
      <c r="E8702" t="s">
        <v>1269</v>
      </c>
      <c r="F8702" t="s">
        <v>629</v>
      </c>
      <c r="G8702" t="s">
        <v>134</v>
      </c>
      <c r="H8702" t="s">
        <v>32</v>
      </c>
      <c r="I8702">
        <v>0</v>
      </c>
      <c r="J8702">
        <v>30.94</v>
      </c>
      <c r="K8702">
        <v>0</v>
      </c>
      <c r="L8702" t="s">
        <v>162</v>
      </c>
    </row>
    <row r="8703" spans="1:14" hidden="1" x14ac:dyDescent="0.2">
      <c r="A8703" t="s">
        <v>51</v>
      </c>
      <c r="B8703" t="s">
        <v>1457</v>
      </c>
      <c r="C8703" t="s">
        <v>1145</v>
      </c>
      <c r="E8703" t="s">
        <v>46</v>
      </c>
      <c r="I8703">
        <v>0</v>
      </c>
      <c r="J8703">
        <v>30.94</v>
      </c>
      <c r="K8703">
        <v>0</v>
      </c>
    </row>
    <row r="8704" spans="1:14" hidden="1" x14ac:dyDescent="0.2">
      <c r="A8704" t="s">
        <v>51</v>
      </c>
      <c r="B8704" t="s">
        <v>1457</v>
      </c>
      <c r="C8704" t="s">
        <v>1145</v>
      </c>
      <c r="E8704" t="s">
        <v>1367</v>
      </c>
      <c r="F8704" t="s">
        <v>1368</v>
      </c>
      <c r="G8704" t="s">
        <v>1191</v>
      </c>
      <c r="H8704" t="s">
        <v>198</v>
      </c>
      <c r="I8704">
        <v>19</v>
      </c>
      <c r="J8704">
        <v>30.94</v>
      </c>
      <c r="K8704">
        <v>587.86</v>
      </c>
      <c r="L8704" t="s">
        <v>162</v>
      </c>
      <c r="M8704" t="s">
        <v>1369</v>
      </c>
    </row>
    <row r="8705" spans="1:14" hidden="1" x14ac:dyDescent="0.2">
      <c r="A8705" t="s">
        <v>55</v>
      </c>
      <c r="B8705" t="s">
        <v>1457</v>
      </c>
      <c r="C8705" t="s">
        <v>1145</v>
      </c>
      <c r="E8705" t="s">
        <v>557</v>
      </c>
      <c r="I8705">
        <v>0</v>
      </c>
      <c r="J8705">
        <v>30.94</v>
      </c>
      <c r="K8705">
        <v>0</v>
      </c>
      <c r="N8705" t="s">
        <v>1459</v>
      </c>
    </row>
    <row r="8706" spans="1:14" hidden="1" x14ac:dyDescent="0.2">
      <c r="A8706" t="s">
        <v>55</v>
      </c>
      <c r="B8706" t="s">
        <v>1457</v>
      </c>
      <c r="C8706" t="s">
        <v>1145</v>
      </c>
      <c r="E8706" t="s">
        <v>1402</v>
      </c>
      <c r="F8706" t="s">
        <v>1342</v>
      </c>
      <c r="G8706" t="s">
        <v>134</v>
      </c>
      <c r="H8706" t="s">
        <v>180</v>
      </c>
      <c r="I8706">
        <v>7.5</v>
      </c>
      <c r="J8706">
        <v>30.94</v>
      </c>
      <c r="K8706">
        <v>232.05</v>
      </c>
      <c r="L8706" t="s">
        <v>24</v>
      </c>
      <c r="M8706" t="s">
        <v>181</v>
      </c>
    </row>
    <row r="8707" spans="1:14" hidden="1" x14ac:dyDescent="0.2">
      <c r="A8707" t="s">
        <v>55</v>
      </c>
      <c r="B8707" t="s">
        <v>1457</v>
      </c>
      <c r="C8707" t="s">
        <v>1145</v>
      </c>
      <c r="E8707" t="s">
        <v>20</v>
      </c>
      <c r="I8707">
        <v>0</v>
      </c>
      <c r="J8707">
        <v>30.94</v>
      </c>
      <c r="K8707">
        <v>0</v>
      </c>
    </row>
    <row r="8708" spans="1:14" hidden="1" x14ac:dyDescent="0.2">
      <c r="A8708" t="s">
        <v>55</v>
      </c>
      <c r="B8708" t="s">
        <v>1457</v>
      </c>
      <c r="C8708" t="s">
        <v>1145</v>
      </c>
      <c r="E8708" t="s">
        <v>1237</v>
      </c>
      <c r="F8708" t="s">
        <v>1238</v>
      </c>
      <c r="G8708" t="s">
        <v>134</v>
      </c>
      <c r="H8708" t="s">
        <v>145</v>
      </c>
      <c r="I8708">
        <v>0</v>
      </c>
      <c r="J8708">
        <v>30.94</v>
      </c>
      <c r="K8708">
        <v>0</v>
      </c>
      <c r="L8708" t="s">
        <v>24</v>
      </c>
      <c r="M8708" t="s">
        <v>1239</v>
      </c>
    </row>
    <row r="8709" spans="1:14" hidden="1" x14ac:dyDescent="0.2">
      <c r="A8709" t="s">
        <v>55</v>
      </c>
      <c r="B8709" t="s">
        <v>1457</v>
      </c>
      <c r="C8709" t="s">
        <v>1145</v>
      </c>
      <c r="E8709" t="s">
        <v>17</v>
      </c>
      <c r="I8709">
        <v>0</v>
      </c>
      <c r="J8709">
        <v>30.94</v>
      </c>
      <c r="K8709">
        <v>0</v>
      </c>
    </row>
    <row r="8710" spans="1:14" hidden="1" x14ac:dyDescent="0.2">
      <c r="A8710" t="s">
        <v>55</v>
      </c>
      <c r="B8710" t="s">
        <v>1457</v>
      </c>
      <c r="C8710" t="s">
        <v>1145</v>
      </c>
      <c r="E8710" t="s">
        <v>116</v>
      </c>
      <c r="I8710">
        <v>0</v>
      </c>
      <c r="J8710">
        <v>30.94</v>
      </c>
      <c r="K8710">
        <v>0</v>
      </c>
    </row>
    <row r="8711" spans="1:14" hidden="1" x14ac:dyDescent="0.2">
      <c r="A8711" t="s">
        <v>55</v>
      </c>
      <c r="B8711" t="s">
        <v>1457</v>
      </c>
      <c r="C8711" t="s">
        <v>1145</v>
      </c>
      <c r="E8711" t="s">
        <v>1458</v>
      </c>
      <c r="F8711" t="s">
        <v>1354</v>
      </c>
      <c r="G8711" t="s">
        <v>134</v>
      </c>
      <c r="H8711" t="s">
        <v>64</v>
      </c>
      <c r="I8711">
        <v>0</v>
      </c>
      <c r="J8711">
        <v>30.94</v>
      </c>
      <c r="K8711">
        <v>0</v>
      </c>
      <c r="L8711" t="s">
        <v>24</v>
      </c>
      <c r="M8711" t="s">
        <v>1224</v>
      </c>
    </row>
    <row r="8712" spans="1:14" hidden="1" x14ac:dyDescent="0.2">
      <c r="A8712" t="s">
        <v>55</v>
      </c>
      <c r="B8712" t="s">
        <v>1457</v>
      </c>
      <c r="C8712" t="s">
        <v>1145</v>
      </c>
      <c r="E8712" t="s">
        <v>1269</v>
      </c>
      <c r="F8712" t="s">
        <v>629</v>
      </c>
      <c r="G8712" t="s">
        <v>134</v>
      </c>
      <c r="H8712" t="s">
        <v>32</v>
      </c>
      <c r="I8712">
        <v>9.5</v>
      </c>
      <c r="J8712">
        <v>30.94</v>
      </c>
      <c r="K8712">
        <v>293.93</v>
      </c>
      <c r="L8712" t="s">
        <v>162</v>
      </c>
    </row>
    <row r="8713" spans="1:14" hidden="1" x14ac:dyDescent="0.2">
      <c r="A8713" t="s">
        <v>55</v>
      </c>
      <c r="B8713" t="s">
        <v>1457</v>
      </c>
      <c r="C8713" t="s">
        <v>1145</v>
      </c>
      <c r="E8713" t="s">
        <v>46</v>
      </c>
      <c r="I8713">
        <v>15.5</v>
      </c>
      <c r="J8713">
        <v>30.94</v>
      </c>
      <c r="K8713">
        <v>479.57</v>
      </c>
    </row>
    <row r="8714" spans="1:14" hidden="1" x14ac:dyDescent="0.2">
      <c r="A8714" t="s">
        <v>55</v>
      </c>
      <c r="B8714" t="s">
        <v>1457</v>
      </c>
      <c r="C8714" t="s">
        <v>1145</v>
      </c>
      <c r="E8714" t="s">
        <v>1367</v>
      </c>
      <c r="F8714" t="s">
        <v>1368</v>
      </c>
      <c r="G8714" t="s">
        <v>1191</v>
      </c>
      <c r="H8714" t="s">
        <v>198</v>
      </c>
      <c r="I8714">
        <v>6.25</v>
      </c>
      <c r="J8714">
        <v>30.94</v>
      </c>
      <c r="K8714">
        <v>193.375</v>
      </c>
      <c r="L8714" t="s">
        <v>162</v>
      </c>
      <c r="M8714" t="s">
        <v>1369</v>
      </c>
    </row>
    <row r="8715" spans="1:14" hidden="1" x14ac:dyDescent="0.2">
      <c r="A8715" t="s">
        <v>56</v>
      </c>
      <c r="B8715" t="s">
        <v>1457</v>
      </c>
      <c r="C8715" t="s">
        <v>1145</v>
      </c>
      <c r="E8715" t="s">
        <v>557</v>
      </c>
      <c r="I8715">
        <v>0</v>
      </c>
      <c r="J8715">
        <v>30.94</v>
      </c>
      <c r="K8715">
        <v>0</v>
      </c>
      <c r="N8715" t="s">
        <v>1459</v>
      </c>
    </row>
    <row r="8716" spans="1:14" hidden="1" x14ac:dyDescent="0.2">
      <c r="A8716" t="s">
        <v>56</v>
      </c>
      <c r="B8716" t="s">
        <v>1457</v>
      </c>
      <c r="C8716" t="s">
        <v>1145</v>
      </c>
      <c r="E8716" t="s">
        <v>1402</v>
      </c>
      <c r="F8716" t="s">
        <v>1342</v>
      </c>
      <c r="G8716" t="s">
        <v>134</v>
      </c>
      <c r="H8716" t="s">
        <v>180</v>
      </c>
      <c r="I8716">
        <v>19</v>
      </c>
      <c r="J8716">
        <v>30.94</v>
      </c>
      <c r="K8716">
        <v>587.86</v>
      </c>
      <c r="L8716" t="s">
        <v>24</v>
      </c>
      <c r="M8716" t="s">
        <v>181</v>
      </c>
    </row>
    <row r="8717" spans="1:14" hidden="1" x14ac:dyDescent="0.2">
      <c r="A8717" t="s">
        <v>56</v>
      </c>
      <c r="B8717" t="s">
        <v>1457</v>
      </c>
      <c r="C8717" t="s">
        <v>1145</v>
      </c>
      <c r="E8717" t="s">
        <v>20</v>
      </c>
      <c r="I8717">
        <v>2</v>
      </c>
      <c r="J8717">
        <v>30.94</v>
      </c>
      <c r="K8717">
        <v>61.88</v>
      </c>
    </row>
    <row r="8718" spans="1:14" hidden="1" x14ac:dyDescent="0.2">
      <c r="A8718" t="s">
        <v>56</v>
      </c>
      <c r="B8718" t="s">
        <v>1457</v>
      </c>
      <c r="C8718" t="s">
        <v>1145</v>
      </c>
      <c r="E8718" t="s">
        <v>1237</v>
      </c>
      <c r="F8718" t="s">
        <v>1238</v>
      </c>
      <c r="G8718" t="s">
        <v>134</v>
      </c>
      <c r="H8718" t="s">
        <v>145</v>
      </c>
      <c r="I8718">
        <v>0</v>
      </c>
      <c r="J8718">
        <v>30.94</v>
      </c>
      <c r="K8718">
        <v>0</v>
      </c>
      <c r="L8718" t="s">
        <v>24</v>
      </c>
      <c r="M8718" t="s">
        <v>1239</v>
      </c>
    </row>
    <row r="8719" spans="1:14" hidden="1" x14ac:dyDescent="0.2">
      <c r="A8719" t="s">
        <v>56</v>
      </c>
      <c r="B8719" t="s">
        <v>1457</v>
      </c>
      <c r="C8719" t="s">
        <v>1145</v>
      </c>
      <c r="E8719" t="s">
        <v>17</v>
      </c>
      <c r="I8719">
        <v>0</v>
      </c>
      <c r="J8719">
        <v>30.94</v>
      </c>
      <c r="K8719">
        <v>0</v>
      </c>
    </row>
    <row r="8720" spans="1:14" hidden="1" x14ac:dyDescent="0.2">
      <c r="A8720" t="s">
        <v>56</v>
      </c>
      <c r="B8720" t="s">
        <v>1457</v>
      </c>
      <c r="C8720" t="s">
        <v>1145</v>
      </c>
      <c r="E8720" t="s">
        <v>116</v>
      </c>
      <c r="I8720">
        <v>0</v>
      </c>
      <c r="J8720">
        <v>30.94</v>
      </c>
      <c r="K8720">
        <v>0</v>
      </c>
    </row>
    <row r="8721" spans="1:14" hidden="1" x14ac:dyDescent="0.2">
      <c r="A8721" t="s">
        <v>56</v>
      </c>
      <c r="B8721" t="s">
        <v>1457</v>
      </c>
      <c r="C8721" t="s">
        <v>1145</v>
      </c>
      <c r="E8721" t="s">
        <v>1458</v>
      </c>
      <c r="F8721" t="s">
        <v>1354</v>
      </c>
      <c r="G8721" t="s">
        <v>134</v>
      </c>
      <c r="H8721" t="s">
        <v>64</v>
      </c>
      <c r="I8721">
        <v>0</v>
      </c>
      <c r="J8721">
        <v>30.94</v>
      </c>
      <c r="K8721">
        <v>0</v>
      </c>
      <c r="L8721" t="s">
        <v>24</v>
      </c>
      <c r="M8721" t="s">
        <v>1224</v>
      </c>
    </row>
    <row r="8722" spans="1:14" hidden="1" x14ac:dyDescent="0.2">
      <c r="A8722" t="s">
        <v>56</v>
      </c>
      <c r="B8722" t="s">
        <v>1457</v>
      </c>
      <c r="C8722" t="s">
        <v>1145</v>
      </c>
      <c r="E8722" t="s">
        <v>1269</v>
      </c>
      <c r="F8722" t="s">
        <v>629</v>
      </c>
      <c r="G8722" t="s">
        <v>134</v>
      </c>
      <c r="H8722" t="s">
        <v>32</v>
      </c>
      <c r="I8722">
        <v>0</v>
      </c>
      <c r="J8722">
        <v>30.94</v>
      </c>
      <c r="K8722">
        <v>0</v>
      </c>
      <c r="L8722" t="s">
        <v>162</v>
      </c>
    </row>
    <row r="8723" spans="1:14" hidden="1" x14ac:dyDescent="0.2">
      <c r="A8723" t="s">
        <v>56</v>
      </c>
      <c r="B8723" t="s">
        <v>1457</v>
      </c>
      <c r="C8723" t="s">
        <v>1145</v>
      </c>
      <c r="E8723" t="s">
        <v>46</v>
      </c>
      <c r="I8723">
        <v>0</v>
      </c>
      <c r="J8723">
        <v>30.94</v>
      </c>
      <c r="K8723">
        <v>0</v>
      </c>
    </row>
    <row r="8724" spans="1:14" hidden="1" x14ac:dyDescent="0.2">
      <c r="A8724" t="s">
        <v>56</v>
      </c>
      <c r="B8724" t="s">
        <v>1457</v>
      </c>
      <c r="C8724" t="s">
        <v>1145</v>
      </c>
      <c r="E8724" t="s">
        <v>1367</v>
      </c>
      <c r="F8724" t="s">
        <v>1368</v>
      </c>
      <c r="G8724" t="s">
        <v>1191</v>
      </c>
      <c r="H8724" t="s">
        <v>198</v>
      </c>
      <c r="I8724">
        <v>17.75</v>
      </c>
      <c r="J8724">
        <v>30.94</v>
      </c>
      <c r="K8724">
        <v>549.18499999999995</v>
      </c>
      <c r="L8724" t="s">
        <v>162</v>
      </c>
      <c r="M8724" t="s">
        <v>1369</v>
      </c>
    </row>
    <row r="8725" spans="1:14" hidden="1" x14ac:dyDescent="0.2">
      <c r="A8725" t="s">
        <v>60</v>
      </c>
      <c r="B8725" t="s">
        <v>1457</v>
      </c>
      <c r="C8725" t="s">
        <v>1145</v>
      </c>
      <c r="E8725" t="s">
        <v>557</v>
      </c>
      <c r="I8725">
        <v>0</v>
      </c>
      <c r="J8725">
        <v>30.94</v>
      </c>
      <c r="K8725">
        <v>0</v>
      </c>
      <c r="N8725" t="s">
        <v>1459</v>
      </c>
    </row>
    <row r="8726" spans="1:14" hidden="1" x14ac:dyDescent="0.2">
      <c r="A8726" t="s">
        <v>60</v>
      </c>
      <c r="B8726" t="s">
        <v>1457</v>
      </c>
      <c r="C8726" t="s">
        <v>1145</v>
      </c>
      <c r="E8726" t="s">
        <v>1402</v>
      </c>
      <c r="F8726" t="s">
        <v>1342</v>
      </c>
      <c r="G8726" t="s">
        <v>134</v>
      </c>
      <c r="H8726" t="s">
        <v>180</v>
      </c>
      <c r="I8726">
        <v>20.5</v>
      </c>
      <c r="J8726">
        <v>30.94</v>
      </c>
      <c r="K8726">
        <v>634.27</v>
      </c>
      <c r="L8726" t="s">
        <v>24</v>
      </c>
      <c r="M8726" t="s">
        <v>181</v>
      </c>
    </row>
    <row r="8727" spans="1:14" hidden="1" x14ac:dyDescent="0.2">
      <c r="A8727" t="s">
        <v>60</v>
      </c>
      <c r="B8727" t="s">
        <v>1457</v>
      </c>
      <c r="C8727" t="s">
        <v>1145</v>
      </c>
      <c r="E8727" t="s">
        <v>20</v>
      </c>
      <c r="I8727">
        <v>1</v>
      </c>
      <c r="J8727">
        <v>30.94</v>
      </c>
      <c r="K8727">
        <v>30.94</v>
      </c>
    </row>
    <row r="8728" spans="1:14" hidden="1" x14ac:dyDescent="0.2">
      <c r="A8728" t="s">
        <v>60</v>
      </c>
      <c r="B8728" t="s">
        <v>1457</v>
      </c>
      <c r="C8728" t="s">
        <v>1145</v>
      </c>
      <c r="E8728" t="s">
        <v>1237</v>
      </c>
      <c r="F8728" t="s">
        <v>1238</v>
      </c>
      <c r="G8728" t="s">
        <v>134</v>
      </c>
      <c r="H8728" t="s">
        <v>145</v>
      </c>
      <c r="I8728">
        <v>0</v>
      </c>
      <c r="J8728">
        <v>30.94</v>
      </c>
      <c r="K8728">
        <v>0</v>
      </c>
      <c r="L8728" t="s">
        <v>24</v>
      </c>
      <c r="M8728" t="s">
        <v>1239</v>
      </c>
    </row>
    <row r="8729" spans="1:14" hidden="1" x14ac:dyDescent="0.2">
      <c r="A8729" t="s">
        <v>60</v>
      </c>
      <c r="B8729" t="s">
        <v>1457</v>
      </c>
      <c r="C8729" t="s">
        <v>1145</v>
      </c>
      <c r="E8729" t="s">
        <v>17</v>
      </c>
      <c r="I8729">
        <v>0</v>
      </c>
      <c r="J8729">
        <v>30.94</v>
      </c>
      <c r="K8729">
        <v>0</v>
      </c>
    </row>
    <row r="8730" spans="1:14" hidden="1" x14ac:dyDescent="0.2">
      <c r="A8730" t="s">
        <v>60</v>
      </c>
      <c r="B8730" t="s">
        <v>1457</v>
      </c>
      <c r="C8730" t="s">
        <v>1145</v>
      </c>
      <c r="E8730" t="s">
        <v>116</v>
      </c>
      <c r="I8730">
        <v>0</v>
      </c>
      <c r="J8730">
        <v>30.94</v>
      </c>
      <c r="K8730">
        <v>0</v>
      </c>
    </row>
    <row r="8731" spans="1:14" hidden="1" x14ac:dyDescent="0.2">
      <c r="A8731" t="s">
        <v>60</v>
      </c>
      <c r="B8731" t="s">
        <v>1457</v>
      </c>
      <c r="C8731" t="s">
        <v>1145</v>
      </c>
      <c r="E8731" t="s">
        <v>1458</v>
      </c>
      <c r="F8731" t="s">
        <v>1354</v>
      </c>
      <c r="G8731" t="s">
        <v>134</v>
      </c>
      <c r="H8731" t="s">
        <v>64</v>
      </c>
      <c r="I8731">
        <v>0</v>
      </c>
      <c r="J8731">
        <v>30.94</v>
      </c>
      <c r="K8731">
        <v>0</v>
      </c>
      <c r="L8731" t="s">
        <v>24</v>
      </c>
      <c r="M8731" t="s">
        <v>1224</v>
      </c>
    </row>
    <row r="8732" spans="1:14" hidden="1" x14ac:dyDescent="0.2">
      <c r="A8732" t="s">
        <v>60</v>
      </c>
      <c r="B8732" t="s">
        <v>1457</v>
      </c>
      <c r="C8732" t="s">
        <v>1145</v>
      </c>
      <c r="E8732" t="s">
        <v>1269</v>
      </c>
      <c r="F8732" t="s">
        <v>629</v>
      </c>
      <c r="G8732" t="s">
        <v>134</v>
      </c>
      <c r="H8732" t="s">
        <v>32</v>
      </c>
      <c r="I8732">
        <v>0</v>
      </c>
      <c r="J8732">
        <v>30.94</v>
      </c>
      <c r="K8732">
        <v>0</v>
      </c>
      <c r="L8732" t="s">
        <v>162</v>
      </c>
    </row>
    <row r="8733" spans="1:14" hidden="1" x14ac:dyDescent="0.2">
      <c r="A8733" t="s">
        <v>60</v>
      </c>
      <c r="B8733" t="s">
        <v>1457</v>
      </c>
      <c r="C8733" t="s">
        <v>1145</v>
      </c>
      <c r="E8733" t="s">
        <v>46</v>
      </c>
      <c r="I8733">
        <v>0</v>
      </c>
      <c r="J8733">
        <v>30.94</v>
      </c>
      <c r="K8733">
        <v>0</v>
      </c>
    </row>
    <row r="8734" spans="1:14" hidden="1" x14ac:dyDescent="0.2">
      <c r="A8734" t="s">
        <v>60</v>
      </c>
      <c r="B8734" t="s">
        <v>1457</v>
      </c>
      <c r="C8734" t="s">
        <v>1145</v>
      </c>
      <c r="E8734" t="s">
        <v>1367</v>
      </c>
      <c r="F8734" t="s">
        <v>1368</v>
      </c>
      <c r="G8734" t="s">
        <v>1191</v>
      </c>
      <c r="H8734" t="s">
        <v>198</v>
      </c>
      <c r="I8734">
        <v>17.25</v>
      </c>
      <c r="J8734">
        <v>30.94</v>
      </c>
      <c r="K8734">
        <v>533.71500000000003</v>
      </c>
      <c r="L8734" t="s">
        <v>162</v>
      </c>
      <c r="M8734" t="s">
        <v>1369</v>
      </c>
    </row>
    <row r="8735" spans="1:14" hidden="1" x14ac:dyDescent="0.2">
      <c r="A8735" t="s">
        <v>67</v>
      </c>
      <c r="B8735" t="s">
        <v>1457</v>
      </c>
      <c r="C8735" t="s">
        <v>1145</v>
      </c>
      <c r="E8735" t="s">
        <v>557</v>
      </c>
      <c r="I8735">
        <v>0</v>
      </c>
      <c r="J8735">
        <v>30.94</v>
      </c>
      <c r="K8735">
        <v>0</v>
      </c>
      <c r="N8735" t="s">
        <v>1459</v>
      </c>
    </row>
    <row r="8736" spans="1:14" hidden="1" x14ac:dyDescent="0.2">
      <c r="A8736" t="s">
        <v>67</v>
      </c>
      <c r="B8736" t="s">
        <v>1457</v>
      </c>
      <c r="C8736" t="s">
        <v>1145</v>
      </c>
      <c r="E8736" t="s">
        <v>1402</v>
      </c>
      <c r="F8736" t="s">
        <v>1342</v>
      </c>
      <c r="G8736" t="s">
        <v>134</v>
      </c>
      <c r="H8736" t="s">
        <v>180</v>
      </c>
      <c r="I8736">
        <v>15</v>
      </c>
      <c r="J8736">
        <v>30.94</v>
      </c>
      <c r="K8736">
        <v>464.1</v>
      </c>
      <c r="L8736" t="s">
        <v>24</v>
      </c>
      <c r="M8736" t="s">
        <v>181</v>
      </c>
    </row>
    <row r="8737" spans="1:14" hidden="1" x14ac:dyDescent="0.2">
      <c r="A8737" t="s">
        <v>67</v>
      </c>
      <c r="B8737" t="s">
        <v>1457</v>
      </c>
      <c r="C8737" t="s">
        <v>1145</v>
      </c>
      <c r="E8737" t="s">
        <v>20</v>
      </c>
      <c r="I8737">
        <v>2</v>
      </c>
      <c r="J8737">
        <v>30.94</v>
      </c>
      <c r="K8737">
        <v>61.88</v>
      </c>
    </row>
    <row r="8738" spans="1:14" hidden="1" x14ac:dyDescent="0.2">
      <c r="A8738" t="s">
        <v>67</v>
      </c>
      <c r="B8738" t="s">
        <v>1457</v>
      </c>
      <c r="C8738" t="s">
        <v>1145</v>
      </c>
      <c r="E8738" t="s">
        <v>1237</v>
      </c>
      <c r="F8738" t="s">
        <v>1238</v>
      </c>
      <c r="G8738" t="s">
        <v>134</v>
      </c>
      <c r="H8738" t="s">
        <v>145</v>
      </c>
      <c r="I8738">
        <v>0</v>
      </c>
      <c r="J8738">
        <v>30.94</v>
      </c>
      <c r="K8738">
        <v>0</v>
      </c>
      <c r="L8738" t="s">
        <v>24</v>
      </c>
      <c r="M8738" t="s">
        <v>1239</v>
      </c>
    </row>
    <row r="8739" spans="1:14" hidden="1" x14ac:dyDescent="0.2">
      <c r="A8739" t="s">
        <v>67</v>
      </c>
      <c r="B8739" t="s">
        <v>1457</v>
      </c>
      <c r="C8739" t="s">
        <v>1145</v>
      </c>
      <c r="E8739" t="s">
        <v>17</v>
      </c>
      <c r="I8739">
        <v>3.75</v>
      </c>
      <c r="J8739">
        <v>30.94</v>
      </c>
      <c r="K8739">
        <v>116.02500000000001</v>
      </c>
    </row>
    <row r="8740" spans="1:14" hidden="1" x14ac:dyDescent="0.2">
      <c r="A8740" t="s">
        <v>67</v>
      </c>
      <c r="B8740" t="s">
        <v>1457</v>
      </c>
      <c r="C8740" t="s">
        <v>1145</v>
      </c>
      <c r="E8740" t="s">
        <v>116</v>
      </c>
      <c r="I8740">
        <v>3.75</v>
      </c>
      <c r="J8740">
        <v>30.94</v>
      </c>
      <c r="K8740">
        <v>116.02500000000001</v>
      </c>
    </row>
    <row r="8741" spans="1:14" hidden="1" x14ac:dyDescent="0.2">
      <c r="A8741" t="s">
        <v>67</v>
      </c>
      <c r="B8741" t="s">
        <v>1457</v>
      </c>
      <c r="C8741" t="s">
        <v>1145</v>
      </c>
      <c r="E8741" t="s">
        <v>1458</v>
      </c>
      <c r="F8741" t="s">
        <v>1354</v>
      </c>
      <c r="G8741" t="s">
        <v>134</v>
      </c>
      <c r="H8741" t="s">
        <v>64</v>
      </c>
      <c r="I8741">
        <v>0</v>
      </c>
      <c r="J8741">
        <v>30.94</v>
      </c>
      <c r="K8741">
        <v>0</v>
      </c>
      <c r="L8741" t="s">
        <v>24</v>
      </c>
      <c r="M8741" t="s">
        <v>1224</v>
      </c>
    </row>
    <row r="8742" spans="1:14" hidden="1" x14ac:dyDescent="0.2">
      <c r="A8742" t="s">
        <v>67</v>
      </c>
      <c r="B8742" t="s">
        <v>1457</v>
      </c>
      <c r="C8742" t="s">
        <v>1145</v>
      </c>
      <c r="E8742" t="s">
        <v>1269</v>
      </c>
      <c r="F8742" t="s">
        <v>629</v>
      </c>
      <c r="G8742" t="s">
        <v>134</v>
      </c>
      <c r="H8742" t="s">
        <v>32</v>
      </c>
      <c r="I8742">
        <v>2</v>
      </c>
      <c r="J8742">
        <v>30.94</v>
      </c>
      <c r="K8742">
        <v>61.88</v>
      </c>
      <c r="L8742" t="s">
        <v>162</v>
      </c>
    </row>
    <row r="8743" spans="1:14" hidden="1" x14ac:dyDescent="0.2">
      <c r="A8743" t="s">
        <v>67</v>
      </c>
      <c r="B8743" t="s">
        <v>1457</v>
      </c>
      <c r="C8743" t="s">
        <v>1145</v>
      </c>
      <c r="E8743" t="s">
        <v>46</v>
      </c>
      <c r="I8743">
        <v>0</v>
      </c>
      <c r="J8743">
        <v>30.94</v>
      </c>
      <c r="K8743">
        <v>0</v>
      </c>
    </row>
    <row r="8744" spans="1:14" hidden="1" x14ac:dyDescent="0.2">
      <c r="A8744" t="s">
        <v>67</v>
      </c>
      <c r="B8744" t="s">
        <v>1457</v>
      </c>
      <c r="C8744" t="s">
        <v>1145</v>
      </c>
      <c r="E8744" t="s">
        <v>1367</v>
      </c>
      <c r="F8744" t="s">
        <v>1368</v>
      </c>
      <c r="G8744" t="s">
        <v>1191</v>
      </c>
      <c r="H8744" t="s">
        <v>198</v>
      </c>
      <c r="I8744">
        <v>12.25</v>
      </c>
      <c r="J8744">
        <v>30.94</v>
      </c>
      <c r="K8744">
        <v>379.01499999999999</v>
      </c>
      <c r="L8744" t="s">
        <v>162</v>
      </c>
      <c r="M8744" t="s">
        <v>1369</v>
      </c>
    </row>
    <row r="8745" spans="1:14" hidden="1" x14ac:dyDescent="0.2">
      <c r="A8745" t="s">
        <v>68</v>
      </c>
      <c r="B8745" t="s">
        <v>1457</v>
      </c>
      <c r="C8745" t="s">
        <v>1145</v>
      </c>
      <c r="E8745" t="s">
        <v>557</v>
      </c>
      <c r="I8745">
        <v>0</v>
      </c>
      <c r="J8745">
        <v>30.94</v>
      </c>
      <c r="K8745">
        <v>0</v>
      </c>
      <c r="N8745" t="s">
        <v>1459</v>
      </c>
    </row>
    <row r="8746" spans="1:14" hidden="1" x14ac:dyDescent="0.2">
      <c r="A8746" t="s">
        <v>68</v>
      </c>
      <c r="B8746" t="s">
        <v>1457</v>
      </c>
      <c r="C8746" t="s">
        <v>1145</v>
      </c>
      <c r="E8746" t="s">
        <v>1402</v>
      </c>
      <c r="F8746" t="s">
        <v>1342</v>
      </c>
      <c r="G8746" t="s">
        <v>134</v>
      </c>
      <c r="H8746" t="s">
        <v>180</v>
      </c>
      <c r="I8746">
        <v>21</v>
      </c>
      <c r="J8746">
        <v>30.94</v>
      </c>
      <c r="K8746">
        <v>649.74</v>
      </c>
      <c r="L8746" t="s">
        <v>24</v>
      </c>
      <c r="M8746" t="s">
        <v>181</v>
      </c>
    </row>
    <row r="8747" spans="1:14" hidden="1" x14ac:dyDescent="0.2">
      <c r="A8747" t="s">
        <v>68</v>
      </c>
      <c r="B8747" t="s">
        <v>1457</v>
      </c>
      <c r="C8747" t="s">
        <v>1145</v>
      </c>
      <c r="E8747" t="s">
        <v>20</v>
      </c>
      <c r="I8747">
        <v>2</v>
      </c>
      <c r="J8747">
        <v>30.94</v>
      </c>
      <c r="K8747">
        <v>61.88</v>
      </c>
    </row>
    <row r="8748" spans="1:14" hidden="1" x14ac:dyDescent="0.2">
      <c r="A8748" t="s">
        <v>68</v>
      </c>
      <c r="B8748" t="s">
        <v>1457</v>
      </c>
      <c r="C8748" t="s">
        <v>1145</v>
      </c>
      <c r="E8748" t="s">
        <v>1237</v>
      </c>
      <c r="F8748" t="s">
        <v>1238</v>
      </c>
      <c r="G8748" t="s">
        <v>134</v>
      </c>
      <c r="H8748" t="s">
        <v>145</v>
      </c>
      <c r="I8748">
        <v>2</v>
      </c>
      <c r="J8748">
        <v>30.94</v>
      </c>
      <c r="K8748">
        <v>61.88</v>
      </c>
      <c r="L8748" t="s">
        <v>24</v>
      </c>
      <c r="M8748" t="s">
        <v>1239</v>
      </c>
    </row>
    <row r="8749" spans="1:14" hidden="1" x14ac:dyDescent="0.2">
      <c r="A8749" t="s">
        <v>68</v>
      </c>
      <c r="B8749" t="s">
        <v>1457</v>
      </c>
      <c r="C8749" t="s">
        <v>1145</v>
      </c>
      <c r="E8749" t="s">
        <v>17</v>
      </c>
      <c r="I8749">
        <v>0</v>
      </c>
      <c r="J8749">
        <v>30.94</v>
      </c>
      <c r="K8749">
        <v>0</v>
      </c>
    </row>
    <row r="8750" spans="1:14" hidden="1" x14ac:dyDescent="0.2">
      <c r="A8750" t="s">
        <v>68</v>
      </c>
      <c r="B8750" t="s">
        <v>1457</v>
      </c>
      <c r="C8750" t="s">
        <v>1145</v>
      </c>
      <c r="E8750" t="s">
        <v>116</v>
      </c>
      <c r="I8750">
        <v>0</v>
      </c>
      <c r="J8750">
        <v>30.94</v>
      </c>
      <c r="K8750">
        <v>0</v>
      </c>
    </row>
    <row r="8751" spans="1:14" hidden="1" x14ac:dyDescent="0.2">
      <c r="A8751" t="s">
        <v>68</v>
      </c>
      <c r="B8751" t="s">
        <v>1457</v>
      </c>
      <c r="C8751" t="s">
        <v>1145</v>
      </c>
      <c r="E8751" t="s">
        <v>1458</v>
      </c>
      <c r="F8751" t="s">
        <v>1354</v>
      </c>
      <c r="G8751" t="s">
        <v>134</v>
      </c>
      <c r="H8751" t="s">
        <v>64</v>
      </c>
      <c r="I8751">
        <v>0</v>
      </c>
      <c r="J8751">
        <v>30.94</v>
      </c>
      <c r="K8751">
        <v>0</v>
      </c>
      <c r="L8751" t="s">
        <v>24</v>
      </c>
      <c r="M8751" t="s">
        <v>1224</v>
      </c>
    </row>
    <row r="8752" spans="1:14" hidden="1" x14ac:dyDescent="0.2">
      <c r="A8752" t="s">
        <v>68</v>
      </c>
      <c r="B8752" t="s">
        <v>1457</v>
      </c>
      <c r="C8752" t="s">
        <v>1145</v>
      </c>
      <c r="E8752" t="s">
        <v>1269</v>
      </c>
      <c r="F8752" t="s">
        <v>629</v>
      </c>
      <c r="G8752" t="s">
        <v>134</v>
      </c>
      <c r="H8752" t="s">
        <v>32</v>
      </c>
      <c r="I8752">
        <v>3.5</v>
      </c>
      <c r="J8752">
        <v>30.94</v>
      </c>
      <c r="K8752">
        <v>108.29</v>
      </c>
      <c r="L8752" t="s">
        <v>162</v>
      </c>
    </row>
    <row r="8753" spans="1:14" hidden="1" x14ac:dyDescent="0.2">
      <c r="A8753" t="s">
        <v>68</v>
      </c>
      <c r="B8753" t="s">
        <v>1457</v>
      </c>
      <c r="C8753" t="s">
        <v>1145</v>
      </c>
      <c r="E8753" t="s">
        <v>46</v>
      </c>
      <c r="I8753">
        <v>0</v>
      </c>
      <c r="J8753">
        <v>30.94</v>
      </c>
      <c r="K8753">
        <v>0</v>
      </c>
    </row>
    <row r="8754" spans="1:14" hidden="1" x14ac:dyDescent="0.2">
      <c r="A8754" t="s">
        <v>68</v>
      </c>
      <c r="B8754" t="s">
        <v>1457</v>
      </c>
      <c r="C8754" t="s">
        <v>1145</v>
      </c>
      <c r="E8754" t="s">
        <v>1367</v>
      </c>
      <c r="F8754" t="s">
        <v>1368</v>
      </c>
      <c r="G8754" t="s">
        <v>1191</v>
      </c>
      <c r="H8754" t="s">
        <v>198</v>
      </c>
      <c r="I8754">
        <v>0</v>
      </c>
      <c r="J8754">
        <v>30.94</v>
      </c>
      <c r="K8754">
        <v>0</v>
      </c>
      <c r="L8754" t="s">
        <v>162</v>
      </c>
      <c r="M8754" t="s">
        <v>1369</v>
      </c>
    </row>
    <row r="8755" spans="1:14" hidden="1" x14ac:dyDescent="0.2">
      <c r="A8755" t="s">
        <v>68</v>
      </c>
      <c r="B8755" t="s">
        <v>1457</v>
      </c>
      <c r="C8755" t="s">
        <v>1145</v>
      </c>
      <c r="E8755" t="s">
        <v>1367</v>
      </c>
      <c r="F8755" t="s">
        <v>1368</v>
      </c>
      <c r="G8755" t="s">
        <v>1191</v>
      </c>
      <c r="H8755" t="s">
        <v>198</v>
      </c>
      <c r="I8755">
        <v>10.25</v>
      </c>
      <c r="J8755">
        <v>30.94</v>
      </c>
      <c r="K8755">
        <v>317.13499999999999</v>
      </c>
      <c r="L8755" t="s">
        <v>162</v>
      </c>
      <c r="M8755" t="s">
        <v>1369</v>
      </c>
    </row>
    <row r="8756" spans="1:14" hidden="1" x14ac:dyDescent="0.2">
      <c r="A8756" t="s">
        <v>69</v>
      </c>
      <c r="B8756" t="s">
        <v>1457</v>
      </c>
      <c r="C8756" t="s">
        <v>1145</v>
      </c>
      <c r="E8756" t="s">
        <v>557</v>
      </c>
      <c r="I8756">
        <v>0</v>
      </c>
      <c r="J8756">
        <v>30.94</v>
      </c>
      <c r="K8756">
        <v>0</v>
      </c>
      <c r="N8756" t="s">
        <v>1459</v>
      </c>
    </row>
    <row r="8757" spans="1:14" hidden="1" x14ac:dyDescent="0.2">
      <c r="A8757" t="s">
        <v>69</v>
      </c>
      <c r="B8757" t="s">
        <v>1457</v>
      </c>
      <c r="C8757" t="s">
        <v>1145</v>
      </c>
      <c r="E8757" t="s">
        <v>1402</v>
      </c>
      <c r="F8757" t="s">
        <v>1342</v>
      </c>
      <c r="G8757" t="s">
        <v>134</v>
      </c>
      <c r="H8757" t="s">
        <v>180</v>
      </c>
      <c r="I8757">
        <v>15</v>
      </c>
      <c r="J8757">
        <v>30.94</v>
      </c>
      <c r="K8757">
        <v>464.1</v>
      </c>
      <c r="L8757" t="s">
        <v>24</v>
      </c>
      <c r="M8757" t="s">
        <v>181</v>
      </c>
    </row>
    <row r="8758" spans="1:14" hidden="1" x14ac:dyDescent="0.2">
      <c r="A8758" t="s">
        <v>69</v>
      </c>
      <c r="B8758" t="s">
        <v>1457</v>
      </c>
      <c r="C8758" t="s">
        <v>1145</v>
      </c>
      <c r="E8758" t="s">
        <v>20</v>
      </c>
      <c r="I8758">
        <v>1</v>
      </c>
      <c r="J8758">
        <v>30.94</v>
      </c>
      <c r="K8758">
        <v>30.94</v>
      </c>
    </row>
    <row r="8759" spans="1:14" hidden="1" x14ac:dyDescent="0.2">
      <c r="A8759" t="s">
        <v>69</v>
      </c>
      <c r="B8759" t="s">
        <v>1457</v>
      </c>
      <c r="C8759" t="s">
        <v>1145</v>
      </c>
      <c r="E8759" t="s">
        <v>1237</v>
      </c>
      <c r="F8759" t="s">
        <v>1238</v>
      </c>
      <c r="G8759" t="s">
        <v>134</v>
      </c>
      <c r="H8759" t="s">
        <v>145</v>
      </c>
      <c r="I8759">
        <v>0</v>
      </c>
      <c r="J8759">
        <v>30.94</v>
      </c>
      <c r="K8759">
        <v>0</v>
      </c>
      <c r="L8759" t="s">
        <v>24</v>
      </c>
      <c r="M8759" t="s">
        <v>1239</v>
      </c>
    </row>
    <row r="8760" spans="1:14" hidden="1" x14ac:dyDescent="0.2">
      <c r="A8760" t="s">
        <v>69</v>
      </c>
      <c r="B8760" t="s">
        <v>1457</v>
      </c>
      <c r="C8760" t="s">
        <v>1145</v>
      </c>
      <c r="E8760" t="s">
        <v>17</v>
      </c>
      <c r="I8760">
        <v>0</v>
      </c>
      <c r="J8760">
        <v>30.94</v>
      </c>
      <c r="K8760">
        <v>0</v>
      </c>
    </row>
    <row r="8761" spans="1:14" hidden="1" x14ac:dyDescent="0.2">
      <c r="A8761" t="s">
        <v>69</v>
      </c>
      <c r="B8761" t="s">
        <v>1457</v>
      </c>
      <c r="C8761" t="s">
        <v>1145</v>
      </c>
      <c r="E8761" t="s">
        <v>116</v>
      </c>
      <c r="I8761">
        <v>0</v>
      </c>
      <c r="J8761">
        <v>30.94</v>
      </c>
      <c r="K8761">
        <v>0</v>
      </c>
    </row>
    <row r="8762" spans="1:14" hidden="1" x14ac:dyDescent="0.2">
      <c r="A8762" t="s">
        <v>69</v>
      </c>
      <c r="B8762" t="s">
        <v>1457</v>
      </c>
      <c r="C8762" t="s">
        <v>1145</v>
      </c>
      <c r="E8762" t="s">
        <v>1458</v>
      </c>
      <c r="F8762" t="s">
        <v>1354</v>
      </c>
      <c r="G8762" t="s">
        <v>134</v>
      </c>
      <c r="H8762" t="s">
        <v>64</v>
      </c>
      <c r="I8762">
        <v>0</v>
      </c>
      <c r="J8762">
        <v>30.94</v>
      </c>
      <c r="K8762">
        <v>0</v>
      </c>
      <c r="L8762" t="s">
        <v>24</v>
      </c>
      <c r="M8762" t="s">
        <v>1224</v>
      </c>
    </row>
    <row r="8763" spans="1:14" hidden="1" x14ac:dyDescent="0.2">
      <c r="A8763" t="s">
        <v>69</v>
      </c>
      <c r="B8763" t="s">
        <v>1457</v>
      </c>
      <c r="C8763" t="s">
        <v>1145</v>
      </c>
      <c r="E8763" t="s">
        <v>1269</v>
      </c>
      <c r="F8763" t="s">
        <v>629</v>
      </c>
      <c r="G8763" t="s">
        <v>134</v>
      </c>
      <c r="H8763" t="s">
        <v>32</v>
      </c>
      <c r="I8763">
        <v>0</v>
      </c>
      <c r="J8763">
        <v>30.94</v>
      </c>
      <c r="K8763">
        <v>0</v>
      </c>
      <c r="L8763" t="s">
        <v>162</v>
      </c>
    </row>
    <row r="8764" spans="1:14" hidden="1" x14ac:dyDescent="0.2">
      <c r="A8764" t="s">
        <v>69</v>
      </c>
      <c r="B8764" t="s">
        <v>1457</v>
      </c>
      <c r="C8764" t="s">
        <v>1145</v>
      </c>
      <c r="E8764" t="s">
        <v>46</v>
      </c>
      <c r="I8764">
        <v>0</v>
      </c>
      <c r="J8764">
        <v>30.94</v>
      </c>
      <c r="K8764">
        <v>0</v>
      </c>
    </row>
    <row r="8765" spans="1:14" hidden="1" x14ac:dyDescent="0.2">
      <c r="A8765" t="s">
        <v>69</v>
      </c>
      <c r="B8765" t="s">
        <v>1457</v>
      </c>
      <c r="C8765" t="s">
        <v>1145</v>
      </c>
      <c r="E8765" t="s">
        <v>1367</v>
      </c>
      <c r="F8765" t="s">
        <v>1368</v>
      </c>
      <c r="G8765" t="s">
        <v>1191</v>
      </c>
      <c r="H8765" t="s">
        <v>198</v>
      </c>
      <c r="I8765">
        <v>0</v>
      </c>
      <c r="J8765">
        <v>30.94</v>
      </c>
      <c r="K8765">
        <v>0</v>
      </c>
      <c r="L8765" t="s">
        <v>162</v>
      </c>
      <c r="M8765" t="s">
        <v>1369</v>
      </c>
    </row>
    <row r="8766" spans="1:14" hidden="1" x14ac:dyDescent="0.2">
      <c r="A8766" t="s">
        <v>69</v>
      </c>
      <c r="B8766" t="s">
        <v>1457</v>
      </c>
      <c r="C8766" t="s">
        <v>1145</v>
      </c>
      <c r="E8766" t="s">
        <v>1367</v>
      </c>
      <c r="F8766" t="s">
        <v>1368</v>
      </c>
      <c r="G8766" t="s">
        <v>1191</v>
      </c>
      <c r="H8766" t="s">
        <v>198</v>
      </c>
      <c r="I8766">
        <v>15</v>
      </c>
      <c r="J8766">
        <v>30.94</v>
      </c>
      <c r="K8766">
        <v>464.1</v>
      </c>
      <c r="L8766" t="s">
        <v>162</v>
      </c>
      <c r="M8766" t="s">
        <v>1369</v>
      </c>
    </row>
    <row r="8767" spans="1:14" hidden="1" x14ac:dyDescent="0.2">
      <c r="A8767" t="s">
        <v>70</v>
      </c>
      <c r="B8767" t="s">
        <v>1457</v>
      </c>
      <c r="C8767" t="s">
        <v>1145</v>
      </c>
      <c r="E8767" t="s">
        <v>557</v>
      </c>
      <c r="I8767">
        <v>0</v>
      </c>
      <c r="J8767">
        <v>30.94</v>
      </c>
      <c r="K8767">
        <v>0</v>
      </c>
      <c r="N8767" t="s">
        <v>1459</v>
      </c>
    </row>
    <row r="8768" spans="1:14" hidden="1" x14ac:dyDescent="0.2">
      <c r="A8768" t="s">
        <v>70</v>
      </c>
      <c r="B8768" t="s">
        <v>1457</v>
      </c>
      <c r="C8768" t="s">
        <v>1145</v>
      </c>
      <c r="E8768" t="s">
        <v>1402</v>
      </c>
      <c r="F8768" t="s">
        <v>1342</v>
      </c>
      <c r="G8768" t="s">
        <v>134</v>
      </c>
      <c r="H8768" t="s">
        <v>180</v>
      </c>
      <c r="I8768">
        <v>0</v>
      </c>
      <c r="J8768">
        <v>30.94</v>
      </c>
      <c r="K8768">
        <v>0</v>
      </c>
      <c r="L8768" t="s">
        <v>24</v>
      </c>
      <c r="M8768" t="s">
        <v>181</v>
      </c>
    </row>
    <row r="8769" spans="1:14" hidden="1" x14ac:dyDescent="0.2">
      <c r="A8769" t="s">
        <v>70</v>
      </c>
      <c r="B8769" t="s">
        <v>1457</v>
      </c>
      <c r="C8769" t="s">
        <v>1145</v>
      </c>
      <c r="E8769" t="s">
        <v>20</v>
      </c>
      <c r="I8769">
        <v>0</v>
      </c>
      <c r="J8769">
        <v>30.94</v>
      </c>
      <c r="K8769">
        <v>0</v>
      </c>
    </row>
    <row r="8770" spans="1:14" hidden="1" x14ac:dyDescent="0.2">
      <c r="A8770" t="s">
        <v>70</v>
      </c>
      <c r="B8770" t="s">
        <v>1457</v>
      </c>
      <c r="C8770" t="s">
        <v>1145</v>
      </c>
      <c r="E8770" t="s">
        <v>1237</v>
      </c>
      <c r="F8770" t="s">
        <v>1238</v>
      </c>
      <c r="G8770" t="s">
        <v>134</v>
      </c>
      <c r="H8770" t="s">
        <v>145</v>
      </c>
      <c r="I8770">
        <v>0</v>
      </c>
      <c r="J8770">
        <v>30.94</v>
      </c>
      <c r="K8770">
        <v>0</v>
      </c>
      <c r="L8770" t="s">
        <v>24</v>
      </c>
      <c r="M8770" t="s">
        <v>1239</v>
      </c>
    </row>
    <row r="8771" spans="1:14" hidden="1" x14ac:dyDescent="0.2">
      <c r="A8771" t="s">
        <v>70</v>
      </c>
      <c r="B8771" t="s">
        <v>1457</v>
      </c>
      <c r="C8771" t="s">
        <v>1145</v>
      </c>
      <c r="E8771" t="s">
        <v>17</v>
      </c>
      <c r="I8771">
        <v>38.75</v>
      </c>
      <c r="J8771">
        <v>30.94</v>
      </c>
      <c r="K8771">
        <v>1198.925</v>
      </c>
    </row>
    <row r="8772" spans="1:14" hidden="1" x14ac:dyDescent="0.2">
      <c r="A8772" t="s">
        <v>70</v>
      </c>
      <c r="B8772" t="s">
        <v>1457</v>
      </c>
      <c r="C8772" t="s">
        <v>1145</v>
      </c>
      <c r="E8772" t="s">
        <v>116</v>
      </c>
      <c r="I8772">
        <v>0</v>
      </c>
      <c r="J8772">
        <v>30.94</v>
      </c>
      <c r="K8772">
        <v>0</v>
      </c>
    </row>
    <row r="8773" spans="1:14" hidden="1" x14ac:dyDescent="0.2">
      <c r="A8773" t="s">
        <v>70</v>
      </c>
      <c r="B8773" t="s">
        <v>1457</v>
      </c>
      <c r="C8773" t="s">
        <v>1145</v>
      </c>
      <c r="E8773" t="s">
        <v>1458</v>
      </c>
      <c r="F8773" t="s">
        <v>1354</v>
      </c>
      <c r="G8773" t="s">
        <v>134</v>
      </c>
      <c r="H8773" t="s">
        <v>64</v>
      </c>
      <c r="I8773">
        <v>0</v>
      </c>
      <c r="J8773">
        <v>30.94</v>
      </c>
      <c r="K8773">
        <v>0</v>
      </c>
      <c r="L8773" t="s">
        <v>24</v>
      </c>
      <c r="M8773" t="s">
        <v>1224</v>
      </c>
    </row>
    <row r="8774" spans="1:14" hidden="1" x14ac:dyDescent="0.2">
      <c r="A8774" t="s">
        <v>70</v>
      </c>
      <c r="B8774" t="s">
        <v>1457</v>
      </c>
      <c r="C8774" t="s">
        <v>1145</v>
      </c>
      <c r="E8774" t="s">
        <v>1269</v>
      </c>
      <c r="F8774" t="s">
        <v>629</v>
      </c>
      <c r="G8774" t="s">
        <v>134</v>
      </c>
      <c r="H8774" t="s">
        <v>32</v>
      </c>
      <c r="I8774">
        <v>0</v>
      </c>
      <c r="J8774">
        <v>30.94</v>
      </c>
      <c r="K8774">
        <v>0</v>
      </c>
      <c r="L8774" t="s">
        <v>162</v>
      </c>
    </row>
    <row r="8775" spans="1:14" hidden="1" x14ac:dyDescent="0.2">
      <c r="A8775" t="s">
        <v>70</v>
      </c>
      <c r="B8775" t="s">
        <v>1457</v>
      </c>
      <c r="C8775" t="s">
        <v>1145</v>
      </c>
      <c r="E8775" t="s">
        <v>46</v>
      </c>
      <c r="I8775">
        <v>0</v>
      </c>
      <c r="J8775">
        <v>30.94</v>
      </c>
      <c r="K8775">
        <v>0</v>
      </c>
    </row>
    <row r="8776" spans="1:14" hidden="1" x14ac:dyDescent="0.2">
      <c r="A8776" t="s">
        <v>70</v>
      </c>
      <c r="B8776" t="s">
        <v>1457</v>
      </c>
      <c r="C8776" t="s">
        <v>1145</v>
      </c>
      <c r="E8776" t="s">
        <v>1367</v>
      </c>
      <c r="F8776" t="s">
        <v>1368</v>
      </c>
      <c r="G8776" t="s">
        <v>1191</v>
      </c>
      <c r="H8776" t="s">
        <v>198</v>
      </c>
      <c r="I8776">
        <v>0</v>
      </c>
      <c r="J8776">
        <v>30.94</v>
      </c>
      <c r="K8776">
        <v>0</v>
      </c>
      <c r="L8776" t="s">
        <v>162</v>
      </c>
      <c r="M8776" t="s">
        <v>1369</v>
      </c>
    </row>
    <row r="8777" spans="1:14" hidden="1" x14ac:dyDescent="0.2">
      <c r="A8777" t="s">
        <v>70</v>
      </c>
      <c r="B8777" t="s">
        <v>1457</v>
      </c>
      <c r="C8777" t="s">
        <v>1145</v>
      </c>
      <c r="E8777" t="s">
        <v>1367</v>
      </c>
      <c r="F8777" t="s">
        <v>1368</v>
      </c>
      <c r="G8777" t="s">
        <v>1191</v>
      </c>
      <c r="H8777" t="s">
        <v>198</v>
      </c>
      <c r="I8777">
        <v>0</v>
      </c>
      <c r="J8777">
        <v>30.94</v>
      </c>
      <c r="K8777">
        <v>0</v>
      </c>
      <c r="L8777" t="s">
        <v>162</v>
      </c>
      <c r="M8777" t="s">
        <v>1369</v>
      </c>
    </row>
    <row r="8778" spans="1:14" hidden="1" x14ac:dyDescent="0.2">
      <c r="A8778" t="s">
        <v>71</v>
      </c>
      <c r="B8778" t="s">
        <v>1457</v>
      </c>
      <c r="C8778" t="s">
        <v>1145</v>
      </c>
      <c r="E8778" t="s">
        <v>557</v>
      </c>
      <c r="I8778">
        <v>0</v>
      </c>
      <c r="J8778">
        <v>30.94</v>
      </c>
      <c r="K8778">
        <v>0</v>
      </c>
      <c r="N8778" t="s">
        <v>1459</v>
      </c>
    </row>
    <row r="8779" spans="1:14" hidden="1" x14ac:dyDescent="0.2">
      <c r="A8779" t="s">
        <v>71</v>
      </c>
      <c r="B8779" t="s">
        <v>1457</v>
      </c>
      <c r="C8779" t="s">
        <v>1145</v>
      </c>
      <c r="E8779" t="s">
        <v>1402</v>
      </c>
      <c r="F8779" t="s">
        <v>1342</v>
      </c>
      <c r="G8779" t="s">
        <v>134</v>
      </c>
      <c r="H8779" t="s">
        <v>180</v>
      </c>
      <c r="I8779">
        <v>0</v>
      </c>
      <c r="J8779">
        <v>30.94</v>
      </c>
      <c r="K8779">
        <v>0</v>
      </c>
      <c r="L8779" t="s">
        <v>24</v>
      </c>
      <c r="M8779" t="s">
        <v>181</v>
      </c>
    </row>
    <row r="8780" spans="1:14" hidden="1" x14ac:dyDescent="0.2">
      <c r="A8780" t="s">
        <v>71</v>
      </c>
      <c r="B8780" t="s">
        <v>1457</v>
      </c>
      <c r="C8780" t="s">
        <v>1145</v>
      </c>
      <c r="E8780" t="s">
        <v>20</v>
      </c>
      <c r="I8780">
        <v>2</v>
      </c>
      <c r="J8780">
        <v>30.94</v>
      </c>
      <c r="K8780">
        <v>61.88</v>
      </c>
    </row>
    <row r="8781" spans="1:14" hidden="1" x14ac:dyDescent="0.2">
      <c r="A8781" t="s">
        <v>71</v>
      </c>
      <c r="B8781" t="s">
        <v>1457</v>
      </c>
      <c r="C8781" t="s">
        <v>1145</v>
      </c>
      <c r="E8781" t="s">
        <v>1237</v>
      </c>
      <c r="F8781" t="s">
        <v>1238</v>
      </c>
      <c r="G8781" t="s">
        <v>134</v>
      </c>
      <c r="H8781" t="s">
        <v>145</v>
      </c>
      <c r="I8781">
        <v>0</v>
      </c>
      <c r="J8781">
        <v>30.94</v>
      </c>
      <c r="K8781">
        <v>0</v>
      </c>
      <c r="L8781" t="s">
        <v>24</v>
      </c>
      <c r="M8781" t="s">
        <v>1239</v>
      </c>
    </row>
    <row r="8782" spans="1:14" hidden="1" x14ac:dyDescent="0.2">
      <c r="A8782" t="s">
        <v>71</v>
      </c>
      <c r="B8782" t="s">
        <v>1457</v>
      </c>
      <c r="C8782" t="s">
        <v>1145</v>
      </c>
      <c r="E8782" t="s">
        <v>17</v>
      </c>
      <c r="I8782">
        <v>0</v>
      </c>
      <c r="J8782">
        <v>30.94</v>
      </c>
      <c r="K8782">
        <v>0</v>
      </c>
    </row>
    <row r="8783" spans="1:14" hidden="1" x14ac:dyDescent="0.2">
      <c r="A8783" t="s">
        <v>71</v>
      </c>
      <c r="B8783" t="s">
        <v>1457</v>
      </c>
      <c r="C8783" t="s">
        <v>1145</v>
      </c>
      <c r="E8783" t="s">
        <v>116</v>
      </c>
      <c r="I8783">
        <v>0</v>
      </c>
      <c r="J8783">
        <v>30.94</v>
      </c>
      <c r="K8783">
        <v>0</v>
      </c>
    </row>
    <row r="8784" spans="1:14" hidden="1" x14ac:dyDescent="0.2">
      <c r="A8784" t="s">
        <v>71</v>
      </c>
      <c r="B8784" t="s">
        <v>1457</v>
      </c>
      <c r="C8784" t="s">
        <v>1145</v>
      </c>
      <c r="E8784" t="s">
        <v>1458</v>
      </c>
      <c r="F8784" t="s">
        <v>1354</v>
      </c>
      <c r="G8784" t="s">
        <v>134</v>
      </c>
      <c r="H8784" t="s">
        <v>64</v>
      </c>
      <c r="I8784">
        <v>0</v>
      </c>
      <c r="J8784">
        <v>30.94</v>
      </c>
      <c r="K8784">
        <v>0</v>
      </c>
      <c r="L8784" t="s">
        <v>24</v>
      </c>
      <c r="M8784" t="s">
        <v>1224</v>
      </c>
    </row>
    <row r="8785" spans="1:14" hidden="1" x14ac:dyDescent="0.2">
      <c r="A8785" t="s">
        <v>71</v>
      </c>
      <c r="B8785" t="s">
        <v>1457</v>
      </c>
      <c r="C8785" t="s">
        <v>1145</v>
      </c>
      <c r="E8785" t="s">
        <v>1269</v>
      </c>
      <c r="F8785" t="s">
        <v>629</v>
      </c>
      <c r="G8785" t="s">
        <v>134</v>
      </c>
      <c r="H8785" t="s">
        <v>32</v>
      </c>
      <c r="I8785">
        <v>5.75</v>
      </c>
      <c r="J8785">
        <v>30.94</v>
      </c>
      <c r="K8785">
        <v>177.905</v>
      </c>
      <c r="L8785" t="s">
        <v>162</v>
      </c>
    </row>
    <row r="8786" spans="1:14" hidden="1" x14ac:dyDescent="0.2">
      <c r="A8786" t="s">
        <v>71</v>
      </c>
      <c r="B8786" t="s">
        <v>1457</v>
      </c>
      <c r="C8786" t="s">
        <v>1145</v>
      </c>
      <c r="E8786" t="s">
        <v>46</v>
      </c>
      <c r="I8786">
        <v>0</v>
      </c>
      <c r="J8786">
        <v>30.94</v>
      </c>
      <c r="K8786">
        <v>0</v>
      </c>
    </row>
    <row r="8787" spans="1:14" hidden="1" x14ac:dyDescent="0.2">
      <c r="A8787" t="s">
        <v>71</v>
      </c>
      <c r="B8787" t="s">
        <v>1457</v>
      </c>
      <c r="C8787" t="s">
        <v>1145</v>
      </c>
      <c r="E8787" t="s">
        <v>1367</v>
      </c>
      <c r="F8787" t="s">
        <v>1368</v>
      </c>
      <c r="G8787" t="s">
        <v>1191</v>
      </c>
      <c r="H8787" t="s">
        <v>198</v>
      </c>
      <c r="I8787">
        <v>0</v>
      </c>
      <c r="J8787">
        <v>30.94</v>
      </c>
      <c r="K8787">
        <v>0</v>
      </c>
      <c r="L8787" t="s">
        <v>162</v>
      </c>
      <c r="M8787" t="s">
        <v>1369</v>
      </c>
    </row>
    <row r="8788" spans="1:14" hidden="1" x14ac:dyDescent="0.2">
      <c r="A8788" t="s">
        <v>71</v>
      </c>
      <c r="B8788" t="s">
        <v>1457</v>
      </c>
      <c r="C8788" t="s">
        <v>1145</v>
      </c>
      <c r="E8788" t="s">
        <v>1367</v>
      </c>
      <c r="F8788" t="s">
        <v>1368</v>
      </c>
      <c r="G8788" t="s">
        <v>1191</v>
      </c>
      <c r="H8788" t="s">
        <v>198</v>
      </c>
      <c r="I8788">
        <v>31</v>
      </c>
      <c r="J8788">
        <v>30.94</v>
      </c>
      <c r="K8788">
        <v>959.14</v>
      </c>
      <c r="L8788" t="s">
        <v>162</v>
      </c>
      <c r="M8788" t="s">
        <v>1369</v>
      </c>
    </row>
    <row r="8789" spans="1:14" hidden="1" x14ac:dyDescent="0.2">
      <c r="A8789" t="s">
        <v>72</v>
      </c>
      <c r="B8789" t="s">
        <v>1457</v>
      </c>
      <c r="C8789" t="s">
        <v>1145</v>
      </c>
      <c r="E8789" t="s">
        <v>557</v>
      </c>
      <c r="I8789">
        <v>0</v>
      </c>
      <c r="J8789">
        <v>30.94</v>
      </c>
      <c r="K8789">
        <v>0</v>
      </c>
      <c r="N8789" t="s">
        <v>1459</v>
      </c>
    </row>
    <row r="8790" spans="1:14" hidden="1" x14ac:dyDescent="0.2">
      <c r="A8790" t="s">
        <v>72</v>
      </c>
      <c r="B8790" t="s">
        <v>1457</v>
      </c>
      <c r="C8790" t="s">
        <v>1145</v>
      </c>
      <c r="E8790" t="s">
        <v>1402</v>
      </c>
      <c r="F8790" t="s">
        <v>1342</v>
      </c>
      <c r="G8790" t="s">
        <v>134</v>
      </c>
      <c r="H8790" t="s">
        <v>180</v>
      </c>
      <c r="I8790">
        <v>0</v>
      </c>
      <c r="J8790">
        <v>30.94</v>
      </c>
      <c r="K8790">
        <v>0</v>
      </c>
      <c r="L8790" t="s">
        <v>24</v>
      </c>
      <c r="M8790" t="s">
        <v>181</v>
      </c>
    </row>
    <row r="8791" spans="1:14" hidden="1" x14ac:dyDescent="0.2">
      <c r="A8791" t="s">
        <v>72</v>
      </c>
      <c r="B8791" t="s">
        <v>1457</v>
      </c>
      <c r="C8791" t="s">
        <v>1145</v>
      </c>
      <c r="E8791" t="s">
        <v>20</v>
      </c>
      <c r="I8791">
        <v>2</v>
      </c>
      <c r="J8791">
        <v>30.94</v>
      </c>
      <c r="K8791">
        <v>61.88</v>
      </c>
    </row>
    <row r="8792" spans="1:14" hidden="1" x14ac:dyDescent="0.2">
      <c r="A8792" t="s">
        <v>72</v>
      </c>
      <c r="B8792" t="s">
        <v>1457</v>
      </c>
      <c r="C8792" t="s">
        <v>1145</v>
      </c>
      <c r="E8792" t="s">
        <v>1237</v>
      </c>
      <c r="F8792" t="s">
        <v>1238</v>
      </c>
      <c r="G8792" t="s">
        <v>134</v>
      </c>
      <c r="H8792" t="s">
        <v>145</v>
      </c>
      <c r="I8792">
        <v>0</v>
      </c>
      <c r="J8792">
        <v>30.94</v>
      </c>
      <c r="K8792">
        <v>0</v>
      </c>
      <c r="L8792" t="s">
        <v>24</v>
      </c>
      <c r="M8792" t="s">
        <v>1239</v>
      </c>
    </row>
    <row r="8793" spans="1:14" hidden="1" x14ac:dyDescent="0.2">
      <c r="A8793" t="s">
        <v>72</v>
      </c>
      <c r="B8793" t="s">
        <v>1457</v>
      </c>
      <c r="C8793" t="s">
        <v>1145</v>
      </c>
      <c r="E8793" t="s">
        <v>17</v>
      </c>
      <c r="I8793">
        <v>0</v>
      </c>
      <c r="J8793">
        <v>30.94</v>
      </c>
      <c r="K8793">
        <v>0</v>
      </c>
    </row>
    <row r="8794" spans="1:14" hidden="1" x14ac:dyDescent="0.2">
      <c r="A8794" t="s">
        <v>72</v>
      </c>
      <c r="B8794" t="s">
        <v>1457</v>
      </c>
      <c r="C8794" t="s">
        <v>1145</v>
      </c>
      <c r="E8794" t="s">
        <v>116</v>
      </c>
      <c r="I8794">
        <v>0</v>
      </c>
      <c r="J8794">
        <v>30.94</v>
      </c>
      <c r="K8794">
        <v>0</v>
      </c>
    </row>
    <row r="8795" spans="1:14" hidden="1" x14ac:dyDescent="0.2">
      <c r="A8795" t="s">
        <v>72</v>
      </c>
      <c r="B8795" t="s">
        <v>1457</v>
      </c>
      <c r="C8795" t="s">
        <v>1145</v>
      </c>
      <c r="E8795" t="s">
        <v>1458</v>
      </c>
      <c r="F8795" t="s">
        <v>1354</v>
      </c>
      <c r="G8795" t="s">
        <v>134</v>
      </c>
      <c r="H8795" t="s">
        <v>64</v>
      </c>
      <c r="I8795">
        <v>2</v>
      </c>
      <c r="J8795">
        <v>30.94</v>
      </c>
      <c r="K8795">
        <v>61.88</v>
      </c>
      <c r="L8795" t="s">
        <v>24</v>
      </c>
      <c r="M8795" t="s">
        <v>1224</v>
      </c>
    </row>
    <row r="8796" spans="1:14" hidden="1" x14ac:dyDescent="0.2">
      <c r="A8796" t="s">
        <v>72</v>
      </c>
      <c r="B8796" t="s">
        <v>1457</v>
      </c>
      <c r="C8796" t="s">
        <v>1145</v>
      </c>
      <c r="E8796" t="s">
        <v>1269</v>
      </c>
      <c r="F8796" t="s">
        <v>629</v>
      </c>
      <c r="G8796" t="s">
        <v>134</v>
      </c>
      <c r="H8796" t="s">
        <v>32</v>
      </c>
      <c r="I8796">
        <v>14</v>
      </c>
      <c r="J8796">
        <v>30.94</v>
      </c>
      <c r="K8796">
        <v>433.16</v>
      </c>
      <c r="L8796" t="s">
        <v>162</v>
      </c>
    </row>
    <row r="8797" spans="1:14" hidden="1" x14ac:dyDescent="0.2">
      <c r="A8797" t="s">
        <v>72</v>
      </c>
      <c r="B8797" t="s">
        <v>1457</v>
      </c>
      <c r="C8797" t="s">
        <v>1145</v>
      </c>
      <c r="E8797" t="s">
        <v>46</v>
      </c>
      <c r="I8797">
        <v>0</v>
      </c>
      <c r="J8797">
        <v>30.94</v>
      </c>
      <c r="K8797">
        <v>0</v>
      </c>
    </row>
    <row r="8798" spans="1:14" hidden="1" x14ac:dyDescent="0.2">
      <c r="A8798" t="s">
        <v>72</v>
      </c>
      <c r="B8798" t="s">
        <v>1457</v>
      </c>
      <c r="C8798" t="s">
        <v>1145</v>
      </c>
      <c r="E8798" t="s">
        <v>1367</v>
      </c>
      <c r="F8798" t="s">
        <v>1368</v>
      </c>
      <c r="G8798" t="s">
        <v>1191</v>
      </c>
      <c r="H8798" t="s">
        <v>198</v>
      </c>
      <c r="I8798">
        <v>13</v>
      </c>
      <c r="J8798">
        <v>30.94</v>
      </c>
      <c r="K8798">
        <v>402.22</v>
      </c>
      <c r="L8798" t="s">
        <v>162</v>
      </c>
      <c r="M8798" t="s">
        <v>1369</v>
      </c>
    </row>
    <row r="8799" spans="1:14" hidden="1" x14ac:dyDescent="0.2">
      <c r="A8799" t="s">
        <v>72</v>
      </c>
      <c r="B8799" t="s">
        <v>1457</v>
      </c>
      <c r="C8799" t="s">
        <v>1145</v>
      </c>
      <c r="E8799" t="s">
        <v>1367</v>
      </c>
      <c r="F8799" t="s">
        <v>1368</v>
      </c>
      <c r="G8799" t="s">
        <v>1191</v>
      </c>
      <c r="H8799" t="s">
        <v>198</v>
      </c>
      <c r="I8799">
        <v>0</v>
      </c>
      <c r="J8799">
        <v>30.94</v>
      </c>
      <c r="K8799">
        <v>0</v>
      </c>
      <c r="L8799" t="s">
        <v>162</v>
      </c>
      <c r="M8799" t="s">
        <v>1369</v>
      </c>
    </row>
    <row r="8800" spans="1:14" hidden="1" x14ac:dyDescent="0.2">
      <c r="A8800" t="s">
        <v>74</v>
      </c>
      <c r="B8800" t="s">
        <v>1457</v>
      </c>
      <c r="C8800" t="s">
        <v>1145</v>
      </c>
      <c r="E8800" t="s">
        <v>557</v>
      </c>
      <c r="I8800">
        <v>19</v>
      </c>
      <c r="J8800">
        <v>30.94</v>
      </c>
      <c r="K8800">
        <v>587.86</v>
      </c>
      <c r="N8800" t="s">
        <v>1460</v>
      </c>
    </row>
    <row r="8801" spans="1:14" hidden="1" x14ac:dyDescent="0.2">
      <c r="A8801" t="s">
        <v>74</v>
      </c>
      <c r="B8801" t="s">
        <v>1457</v>
      </c>
      <c r="C8801" t="s">
        <v>1145</v>
      </c>
      <c r="E8801" t="s">
        <v>1402</v>
      </c>
      <c r="F8801" t="s">
        <v>1342</v>
      </c>
      <c r="G8801" t="s">
        <v>134</v>
      </c>
      <c r="H8801" t="s">
        <v>180</v>
      </c>
      <c r="I8801">
        <v>0</v>
      </c>
      <c r="J8801">
        <v>30.94</v>
      </c>
      <c r="K8801">
        <v>0</v>
      </c>
      <c r="L8801" t="s">
        <v>24</v>
      </c>
      <c r="M8801" t="s">
        <v>181</v>
      </c>
    </row>
    <row r="8802" spans="1:14" hidden="1" x14ac:dyDescent="0.2">
      <c r="A8802" t="s">
        <v>74</v>
      </c>
      <c r="B8802" t="s">
        <v>1457</v>
      </c>
      <c r="C8802" t="s">
        <v>1145</v>
      </c>
      <c r="E8802" t="s">
        <v>20</v>
      </c>
      <c r="I8802">
        <v>1</v>
      </c>
      <c r="J8802">
        <v>30.94</v>
      </c>
      <c r="K8802">
        <v>30.94</v>
      </c>
    </row>
    <row r="8803" spans="1:14" hidden="1" x14ac:dyDescent="0.2">
      <c r="A8803" t="s">
        <v>74</v>
      </c>
      <c r="B8803" t="s">
        <v>1457</v>
      </c>
      <c r="C8803" t="s">
        <v>1145</v>
      </c>
      <c r="E8803" t="s">
        <v>1237</v>
      </c>
      <c r="F8803" t="s">
        <v>1238</v>
      </c>
      <c r="G8803" t="s">
        <v>134</v>
      </c>
      <c r="H8803" t="s">
        <v>145</v>
      </c>
      <c r="I8803">
        <v>0</v>
      </c>
      <c r="J8803">
        <v>30.94</v>
      </c>
      <c r="K8803">
        <v>0</v>
      </c>
      <c r="L8803" t="s">
        <v>24</v>
      </c>
      <c r="M8803" t="s">
        <v>1239</v>
      </c>
    </row>
    <row r="8804" spans="1:14" hidden="1" x14ac:dyDescent="0.2">
      <c r="A8804" t="s">
        <v>74</v>
      </c>
      <c r="B8804" t="s">
        <v>1457</v>
      </c>
      <c r="C8804" t="s">
        <v>1145</v>
      </c>
      <c r="E8804" t="s">
        <v>17</v>
      </c>
      <c r="I8804">
        <v>0</v>
      </c>
      <c r="J8804">
        <v>30.94</v>
      </c>
      <c r="K8804">
        <v>0</v>
      </c>
    </row>
    <row r="8805" spans="1:14" hidden="1" x14ac:dyDescent="0.2">
      <c r="A8805" t="s">
        <v>74</v>
      </c>
      <c r="B8805" t="s">
        <v>1457</v>
      </c>
      <c r="C8805" t="s">
        <v>1145</v>
      </c>
      <c r="E8805" t="s">
        <v>116</v>
      </c>
      <c r="I8805">
        <v>0</v>
      </c>
      <c r="J8805">
        <v>30.94</v>
      </c>
      <c r="K8805">
        <v>0</v>
      </c>
    </row>
    <row r="8806" spans="1:14" hidden="1" x14ac:dyDescent="0.2">
      <c r="A8806" t="s">
        <v>74</v>
      </c>
      <c r="B8806" t="s">
        <v>1457</v>
      </c>
      <c r="C8806" t="s">
        <v>1145</v>
      </c>
      <c r="E8806" t="s">
        <v>1458</v>
      </c>
      <c r="F8806" t="s">
        <v>1354</v>
      </c>
      <c r="G8806" t="s">
        <v>134</v>
      </c>
      <c r="H8806" t="s">
        <v>64</v>
      </c>
      <c r="I8806">
        <v>4</v>
      </c>
      <c r="J8806">
        <v>30.94</v>
      </c>
      <c r="K8806">
        <v>123.76</v>
      </c>
      <c r="L8806" t="s">
        <v>24</v>
      </c>
      <c r="M8806" t="s">
        <v>1224</v>
      </c>
    </row>
    <row r="8807" spans="1:14" hidden="1" x14ac:dyDescent="0.2">
      <c r="A8807" t="s">
        <v>74</v>
      </c>
      <c r="B8807" t="s">
        <v>1457</v>
      </c>
      <c r="C8807" t="s">
        <v>1145</v>
      </c>
      <c r="E8807" t="s">
        <v>1269</v>
      </c>
      <c r="F8807" t="s">
        <v>629</v>
      </c>
      <c r="G8807" t="s">
        <v>134</v>
      </c>
      <c r="H8807" t="s">
        <v>32</v>
      </c>
      <c r="I8807">
        <v>3</v>
      </c>
      <c r="J8807">
        <v>30.94</v>
      </c>
      <c r="K8807">
        <v>92.82</v>
      </c>
      <c r="L8807" t="s">
        <v>162</v>
      </c>
    </row>
    <row r="8808" spans="1:14" hidden="1" x14ac:dyDescent="0.2">
      <c r="A8808" t="s">
        <v>74</v>
      </c>
      <c r="B8808" t="s">
        <v>1457</v>
      </c>
      <c r="C8808" t="s">
        <v>1145</v>
      </c>
      <c r="E8808" t="s">
        <v>46</v>
      </c>
      <c r="I8808">
        <v>0</v>
      </c>
      <c r="J8808">
        <v>30.94</v>
      </c>
      <c r="K8808">
        <v>0</v>
      </c>
    </row>
    <row r="8809" spans="1:14" hidden="1" x14ac:dyDescent="0.2">
      <c r="A8809" t="s">
        <v>74</v>
      </c>
      <c r="B8809" t="s">
        <v>1457</v>
      </c>
      <c r="C8809" t="s">
        <v>1145</v>
      </c>
      <c r="E8809" t="s">
        <v>1367</v>
      </c>
      <c r="F8809" t="s">
        <v>1368</v>
      </c>
      <c r="G8809" t="s">
        <v>1191</v>
      </c>
      <c r="H8809" t="s">
        <v>198</v>
      </c>
      <c r="I8809">
        <v>11.75</v>
      </c>
      <c r="J8809">
        <v>30.94</v>
      </c>
      <c r="K8809">
        <v>363.54500000000002</v>
      </c>
      <c r="L8809" t="s">
        <v>162</v>
      </c>
      <c r="M8809" t="s">
        <v>1369</v>
      </c>
    </row>
    <row r="8810" spans="1:14" hidden="1" x14ac:dyDescent="0.2">
      <c r="A8810" t="s">
        <v>74</v>
      </c>
      <c r="B8810" t="s">
        <v>1457</v>
      </c>
      <c r="C8810" t="s">
        <v>1145</v>
      </c>
      <c r="E8810" t="s">
        <v>1367</v>
      </c>
      <c r="F8810" t="s">
        <v>1368</v>
      </c>
      <c r="G8810" t="s">
        <v>1191</v>
      </c>
      <c r="H8810" t="s">
        <v>198</v>
      </c>
      <c r="I8810">
        <v>0</v>
      </c>
      <c r="J8810">
        <v>30.94</v>
      </c>
      <c r="K8810">
        <v>0</v>
      </c>
      <c r="L8810" t="s">
        <v>162</v>
      </c>
      <c r="M8810" t="s">
        <v>1369</v>
      </c>
    </row>
    <row r="8811" spans="1:14" hidden="1" x14ac:dyDescent="0.2">
      <c r="A8811" t="s">
        <v>75</v>
      </c>
      <c r="B8811" t="s">
        <v>1457</v>
      </c>
      <c r="C8811" t="s">
        <v>1145</v>
      </c>
      <c r="E8811" t="s">
        <v>557</v>
      </c>
      <c r="I8811">
        <v>6.75</v>
      </c>
      <c r="J8811">
        <v>30.94</v>
      </c>
      <c r="K8811">
        <v>208.845</v>
      </c>
      <c r="N8811" t="s">
        <v>1460</v>
      </c>
    </row>
    <row r="8812" spans="1:14" hidden="1" x14ac:dyDescent="0.2">
      <c r="A8812" t="s">
        <v>75</v>
      </c>
      <c r="B8812" t="s">
        <v>1457</v>
      </c>
      <c r="C8812" t="s">
        <v>1145</v>
      </c>
      <c r="E8812" t="s">
        <v>1402</v>
      </c>
      <c r="F8812" t="s">
        <v>1342</v>
      </c>
      <c r="G8812" t="s">
        <v>134</v>
      </c>
      <c r="H8812" t="s">
        <v>180</v>
      </c>
      <c r="I8812">
        <v>0</v>
      </c>
      <c r="J8812">
        <v>30.94</v>
      </c>
      <c r="K8812">
        <v>0</v>
      </c>
      <c r="L8812" t="s">
        <v>24</v>
      </c>
      <c r="M8812" t="s">
        <v>181</v>
      </c>
    </row>
    <row r="8813" spans="1:14" hidden="1" x14ac:dyDescent="0.2">
      <c r="A8813" t="s">
        <v>75</v>
      </c>
      <c r="B8813" t="s">
        <v>1457</v>
      </c>
      <c r="C8813" t="s">
        <v>1145</v>
      </c>
      <c r="E8813" t="s">
        <v>20</v>
      </c>
      <c r="I8813">
        <v>1.25</v>
      </c>
      <c r="J8813">
        <v>30.94</v>
      </c>
      <c r="K8813">
        <v>38.674999999999997</v>
      </c>
    </row>
    <row r="8814" spans="1:14" hidden="1" x14ac:dyDescent="0.2">
      <c r="A8814" t="s">
        <v>75</v>
      </c>
      <c r="B8814" t="s">
        <v>1457</v>
      </c>
      <c r="C8814" t="s">
        <v>1145</v>
      </c>
      <c r="E8814" t="s">
        <v>1237</v>
      </c>
      <c r="F8814" t="s">
        <v>1238</v>
      </c>
      <c r="G8814" t="s">
        <v>134</v>
      </c>
      <c r="H8814" t="s">
        <v>145</v>
      </c>
      <c r="I8814">
        <v>0</v>
      </c>
      <c r="J8814">
        <v>30.94</v>
      </c>
      <c r="K8814">
        <v>0</v>
      </c>
      <c r="L8814" t="s">
        <v>24</v>
      </c>
      <c r="M8814" t="s">
        <v>1239</v>
      </c>
    </row>
    <row r="8815" spans="1:14" hidden="1" x14ac:dyDescent="0.2">
      <c r="A8815" t="s">
        <v>75</v>
      </c>
      <c r="B8815" t="s">
        <v>1457</v>
      </c>
      <c r="C8815" t="s">
        <v>1145</v>
      </c>
      <c r="E8815" t="s">
        <v>17</v>
      </c>
      <c r="I8815">
        <v>4</v>
      </c>
      <c r="J8815">
        <v>30.94</v>
      </c>
      <c r="K8815">
        <v>123.76</v>
      </c>
    </row>
    <row r="8816" spans="1:14" hidden="1" x14ac:dyDescent="0.2">
      <c r="A8816" t="s">
        <v>75</v>
      </c>
      <c r="B8816" t="s">
        <v>1457</v>
      </c>
      <c r="C8816" t="s">
        <v>1145</v>
      </c>
      <c r="E8816" t="s">
        <v>116</v>
      </c>
      <c r="I8816">
        <v>0</v>
      </c>
      <c r="J8816">
        <v>30.94</v>
      </c>
      <c r="K8816">
        <v>0</v>
      </c>
    </row>
    <row r="8817" spans="1:14" hidden="1" x14ac:dyDescent="0.2">
      <c r="A8817" t="s">
        <v>75</v>
      </c>
      <c r="B8817" t="s">
        <v>1457</v>
      </c>
      <c r="C8817" t="s">
        <v>1145</v>
      </c>
      <c r="E8817" t="s">
        <v>1458</v>
      </c>
      <c r="F8817" t="s">
        <v>1354</v>
      </c>
      <c r="G8817" t="s">
        <v>134</v>
      </c>
      <c r="H8817" t="s">
        <v>64</v>
      </c>
      <c r="I8817">
        <v>7.5</v>
      </c>
      <c r="J8817">
        <v>30.94</v>
      </c>
      <c r="K8817">
        <v>232.05</v>
      </c>
      <c r="L8817" t="s">
        <v>24</v>
      </c>
      <c r="M8817" t="s">
        <v>1224</v>
      </c>
    </row>
    <row r="8818" spans="1:14" hidden="1" x14ac:dyDescent="0.2">
      <c r="A8818" t="s">
        <v>75</v>
      </c>
      <c r="B8818" t="s">
        <v>1457</v>
      </c>
      <c r="C8818" t="s">
        <v>1145</v>
      </c>
      <c r="E8818" t="s">
        <v>1269</v>
      </c>
      <c r="F8818" t="s">
        <v>629</v>
      </c>
      <c r="G8818" t="s">
        <v>134</v>
      </c>
      <c r="H8818" t="s">
        <v>32</v>
      </c>
      <c r="I8818">
        <v>0</v>
      </c>
      <c r="J8818">
        <v>30.94</v>
      </c>
      <c r="K8818">
        <v>0</v>
      </c>
      <c r="L8818" t="s">
        <v>162</v>
      </c>
    </row>
    <row r="8819" spans="1:14" hidden="1" x14ac:dyDescent="0.2">
      <c r="A8819" t="s">
        <v>75</v>
      </c>
      <c r="B8819" t="s">
        <v>1457</v>
      </c>
      <c r="C8819" t="s">
        <v>1145</v>
      </c>
      <c r="E8819" t="s">
        <v>46</v>
      </c>
      <c r="I8819">
        <v>0</v>
      </c>
      <c r="J8819">
        <v>30.94</v>
      </c>
      <c r="K8819">
        <v>0</v>
      </c>
    </row>
    <row r="8820" spans="1:14" hidden="1" x14ac:dyDescent="0.2">
      <c r="A8820" t="s">
        <v>75</v>
      </c>
      <c r="B8820" t="s">
        <v>1457</v>
      </c>
      <c r="C8820" t="s">
        <v>1145</v>
      </c>
      <c r="E8820" t="s">
        <v>1367</v>
      </c>
      <c r="F8820" t="s">
        <v>1368</v>
      </c>
      <c r="G8820" t="s">
        <v>1191</v>
      </c>
      <c r="H8820" t="s">
        <v>198</v>
      </c>
      <c r="I8820">
        <v>11.5</v>
      </c>
      <c r="J8820">
        <v>30.94</v>
      </c>
      <c r="K8820">
        <v>355.81</v>
      </c>
      <c r="L8820" t="s">
        <v>162</v>
      </c>
      <c r="M8820" t="s">
        <v>1369</v>
      </c>
    </row>
    <row r="8821" spans="1:14" hidden="1" x14ac:dyDescent="0.2">
      <c r="A8821" t="s">
        <v>75</v>
      </c>
      <c r="B8821" t="s">
        <v>1457</v>
      </c>
      <c r="C8821" t="s">
        <v>1145</v>
      </c>
      <c r="E8821" t="s">
        <v>1367</v>
      </c>
      <c r="F8821" t="s">
        <v>1368</v>
      </c>
      <c r="G8821" t="s">
        <v>1191</v>
      </c>
      <c r="H8821" t="s">
        <v>198</v>
      </c>
      <c r="I8821">
        <v>0</v>
      </c>
      <c r="J8821">
        <v>30.94</v>
      </c>
      <c r="K8821">
        <v>0</v>
      </c>
      <c r="L8821" t="s">
        <v>162</v>
      </c>
      <c r="M8821" t="s">
        <v>1369</v>
      </c>
    </row>
    <row r="8822" spans="1:14" hidden="1" x14ac:dyDescent="0.2">
      <c r="A8822" t="s">
        <v>76</v>
      </c>
      <c r="B8822" t="s">
        <v>1457</v>
      </c>
      <c r="C8822" t="s">
        <v>1145</v>
      </c>
      <c r="E8822" t="s">
        <v>557</v>
      </c>
      <c r="I8822">
        <v>3.25</v>
      </c>
      <c r="J8822">
        <v>30.94</v>
      </c>
      <c r="K8822">
        <v>100.55500000000001</v>
      </c>
      <c r="N8822" t="s">
        <v>1461</v>
      </c>
    </row>
    <row r="8823" spans="1:14" hidden="1" x14ac:dyDescent="0.2">
      <c r="A8823" t="s">
        <v>76</v>
      </c>
      <c r="B8823" t="s">
        <v>1457</v>
      </c>
      <c r="C8823" t="s">
        <v>1145</v>
      </c>
      <c r="E8823" t="s">
        <v>1402</v>
      </c>
      <c r="F8823" t="s">
        <v>1342</v>
      </c>
      <c r="G8823" t="s">
        <v>134</v>
      </c>
      <c r="H8823" t="s">
        <v>180</v>
      </c>
      <c r="I8823">
        <v>18.5</v>
      </c>
      <c r="J8823">
        <v>30.94</v>
      </c>
      <c r="K8823">
        <v>572.39</v>
      </c>
      <c r="L8823" t="s">
        <v>24</v>
      </c>
      <c r="M8823" t="s">
        <v>181</v>
      </c>
    </row>
    <row r="8824" spans="1:14" hidden="1" x14ac:dyDescent="0.2">
      <c r="A8824" t="s">
        <v>76</v>
      </c>
      <c r="B8824" t="s">
        <v>1457</v>
      </c>
      <c r="C8824" t="s">
        <v>1145</v>
      </c>
      <c r="E8824" t="s">
        <v>20</v>
      </c>
      <c r="I8824">
        <v>0</v>
      </c>
      <c r="J8824">
        <v>30.94</v>
      </c>
      <c r="K8824">
        <v>0</v>
      </c>
    </row>
    <row r="8825" spans="1:14" hidden="1" x14ac:dyDescent="0.2">
      <c r="A8825" t="s">
        <v>76</v>
      </c>
      <c r="B8825" t="s">
        <v>1457</v>
      </c>
      <c r="C8825" t="s">
        <v>1145</v>
      </c>
      <c r="E8825" t="s">
        <v>1237</v>
      </c>
      <c r="F8825" t="s">
        <v>1238</v>
      </c>
      <c r="G8825" t="s">
        <v>134</v>
      </c>
      <c r="H8825" t="s">
        <v>145</v>
      </c>
      <c r="I8825">
        <v>0</v>
      </c>
      <c r="J8825">
        <v>30.94</v>
      </c>
      <c r="K8825">
        <v>0</v>
      </c>
      <c r="L8825" t="s">
        <v>24</v>
      </c>
      <c r="M8825" t="s">
        <v>1239</v>
      </c>
    </row>
    <row r="8826" spans="1:14" hidden="1" x14ac:dyDescent="0.2">
      <c r="A8826" t="s">
        <v>76</v>
      </c>
      <c r="B8826" t="s">
        <v>1457</v>
      </c>
      <c r="C8826" t="s">
        <v>1145</v>
      </c>
      <c r="E8826" t="s">
        <v>17</v>
      </c>
      <c r="I8826">
        <v>0</v>
      </c>
      <c r="J8826">
        <v>30.94</v>
      </c>
      <c r="K8826">
        <v>0</v>
      </c>
    </row>
    <row r="8827" spans="1:14" hidden="1" x14ac:dyDescent="0.2">
      <c r="A8827" t="s">
        <v>76</v>
      </c>
      <c r="B8827" t="s">
        <v>1457</v>
      </c>
      <c r="C8827" t="s">
        <v>1145</v>
      </c>
      <c r="E8827" t="s">
        <v>116</v>
      </c>
      <c r="I8827">
        <v>0</v>
      </c>
      <c r="J8827">
        <v>30.94</v>
      </c>
      <c r="K8827">
        <v>0</v>
      </c>
    </row>
    <row r="8828" spans="1:14" hidden="1" x14ac:dyDescent="0.2">
      <c r="A8828" t="s">
        <v>76</v>
      </c>
      <c r="B8828" t="s">
        <v>1457</v>
      </c>
      <c r="C8828" t="s">
        <v>1145</v>
      </c>
      <c r="E8828" t="s">
        <v>1458</v>
      </c>
      <c r="F8828" t="s">
        <v>1354</v>
      </c>
      <c r="G8828" t="s">
        <v>134</v>
      </c>
      <c r="H8828" t="s">
        <v>64</v>
      </c>
      <c r="I8828">
        <v>0</v>
      </c>
      <c r="J8828">
        <v>30.94</v>
      </c>
      <c r="K8828">
        <v>0</v>
      </c>
      <c r="L8828" t="s">
        <v>24</v>
      </c>
      <c r="M8828" t="s">
        <v>1224</v>
      </c>
    </row>
    <row r="8829" spans="1:14" hidden="1" x14ac:dyDescent="0.2">
      <c r="A8829" t="s">
        <v>76</v>
      </c>
      <c r="B8829" t="s">
        <v>1457</v>
      </c>
      <c r="C8829" t="s">
        <v>1145</v>
      </c>
      <c r="E8829" t="s">
        <v>1269</v>
      </c>
      <c r="F8829" t="s">
        <v>629</v>
      </c>
      <c r="G8829" t="s">
        <v>134</v>
      </c>
      <c r="H8829" t="s">
        <v>32</v>
      </c>
      <c r="I8829">
        <v>0</v>
      </c>
      <c r="J8829">
        <v>30.94</v>
      </c>
      <c r="K8829">
        <v>0</v>
      </c>
      <c r="L8829" t="s">
        <v>162</v>
      </c>
    </row>
    <row r="8830" spans="1:14" hidden="1" x14ac:dyDescent="0.2">
      <c r="A8830" t="s">
        <v>76</v>
      </c>
      <c r="B8830" t="s">
        <v>1457</v>
      </c>
      <c r="C8830" t="s">
        <v>1145</v>
      </c>
      <c r="E8830" t="s">
        <v>46</v>
      </c>
      <c r="I8830">
        <v>0</v>
      </c>
      <c r="J8830">
        <v>30.94</v>
      </c>
      <c r="K8830">
        <v>0</v>
      </c>
    </row>
    <row r="8831" spans="1:14" hidden="1" x14ac:dyDescent="0.2">
      <c r="A8831" t="s">
        <v>76</v>
      </c>
      <c r="B8831" t="s">
        <v>1457</v>
      </c>
      <c r="C8831" t="s">
        <v>1145</v>
      </c>
      <c r="E8831" t="s">
        <v>1367</v>
      </c>
      <c r="F8831" t="s">
        <v>1368</v>
      </c>
      <c r="G8831" t="s">
        <v>1191</v>
      </c>
      <c r="H8831" t="s">
        <v>198</v>
      </c>
      <c r="I8831">
        <v>17</v>
      </c>
      <c r="J8831">
        <v>30.94</v>
      </c>
      <c r="K8831">
        <v>525.98</v>
      </c>
      <c r="L8831" t="s">
        <v>162</v>
      </c>
      <c r="M8831" t="s">
        <v>1369</v>
      </c>
    </row>
    <row r="8832" spans="1:14" hidden="1" x14ac:dyDescent="0.2">
      <c r="A8832" t="s">
        <v>76</v>
      </c>
      <c r="B8832" t="s">
        <v>1457</v>
      </c>
      <c r="C8832" t="s">
        <v>1145</v>
      </c>
      <c r="E8832" t="s">
        <v>1367</v>
      </c>
      <c r="F8832" t="s">
        <v>1368</v>
      </c>
      <c r="G8832" t="s">
        <v>1191</v>
      </c>
      <c r="H8832" t="s">
        <v>198</v>
      </c>
      <c r="I8832">
        <v>0</v>
      </c>
      <c r="J8832">
        <v>30.94</v>
      </c>
      <c r="K8832">
        <v>0</v>
      </c>
      <c r="L8832" t="s">
        <v>162</v>
      </c>
      <c r="M8832" t="s">
        <v>1369</v>
      </c>
    </row>
    <row r="8833" spans="1:14" hidden="1" x14ac:dyDescent="0.2">
      <c r="A8833" t="s">
        <v>77</v>
      </c>
      <c r="B8833" t="s">
        <v>1457</v>
      </c>
      <c r="C8833" t="s">
        <v>1145</v>
      </c>
      <c r="E8833" t="s">
        <v>557</v>
      </c>
      <c r="I8833">
        <v>0</v>
      </c>
      <c r="J8833">
        <v>30.94</v>
      </c>
      <c r="K8833">
        <v>0</v>
      </c>
      <c r="N8833" t="s">
        <v>1461</v>
      </c>
    </row>
    <row r="8834" spans="1:14" hidden="1" x14ac:dyDescent="0.2">
      <c r="A8834" t="s">
        <v>77</v>
      </c>
      <c r="B8834" t="s">
        <v>1457</v>
      </c>
      <c r="C8834" t="s">
        <v>1145</v>
      </c>
      <c r="E8834" t="s">
        <v>1402</v>
      </c>
      <c r="F8834" t="s">
        <v>1342</v>
      </c>
      <c r="G8834" t="s">
        <v>134</v>
      </c>
      <c r="H8834" t="s">
        <v>180</v>
      </c>
      <c r="I8834">
        <v>14.75</v>
      </c>
      <c r="J8834">
        <v>30.94</v>
      </c>
      <c r="K8834">
        <v>456.36500000000001</v>
      </c>
      <c r="L8834" t="s">
        <v>24</v>
      </c>
      <c r="M8834" t="s">
        <v>181</v>
      </c>
    </row>
    <row r="8835" spans="1:14" hidden="1" x14ac:dyDescent="0.2">
      <c r="A8835" t="s">
        <v>77</v>
      </c>
      <c r="B8835" t="s">
        <v>1457</v>
      </c>
      <c r="C8835" t="s">
        <v>1145</v>
      </c>
      <c r="E8835" t="s">
        <v>20</v>
      </c>
      <c r="I8835">
        <v>0</v>
      </c>
      <c r="J8835">
        <v>30.94</v>
      </c>
      <c r="K8835">
        <v>0</v>
      </c>
    </row>
    <row r="8836" spans="1:14" hidden="1" x14ac:dyDescent="0.2">
      <c r="A8836" t="s">
        <v>77</v>
      </c>
      <c r="B8836" t="s">
        <v>1457</v>
      </c>
      <c r="C8836" t="s">
        <v>1145</v>
      </c>
      <c r="E8836" t="s">
        <v>1237</v>
      </c>
      <c r="F8836" t="s">
        <v>1238</v>
      </c>
      <c r="G8836" t="s">
        <v>134</v>
      </c>
      <c r="H8836" t="s">
        <v>145</v>
      </c>
      <c r="I8836">
        <v>0</v>
      </c>
      <c r="J8836">
        <v>30.94</v>
      </c>
      <c r="K8836">
        <v>0</v>
      </c>
      <c r="L8836" t="s">
        <v>24</v>
      </c>
      <c r="M8836" t="s">
        <v>1239</v>
      </c>
    </row>
    <row r="8837" spans="1:14" hidden="1" x14ac:dyDescent="0.2">
      <c r="A8837" t="s">
        <v>77</v>
      </c>
      <c r="B8837" t="s">
        <v>1457</v>
      </c>
      <c r="C8837" t="s">
        <v>1145</v>
      </c>
      <c r="E8837" t="s">
        <v>17</v>
      </c>
      <c r="I8837">
        <v>0</v>
      </c>
      <c r="J8837">
        <v>30.94</v>
      </c>
      <c r="K8837">
        <v>0</v>
      </c>
    </row>
    <row r="8838" spans="1:14" hidden="1" x14ac:dyDescent="0.2">
      <c r="A8838" t="s">
        <v>77</v>
      </c>
      <c r="B8838" t="s">
        <v>1457</v>
      </c>
      <c r="C8838" t="s">
        <v>1145</v>
      </c>
      <c r="E8838" t="s">
        <v>116</v>
      </c>
      <c r="I8838">
        <v>0</v>
      </c>
      <c r="J8838">
        <v>30.94</v>
      </c>
      <c r="K8838">
        <v>0</v>
      </c>
    </row>
    <row r="8839" spans="1:14" hidden="1" x14ac:dyDescent="0.2">
      <c r="A8839" t="s">
        <v>77</v>
      </c>
      <c r="B8839" t="s">
        <v>1457</v>
      </c>
      <c r="C8839" t="s">
        <v>1145</v>
      </c>
      <c r="E8839" t="s">
        <v>1458</v>
      </c>
      <c r="F8839" t="s">
        <v>1354</v>
      </c>
      <c r="G8839" t="s">
        <v>134</v>
      </c>
      <c r="H8839" t="s">
        <v>64</v>
      </c>
      <c r="I8839">
        <v>0</v>
      </c>
      <c r="J8839">
        <v>30.94</v>
      </c>
      <c r="K8839">
        <v>0</v>
      </c>
      <c r="L8839" t="s">
        <v>24</v>
      </c>
      <c r="M8839" t="s">
        <v>1224</v>
      </c>
    </row>
    <row r="8840" spans="1:14" hidden="1" x14ac:dyDescent="0.2">
      <c r="A8840" t="s">
        <v>77</v>
      </c>
      <c r="B8840" t="s">
        <v>1457</v>
      </c>
      <c r="C8840" t="s">
        <v>1145</v>
      </c>
      <c r="E8840" t="s">
        <v>1269</v>
      </c>
      <c r="F8840" t="s">
        <v>629</v>
      </c>
      <c r="G8840" t="s">
        <v>134</v>
      </c>
      <c r="H8840" t="s">
        <v>32</v>
      </c>
      <c r="I8840">
        <v>0</v>
      </c>
      <c r="J8840">
        <v>30.94</v>
      </c>
      <c r="K8840">
        <v>0</v>
      </c>
      <c r="L8840" t="s">
        <v>162</v>
      </c>
    </row>
    <row r="8841" spans="1:14" hidden="1" x14ac:dyDescent="0.2">
      <c r="A8841" t="s">
        <v>77</v>
      </c>
      <c r="B8841" t="s">
        <v>1457</v>
      </c>
      <c r="C8841" t="s">
        <v>1145</v>
      </c>
      <c r="E8841" t="s">
        <v>46</v>
      </c>
      <c r="I8841">
        <v>0</v>
      </c>
      <c r="J8841">
        <v>30.94</v>
      </c>
      <c r="K8841">
        <v>0</v>
      </c>
    </row>
    <row r="8842" spans="1:14" hidden="1" x14ac:dyDescent="0.2">
      <c r="A8842" t="s">
        <v>77</v>
      </c>
      <c r="B8842" t="s">
        <v>1457</v>
      </c>
      <c r="C8842" t="s">
        <v>1145</v>
      </c>
      <c r="E8842" t="s">
        <v>1367</v>
      </c>
      <c r="F8842" t="s">
        <v>1368</v>
      </c>
      <c r="G8842" t="s">
        <v>1191</v>
      </c>
      <c r="H8842" t="s">
        <v>198</v>
      </c>
      <c r="I8842">
        <v>24</v>
      </c>
      <c r="J8842">
        <v>30.94</v>
      </c>
      <c r="K8842">
        <v>742.56</v>
      </c>
      <c r="L8842" t="s">
        <v>162</v>
      </c>
      <c r="M8842" t="s">
        <v>1369</v>
      </c>
    </row>
    <row r="8843" spans="1:14" hidden="1" x14ac:dyDescent="0.2">
      <c r="A8843" t="s">
        <v>77</v>
      </c>
      <c r="B8843" t="s">
        <v>1457</v>
      </c>
      <c r="C8843" t="s">
        <v>1145</v>
      </c>
      <c r="E8843" t="s">
        <v>1367</v>
      </c>
      <c r="F8843" t="s">
        <v>1368</v>
      </c>
      <c r="G8843" t="s">
        <v>1191</v>
      </c>
      <c r="H8843" t="s">
        <v>198</v>
      </c>
      <c r="I8843">
        <v>0</v>
      </c>
      <c r="J8843">
        <v>30.94</v>
      </c>
      <c r="K8843">
        <v>0</v>
      </c>
      <c r="L8843" t="s">
        <v>162</v>
      </c>
      <c r="M8843" t="s">
        <v>1369</v>
      </c>
    </row>
    <row r="8844" spans="1:14" hidden="1" x14ac:dyDescent="0.2">
      <c r="A8844" t="s">
        <v>78</v>
      </c>
      <c r="B8844" t="s">
        <v>1457</v>
      </c>
      <c r="C8844" t="s">
        <v>1145</v>
      </c>
      <c r="E8844" t="s">
        <v>557</v>
      </c>
      <c r="I8844">
        <v>0</v>
      </c>
      <c r="J8844">
        <v>30.94</v>
      </c>
      <c r="K8844">
        <v>0</v>
      </c>
      <c r="N8844" t="s">
        <v>1461</v>
      </c>
    </row>
    <row r="8845" spans="1:14" hidden="1" x14ac:dyDescent="0.2">
      <c r="A8845" t="s">
        <v>78</v>
      </c>
      <c r="B8845" t="s">
        <v>1457</v>
      </c>
      <c r="C8845" t="s">
        <v>1145</v>
      </c>
      <c r="E8845" t="s">
        <v>1402</v>
      </c>
      <c r="F8845" t="s">
        <v>1342</v>
      </c>
      <c r="G8845" t="s">
        <v>134</v>
      </c>
      <c r="H8845" t="s">
        <v>180</v>
      </c>
      <c r="I8845">
        <v>3</v>
      </c>
      <c r="J8845">
        <v>30.94</v>
      </c>
      <c r="K8845">
        <v>92.82</v>
      </c>
      <c r="L8845" t="s">
        <v>24</v>
      </c>
      <c r="M8845" t="s">
        <v>181</v>
      </c>
    </row>
    <row r="8846" spans="1:14" hidden="1" x14ac:dyDescent="0.2">
      <c r="A8846" t="s">
        <v>78</v>
      </c>
      <c r="B8846" t="s">
        <v>1457</v>
      </c>
      <c r="C8846" t="s">
        <v>1145</v>
      </c>
      <c r="E8846" t="s">
        <v>20</v>
      </c>
      <c r="I8846">
        <v>0</v>
      </c>
      <c r="J8846">
        <v>30.94</v>
      </c>
      <c r="K8846">
        <v>0</v>
      </c>
    </row>
    <row r="8847" spans="1:14" hidden="1" x14ac:dyDescent="0.2">
      <c r="A8847" t="s">
        <v>78</v>
      </c>
      <c r="B8847" t="s">
        <v>1457</v>
      </c>
      <c r="C8847" t="s">
        <v>1145</v>
      </c>
      <c r="E8847" t="s">
        <v>1237</v>
      </c>
      <c r="F8847" t="s">
        <v>1238</v>
      </c>
      <c r="G8847" t="s">
        <v>134</v>
      </c>
      <c r="H8847" t="s">
        <v>145</v>
      </c>
      <c r="I8847">
        <v>0</v>
      </c>
      <c r="J8847">
        <v>30.94</v>
      </c>
      <c r="K8847">
        <v>0</v>
      </c>
      <c r="L8847" t="s">
        <v>24</v>
      </c>
      <c r="M8847" t="s">
        <v>1239</v>
      </c>
    </row>
    <row r="8848" spans="1:14" hidden="1" x14ac:dyDescent="0.2">
      <c r="A8848" t="s">
        <v>78</v>
      </c>
      <c r="B8848" t="s">
        <v>1457</v>
      </c>
      <c r="C8848" t="s">
        <v>1145</v>
      </c>
      <c r="E8848" t="s">
        <v>17</v>
      </c>
      <c r="I8848">
        <v>15.5</v>
      </c>
      <c r="J8848">
        <v>30.94</v>
      </c>
      <c r="K8848">
        <v>479.57</v>
      </c>
    </row>
    <row r="8849" spans="1:14" hidden="1" x14ac:dyDescent="0.2">
      <c r="A8849" t="s">
        <v>78</v>
      </c>
      <c r="B8849" t="s">
        <v>1457</v>
      </c>
      <c r="C8849" t="s">
        <v>1145</v>
      </c>
      <c r="E8849" t="s">
        <v>116</v>
      </c>
      <c r="I8849">
        <v>0</v>
      </c>
      <c r="J8849">
        <v>30.94</v>
      </c>
      <c r="K8849">
        <v>0</v>
      </c>
    </row>
    <row r="8850" spans="1:14" hidden="1" x14ac:dyDescent="0.2">
      <c r="A8850" t="s">
        <v>78</v>
      </c>
      <c r="B8850" t="s">
        <v>1457</v>
      </c>
      <c r="C8850" t="s">
        <v>1145</v>
      </c>
      <c r="E8850" t="s">
        <v>1458</v>
      </c>
      <c r="F8850" t="s">
        <v>1354</v>
      </c>
      <c r="G8850" t="s">
        <v>134</v>
      </c>
      <c r="H8850" t="s">
        <v>64</v>
      </c>
      <c r="I8850">
        <v>0</v>
      </c>
      <c r="J8850">
        <v>30.94</v>
      </c>
      <c r="K8850">
        <v>0</v>
      </c>
      <c r="L8850" t="s">
        <v>24</v>
      </c>
      <c r="M8850" t="s">
        <v>1224</v>
      </c>
    </row>
    <row r="8851" spans="1:14" hidden="1" x14ac:dyDescent="0.2">
      <c r="A8851" t="s">
        <v>78</v>
      </c>
      <c r="B8851" t="s">
        <v>1457</v>
      </c>
      <c r="C8851" t="s">
        <v>1145</v>
      </c>
      <c r="E8851" t="s">
        <v>1269</v>
      </c>
      <c r="F8851" t="s">
        <v>629</v>
      </c>
      <c r="G8851" t="s">
        <v>134</v>
      </c>
      <c r="H8851" t="s">
        <v>32</v>
      </c>
      <c r="I8851">
        <v>0</v>
      </c>
      <c r="J8851">
        <v>30.94</v>
      </c>
      <c r="K8851">
        <v>0</v>
      </c>
      <c r="L8851" t="s">
        <v>162</v>
      </c>
    </row>
    <row r="8852" spans="1:14" hidden="1" x14ac:dyDescent="0.2">
      <c r="A8852" t="s">
        <v>78</v>
      </c>
      <c r="B8852" t="s">
        <v>1457</v>
      </c>
      <c r="C8852" t="s">
        <v>1145</v>
      </c>
      <c r="E8852" t="s">
        <v>46</v>
      </c>
      <c r="I8852">
        <v>15.5</v>
      </c>
      <c r="J8852">
        <v>30.94</v>
      </c>
      <c r="K8852">
        <v>479.57</v>
      </c>
    </row>
    <row r="8853" spans="1:14" hidden="1" x14ac:dyDescent="0.2">
      <c r="A8853" t="s">
        <v>78</v>
      </c>
      <c r="B8853" t="s">
        <v>1457</v>
      </c>
      <c r="C8853" t="s">
        <v>1145</v>
      </c>
      <c r="E8853" t="s">
        <v>1367</v>
      </c>
      <c r="F8853" t="s">
        <v>1368</v>
      </c>
      <c r="G8853" t="s">
        <v>1191</v>
      </c>
      <c r="H8853" t="s">
        <v>198</v>
      </c>
      <c r="I8853">
        <v>4.75</v>
      </c>
      <c r="J8853">
        <v>30.94</v>
      </c>
      <c r="K8853">
        <v>146.965</v>
      </c>
      <c r="L8853" t="s">
        <v>162</v>
      </c>
      <c r="M8853" t="s">
        <v>1369</v>
      </c>
    </row>
    <row r="8854" spans="1:14" hidden="1" x14ac:dyDescent="0.2">
      <c r="A8854" t="s">
        <v>78</v>
      </c>
      <c r="B8854" t="s">
        <v>1457</v>
      </c>
      <c r="C8854" t="s">
        <v>1145</v>
      </c>
      <c r="E8854" t="s">
        <v>1367</v>
      </c>
      <c r="F8854" t="s">
        <v>1368</v>
      </c>
      <c r="G8854" t="s">
        <v>1191</v>
      </c>
      <c r="H8854" t="s">
        <v>198</v>
      </c>
      <c r="I8854">
        <v>0</v>
      </c>
      <c r="J8854">
        <v>30.94</v>
      </c>
      <c r="K8854">
        <v>0</v>
      </c>
      <c r="L8854" t="s">
        <v>162</v>
      </c>
      <c r="M8854" t="s">
        <v>1369</v>
      </c>
    </row>
    <row r="8855" spans="1:14" hidden="1" x14ac:dyDescent="0.2">
      <c r="A8855" t="s">
        <v>80</v>
      </c>
      <c r="B8855" t="s">
        <v>1457</v>
      </c>
      <c r="C8855" t="s">
        <v>1145</v>
      </c>
      <c r="E8855" t="s">
        <v>557</v>
      </c>
      <c r="I8855">
        <v>0</v>
      </c>
      <c r="J8855">
        <v>30.94</v>
      </c>
      <c r="K8855">
        <v>0</v>
      </c>
      <c r="N8855" t="s">
        <v>1461</v>
      </c>
    </row>
    <row r="8856" spans="1:14" hidden="1" x14ac:dyDescent="0.2">
      <c r="A8856" t="s">
        <v>80</v>
      </c>
      <c r="B8856" t="s">
        <v>1457</v>
      </c>
      <c r="C8856" t="s">
        <v>1145</v>
      </c>
      <c r="E8856" t="s">
        <v>1402</v>
      </c>
      <c r="F8856" t="s">
        <v>1342</v>
      </c>
      <c r="G8856" t="s">
        <v>134</v>
      </c>
      <c r="H8856" t="s">
        <v>180</v>
      </c>
      <c r="I8856">
        <v>5</v>
      </c>
      <c r="J8856">
        <v>30.94</v>
      </c>
      <c r="K8856">
        <v>154.69999999999999</v>
      </c>
      <c r="L8856" t="s">
        <v>24</v>
      </c>
      <c r="M8856" t="s">
        <v>181</v>
      </c>
    </row>
    <row r="8857" spans="1:14" hidden="1" x14ac:dyDescent="0.2">
      <c r="A8857" t="s">
        <v>80</v>
      </c>
      <c r="B8857" t="s">
        <v>1457</v>
      </c>
      <c r="C8857" t="s">
        <v>1145</v>
      </c>
      <c r="E8857" t="s">
        <v>20</v>
      </c>
      <c r="I8857">
        <v>2</v>
      </c>
      <c r="J8857">
        <v>30.94</v>
      </c>
      <c r="K8857">
        <v>61.88</v>
      </c>
    </row>
    <row r="8858" spans="1:14" hidden="1" x14ac:dyDescent="0.2">
      <c r="A8858" t="s">
        <v>80</v>
      </c>
      <c r="B8858" t="s">
        <v>1457</v>
      </c>
      <c r="C8858" t="s">
        <v>1145</v>
      </c>
      <c r="E8858" t="s">
        <v>1237</v>
      </c>
      <c r="F8858" t="s">
        <v>1238</v>
      </c>
      <c r="G8858" t="s">
        <v>134</v>
      </c>
      <c r="H8858" t="s">
        <v>145</v>
      </c>
      <c r="I8858">
        <v>0</v>
      </c>
      <c r="J8858">
        <v>30.94</v>
      </c>
      <c r="K8858">
        <v>0</v>
      </c>
      <c r="L8858" t="s">
        <v>24</v>
      </c>
      <c r="M8858" t="s">
        <v>1239</v>
      </c>
    </row>
    <row r="8859" spans="1:14" hidden="1" x14ac:dyDescent="0.2">
      <c r="A8859" t="s">
        <v>80</v>
      </c>
      <c r="B8859" t="s">
        <v>1457</v>
      </c>
      <c r="C8859" t="s">
        <v>1145</v>
      </c>
      <c r="E8859" t="s">
        <v>17</v>
      </c>
      <c r="I8859">
        <v>0</v>
      </c>
      <c r="J8859">
        <v>30.94</v>
      </c>
      <c r="K8859">
        <v>0</v>
      </c>
    </row>
    <row r="8860" spans="1:14" hidden="1" x14ac:dyDescent="0.2">
      <c r="A8860" t="s">
        <v>80</v>
      </c>
      <c r="B8860" t="s">
        <v>1457</v>
      </c>
      <c r="C8860" t="s">
        <v>1145</v>
      </c>
      <c r="E8860" t="s">
        <v>116</v>
      </c>
      <c r="I8860">
        <v>0</v>
      </c>
      <c r="J8860">
        <v>30.94</v>
      </c>
      <c r="K8860">
        <v>0</v>
      </c>
    </row>
    <row r="8861" spans="1:14" hidden="1" x14ac:dyDescent="0.2">
      <c r="A8861" t="s">
        <v>80</v>
      </c>
      <c r="B8861" t="s">
        <v>1457</v>
      </c>
      <c r="C8861" t="s">
        <v>1145</v>
      </c>
      <c r="E8861" t="s">
        <v>1458</v>
      </c>
      <c r="F8861" t="s">
        <v>1354</v>
      </c>
      <c r="G8861" t="s">
        <v>134</v>
      </c>
      <c r="H8861" t="s">
        <v>64</v>
      </c>
      <c r="I8861">
        <v>2</v>
      </c>
      <c r="J8861">
        <v>30.94</v>
      </c>
      <c r="K8861">
        <v>61.88</v>
      </c>
      <c r="L8861" t="s">
        <v>24</v>
      </c>
      <c r="M8861" t="s">
        <v>1224</v>
      </c>
    </row>
    <row r="8862" spans="1:14" hidden="1" x14ac:dyDescent="0.2">
      <c r="A8862" t="s">
        <v>80</v>
      </c>
      <c r="B8862" t="s">
        <v>1457</v>
      </c>
      <c r="C8862" t="s">
        <v>1145</v>
      </c>
      <c r="E8862" t="s">
        <v>1269</v>
      </c>
      <c r="F8862" t="s">
        <v>629</v>
      </c>
      <c r="G8862" t="s">
        <v>134</v>
      </c>
      <c r="H8862" t="s">
        <v>32</v>
      </c>
      <c r="I8862">
        <v>19</v>
      </c>
      <c r="J8862">
        <v>30.94</v>
      </c>
      <c r="K8862">
        <v>587.86</v>
      </c>
      <c r="L8862" t="s">
        <v>162</v>
      </c>
    </row>
    <row r="8863" spans="1:14" hidden="1" x14ac:dyDescent="0.2">
      <c r="A8863" t="s">
        <v>80</v>
      </c>
      <c r="B8863" t="s">
        <v>1457</v>
      </c>
      <c r="C8863" t="s">
        <v>1145</v>
      </c>
      <c r="E8863" t="s">
        <v>46</v>
      </c>
      <c r="I8863">
        <v>0</v>
      </c>
      <c r="J8863">
        <v>30.94</v>
      </c>
      <c r="K8863">
        <v>0</v>
      </c>
    </row>
    <row r="8864" spans="1:14" hidden="1" x14ac:dyDescent="0.2">
      <c r="A8864" t="s">
        <v>80</v>
      </c>
      <c r="B8864" t="s">
        <v>1457</v>
      </c>
      <c r="C8864" t="s">
        <v>1145</v>
      </c>
      <c r="E8864" t="s">
        <v>1367</v>
      </c>
      <c r="F8864" t="s">
        <v>1368</v>
      </c>
      <c r="G8864" t="s">
        <v>1191</v>
      </c>
      <c r="H8864" t="s">
        <v>198</v>
      </c>
      <c r="I8864">
        <v>7.75</v>
      </c>
      <c r="J8864">
        <v>30.94</v>
      </c>
      <c r="K8864">
        <v>239.785</v>
      </c>
      <c r="L8864" t="s">
        <v>162</v>
      </c>
      <c r="M8864" t="s">
        <v>1369</v>
      </c>
    </row>
    <row r="8865" spans="1:14" hidden="1" x14ac:dyDescent="0.2">
      <c r="A8865" t="s">
        <v>80</v>
      </c>
      <c r="B8865" t="s">
        <v>1457</v>
      </c>
      <c r="C8865" t="s">
        <v>1145</v>
      </c>
      <c r="E8865" t="s">
        <v>1153</v>
      </c>
      <c r="F8865" t="s">
        <v>1154</v>
      </c>
      <c r="G8865" t="s">
        <v>134</v>
      </c>
      <c r="H8865" t="s">
        <v>64</v>
      </c>
      <c r="I8865">
        <v>3</v>
      </c>
      <c r="J8865">
        <v>30.94</v>
      </c>
      <c r="K8865">
        <v>92.82</v>
      </c>
      <c r="L8865" t="s">
        <v>24</v>
      </c>
      <c r="M8865" t="s">
        <v>1155</v>
      </c>
    </row>
    <row r="8866" spans="1:14" hidden="1" x14ac:dyDescent="0.2">
      <c r="A8866" t="s">
        <v>81</v>
      </c>
      <c r="B8866" t="s">
        <v>1457</v>
      </c>
      <c r="C8866" t="s">
        <v>1145</v>
      </c>
      <c r="E8866" t="s">
        <v>557</v>
      </c>
      <c r="I8866">
        <v>0</v>
      </c>
      <c r="J8866">
        <v>30.94</v>
      </c>
      <c r="K8866">
        <v>0</v>
      </c>
      <c r="N8866" t="s">
        <v>1461</v>
      </c>
    </row>
    <row r="8867" spans="1:14" hidden="1" x14ac:dyDescent="0.2">
      <c r="A8867" t="s">
        <v>81</v>
      </c>
      <c r="B8867" t="s">
        <v>1457</v>
      </c>
      <c r="C8867" t="s">
        <v>1145</v>
      </c>
      <c r="E8867" t="s">
        <v>1402</v>
      </c>
      <c r="F8867" t="s">
        <v>1342</v>
      </c>
      <c r="G8867" t="s">
        <v>134</v>
      </c>
      <c r="H8867" t="s">
        <v>180</v>
      </c>
      <c r="I8867">
        <v>9</v>
      </c>
      <c r="J8867">
        <v>30.94</v>
      </c>
      <c r="K8867">
        <v>278.45999999999998</v>
      </c>
      <c r="L8867" t="s">
        <v>24</v>
      </c>
      <c r="M8867" t="s">
        <v>181</v>
      </c>
    </row>
    <row r="8868" spans="1:14" hidden="1" x14ac:dyDescent="0.2">
      <c r="A8868" t="s">
        <v>81</v>
      </c>
      <c r="B8868" t="s">
        <v>1457</v>
      </c>
      <c r="C8868" t="s">
        <v>1145</v>
      </c>
      <c r="E8868" t="s">
        <v>20</v>
      </c>
      <c r="I8868">
        <v>2</v>
      </c>
      <c r="J8868">
        <v>30.94</v>
      </c>
      <c r="K8868">
        <v>61.88</v>
      </c>
    </row>
    <row r="8869" spans="1:14" hidden="1" x14ac:dyDescent="0.2">
      <c r="A8869" t="s">
        <v>81</v>
      </c>
      <c r="B8869" t="s">
        <v>1457</v>
      </c>
      <c r="C8869" t="s">
        <v>1145</v>
      </c>
      <c r="E8869" t="s">
        <v>1237</v>
      </c>
      <c r="F8869" t="s">
        <v>1238</v>
      </c>
      <c r="G8869" t="s">
        <v>134</v>
      </c>
      <c r="H8869" t="s">
        <v>145</v>
      </c>
      <c r="I8869">
        <v>0</v>
      </c>
      <c r="J8869">
        <v>30.94</v>
      </c>
      <c r="K8869">
        <v>0</v>
      </c>
      <c r="L8869" t="s">
        <v>24</v>
      </c>
      <c r="M8869" t="s">
        <v>1239</v>
      </c>
    </row>
    <row r="8870" spans="1:14" hidden="1" x14ac:dyDescent="0.2">
      <c r="A8870" t="s">
        <v>81</v>
      </c>
      <c r="B8870" t="s">
        <v>1457</v>
      </c>
      <c r="C8870" t="s">
        <v>1145</v>
      </c>
      <c r="E8870" t="s">
        <v>17</v>
      </c>
      <c r="I8870">
        <v>0</v>
      </c>
      <c r="J8870">
        <v>30.94</v>
      </c>
      <c r="K8870">
        <v>0</v>
      </c>
    </row>
    <row r="8871" spans="1:14" hidden="1" x14ac:dyDescent="0.2">
      <c r="A8871" t="s">
        <v>81</v>
      </c>
      <c r="B8871" t="s">
        <v>1457</v>
      </c>
      <c r="C8871" t="s">
        <v>1145</v>
      </c>
      <c r="E8871" t="s">
        <v>116</v>
      </c>
      <c r="I8871">
        <v>0</v>
      </c>
      <c r="J8871">
        <v>30.94</v>
      </c>
      <c r="K8871">
        <v>0</v>
      </c>
    </row>
    <row r="8872" spans="1:14" hidden="1" x14ac:dyDescent="0.2">
      <c r="A8872" t="s">
        <v>81</v>
      </c>
      <c r="B8872" t="s">
        <v>1457</v>
      </c>
      <c r="C8872" t="s">
        <v>1145</v>
      </c>
      <c r="E8872" t="s">
        <v>1458</v>
      </c>
      <c r="F8872" t="s">
        <v>1354</v>
      </c>
      <c r="G8872" t="s">
        <v>134</v>
      </c>
      <c r="H8872" t="s">
        <v>64</v>
      </c>
      <c r="I8872">
        <v>4</v>
      </c>
      <c r="J8872">
        <v>30.94</v>
      </c>
      <c r="K8872">
        <v>123.76</v>
      </c>
      <c r="L8872" t="s">
        <v>24</v>
      </c>
      <c r="M8872" t="s">
        <v>1224</v>
      </c>
    </row>
    <row r="8873" spans="1:14" hidden="1" x14ac:dyDescent="0.2">
      <c r="A8873" t="s">
        <v>81</v>
      </c>
      <c r="B8873" t="s">
        <v>1457</v>
      </c>
      <c r="C8873" t="s">
        <v>1145</v>
      </c>
      <c r="E8873" t="s">
        <v>1269</v>
      </c>
      <c r="F8873" t="s">
        <v>629</v>
      </c>
      <c r="G8873" t="s">
        <v>134</v>
      </c>
      <c r="H8873" t="s">
        <v>32</v>
      </c>
      <c r="I8873">
        <v>2</v>
      </c>
      <c r="J8873">
        <v>30.94</v>
      </c>
      <c r="K8873">
        <v>61.88</v>
      </c>
      <c r="L8873" t="s">
        <v>162</v>
      </c>
    </row>
    <row r="8874" spans="1:14" hidden="1" x14ac:dyDescent="0.2">
      <c r="A8874" t="s">
        <v>81</v>
      </c>
      <c r="B8874" t="s">
        <v>1457</v>
      </c>
      <c r="C8874" t="s">
        <v>1145</v>
      </c>
      <c r="E8874" t="s">
        <v>46</v>
      </c>
      <c r="I8874">
        <v>0</v>
      </c>
      <c r="J8874">
        <v>30.94</v>
      </c>
      <c r="K8874">
        <v>0</v>
      </c>
    </row>
    <row r="8875" spans="1:14" hidden="1" x14ac:dyDescent="0.2">
      <c r="A8875" t="s">
        <v>81</v>
      </c>
      <c r="B8875" t="s">
        <v>1457</v>
      </c>
      <c r="C8875" t="s">
        <v>1145</v>
      </c>
      <c r="E8875" t="s">
        <v>1367</v>
      </c>
      <c r="F8875" t="s">
        <v>1368</v>
      </c>
      <c r="G8875" t="s">
        <v>1191</v>
      </c>
      <c r="H8875" t="s">
        <v>198</v>
      </c>
      <c r="I8875">
        <v>21.75</v>
      </c>
      <c r="J8875">
        <v>30.94</v>
      </c>
      <c r="K8875">
        <v>672.94500000000005</v>
      </c>
      <c r="L8875" t="s">
        <v>162</v>
      </c>
      <c r="M8875" t="s">
        <v>1369</v>
      </c>
    </row>
    <row r="8876" spans="1:14" hidden="1" x14ac:dyDescent="0.2">
      <c r="A8876" t="s">
        <v>81</v>
      </c>
      <c r="B8876" t="s">
        <v>1457</v>
      </c>
      <c r="C8876" t="s">
        <v>1145</v>
      </c>
      <c r="E8876" t="s">
        <v>1153</v>
      </c>
      <c r="F8876" t="s">
        <v>1154</v>
      </c>
      <c r="G8876" t="s">
        <v>134</v>
      </c>
      <c r="H8876" t="s">
        <v>64</v>
      </c>
      <c r="I8876">
        <v>0</v>
      </c>
      <c r="J8876">
        <v>30.94</v>
      </c>
      <c r="K8876">
        <v>0</v>
      </c>
      <c r="L8876" t="s">
        <v>24</v>
      </c>
      <c r="M8876" t="s">
        <v>1155</v>
      </c>
    </row>
    <row r="8877" spans="1:14" hidden="1" x14ac:dyDescent="0.2">
      <c r="A8877" t="s">
        <v>82</v>
      </c>
      <c r="B8877" t="s">
        <v>1457</v>
      </c>
      <c r="C8877" t="s">
        <v>1145</v>
      </c>
      <c r="E8877" t="s">
        <v>557</v>
      </c>
      <c r="I8877">
        <v>2</v>
      </c>
      <c r="J8877">
        <v>30.94</v>
      </c>
      <c r="K8877">
        <v>61.88</v>
      </c>
      <c r="N8877" t="s">
        <v>1461</v>
      </c>
    </row>
    <row r="8878" spans="1:14" hidden="1" x14ac:dyDescent="0.2">
      <c r="A8878" t="s">
        <v>82</v>
      </c>
      <c r="B8878" t="s">
        <v>1457</v>
      </c>
      <c r="C8878" t="s">
        <v>1145</v>
      </c>
      <c r="E8878" t="s">
        <v>1402</v>
      </c>
      <c r="F8878" t="s">
        <v>1342</v>
      </c>
      <c r="G8878" t="s">
        <v>134</v>
      </c>
      <c r="H8878" t="s">
        <v>180</v>
      </c>
      <c r="I8878">
        <v>9</v>
      </c>
      <c r="J8878">
        <v>30.94</v>
      </c>
      <c r="K8878">
        <v>278.45999999999998</v>
      </c>
      <c r="L8878" t="s">
        <v>24</v>
      </c>
      <c r="M8878" t="s">
        <v>181</v>
      </c>
    </row>
    <row r="8879" spans="1:14" hidden="1" x14ac:dyDescent="0.2">
      <c r="A8879" t="s">
        <v>82</v>
      </c>
      <c r="B8879" t="s">
        <v>1457</v>
      </c>
      <c r="C8879" t="s">
        <v>1145</v>
      </c>
      <c r="E8879" t="s">
        <v>20</v>
      </c>
      <c r="I8879">
        <v>7.75</v>
      </c>
      <c r="J8879">
        <v>30.94</v>
      </c>
      <c r="K8879">
        <v>239.785</v>
      </c>
    </row>
    <row r="8880" spans="1:14" hidden="1" x14ac:dyDescent="0.2">
      <c r="A8880" t="s">
        <v>82</v>
      </c>
      <c r="B8880" t="s">
        <v>1457</v>
      </c>
      <c r="C8880" t="s">
        <v>1145</v>
      </c>
      <c r="E8880" t="s">
        <v>1237</v>
      </c>
      <c r="F8880" t="s">
        <v>1238</v>
      </c>
      <c r="G8880" t="s">
        <v>134</v>
      </c>
      <c r="H8880" t="s">
        <v>145</v>
      </c>
      <c r="I8880">
        <v>0</v>
      </c>
      <c r="J8880">
        <v>30.94</v>
      </c>
      <c r="K8880">
        <v>0</v>
      </c>
      <c r="L8880" t="s">
        <v>24</v>
      </c>
      <c r="M8880" t="s">
        <v>1239</v>
      </c>
    </row>
    <row r="8881" spans="1:13" hidden="1" x14ac:dyDescent="0.2">
      <c r="A8881" t="s">
        <v>82</v>
      </c>
      <c r="B8881" t="s">
        <v>1457</v>
      </c>
      <c r="C8881" t="s">
        <v>1145</v>
      </c>
      <c r="E8881" t="s">
        <v>17</v>
      </c>
      <c r="I8881">
        <v>4</v>
      </c>
      <c r="J8881">
        <v>30.94</v>
      </c>
      <c r="K8881">
        <v>123.76</v>
      </c>
    </row>
    <row r="8882" spans="1:13" hidden="1" x14ac:dyDescent="0.2">
      <c r="A8882" t="s">
        <v>82</v>
      </c>
      <c r="B8882" t="s">
        <v>1457</v>
      </c>
      <c r="C8882" t="s">
        <v>1145</v>
      </c>
      <c r="E8882" t="s">
        <v>116</v>
      </c>
      <c r="I8882">
        <v>0</v>
      </c>
      <c r="J8882">
        <v>30.94</v>
      </c>
      <c r="K8882">
        <v>0</v>
      </c>
    </row>
    <row r="8883" spans="1:13" hidden="1" x14ac:dyDescent="0.2">
      <c r="A8883" t="s">
        <v>82</v>
      </c>
      <c r="B8883" t="s">
        <v>1457</v>
      </c>
      <c r="C8883" t="s">
        <v>1145</v>
      </c>
      <c r="E8883" t="s">
        <v>1458</v>
      </c>
      <c r="F8883" t="s">
        <v>1354</v>
      </c>
      <c r="G8883" t="s">
        <v>134</v>
      </c>
      <c r="H8883" t="s">
        <v>64</v>
      </c>
      <c r="I8883">
        <v>4</v>
      </c>
      <c r="J8883">
        <v>30.94</v>
      </c>
      <c r="K8883">
        <v>123.76</v>
      </c>
      <c r="L8883" t="s">
        <v>24</v>
      </c>
      <c r="M8883" t="s">
        <v>1224</v>
      </c>
    </row>
    <row r="8884" spans="1:13" hidden="1" x14ac:dyDescent="0.2">
      <c r="A8884" t="s">
        <v>82</v>
      </c>
      <c r="B8884" t="s">
        <v>1457</v>
      </c>
      <c r="C8884" t="s">
        <v>1145</v>
      </c>
      <c r="E8884" t="s">
        <v>1269</v>
      </c>
      <c r="F8884" t="s">
        <v>629</v>
      </c>
      <c r="G8884" t="s">
        <v>134</v>
      </c>
      <c r="H8884" t="s">
        <v>32</v>
      </c>
      <c r="I8884">
        <v>3</v>
      </c>
      <c r="J8884">
        <v>30.94</v>
      </c>
      <c r="K8884">
        <v>92.82</v>
      </c>
      <c r="L8884" t="s">
        <v>162</v>
      </c>
    </row>
    <row r="8885" spans="1:13" hidden="1" x14ac:dyDescent="0.2">
      <c r="A8885" t="s">
        <v>82</v>
      </c>
      <c r="B8885" t="s">
        <v>1457</v>
      </c>
      <c r="C8885" t="s">
        <v>1145</v>
      </c>
      <c r="E8885" t="s">
        <v>46</v>
      </c>
      <c r="I8885">
        <v>0</v>
      </c>
      <c r="J8885">
        <v>30.94</v>
      </c>
      <c r="K8885">
        <v>0</v>
      </c>
    </row>
    <row r="8886" spans="1:13" hidden="1" x14ac:dyDescent="0.2">
      <c r="A8886" t="s">
        <v>82</v>
      </c>
      <c r="B8886" t="s">
        <v>1457</v>
      </c>
      <c r="C8886" t="s">
        <v>1145</v>
      </c>
      <c r="E8886" t="s">
        <v>1367</v>
      </c>
      <c r="F8886" t="s">
        <v>1368</v>
      </c>
      <c r="G8886" t="s">
        <v>1191</v>
      </c>
      <c r="H8886" t="s">
        <v>198</v>
      </c>
      <c r="I8886">
        <v>9</v>
      </c>
      <c r="J8886">
        <v>30.94</v>
      </c>
      <c r="K8886">
        <v>278.45999999999998</v>
      </c>
      <c r="L8886" t="s">
        <v>162</v>
      </c>
      <c r="M8886" t="s">
        <v>1369</v>
      </c>
    </row>
    <row r="8887" spans="1:13" hidden="1" x14ac:dyDescent="0.2">
      <c r="A8887" t="s">
        <v>82</v>
      </c>
      <c r="B8887" t="s">
        <v>1457</v>
      </c>
      <c r="C8887" t="s">
        <v>1145</v>
      </c>
      <c r="E8887" t="s">
        <v>1153</v>
      </c>
      <c r="F8887" t="s">
        <v>1154</v>
      </c>
      <c r="G8887" t="s">
        <v>134</v>
      </c>
      <c r="H8887" t="s">
        <v>64</v>
      </c>
      <c r="I8887">
        <v>0</v>
      </c>
      <c r="J8887">
        <v>30.94</v>
      </c>
      <c r="K8887">
        <v>0</v>
      </c>
      <c r="L8887" t="s">
        <v>24</v>
      </c>
      <c r="M8887" t="s">
        <v>1155</v>
      </c>
    </row>
    <row r="8888" spans="1:13" hidden="1" x14ac:dyDescent="0.2">
      <c r="A8888" t="s">
        <v>83</v>
      </c>
      <c r="B8888" t="s">
        <v>1457</v>
      </c>
      <c r="C8888" t="s">
        <v>1145</v>
      </c>
      <c r="E8888" t="s">
        <v>557</v>
      </c>
      <c r="I8888">
        <v>9</v>
      </c>
      <c r="J8888">
        <v>30.94</v>
      </c>
      <c r="K8888">
        <v>278.45999999999998</v>
      </c>
    </row>
    <row r="8889" spans="1:13" hidden="1" x14ac:dyDescent="0.2">
      <c r="A8889" t="s">
        <v>83</v>
      </c>
      <c r="B8889" t="s">
        <v>1457</v>
      </c>
      <c r="C8889" t="s">
        <v>1145</v>
      </c>
      <c r="E8889" t="s">
        <v>1402</v>
      </c>
      <c r="F8889" t="s">
        <v>1342</v>
      </c>
      <c r="G8889" t="s">
        <v>134</v>
      </c>
      <c r="H8889" t="s">
        <v>180</v>
      </c>
      <c r="I8889">
        <v>7.75</v>
      </c>
      <c r="J8889">
        <v>30.94</v>
      </c>
      <c r="K8889">
        <v>239.785</v>
      </c>
      <c r="L8889" t="s">
        <v>24</v>
      </c>
      <c r="M8889" t="s">
        <v>181</v>
      </c>
    </row>
    <row r="8890" spans="1:13" hidden="1" x14ac:dyDescent="0.2">
      <c r="A8890" t="s">
        <v>83</v>
      </c>
      <c r="B8890" t="s">
        <v>1457</v>
      </c>
      <c r="C8890" t="s">
        <v>1145</v>
      </c>
      <c r="E8890" t="s">
        <v>20</v>
      </c>
      <c r="I8890">
        <v>2</v>
      </c>
      <c r="J8890">
        <v>30.94</v>
      </c>
      <c r="K8890">
        <v>61.88</v>
      </c>
    </row>
    <row r="8891" spans="1:13" hidden="1" x14ac:dyDescent="0.2">
      <c r="A8891" t="s">
        <v>83</v>
      </c>
      <c r="B8891" t="s">
        <v>1457</v>
      </c>
      <c r="C8891" t="s">
        <v>1145</v>
      </c>
      <c r="E8891" t="s">
        <v>1237</v>
      </c>
      <c r="F8891" t="s">
        <v>1238</v>
      </c>
      <c r="G8891" t="s">
        <v>134</v>
      </c>
      <c r="H8891" t="s">
        <v>145</v>
      </c>
      <c r="I8891">
        <v>0</v>
      </c>
      <c r="J8891">
        <v>30.94</v>
      </c>
      <c r="K8891">
        <v>0</v>
      </c>
      <c r="L8891" t="s">
        <v>24</v>
      </c>
      <c r="M8891" t="s">
        <v>1239</v>
      </c>
    </row>
    <row r="8892" spans="1:13" hidden="1" x14ac:dyDescent="0.2">
      <c r="A8892" t="s">
        <v>83</v>
      </c>
      <c r="B8892" t="s">
        <v>1457</v>
      </c>
      <c r="C8892" t="s">
        <v>1145</v>
      </c>
      <c r="E8892" t="s">
        <v>17</v>
      </c>
      <c r="I8892">
        <v>0</v>
      </c>
      <c r="J8892">
        <v>30.94</v>
      </c>
      <c r="K8892">
        <v>0</v>
      </c>
    </row>
    <row r="8893" spans="1:13" hidden="1" x14ac:dyDescent="0.2">
      <c r="A8893" t="s">
        <v>83</v>
      </c>
      <c r="B8893" t="s">
        <v>1457</v>
      </c>
      <c r="C8893" t="s">
        <v>1145</v>
      </c>
      <c r="E8893" t="s">
        <v>116</v>
      </c>
      <c r="I8893">
        <v>0</v>
      </c>
      <c r="J8893">
        <v>30.94</v>
      </c>
      <c r="K8893">
        <v>0</v>
      </c>
    </row>
    <row r="8894" spans="1:13" hidden="1" x14ac:dyDescent="0.2">
      <c r="A8894" t="s">
        <v>83</v>
      </c>
      <c r="B8894" t="s">
        <v>1457</v>
      </c>
      <c r="C8894" t="s">
        <v>1145</v>
      </c>
      <c r="E8894" t="s">
        <v>1458</v>
      </c>
      <c r="F8894" t="s">
        <v>1354</v>
      </c>
      <c r="G8894" t="s">
        <v>134</v>
      </c>
      <c r="H8894" t="s">
        <v>64</v>
      </c>
      <c r="I8894">
        <v>7</v>
      </c>
      <c r="J8894">
        <v>30.94</v>
      </c>
      <c r="K8894">
        <v>216.58</v>
      </c>
      <c r="L8894" t="s">
        <v>24</v>
      </c>
      <c r="M8894" t="s">
        <v>1224</v>
      </c>
    </row>
    <row r="8895" spans="1:13" hidden="1" x14ac:dyDescent="0.2">
      <c r="A8895" t="s">
        <v>83</v>
      </c>
      <c r="B8895" t="s">
        <v>1457</v>
      </c>
      <c r="C8895" t="s">
        <v>1145</v>
      </c>
      <c r="E8895" t="s">
        <v>1269</v>
      </c>
      <c r="F8895" t="s">
        <v>629</v>
      </c>
      <c r="G8895" t="s">
        <v>134</v>
      </c>
      <c r="H8895" t="s">
        <v>32</v>
      </c>
      <c r="I8895">
        <v>3</v>
      </c>
      <c r="J8895">
        <v>30.94</v>
      </c>
      <c r="K8895">
        <v>92.82</v>
      </c>
      <c r="L8895" t="s">
        <v>162</v>
      </c>
    </row>
    <row r="8896" spans="1:13" hidden="1" x14ac:dyDescent="0.2">
      <c r="A8896" t="s">
        <v>83</v>
      </c>
      <c r="B8896" t="s">
        <v>1457</v>
      </c>
      <c r="C8896" t="s">
        <v>1145</v>
      </c>
      <c r="E8896" t="s">
        <v>46</v>
      </c>
      <c r="I8896">
        <v>5</v>
      </c>
      <c r="J8896">
        <v>30.94</v>
      </c>
      <c r="K8896">
        <v>154.69999999999999</v>
      </c>
    </row>
    <row r="8897" spans="1:13" hidden="1" x14ac:dyDescent="0.2">
      <c r="A8897" t="s">
        <v>83</v>
      </c>
      <c r="B8897" t="s">
        <v>1457</v>
      </c>
      <c r="C8897" t="s">
        <v>1145</v>
      </c>
      <c r="E8897" t="s">
        <v>1367</v>
      </c>
      <c r="F8897" t="s">
        <v>1368</v>
      </c>
      <c r="G8897" t="s">
        <v>1191</v>
      </c>
      <c r="H8897" t="s">
        <v>198</v>
      </c>
      <c r="I8897">
        <v>5</v>
      </c>
      <c r="J8897">
        <v>30.94</v>
      </c>
      <c r="K8897">
        <v>154.69999999999999</v>
      </c>
      <c r="L8897" t="s">
        <v>162</v>
      </c>
      <c r="M8897" t="s">
        <v>1369</v>
      </c>
    </row>
    <row r="8898" spans="1:13" hidden="1" x14ac:dyDescent="0.2">
      <c r="A8898" t="s">
        <v>83</v>
      </c>
      <c r="B8898" t="s">
        <v>1457</v>
      </c>
      <c r="C8898" t="s">
        <v>1145</v>
      </c>
      <c r="E8898" t="s">
        <v>1153</v>
      </c>
      <c r="F8898" t="s">
        <v>1154</v>
      </c>
      <c r="G8898" t="s">
        <v>134</v>
      </c>
      <c r="H8898" t="s">
        <v>64</v>
      </c>
      <c r="I8898">
        <v>0</v>
      </c>
      <c r="J8898">
        <v>30.94</v>
      </c>
      <c r="K8898">
        <v>0</v>
      </c>
      <c r="L8898" t="s">
        <v>24</v>
      </c>
      <c r="M8898" t="s">
        <v>1155</v>
      </c>
    </row>
    <row r="8899" spans="1:13" hidden="1" x14ac:dyDescent="0.2">
      <c r="A8899" t="s">
        <v>84</v>
      </c>
      <c r="B8899" t="s">
        <v>1457</v>
      </c>
      <c r="C8899" t="s">
        <v>1145</v>
      </c>
      <c r="E8899" t="s">
        <v>17</v>
      </c>
      <c r="I8899">
        <v>38.75</v>
      </c>
      <c r="J8899">
        <v>30.94</v>
      </c>
      <c r="K8899">
        <v>1198.925</v>
      </c>
    </row>
    <row r="8900" spans="1:13" hidden="1" x14ac:dyDescent="0.2">
      <c r="A8900" t="s">
        <v>84</v>
      </c>
      <c r="B8900" t="s">
        <v>1457</v>
      </c>
      <c r="C8900" t="s">
        <v>1145</v>
      </c>
      <c r="E8900" t="s">
        <v>1402</v>
      </c>
      <c r="F8900" t="s">
        <v>1342</v>
      </c>
      <c r="G8900" t="s">
        <v>134</v>
      </c>
      <c r="H8900" t="s">
        <v>180</v>
      </c>
      <c r="I8900">
        <v>0</v>
      </c>
      <c r="J8900">
        <v>30.94</v>
      </c>
      <c r="K8900">
        <v>0</v>
      </c>
      <c r="L8900" t="s">
        <v>24</v>
      </c>
      <c r="M8900" t="s">
        <v>181</v>
      </c>
    </row>
    <row r="8901" spans="1:13" hidden="1" x14ac:dyDescent="0.2">
      <c r="A8901" t="s">
        <v>84</v>
      </c>
      <c r="B8901" t="s">
        <v>1457</v>
      </c>
      <c r="C8901" t="s">
        <v>1145</v>
      </c>
      <c r="E8901" t="s">
        <v>20</v>
      </c>
      <c r="I8901">
        <v>0</v>
      </c>
      <c r="J8901">
        <v>30.94</v>
      </c>
      <c r="K8901">
        <v>0</v>
      </c>
    </row>
    <row r="8902" spans="1:13" hidden="1" x14ac:dyDescent="0.2">
      <c r="A8902" t="s">
        <v>84</v>
      </c>
      <c r="B8902" t="s">
        <v>1457</v>
      </c>
      <c r="C8902" t="s">
        <v>1145</v>
      </c>
      <c r="E8902" t="s">
        <v>1237</v>
      </c>
      <c r="F8902" t="s">
        <v>1238</v>
      </c>
      <c r="G8902" t="s">
        <v>134</v>
      </c>
      <c r="H8902" t="s">
        <v>145</v>
      </c>
      <c r="I8902">
        <v>0</v>
      </c>
      <c r="J8902">
        <v>30.94</v>
      </c>
      <c r="K8902">
        <v>0</v>
      </c>
      <c r="L8902" t="s">
        <v>24</v>
      </c>
      <c r="M8902" t="s">
        <v>1239</v>
      </c>
    </row>
    <row r="8903" spans="1:13" hidden="1" x14ac:dyDescent="0.2">
      <c r="A8903" t="s">
        <v>84</v>
      </c>
      <c r="B8903" t="s">
        <v>1457</v>
      </c>
      <c r="C8903" t="s">
        <v>1145</v>
      </c>
      <c r="E8903" t="s">
        <v>17</v>
      </c>
      <c r="I8903">
        <v>0</v>
      </c>
      <c r="J8903">
        <v>30.94</v>
      </c>
      <c r="K8903">
        <v>0</v>
      </c>
    </row>
    <row r="8904" spans="1:13" hidden="1" x14ac:dyDescent="0.2">
      <c r="A8904" t="s">
        <v>84</v>
      </c>
      <c r="B8904" t="s">
        <v>1457</v>
      </c>
      <c r="C8904" t="s">
        <v>1145</v>
      </c>
      <c r="E8904" t="s">
        <v>116</v>
      </c>
      <c r="I8904">
        <v>0</v>
      </c>
      <c r="J8904">
        <v>30.94</v>
      </c>
      <c r="K8904">
        <v>0</v>
      </c>
    </row>
    <row r="8905" spans="1:13" hidden="1" x14ac:dyDescent="0.2">
      <c r="A8905" t="s">
        <v>84</v>
      </c>
      <c r="B8905" t="s">
        <v>1457</v>
      </c>
      <c r="C8905" t="s">
        <v>1145</v>
      </c>
      <c r="E8905" t="s">
        <v>1458</v>
      </c>
      <c r="F8905" t="s">
        <v>1354</v>
      </c>
      <c r="G8905" t="s">
        <v>134</v>
      </c>
      <c r="H8905" t="s">
        <v>64</v>
      </c>
      <c r="I8905">
        <v>0</v>
      </c>
      <c r="J8905">
        <v>30.94</v>
      </c>
      <c r="K8905">
        <v>0</v>
      </c>
      <c r="L8905" t="s">
        <v>24</v>
      </c>
      <c r="M8905" t="s">
        <v>1224</v>
      </c>
    </row>
    <row r="8906" spans="1:13" hidden="1" x14ac:dyDescent="0.2">
      <c r="A8906" t="s">
        <v>84</v>
      </c>
      <c r="B8906" t="s">
        <v>1457</v>
      </c>
      <c r="C8906" t="s">
        <v>1145</v>
      </c>
      <c r="E8906" t="s">
        <v>1269</v>
      </c>
      <c r="F8906" t="s">
        <v>629</v>
      </c>
      <c r="G8906" t="s">
        <v>134</v>
      </c>
      <c r="H8906" t="s">
        <v>32</v>
      </c>
      <c r="I8906">
        <v>0</v>
      </c>
      <c r="J8906">
        <v>30.94</v>
      </c>
      <c r="K8906">
        <v>0</v>
      </c>
      <c r="L8906" t="s">
        <v>162</v>
      </c>
    </row>
    <row r="8907" spans="1:13" hidden="1" x14ac:dyDescent="0.2">
      <c r="A8907" t="s">
        <v>84</v>
      </c>
      <c r="B8907" t="s">
        <v>1457</v>
      </c>
      <c r="C8907" t="s">
        <v>1145</v>
      </c>
      <c r="E8907" t="s">
        <v>46</v>
      </c>
      <c r="I8907">
        <v>0</v>
      </c>
      <c r="J8907">
        <v>30.94</v>
      </c>
      <c r="K8907">
        <v>0</v>
      </c>
    </row>
    <row r="8908" spans="1:13" hidden="1" x14ac:dyDescent="0.2">
      <c r="A8908" t="s">
        <v>84</v>
      </c>
      <c r="B8908" t="s">
        <v>1457</v>
      </c>
      <c r="C8908" t="s">
        <v>1145</v>
      </c>
      <c r="E8908" t="s">
        <v>1367</v>
      </c>
      <c r="F8908" t="s">
        <v>1368</v>
      </c>
      <c r="G8908" t="s">
        <v>1191</v>
      </c>
      <c r="H8908" t="s">
        <v>198</v>
      </c>
      <c r="I8908">
        <v>0</v>
      </c>
      <c r="J8908">
        <v>30.94</v>
      </c>
      <c r="K8908">
        <v>0</v>
      </c>
      <c r="L8908" t="s">
        <v>162</v>
      </c>
      <c r="M8908" t="s">
        <v>1369</v>
      </c>
    </row>
    <row r="8909" spans="1:13" hidden="1" x14ac:dyDescent="0.2">
      <c r="A8909" t="s">
        <v>84</v>
      </c>
      <c r="B8909" t="s">
        <v>1457</v>
      </c>
      <c r="C8909" t="s">
        <v>1145</v>
      </c>
      <c r="E8909" t="s">
        <v>1153</v>
      </c>
      <c r="F8909" t="s">
        <v>1154</v>
      </c>
      <c r="G8909" t="s">
        <v>134</v>
      </c>
      <c r="H8909" t="s">
        <v>64</v>
      </c>
      <c r="I8909">
        <v>0</v>
      </c>
      <c r="J8909">
        <v>30.94</v>
      </c>
      <c r="K8909">
        <v>0</v>
      </c>
      <c r="L8909" t="s">
        <v>24</v>
      </c>
      <c r="M8909" t="s">
        <v>1155</v>
      </c>
    </row>
    <row r="8910" spans="1:13" hidden="1" x14ac:dyDescent="0.2">
      <c r="A8910" t="s">
        <v>85</v>
      </c>
      <c r="B8910" t="s">
        <v>1457</v>
      </c>
      <c r="C8910" t="s">
        <v>1145</v>
      </c>
      <c r="E8910" t="s">
        <v>17</v>
      </c>
      <c r="I8910">
        <v>38.75</v>
      </c>
      <c r="J8910">
        <v>30.94</v>
      </c>
      <c r="K8910">
        <v>1198.925</v>
      </c>
    </row>
    <row r="8911" spans="1:13" hidden="1" x14ac:dyDescent="0.2">
      <c r="A8911" t="s">
        <v>85</v>
      </c>
      <c r="B8911" t="s">
        <v>1457</v>
      </c>
      <c r="C8911" t="s">
        <v>1145</v>
      </c>
      <c r="E8911" t="s">
        <v>1402</v>
      </c>
      <c r="F8911" t="s">
        <v>1342</v>
      </c>
      <c r="G8911" t="s">
        <v>134</v>
      </c>
      <c r="H8911" t="s">
        <v>180</v>
      </c>
      <c r="I8911">
        <v>0</v>
      </c>
      <c r="J8911">
        <v>30.94</v>
      </c>
      <c r="K8911">
        <v>0</v>
      </c>
      <c r="L8911" t="s">
        <v>24</v>
      </c>
      <c r="M8911" t="s">
        <v>181</v>
      </c>
    </row>
    <row r="8912" spans="1:13" hidden="1" x14ac:dyDescent="0.2">
      <c r="A8912" t="s">
        <v>85</v>
      </c>
      <c r="B8912" t="s">
        <v>1457</v>
      </c>
      <c r="C8912" t="s">
        <v>1145</v>
      </c>
      <c r="E8912" t="s">
        <v>20</v>
      </c>
      <c r="I8912">
        <v>0</v>
      </c>
      <c r="J8912">
        <v>30.94</v>
      </c>
      <c r="K8912">
        <v>0</v>
      </c>
    </row>
    <row r="8913" spans="1:13" hidden="1" x14ac:dyDescent="0.2">
      <c r="A8913" t="s">
        <v>85</v>
      </c>
      <c r="B8913" t="s">
        <v>1457</v>
      </c>
      <c r="C8913" t="s">
        <v>1145</v>
      </c>
      <c r="E8913" t="s">
        <v>1237</v>
      </c>
      <c r="F8913" t="s">
        <v>1238</v>
      </c>
      <c r="G8913" t="s">
        <v>134</v>
      </c>
      <c r="H8913" t="s">
        <v>145</v>
      </c>
      <c r="I8913">
        <v>0</v>
      </c>
      <c r="J8913">
        <v>30.94</v>
      </c>
      <c r="K8913">
        <v>0</v>
      </c>
      <c r="L8913" t="s">
        <v>24</v>
      </c>
      <c r="M8913" t="s">
        <v>1239</v>
      </c>
    </row>
    <row r="8914" spans="1:13" hidden="1" x14ac:dyDescent="0.2">
      <c r="A8914" t="s">
        <v>85</v>
      </c>
      <c r="B8914" t="s">
        <v>1457</v>
      </c>
      <c r="C8914" t="s">
        <v>1145</v>
      </c>
      <c r="E8914" t="s">
        <v>17</v>
      </c>
      <c r="I8914">
        <v>0</v>
      </c>
      <c r="J8914">
        <v>30.94</v>
      </c>
      <c r="K8914">
        <v>0</v>
      </c>
    </row>
    <row r="8915" spans="1:13" hidden="1" x14ac:dyDescent="0.2">
      <c r="A8915" t="s">
        <v>85</v>
      </c>
      <c r="B8915" t="s">
        <v>1457</v>
      </c>
      <c r="C8915" t="s">
        <v>1145</v>
      </c>
      <c r="E8915" t="s">
        <v>116</v>
      </c>
      <c r="I8915">
        <v>0</v>
      </c>
      <c r="J8915">
        <v>30.94</v>
      </c>
      <c r="K8915">
        <v>0</v>
      </c>
    </row>
    <row r="8916" spans="1:13" hidden="1" x14ac:dyDescent="0.2">
      <c r="A8916" t="s">
        <v>85</v>
      </c>
      <c r="B8916" t="s">
        <v>1457</v>
      </c>
      <c r="C8916" t="s">
        <v>1145</v>
      </c>
      <c r="E8916" t="s">
        <v>1458</v>
      </c>
      <c r="F8916" t="s">
        <v>1354</v>
      </c>
      <c r="G8916" t="s">
        <v>134</v>
      </c>
      <c r="H8916" t="s">
        <v>64</v>
      </c>
      <c r="I8916">
        <v>0</v>
      </c>
      <c r="J8916">
        <v>30.94</v>
      </c>
      <c r="K8916">
        <v>0</v>
      </c>
      <c r="L8916" t="s">
        <v>24</v>
      </c>
      <c r="M8916" t="s">
        <v>1224</v>
      </c>
    </row>
    <row r="8917" spans="1:13" hidden="1" x14ac:dyDescent="0.2">
      <c r="A8917" t="s">
        <v>85</v>
      </c>
      <c r="B8917" t="s">
        <v>1457</v>
      </c>
      <c r="C8917" t="s">
        <v>1145</v>
      </c>
      <c r="E8917" t="s">
        <v>1269</v>
      </c>
      <c r="F8917" t="s">
        <v>629</v>
      </c>
      <c r="G8917" t="s">
        <v>134</v>
      </c>
      <c r="H8917" t="s">
        <v>32</v>
      </c>
      <c r="I8917">
        <v>0</v>
      </c>
      <c r="J8917">
        <v>30.94</v>
      </c>
      <c r="K8917">
        <v>0</v>
      </c>
      <c r="L8917" t="s">
        <v>162</v>
      </c>
    </row>
    <row r="8918" spans="1:13" hidden="1" x14ac:dyDescent="0.2">
      <c r="A8918" t="s">
        <v>85</v>
      </c>
      <c r="B8918" t="s">
        <v>1457</v>
      </c>
      <c r="C8918" t="s">
        <v>1145</v>
      </c>
      <c r="E8918" t="s">
        <v>46</v>
      </c>
      <c r="I8918">
        <v>0</v>
      </c>
      <c r="J8918">
        <v>30.94</v>
      </c>
      <c r="K8918">
        <v>0</v>
      </c>
    </row>
    <row r="8919" spans="1:13" hidden="1" x14ac:dyDescent="0.2">
      <c r="A8919" t="s">
        <v>85</v>
      </c>
      <c r="B8919" t="s">
        <v>1457</v>
      </c>
      <c r="C8919" t="s">
        <v>1145</v>
      </c>
      <c r="E8919" t="s">
        <v>1367</v>
      </c>
      <c r="F8919" t="s">
        <v>1368</v>
      </c>
      <c r="G8919" t="s">
        <v>1191</v>
      </c>
      <c r="H8919" t="s">
        <v>198</v>
      </c>
      <c r="I8919">
        <v>0</v>
      </c>
      <c r="J8919">
        <v>30.94</v>
      </c>
      <c r="K8919">
        <v>0</v>
      </c>
      <c r="L8919" t="s">
        <v>162</v>
      </c>
      <c r="M8919" t="s">
        <v>1369</v>
      </c>
    </row>
    <row r="8920" spans="1:13" hidden="1" x14ac:dyDescent="0.2">
      <c r="A8920" t="s">
        <v>85</v>
      </c>
      <c r="B8920" t="s">
        <v>1457</v>
      </c>
      <c r="C8920" t="s">
        <v>1145</v>
      </c>
      <c r="E8920" t="s">
        <v>1153</v>
      </c>
      <c r="F8920" t="s">
        <v>1154</v>
      </c>
      <c r="G8920" t="s">
        <v>134</v>
      </c>
      <c r="H8920" t="s">
        <v>64</v>
      </c>
      <c r="I8920">
        <v>0</v>
      </c>
      <c r="J8920">
        <v>30.94</v>
      </c>
      <c r="K8920">
        <v>0</v>
      </c>
      <c r="L8920" t="s">
        <v>24</v>
      </c>
      <c r="M8920" t="s">
        <v>1155</v>
      </c>
    </row>
    <row r="8921" spans="1:13" hidden="1" x14ac:dyDescent="0.2">
      <c r="A8921" t="s">
        <v>86</v>
      </c>
      <c r="B8921" t="s">
        <v>1457</v>
      </c>
      <c r="C8921" t="s">
        <v>1145</v>
      </c>
      <c r="E8921" t="s">
        <v>17</v>
      </c>
      <c r="I8921">
        <v>38.75</v>
      </c>
      <c r="J8921">
        <v>30.94</v>
      </c>
      <c r="K8921">
        <v>1198.925</v>
      </c>
    </row>
    <row r="8922" spans="1:13" hidden="1" x14ac:dyDescent="0.2">
      <c r="A8922" t="s">
        <v>86</v>
      </c>
      <c r="B8922" t="s">
        <v>1457</v>
      </c>
      <c r="C8922" t="s">
        <v>1145</v>
      </c>
      <c r="E8922" t="s">
        <v>1402</v>
      </c>
      <c r="F8922" t="s">
        <v>1342</v>
      </c>
      <c r="G8922" t="s">
        <v>134</v>
      </c>
      <c r="H8922" t="s">
        <v>180</v>
      </c>
      <c r="I8922">
        <v>0</v>
      </c>
      <c r="J8922">
        <v>30.94</v>
      </c>
      <c r="K8922">
        <v>0</v>
      </c>
      <c r="L8922" t="s">
        <v>24</v>
      </c>
      <c r="M8922" t="s">
        <v>181</v>
      </c>
    </row>
    <row r="8923" spans="1:13" hidden="1" x14ac:dyDescent="0.2">
      <c r="A8923" t="s">
        <v>86</v>
      </c>
      <c r="B8923" t="s">
        <v>1457</v>
      </c>
      <c r="C8923" t="s">
        <v>1145</v>
      </c>
      <c r="E8923" t="s">
        <v>20</v>
      </c>
      <c r="I8923">
        <v>0</v>
      </c>
      <c r="J8923">
        <v>30.94</v>
      </c>
      <c r="K8923">
        <v>0</v>
      </c>
    </row>
    <row r="8924" spans="1:13" hidden="1" x14ac:dyDescent="0.2">
      <c r="A8924" t="s">
        <v>86</v>
      </c>
      <c r="B8924" t="s">
        <v>1457</v>
      </c>
      <c r="C8924" t="s">
        <v>1145</v>
      </c>
      <c r="E8924" t="s">
        <v>1237</v>
      </c>
      <c r="F8924" t="s">
        <v>1238</v>
      </c>
      <c r="G8924" t="s">
        <v>134</v>
      </c>
      <c r="H8924" t="s">
        <v>145</v>
      </c>
      <c r="I8924">
        <v>0</v>
      </c>
      <c r="J8924">
        <v>30.94</v>
      </c>
      <c r="K8924">
        <v>0</v>
      </c>
      <c r="L8924" t="s">
        <v>24</v>
      </c>
      <c r="M8924" t="s">
        <v>1239</v>
      </c>
    </row>
    <row r="8925" spans="1:13" hidden="1" x14ac:dyDescent="0.2">
      <c r="A8925" t="s">
        <v>86</v>
      </c>
      <c r="B8925" t="s">
        <v>1457</v>
      </c>
      <c r="C8925" t="s">
        <v>1145</v>
      </c>
      <c r="E8925" t="s">
        <v>17</v>
      </c>
      <c r="I8925">
        <v>0</v>
      </c>
      <c r="J8925">
        <v>30.94</v>
      </c>
      <c r="K8925">
        <v>0</v>
      </c>
    </row>
    <row r="8926" spans="1:13" hidden="1" x14ac:dyDescent="0.2">
      <c r="A8926" t="s">
        <v>86</v>
      </c>
      <c r="B8926" t="s">
        <v>1457</v>
      </c>
      <c r="C8926" t="s">
        <v>1145</v>
      </c>
      <c r="E8926" t="s">
        <v>116</v>
      </c>
      <c r="I8926">
        <v>0</v>
      </c>
      <c r="J8926">
        <v>30.94</v>
      </c>
      <c r="K8926">
        <v>0</v>
      </c>
    </row>
    <row r="8927" spans="1:13" hidden="1" x14ac:dyDescent="0.2">
      <c r="A8927" t="s">
        <v>86</v>
      </c>
      <c r="B8927" t="s">
        <v>1457</v>
      </c>
      <c r="C8927" t="s">
        <v>1145</v>
      </c>
      <c r="E8927" t="s">
        <v>1458</v>
      </c>
      <c r="F8927" t="s">
        <v>1354</v>
      </c>
      <c r="G8927" t="s">
        <v>134</v>
      </c>
      <c r="H8927" t="s">
        <v>64</v>
      </c>
      <c r="I8927">
        <v>0</v>
      </c>
      <c r="J8927">
        <v>30.94</v>
      </c>
      <c r="K8927">
        <v>0</v>
      </c>
      <c r="L8927" t="s">
        <v>24</v>
      </c>
      <c r="M8927" t="s">
        <v>1224</v>
      </c>
    </row>
    <row r="8928" spans="1:13" hidden="1" x14ac:dyDescent="0.2">
      <c r="A8928" t="s">
        <v>86</v>
      </c>
      <c r="B8928" t="s">
        <v>1457</v>
      </c>
      <c r="C8928" t="s">
        <v>1145</v>
      </c>
      <c r="E8928" t="s">
        <v>1269</v>
      </c>
      <c r="F8928" t="s">
        <v>629</v>
      </c>
      <c r="G8928" t="s">
        <v>134</v>
      </c>
      <c r="H8928" t="s">
        <v>32</v>
      </c>
      <c r="I8928">
        <v>0</v>
      </c>
      <c r="J8928">
        <v>30.94</v>
      </c>
      <c r="K8928">
        <v>0</v>
      </c>
      <c r="L8928" t="s">
        <v>162</v>
      </c>
    </row>
    <row r="8929" spans="1:13" hidden="1" x14ac:dyDescent="0.2">
      <c r="A8929" t="s">
        <v>86</v>
      </c>
      <c r="B8929" t="s">
        <v>1457</v>
      </c>
      <c r="C8929" t="s">
        <v>1145</v>
      </c>
      <c r="E8929" t="s">
        <v>46</v>
      </c>
      <c r="I8929">
        <v>0</v>
      </c>
      <c r="J8929">
        <v>30.94</v>
      </c>
      <c r="K8929">
        <v>0</v>
      </c>
    </row>
    <row r="8930" spans="1:13" hidden="1" x14ac:dyDescent="0.2">
      <c r="A8930" t="s">
        <v>86</v>
      </c>
      <c r="B8930" t="s">
        <v>1457</v>
      </c>
      <c r="C8930" t="s">
        <v>1145</v>
      </c>
      <c r="E8930" t="s">
        <v>1367</v>
      </c>
      <c r="F8930" t="s">
        <v>1368</v>
      </c>
      <c r="G8930" t="s">
        <v>1191</v>
      </c>
      <c r="H8930" t="s">
        <v>198</v>
      </c>
      <c r="I8930">
        <v>0</v>
      </c>
      <c r="J8930">
        <v>30.94</v>
      </c>
      <c r="K8930">
        <v>0</v>
      </c>
      <c r="L8930" t="s">
        <v>162</v>
      </c>
      <c r="M8930" t="s">
        <v>1369</v>
      </c>
    </row>
    <row r="8931" spans="1:13" hidden="1" x14ac:dyDescent="0.2">
      <c r="A8931" t="s">
        <v>86</v>
      </c>
      <c r="B8931" t="s">
        <v>1457</v>
      </c>
      <c r="C8931" t="s">
        <v>1145</v>
      </c>
      <c r="E8931" t="s">
        <v>1153</v>
      </c>
      <c r="F8931" t="s">
        <v>1154</v>
      </c>
      <c r="G8931" t="s">
        <v>134</v>
      </c>
      <c r="H8931" t="s">
        <v>64</v>
      </c>
      <c r="I8931">
        <v>0</v>
      </c>
      <c r="J8931">
        <v>30.94</v>
      </c>
      <c r="K8931">
        <v>0</v>
      </c>
      <c r="L8931" t="s">
        <v>24</v>
      </c>
      <c r="M8931" t="s">
        <v>1155</v>
      </c>
    </row>
    <row r="8932" spans="1:13" hidden="1" x14ac:dyDescent="0.2">
      <c r="A8932" t="s">
        <v>87</v>
      </c>
      <c r="B8932" t="s">
        <v>1457</v>
      </c>
      <c r="C8932" t="s">
        <v>1145</v>
      </c>
      <c r="E8932" t="s">
        <v>557</v>
      </c>
      <c r="I8932">
        <v>7.75</v>
      </c>
      <c r="J8932">
        <v>30.94</v>
      </c>
      <c r="K8932">
        <v>239.785</v>
      </c>
    </row>
    <row r="8933" spans="1:13" hidden="1" x14ac:dyDescent="0.2">
      <c r="A8933" t="s">
        <v>87</v>
      </c>
      <c r="B8933" t="s">
        <v>1457</v>
      </c>
      <c r="C8933" t="s">
        <v>1145</v>
      </c>
      <c r="E8933" t="s">
        <v>1402</v>
      </c>
      <c r="F8933" t="s">
        <v>1342</v>
      </c>
      <c r="G8933" t="s">
        <v>134</v>
      </c>
      <c r="H8933" t="s">
        <v>180</v>
      </c>
      <c r="I8933">
        <v>5.5</v>
      </c>
      <c r="J8933">
        <v>30.94</v>
      </c>
      <c r="K8933">
        <v>170.17</v>
      </c>
      <c r="L8933" t="s">
        <v>24</v>
      </c>
      <c r="M8933" t="s">
        <v>181</v>
      </c>
    </row>
    <row r="8934" spans="1:13" hidden="1" x14ac:dyDescent="0.2">
      <c r="A8934" t="s">
        <v>87</v>
      </c>
      <c r="B8934" t="s">
        <v>1457</v>
      </c>
      <c r="C8934" t="s">
        <v>1145</v>
      </c>
      <c r="E8934" t="s">
        <v>20</v>
      </c>
      <c r="I8934">
        <v>0</v>
      </c>
      <c r="J8934">
        <v>30.94</v>
      </c>
      <c r="K8934">
        <v>0</v>
      </c>
    </row>
    <row r="8935" spans="1:13" hidden="1" x14ac:dyDescent="0.2">
      <c r="A8935" t="s">
        <v>87</v>
      </c>
      <c r="B8935" t="s">
        <v>1457</v>
      </c>
      <c r="C8935" t="s">
        <v>1145</v>
      </c>
      <c r="E8935" t="s">
        <v>1237</v>
      </c>
      <c r="F8935" t="s">
        <v>1238</v>
      </c>
      <c r="G8935" t="s">
        <v>134</v>
      </c>
      <c r="H8935" t="s">
        <v>145</v>
      </c>
      <c r="I8935">
        <v>0</v>
      </c>
      <c r="J8935">
        <v>30.94</v>
      </c>
      <c r="K8935">
        <v>0</v>
      </c>
      <c r="L8935" t="s">
        <v>24</v>
      </c>
      <c r="M8935" t="s">
        <v>1239</v>
      </c>
    </row>
    <row r="8936" spans="1:13" hidden="1" x14ac:dyDescent="0.2">
      <c r="A8936" t="s">
        <v>87</v>
      </c>
      <c r="B8936" t="s">
        <v>1457</v>
      </c>
      <c r="C8936" t="s">
        <v>1145</v>
      </c>
      <c r="E8936" t="s">
        <v>17</v>
      </c>
      <c r="I8936">
        <v>0</v>
      </c>
      <c r="J8936">
        <v>30.94</v>
      </c>
      <c r="K8936">
        <v>0</v>
      </c>
    </row>
    <row r="8937" spans="1:13" hidden="1" x14ac:dyDescent="0.2">
      <c r="A8937" t="s">
        <v>87</v>
      </c>
      <c r="B8937" t="s">
        <v>1457</v>
      </c>
      <c r="C8937" t="s">
        <v>1145</v>
      </c>
      <c r="E8937" t="s">
        <v>116</v>
      </c>
      <c r="I8937">
        <v>0</v>
      </c>
      <c r="J8937">
        <v>30.94</v>
      </c>
      <c r="K8937">
        <v>0</v>
      </c>
    </row>
    <row r="8938" spans="1:13" hidden="1" x14ac:dyDescent="0.2">
      <c r="A8938" t="s">
        <v>87</v>
      </c>
      <c r="B8938" t="s">
        <v>1457</v>
      </c>
      <c r="C8938" t="s">
        <v>1145</v>
      </c>
      <c r="E8938" t="s">
        <v>1458</v>
      </c>
      <c r="F8938" t="s">
        <v>1354</v>
      </c>
      <c r="G8938" t="s">
        <v>134</v>
      </c>
      <c r="H8938" t="s">
        <v>64</v>
      </c>
      <c r="I8938">
        <v>0</v>
      </c>
      <c r="J8938">
        <v>30.94</v>
      </c>
      <c r="K8938">
        <v>0</v>
      </c>
      <c r="L8938" t="s">
        <v>24</v>
      </c>
      <c r="M8938" t="s">
        <v>1224</v>
      </c>
    </row>
    <row r="8939" spans="1:13" hidden="1" x14ac:dyDescent="0.2">
      <c r="A8939" t="s">
        <v>87</v>
      </c>
      <c r="B8939" t="s">
        <v>1457</v>
      </c>
      <c r="C8939" t="s">
        <v>1145</v>
      </c>
      <c r="E8939" t="s">
        <v>1269</v>
      </c>
      <c r="F8939" t="s">
        <v>629</v>
      </c>
      <c r="G8939" t="s">
        <v>134</v>
      </c>
      <c r="H8939" t="s">
        <v>32</v>
      </c>
      <c r="I8939">
        <v>0</v>
      </c>
      <c r="J8939">
        <v>30.94</v>
      </c>
      <c r="K8939">
        <v>0</v>
      </c>
      <c r="L8939" t="s">
        <v>162</v>
      </c>
    </row>
    <row r="8940" spans="1:13" hidden="1" x14ac:dyDescent="0.2">
      <c r="A8940" t="s">
        <v>87</v>
      </c>
      <c r="B8940" t="s">
        <v>1457</v>
      </c>
      <c r="C8940" t="s">
        <v>1145</v>
      </c>
      <c r="E8940" t="s">
        <v>46</v>
      </c>
      <c r="I8940">
        <v>0</v>
      </c>
      <c r="J8940">
        <v>30.94</v>
      </c>
      <c r="K8940">
        <v>0</v>
      </c>
    </row>
    <row r="8941" spans="1:13" hidden="1" x14ac:dyDescent="0.2">
      <c r="A8941" t="s">
        <v>87</v>
      </c>
      <c r="B8941" t="s">
        <v>1457</v>
      </c>
      <c r="C8941" t="s">
        <v>1145</v>
      </c>
      <c r="E8941" t="s">
        <v>1367</v>
      </c>
      <c r="F8941" t="s">
        <v>1368</v>
      </c>
      <c r="G8941" t="s">
        <v>1191</v>
      </c>
      <c r="H8941" t="s">
        <v>198</v>
      </c>
      <c r="I8941">
        <v>25.5</v>
      </c>
      <c r="J8941">
        <v>30.94</v>
      </c>
      <c r="K8941">
        <v>788.97</v>
      </c>
      <c r="L8941" t="s">
        <v>162</v>
      </c>
      <c r="M8941" t="s">
        <v>1369</v>
      </c>
    </row>
    <row r="8942" spans="1:13" hidden="1" x14ac:dyDescent="0.2">
      <c r="A8942" t="s">
        <v>87</v>
      </c>
      <c r="B8942" t="s">
        <v>1457</v>
      </c>
      <c r="C8942" t="s">
        <v>1145</v>
      </c>
      <c r="E8942" t="s">
        <v>1153</v>
      </c>
      <c r="F8942" t="s">
        <v>1154</v>
      </c>
      <c r="G8942" t="s">
        <v>134</v>
      </c>
      <c r="H8942" t="s">
        <v>64</v>
      </c>
      <c r="I8942">
        <v>0</v>
      </c>
      <c r="J8942">
        <v>30.94</v>
      </c>
      <c r="K8942">
        <v>0</v>
      </c>
      <c r="L8942" t="s">
        <v>24</v>
      </c>
      <c r="M8942" t="s">
        <v>1155</v>
      </c>
    </row>
    <row r="8943" spans="1:13" hidden="1" x14ac:dyDescent="0.2">
      <c r="A8943" t="s">
        <v>88</v>
      </c>
      <c r="B8943" t="s">
        <v>1457</v>
      </c>
      <c r="C8943" t="s">
        <v>1145</v>
      </c>
      <c r="E8943" t="s">
        <v>557</v>
      </c>
      <c r="I8943">
        <v>8.25</v>
      </c>
      <c r="J8943">
        <v>30.94</v>
      </c>
      <c r="K8943">
        <v>255.255</v>
      </c>
    </row>
    <row r="8944" spans="1:13" hidden="1" x14ac:dyDescent="0.2">
      <c r="A8944" t="s">
        <v>88</v>
      </c>
      <c r="B8944" t="s">
        <v>1457</v>
      </c>
      <c r="C8944" t="s">
        <v>1145</v>
      </c>
      <c r="E8944" t="s">
        <v>1402</v>
      </c>
      <c r="F8944" t="s">
        <v>1342</v>
      </c>
      <c r="G8944" t="s">
        <v>134</v>
      </c>
      <c r="H8944" t="s">
        <v>180</v>
      </c>
      <c r="I8944">
        <v>0</v>
      </c>
      <c r="J8944">
        <v>30.94</v>
      </c>
      <c r="K8944">
        <v>0</v>
      </c>
      <c r="L8944" t="s">
        <v>24</v>
      </c>
      <c r="M8944" t="s">
        <v>181</v>
      </c>
    </row>
    <row r="8945" spans="1:13" hidden="1" x14ac:dyDescent="0.2">
      <c r="A8945" t="s">
        <v>88</v>
      </c>
      <c r="B8945" t="s">
        <v>1457</v>
      </c>
      <c r="C8945" t="s">
        <v>1145</v>
      </c>
      <c r="E8945" t="s">
        <v>20</v>
      </c>
      <c r="I8945">
        <v>0</v>
      </c>
      <c r="J8945">
        <v>30.94</v>
      </c>
      <c r="K8945">
        <v>0</v>
      </c>
    </row>
    <row r="8946" spans="1:13" hidden="1" x14ac:dyDescent="0.2">
      <c r="A8946" t="s">
        <v>88</v>
      </c>
      <c r="B8946" t="s">
        <v>1457</v>
      </c>
      <c r="C8946" t="s">
        <v>1145</v>
      </c>
      <c r="E8946" t="s">
        <v>1237</v>
      </c>
      <c r="F8946" t="s">
        <v>1238</v>
      </c>
      <c r="G8946" t="s">
        <v>134</v>
      </c>
      <c r="H8946" t="s">
        <v>145</v>
      </c>
      <c r="I8946">
        <v>0</v>
      </c>
      <c r="J8946">
        <v>30.94</v>
      </c>
      <c r="K8946">
        <v>0</v>
      </c>
      <c r="L8946" t="s">
        <v>24</v>
      </c>
      <c r="M8946" t="s">
        <v>1239</v>
      </c>
    </row>
    <row r="8947" spans="1:13" hidden="1" x14ac:dyDescent="0.2">
      <c r="A8947" t="s">
        <v>88</v>
      </c>
      <c r="B8947" t="s">
        <v>1457</v>
      </c>
      <c r="C8947" t="s">
        <v>1145</v>
      </c>
      <c r="E8947" t="s">
        <v>17</v>
      </c>
      <c r="I8947">
        <v>0</v>
      </c>
      <c r="J8947">
        <v>30.94</v>
      </c>
      <c r="K8947">
        <v>0</v>
      </c>
    </row>
    <row r="8948" spans="1:13" hidden="1" x14ac:dyDescent="0.2">
      <c r="A8948" t="s">
        <v>88</v>
      </c>
      <c r="B8948" t="s">
        <v>1457</v>
      </c>
      <c r="C8948" t="s">
        <v>1145</v>
      </c>
      <c r="E8948" t="s">
        <v>116</v>
      </c>
      <c r="I8948">
        <v>0</v>
      </c>
      <c r="J8948">
        <v>30.94</v>
      </c>
      <c r="K8948">
        <v>0</v>
      </c>
    </row>
    <row r="8949" spans="1:13" hidden="1" x14ac:dyDescent="0.2">
      <c r="A8949" t="s">
        <v>88</v>
      </c>
      <c r="B8949" t="s">
        <v>1457</v>
      </c>
      <c r="C8949" t="s">
        <v>1145</v>
      </c>
      <c r="E8949" t="s">
        <v>1458</v>
      </c>
      <c r="F8949" t="s">
        <v>1354</v>
      </c>
      <c r="G8949" t="s">
        <v>134</v>
      </c>
      <c r="H8949" t="s">
        <v>64</v>
      </c>
      <c r="I8949">
        <v>5</v>
      </c>
      <c r="J8949">
        <v>30.94</v>
      </c>
      <c r="K8949">
        <v>154.69999999999999</v>
      </c>
      <c r="L8949" t="s">
        <v>24</v>
      </c>
      <c r="M8949" t="s">
        <v>1224</v>
      </c>
    </row>
    <row r="8950" spans="1:13" hidden="1" x14ac:dyDescent="0.2">
      <c r="A8950" t="s">
        <v>88</v>
      </c>
      <c r="B8950" t="s">
        <v>1457</v>
      </c>
      <c r="C8950" t="s">
        <v>1145</v>
      </c>
      <c r="E8950" t="s">
        <v>1269</v>
      </c>
      <c r="F8950" t="s">
        <v>629</v>
      </c>
      <c r="G8950" t="s">
        <v>134</v>
      </c>
      <c r="H8950" t="s">
        <v>32</v>
      </c>
      <c r="I8950">
        <v>0</v>
      </c>
      <c r="J8950">
        <v>30.94</v>
      </c>
      <c r="K8950">
        <v>0</v>
      </c>
      <c r="L8950" t="s">
        <v>162</v>
      </c>
    </row>
    <row r="8951" spans="1:13" hidden="1" x14ac:dyDescent="0.2">
      <c r="A8951" t="s">
        <v>88</v>
      </c>
      <c r="B8951" t="s">
        <v>1457</v>
      </c>
      <c r="C8951" t="s">
        <v>1145</v>
      </c>
      <c r="E8951" t="s">
        <v>46</v>
      </c>
      <c r="I8951">
        <v>0</v>
      </c>
      <c r="J8951">
        <v>30.94</v>
      </c>
      <c r="K8951">
        <v>0</v>
      </c>
    </row>
    <row r="8952" spans="1:13" hidden="1" x14ac:dyDescent="0.2">
      <c r="A8952" t="s">
        <v>88</v>
      </c>
      <c r="B8952" t="s">
        <v>1457</v>
      </c>
      <c r="C8952" t="s">
        <v>1145</v>
      </c>
      <c r="E8952" t="s">
        <v>1367</v>
      </c>
      <c r="F8952" t="s">
        <v>1368</v>
      </c>
      <c r="G8952" t="s">
        <v>1191</v>
      </c>
      <c r="H8952" t="s">
        <v>198</v>
      </c>
      <c r="I8952">
        <v>25.5</v>
      </c>
      <c r="J8952">
        <v>30.94</v>
      </c>
      <c r="K8952">
        <v>788.97</v>
      </c>
      <c r="L8952" t="s">
        <v>162</v>
      </c>
      <c r="M8952" t="s">
        <v>1369</v>
      </c>
    </row>
    <row r="8953" spans="1:13" hidden="1" x14ac:dyDescent="0.2">
      <c r="A8953" t="s">
        <v>88</v>
      </c>
      <c r="B8953" t="s">
        <v>1457</v>
      </c>
      <c r="C8953" t="s">
        <v>1145</v>
      </c>
      <c r="E8953" t="s">
        <v>1153</v>
      </c>
      <c r="F8953" t="s">
        <v>1154</v>
      </c>
      <c r="G8953" t="s">
        <v>134</v>
      </c>
      <c r="H8953" t="s">
        <v>64</v>
      </c>
      <c r="I8953">
        <v>0</v>
      </c>
      <c r="J8953">
        <v>30.94</v>
      </c>
      <c r="K8953">
        <v>0</v>
      </c>
      <c r="L8953" t="s">
        <v>24</v>
      </c>
      <c r="M8953" t="s">
        <v>1155</v>
      </c>
    </row>
    <row r="8954" spans="1:13" hidden="1" x14ac:dyDescent="0.2">
      <c r="A8954" t="s">
        <v>89</v>
      </c>
      <c r="B8954" t="s">
        <v>1457</v>
      </c>
      <c r="C8954" t="s">
        <v>1145</v>
      </c>
      <c r="E8954" t="s">
        <v>557</v>
      </c>
      <c r="I8954">
        <v>0</v>
      </c>
      <c r="J8954">
        <v>30.94</v>
      </c>
      <c r="K8954">
        <v>0</v>
      </c>
    </row>
    <row r="8955" spans="1:13" hidden="1" x14ac:dyDescent="0.2">
      <c r="A8955" t="s">
        <v>89</v>
      </c>
      <c r="B8955" t="s">
        <v>1457</v>
      </c>
      <c r="C8955" t="s">
        <v>1145</v>
      </c>
      <c r="E8955" t="s">
        <v>1402</v>
      </c>
      <c r="F8955" t="s">
        <v>1342</v>
      </c>
      <c r="G8955" t="s">
        <v>134</v>
      </c>
      <c r="H8955" t="s">
        <v>180</v>
      </c>
      <c r="I8955">
        <v>0</v>
      </c>
      <c r="J8955">
        <v>30.94</v>
      </c>
      <c r="K8955">
        <v>0</v>
      </c>
      <c r="L8955" t="s">
        <v>24</v>
      </c>
      <c r="M8955" t="s">
        <v>181</v>
      </c>
    </row>
    <row r="8956" spans="1:13" hidden="1" x14ac:dyDescent="0.2">
      <c r="A8956" t="s">
        <v>89</v>
      </c>
      <c r="B8956" t="s">
        <v>1457</v>
      </c>
      <c r="C8956" t="s">
        <v>1145</v>
      </c>
      <c r="E8956" t="s">
        <v>20</v>
      </c>
      <c r="I8956">
        <v>0</v>
      </c>
      <c r="J8956">
        <v>30.94</v>
      </c>
      <c r="K8956">
        <v>0</v>
      </c>
    </row>
    <row r="8957" spans="1:13" hidden="1" x14ac:dyDescent="0.2">
      <c r="A8957" t="s">
        <v>89</v>
      </c>
      <c r="B8957" t="s">
        <v>1457</v>
      </c>
      <c r="C8957" t="s">
        <v>1145</v>
      </c>
      <c r="E8957" t="s">
        <v>1237</v>
      </c>
      <c r="F8957" t="s">
        <v>1238</v>
      </c>
      <c r="G8957" t="s">
        <v>134</v>
      </c>
      <c r="H8957" t="s">
        <v>145</v>
      </c>
      <c r="I8957">
        <v>0</v>
      </c>
      <c r="J8957">
        <v>30.94</v>
      </c>
      <c r="K8957">
        <v>0</v>
      </c>
      <c r="L8957" t="s">
        <v>24</v>
      </c>
      <c r="M8957" t="s">
        <v>1239</v>
      </c>
    </row>
    <row r="8958" spans="1:13" hidden="1" x14ac:dyDescent="0.2">
      <c r="A8958" t="s">
        <v>89</v>
      </c>
      <c r="B8958" t="s">
        <v>1457</v>
      </c>
      <c r="C8958" t="s">
        <v>1145</v>
      </c>
      <c r="E8958" t="s">
        <v>17</v>
      </c>
      <c r="I8958">
        <v>0</v>
      </c>
      <c r="J8958">
        <v>30.94</v>
      </c>
      <c r="K8958">
        <v>0</v>
      </c>
    </row>
    <row r="8959" spans="1:13" hidden="1" x14ac:dyDescent="0.2">
      <c r="A8959" t="s">
        <v>89</v>
      </c>
      <c r="B8959" t="s">
        <v>1457</v>
      </c>
      <c r="C8959" t="s">
        <v>1145</v>
      </c>
      <c r="E8959" t="s">
        <v>116</v>
      </c>
      <c r="I8959">
        <v>0</v>
      </c>
      <c r="J8959">
        <v>30.94</v>
      </c>
      <c r="K8959">
        <v>0</v>
      </c>
    </row>
    <row r="8960" spans="1:13" hidden="1" x14ac:dyDescent="0.2">
      <c r="A8960" t="s">
        <v>89</v>
      </c>
      <c r="B8960" t="s">
        <v>1457</v>
      </c>
      <c r="C8960" t="s">
        <v>1145</v>
      </c>
      <c r="E8960" t="s">
        <v>1458</v>
      </c>
      <c r="F8960" t="s">
        <v>1354</v>
      </c>
      <c r="G8960" t="s">
        <v>134</v>
      </c>
      <c r="H8960" t="s">
        <v>64</v>
      </c>
      <c r="I8960">
        <v>0</v>
      </c>
      <c r="J8960">
        <v>30.94</v>
      </c>
      <c r="K8960">
        <v>0</v>
      </c>
      <c r="L8960" t="s">
        <v>24</v>
      </c>
      <c r="M8960" t="s">
        <v>1224</v>
      </c>
    </row>
    <row r="8961" spans="1:13" hidden="1" x14ac:dyDescent="0.2">
      <c r="A8961" t="s">
        <v>89</v>
      </c>
      <c r="B8961" t="s">
        <v>1457</v>
      </c>
      <c r="C8961" t="s">
        <v>1145</v>
      </c>
      <c r="E8961" t="s">
        <v>1269</v>
      </c>
      <c r="F8961" t="s">
        <v>629</v>
      </c>
      <c r="G8961" t="s">
        <v>134</v>
      </c>
      <c r="H8961" t="s">
        <v>32</v>
      </c>
      <c r="I8961">
        <v>0</v>
      </c>
      <c r="J8961">
        <v>30.94</v>
      </c>
      <c r="K8961">
        <v>0</v>
      </c>
      <c r="L8961" t="s">
        <v>162</v>
      </c>
    </row>
    <row r="8962" spans="1:13" hidden="1" x14ac:dyDescent="0.2">
      <c r="A8962" t="s">
        <v>89</v>
      </c>
      <c r="B8962" t="s">
        <v>1457</v>
      </c>
      <c r="C8962" t="s">
        <v>1145</v>
      </c>
      <c r="E8962" t="s">
        <v>46</v>
      </c>
      <c r="I8962">
        <v>0</v>
      </c>
      <c r="J8962">
        <v>30.94</v>
      </c>
      <c r="K8962">
        <v>0</v>
      </c>
    </row>
    <row r="8963" spans="1:13" hidden="1" x14ac:dyDescent="0.2">
      <c r="A8963" t="s">
        <v>89</v>
      </c>
      <c r="B8963" t="s">
        <v>1457</v>
      </c>
      <c r="C8963" t="s">
        <v>1145</v>
      </c>
      <c r="E8963" t="s">
        <v>1367</v>
      </c>
      <c r="F8963" t="s">
        <v>1368</v>
      </c>
      <c r="G8963" t="s">
        <v>1191</v>
      </c>
      <c r="H8963" t="s">
        <v>198</v>
      </c>
      <c r="I8963">
        <v>31</v>
      </c>
      <c r="J8963">
        <v>30.94</v>
      </c>
      <c r="K8963">
        <v>959.14</v>
      </c>
      <c r="L8963" t="s">
        <v>162</v>
      </c>
      <c r="M8963" t="s">
        <v>1369</v>
      </c>
    </row>
    <row r="8964" spans="1:13" hidden="1" x14ac:dyDescent="0.2">
      <c r="A8964" t="s">
        <v>89</v>
      </c>
      <c r="B8964" t="s">
        <v>1457</v>
      </c>
      <c r="C8964" t="s">
        <v>1145</v>
      </c>
      <c r="E8964" t="s">
        <v>1153</v>
      </c>
      <c r="F8964" t="s">
        <v>1154</v>
      </c>
      <c r="G8964" t="s">
        <v>134</v>
      </c>
      <c r="H8964" t="s">
        <v>64</v>
      </c>
      <c r="I8964">
        <v>0</v>
      </c>
      <c r="J8964">
        <v>30.94</v>
      </c>
      <c r="K8964">
        <v>0</v>
      </c>
      <c r="L8964" t="s">
        <v>24</v>
      </c>
      <c r="M8964" t="s">
        <v>1155</v>
      </c>
    </row>
    <row r="8965" spans="1:13" hidden="1" x14ac:dyDescent="0.2">
      <c r="A8965" t="s">
        <v>90</v>
      </c>
      <c r="B8965" t="s">
        <v>1457</v>
      </c>
      <c r="C8965" t="s">
        <v>1145</v>
      </c>
      <c r="E8965" t="s">
        <v>557</v>
      </c>
      <c r="I8965">
        <v>5</v>
      </c>
      <c r="J8965">
        <v>30.94</v>
      </c>
      <c r="K8965">
        <v>154.69999999999999</v>
      </c>
    </row>
    <row r="8966" spans="1:13" hidden="1" x14ac:dyDescent="0.2">
      <c r="A8966" t="s">
        <v>90</v>
      </c>
      <c r="B8966" t="s">
        <v>1457</v>
      </c>
      <c r="C8966" t="s">
        <v>1145</v>
      </c>
      <c r="E8966" t="s">
        <v>1402</v>
      </c>
      <c r="F8966" t="s">
        <v>1342</v>
      </c>
      <c r="G8966" t="s">
        <v>134</v>
      </c>
      <c r="H8966" t="s">
        <v>180</v>
      </c>
      <c r="I8966">
        <v>0</v>
      </c>
      <c r="J8966">
        <v>30.94</v>
      </c>
      <c r="K8966">
        <v>0</v>
      </c>
      <c r="L8966" t="s">
        <v>24</v>
      </c>
      <c r="M8966" t="s">
        <v>181</v>
      </c>
    </row>
    <row r="8967" spans="1:13" hidden="1" x14ac:dyDescent="0.2">
      <c r="A8967" t="s">
        <v>90</v>
      </c>
      <c r="B8967" t="s">
        <v>1457</v>
      </c>
      <c r="C8967" t="s">
        <v>1145</v>
      </c>
      <c r="E8967" t="s">
        <v>20</v>
      </c>
      <c r="I8967">
        <v>0</v>
      </c>
      <c r="J8967">
        <v>30.94</v>
      </c>
      <c r="K8967">
        <v>0</v>
      </c>
    </row>
    <row r="8968" spans="1:13" hidden="1" x14ac:dyDescent="0.2">
      <c r="A8968" t="s">
        <v>90</v>
      </c>
      <c r="B8968" t="s">
        <v>1457</v>
      </c>
      <c r="C8968" t="s">
        <v>1145</v>
      </c>
      <c r="E8968" t="s">
        <v>1237</v>
      </c>
      <c r="F8968" t="s">
        <v>1238</v>
      </c>
      <c r="G8968" t="s">
        <v>134</v>
      </c>
      <c r="H8968" t="s">
        <v>145</v>
      </c>
      <c r="I8968">
        <v>0</v>
      </c>
      <c r="J8968">
        <v>30.94</v>
      </c>
      <c r="K8968">
        <v>0</v>
      </c>
      <c r="L8968" t="s">
        <v>24</v>
      </c>
      <c r="M8968" t="s">
        <v>1239</v>
      </c>
    </row>
    <row r="8969" spans="1:13" hidden="1" x14ac:dyDescent="0.2">
      <c r="A8969" t="s">
        <v>90</v>
      </c>
      <c r="B8969" t="s">
        <v>1457</v>
      </c>
      <c r="C8969" t="s">
        <v>1145</v>
      </c>
      <c r="E8969" t="s">
        <v>17</v>
      </c>
      <c r="I8969">
        <v>0</v>
      </c>
      <c r="J8969">
        <v>30.94</v>
      </c>
      <c r="K8969">
        <v>0</v>
      </c>
    </row>
    <row r="8970" spans="1:13" hidden="1" x14ac:dyDescent="0.2">
      <c r="A8970" t="s">
        <v>90</v>
      </c>
      <c r="B8970" t="s">
        <v>1457</v>
      </c>
      <c r="C8970" t="s">
        <v>1145</v>
      </c>
      <c r="E8970" t="s">
        <v>116</v>
      </c>
      <c r="I8970">
        <v>0</v>
      </c>
      <c r="J8970">
        <v>30.94</v>
      </c>
      <c r="K8970">
        <v>0</v>
      </c>
    </row>
    <row r="8971" spans="1:13" hidden="1" x14ac:dyDescent="0.2">
      <c r="A8971" t="s">
        <v>90</v>
      </c>
      <c r="B8971" t="s">
        <v>1457</v>
      </c>
      <c r="C8971" t="s">
        <v>1145</v>
      </c>
      <c r="E8971" t="s">
        <v>1458</v>
      </c>
      <c r="F8971" t="s">
        <v>1354</v>
      </c>
      <c r="G8971" t="s">
        <v>134</v>
      </c>
      <c r="H8971" t="s">
        <v>64</v>
      </c>
      <c r="I8971">
        <v>0</v>
      </c>
      <c r="J8971">
        <v>30.94</v>
      </c>
      <c r="K8971">
        <v>0</v>
      </c>
      <c r="L8971" t="s">
        <v>24</v>
      </c>
      <c r="M8971" t="s">
        <v>1224</v>
      </c>
    </row>
    <row r="8972" spans="1:13" hidden="1" x14ac:dyDescent="0.2">
      <c r="A8972" t="s">
        <v>90</v>
      </c>
      <c r="B8972" t="s">
        <v>1457</v>
      </c>
      <c r="C8972" t="s">
        <v>1145</v>
      </c>
      <c r="E8972" t="s">
        <v>1269</v>
      </c>
      <c r="F8972" t="s">
        <v>629</v>
      </c>
      <c r="G8972" t="s">
        <v>134</v>
      </c>
      <c r="H8972" t="s">
        <v>32</v>
      </c>
      <c r="I8972">
        <v>0</v>
      </c>
      <c r="J8972">
        <v>30.94</v>
      </c>
      <c r="K8972">
        <v>0</v>
      </c>
      <c r="L8972" t="s">
        <v>162</v>
      </c>
    </row>
    <row r="8973" spans="1:13" hidden="1" x14ac:dyDescent="0.2">
      <c r="A8973" t="s">
        <v>90</v>
      </c>
      <c r="B8973" t="s">
        <v>1457</v>
      </c>
      <c r="C8973" t="s">
        <v>1145</v>
      </c>
      <c r="E8973" t="s">
        <v>46</v>
      </c>
      <c r="I8973">
        <v>0</v>
      </c>
      <c r="J8973">
        <v>30.94</v>
      </c>
      <c r="K8973">
        <v>0</v>
      </c>
    </row>
    <row r="8974" spans="1:13" hidden="1" x14ac:dyDescent="0.2">
      <c r="A8974" t="s">
        <v>90</v>
      </c>
      <c r="B8974" t="s">
        <v>1457</v>
      </c>
      <c r="C8974" t="s">
        <v>1145</v>
      </c>
      <c r="E8974" t="s">
        <v>1367</v>
      </c>
      <c r="F8974" t="s">
        <v>1368</v>
      </c>
      <c r="G8974" t="s">
        <v>1191</v>
      </c>
      <c r="H8974" t="s">
        <v>198</v>
      </c>
      <c r="I8974">
        <v>18.75</v>
      </c>
      <c r="J8974">
        <v>30.94</v>
      </c>
      <c r="K8974">
        <v>580.125</v>
      </c>
      <c r="L8974" t="s">
        <v>162</v>
      </c>
      <c r="M8974" t="s">
        <v>1369</v>
      </c>
    </row>
    <row r="8975" spans="1:13" hidden="1" x14ac:dyDescent="0.2">
      <c r="A8975" t="s">
        <v>90</v>
      </c>
      <c r="B8975" t="s">
        <v>1457</v>
      </c>
      <c r="C8975" t="s">
        <v>1145</v>
      </c>
      <c r="E8975" t="s">
        <v>1153</v>
      </c>
      <c r="F8975" t="s">
        <v>1154</v>
      </c>
      <c r="G8975" t="s">
        <v>134</v>
      </c>
      <c r="H8975" t="s">
        <v>64</v>
      </c>
      <c r="I8975">
        <v>0</v>
      </c>
      <c r="J8975">
        <v>30.94</v>
      </c>
      <c r="K8975">
        <v>0</v>
      </c>
      <c r="L8975" t="s">
        <v>24</v>
      </c>
      <c r="M8975" t="s">
        <v>1155</v>
      </c>
    </row>
    <row r="8976" spans="1:13" hidden="1" x14ac:dyDescent="0.2">
      <c r="A8976" t="s">
        <v>90</v>
      </c>
      <c r="B8976" t="s">
        <v>1457</v>
      </c>
      <c r="C8976" t="s">
        <v>1145</v>
      </c>
      <c r="E8976" t="s">
        <v>1403</v>
      </c>
      <c r="F8976" t="s">
        <v>1404</v>
      </c>
      <c r="G8976" t="s">
        <v>134</v>
      </c>
      <c r="H8976" t="s">
        <v>145</v>
      </c>
      <c r="I8976">
        <v>15</v>
      </c>
      <c r="J8976">
        <v>30.94</v>
      </c>
      <c r="K8976">
        <v>464.1</v>
      </c>
      <c r="L8976" t="s">
        <v>24</v>
      </c>
      <c r="M8976" t="s">
        <v>1405</v>
      </c>
    </row>
    <row r="8977" spans="1:13" hidden="1" x14ac:dyDescent="0.2">
      <c r="A8977" t="s">
        <v>91</v>
      </c>
      <c r="B8977" t="s">
        <v>1457</v>
      </c>
      <c r="C8977" t="s">
        <v>1145</v>
      </c>
      <c r="E8977" t="s">
        <v>557</v>
      </c>
      <c r="I8977">
        <v>0</v>
      </c>
      <c r="J8977">
        <v>30.94</v>
      </c>
      <c r="K8977">
        <v>0</v>
      </c>
    </row>
    <row r="8978" spans="1:13" hidden="1" x14ac:dyDescent="0.2">
      <c r="A8978" t="s">
        <v>91</v>
      </c>
      <c r="B8978" t="s">
        <v>1457</v>
      </c>
      <c r="C8978" t="s">
        <v>1145</v>
      </c>
      <c r="E8978" t="s">
        <v>1402</v>
      </c>
      <c r="F8978" t="s">
        <v>1342</v>
      </c>
      <c r="G8978" t="s">
        <v>134</v>
      </c>
      <c r="H8978" t="s">
        <v>180</v>
      </c>
      <c r="I8978">
        <v>0</v>
      </c>
      <c r="J8978">
        <v>30.94</v>
      </c>
      <c r="K8978">
        <v>0</v>
      </c>
      <c r="L8978" t="s">
        <v>24</v>
      </c>
      <c r="M8978" t="s">
        <v>181</v>
      </c>
    </row>
    <row r="8979" spans="1:13" hidden="1" x14ac:dyDescent="0.2">
      <c r="A8979" t="s">
        <v>91</v>
      </c>
      <c r="B8979" t="s">
        <v>1457</v>
      </c>
      <c r="C8979" t="s">
        <v>1145</v>
      </c>
      <c r="E8979" t="s">
        <v>20</v>
      </c>
      <c r="I8979">
        <v>0</v>
      </c>
      <c r="J8979">
        <v>30.94</v>
      </c>
      <c r="K8979">
        <v>0</v>
      </c>
    </row>
    <row r="8980" spans="1:13" hidden="1" x14ac:dyDescent="0.2">
      <c r="A8980" t="s">
        <v>91</v>
      </c>
      <c r="B8980" t="s">
        <v>1457</v>
      </c>
      <c r="C8980" t="s">
        <v>1145</v>
      </c>
      <c r="E8980" t="s">
        <v>1237</v>
      </c>
      <c r="F8980" t="s">
        <v>1238</v>
      </c>
      <c r="G8980" t="s">
        <v>134</v>
      </c>
      <c r="H8980" t="s">
        <v>145</v>
      </c>
      <c r="I8980">
        <v>0</v>
      </c>
      <c r="J8980">
        <v>30.94</v>
      </c>
      <c r="K8980">
        <v>0</v>
      </c>
      <c r="L8980" t="s">
        <v>24</v>
      </c>
      <c r="M8980" t="s">
        <v>1239</v>
      </c>
    </row>
    <row r="8981" spans="1:13" hidden="1" x14ac:dyDescent="0.2">
      <c r="A8981" t="s">
        <v>91</v>
      </c>
      <c r="B8981" t="s">
        <v>1457</v>
      </c>
      <c r="C8981" t="s">
        <v>1145</v>
      </c>
      <c r="E8981" t="s">
        <v>17</v>
      </c>
      <c r="I8981">
        <v>38.75</v>
      </c>
      <c r="J8981">
        <v>30.94</v>
      </c>
      <c r="K8981">
        <v>1198.925</v>
      </c>
    </row>
    <row r="8982" spans="1:13" hidden="1" x14ac:dyDescent="0.2">
      <c r="A8982" t="s">
        <v>91</v>
      </c>
      <c r="B8982" t="s">
        <v>1457</v>
      </c>
      <c r="C8982" t="s">
        <v>1145</v>
      </c>
      <c r="E8982" t="s">
        <v>116</v>
      </c>
      <c r="I8982">
        <v>0</v>
      </c>
      <c r="J8982">
        <v>30.94</v>
      </c>
      <c r="K8982">
        <v>0</v>
      </c>
    </row>
    <row r="8983" spans="1:13" hidden="1" x14ac:dyDescent="0.2">
      <c r="A8983" t="s">
        <v>91</v>
      </c>
      <c r="B8983" t="s">
        <v>1457</v>
      </c>
      <c r="C8983" t="s">
        <v>1145</v>
      </c>
      <c r="E8983" t="s">
        <v>1458</v>
      </c>
      <c r="F8983" t="s">
        <v>1354</v>
      </c>
      <c r="G8983" t="s">
        <v>134</v>
      </c>
      <c r="H8983" t="s">
        <v>64</v>
      </c>
      <c r="I8983">
        <v>0</v>
      </c>
      <c r="J8983">
        <v>30.94</v>
      </c>
      <c r="K8983">
        <v>0</v>
      </c>
      <c r="L8983" t="s">
        <v>24</v>
      </c>
      <c r="M8983" t="s">
        <v>1224</v>
      </c>
    </row>
    <row r="8984" spans="1:13" hidden="1" x14ac:dyDescent="0.2">
      <c r="A8984" t="s">
        <v>91</v>
      </c>
      <c r="B8984" t="s">
        <v>1457</v>
      </c>
      <c r="C8984" t="s">
        <v>1145</v>
      </c>
      <c r="E8984" t="s">
        <v>1269</v>
      </c>
      <c r="F8984" t="s">
        <v>629</v>
      </c>
      <c r="G8984" t="s">
        <v>134</v>
      </c>
      <c r="H8984" t="s">
        <v>32</v>
      </c>
      <c r="I8984">
        <v>0</v>
      </c>
      <c r="J8984">
        <v>30.94</v>
      </c>
      <c r="K8984">
        <v>0</v>
      </c>
      <c r="L8984" t="s">
        <v>162</v>
      </c>
    </row>
    <row r="8985" spans="1:13" hidden="1" x14ac:dyDescent="0.2">
      <c r="A8985" t="s">
        <v>91</v>
      </c>
      <c r="B8985" t="s">
        <v>1457</v>
      </c>
      <c r="C8985" t="s">
        <v>1145</v>
      </c>
      <c r="E8985" t="s">
        <v>46</v>
      </c>
      <c r="I8985">
        <v>0</v>
      </c>
      <c r="J8985">
        <v>30.94</v>
      </c>
      <c r="K8985">
        <v>0</v>
      </c>
    </row>
    <row r="8986" spans="1:13" hidden="1" x14ac:dyDescent="0.2">
      <c r="A8986" t="s">
        <v>91</v>
      </c>
      <c r="B8986" t="s">
        <v>1457</v>
      </c>
      <c r="C8986" t="s">
        <v>1145</v>
      </c>
      <c r="E8986" t="s">
        <v>1367</v>
      </c>
      <c r="F8986" t="s">
        <v>1368</v>
      </c>
      <c r="G8986" t="s">
        <v>1191</v>
      </c>
      <c r="H8986" t="s">
        <v>198</v>
      </c>
      <c r="I8986">
        <v>0</v>
      </c>
      <c r="J8986">
        <v>30.94</v>
      </c>
      <c r="K8986">
        <v>0</v>
      </c>
      <c r="L8986" t="s">
        <v>162</v>
      </c>
      <c r="M8986" t="s">
        <v>1369</v>
      </c>
    </row>
    <row r="8987" spans="1:13" hidden="1" x14ac:dyDescent="0.2">
      <c r="A8987" t="s">
        <v>91</v>
      </c>
      <c r="B8987" t="s">
        <v>1457</v>
      </c>
      <c r="C8987" t="s">
        <v>1145</v>
      </c>
      <c r="E8987" t="s">
        <v>1153</v>
      </c>
      <c r="F8987" t="s">
        <v>1154</v>
      </c>
      <c r="G8987" t="s">
        <v>134</v>
      </c>
      <c r="H8987" t="s">
        <v>64</v>
      </c>
      <c r="I8987">
        <v>0</v>
      </c>
      <c r="J8987">
        <v>30.94</v>
      </c>
      <c r="K8987">
        <v>0</v>
      </c>
      <c r="L8987" t="s">
        <v>24</v>
      </c>
      <c r="M8987" t="s">
        <v>1155</v>
      </c>
    </row>
    <row r="8988" spans="1:13" hidden="1" x14ac:dyDescent="0.2">
      <c r="A8988" t="s">
        <v>91</v>
      </c>
      <c r="B8988" t="s">
        <v>1457</v>
      </c>
      <c r="C8988" t="s">
        <v>1145</v>
      </c>
      <c r="E8988" t="s">
        <v>1403</v>
      </c>
      <c r="F8988" t="s">
        <v>1404</v>
      </c>
      <c r="G8988" t="s">
        <v>134</v>
      </c>
      <c r="H8988" t="s">
        <v>145</v>
      </c>
      <c r="I8988">
        <v>0</v>
      </c>
      <c r="J8988">
        <v>30.94</v>
      </c>
      <c r="K8988">
        <v>0</v>
      </c>
      <c r="L8988" t="s">
        <v>24</v>
      </c>
      <c r="M8988" t="s">
        <v>1405</v>
      </c>
    </row>
    <row r="8989" spans="1:13" hidden="1" x14ac:dyDescent="0.2">
      <c r="A8989" t="s">
        <v>93</v>
      </c>
      <c r="B8989" t="s">
        <v>1457</v>
      </c>
      <c r="C8989" t="s">
        <v>1145</v>
      </c>
      <c r="E8989" t="s">
        <v>557</v>
      </c>
      <c r="I8989">
        <v>7.75</v>
      </c>
      <c r="J8989">
        <v>30.94</v>
      </c>
      <c r="K8989">
        <v>239.785</v>
      </c>
    </row>
    <row r="8990" spans="1:13" hidden="1" x14ac:dyDescent="0.2">
      <c r="A8990" t="s">
        <v>93</v>
      </c>
      <c r="B8990" t="s">
        <v>1457</v>
      </c>
      <c r="C8990" t="s">
        <v>1145</v>
      </c>
      <c r="E8990" t="s">
        <v>1402</v>
      </c>
      <c r="F8990" t="s">
        <v>1342</v>
      </c>
      <c r="G8990" t="s">
        <v>134</v>
      </c>
      <c r="H8990" t="s">
        <v>180</v>
      </c>
      <c r="I8990">
        <v>0</v>
      </c>
      <c r="J8990">
        <v>30.94</v>
      </c>
      <c r="K8990">
        <v>0</v>
      </c>
      <c r="L8990" t="s">
        <v>24</v>
      </c>
      <c r="M8990" t="s">
        <v>181</v>
      </c>
    </row>
    <row r="8991" spans="1:13" hidden="1" x14ac:dyDescent="0.2">
      <c r="A8991" t="s">
        <v>93</v>
      </c>
      <c r="B8991" t="s">
        <v>1457</v>
      </c>
      <c r="C8991" t="s">
        <v>1145</v>
      </c>
      <c r="E8991" t="s">
        <v>20</v>
      </c>
      <c r="I8991">
        <v>1.5</v>
      </c>
      <c r="J8991">
        <v>30.94</v>
      </c>
      <c r="K8991">
        <v>46.41</v>
      </c>
    </row>
    <row r="8992" spans="1:13" hidden="1" x14ac:dyDescent="0.2">
      <c r="A8992" t="s">
        <v>93</v>
      </c>
      <c r="B8992" t="s">
        <v>1457</v>
      </c>
      <c r="C8992" t="s">
        <v>1145</v>
      </c>
      <c r="E8992" t="s">
        <v>1237</v>
      </c>
      <c r="F8992" t="s">
        <v>1238</v>
      </c>
      <c r="G8992" t="s">
        <v>134</v>
      </c>
      <c r="H8992" t="s">
        <v>145</v>
      </c>
      <c r="I8992">
        <v>0</v>
      </c>
      <c r="J8992">
        <v>30.94</v>
      </c>
      <c r="K8992">
        <v>0</v>
      </c>
      <c r="L8992" t="s">
        <v>24</v>
      </c>
      <c r="M8992" t="s">
        <v>1239</v>
      </c>
    </row>
    <row r="8993" spans="1:13" hidden="1" x14ac:dyDescent="0.2">
      <c r="A8993" t="s">
        <v>93</v>
      </c>
      <c r="B8993" t="s">
        <v>1457</v>
      </c>
      <c r="C8993" t="s">
        <v>1145</v>
      </c>
      <c r="E8993" t="s">
        <v>17</v>
      </c>
      <c r="I8993">
        <v>0</v>
      </c>
      <c r="J8993">
        <v>30.94</v>
      </c>
      <c r="K8993">
        <v>0</v>
      </c>
    </row>
    <row r="8994" spans="1:13" hidden="1" x14ac:dyDescent="0.2">
      <c r="A8994" t="s">
        <v>93</v>
      </c>
      <c r="B8994" t="s">
        <v>1457</v>
      </c>
      <c r="C8994" t="s">
        <v>1145</v>
      </c>
      <c r="E8994" t="s">
        <v>116</v>
      </c>
      <c r="I8994">
        <v>0</v>
      </c>
      <c r="J8994">
        <v>30.94</v>
      </c>
      <c r="K8994">
        <v>0</v>
      </c>
    </row>
    <row r="8995" spans="1:13" hidden="1" x14ac:dyDescent="0.2">
      <c r="A8995" t="s">
        <v>93</v>
      </c>
      <c r="B8995" t="s">
        <v>1457</v>
      </c>
      <c r="C8995" t="s">
        <v>1145</v>
      </c>
      <c r="E8995" t="s">
        <v>1458</v>
      </c>
      <c r="F8995" t="s">
        <v>1354</v>
      </c>
      <c r="G8995" t="s">
        <v>134</v>
      </c>
      <c r="H8995" t="s">
        <v>64</v>
      </c>
      <c r="I8995">
        <v>0</v>
      </c>
      <c r="J8995">
        <v>30.94</v>
      </c>
      <c r="K8995">
        <v>0</v>
      </c>
      <c r="L8995" t="s">
        <v>24</v>
      </c>
      <c r="M8995" t="s">
        <v>1224</v>
      </c>
    </row>
    <row r="8996" spans="1:13" hidden="1" x14ac:dyDescent="0.2">
      <c r="A8996" t="s">
        <v>93</v>
      </c>
      <c r="B8996" t="s">
        <v>1457</v>
      </c>
      <c r="C8996" t="s">
        <v>1145</v>
      </c>
      <c r="E8996" t="s">
        <v>1269</v>
      </c>
      <c r="F8996" t="s">
        <v>629</v>
      </c>
      <c r="G8996" t="s">
        <v>134</v>
      </c>
      <c r="H8996" t="s">
        <v>32</v>
      </c>
      <c r="I8996">
        <v>0</v>
      </c>
      <c r="J8996">
        <v>30.94</v>
      </c>
      <c r="K8996">
        <v>0</v>
      </c>
      <c r="L8996" t="s">
        <v>162</v>
      </c>
    </row>
    <row r="8997" spans="1:13" hidden="1" x14ac:dyDescent="0.2">
      <c r="A8997" t="s">
        <v>93</v>
      </c>
      <c r="B8997" t="s">
        <v>1457</v>
      </c>
      <c r="C8997" t="s">
        <v>1145</v>
      </c>
      <c r="E8997" t="s">
        <v>46</v>
      </c>
      <c r="I8997">
        <v>0</v>
      </c>
      <c r="J8997">
        <v>30.94</v>
      </c>
      <c r="K8997">
        <v>0</v>
      </c>
    </row>
    <row r="8998" spans="1:13" hidden="1" x14ac:dyDescent="0.2">
      <c r="A8998" t="s">
        <v>93</v>
      </c>
      <c r="B8998" t="s">
        <v>1457</v>
      </c>
      <c r="C8998" t="s">
        <v>1145</v>
      </c>
      <c r="E8998" t="s">
        <v>1367</v>
      </c>
      <c r="F8998" t="s">
        <v>1368</v>
      </c>
      <c r="G8998" t="s">
        <v>1191</v>
      </c>
      <c r="H8998" t="s">
        <v>198</v>
      </c>
      <c r="I8998">
        <v>0</v>
      </c>
      <c r="J8998">
        <v>30.94</v>
      </c>
      <c r="K8998">
        <v>0</v>
      </c>
      <c r="L8998" t="s">
        <v>162</v>
      </c>
      <c r="M8998" t="s">
        <v>1369</v>
      </c>
    </row>
    <row r="8999" spans="1:13" hidden="1" x14ac:dyDescent="0.2">
      <c r="A8999" t="s">
        <v>93</v>
      </c>
      <c r="B8999" t="s">
        <v>1457</v>
      </c>
      <c r="C8999" t="s">
        <v>1145</v>
      </c>
      <c r="E8999" t="s">
        <v>1153</v>
      </c>
      <c r="F8999" t="s">
        <v>1154</v>
      </c>
      <c r="G8999" t="s">
        <v>134</v>
      </c>
      <c r="H8999" t="s">
        <v>64</v>
      </c>
      <c r="I8999">
        <v>0</v>
      </c>
      <c r="J8999">
        <v>30.94</v>
      </c>
      <c r="K8999">
        <v>0</v>
      </c>
      <c r="L8999" t="s">
        <v>24</v>
      </c>
      <c r="M8999" t="s">
        <v>1155</v>
      </c>
    </row>
    <row r="9000" spans="1:13" hidden="1" x14ac:dyDescent="0.2">
      <c r="A9000" t="s">
        <v>93</v>
      </c>
      <c r="B9000" t="s">
        <v>1457</v>
      </c>
      <c r="C9000" t="s">
        <v>1145</v>
      </c>
      <c r="E9000" t="s">
        <v>1403</v>
      </c>
      <c r="F9000" t="s">
        <v>1404</v>
      </c>
      <c r="G9000" t="s">
        <v>134</v>
      </c>
      <c r="H9000" t="s">
        <v>145</v>
      </c>
      <c r="I9000">
        <v>29.5</v>
      </c>
      <c r="J9000">
        <v>30.94</v>
      </c>
      <c r="K9000">
        <v>912.73</v>
      </c>
      <c r="L9000" t="s">
        <v>24</v>
      </c>
      <c r="M9000" t="s">
        <v>1405</v>
      </c>
    </row>
    <row r="9001" spans="1:13" hidden="1" x14ac:dyDescent="0.2">
      <c r="A9001" t="s">
        <v>94</v>
      </c>
      <c r="B9001" t="s">
        <v>1457</v>
      </c>
      <c r="C9001" t="s">
        <v>1145</v>
      </c>
      <c r="E9001" t="s">
        <v>557</v>
      </c>
      <c r="I9001">
        <v>0</v>
      </c>
      <c r="J9001">
        <v>30.94</v>
      </c>
      <c r="K9001">
        <v>0</v>
      </c>
    </row>
    <row r="9002" spans="1:13" hidden="1" x14ac:dyDescent="0.2">
      <c r="A9002" t="s">
        <v>94</v>
      </c>
      <c r="B9002" t="s">
        <v>1457</v>
      </c>
      <c r="C9002" t="s">
        <v>1145</v>
      </c>
      <c r="E9002" t="s">
        <v>1402</v>
      </c>
      <c r="F9002" t="s">
        <v>1342</v>
      </c>
      <c r="G9002" t="s">
        <v>134</v>
      </c>
      <c r="H9002" t="s">
        <v>180</v>
      </c>
      <c r="I9002">
        <v>0</v>
      </c>
      <c r="J9002">
        <v>30.94</v>
      </c>
      <c r="K9002">
        <v>0</v>
      </c>
      <c r="L9002" t="s">
        <v>24</v>
      </c>
      <c r="M9002" t="s">
        <v>181</v>
      </c>
    </row>
    <row r="9003" spans="1:13" hidden="1" x14ac:dyDescent="0.2">
      <c r="A9003" t="s">
        <v>94</v>
      </c>
      <c r="B9003" t="s">
        <v>1457</v>
      </c>
      <c r="C9003" t="s">
        <v>1145</v>
      </c>
      <c r="E9003" t="s">
        <v>20</v>
      </c>
      <c r="I9003">
        <v>1.5</v>
      </c>
      <c r="J9003">
        <v>30.94</v>
      </c>
      <c r="K9003">
        <v>46.41</v>
      </c>
    </row>
    <row r="9004" spans="1:13" hidden="1" x14ac:dyDescent="0.2">
      <c r="A9004" t="s">
        <v>94</v>
      </c>
      <c r="B9004" t="s">
        <v>1457</v>
      </c>
      <c r="C9004" t="s">
        <v>1145</v>
      </c>
      <c r="E9004" t="s">
        <v>1237</v>
      </c>
      <c r="F9004" t="s">
        <v>1238</v>
      </c>
      <c r="G9004" t="s">
        <v>134</v>
      </c>
      <c r="H9004" t="s">
        <v>145</v>
      </c>
      <c r="I9004">
        <v>0</v>
      </c>
      <c r="J9004">
        <v>30.94</v>
      </c>
      <c r="K9004">
        <v>0</v>
      </c>
      <c r="L9004" t="s">
        <v>24</v>
      </c>
      <c r="M9004" t="s">
        <v>1239</v>
      </c>
    </row>
    <row r="9005" spans="1:13" hidden="1" x14ac:dyDescent="0.2">
      <c r="A9005" t="s">
        <v>94</v>
      </c>
      <c r="B9005" t="s">
        <v>1457</v>
      </c>
      <c r="C9005" t="s">
        <v>1145</v>
      </c>
      <c r="E9005" t="s">
        <v>17</v>
      </c>
      <c r="I9005">
        <v>0</v>
      </c>
      <c r="J9005">
        <v>30.94</v>
      </c>
      <c r="K9005">
        <v>0</v>
      </c>
    </row>
    <row r="9006" spans="1:13" hidden="1" x14ac:dyDescent="0.2">
      <c r="A9006" t="s">
        <v>94</v>
      </c>
      <c r="B9006" t="s">
        <v>1457</v>
      </c>
      <c r="C9006" t="s">
        <v>1145</v>
      </c>
      <c r="E9006" t="s">
        <v>116</v>
      </c>
      <c r="I9006">
        <v>0</v>
      </c>
      <c r="J9006">
        <v>30.94</v>
      </c>
      <c r="K9006">
        <v>0</v>
      </c>
    </row>
    <row r="9007" spans="1:13" hidden="1" x14ac:dyDescent="0.2">
      <c r="A9007" t="s">
        <v>94</v>
      </c>
      <c r="B9007" t="s">
        <v>1457</v>
      </c>
      <c r="C9007" t="s">
        <v>1145</v>
      </c>
      <c r="E9007" t="s">
        <v>1458</v>
      </c>
      <c r="F9007" t="s">
        <v>1354</v>
      </c>
      <c r="G9007" t="s">
        <v>134</v>
      </c>
      <c r="H9007" t="s">
        <v>64</v>
      </c>
      <c r="I9007">
        <v>0</v>
      </c>
      <c r="J9007">
        <v>30.94</v>
      </c>
      <c r="K9007">
        <v>0</v>
      </c>
      <c r="L9007" t="s">
        <v>24</v>
      </c>
      <c r="M9007" t="s">
        <v>1224</v>
      </c>
    </row>
    <row r="9008" spans="1:13" hidden="1" x14ac:dyDescent="0.2">
      <c r="A9008" t="s">
        <v>94</v>
      </c>
      <c r="B9008" t="s">
        <v>1457</v>
      </c>
      <c r="C9008" t="s">
        <v>1145</v>
      </c>
      <c r="E9008" t="s">
        <v>1269</v>
      </c>
      <c r="F9008" t="s">
        <v>629</v>
      </c>
      <c r="G9008" t="s">
        <v>134</v>
      </c>
      <c r="H9008" t="s">
        <v>32</v>
      </c>
      <c r="I9008">
        <v>0</v>
      </c>
      <c r="J9008">
        <v>30.94</v>
      </c>
      <c r="K9008">
        <v>0</v>
      </c>
      <c r="L9008" t="s">
        <v>162</v>
      </c>
    </row>
    <row r="9009" spans="1:14" hidden="1" x14ac:dyDescent="0.2">
      <c r="A9009" t="s">
        <v>94</v>
      </c>
      <c r="B9009" t="s">
        <v>1457</v>
      </c>
      <c r="C9009" t="s">
        <v>1145</v>
      </c>
      <c r="E9009" t="s">
        <v>46</v>
      </c>
      <c r="I9009">
        <v>15</v>
      </c>
      <c r="J9009">
        <v>30.94</v>
      </c>
      <c r="K9009">
        <v>464.1</v>
      </c>
    </row>
    <row r="9010" spans="1:14" hidden="1" x14ac:dyDescent="0.2">
      <c r="A9010" t="s">
        <v>94</v>
      </c>
      <c r="B9010" t="s">
        <v>1457</v>
      </c>
      <c r="C9010" t="s">
        <v>1145</v>
      </c>
      <c r="E9010" t="s">
        <v>1367</v>
      </c>
      <c r="F9010" t="s">
        <v>1368</v>
      </c>
      <c r="G9010" t="s">
        <v>1191</v>
      </c>
      <c r="H9010" t="s">
        <v>198</v>
      </c>
      <c r="I9010">
        <v>2</v>
      </c>
      <c r="J9010">
        <v>30.94</v>
      </c>
      <c r="K9010">
        <v>61.88</v>
      </c>
      <c r="L9010" t="s">
        <v>162</v>
      </c>
      <c r="M9010" t="s">
        <v>1369</v>
      </c>
    </row>
    <row r="9011" spans="1:14" hidden="1" x14ac:dyDescent="0.2">
      <c r="A9011" t="s">
        <v>94</v>
      </c>
      <c r="B9011" t="s">
        <v>1457</v>
      </c>
      <c r="C9011" t="s">
        <v>1145</v>
      </c>
      <c r="E9011" t="s">
        <v>1153</v>
      </c>
      <c r="F9011" t="s">
        <v>1154</v>
      </c>
      <c r="G9011" t="s">
        <v>134</v>
      </c>
      <c r="H9011" t="s">
        <v>64</v>
      </c>
      <c r="I9011">
        <v>0</v>
      </c>
      <c r="J9011">
        <v>30.94</v>
      </c>
      <c r="K9011">
        <v>0</v>
      </c>
      <c r="L9011" t="s">
        <v>24</v>
      </c>
      <c r="M9011" t="s">
        <v>1155</v>
      </c>
    </row>
    <row r="9012" spans="1:14" hidden="1" x14ac:dyDescent="0.2">
      <c r="A9012" t="s">
        <v>94</v>
      </c>
      <c r="B9012" t="s">
        <v>1457</v>
      </c>
      <c r="C9012" t="s">
        <v>1145</v>
      </c>
      <c r="E9012" t="s">
        <v>1403</v>
      </c>
      <c r="F9012" t="s">
        <v>1404</v>
      </c>
      <c r="G9012" t="s">
        <v>134</v>
      </c>
      <c r="H9012" t="s">
        <v>145</v>
      </c>
      <c r="I9012">
        <v>20.25</v>
      </c>
      <c r="J9012">
        <v>30.94</v>
      </c>
      <c r="K9012">
        <v>626.53499999999997</v>
      </c>
      <c r="L9012" t="s">
        <v>24</v>
      </c>
      <c r="M9012" t="s">
        <v>1405</v>
      </c>
    </row>
    <row r="9013" spans="1:14" hidden="1" x14ac:dyDescent="0.2">
      <c r="A9013" t="s">
        <v>95</v>
      </c>
      <c r="B9013" t="s">
        <v>1457</v>
      </c>
      <c r="C9013" t="s">
        <v>1145</v>
      </c>
      <c r="E9013" t="s">
        <v>557</v>
      </c>
      <c r="I9013">
        <v>3</v>
      </c>
      <c r="J9013">
        <v>30.94</v>
      </c>
      <c r="K9013">
        <v>92.82</v>
      </c>
      <c r="N9013" t="s">
        <v>1462</v>
      </c>
    </row>
    <row r="9014" spans="1:14" hidden="1" x14ac:dyDescent="0.2">
      <c r="A9014" t="s">
        <v>95</v>
      </c>
      <c r="B9014" t="s">
        <v>1457</v>
      </c>
      <c r="C9014" t="s">
        <v>1145</v>
      </c>
      <c r="E9014" t="s">
        <v>1402</v>
      </c>
      <c r="F9014" t="s">
        <v>1342</v>
      </c>
      <c r="G9014" t="s">
        <v>134</v>
      </c>
      <c r="H9014" t="s">
        <v>180</v>
      </c>
      <c r="I9014">
        <v>0</v>
      </c>
      <c r="J9014">
        <v>30.94</v>
      </c>
      <c r="K9014">
        <v>0</v>
      </c>
      <c r="L9014" t="s">
        <v>24</v>
      </c>
      <c r="M9014" t="s">
        <v>181</v>
      </c>
    </row>
    <row r="9015" spans="1:14" hidden="1" x14ac:dyDescent="0.2">
      <c r="A9015" t="s">
        <v>95</v>
      </c>
      <c r="B9015" t="s">
        <v>1457</v>
      </c>
      <c r="C9015" t="s">
        <v>1145</v>
      </c>
      <c r="E9015" t="s">
        <v>20</v>
      </c>
      <c r="I9015">
        <v>2</v>
      </c>
      <c r="J9015">
        <v>30.94</v>
      </c>
      <c r="K9015">
        <v>61.88</v>
      </c>
    </row>
    <row r="9016" spans="1:14" hidden="1" x14ac:dyDescent="0.2">
      <c r="A9016" t="s">
        <v>95</v>
      </c>
      <c r="B9016" t="s">
        <v>1457</v>
      </c>
      <c r="C9016" t="s">
        <v>1145</v>
      </c>
      <c r="E9016" t="s">
        <v>1237</v>
      </c>
      <c r="F9016" t="s">
        <v>1238</v>
      </c>
      <c r="G9016" t="s">
        <v>134</v>
      </c>
      <c r="H9016" t="s">
        <v>145</v>
      </c>
      <c r="I9016">
        <v>0</v>
      </c>
      <c r="J9016">
        <v>30.94</v>
      </c>
      <c r="K9016">
        <v>0</v>
      </c>
      <c r="L9016" t="s">
        <v>24</v>
      </c>
      <c r="M9016" t="s">
        <v>1239</v>
      </c>
    </row>
    <row r="9017" spans="1:14" hidden="1" x14ac:dyDescent="0.2">
      <c r="A9017" t="s">
        <v>95</v>
      </c>
      <c r="B9017" t="s">
        <v>1457</v>
      </c>
      <c r="C9017" t="s">
        <v>1145</v>
      </c>
      <c r="E9017" t="s">
        <v>17</v>
      </c>
      <c r="I9017">
        <v>0</v>
      </c>
      <c r="J9017">
        <v>30.94</v>
      </c>
      <c r="K9017">
        <v>0</v>
      </c>
    </row>
    <row r="9018" spans="1:14" hidden="1" x14ac:dyDescent="0.2">
      <c r="A9018" t="s">
        <v>95</v>
      </c>
      <c r="B9018" t="s">
        <v>1457</v>
      </c>
      <c r="C9018" t="s">
        <v>1145</v>
      </c>
      <c r="E9018" t="s">
        <v>116</v>
      </c>
      <c r="I9018">
        <v>0</v>
      </c>
      <c r="J9018">
        <v>30.94</v>
      </c>
      <c r="K9018">
        <v>0</v>
      </c>
    </row>
    <row r="9019" spans="1:14" hidden="1" x14ac:dyDescent="0.2">
      <c r="A9019" t="s">
        <v>95</v>
      </c>
      <c r="B9019" t="s">
        <v>1457</v>
      </c>
      <c r="C9019" t="s">
        <v>1145</v>
      </c>
      <c r="E9019" t="s">
        <v>1458</v>
      </c>
      <c r="F9019" t="s">
        <v>1354</v>
      </c>
      <c r="G9019" t="s">
        <v>134</v>
      </c>
      <c r="H9019" t="s">
        <v>64</v>
      </c>
      <c r="I9019">
        <v>12.75</v>
      </c>
      <c r="J9019">
        <v>30.94</v>
      </c>
      <c r="K9019">
        <v>394.48500000000001</v>
      </c>
      <c r="L9019" t="s">
        <v>24</v>
      </c>
      <c r="M9019" t="s">
        <v>1224</v>
      </c>
    </row>
    <row r="9020" spans="1:14" hidden="1" x14ac:dyDescent="0.2">
      <c r="A9020" t="s">
        <v>95</v>
      </c>
      <c r="B9020" t="s">
        <v>1457</v>
      </c>
      <c r="C9020" t="s">
        <v>1145</v>
      </c>
      <c r="E9020" t="s">
        <v>1269</v>
      </c>
      <c r="F9020" t="s">
        <v>629</v>
      </c>
      <c r="G9020" t="s">
        <v>134</v>
      </c>
      <c r="H9020" t="s">
        <v>32</v>
      </c>
      <c r="I9020">
        <v>0</v>
      </c>
      <c r="J9020">
        <v>30.94</v>
      </c>
      <c r="K9020">
        <v>0</v>
      </c>
      <c r="L9020" t="s">
        <v>162</v>
      </c>
    </row>
    <row r="9021" spans="1:14" hidden="1" x14ac:dyDescent="0.2">
      <c r="A9021" t="s">
        <v>95</v>
      </c>
      <c r="B9021" t="s">
        <v>1457</v>
      </c>
      <c r="C9021" t="s">
        <v>1145</v>
      </c>
      <c r="E9021" t="s">
        <v>46</v>
      </c>
      <c r="I9021">
        <v>0</v>
      </c>
      <c r="J9021">
        <v>30.94</v>
      </c>
      <c r="K9021">
        <v>0</v>
      </c>
    </row>
    <row r="9022" spans="1:14" hidden="1" x14ac:dyDescent="0.2">
      <c r="A9022" t="s">
        <v>95</v>
      </c>
      <c r="B9022" t="s">
        <v>1457</v>
      </c>
      <c r="C9022" t="s">
        <v>1145</v>
      </c>
      <c r="E9022" t="s">
        <v>1367</v>
      </c>
      <c r="F9022" t="s">
        <v>1368</v>
      </c>
      <c r="G9022" t="s">
        <v>1191</v>
      </c>
      <c r="H9022" t="s">
        <v>198</v>
      </c>
      <c r="I9022">
        <v>6.5</v>
      </c>
      <c r="J9022">
        <v>30.94</v>
      </c>
      <c r="K9022">
        <v>201.11</v>
      </c>
      <c r="L9022" t="s">
        <v>162</v>
      </c>
      <c r="M9022" t="s">
        <v>1369</v>
      </c>
    </row>
    <row r="9023" spans="1:14" hidden="1" x14ac:dyDescent="0.2">
      <c r="A9023" t="s">
        <v>95</v>
      </c>
      <c r="B9023" t="s">
        <v>1457</v>
      </c>
      <c r="C9023" t="s">
        <v>1145</v>
      </c>
      <c r="E9023" t="s">
        <v>1153</v>
      </c>
      <c r="F9023" t="s">
        <v>1154</v>
      </c>
      <c r="G9023" t="s">
        <v>134</v>
      </c>
      <c r="H9023" t="s">
        <v>64</v>
      </c>
      <c r="I9023">
        <v>3</v>
      </c>
      <c r="J9023">
        <v>30.94</v>
      </c>
      <c r="K9023">
        <v>92.82</v>
      </c>
      <c r="L9023" t="s">
        <v>24</v>
      </c>
      <c r="M9023" t="s">
        <v>1155</v>
      </c>
    </row>
    <row r="9024" spans="1:14" hidden="1" x14ac:dyDescent="0.2">
      <c r="A9024" t="s">
        <v>95</v>
      </c>
      <c r="B9024" t="s">
        <v>1457</v>
      </c>
      <c r="C9024" t="s">
        <v>1145</v>
      </c>
      <c r="E9024" t="s">
        <v>1403</v>
      </c>
      <c r="F9024" t="s">
        <v>1404</v>
      </c>
      <c r="G9024" t="s">
        <v>134</v>
      </c>
      <c r="H9024" t="s">
        <v>145</v>
      </c>
      <c r="I9024">
        <v>11.5</v>
      </c>
      <c r="J9024">
        <v>30.94</v>
      </c>
      <c r="K9024">
        <v>355.81</v>
      </c>
      <c r="L9024" t="s">
        <v>24</v>
      </c>
      <c r="M9024" t="s">
        <v>1405</v>
      </c>
    </row>
    <row r="9025" spans="1:14" hidden="1" x14ac:dyDescent="0.2">
      <c r="A9025" t="s">
        <v>96</v>
      </c>
      <c r="B9025" t="s">
        <v>1457</v>
      </c>
      <c r="C9025" t="s">
        <v>1145</v>
      </c>
      <c r="E9025" t="s">
        <v>557</v>
      </c>
      <c r="I9025">
        <v>0</v>
      </c>
      <c r="J9025">
        <v>30.94</v>
      </c>
      <c r="K9025">
        <v>0</v>
      </c>
      <c r="N9025" t="s">
        <v>1462</v>
      </c>
    </row>
    <row r="9026" spans="1:14" hidden="1" x14ac:dyDescent="0.2">
      <c r="A9026" t="s">
        <v>96</v>
      </c>
      <c r="B9026" t="s">
        <v>1457</v>
      </c>
      <c r="C9026" t="s">
        <v>1145</v>
      </c>
      <c r="E9026" t="s">
        <v>1402</v>
      </c>
      <c r="F9026" t="s">
        <v>1342</v>
      </c>
      <c r="G9026" t="s">
        <v>134</v>
      </c>
      <c r="H9026" t="s">
        <v>180</v>
      </c>
      <c r="I9026">
        <v>7.75</v>
      </c>
      <c r="J9026">
        <v>30.94</v>
      </c>
      <c r="K9026">
        <v>239.785</v>
      </c>
      <c r="L9026" t="s">
        <v>24</v>
      </c>
      <c r="M9026" t="s">
        <v>181</v>
      </c>
    </row>
    <row r="9027" spans="1:14" hidden="1" x14ac:dyDescent="0.2">
      <c r="A9027" t="s">
        <v>96</v>
      </c>
      <c r="B9027" t="s">
        <v>1457</v>
      </c>
      <c r="C9027" t="s">
        <v>1145</v>
      </c>
      <c r="E9027" t="s">
        <v>20</v>
      </c>
      <c r="I9027">
        <v>1.5</v>
      </c>
      <c r="J9027">
        <v>30.94</v>
      </c>
      <c r="K9027">
        <v>46.41</v>
      </c>
    </row>
    <row r="9028" spans="1:14" hidden="1" x14ac:dyDescent="0.2">
      <c r="A9028" t="s">
        <v>96</v>
      </c>
      <c r="B9028" t="s">
        <v>1457</v>
      </c>
      <c r="C9028" t="s">
        <v>1145</v>
      </c>
      <c r="E9028" t="s">
        <v>1237</v>
      </c>
      <c r="F9028" t="s">
        <v>1238</v>
      </c>
      <c r="G9028" t="s">
        <v>134</v>
      </c>
      <c r="H9028" t="s">
        <v>145</v>
      </c>
      <c r="I9028">
        <v>0</v>
      </c>
      <c r="J9028">
        <v>30.94</v>
      </c>
      <c r="K9028">
        <v>0</v>
      </c>
      <c r="L9028" t="s">
        <v>24</v>
      </c>
      <c r="M9028" t="s">
        <v>1239</v>
      </c>
    </row>
    <row r="9029" spans="1:14" hidden="1" x14ac:dyDescent="0.2">
      <c r="A9029" t="s">
        <v>96</v>
      </c>
      <c r="B9029" t="s">
        <v>1457</v>
      </c>
      <c r="C9029" t="s">
        <v>1145</v>
      </c>
      <c r="E9029" t="s">
        <v>17</v>
      </c>
      <c r="I9029">
        <v>0</v>
      </c>
      <c r="J9029">
        <v>30.94</v>
      </c>
      <c r="K9029">
        <v>0</v>
      </c>
    </row>
    <row r="9030" spans="1:14" hidden="1" x14ac:dyDescent="0.2">
      <c r="A9030" t="s">
        <v>96</v>
      </c>
      <c r="B9030" t="s">
        <v>1457</v>
      </c>
      <c r="C9030" t="s">
        <v>1145</v>
      </c>
      <c r="E9030" t="s">
        <v>116</v>
      </c>
      <c r="I9030">
        <v>0</v>
      </c>
      <c r="J9030">
        <v>30.94</v>
      </c>
      <c r="K9030">
        <v>0</v>
      </c>
    </row>
    <row r="9031" spans="1:14" hidden="1" x14ac:dyDescent="0.2">
      <c r="A9031" t="s">
        <v>96</v>
      </c>
      <c r="B9031" t="s">
        <v>1457</v>
      </c>
      <c r="C9031" t="s">
        <v>1145</v>
      </c>
      <c r="E9031" t="s">
        <v>1458</v>
      </c>
      <c r="F9031" t="s">
        <v>1354</v>
      </c>
      <c r="G9031" t="s">
        <v>134</v>
      </c>
      <c r="H9031" t="s">
        <v>64</v>
      </c>
      <c r="I9031">
        <v>7.75</v>
      </c>
      <c r="J9031">
        <v>30.94</v>
      </c>
      <c r="K9031">
        <v>239.785</v>
      </c>
      <c r="L9031" t="s">
        <v>24</v>
      </c>
      <c r="M9031" t="s">
        <v>1224</v>
      </c>
    </row>
    <row r="9032" spans="1:14" hidden="1" x14ac:dyDescent="0.2">
      <c r="A9032" t="s">
        <v>96</v>
      </c>
      <c r="B9032" t="s">
        <v>1457</v>
      </c>
      <c r="C9032" t="s">
        <v>1145</v>
      </c>
      <c r="E9032" t="s">
        <v>1269</v>
      </c>
      <c r="F9032" t="s">
        <v>629</v>
      </c>
      <c r="G9032" t="s">
        <v>134</v>
      </c>
      <c r="H9032" t="s">
        <v>32</v>
      </c>
      <c r="I9032">
        <v>0</v>
      </c>
      <c r="J9032">
        <v>30.94</v>
      </c>
      <c r="K9032">
        <v>0</v>
      </c>
      <c r="L9032" t="s">
        <v>162</v>
      </c>
    </row>
    <row r="9033" spans="1:14" hidden="1" x14ac:dyDescent="0.2">
      <c r="A9033" t="s">
        <v>96</v>
      </c>
      <c r="B9033" t="s">
        <v>1457</v>
      </c>
      <c r="C9033" t="s">
        <v>1145</v>
      </c>
      <c r="E9033" t="s">
        <v>46</v>
      </c>
      <c r="I9033">
        <v>0</v>
      </c>
      <c r="J9033">
        <v>30.94</v>
      </c>
      <c r="K9033">
        <v>0</v>
      </c>
    </row>
    <row r="9034" spans="1:14" hidden="1" x14ac:dyDescent="0.2">
      <c r="A9034" t="s">
        <v>96</v>
      </c>
      <c r="B9034" t="s">
        <v>1457</v>
      </c>
      <c r="C9034" t="s">
        <v>1145</v>
      </c>
      <c r="E9034" t="s">
        <v>1367</v>
      </c>
      <c r="F9034" t="s">
        <v>1368</v>
      </c>
      <c r="G9034" t="s">
        <v>1191</v>
      </c>
      <c r="H9034" t="s">
        <v>198</v>
      </c>
      <c r="I9034">
        <v>21.75</v>
      </c>
      <c r="J9034">
        <v>30.94</v>
      </c>
      <c r="K9034">
        <v>672.94500000000005</v>
      </c>
      <c r="L9034" t="s">
        <v>162</v>
      </c>
      <c r="M9034" t="s">
        <v>1369</v>
      </c>
    </row>
    <row r="9035" spans="1:14" hidden="1" x14ac:dyDescent="0.2">
      <c r="A9035" t="s">
        <v>96</v>
      </c>
      <c r="B9035" t="s">
        <v>1457</v>
      </c>
      <c r="C9035" t="s">
        <v>1145</v>
      </c>
      <c r="E9035" t="s">
        <v>1153</v>
      </c>
      <c r="F9035" t="s">
        <v>1154</v>
      </c>
      <c r="G9035" t="s">
        <v>134</v>
      </c>
      <c r="H9035" t="s">
        <v>64</v>
      </c>
      <c r="I9035">
        <v>0</v>
      </c>
      <c r="J9035">
        <v>30.94</v>
      </c>
      <c r="K9035">
        <v>0</v>
      </c>
      <c r="L9035" t="s">
        <v>24</v>
      </c>
      <c r="M9035" t="s">
        <v>1155</v>
      </c>
    </row>
    <row r="9036" spans="1:14" hidden="1" x14ac:dyDescent="0.2">
      <c r="A9036" t="s">
        <v>96</v>
      </c>
      <c r="B9036" t="s">
        <v>1457</v>
      </c>
      <c r="C9036" t="s">
        <v>1145</v>
      </c>
      <c r="E9036" t="s">
        <v>1403</v>
      </c>
      <c r="F9036" t="s">
        <v>1404</v>
      </c>
      <c r="G9036" t="s">
        <v>134</v>
      </c>
      <c r="H9036" t="s">
        <v>145</v>
      </c>
      <c r="I9036">
        <v>0</v>
      </c>
      <c r="J9036">
        <v>30.94</v>
      </c>
      <c r="K9036">
        <v>0</v>
      </c>
      <c r="L9036" t="s">
        <v>24</v>
      </c>
      <c r="M9036" t="s">
        <v>1405</v>
      </c>
    </row>
    <row r="9037" spans="1:14" hidden="1" x14ac:dyDescent="0.2">
      <c r="A9037" t="s">
        <v>97</v>
      </c>
      <c r="B9037" t="s">
        <v>1457</v>
      </c>
      <c r="C9037" t="s">
        <v>1145</v>
      </c>
      <c r="E9037" t="s">
        <v>557</v>
      </c>
      <c r="I9037">
        <v>0</v>
      </c>
      <c r="J9037">
        <v>30.94</v>
      </c>
      <c r="K9037">
        <v>0</v>
      </c>
      <c r="N9037" t="s">
        <v>1462</v>
      </c>
    </row>
    <row r="9038" spans="1:14" hidden="1" x14ac:dyDescent="0.2">
      <c r="A9038" t="s">
        <v>97</v>
      </c>
      <c r="B9038" t="s">
        <v>1457</v>
      </c>
      <c r="C9038" t="s">
        <v>1145</v>
      </c>
      <c r="E9038" t="s">
        <v>1402</v>
      </c>
      <c r="F9038" t="s">
        <v>1342</v>
      </c>
      <c r="G9038" t="s">
        <v>134</v>
      </c>
      <c r="H9038" t="s">
        <v>180</v>
      </c>
      <c r="I9038">
        <v>8</v>
      </c>
      <c r="J9038">
        <v>30.94</v>
      </c>
      <c r="K9038">
        <v>247.52</v>
      </c>
      <c r="L9038" t="s">
        <v>24</v>
      </c>
      <c r="M9038" t="s">
        <v>181</v>
      </c>
    </row>
    <row r="9039" spans="1:14" hidden="1" x14ac:dyDescent="0.2">
      <c r="A9039" t="s">
        <v>97</v>
      </c>
      <c r="B9039" t="s">
        <v>1457</v>
      </c>
      <c r="C9039" t="s">
        <v>1145</v>
      </c>
      <c r="E9039" t="s">
        <v>20</v>
      </c>
      <c r="I9039">
        <v>0</v>
      </c>
      <c r="J9039">
        <v>30.94</v>
      </c>
      <c r="K9039">
        <v>0</v>
      </c>
    </row>
    <row r="9040" spans="1:14" hidden="1" x14ac:dyDescent="0.2">
      <c r="A9040" t="s">
        <v>97</v>
      </c>
      <c r="B9040" t="s">
        <v>1457</v>
      </c>
      <c r="C9040" t="s">
        <v>1145</v>
      </c>
      <c r="E9040" t="s">
        <v>1237</v>
      </c>
      <c r="F9040" t="s">
        <v>1238</v>
      </c>
      <c r="G9040" t="s">
        <v>134</v>
      </c>
      <c r="H9040" t="s">
        <v>145</v>
      </c>
      <c r="I9040">
        <v>0</v>
      </c>
      <c r="J9040">
        <v>30.94</v>
      </c>
      <c r="K9040">
        <v>0</v>
      </c>
      <c r="L9040" t="s">
        <v>24</v>
      </c>
      <c r="M9040" t="s">
        <v>1239</v>
      </c>
    </row>
    <row r="9041" spans="1:14" hidden="1" x14ac:dyDescent="0.2">
      <c r="A9041" t="s">
        <v>97</v>
      </c>
      <c r="B9041" t="s">
        <v>1457</v>
      </c>
      <c r="C9041" t="s">
        <v>1145</v>
      </c>
      <c r="E9041" t="s">
        <v>17</v>
      </c>
      <c r="I9041">
        <v>0</v>
      </c>
      <c r="J9041">
        <v>30.94</v>
      </c>
      <c r="K9041">
        <v>0</v>
      </c>
    </row>
    <row r="9042" spans="1:14" hidden="1" x14ac:dyDescent="0.2">
      <c r="A9042" t="s">
        <v>97</v>
      </c>
      <c r="B9042" t="s">
        <v>1457</v>
      </c>
      <c r="C9042" t="s">
        <v>1145</v>
      </c>
      <c r="E9042" t="s">
        <v>116</v>
      </c>
      <c r="I9042">
        <v>0</v>
      </c>
      <c r="J9042">
        <v>30.94</v>
      </c>
      <c r="K9042">
        <v>0</v>
      </c>
    </row>
    <row r="9043" spans="1:14" hidden="1" x14ac:dyDescent="0.2">
      <c r="A9043" t="s">
        <v>97</v>
      </c>
      <c r="B9043" t="s">
        <v>1457</v>
      </c>
      <c r="C9043" t="s">
        <v>1145</v>
      </c>
      <c r="E9043" t="s">
        <v>1458</v>
      </c>
      <c r="F9043" t="s">
        <v>1354</v>
      </c>
      <c r="G9043" t="s">
        <v>134</v>
      </c>
      <c r="H9043" t="s">
        <v>64</v>
      </c>
      <c r="I9043">
        <v>15.75</v>
      </c>
      <c r="J9043">
        <v>30.94</v>
      </c>
      <c r="K9043">
        <v>487.30500000000001</v>
      </c>
      <c r="L9043" t="s">
        <v>24</v>
      </c>
      <c r="M9043" t="s">
        <v>1224</v>
      </c>
    </row>
    <row r="9044" spans="1:14" hidden="1" x14ac:dyDescent="0.2">
      <c r="A9044" t="s">
        <v>97</v>
      </c>
      <c r="B9044" t="s">
        <v>1457</v>
      </c>
      <c r="C9044" t="s">
        <v>1145</v>
      </c>
      <c r="E9044" t="s">
        <v>1269</v>
      </c>
      <c r="F9044" t="s">
        <v>629</v>
      </c>
      <c r="G9044" t="s">
        <v>134</v>
      </c>
      <c r="H9044" t="s">
        <v>32</v>
      </c>
      <c r="I9044">
        <v>0</v>
      </c>
      <c r="J9044">
        <v>30.94</v>
      </c>
      <c r="K9044">
        <v>0</v>
      </c>
      <c r="L9044" t="s">
        <v>162</v>
      </c>
    </row>
    <row r="9045" spans="1:14" hidden="1" x14ac:dyDescent="0.2">
      <c r="A9045" t="s">
        <v>97</v>
      </c>
      <c r="B9045" t="s">
        <v>1457</v>
      </c>
      <c r="C9045" t="s">
        <v>1145</v>
      </c>
      <c r="E9045" t="s">
        <v>46</v>
      </c>
      <c r="I9045">
        <v>15</v>
      </c>
      <c r="J9045">
        <v>30.94</v>
      </c>
      <c r="K9045">
        <v>464.1</v>
      </c>
    </row>
    <row r="9046" spans="1:14" hidden="1" x14ac:dyDescent="0.2">
      <c r="A9046" t="s">
        <v>97</v>
      </c>
      <c r="B9046" t="s">
        <v>1457</v>
      </c>
      <c r="C9046" t="s">
        <v>1145</v>
      </c>
      <c r="E9046" t="s">
        <v>1367</v>
      </c>
      <c r="F9046" t="s">
        <v>1368</v>
      </c>
      <c r="G9046" t="s">
        <v>1191</v>
      </c>
      <c r="H9046" t="s">
        <v>198</v>
      </c>
      <c r="I9046">
        <v>0</v>
      </c>
      <c r="J9046">
        <v>30.94</v>
      </c>
      <c r="K9046">
        <v>0</v>
      </c>
      <c r="L9046" t="s">
        <v>162</v>
      </c>
      <c r="M9046" t="s">
        <v>1369</v>
      </c>
    </row>
    <row r="9047" spans="1:14" hidden="1" x14ac:dyDescent="0.2">
      <c r="A9047" t="s">
        <v>97</v>
      </c>
      <c r="B9047" t="s">
        <v>1457</v>
      </c>
      <c r="C9047" t="s">
        <v>1145</v>
      </c>
      <c r="E9047" t="s">
        <v>1153</v>
      </c>
      <c r="F9047" t="s">
        <v>1154</v>
      </c>
      <c r="G9047" t="s">
        <v>134</v>
      </c>
      <c r="H9047" t="s">
        <v>64</v>
      </c>
      <c r="I9047">
        <v>0</v>
      </c>
      <c r="J9047">
        <v>30.94</v>
      </c>
      <c r="K9047">
        <v>0</v>
      </c>
      <c r="L9047" t="s">
        <v>24</v>
      </c>
      <c r="M9047" t="s">
        <v>1155</v>
      </c>
    </row>
    <row r="9048" spans="1:14" hidden="1" x14ac:dyDescent="0.2">
      <c r="A9048" t="s">
        <v>97</v>
      </c>
      <c r="B9048" t="s">
        <v>1457</v>
      </c>
      <c r="C9048" t="s">
        <v>1145</v>
      </c>
      <c r="E9048" t="s">
        <v>1403</v>
      </c>
      <c r="F9048" t="s">
        <v>1404</v>
      </c>
      <c r="G9048" t="s">
        <v>134</v>
      </c>
      <c r="H9048" t="s">
        <v>145</v>
      </c>
      <c r="I9048">
        <v>0</v>
      </c>
      <c r="J9048">
        <v>30.94</v>
      </c>
      <c r="K9048">
        <v>0</v>
      </c>
      <c r="L9048" t="s">
        <v>24</v>
      </c>
      <c r="M9048" t="s">
        <v>1405</v>
      </c>
    </row>
    <row r="9049" spans="1:14" hidden="1" x14ac:dyDescent="0.2">
      <c r="A9049" t="s">
        <v>98</v>
      </c>
      <c r="B9049" t="s">
        <v>1457</v>
      </c>
      <c r="C9049" t="s">
        <v>1145</v>
      </c>
      <c r="E9049" t="s">
        <v>557</v>
      </c>
      <c r="I9049">
        <v>0</v>
      </c>
      <c r="J9049">
        <v>30.94</v>
      </c>
      <c r="K9049">
        <v>0</v>
      </c>
      <c r="N9049" t="s">
        <v>1462</v>
      </c>
    </row>
    <row r="9050" spans="1:14" hidden="1" x14ac:dyDescent="0.2">
      <c r="A9050" t="s">
        <v>98</v>
      </c>
      <c r="B9050" t="s">
        <v>1457</v>
      </c>
      <c r="C9050" t="s">
        <v>1145</v>
      </c>
      <c r="E9050" t="s">
        <v>1402</v>
      </c>
      <c r="F9050" t="s">
        <v>1342</v>
      </c>
      <c r="G9050" t="s">
        <v>134</v>
      </c>
      <c r="H9050" t="s">
        <v>180</v>
      </c>
      <c r="I9050">
        <v>8</v>
      </c>
      <c r="J9050">
        <v>30.94</v>
      </c>
      <c r="K9050">
        <v>247.52</v>
      </c>
      <c r="L9050" t="s">
        <v>24</v>
      </c>
      <c r="M9050" t="s">
        <v>181</v>
      </c>
    </row>
    <row r="9051" spans="1:14" hidden="1" x14ac:dyDescent="0.2">
      <c r="A9051" t="s">
        <v>98</v>
      </c>
      <c r="B9051" t="s">
        <v>1457</v>
      </c>
      <c r="C9051" t="s">
        <v>1145</v>
      </c>
      <c r="E9051" t="s">
        <v>20</v>
      </c>
      <c r="I9051">
        <v>2</v>
      </c>
      <c r="J9051">
        <v>30.94</v>
      </c>
      <c r="K9051">
        <v>61.88</v>
      </c>
    </row>
    <row r="9052" spans="1:14" hidden="1" x14ac:dyDescent="0.2">
      <c r="A9052" t="s">
        <v>98</v>
      </c>
      <c r="B9052" t="s">
        <v>1457</v>
      </c>
      <c r="C9052" t="s">
        <v>1145</v>
      </c>
      <c r="E9052" t="s">
        <v>1237</v>
      </c>
      <c r="F9052" t="s">
        <v>1238</v>
      </c>
      <c r="G9052" t="s">
        <v>134</v>
      </c>
      <c r="H9052" t="s">
        <v>145</v>
      </c>
      <c r="I9052">
        <v>0</v>
      </c>
      <c r="J9052">
        <v>30.94</v>
      </c>
      <c r="K9052">
        <v>0</v>
      </c>
      <c r="L9052" t="s">
        <v>24</v>
      </c>
      <c r="M9052" t="s">
        <v>1239</v>
      </c>
    </row>
    <row r="9053" spans="1:14" hidden="1" x14ac:dyDescent="0.2">
      <c r="A9053" t="s">
        <v>98</v>
      </c>
      <c r="B9053" t="s">
        <v>1457</v>
      </c>
      <c r="C9053" t="s">
        <v>1145</v>
      </c>
      <c r="E9053" t="s">
        <v>17</v>
      </c>
      <c r="I9053">
        <v>0</v>
      </c>
      <c r="J9053">
        <v>30.94</v>
      </c>
      <c r="K9053">
        <v>0</v>
      </c>
    </row>
    <row r="9054" spans="1:14" hidden="1" x14ac:dyDescent="0.2">
      <c r="A9054" t="s">
        <v>98</v>
      </c>
      <c r="B9054" t="s">
        <v>1457</v>
      </c>
      <c r="C9054" t="s">
        <v>1145</v>
      </c>
      <c r="E9054" t="s">
        <v>116</v>
      </c>
      <c r="I9054">
        <v>0</v>
      </c>
      <c r="J9054">
        <v>30.94</v>
      </c>
      <c r="K9054">
        <v>0</v>
      </c>
    </row>
    <row r="9055" spans="1:14" hidden="1" x14ac:dyDescent="0.2">
      <c r="A9055" t="s">
        <v>98</v>
      </c>
      <c r="B9055" t="s">
        <v>1457</v>
      </c>
      <c r="C9055" t="s">
        <v>1145</v>
      </c>
      <c r="E9055" t="s">
        <v>1458</v>
      </c>
      <c r="F9055" t="s">
        <v>1354</v>
      </c>
      <c r="G9055" t="s">
        <v>134</v>
      </c>
      <c r="H9055" t="s">
        <v>64</v>
      </c>
      <c r="I9055">
        <v>0</v>
      </c>
      <c r="J9055">
        <v>30.94</v>
      </c>
      <c r="K9055">
        <v>0</v>
      </c>
      <c r="L9055" t="s">
        <v>24</v>
      </c>
      <c r="M9055" t="s">
        <v>1224</v>
      </c>
    </row>
    <row r="9056" spans="1:14" hidden="1" x14ac:dyDescent="0.2">
      <c r="A9056" t="s">
        <v>98</v>
      </c>
      <c r="B9056" t="s">
        <v>1457</v>
      </c>
      <c r="C9056" t="s">
        <v>1145</v>
      </c>
      <c r="E9056" t="s">
        <v>1269</v>
      </c>
      <c r="F9056" t="s">
        <v>629</v>
      </c>
      <c r="G9056" t="s">
        <v>134</v>
      </c>
      <c r="H9056" t="s">
        <v>32</v>
      </c>
      <c r="I9056">
        <v>0</v>
      </c>
      <c r="J9056">
        <v>30.94</v>
      </c>
      <c r="K9056">
        <v>0</v>
      </c>
      <c r="L9056" t="s">
        <v>162</v>
      </c>
    </row>
    <row r="9057" spans="1:14" hidden="1" x14ac:dyDescent="0.2">
      <c r="A9057" t="s">
        <v>98</v>
      </c>
      <c r="B9057" t="s">
        <v>1457</v>
      </c>
      <c r="C9057" t="s">
        <v>1145</v>
      </c>
      <c r="E9057" t="s">
        <v>46</v>
      </c>
      <c r="I9057">
        <v>7.75</v>
      </c>
      <c r="J9057">
        <v>30.94</v>
      </c>
      <c r="K9057">
        <v>239.785</v>
      </c>
    </row>
    <row r="9058" spans="1:14" hidden="1" x14ac:dyDescent="0.2">
      <c r="A9058" t="s">
        <v>98</v>
      </c>
      <c r="B9058" t="s">
        <v>1457</v>
      </c>
      <c r="C9058" t="s">
        <v>1145</v>
      </c>
      <c r="E9058" t="s">
        <v>1367</v>
      </c>
      <c r="F9058" t="s">
        <v>1368</v>
      </c>
      <c r="G9058" t="s">
        <v>1191</v>
      </c>
      <c r="H9058" t="s">
        <v>198</v>
      </c>
      <c r="I9058">
        <v>7.75</v>
      </c>
      <c r="J9058">
        <v>30.94</v>
      </c>
      <c r="K9058">
        <v>239.785</v>
      </c>
      <c r="L9058" t="s">
        <v>162</v>
      </c>
      <c r="M9058" t="s">
        <v>1369</v>
      </c>
    </row>
    <row r="9059" spans="1:14" hidden="1" x14ac:dyDescent="0.2">
      <c r="A9059" t="s">
        <v>98</v>
      </c>
      <c r="B9059" t="s">
        <v>1457</v>
      </c>
      <c r="C9059" t="s">
        <v>1145</v>
      </c>
      <c r="E9059" t="s">
        <v>1153</v>
      </c>
      <c r="F9059" t="s">
        <v>1154</v>
      </c>
      <c r="G9059" t="s">
        <v>134</v>
      </c>
      <c r="H9059" t="s">
        <v>64</v>
      </c>
      <c r="I9059">
        <v>0</v>
      </c>
      <c r="J9059">
        <v>30.94</v>
      </c>
      <c r="K9059">
        <v>0</v>
      </c>
      <c r="L9059" t="s">
        <v>24</v>
      </c>
      <c r="M9059" t="s">
        <v>1155</v>
      </c>
    </row>
    <row r="9060" spans="1:14" hidden="1" x14ac:dyDescent="0.2">
      <c r="A9060" t="s">
        <v>98</v>
      </c>
      <c r="B9060" t="s">
        <v>1457</v>
      </c>
      <c r="C9060" t="s">
        <v>1145</v>
      </c>
      <c r="E9060" t="s">
        <v>1403</v>
      </c>
      <c r="F9060" t="s">
        <v>1404</v>
      </c>
      <c r="G9060" t="s">
        <v>134</v>
      </c>
      <c r="H9060" t="s">
        <v>145</v>
      </c>
      <c r="I9060">
        <v>13.25</v>
      </c>
      <c r="J9060">
        <v>30.94</v>
      </c>
      <c r="K9060">
        <v>409.95499999999998</v>
      </c>
      <c r="L9060" t="s">
        <v>24</v>
      </c>
      <c r="M9060" t="s">
        <v>1405</v>
      </c>
    </row>
    <row r="9061" spans="1:14" hidden="1" x14ac:dyDescent="0.2">
      <c r="A9061" t="s">
        <v>99</v>
      </c>
      <c r="B9061" t="s">
        <v>1457</v>
      </c>
      <c r="C9061" t="s">
        <v>1145</v>
      </c>
      <c r="E9061" t="s">
        <v>557</v>
      </c>
      <c r="I9061">
        <v>0.75</v>
      </c>
      <c r="J9061">
        <v>30.94</v>
      </c>
      <c r="K9061">
        <v>23.204999999999998</v>
      </c>
      <c r="N9061" t="s">
        <v>1462</v>
      </c>
    </row>
    <row r="9062" spans="1:14" hidden="1" x14ac:dyDescent="0.2">
      <c r="A9062" t="s">
        <v>99</v>
      </c>
      <c r="B9062" t="s">
        <v>1457</v>
      </c>
      <c r="C9062" t="s">
        <v>1145</v>
      </c>
      <c r="E9062" t="s">
        <v>1402</v>
      </c>
      <c r="F9062" t="s">
        <v>1342</v>
      </c>
      <c r="G9062" t="s">
        <v>134</v>
      </c>
      <c r="H9062" t="s">
        <v>180</v>
      </c>
      <c r="I9062">
        <v>7.75</v>
      </c>
      <c r="J9062">
        <v>30.94</v>
      </c>
      <c r="K9062">
        <v>239.785</v>
      </c>
      <c r="L9062" t="s">
        <v>24</v>
      </c>
      <c r="M9062" t="s">
        <v>181</v>
      </c>
    </row>
    <row r="9063" spans="1:14" hidden="1" x14ac:dyDescent="0.2">
      <c r="A9063" t="s">
        <v>99</v>
      </c>
      <c r="B9063" t="s">
        <v>1457</v>
      </c>
      <c r="C9063" t="s">
        <v>1145</v>
      </c>
      <c r="E9063" t="s">
        <v>20</v>
      </c>
      <c r="I9063">
        <v>7</v>
      </c>
      <c r="J9063">
        <v>30.94</v>
      </c>
      <c r="K9063">
        <v>216.58</v>
      </c>
    </row>
    <row r="9064" spans="1:14" hidden="1" x14ac:dyDescent="0.2">
      <c r="A9064" t="s">
        <v>99</v>
      </c>
      <c r="B9064" t="s">
        <v>1457</v>
      </c>
      <c r="C9064" t="s">
        <v>1145</v>
      </c>
      <c r="E9064" t="s">
        <v>1237</v>
      </c>
      <c r="F9064" t="s">
        <v>1238</v>
      </c>
      <c r="G9064" t="s">
        <v>134</v>
      </c>
      <c r="H9064" t="s">
        <v>145</v>
      </c>
      <c r="I9064">
        <v>0</v>
      </c>
      <c r="J9064">
        <v>30.94</v>
      </c>
      <c r="K9064">
        <v>0</v>
      </c>
      <c r="L9064" t="s">
        <v>24</v>
      </c>
      <c r="M9064" t="s">
        <v>1239</v>
      </c>
    </row>
    <row r="9065" spans="1:14" hidden="1" x14ac:dyDescent="0.2">
      <c r="A9065" t="s">
        <v>99</v>
      </c>
      <c r="B9065" t="s">
        <v>1457</v>
      </c>
      <c r="C9065" t="s">
        <v>1145</v>
      </c>
      <c r="E9065" t="s">
        <v>17</v>
      </c>
      <c r="I9065">
        <v>0</v>
      </c>
      <c r="J9065">
        <v>30.94</v>
      </c>
      <c r="K9065">
        <v>0</v>
      </c>
    </row>
    <row r="9066" spans="1:14" hidden="1" x14ac:dyDescent="0.2">
      <c r="A9066" t="s">
        <v>99</v>
      </c>
      <c r="B9066" t="s">
        <v>1457</v>
      </c>
      <c r="C9066" t="s">
        <v>1145</v>
      </c>
      <c r="E9066" t="s">
        <v>116</v>
      </c>
      <c r="I9066">
        <v>0</v>
      </c>
      <c r="J9066">
        <v>30.94</v>
      </c>
      <c r="K9066">
        <v>0</v>
      </c>
    </row>
    <row r="9067" spans="1:14" hidden="1" x14ac:dyDescent="0.2">
      <c r="A9067" t="s">
        <v>99</v>
      </c>
      <c r="B9067" t="s">
        <v>1457</v>
      </c>
      <c r="C9067" t="s">
        <v>1145</v>
      </c>
      <c r="E9067" t="s">
        <v>1458</v>
      </c>
      <c r="F9067" t="s">
        <v>1354</v>
      </c>
      <c r="G9067" t="s">
        <v>134</v>
      </c>
      <c r="H9067" t="s">
        <v>64</v>
      </c>
      <c r="I9067">
        <v>7.75</v>
      </c>
      <c r="J9067">
        <v>30.94</v>
      </c>
      <c r="K9067">
        <v>239.785</v>
      </c>
      <c r="L9067" t="s">
        <v>24</v>
      </c>
      <c r="M9067" t="s">
        <v>1224</v>
      </c>
    </row>
    <row r="9068" spans="1:14" hidden="1" x14ac:dyDescent="0.2">
      <c r="A9068" t="s">
        <v>99</v>
      </c>
      <c r="B9068" t="s">
        <v>1457</v>
      </c>
      <c r="C9068" t="s">
        <v>1145</v>
      </c>
      <c r="E9068" t="s">
        <v>1269</v>
      </c>
      <c r="F9068" t="s">
        <v>629</v>
      </c>
      <c r="G9068" t="s">
        <v>134</v>
      </c>
      <c r="H9068" t="s">
        <v>32</v>
      </c>
      <c r="I9068">
        <v>0</v>
      </c>
      <c r="J9068">
        <v>30.94</v>
      </c>
      <c r="K9068">
        <v>0</v>
      </c>
      <c r="L9068" t="s">
        <v>162</v>
      </c>
    </row>
    <row r="9069" spans="1:14" hidden="1" x14ac:dyDescent="0.2">
      <c r="A9069" t="s">
        <v>99</v>
      </c>
      <c r="B9069" t="s">
        <v>1457</v>
      </c>
      <c r="C9069" t="s">
        <v>1145</v>
      </c>
      <c r="E9069" t="s">
        <v>46</v>
      </c>
      <c r="I9069">
        <v>0</v>
      </c>
      <c r="J9069">
        <v>30.94</v>
      </c>
      <c r="K9069">
        <v>0</v>
      </c>
    </row>
    <row r="9070" spans="1:14" hidden="1" x14ac:dyDescent="0.2">
      <c r="A9070" t="s">
        <v>99</v>
      </c>
      <c r="B9070" t="s">
        <v>1457</v>
      </c>
      <c r="C9070" t="s">
        <v>1145</v>
      </c>
      <c r="E9070" t="s">
        <v>1367</v>
      </c>
      <c r="F9070" t="s">
        <v>1368</v>
      </c>
      <c r="G9070" t="s">
        <v>1191</v>
      </c>
      <c r="H9070" t="s">
        <v>198</v>
      </c>
      <c r="I9070">
        <v>7.75</v>
      </c>
      <c r="J9070">
        <v>30.94</v>
      </c>
      <c r="K9070">
        <v>239.785</v>
      </c>
      <c r="L9070" t="s">
        <v>162</v>
      </c>
      <c r="M9070" t="s">
        <v>1369</v>
      </c>
    </row>
    <row r="9071" spans="1:14" hidden="1" x14ac:dyDescent="0.2">
      <c r="A9071" t="s">
        <v>99</v>
      </c>
      <c r="B9071" t="s">
        <v>1457</v>
      </c>
      <c r="C9071" t="s">
        <v>1145</v>
      </c>
      <c r="E9071" t="s">
        <v>1153</v>
      </c>
      <c r="F9071" t="s">
        <v>1154</v>
      </c>
      <c r="G9071" t="s">
        <v>134</v>
      </c>
      <c r="H9071" t="s">
        <v>64</v>
      </c>
      <c r="I9071">
        <v>0</v>
      </c>
      <c r="J9071">
        <v>30.94</v>
      </c>
      <c r="K9071">
        <v>0</v>
      </c>
      <c r="L9071" t="s">
        <v>24</v>
      </c>
      <c r="M9071" t="s">
        <v>1155</v>
      </c>
    </row>
    <row r="9072" spans="1:14" hidden="1" x14ac:dyDescent="0.2">
      <c r="A9072" t="s">
        <v>99</v>
      </c>
      <c r="B9072" t="s">
        <v>1457</v>
      </c>
      <c r="C9072" t="s">
        <v>1145</v>
      </c>
      <c r="E9072" t="s">
        <v>1403</v>
      </c>
      <c r="F9072" t="s">
        <v>1404</v>
      </c>
      <c r="G9072" t="s">
        <v>134</v>
      </c>
      <c r="H9072" t="s">
        <v>145</v>
      </c>
      <c r="I9072">
        <v>7.75</v>
      </c>
      <c r="J9072">
        <v>30.94</v>
      </c>
      <c r="K9072">
        <v>239.785</v>
      </c>
      <c r="L9072" t="s">
        <v>24</v>
      </c>
      <c r="M9072" t="s">
        <v>1405</v>
      </c>
    </row>
    <row r="9073" spans="1:14" hidden="1" x14ac:dyDescent="0.2">
      <c r="A9073" t="s">
        <v>100</v>
      </c>
      <c r="B9073" t="s">
        <v>1457</v>
      </c>
      <c r="C9073" t="s">
        <v>1145</v>
      </c>
      <c r="E9073" t="s">
        <v>557</v>
      </c>
      <c r="I9073">
        <v>2</v>
      </c>
      <c r="J9073">
        <v>30.94</v>
      </c>
      <c r="K9073">
        <v>61.88</v>
      </c>
      <c r="N9073" t="s">
        <v>1462</v>
      </c>
    </row>
    <row r="9074" spans="1:14" hidden="1" x14ac:dyDescent="0.2">
      <c r="A9074" t="s">
        <v>100</v>
      </c>
      <c r="B9074" t="s">
        <v>1457</v>
      </c>
      <c r="C9074" t="s">
        <v>1145</v>
      </c>
      <c r="E9074" t="s">
        <v>1402</v>
      </c>
      <c r="F9074" t="s">
        <v>1342</v>
      </c>
      <c r="G9074" t="s">
        <v>134</v>
      </c>
      <c r="H9074" t="s">
        <v>180</v>
      </c>
      <c r="I9074">
        <v>2.5</v>
      </c>
      <c r="J9074">
        <v>30.94</v>
      </c>
      <c r="K9074">
        <v>77.349999999999994</v>
      </c>
      <c r="L9074" t="s">
        <v>24</v>
      </c>
      <c r="M9074" t="s">
        <v>181</v>
      </c>
    </row>
    <row r="9075" spans="1:14" hidden="1" x14ac:dyDescent="0.2">
      <c r="A9075" t="s">
        <v>100</v>
      </c>
      <c r="B9075" t="s">
        <v>1457</v>
      </c>
      <c r="C9075" t="s">
        <v>1145</v>
      </c>
      <c r="E9075" t="s">
        <v>20</v>
      </c>
      <c r="I9075">
        <v>0</v>
      </c>
      <c r="J9075">
        <v>30.94</v>
      </c>
      <c r="K9075">
        <v>0</v>
      </c>
    </row>
    <row r="9076" spans="1:14" hidden="1" x14ac:dyDescent="0.2">
      <c r="A9076" t="s">
        <v>100</v>
      </c>
      <c r="B9076" t="s">
        <v>1457</v>
      </c>
      <c r="C9076" t="s">
        <v>1145</v>
      </c>
      <c r="E9076" t="s">
        <v>1237</v>
      </c>
      <c r="F9076" t="s">
        <v>1238</v>
      </c>
      <c r="G9076" t="s">
        <v>134</v>
      </c>
      <c r="H9076" t="s">
        <v>145</v>
      </c>
      <c r="I9076">
        <v>2</v>
      </c>
      <c r="J9076">
        <v>30.94</v>
      </c>
      <c r="K9076">
        <v>61.88</v>
      </c>
      <c r="L9076" t="s">
        <v>24</v>
      </c>
      <c r="M9076" t="s">
        <v>1239</v>
      </c>
    </row>
    <row r="9077" spans="1:14" hidden="1" x14ac:dyDescent="0.2">
      <c r="A9077" t="s">
        <v>100</v>
      </c>
      <c r="B9077" t="s">
        <v>1457</v>
      </c>
      <c r="C9077" t="s">
        <v>1145</v>
      </c>
      <c r="E9077" t="s">
        <v>17</v>
      </c>
      <c r="I9077">
        <v>0</v>
      </c>
      <c r="J9077">
        <v>30.94</v>
      </c>
      <c r="K9077">
        <v>0</v>
      </c>
    </row>
    <row r="9078" spans="1:14" hidden="1" x14ac:dyDescent="0.2">
      <c r="A9078" t="s">
        <v>100</v>
      </c>
      <c r="B9078" t="s">
        <v>1457</v>
      </c>
      <c r="C9078" t="s">
        <v>1145</v>
      </c>
      <c r="E9078" t="s">
        <v>116</v>
      </c>
      <c r="I9078">
        <v>0</v>
      </c>
      <c r="J9078">
        <v>30.94</v>
      </c>
      <c r="K9078">
        <v>0</v>
      </c>
    </row>
    <row r="9079" spans="1:14" hidden="1" x14ac:dyDescent="0.2">
      <c r="A9079" t="s">
        <v>100</v>
      </c>
      <c r="B9079" t="s">
        <v>1457</v>
      </c>
      <c r="C9079" t="s">
        <v>1145</v>
      </c>
      <c r="E9079" t="s">
        <v>1458</v>
      </c>
      <c r="F9079" t="s">
        <v>1354</v>
      </c>
      <c r="G9079" t="s">
        <v>134</v>
      </c>
      <c r="H9079" t="s">
        <v>64</v>
      </c>
      <c r="I9079">
        <v>5</v>
      </c>
      <c r="J9079">
        <v>30.94</v>
      </c>
      <c r="K9079">
        <v>154.69999999999999</v>
      </c>
      <c r="L9079" t="s">
        <v>24</v>
      </c>
      <c r="M9079" t="s">
        <v>1224</v>
      </c>
    </row>
    <row r="9080" spans="1:14" hidden="1" x14ac:dyDescent="0.2">
      <c r="A9080" t="s">
        <v>100</v>
      </c>
      <c r="B9080" t="s">
        <v>1457</v>
      </c>
      <c r="C9080" t="s">
        <v>1145</v>
      </c>
      <c r="E9080" t="s">
        <v>1269</v>
      </c>
      <c r="F9080" t="s">
        <v>629</v>
      </c>
      <c r="G9080" t="s">
        <v>134</v>
      </c>
      <c r="H9080" t="s">
        <v>32</v>
      </c>
      <c r="I9080">
        <v>0</v>
      </c>
      <c r="J9080">
        <v>30.94</v>
      </c>
      <c r="K9080">
        <v>0</v>
      </c>
      <c r="L9080" t="s">
        <v>162</v>
      </c>
    </row>
    <row r="9081" spans="1:14" hidden="1" x14ac:dyDescent="0.2">
      <c r="A9081" t="s">
        <v>100</v>
      </c>
      <c r="B9081" t="s">
        <v>1457</v>
      </c>
      <c r="C9081" t="s">
        <v>1145</v>
      </c>
      <c r="E9081" t="s">
        <v>46</v>
      </c>
      <c r="I9081">
        <v>0</v>
      </c>
      <c r="J9081">
        <v>30.94</v>
      </c>
      <c r="K9081">
        <v>0</v>
      </c>
    </row>
    <row r="9082" spans="1:14" hidden="1" x14ac:dyDescent="0.2">
      <c r="A9082" t="s">
        <v>100</v>
      </c>
      <c r="B9082" t="s">
        <v>1457</v>
      </c>
      <c r="C9082" t="s">
        <v>1145</v>
      </c>
      <c r="E9082" t="s">
        <v>1367</v>
      </c>
      <c r="F9082" t="s">
        <v>1368</v>
      </c>
      <c r="G9082" t="s">
        <v>1191</v>
      </c>
      <c r="H9082" t="s">
        <v>198</v>
      </c>
      <c r="I9082">
        <v>5</v>
      </c>
      <c r="J9082">
        <v>30.94</v>
      </c>
      <c r="K9082">
        <v>154.69999999999999</v>
      </c>
      <c r="L9082" t="s">
        <v>162</v>
      </c>
      <c r="M9082" t="s">
        <v>1369</v>
      </c>
    </row>
    <row r="9083" spans="1:14" hidden="1" x14ac:dyDescent="0.2">
      <c r="A9083" t="s">
        <v>100</v>
      </c>
      <c r="B9083" t="s">
        <v>1457</v>
      </c>
      <c r="C9083" t="s">
        <v>1145</v>
      </c>
      <c r="E9083" t="s">
        <v>1153</v>
      </c>
      <c r="F9083" t="s">
        <v>1154</v>
      </c>
      <c r="G9083" t="s">
        <v>134</v>
      </c>
      <c r="H9083" t="s">
        <v>64</v>
      </c>
      <c r="I9083">
        <v>0</v>
      </c>
      <c r="J9083">
        <v>30.94</v>
      </c>
      <c r="K9083">
        <v>0</v>
      </c>
      <c r="L9083" t="s">
        <v>24</v>
      </c>
      <c r="M9083" t="s">
        <v>1155</v>
      </c>
    </row>
    <row r="9084" spans="1:14" hidden="1" x14ac:dyDescent="0.2">
      <c r="A9084" t="s">
        <v>100</v>
      </c>
      <c r="B9084" t="s">
        <v>1457</v>
      </c>
      <c r="C9084" t="s">
        <v>1145</v>
      </c>
      <c r="E9084" t="s">
        <v>1403</v>
      </c>
      <c r="F9084" t="s">
        <v>1404</v>
      </c>
      <c r="G9084" t="s">
        <v>134</v>
      </c>
      <c r="H9084" t="s">
        <v>145</v>
      </c>
      <c r="I9084">
        <v>22.25</v>
      </c>
      <c r="J9084">
        <v>30.94</v>
      </c>
      <c r="K9084">
        <v>688.41499999999996</v>
      </c>
      <c r="L9084" t="s">
        <v>24</v>
      </c>
      <c r="M9084" t="s">
        <v>1405</v>
      </c>
    </row>
    <row r="9085" spans="1:14" hidden="1" x14ac:dyDescent="0.2">
      <c r="A9085" t="s">
        <v>101</v>
      </c>
      <c r="B9085" t="s">
        <v>1457</v>
      </c>
      <c r="C9085" t="s">
        <v>1145</v>
      </c>
      <c r="E9085" t="s">
        <v>557</v>
      </c>
      <c r="I9085">
        <v>0</v>
      </c>
      <c r="J9085">
        <v>30.94</v>
      </c>
      <c r="K9085">
        <v>0</v>
      </c>
      <c r="N9085" t="s">
        <v>1462</v>
      </c>
    </row>
    <row r="9086" spans="1:14" hidden="1" x14ac:dyDescent="0.2">
      <c r="A9086" t="s">
        <v>101</v>
      </c>
      <c r="B9086" t="s">
        <v>1457</v>
      </c>
      <c r="C9086" t="s">
        <v>1145</v>
      </c>
      <c r="E9086" t="s">
        <v>1402</v>
      </c>
      <c r="F9086" t="s">
        <v>1342</v>
      </c>
      <c r="G9086" t="s">
        <v>134</v>
      </c>
      <c r="H9086" t="s">
        <v>180</v>
      </c>
      <c r="I9086">
        <v>0</v>
      </c>
      <c r="J9086">
        <v>30.94</v>
      </c>
      <c r="K9086">
        <v>0</v>
      </c>
      <c r="L9086" t="s">
        <v>24</v>
      </c>
      <c r="M9086" t="s">
        <v>181</v>
      </c>
    </row>
    <row r="9087" spans="1:14" hidden="1" x14ac:dyDescent="0.2">
      <c r="A9087" t="s">
        <v>101</v>
      </c>
      <c r="B9087" t="s">
        <v>1457</v>
      </c>
      <c r="C9087" t="s">
        <v>1145</v>
      </c>
      <c r="E9087" t="s">
        <v>20</v>
      </c>
      <c r="I9087">
        <v>0</v>
      </c>
      <c r="J9087">
        <v>30.94</v>
      </c>
      <c r="K9087">
        <v>0</v>
      </c>
    </row>
    <row r="9088" spans="1:14" hidden="1" x14ac:dyDescent="0.2">
      <c r="A9088" t="s">
        <v>101</v>
      </c>
      <c r="B9088" t="s">
        <v>1457</v>
      </c>
      <c r="C9088" t="s">
        <v>1145</v>
      </c>
      <c r="E9088" t="s">
        <v>1237</v>
      </c>
      <c r="F9088" t="s">
        <v>1238</v>
      </c>
      <c r="G9088" t="s">
        <v>134</v>
      </c>
      <c r="H9088" t="s">
        <v>145</v>
      </c>
      <c r="I9088">
        <v>0</v>
      </c>
      <c r="J9088">
        <v>30.94</v>
      </c>
      <c r="K9088">
        <v>0</v>
      </c>
      <c r="L9088" t="s">
        <v>24</v>
      </c>
      <c r="M9088" t="s">
        <v>1239</v>
      </c>
    </row>
    <row r="9089" spans="1:13" hidden="1" x14ac:dyDescent="0.2">
      <c r="A9089" t="s">
        <v>101</v>
      </c>
      <c r="B9089" t="s">
        <v>1457</v>
      </c>
      <c r="C9089" t="s">
        <v>1145</v>
      </c>
      <c r="E9089" t="s">
        <v>17</v>
      </c>
      <c r="I9089">
        <v>38.75</v>
      </c>
      <c r="J9089">
        <v>30.94</v>
      </c>
      <c r="K9089">
        <v>1198.925</v>
      </c>
    </row>
    <row r="9090" spans="1:13" hidden="1" x14ac:dyDescent="0.2">
      <c r="A9090" t="s">
        <v>101</v>
      </c>
      <c r="B9090" t="s">
        <v>1457</v>
      </c>
      <c r="C9090" t="s">
        <v>1145</v>
      </c>
      <c r="E9090" t="s">
        <v>116</v>
      </c>
      <c r="I9090">
        <v>0</v>
      </c>
      <c r="J9090">
        <v>30.94</v>
      </c>
      <c r="K9090">
        <v>0</v>
      </c>
    </row>
    <row r="9091" spans="1:13" hidden="1" x14ac:dyDescent="0.2">
      <c r="A9091" t="s">
        <v>101</v>
      </c>
      <c r="B9091" t="s">
        <v>1457</v>
      </c>
      <c r="C9091" t="s">
        <v>1145</v>
      </c>
      <c r="E9091" t="s">
        <v>1458</v>
      </c>
      <c r="F9091" t="s">
        <v>1354</v>
      </c>
      <c r="G9091" t="s">
        <v>134</v>
      </c>
      <c r="H9091" t="s">
        <v>64</v>
      </c>
      <c r="I9091">
        <v>0</v>
      </c>
      <c r="J9091">
        <v>30.94</v>
      </c>
      <c r="K9091">
        <v>0</v>
      </c>
      <c r="L9091" t="s">
        <v>24</v>
      </c>
      <c r="M9091" t="s">
        <v>1224</v>
      </c>
    </row>
    <row r="9092" spans="1:13" hidden="1" x14ac:dyDescent="0.2">
      <c r="A9092" t="s">
        <v>101</v>
      </c>
      <c r="B9092" t="s">
        <v>1457</v>
      </c>
      <c r="C9092" t="s">
        <v>1145</v>
      </c>
      <c r="E9092" t="s">
        <v>1269</v>
      </c>
      <c r="F9092" t="s">
        <v>629</v>
      </c>
      <c r="G9092" t="s">
        <v>134</v>
      </c>
      <c r="H9092" t="s">
        <v>32</v>
      </c>
      <c r="I9092">
        <v>0</v>
      </c>
      <c r="J9092">
        <v>30.94</v>
      </c>
      <c r="K9092">
        <v>0</v>
      </c>
      <c r="L9092" t="s">
        <v>162</v>
      </c>
    </row>
    <row r="9093" spans="1:13" hidden="1" x14ac:dyDescent="0.2">
      <c r="A9093" t="s">
        <v>101</v>
      </c>
      <c r="B9093" t="s">
        <v>1457</v>
      </c>
      <c r="C9093" t="s">
        <v>1145</v>
      </c>
      <c r="E9093" t="s">
        <v>46</v>
      </c>
      <c r="I9093">
        <v>0</v>
      </c>
      <c r="J9093">
        <v>30.94</v>
      </c>
      <c r="K9093">
        <v>0</v>
      </c>
    </row>
    <row r="9094" spans="1:13" hidden="1" x14ac:dyDescent="0.2">
      <c r="A9094" t="s">
        <v>101</v>
      </c>
      <c r="B9094" t="s">
        <v>1457</v>
      </c>
      <c r="C9094" t="s">
        <v>1145</v>
      </c>
      <c r="E9094" t="s">
        <v>1367</v>
      </c>
      <c r="F9094" t="s">
        <v>1368</v>
      </c>
      <c r="G9094" t="s">
        <v>1191</v>
      </c>
      <c r="H9094" t="s">
        <v>198</v>
      </c>
      <c r="I9094">
        <v>0</v>
      </c>
      <c r="J9094">
        <v>30.94</v>
      </c>
      <c r="K9094">
        <v>0</v>
      </c>
      <c r="L9094" t="s">
        <v>162</v>
      </c>
      <c r="M9094" t="s">
        <v>1369</v>
      </c>
    </row>
    <row r="9095" spans="1:13" hidden="1" x14ac:dyDescent="0.2">
      <c r="A9095" t="s">
        <v>101</v>
      </c>
      <c r="B9095" t="s">
        <v>1457</v>
      </c>
      <c r="C9095" t="s">
        <v>1145</v>
      </c>
      <c r="E9095" t="s">
        <v>1153</v>
      </c>
      <c r="F9095" t="s">
        <v>1154</v>
      </c>
      <c r="G9095" t="s">
        <v>134</v>
      </c>
      <c r="H9095" t="s">
        <v>64</v>
      </c>
      <c r="I9095">
        <v>0</v>
      </c>
      <c r="J9095">
        <v>30.94</v>
      </c>
      <c r="K9095">
        <v>0</v>
      </c>
      <c r="L9095" t="s">
        <v>24</v>
      </c>
      <c r="M9095" t="s">
        <v>1155</v>
      </c>
    </row>
    <row r="9096" spans="1:13" hidden="1" x14ac:dyDescent="0.2">
      <c r="A9096" t="s">
        <v>101</v>
      </c>
      <c r="B9096" t="s">
        <v>1457</v>
      </c>
      <c r="C9096" t="s">
        <v>1145</v>
      </c>
      <c r="E9096" t="s">
        <v>1403</v>
      </c>
      <c r="F9096" t="s">
        <v>1404</v>
      </c>
      <c r="G9096" t="s">
        <v>134</v>
      </c>
      <c r="H9096" t="s">
        <v>145</v>
      </c>
      <c r="I9096">
        <v>0</v>
      </c>
      <c r="J9096">
        <v>30.94</v>
      </c>
      <c r="K9096">
        <v>0</v>
      </c>
      <c r="L9096" t="s">
        <v>24</v>
      </c>
      <c r="M9096" t="s">
        <v>1405</v>
      </c>
    </row>
    <row r="9097" spans="1:13" hidden="1" x14ac:dyDescent="0.2">
      <c r="A9097" t="s">
        <v>102</v>
      </c>
      <c r="B9097" t="s">
        <v>1457</v>
      </c>
      <c r="C9097" t="s">
        <v>1145</v>
      </c>
      <c r="E9097" t="s">
        <v>557</v>
      </c>
      <c r="I9097">
        <v>7</v>
      </c>
      <c r="J9097">
        <v>30.94</v>
      </c>
      <c r="K9097">
        <v>216.58</v>
      </c>
    </row>
    <row r="9098" spans="1:13" hidden="1" x14ac:dyDescent="0.2">
      <c r="A9098" t="s">
        <v>102</v>
      </c>
      <c r="B9098" t="s">
        <v>1457</v>
      </c>
      <c r="C9098" t="s">
        <v>1145</v>
      </c>
      <c r="E9098" t="s">
        <v>1402</v>
      </c>
      <c r="F9098" t="s">
        <v>1342</v>
      </c>
      <c r="G9098" t="s">
        <v>134</v>
      </c>
      <c r="H9098" t="s">
        <v>180</v>
      </c>
      <c r="I9098">
        <v>5</v>
      </c>
      <c r="J9098">
        <v>30.94</v>
      </c>
      <c r="K9098">
        <v>154.69999999999999</v>
      </c>
      <c r="L9098" t="s">
        <v>24</v>
      </c>
      <c r="M9098" t="s">
        <v>181</v>
      </c>
    </row>
    <row r="9099" spans="1:13" hidden="1" x14ac:dyDescent="0.2">
      <c r="A9099" t="s">
        <v>102</v>
      </c>
      <c r="B9099" t="s">
        <v>1457</v>
      </c>
      <c r="C9099" t="s">
        <v>1145</v>
      </c>
      <c r="E9099" t="s">
        <v>20</v>
      </c>
      <c r="I9099">
        <v>0</v>
      </c>
      <c r="J9099">
        <v>30.94</v>
      </c>
      <c r="K9099">
        <v>0</v>
      </c>
    </row>
    <row r="9100" spans="1:13" hidden="1" x14ac:dyDescent="0.2">
      <c r="A9100" t="s">
        <v>102</v>
      </c>
      <c r="B9100" t="s">
        <v>1457</v>
      </c>
      <c r="C9100" t="s">
        <v>1145</v>
      </c>
      <c r="E9100" t="s">
        <v>1237</v>
      </c>
      <c r="F9100" t="s">
        <v>1238</v>
      </c>
      <c r="G9100" t="s">
        <v>134</v>
      </c>
      <c r="H9100" t="s">
        <v>145</v>
      </c>
      <c r="I9100">
        <v>0</v>
      </c>
      <c r="J9100">
        <v>30.94</v>
      </c>
      <c r="K9100">
        <v>0</v>
      </c>
      <c r="L9100" t="s">
        <v>24</v>
      </c>
      <c r="M9100" t="s">
        <v>1239</v>
      </c>
    </row>
    <row r="9101" spans="1:13" hidden="1" x14ac:dyDescent="0.2">
      <c r="A9101" t="s">
        <v>102</v>
      </c>
      <c r="B9101" t="s">
        <v>1457</v>
      </c>
      <c r="C9101" t="s">
        <v>1145</v>
      </c>
      <c r="E9101" t="s">
        <v>17</v>
      </c>
      <c r="I9101">
        <v>0</v>
      </c>
      <c r="J9101">
        <v>30.94</v>
      </c>
      <c r="K9101">
        <v>0</v>
      </c>
    </row>
    <row r="9102" spans="1:13" hidden="1" x14ac:dyDescent="0.2">
      <c r="A9102" t="s">
        <v>102</v>
      </c>
      <c r="B9102" t="s">
        <v>1457</v>
      </c>
      <c r="C9102" t="s">
        <v>1145</v>
      </c>
      <c r="E9102" t="s">
        <v>116</v>
      </c>
      <c r="I9102">
        <v>0</v>
      </c>
      <c r="J9102">
        <v>30.94</v>
      </c>
      <c r="K9102">
        <v>0</v>
      </c>
    </row>
    <row r="9103" spans="1:13" hidden="1" x14ac:dyDescent="0.2">
      <c r="A9103" t="s">
        <v>102</v>
      </c>
      <c r="B9103" t="s">
        <v>1457</v>
      </c>
      <c r="C9103" t="s">
        <v>1145</v>
      </c>
      <c r="E9103" t="s">
        <v>1458</v>
      </c>
      <c r="F9103" t="s">
        <v>1354</v>
      </c>
      <c r="G9103" t="s">
        <v>134</v>
      </c>
      <c r="H9103" t="s">
        <v>64</v>
      </c>
      <c r="I9103">
        <v>2.75</v>
      </c>
      <c r="J9103">
        <v>30.94</v>
      </c>
      <c r="K9103">
        <v>85.084999999999994</v>
      </c>
      <c r="L9103" t="s">
        <v>24</v>
      </c>
      <c r="M9103" t="s">
        <v>1224</v>
      </c>
    </row>
    <row r="9104" spans="1:13" hidden="1" x14ac:dyDescent="0.2">
      <c r="A9104" t="s">
        <v>102</v>
      </c>
      <c r="B9104" t="s">
        <v>1457</v>
      </c>
      <c r="C9104" t="s">
        <v>1145</v>
      </c>
      <c r="E9104" t="s">
        <v>1269</v>
      </c>
      <c r="F9104" t="s">
        <v>629</v>
      </c>
      <c r="G9104" t="s">
        <v>134</v>
      </c>
      <c r="H9104" t="s">
        <v>32</v>
      </c>
      <c r="I9104">
        <v>3</v>
      </c>
      <c r="J9104">
        <v>30.94</v>
      </c>
      <c r="K9104">
        <v>92.82</v>
      </c>
      <c r="L9104" t="s">
        <v>162</v>
      </c>
    </row>
    <row r="9105" spans="1:14" hidden="1" x14ac:dyDescent="0.2">
      <c r="A9105" t="s">
        <v>102</v>
      </c>
      <c r="B9105" t="s">
        <v>1457</v>
      </c>
      <c r="C9105" t="s">
        <v>1145</v>
      </c>
      <c r="E9105" t="s">
        <v>46</v>
      </c>
      <c r="I9105">
        <v>0</v>
      </c>
      <c r="J9105">
        <v>30.94</v>
      </c>
      <c r="K9105">
        <v>0</v>
      </c>
    </row>
    <row r="9106" spans="1:14" hidden="1" x14ac:dyDescent="0.2">
      <c r="A9106" t="s">
        <v>102</v>
      </c>
      <c r="B9106" t="s">
        <v>1457</v>
      </c>
      <c r="C9106" t="s">
        <v>1145</v>
      </c>
      <c r="E9106" t="s">
        <v>1367</v>
      </c>
      <c r="F9106" t="s">
        <v>1368</v>
      </c>
      <c r="G9106" t="s">
        <v>1191</v>
      </c>
      <c r="H9106" t="s">
        <v>198</v>
      </c>
      <c r="I9106">
        <v>0</v>
      </c>
      <c r="J9106">
        <v>30.94</v>
      </c>
      <c r="K9106">
        <v>0</v>
      </c>
      <c r="L9106" t="s">
        <v>162</v>
      </c>
      <c r="M9106" t="s">
        <v>1369</v>
      </c>
    </row>
    <row r="9107" spans="1:14" hidden="1" x14ac:dyDescent="0.2">
      <c r="A9107" t="s">
        <v>102</v>
      </c>
      <c r="B9107" t="s">
        <v>1457</v>
      </c>
      <c r="C9107" t="s">
        <v>1145</v>
      </c>
      <c r="E9107" t="s">
        <v>1153</v>
      </c>
      <c r="F9107" t="s">
        <v>1154</v>
      </c>
      <c r="G9107" t="s">
        <v>134</v>
      </c>
      <c r="H9107" t="s">
        <v>64</v>
      </c>
      <c r="I9107">
        <v>3</v>
      </c>
      <c r="J9107">
        <v>30.94</v>
      </c>
      <c r="K9107">
        <v>92.82</v>
      </c>
      <c r="L9107" t="s">
        <v>24</v>
      </c>
      <c r="M9107" t="s">
        <v>1155</v>
      </c>
    </row>
    <row r="9108" spans="1:14" hidden="1" x14ac:dyDescent="0.2">
      <c r="A9108" t="s">
        <v>102</v>
      </c>
      <c r="B9108" t="s">
        <v>1457</v>
      </c>
      <c r="C9108" t="s">
        <v>1145</v>
      </c>
      <c r="E9108" t="s">
        <v>1403</v>
      </c>
      <c r="F9108" t="s">
        <v>1404</v>
      </c>
      <c r="G9108" t="s">
        <v>134</v>
      </c>
      <c r="H9108" t="s">
        <v>145</v>
      </c>
      <c r="I9108">
        <v>18</v>
      </c>
      <c r="J9108">
        <v>30.94</v>
      </c>
      <c r="K9108">
        <v>556.91999999999996</v>
      </c>
      <c r="L9108" t="s">
        <v>24</v>
      </c>
      <c r="M9108" t="s">
        <v>1405</v>
      </c>
    </row>
    <row r="9109" spans="1:14" hidden="1" x14ac:dyDescent="0.2">
      <c r="A9109" t="s">
        <v>103</v>
      </c>
      <c r="B9109" t="s">
        <v>1457</v>
      </c>
      <c r="C9109" t="s">
        <v>1145</v>
      </c>
      <c r="E9109" t="s">
        <v>557</v>
      </c>
      <c r="I9109">
        <v>10</v>
      </c>
      <c r="J9109">
        <v>30.94</v>
      </c>
      <c r="K9109">
        <v>309.39999999999998</v>
      </c>
      <c r="N9109" t="s">
        <v>1462</v>
      </c>
    </row>
    <row r="9110" spans="1:14" hidden="1" x14ac:dyDescent="0.2">
      <c r="A9110" t="s">
        <v>103</v>
      </c>
      <c r="B9110" t="s">
        <v>1457</v>
      </c>
      <c r="C9110" t="s">
        <v>1145</v>
      </c>
      <c r="E9110" t="s">
        <v>1402</v>
      </c>
      <c r="F9110" t="s">
        <v>1342</v>
      </c>
      <c r="G9110" t="s">
        <v>134</v>
      </c>
      <c r="H9110" t="s">
        <v>180</v>
      </c>
      <c r="I9110">
        <v>8.75</v>
      </c>
      <c r="J9110">
        <v>30.94</v>
      </c>
      <c r="K9110">
        <v>270.72500000000002</v>
      </c>
      <c r="L9110" t="s">
        <v>24</v>
      </c>
      <c r="M9110" t="s">
        <v>181</v>
      </c>
    </row>
    <row r="9111" spans="1:14" hidden="1" x14ac:dyDescent="0.2">
      <c r="A9111" t="s">
        <v>103</v>
      </c>
      <c r="B9111" t="s">
        <v>1457</v>
      </c>
      <c r="C9111" t="s">
        <v>1145</v>
      </c>
      <c r="E9111" t="s">
        <v>20</v>
      </c>
      <c r="I9111">
        <v>0</v>
      </c>
      <c r="J9111">
        <v>30.94</v>
      </c>
      <c r="K9111">
        <v>0</v>
      </c>
    </row>
    <row r="9112" spans="1:14" hidden="1" x14ac:dyDescent="0.2">
      <c r="A9112" t="s">
        <v>103</v>
      </c>
      <c r="B9112" t="s">
        <v>1457</v>
      </c>
      <c r="C9112" t="s">
        <v>1145</v>
      </c>
      <c r="E9112" t="s">
        <v>1237</v>
      </c>
      <c r="F9112" t="s">
        <v>1238</v>
      </c>
      <c r="G9112" t="s">
        <v>134</v>
      </c>
      <c r="H9112" t="s">
        <v>145</v>
      </c>
      <c r="I9112">
        <v>0</v>
      </c>
      <c r="J9112">
        <v>30.94</v>
      </c>
      <c r="K9112">
        <v>0</v>
      </c>
      <c r="L9112" t="s">
        <v>24</v>
      </c>
      <c r="M9112" t="s">
        <v>1239</v>
      </c>
    </row>
    <row r="9113" spans="1:14" hidden="1" x14ac:dyDescent="0.2">
      <c r="A9113" t="s">
        <v>103</v>
      </c>
      <c r="B9113" t="s">
        <v>1457</v>
      </c>
      <c r="C9113" t="s">
        <v>1145</v>
      </c>
      <c r="E9113" t="s">
        <v>17</v>
      </c>
      <c r="I9113">
        <v>0</v>
      </c>
      <c r="J9113">
        <v>30.94</v>
      </c>
      <c r="K9113">
        <v>0</v>
      </c>
    </row>
    <row r="9114" spans="1:14" hidden="1" x14ac:dyDescent="0.2">
      <c r="A9114" t="s">
        <v>103</v>
      </c>
      <c r="B9114" t="s">
        <v>1457</v>
      </c>
      <c r="C9114" t="s">
        <v>1145</v>
      </c>
      <c r="E9114" t="s">
        <v>116</v>
      </c>
      <c r="I9114">
        <v>0</v>
      </c>
      <c r="J9114">
        <v>30.94</v>
      </c>
      <c r="K9114">
        <v>0</v>
      </c>
    </row>
    <row r="9115" spans="1:14" hidden="1" x14ac:dyDescent="0.2">
      <c r="A9115" t="s">
        <v>103</v>
      </c>
      <c r="B9115" t="s">
        <v>1457</v>
      </c>
      <c r="C9115" t="s">
        <v>1145</v>
      </c>
      <c r="E9115" t="s">
        <v>1458</v>
      </c>
      <c r="F9115" t="s">
        <v>1354</v>
      </c>
      <c r="G9115" t="s">
        <v>134</v>
      </c>
      <c r="H9115" t="s">
        <v>64</v>
      </c>
      <c r="I9115">
        <v>12</v>
      </c>
      <c r="J9115">
        <v>30.94</v>
      </c>
      <c r="K9115">
        <v>371.28</v>
      </c>
      <c r="L9115" t="s">
        <v>24</v>
      </c>
      <c r="M9115" t="s">
        <v>1224</v>
      </c>
    </row>
    <row r="9116" spans="1:14" hidden="1" x14ac:dyDescent="0.2">
      <c r="A9116" t="s">
        <v>103</v>
      </c>
      <c r="B9116" t="s">
        <v>1457</v>
      </c>
      <c r="C9116" t="s">
        <v>1145</v>
      </c>
      <c r="E9116" t="s">
        <v>1269</v>
      </c>
      <c r="F9116" t="s">
        <v>629</v>
      </c>
      <c r="G9116" t="s">
        <v>134</v>
      </c>
      <c r="H9116" t="s">
        <v>32</v>
      </c>
      <c r="I9116">
        <v>0</v>
      </c>
      <c r="J9116">
        <v>30.94</v>
      </c>
      <c r="K9116">
        <v>0</v>
      </c>
      <c r="L9116" t="s">
        <v>162</v>
      </c>
    </row>
    <row r="9117" spans="1:14" hidden="1" x14ac:dyDescent="0.2">
      <c r="A9117" t="s">
        <v>103</v>
      </c>
      <c r="B9117" t="s">
        <v>1457</v>
      </c>
      <c r="C9117" t="s">
        <v>1145</v>
      </c>
      <c r="E9117" t="s">
        <v>46</v>
      </c>
      <c r="I9117">
        <v>0</v>
      </c>
      <c r="J9117">
        <v>30.94</v>
      </c>
      <c r="K9117">
        <v>0</v>
      </c>
    </row>
    <row r="9118" spans="1:14" hidden="1" x14ac:dyDescent="0.2">
      <c r="A9118" t="s">
        <v>103</v>
      </c>
      <c r="B9118" t="s">
        <v>1457</v>
      </c>
      <c r="C9118" t="s">
        <v>1145</v>
      </c>
      <c r="E9118" t="s">
        <v>1367</v>
      </c>
      <c r="F9118" t="s">
        <v>1368</v>
      </c>
      <c r="G9118" t="s">
        <v>1191</v>
      </c>
      <c r="H9118" t="s">
        <v>198</v>
      </c>
      <c r="I9118">
        <v>1</v>
      </c>
      <c r="J9118">
        <v>30.94</v>
      </c>
      <c r="K9118">
        <v>30.94</v>
      </c>
      <c r="L9118" t="s">
        <v>162</v>
      </c>
      <c r="M9118" t="s">
        <v>1369</v>
      </c>
    </row>
    <row r="9119" spans="1:14" hidden="1" x14ac:dyDescent="0.2">
      <c r="A9119" t="s">
        <v>103</v>
      </c>
      <c r="B9119" t="s">
        <v>1457</v>
      </c>
      <c r="C9119" t="s">
        <v>1145</v>
      </c>
      <c r="E9119" t="s">
        <v>1153</v>
      </c>
      <c r="F9119" t="s">
        <v>1154</v>
      </c>
      <c r="G9119" t="s">
        <v>134</v>
      </c>
      <c r="H9119" t="s">
        <v>64</v>
      </c>
      <c r="I9119">
        <v>0</v>
      </c>
      <c r="J9119">
        <v>30.94</v>
      </c>
      <c r="K9119">
        <v>0</v>
      </c>
      <c r="L9119" t="s">
        <v>24</v>
      </c>
      <c r="M9119" t="s">
        <v>1155</v>
      </c>
    </row>
    <row r="9120" spans="1:14" hidden="1" x14ac:dyDescent="0.2">
      <c r="A9120" t="s">
        <v>103</v>
      </c>
      <c r="B9120" t="s">
        <v>1457</v>
      </c>
      <c r="C9120" t="s">
        <v>1145</v>
      </c>
      <c r="E9120" t="s">
        <v>1403</v>
      </c>
      <c r="F9120" t="s">
        <v>1404</v>
      </c>
      <c r="G9120" t="s">
        <v>134</v>
      </c>
      <c r="H9120" t="s">
        <v>145</v>
      </c>
      <c r="I9120">
        <v>7</v>
      </c>
      <c r="J9120">
        <v>30.94</v>
      </c>
      <c r="K9120">
        <v>216.58</v>
      </c>
      <c r="L9120" t="s">
        <v>24</v>
      </c>
      <c r="M9120" t="s">
        <v>1405</v>
      </c>
    </row>
    <row r="9121" spans="1:14" hidden="1" x14ac:dyDescent="0.2">
      <c r="A9121" t="s">
        <v>104</v>
      </c>
      <c r="B9121" t="s">
        <v>1457</v>
      </c>
      <c r="C9121" t="s">
        <v>1145</v>
      </c>
      <c r="E9121" t="s">
        <v>557</v>
      </c>
      <c r="I9121">
        <v>5</v>
      </c>
      <c r="J9121">
        <v>30.94</v>
      </c>
      <c r="K9121">
        <v>154.69999999999999</v>
      </c>
      <c r="N9121" t="s">
        <v>1462</v>
      </c>
    </row>
    <row r="9122" spans="1:14" hidden="1" x14ac:dyDescent="0.2">
      <c r="A9122" t="s">
        <v>104</v>
      </c>
      <c r="B9122" t="s">
        <v>1457</v>
      </c>
      <c r="C9122" t="s">
        <v>1145</v>
      </c>
      <c r="E9122" t="s">
        <v>1402</v>
      </c>
      <c r="F9122" t="s">
        <v>1342</v>
      </c>
      <c r="G9122" t="s">
        <v>134</v>
      </c>
      <c r="H9122" t="s">
        <v>180</v>
      </c>
      <c r="I9122">
        <v>3.75</v>
      </c>
      <c r="J9122">
        <v>30.94</v>
      </c>
      <c r="K9122">
        <v>116.02500000000001</v>
      </c>
      <c r="L9122" t="s">
        <v>24</v>
      </c>
      <c r="M9122" t="s">
        <v>181</v>
      </c>
    </row>
    <row r="9123" spans="1:14" hidden="1" x14ac:dyDescent="0.2">
      <c r="A9123" t="s">
        <v>104</v>
      </c>
      <c r="B9123" t="s">
        <v>1457</v>
      </c>
      <c r="C9123" t="s">
        <v>1145</v>
      </c>
      <c r="E9123" t="s">
        <v>20</v>
      </c>
      <c r="I9123">
        <v>0</v>
      </c>
      <c r="J9123">
        <v>30.94</v>
      </c>
      <c r="K9123">
        <v>0</v>
      </c>
    </row>
    <row r="9124" spans="1:14" hidden="1" x14ac:dyDescent="0.2">
      <c r="A9124" t="s">
        <v>104</v>
      </c>
      <c r="B9124" t="s">
        <v>1457</v>
      </c>
      <c r="C9124" t="s">
        <v>1145</v>
      </c>
      <c r="E9124" t="s">
        <v>1237</v>
      </c>
      <c r="F9124" t="s">
        <v>1238</v>
      </c>
      <c r="G9124" t="s">
        <v>134</v>
      </c>
      <c r="H9124" t="s">
        <v>145</v>
      </c>
      <c r="I9124">
        <v>0</v>
      </c>
      <c r="J9124">
        <v>30.94</v>
      </c>
      <c r="K9124">
        <v>0</v>
      </c>
      <c r="L9124" t="s">
        <v>24</v>
      </c>
      <c r="M9124" t="s">
        <v>1239</v>
      </c>
    </row>
    <row r="9125" spans="1:14" hidden="1" x14ac:dyDescent="0.2">
      <c r="A9125" t="s">
        <v>104</v>
      </c>
      <c r="B9125" t="s">
        <v>1457</v>
      </c>
      <c r="C9125" t="s">
        <v>1145</v>
      </c>
      <c r="E9125" t="s">
        <v>17</v>
      </c>
      <c r="I9125">
        <v>0</v>
      </c>
      <c r="J9125">
        <v>30.94</v>
      </c>
      <c r="K9125">
        <v>0</v>
      </c>
    </row>
    <row r="9126" spans="1:14" hidden="1" x14ac:dyDescent="0.2">
      <c r="A9126" t="s">
        <v>104</v>
      </c>
      <c r="B9126" t="s">
        <v>1457</v>
      </c>
      <c r="C9126" t="s">
        <v>1145</v>
      </c>
      <c r="E9126" t="s">
        <v>116</v>
      </c>
      <c r="I9126">
        <v>0</v>
      </c>
      <c r="J9126">
        <v>30.94</v>
      </c>
      <c r="K9126">
        <v>0</v>
      </c>
    </row>
    <row r="9127" spans="1:14" hidden="1" x14ac:dyDescent="0.2">
      <c r="A9127" t="s">
        <v>104</v>
      </c>
      <c r="B9127" t="s">
        <v>1457</v>
      </c>
      <c r="C9127" t="s">
        <v>1145</v>
      </c>
      <c r="E9127" t="s">
        <v>1458</v>
      </c>
      <c r="F9127" t="s">
        <v>1354</v>
      </c>
      <c r="G9127" t="s">
        <v>134</v>
      </c>
      <c r="H9127" t="s">
        <v>64</v>
      </c>
      <c r="I9127">
        <v>30</v>
      </c>
      <c r="J9127">
        <v>30.94</v>
      </c>
      <c r="K9127">
        <v>928.2</v>
      </c>
      <c r="L9127" t="s">
        <v>24</v>
      </c>
      <c r="M9127" t="s">
        <v>1224</v>
      </c>
    </row>
    <row r="9128" spans="1:14" hidden="1" x14ac:dyDescent="0.2">
      <c r="A9128" t="s">
        <v>104</v>
      </c>
      <c r="B9128" t="s">
        <v>1457</v>
      </c>
      <c r="C9128" t="s">
        <v>1145</v>
      </c>
      <c r="E9128" t="s">
        <v>1269</v>
      </c>
      <c r="F9128" t="s">
        <v>629</v>
      </c>
      <c r="G9128" t="s">
        <v>134</v>
      </c>
      <c r="H9128" t="s">
        <v>32</v>
      </c>
      <c r="I9128">
        <v>0</v>
      </c>
      <c r="J9128">
        <v>30.94</v>
      </c>
      <c r="K9128">
        <v>0</v>
      </c>
      <c r="L9128" t="s">
        <v>162</v>
      </c>
    </row>
    <row r="9129" spans="1:14" hidden="1" x14ac:dyDescent="0.2">
      <c r="A9129" t="s">
        <v>104</v>
      </c>
      <c r="B9129" t="s">
        <v>1457</v>
      </c>
      <c r="C9129" t="s">
        <v>1145</v>
      </c>
      <c r="E9129" t="s">
        <v>46</v>
      </c>
      <c r="I9129">
        <v>0</v>
      </c>
      <c r="J9129">
        <v>30.94</v>
      </c>
      <c r="K9129">
        <v>0</v>
      </c>
    </row>
    <row r="9130" spans="1:14" hidden="1" x14ac:dyDescent="0.2">
      <c r="A9130" t="s">
        <v>104</v>
      </c>
      <c r="B9130" t="s">
        <v>1457</v>
      </c>
      <c r="C9130" t="s">
        <v>1145</v>
      </c>
      <c r="E9130" t="s">
        <v>1367</v>
      </c>
      <c r="F9130" t="s">
        <v>1368</v>
      </c>
      <c r="G9130" t="s">
        <v>1191</v>
      </c>
      <c r="H9130" t="s">
        <v>198</v>
      </c>
      <c r="I9130">
        <v>0</v>
      </c>
      <c r="J9130">
        <v>30.94</v>
      </c>
      <c r="K9130">
        <v>0</v>
      </c>
      <c r="L9130" t="s">
        <v>162</v>
      </c>
      <c r="M9130" t="s">
        <v>1369</v>
      </c>
    </row>
    <row r="9131" spans="1:14" hidden="1" x14ac:dyDescent="0.2">
      <c r="A9131" t="s">
        <v>104</v>
      </c>
      <c r="B9131" t="s">
        <v>1457</v>
      </c>
      <c r="C9131" t="s">
        <v>1145</v>
      </c>
      <c r="E9131" t="s">
        <v>1153</v>
      </c>
      <c r="F9131" t="s">
        <v>1154</v>
      </c>
      <c r="G9131" t="s">
        <v>134</v>
      </c>
      <c r="H9131" t="s">
        <v>64</v>
      </c>
      <c r="I9131">
        <v>0</v>
      </c>
      <c r="J9131">
        <v>30.94</v>
      </c>
      <c r="K9131">
        <v>0</v>
      </c>
      <c r="L9131" t="s">
        <v>24</v>
      </c>
      <c r="M9131" t="s">
        <v>1155</v>
      </c>
    </row>
    <row r="9132" spans="1:14" hidden="1" x14ac:dyDescent="0.2">
      <c r="A9132" t="s">
        <v>104</v>
      </c>
      <c r="B9132" t="s">
        <v>1457</v>
      </c>
      <c r="C9132" t="s">
        <v>1145</v>
      </c>
      <c r="E9132" t="s">
        <v>1403</v>
      </c>
      <c r="F9132" t="s">
        <v>1404</v>
      </c>
      <c r="G9132" t="s">
        <v>134</v>
      </c>
      <c r="H9132" t="s">
        <v>145</v>
      </c>
      <c r="I9132">
        <v>0</v>
      </c>
      <c r="J9132">
        <v>30.94</v>
      </c>
      <c r="K9132">
        <v>0</v>
      </c>
      <c r="L9132" t="s">
        <v>24</v>
      </c>
      <c r="M9132" t="s">
        <v>1405</v>
      </c>
    </row>
    <row r="9133" spans="1:14" hidden="1" x14ac:dyDescent="0.2">
      <c r="A9133" t="s">
        <v>105</v>
      </c>
      <c r="B9133" t="s">
        <v>1457</v>
      </c>
      <c r="C9133" t="s">
        <v>1145</v>
      </c>
      <c r="E9133" t="s">
        <v>557</v>
      </c>
      <c r="I9133">
        <v>10.75</v>
      </c>
      <c r="J9133">
        <v>30.94</v>
      </c>
      <c r="K9133">
        <v>332.60500000000002</v>
      </c>
      <c r="N9133" t="s">
        <v>1462</v>
      </c>
    </row>
    <row r="9134" spans="1:14" hidden="1" x14ac:dyDescent="0.2">
      <c r="A9134" t="s">
        <v>105</v>
      </c>
      <c r="B9134" t="s">
        <v>1457</v>
      </c>
      <c r="C9134" t="s">
        <v>1145</v>
      </c>
      <c r="E9134" t="s">
        <v>1402</v>
      </c>
      <c r="F9134" t="s">
        <v>1342</v>
      </c>
      <c r="G9134" t="s">
        <v>134</v>
      </c>
      <c r="H9134" t="s">
        <v>180</v>
      </c>
      <c r="I9134">
        <v>0</v>
      </c>
      <c r="J9134">
        <v>30.94</v>
      </c>
      <c r="K9134">
        <v>0</v>
      </c>
      <c r="L9134" t="s">
        <v>24</v>
      </c>
      <c r="M9134" t="s">
        <v>181</v>
      </c>
    </row>
    <row r="9135" spans="1:14" hidden="1" x14ac:dyDescent="0.2">
      <c r="A9135" t="s">
        <v>105</v>
      </c>
      <c r="B9135" t="s">
        <v>1457</v>
      </c>
      <c r="C9135" t="s">
        <v>1145</v>
      </c>
      <c r="E9135" t="s">
        <v>20</v>
      </c>
      <c r="I9135">
        <v>0</v>
      </c>
      <c r="J9135">
        <v>30.94</v>
      </c>
      <c r="K9135">
        <v>0</v>
      </c>
    </row>
    <row r="9136" spans="1:14" hidden="1" x14ac:dyDescent="0.2">
      <c r="A9136" t="s">
        <v>105</v>
      </c>
      <c r="B9136" t="s">
        <v>1457</v>
      </c>
      <c r="C9136" t="s">
        <v>1145</v>
      </c>
      <c r="E9136" t="s">
        <v>1237</v>
      </c>
      <c r="F9136" t="s">
        <v>1238</v>
      </c>
      <c r="G9136" t="s">
        <v>134</v>
      </c>
      <c r="H9136" t="s">
        <v>145</v>
      </c>
      <c r="I9136">
        <v>0</v>
      </c>
      <c r="J9136">
        <v>30.94</v>
      </c>
      <c r="K9136">
        <v>0</v>
      </c>
      <c r="L9136" t="s">
        <v>24</v>
      </c>
      <c r="M9136" t="s">
        <v>1239</v>
      </c>
    </row>
    <row r="9137" spans="1:13" hidden="1" x14ac:dyDescent="0.2">
      <c r="A9137" t="s">
        <v>105</v>
      </c>
      <c r="B9137" t="s">
        <v>1457</v>
      </c>
      <c r="C9137" t="s">
        <v>1145</v>
      </c>
      <c r="E9137" t="s">
        <v>17</v>
      </c>
      <c r="I9137">
        <v>0</v>
      </c>
      <c r="J9137">
        <v>30.94</v>
      </c>
      <c r="K9137">
        <v>0</v>
      </c>
    </row>
    <row r="9138" spans="1:13" hidden="1" x14ac:dyDescent="0.2">
      <c r="A9138" t="s">
        <v>105</v>
      </c>
      <c r="B9138" t="s">
        <v>1457</v>
      </c>
      <c r="C9138" t="s">
        <v>1145</v>
      </c>
      <c r="E9138" t="s">
        <v>116</v>
      </c>
      <c r="I9138">
        <v>0</v>
      </c>
      <c r="J9138">
        <v>30.94</v>
      </c>
      <c r="K9138">
        <v>0</v>
      </c>
    </row>
    <row r="9139" spans="1:13" hidden="1" x14ac:dyDescent="0.2">
      <c r="A9139" t="s">
        <v>105</v>
      </c>
      <c r="B9139" t="s">
        <v>1457</v>
      </c>
      <c r="C9139" t="s">
        <v>1145</v>
      </c>
      <c r="E9139" t="s">
        <v>1458</v>
      </c>
      <c r="F9139" t="s">
        <v>1354</v>
      </c>
      <c r="G9139" t="s">
        <v>134</v>
      </c>
      <c r="H9139" t="s">
        <v>64</v>
      </c>
      <c r="I9139">
        <v>28</v>
      </c>
      <c r="J9139">
        <v>30.94</v>
      </c>
      <c r="K9139">
        <v>866.32</v>
      </c>
      <c r="L9139" t="s">
        <v>24</v>
      </c>
      <c r="M9139" t="s">
        <v>1224</v>
      </c>
    </row>
    <row r="9140" spans="1:13" hidden="1" x14ac:dyDescent="0.2">
      <c r="A9140" t="s">
        <v>105</v>
      </c>
      <c r="B9140" t="s">
        <v>1457</v>
      </c>
      <c r="C9140" t="s">
        <v>1145</v>
      </c>
      <c r="E9140" t="s">
        <v>1269</v>
      </c>
      <c r="F9140" t="s">
        <v>629</v>
      </c>
      <c r="G9140" t="s">
        <v>134</v>
      </c>
      <c r="H9140" t="s">
        <v>32</v>
      </c>
      <c r="I9140">
        <v>0</v>
      </c>
      <c r="J9140">
        <v>30.94</v>
      </c>
      <c r="K9140">
        <v>0</v>
      </c>
      <c r="L9140" t="s">
        <v>162</v>
      </c>
    </row>
    <row r="9141" spans="1:13" hidden="1" x14ac:dyDescent="0.2">
      <c r="A9141" t="s">
        <v>105</v>
      </c>
      <c r="B9141" t="s">
        <v>1457</v>
      </c>
      <c r="C9141" t="s">
        <v>1145</v>
      </c>
      <c r="E9141" t="s">
        <v>46</v>
      </c>
      <c r="I9141">
        <v>0</v>
      </c>
      <c r="J9141">
        <v>30.94</v>
      </c>
      <c r="K9141">
        <v>0</v>
      </c>
    </row>
    <row r="9142" spans="1:13" hidden="1" x14ac:dyDescent="0.2">
      <c r="A9142" t="s">
        <v>105</v>
      </c>
      <c r="B9142" t="s">
        <v>1457</v>
      </c>
      <c r="C9142" t="s">
        <v>1145</v>
      </c>
      <c r="E9142" t="s">
        <v>1367</v>
      </c>
      <c r="F9142" t="s">
        <v>1368</v>
      </c>
      <c r="G9142" t="s">
        <v>1191</v>
      </c>
      <c r="H9142" t="s">
        <v>198</v>
      </c>
      <c r="I9142">
        <v>0</v>
      </c>
      <c r="J9142">
        <v>30.94</v>
      </c>
      <c r="K9142">
        <v>0</v>
      </c>
      <c r="L9142" t="s">
        <v>162</v>
      </c>
      <c r="M9142" t="s">
        <v>1369</v>
      </c>
    </row>
    <row r="9143" spans="1:13" hidden="1" x14ac:dyDescent="0.2">
      <c r="A9143" t="s">
        <v>105</v>
      </c>
      <c r="B9143" t="s">
        <v>1457</v>
      </c>
      <c r="C9143" t="s">
        <v>1145</v>
      </c>
      <c r="E9143" t="s">
        <v>1153</v>
      </c>
      <c r="F9143" t="s">
        <v>1154</v>
      </c>
      <c r="G9143" t="s">
        <v>134</v>
      </c>
      <c r="H9143" t="s">
        <v>64</v>
      </c>
      <c r="I9143">
        <v>0</v>
      </c>
      <c r="J9143">
        <v>30.94</v>
      </c>
      <c r="K9143">
        <v>0</v>
      </c>
      <c r="L9143" t="s">
        <v>24</v>
      </c>
      <c r="M9143" t="s">
        <v>1155</v>
      </c>
    </row>
    <row r="9144" spans="1:13" hidden="1" x14ac:dyDescent="0.2">
      <c r="A9144" t="s">
        <v>105</v>
      </c>
      <c r="B9144" t="s">
        <v>1457</v>
      </c>
      <c r="C9144" t="s">
        <v>1145</v>
      </c>
      <c r="E9144" t="s">
        <v>1403</v>
      </c>
      <c r="F9144" t="s">
        <v>1404</v>
      </c>
      <c r="G9144" t="s">
        <v>134</v>
      </c>
      <c r="H9144" t="s">
        <v>145</v>
      </c>
      <c r="I9144">
        <v>0</v>
      </c>
      <c r="J9144">
        <v>30.94</v>
      </c>
      <c r="K9144">
        <v>0</v>
      </c>
      <c r="L9144" t="s">
        <v>24</v>
      </c>
      <c r="M9144" t="s">
        <v>1405</v>
      </c>
    </row>
    <row r="9145" spans="1:13" hidden="1" x14ac:dyDescent="0.2">
      <c r="A9145" t="s">
        <v>106</v>
      </c>
      <c r="B9145" t="s">
        <v>1457</v>
      </c>
      <c r="C9145" t="s">
        <v>1145</v>
      </c>
      <c r="E9145" t="s">
        <v>557</v>
      </c>
      <c r="I9145">
        <v>4</v>
      </c>
      <c r="J9145">
        <v>30.94</v>
      </c>
      <c r="K9145">
        <v>123.76</v>
      </c>
    </row>
    <row r="9146" spans="1:13" hidden="1" x14ac:dyDescent="0.2">
      <c r="A9146" t="s">
        <v>106</v>
      </c>
      <c r="B9146" t="s">
        <v>1457</v>
      </c>
      <c r="C9146" t="s">
        <v>1145</v>
      </c>
      <c r="E9146" t="s">
        <v>1402</v>
      </c>
      <c r="F9146" t="s">
        <v>1342</v>
      </c>
      <c r="G9146" t="s">
        <v>134</v>
      </c>
      <c r="H9146" t="s">
        <v>180</v>
      </c>
      <c r="I9146">
        <v>0</v>
      </c>
      <c r="J9146">
        <v>30.94</v>
      </c>
      <c r="K9146">
        <v>0</v>
      </c>
      <c r="L9146" t="s">
        <v>24</v>
      </c>
      <c r="M9146" t="s">
        <v>181</v>
      </c>
    </row>
    <row r="9147" spans="1:13" hidden="1" x14ac:dyDescent="0.2">
      <c r="A9147" t="s">
        <v>106</v>
      </c>
      <c r="B9147" t="s">
        <v>1457</v>
      </c>
      <c r="C9147" t="s">
        <v>1145</v>
      </c>
      <c r="E9147" t="s">
        <v>20</v>
      </c>
      <c r="I9147">
        <v>2</v>
      </c>
      <c r="J9147">
        <v>30.94</v>
      </c>
      <c r="K9147">
        <v>61.88</v>
      </c>
    </row>
    <row r="9148" spans="1:13" hidden="1" x14ac:dyDescent="0.2">
      <c r="A9148" t="s">
        <v>106</v>
      </c>
      <c r="B9148" t="s">
        <v>1457</v>
      </c>
      <c r="C9148" t="s">
        <v>1145</v>
      </c>
      <c r="E9148" t="s">
        <v>1237</v>
      </c>
      <c r="F9148" t="s">
        <v>1238</v>
      </c>
      <c r="G9148" t="s">
        <v>134</v>
      </c>
      <c r="H9148" t="s">
        <v>145</v>
      </c>
      <c r="I9148">
        <v>0</v>
      </c>
      <c r="J9148">
        <v>30.94</v>
      </c>
      <c r="K9148">
        <v>0</v>
      </c>
      <c r="L9148" t="s">
        <v>24</v>
      </c>
      <c r="M9148" t="s">
        <v>1239</v>
      </c>
    </row>
    <row r="9149" spans="1:13" hidden="1" x14ac:dyDescent="0.2">
      <c r="A9149" t="s">
        <v>106</v>
      </c>
      <c r="B9149" t="s">
        <v>1457</v>
      </c>
      <c r="C9149" t="s">
        <v>1145</v>
      </c>
      <c r="E9149" t="s">
        <v>17</v>
      </c>
      <c r="I9149">
        <v>0</v>
      </c>
      <c r="J9149">
        <v>30.94</v>
      </c>
      <c r="K9149">
        <v>0</v>
      </c>
    </row>
    <row r="9150" spans="1:13" hidden="1" x14ac:dyDescent="0.2">
      <c r="A9150" t="s">
        <v>106</v>
      </c>
      <c r="B9150" t="s">
        <v>1457</v>
      </c>
      <c r="C9150" t="s">
        <v>1145</v>
      </c>
      <c r="E9150" t="s">
        <v>116</v>
      </c>
      <c r="I9150">
        <v>0</v>
      </c>
      <c r="J9150">
        <v>30.94</v>
      </c>
      <c r="K9150">
        <v>0</v>
      </c>
    </row>
    <row r="9151" spans="1:13" hidden="1" x14ac:dyDescent="0.2">
      <c r="A9151" t="s">
        <v>106</v>
      </c>
      <c r="B9151" t="s">
        <v>1457</v>
      </c>
      <c r="C9151" t="s">
        <v>1145</v>
      </c>
      <c r="E9151" t="s">
        <v>1458</v>
      </c>
      <c r="F9151" t="s">
        <v>1354</v>
      </c>
      <c r="G9151" t="s">
        <v>134</v>
      </c>
      <c r="H9151" t="s">
        <v>64</v>
      </c>
      <c r="I9151">
        <v>7</v>
      </c>
      <c r="J9151">
        <v>30.94</v>
      </c>
      <c r="K9151">
        <v>216.58</v>
      </c>
      <c r="L9151" t="s">
        <v>24</v>
      </c>
      <c r="M9151" t="s">
        <v>1224</v>
      </c>
    </row>
    <row r="9152" spans="1:13" hidden="1" x14ac:dyDescent="0.2">
      <c r="A9152" t="s">
        <v>106</v>
      </c>
      <c r="B9152" t="s">
        <v>1457</v>
      </c>
      <c r="C9152" t="s">
        <v>1145</v>
      </c>
      <c r="E9152" t="s">
        <v>1269</v>
      </c>
      <c r="F9152" t="s">
        <v>629</v>
      </c>
      <c r="G9152" t="s">
        <v>134</v>
      </c>
      <c r="H9152" t="s">
        <v>32</v>
      </c>
      <c r="I9152">
        <v>18</v>
      </c>
      <c r="J9152">
        <v>30.94</v>
      </c>
      <c r="K9152">
        <v>556.91999999999996</v>
      </c>
      <c r="L9152" t="s">
        <v>162</v>
      </c>
    </row>
    <row r="9153" spans="1:13" hidden="1" x14ac:dyDescent="0.2">
      <c r="A9153" t="s">
        <v>106</v>
      </c>
      <c r="B9153" t="s">
        <v>1457</v>
      </c>
      <c r="C9153" t="s">
        <v>1145</v>
      </c>
      <c r="E9153" t="s">
        <v>46</v>
      </c>
      <c r="I9153">
        <v>0</v>
      </c>
      <c r="J9153">
        <v>30.94</v>
      </c>
      <c r="K9153">
        <v>0</v>
      </c>
    </row>
    <row r="9154" spans="1:13" hidden="1" x14ac:dyDescent="0.2">
      <c r="A9154" t="s">
        <v>106</v>
      </c>
      <c r="B9154" t="s">
        <v>1457</v>
      </c>
      <c r="C9154" t="s">
        <v>1145</v>
      </c>
      <c r="E9154" t="s">
        <v>1367</v>
      </c>
      <c r="F9154" t="s">
        <v>1368</v>
      </c>
      <c r="G9154" t="s">
        <v>1191</v>
      </c>
      <c r="H9154" t="s">
        <v>198</v>
      </c>
      <c r="I9154">
        <v>7.75</v>
      </c>
      <c r="J9154">
        <v>30.94</v>
      </c>
      <c r="K9154">
        <v>239.785</v>
      </c>
      <c r="L9154" t="s">
        <v>162</v>
      </c>
      <c r="M9154" t="s">
        <v>1369</v>
      </c>
    </row>
    <row r="9155" spans="1:13" hidden="1" x14ac:dyDescent="0.2">
      <c r="A9155" t="s">
        <v>106</v>
      </c>
      <c r="B9155" t="s">
        <v>1457</v>
      </c>
      <c r="C9155" t="s">
        <v>1145</v>
      </c>
      <c r="E9155" t="s">
        <v>1153</v>
      </c>
      <c r="F9155" t="s">
        <v>1154</v>
      </c>
      <c r="G9155" t="s">
        <v>134</v>
      </c>
      <c r="H9155" t="s">
        <v>64</v>
      </c>
      <c r="I9155">
        <v>0</v>
      </c>
      <c r="J9155">
        <v>30.94</v>
      </c>
      <c r="K9155">
        <v>0</v>
      </c>
      <c r="L9155" t="s">
        <v>24</v>
      </c>
      <c r="M9155" t="s">
        <v>1155</v>
      </c>
    </row>
    <row r="9156" spans="1:13" hidden="1" x14ac:dyDescent="0.2">
      <c r="A9156" t="s">
        <v>106</v>
      </c>
      <c r="B9156" t="s">
        <v>1457</v>
      </c>
      <c r="C9156" t="s">
        <v>1145</v>
      </c>
      <c r="E9156" t="s">
        <v>1403</v>
      </c>
      <c r="F9156" t="s">
        <v>1404</v>
      </c>
      <c r="G9156" t="s">
        <v>134</v>
      </c>
      <c r="H9156" t="s">
        <v>145</v>
      </c>
      <c r="I9156">
        <v>0</v>
      </c>
      <c r="J9156">
        <v>30.94</v>
      </c>
      <c r="K9156">
        <v>0</v>
      </c>
      <c r="L9156" t="s">
        <v>24</v>
      </c>
      <c r="M9156" t="s">
        <v>1405</v>
      </c>
    </row>
    <row r="9157" spans="1:13" hidden="1" x14ac:dyDescent="0.2">
      <c r="A9157" t="s">
        <v>107</v>
      </c>
      <c r="B9157" t="s">
        <v>1457</v>
      </c>
      <c r="C9157" t="s">
        <v>1145</v>
      </c>
      <c r="E9157" t="s">
        <v>557</v>
      </c>
      <c r="I9157">
        <v>2</v>
      </c>
      <c r="J9157">
        <v>30.94</v>
      </c>
      <c r="K9157">
        <v>61.88</v>
      </c>
    </row>
    <row r="9158" spans="1:13" hidden="1" x14ac:dyDescent="0.2">
      <c r="A9158" t="s">
        <v>107</v>
      </c>
      <c r="B9158" t="s">
        <v>1457</v>
      </c>
      <c r="C9158" t="s">
        <v>1145</v>
      </c>
      <c r="E9158" t="s">
        <v>1402</v>
      </c>
      <c r="F9158" t="s">
        <v>1342</v>
      </c>
      <c r="G9158" t="s">
        <v>134</v>
      </c>
      <c r="H9158" t="s">
        <v>180</v>
      </c>
      <c r="I9158">
        <v>4</v>
      </c>
      <c r="J9158">
        <v>30.94</v>
      </c>
      <c r="K9158">
        <v>123.76</v>
      </c>
      <c r="L9158" t="s">
        <v>24</v>
      </c>
      <c r="M9158" t="s">
        <v>181</v>
      </c>
    </row>
    <row r="9159" spans="1:13" hidden="1" x14ac:dyDescent="0.2">
      <c r="A9159" t="s">
        <v>107</v>
      </c>
      <c r="B9159" t="s">
        <v>1457</v>
      </c>
      <c r="C9159" t="s">
        <v>1145</v>
      </c>
      <c r="E9159" t="s">
        <v>20</v>
      </c>
      <c r="I9159">
        <v>2</v>
      </c>
      <c r="J9159">
        <v>30.94</v>
      </c>
      <c r="K9159">
        <v>61.88</v>
      </c>
    </row>
    <row r="9160" spans="1:13" hidden="1" x14ac:dyDescent="0.2">
      <c r="A9160" t="s">
        <v>107</v>
      </c>
      <c r="B9160" t="s">
        <v>1457</v>
      </c>
      <c r="C9160" t="s">
        <v>1145</v>
      </c>
      <c r="E9160" t="s">
        <v>1237</v>
      </c>
      <c r="F9160" t="s">
        <v>1238</v>
      </c>
      <c r="G9160" t="s">
        <v>134</v>
      </c>
      <c r="H9160" t="s">
        <v>145</v>
      </c>
      <c r="I9160">
        <v>0</v>
      </c>
      <c r="J9160">
        <v>30.94</v>
      </c>
      <c r="K9160">
        <v>0</v>
      </c>
      <c r="L9160" t="s">
        <v>24</v>
      </c>
      <c r="M9160" t="s">
        <v>1239</v>
      </c>
    </row>
    <row r="9161" spans="1:13" hidden="1" x14ac:dyDescent="0.2">
      <c r="A9161" t="s">
        <v>107</v>
      </c>
      <c r="B9161" t="s">
        <v>1457</v>
      </c>
      <c r="C9161" t="s">
        <v>1145</v>
      </c>
      <c r="E9161" t="s">
        <v>17</v>
      </c>
      <c r="I9161">
        <v>0</v>
      </c>
      <c r="J9161">
        <v>30.94</v>
      </c>
      <c r="K9161">
        <v>0</v>
      </c>
    </row>
    <row r="9162" spans="1:13" hidden="1" x14ac:dyDescent="0.2">
      <c r="A9162" t="s">
        <v>107</v>
      </c>
      <c r="B9162" t="s">
        <v>1457</v>
      </c>
      <c r="C9162" t="s">
        <v>1145</v>
      </c>
      <c r="E9162" t="s">
        <v>116</v>
      </c>
      <c r="I9162">
        <v>0</v>
      </c>
      <c r="J9162">
        <v>30.94</v>
      </c>
      <c r="K9162">
        <v>0</v>
      </c>
    </row>
    <row r="9163" spans="1:13" hidden="1" x14ac:dyDescent="0.2">
      <c r="A9163" t="s">
        <v>107</v>
      </c>
      <c r="B9163" t="s">
        <v>1457</v>
      </c>
      <c r="C9163" t="s">
        <v>1145</v>
      </c>
      <c r="E9163" t="s">
        <v>1458</v>
      </c>
      <c r="F9163" t="s">
        <v>1354</v>
      </c>
      <c r="G9163" t="s">
        <v>134</v>
      </c>
      <c r="H9163" t="s">
        <v>64</v>
      </c>
      <c r="I9163">
        <v>2.75</v>
      </c>
      <c r="J9163">
        <v>30.94</v>
      </c>
      <c r="K9163">
        <v>85.084999999999994</v>
      </c>
      <c r="L9163" t="s">
        <v>24</v>
      </c>
      <c r="M9163" t="s">
        <v>1224</v>
      </c>
    </row>
    <row r="9164" spans="1:13" hidden="1" x14ac:dyDescent="0.2">
      <c r="A9164" t="s">
        <v>107</v>
      </c>
      <c r="B9164" t="s">
        <v>1457</v>
      </c>
      <c r="C9164" t="s">
        <v>1145</v>
      </c>
      <c r="E9164" t="s">
        <v>1269</v>
      </c>
      <c r="F9164" t="s">
        <v>629</v>
      </c>
      <c r="G9164" t="s">
        <v>134</v>
      </c>
      <c r="H9164" t="s">
        <v>32</v>
      </c>
      <c r="I9164">
        <v>19</v>
      </c>
      <c r="J9164">
        <v>30.94</v>
      </c>
      <c r="K9164">
        <v>587.86</v>
      </c>
      <c r="L9164" t="s">
        <v>162</v>
      </c>
    </row>
    <row r="9165" spans="1:13" hidden="1" x14ac:dyDescent="0.2">
      <c r="A9165" t="s">
        <v>107</v>
      </c>
      <c r="B9165" t="s">
        <v>1457</v>
      </c>
      <c r="C9165" t="s">
        <v>1145</v>
      </c>
      <c r="E9165" t="s">
        <v>46</v>
      </c>
      <c r="I9165">
        <v>4</v>
      </c>
      <c r="J9165">
        <v>30.94</v>
      </c>
      <c r="K9165">
        <v>123.76</v>
      </c>
    </row>
    <row r="9166" spans="1:13" hidden="1" x14ac:dyDescent="0.2">
      <c r="A9166" t="s">
        <v>107</v>
      </c>
      <c r="B9166" t="s">
        <v>1457</v>
      </c>
      <c r="C9166" t="s">
        <v>1145</v>
      </c>
      <c r="E9166" t="s">
        <v>1367</v>
      </c>
      <c r="F9166" t="s">
        <v>1368</v>
      </c>
      <c r="G9166" t="s">
        <v>1191</v>
      </c>
      <c r="H9166" t="s">
        <v>198</v>
      </c>
      <c r="I9166">
        <v>5</v>
      </c>
      <c r="J9166">
        <v>30.94</v>
      </c>
      <c r="K9166">
        <v>154.69999999999999</v>
      </c>
      <c r="L9166" t="s">
        <v>162</v>
      </c>
      <c r="M9166" t="s">
        <v>1369</v>
      </c>
    </row>
    <row r="9167" spans="1:13" hidden="1" x14ac:dyDescent="0.2">
      <c r="A9167" t="s">
        <v>107</v>
      </c>
      <c r="B9167" t="s">
        <v>1457</v>
      </c>
      <c r="C9167" t="s">
        <v>1145</v>
      </c>
      <c r="E9167" t="s">
        <v>1153</v>
      </c>
      <c r="F9167" t="s">
        <v>1154</v>
      </c>
      <c r="G9167" t="s">
        <v>134</v>
      </c>
      <c r="H9167" t="s">
        <v>64</v>
      </c>
      <c r="I9167">
        <v>0</v>
      </c>
      <c r="J9167">
        <v>30.94</v>
      </c>
      <c r="K9167">
        <v>0</v>
      </c>
      <c r="L9167" t="s">
        <v>24</v>
      </c>
      <c r="M9167" t="s">
        <v>1155</v>
      </c>
    </row>
    <row r="9168" spans="1:13" hidden="1" x14ac:dyDescent="0.2">
      <c r="A9168" t="s">
        <v>107</v>
      </c>
      <c r="B9168" t="s">
        <v>1457</v>
      </c>
      <c r="C9168" t="s">
        <v>1145</v>
      </c>
      <c r="E9168" t="s">
        <v>1403</v>
      </c>
      <c r="F9168" t="s">
        <v>1404</v>
      </c>
      <c r="G9168" t="s">
        <v>134</v>
      </c>
      <c r="H9168" t="s">
        <v>145</v>
      </c>
      <c r="I9168">
        <v>0</v>
      </c>
      <c r="J9168">
        <v>30.94</v>
      </c>
      <c r="K9168">
        <v>0</v>
      </c>
      <c r="L9168" t="s">
        <v>24</v>
      </c>
      <c r="M9168" t="s">
        <v>1405</v>
      </c>
    </row>
    <row r="9169" spans="1:13" hidden="1" x14ac:dyDescent="0.2">
      <c r="A9169" t="s">
        <v>108</v>
      </c>
      <c r="B9169" t="s">
        <v>1457</v>
      </c>
      <c r="C9169" t="s">
        <v>1145</v>
      </c>
      <c r="E9169" t="s">
        <v>557</v>
      </c>
      <c r="I9169">
        <v>2</v>
      </c>
      <c r="J9169">
        <v>30.94</v>
      </c>
      <c r="K9169">
        <v>61.88</v>
      </c>
    </row>
    <row r="9170" spans="1:13" hidden="1" x14ac:dyDescent="0.2">
      <c r="A9170" t="s">
        <v>108</v>
      </c>
      <c r="B9170" t="s">
        <v>1457</v>
      </c>
      <c r="C9170" t="s">
        <v>1145</v>
      </c>
      <c r="E9170" t="s">
        <v>1402</v>
      </c>
      <c r="F9170" t="s">
        <v>1342</v>
      </c>
      <c r="G9170" t="s">
        <v>134</v>
      </c>
      <c r="H9170" t="s">
        <v>180</v>
      </c>
      <c r="I9170">
        <v>4</v>
      </c>
      <c r="J9170">
        <v>30.94</v>
      </c>
      <c r="K9170">
        <v>123.76</v>
      </c>
      <c r="L9170" t="s">
        <v>24</v>
      </c>
      <c r="M9170" t="s">
        <v>181</v>
      </c>
    </row>
    <row r="9171" spans="1:13" hidden="1" x14ac:dyDescent="0.2">
      <c r="A9171" t="s">
        <v>108</v>
      </c>
      <c r="B9171" t="s">
        <v>1457</v>
      </c>
      <c r="C9171" t="s">
        <v>1145</v>
      </c>
      <c r="E9171" t="s">
        <v>20</v>
      </c>
      <c r="I9171">
        <v>2</v>
      </c>
      <c r="J9171">
        <v>30.94</v>
      </c>
      <c r="K9171">
        <v>61.88</v>
      </c>
    </row>
    <row r="9172" spans="1:13" hidden="1" x14ac:dyDescent="0.2">
      <c r="A9172" t="s">
        <v>108</v>
      </c>
      <c r="B9172" t="s">
        <v>1457</v>
      </c>
      <c r="C9172" t="s">
        <v>1145</v>
      </c>
      <c r="E9172" t="s">
        <v>1237</v>
      </c>
      <c r="F9172" t="s">
        <v>1238</v>
      </c>
      <c r="G9172" t="s">
        <v>134</v>
      </c>
      <c r="H9172" t="s">
        <v>145</v>
      </c>
      <c r="I9172">
        <v>0</v>
      </c>
      <c r="J9172">
        <v>30.94</v>
      </c>
      <c r="K9172">
        <v>0</v>
      </c>
      <c r="L9172" t="s">
        <v>24</v>
      </c>
      <c r="M9172" t="s">
        <v>1239</v>
      </c>
    </row>
    <row r="9173" spans="1:13" hidden="1" x14ac:dyDescent="0.2">
      <c r="A9173" t="s">
        <v>108</v>
      </c>
      <c r="B9173" t="s">
        <v>1457</v>
      </c>
      <c r="C9173" t="s">
        <v>1145</v>
      </c>
      <c r="E9173" t="s">
        <v>17</v>
      </c>
      <c r="I9173">
        <v>0</v>
      </c>
      <c r="J9173">
        <v>30.94</v>
      </c>
      <c r="K9173">
        <v>0</v>
      </c>
    </row>
    <row r="9174" spans="1:13" hidden="1" x14ac:dyDescent="0.2">
      <c r="A9174" t="s">
        <v>108</v>
      </c>
      <c r="B9174" t="s">
        <v>1457</v>
      </c>
      <c r="C9174" t="s">
        <v>1145</v>
      </c>
      <c r="E9174" t="s">
        <v>116</v>
      </c>
      <c r="I9174">
        <v>0</v>
      </c>
      <c r="J9174">
        <v>30.94</v>
      </c>
      <c r="K9174">
        <v>0</v>
      </c>
    </row>
    <row r="9175" spans="1:13" hidden="1" x14ac:dyDescent="0.2">
      <c r="A9175" t="s">
        <v>108</v>
      </c>
      <c r="B9175" t="s">
        <v>1457</v>
      </c>
      <c r="C9175" t="s">
        <v>1145</v>
      </c>
      <c r="E9175" t="s">
        <v>1458</v>
      </c>
      <c r="F9175" t="s">
        <v>1354</v>
      </c>
      <c r="G9175" t="s">
        <v>134</v>
      </c>
      <c r="H9175" t="s">
        <v>64</v>
      </c>
      <c r="I9175">
        <v>2.75</v>
      </c>
      <c r="J9175">
        <v>30.94</v>
      </c>
      <c r="K9175">
        <v>85.084999999999994</v>
      </c>
      <c r="L9175" t="s">
        <v>24</v>
      </c>
      <c r="M9175" t="s">
        <v>1224</v>
      </c>
    </row>
    <row r="9176" spans="1:13" hidden="1" x14ac:dyDescent="0.2">
      <c r="A9176" t="s">
        <v>108</v>
      </c>
      <c r="B9176" t="s">
        <v>1457</v>
      </c>
      <c r="C9176" t="s">
        <v>1145</v>
      </c>
      <c r="E9176" t="s">
        <v>1269</v>
      </c>
      <c r="F9176" t="s">
        <v>629</v>
      </c>
      <c r="G9176" t="s">
        <v>134</v>
      </c>
      <c r="H9176" t="s">
        <v>32</v>
      </c>
      <c r="I9176">
        <v>19</v>
      </c>
      <c r="J9176">
        <v>30.94</v>
      </c>
      <c r="K9176">
        <v>587.86</v>
      </c>
      <c r="L9176" t="s">
        <v>162</v>
      </c>
    </row>
    <row r="9177" spans="1:13" hidden="1" x14ac:dyDescent="0.2">
      <c r="A9177" t="s">
        <v>108</v>
      </c>
      <c r="B9177" t="s">
        <v>1457</v>
      </c>
      <c r="C9177" t="s">
        <v>1145</v>
      </c>
      <c r="E9177" t="s">
        <v>46</v>
      </c>
      <c r="I9177">
        <v>4</v>
      </c>
      <c r="J9177">
        <v>30.94</v>
      </c>
      <c r="K9177">
        <v>123.76</v>
      </c>
    </row>
    <row r="9178" spans="1:13" hidden="1" x14ac:dyDescent="0.2">
      <c r="A9178" t="s">
        <v>108</v>
      </c>
      <c r="B9178" t="s">
        <v>1457</v>
      </c>
      <c r="C9178" t="s">
        <v>1145</v>
      </c>
      <c r="E9178" t="s">
        <v>1367</v>
      </c>
      <c r="F9178" t="s">
        <v>1368</v>
      </c>
      <c r="G9178" t="s">
        <v>1191</v>
      </c>
      <c r="H9178" t="s">
        <v>198</v>
      </c>
      <c r="I9178">
        <v>5</v>
      </c>
      <c r="J9178">
        <v>30.94</v>
      </c>
      <c r="K9178">
        <v>154.69999999999999</v>
      </c>
      <c r="L9178" t="s">
        <v>162</v>
      </c>
      <c r="M9178" t="s">
        <v>1369</v>
      </c>
    </row>
    <row r="9179" spans="1:13" hidden="1" x14ac:dyDescent="0.2">
      <c r="A9179" t="s">
        <v>108</v>
      </c>
      <c r="B9179" t="s">
        <v>1457</v>
      </c>
      <c r="C9179" t="s">
        <v>1145</v>
      </c>
      <c r="E9179" t="s">
        <v>1153</v>
      </c>
      <c r="F9179" t="s">
        <v>1154</v>
      </c>
      <c r="G9179" t="s">
        <v>134</v>
      </c>
      <c r="H9179" t="s">
        <v>64</v>
      </c>
      <c r="I9179">
        <v>0</v>
      </c>
      <c r="J9179">
        <v>30.94</v>
      </c>
      <c r="K9179">
        <v>0</v>
      </c>
      <c r="L9179" t="s">
        <v>24</v>
      </c>
      <c r="M9179" t="s">
        <v>1155</v>
      </c>
    </row>
    <row r="9180" spans="1:13" hidden="1" x14ac:dyDescent="0.2">
      <c r="A9180" t="s">
        <v>108</v>
      </c>
      <c r="B9180" t="s">
        <v>1457</v>
      </c>
      <c r="C9180" t="s">
        <v>1145</v>
      </c>
      <c r="E9180" t="s">
        <v>1403</v>
      </c>
      <c r="F9180" t="s">
        <v>1404</v>
      </c>
      <c r="G9180" t="s">
        <v>134</v>
      </c>
      <c r="H9180" t="s">
        <v>145</v>
      </c>
      <c r="I9180">
        <v>0</v>
      </c>
      <c r="J9180">
        <v>30.94</v>
      </c>
      <c r="K9180">
        <v>0</v>
      </c>
      <c r="L9180" t="s">
        <v>24</v>
      </c>
      <c r="M9180" t="s">
        <v>1405</v>
      </c>
    </row>
    <row r="9181" spans="1:13" hidden="1" x14ac:dyDescent="0.2">
      <c r="A9181" t="s">
        <v>109</v>
      </c>
      <c r="B9181" t="s">
        <v>1457</v>
      </c>
      <c r="C9181" t="s">
        <v>1145</v>
      </c>
      <c r="E9181" t="s">
        <v>557</v>
      </c>
      <c r="I9181">
        <v>0</v>
      </c>
      <c r="J9181">
        <v>30.94</v>
      </c>
      <c r="K9181">
        <v>0</v>
      </c>
    </row>
    <row r="9182" spans="1:13" hidden="1" x14ac:dyDescent="0.2">
      <c r="A9182" t="s">
        <v>109</v>
      </c>
      <c r="B9182" t="s">
        <v>1457</v>
      </c>
      <c r="C9182" t="s">
        <v>1145</v>
      </c>
      <c r="E9182" t="s">
        <v>1402</v>
      </c>
      <c r="F9182" t="s">
        <v>1342</v>
      </c>
      <c r="G9182" t="s">
        <v>134</v>
      </c>
      <c r="H9182" t="s">
        <v>180</v>
      </c>
      <c r="I9182">
        <v>0</v>
      </c>
      <c r="J9182">
        <v>30.94</v>
      </c>
      <c r="K9182">
        <v>0</v>
      </c>
      <c r="L9182" t="s">
        <v>24</v>
      </c>
      <c r="M9182" t="s">
        <v>181</v>
      </c>
    </row>
    <row r="9183" spans="1:13" hidden="1" x14ac:dyDescent="0.2">
      <c r="A9183" t="s">
        <v>109</v>
      </c>
      <c r="B9183" t="s">
        <v>1457</v>
      </c>
      <c r="C9183" t="s">
        <v>1145</v>
      </c>
      <c r="E9183" t="s">
        <v>20</v>
      </c>
      <c r="I9183">
        <v>0</v>
      </c>
      <c r="J9183">
        <v>30.94</v>
      </c>
      <c r="K9183">
        <v>0</v>
      </c>
    </row>
    <row r="9184" spans="1:13" hidden="1" x14ac:dyDescent="0.2">
      <c r="A9184" t="s">
        <v>109</v>
      </c>
      <c r="B9184" t="s">
        <v>1457</v>
      </c>
      <c r="C9184" t="s">
        <v>1145</v>
      </c>
      <c r="E9184" t="s">
        <v>1237</v>
      </c>
      <c r="F9184" t="s">
        <v>1238</v>
      </c>
      <c r="G9184" t="s">
        <v>134</v>
      </c>
      <c r="H9184" t="s">
        <v>145</v>
      </c>
      <c r="I9184">
        <v>0</v>
      </c>
      <c r="J9184">
        <v>30.94</v>
      </c>
      <c r="K9184">
        <v>0</v>
      </c>
      <c r="L9184" t="s">
        <v>24</v>
      </c>
      <c r="M9184" t="s">
        <v>1239</v>
      </c>
    </row>
    <row r="9185" spans="1:14" hidden="1" x14ac:dyDescent="0.2">
      <c r="A9185" t="s">
        <v>109</v>
      </c>
      <c r="B9185" t="s">
        <v>1457</v>
      </c>
      <c r="C9185" t="s">
        <v>1145</v>
      </c>
      <c r="E9185" t="s">
        <v>17</v>
      </c>
      <c r="I9185">
        <v>0</v>
      </c>
      <c r="J9185">
        <v>30.94</v>
      </c>
      <c r="K9185">
        <v>0</v>
      </c>
    </row>
    <row r="9186" spans="1:14" hidden="1" x14ac:dyDescent="0.2">
      <c r="A9186" t="s">
        <v>109</v>
      </c>
      <c r="B9186" t="s">
        <v>1457</v>
      </c>
      <c r="C9186" t="s">
        <v>1145</v>
      </c>
      <c r="E9186" t="s">
        <v>116</v>
      </c>
      <c r="I9186">
        <v>0</v>
      </c>
      <c r="J9186">
        <v>30.94</v>
      </c>
      <c r="K9186">
        <v>0</v>
      </c>
    </row>
    <row r="9187" spans="1:14" hidden="1" x14ac:dyDescent="0.2">
      <c r="A9187" t="s">
        <v>109</v>
      </c>
      <c r="B9187" t="s">
        <v>1457</v>
      </c>
      <c r="C9187" t="s">
        <v>1145</v>
      </c>
      <c r="E9187" t="s">
        <v>1458</v>
      </c>
      <c r="F9187" t="s">
        <v>1354</v>
      </c>
      <c r="G9187" t="s">
        <v>134</v>
      </c>
      <c r="H9187" t="s">
        <v>64</v>
      </c>
      <c r="I9187">
        <v>7.75</v>
      </c>
      <c r="J9187">
        <v>30.94</v>
      </c>
      <c r="K9187">
        <v>239.785</v>
      </c>
      <c r="L9187" t="s">
        <v>24</v>
      </c>
      <c r="M9187" t="s">
        <v>1224</v>
      </c>
    </row>
    <row r="9188" spans="1:14" hidden="1" x14ac:dyDescent="0.2">
      <c r="A9188" t="s">
        <v>109</v>
      </c>
      <c r="B9188" t="s">
        <v>1457</v>
      </c>
      <c r="C9188" t="s">
        <v>1145</v>
      </c>
      <c r="E9188" t="s">
        <v>1269</v>
      </c>
      <c r="F9188" t="s">
        <v>629</v>
      </c>
      <c r="G9188" t="s">
        <v>134</v>
      </c>
      <c r="H9188" t="s">
        <v>32</v>
      </c>
      <c r="I9188">
        <v>15.5</v>
      </c>
      <c r="J9188">
        <v>30.94</v>
      </c>
      <c r="K9188">
        <v>479.57</v>
      </c>
      <c r="L9188" t="s">
        <v>162</v>
      </c>
    </row>
    <row r="9189" spans="1:14" hidden="1" x14ac:dyDescent="0.2">
      <c r="A9189" t="s">
        <v>109</v>
      </c>
      <c r="B9189" t="s">
        <v>1457</v>
      </c>
      <c r="C9189" t="s">
        <v>1145</v>
      </c>
      <c r="E9189" t="s">
        <v>46</v>
      </c>
      <c r="I9189">
        <v>0</v>
      </c>
      <c r="J9189">
        <v>30.94</v>
      </c>
      <c r="K9189">
        <v>0</v>
      </c>
    </row>
    <row r="9190" spans="1:14" hidden="1" x14ac:dyDescent="0.2">
      <c r="A9190" t="s">
        <v>109</v>
      </c>
      <c r="B9190" t="s">
        <v>1457</v>
      </c>
      <c r="C9190" t="s">
        <v>1145</v>
      </c>
      <c r="E9190" t="s">
        <v>1367</v>
      </c>
      <c r="F9190" t="s">
        <v>1368</v>
      </c>
      <c r="G9190" t="s">
        <v>1191</v>
      </c>
      <c r="H9190" t="s">
        <v>198</v>
      </c>
      <c r="I9190">
        <v>7.75</v>
      </c>
      <c r="J9190">
        <v>30.94</v>
      </c>
      <c r="K9190">
        <v>239.785</v>
      </c>
      <c r="L9190" t="s">
        <v>162</v>
      </c>
      <c r="M9190" t="s">
        <v>1369</v>
      </c>
    </row>
    <row r="9191" spans="1:14" hidden="1" x14ac:dyDescent="0.2">
      <c r="A9191" t="s">
        <v>109</v>
      </c>
      <c r="B9191" t="s">
        <v>1457</v>
      </c>
      <c r="C9191" t="s">
        <v>1145</v>
      </c>
      <c r="E9191" t="s">
        <v>1153</v>
      </c>
      <c r="F9191" t="s">
        <v>1154</v>
      </c>
      <c r="G9191" t="s">
        <v>134</v>
      </c>
      <c r="H9191" t="s">
        <v>64</v>
      </c>
      <c r="I9191">
        <v>0</v>
      </c>
      <c r="J9191">
        <v>30.94</v>
      </c>
      <c r="K9191">
        <v>0</v>
      </c>
      <c r="L9191" t="s">
        <v>24</v>
      </c>
      <c r="M9191" t="s">
        <v>1155</v>
      </c>
    </row>
    <row r="9192" spans="1:14" hidden="1" x14ac:dyDescent="0.2">
      <c r="A9192" t="s">
        <v>109</v>
      </c>
      <c r="B9192" t="s">
        <v>1457</v>
      </c>
      <c r="C9192" t="s">
        <v>1145</v>
      </c>
      <c r="E9192" t="s">
        <v>1403</v>
      </c>
      <c r="F9192" t="s">
        <v>1404</v>
      </c>
      <c r="G9192" t="s">
        <v>134</v>
      </c>
      <c r="H9192" t="s">
        <v>145</v>
      </c>
      <c r="I9192">
        <v>0</v>
      </c>
      <c r="J9192">
        <v>30.94</v>
      </c>
      <c r="K9192">
        <v>0</v>
      </c>
      <c r="L9192" t="s">
        <v>24</v>
      </c>
      <c r="M9192" t="s">
        <v>1405</v>
      </c>
    </row>
    <row r="9193" spans="1:14" hidden="1" x14ac:dyDescent="0.2">
      <c r="A9193" t="s">
        <v>14</v>
      </c>
      <c r="B9193" t="s">
        <v>1463</v>
      </c>
      <c r="C9193" t="s">
        <v>1145</v>
      </c>
      <c r="E9193" t="s">
        <v>20</v>
      </c>
      <c r="I9193">
        <v>8</v>
      </c>
      <c r="J9193">
        <v>28.5</v>
      </c>
      <c r="K9193">
        <v>228</v>
      </c>
      <c r="N9193" t="s">
        <v>1464</v>
      </c>
    </row>
    <row r="9194" spans="1:14" hidden="1" x14ac:dyDescent="0.2">
      <c r="A9194" t="s">
        <v>14</v>
      </c>
      <c r="B9194" t="s">
        <v>1463</v>
      </c>
      <c r="C9194" t="s">
        <v>1145</v>
      </c>
      <c r="E9194" t="s">
        <v>17</v>
      </c>
      <c r="I9194">
        <v>0</v>
      </c>
      <c r="J9194">
        <v>28.5</v>
      </c>
      <c r="K9194">
        <v>0</v>
      </c>
    </row>
    <row r="9195" spans="1:14" hidden="1" x14ac:dyDescent="0.2">
      <c r="A9195" t="s">
        <v>14</v>
      </c>
      <c r="B9195" t="s">
        <v>1463</v>
      </c>
      <c r="C9195" t="s">
        <v>1145</v>
      </c>
      <c r="E9195" t="s">
        <v>557</v>
      </c>
      <c r="I9195">
        <v>0</v>
      </c>
      <c r="J9195">
        <v>28.5</v>
      </c>
      <c r="K9195">
        <v>0</v>
      </c>
    </row>
    <row r="9196" spans="1:14" hidden="1" x14ac:dyDescent="0.2">
      <c r="A9196" t="s">
        <v>14</v>
      </c>
      <c r="B9196" t="s">
        <v>1463</v>
      </c>
      <c r="C9196" t="s">
        <v>1145</v>
      </c>
      <c r="E9196" t="s">
        <v>46</v>
      </c>
      <c r="I9196">
        <v>0</v>
      </c>
      <c r="J9196">
        <v>28.5</v>
      </c>
      <c r="K9196">
        <v>0</v>
      </c>
    </row>
    <row r="9197" spans="1:14" hidden="1" x14ac:dyDescent="0.2">
      <c r="A9197" t="s">
        <v>14</v>
      </c>
      <c r="B9197" t="s">
        <v>1463</v>
      </c>
      <c r="C9197" t="s">
        <v>1145</v>
      </c>
      <c r="E9197" t="s">
        <v>116</v>
      </c>
      <c r="I9197">
        <v>0</v>
      </c>
      <c r="J9197">
        <v>28.5</v>
      </c>
      <c r="K9197">
        <v>0</v>
      </c>
    </row>
    <row r="9198" spans="1:14" hidden="1" x14ac:dyDescent="0.2">
      <c r="A9198" t="s">
        <v>14</v>
      </c>
      <c r="B9198" t="s">
        <v>1463</v>
      </c>
      <c r="C9198" t="s">
        <v>1145</v>
      </c>
      <c r="E9198" t="s">
        <v>92</v>
      </c>
      <c r="I9198">
        <v>0</v>
      </c>
      <c r="J9198">
        <v>28.5</v>
      </c>
      <c r="K9198">
        <v>0</v>
      </c>
      <c r="N9198" t="s">
        <v>1465</v>
      </c>
    </row>
    <row r="9199" spans="1:14" hidden="1" x14ac:dyDescent="0.2">
      <c r="A9199" t="s">
        <v>14</v>
      </c>
      <c r="B9199" t="s">
        <v>1463</v>
      </c>
      <c r="C9199" t="s">
        <v>1145</v>
      </c>
      <c r="E9199" t="s">
        <v>1294</v>
      </c>
      <c r="F9199" t="s">
        <v>1295</v>
      </c>
      <c r="G9199" t="s">
        <v>134</v>
      </c>
      <c r="H9199" t="s">
        <v>64</v>
      </c>
      <c r="I9199">
        <v>0</v>
      </c>
      <c r="J9199">
        <v>28.5</v>
      </c>
      <c r="K9199">
        <v>0</v>
      </c>
      <c r="L9199" t="s">
        <v>24</v>
      </c>
      <c r="M9199" t="s">
        <v>1236</v>
      </c>
    </row>
    <row r="9200" spans="1:14" hidden="1" x14ac:dyDescent="0.2">
      <c r="A9200" t="s">
        <v>14</v>
      </c>
      <c r="B9200" t="s">
        <v>1463</v>
      </c>
      <c r="C9200" t="s">
        <v>1145</v>
      </c>
      <c r="E9200" t="s">
        <v>1466</v>
      </c>
      <c r="F9200" t="s">
        <v>1426</v>
      </c>
      <c r="G9200" t="s">
        <v>134</v>
      </c>
      <c r="H9200" t="s">
        <v>32</v>
      </c>
      <c r="I9200">
        <v>0</v>
      </c>
      <c r="J9200">
        <v>28.5</v>
      </c>
      <c r="K9200">
        <v>0</v>
      </c>
      <c r="L9200" t="s">
        <v>24</v>
      </c>
      <c r="M9200" t="s">
        <v>1293</v>
      </c>
    </row>
    <row r="9201" spans="1:14" hidden="1" x14ac:dyDescent="0.2">
      <c r="A9201" t="s">
        <v>14</v>
      </c>
      <c r="B9201" t="s">
        <v>1463</v>
      </c>
      <c r="C9201" t="s">
        <v>1145</v>
      </c>
      <c r="E9201" t="s">
        <v>1307</v>
      </c>
      <c r="F9201" t="s">
        <v>1308</v>
      </c>
      <c r="G9201" t="s">
        <v>134</v>
      </c>
      <c r="H9201" t="s">
        <v>32</v>
      </c>
      <c r="I9201">
        <v>0</v>
      </c>
      <c r="J9201">
        <v>28.5</v>
      </c>
      <c r="K9201">
        <v>0</v>
      </c>
      <c r="L9201" t="s">
        <v>24</v>
      </c>
      <c r="M9201" t="s">
        <v>1244</v>
      </c>
      <c r="N9201" t="s">
        <v>1467</v>
      </c>
    </row>
    <row r="9202" spans="1:14" hidden="1" x14ac:dyDescent="0.2">
      <c r="A9202" t="s">
        <v>14</v>
      </c>
      <c r="B9202" t="s">
        <v>1463</v>
      </c>
      <c r="C9202" t="s">
        <v>1145</v>
      </c>
      <c r="E9202" t="s">
        <v>1260</v>
      </c>
      <c r="F9202" t="s">
        <v>1261</v>
      </c>
      <c r="G9202" t="s">
        <v>134</v>
      </c>
      <c r="H9202" t="s">
        <v>180</v>
      </c>
      <c r="I9202">
        <v>0</v>
      </c>
      <c r="J9202">
        <v>28.5</v>
      </c>
      <c r="K9202">
        <v>0</v>
      </c>
      <c r="L9202" t="s">
        <v>24</v>
      </c>
      <c r="M9202" t="s">
        <v>616</v>
      </c>
    </row>
    <row r="9203" spans="1:14" hidden="1" x14ac:dyDescent="0.2">
      <c r="A9203" t="s">
        <v>14</v>
      </c>
      <c r="B9203" t="s">
        <v>1463</v>
      </c>
      <c r="C9203" t="s">
        <v>1145</v>
      </c>
      <c r="E9203" t="s">
        <v>1331</v>
      </c>
      <c r="F9203" t="s">
        <v>1332</v>
      </c>
      <c r="G9203" t="s">
        <v>1191</v>
      </c>
      <c r="H9203" t="s">
        <v>145</v>
      </c>
      <c r="I9203">
        <v>0</v>
      </c>
      <c r="J9203">
        <v>28.5</v>
      </c>
      <c r="K9203">
        <v>0</v>
      </c>
      <c r="L9203" t="s">
        <v>24</v>
      </c>
      <c r="M9203" t="s">
        <v>1333</v>
      </c>
    </row>
    <row r="9204" spans="1:14" hidden="1" x14ac:dyDescent="0.2">
      <c r="A9204" t="s">
        <v>14</v>
      </c>
      <c r="B9204" t="s">
        <v>1463</v>
      </c>
      <c r="C9204" t="s">
        <v>1145</v>
      </c>
      <c r="E9204" t="s">
        <v>1268</v>
      </c>
      <c r="F9204" t="s">
        <v>629</v>
      </c>
      <c r="G9204" t="s">
        <v>134</v>
      </c>
      <c r="H9204" t="s">
        <v>32</v>
      </c>
      <c r="I9204">
        <v>0</v>
      </c>
      <c r="J9204">
        <v>28.5</v>
      </c>
      <c r="K9204">
        <v>0</v>
      </c>
      <c r="L9204" t="s">
        <v>162</v>
      </c>
    </row>
    <row r="9205" spans="1:14" hidden="1" x14ac:dyDescent="0.2">
      <c r="A9205" t="s">
        <v>14</v>
      </c>
      <c r="B9205" t="s">
        <v>1463</v>
      </c>
      <c r="C9205" t="s">
        <v>1145</v>
      </c>
      <c r="E9205" t="s">
        <v>628</v>
      </c>
      <c r="F9205" t="s">
        <v>629</v>
      </c>
      <c r="G9205" t="s">
        <v>134</v>
      </c>
      <c r="H9205" t="s">
        <v>32</v>
      </c>
      <c r="I9205">
        <v>0</v>
      </c>
      <c r="J9205">
        <v>28.5</v>
      </c>
      <c r="K9205">
        <v>0</v>
      </c>
      <c r="L9205" t="s">
        <v>162</v>
      </c>
      <c r="N9205" t="s">
        <v>1468</v>
      </c>
    </row>
    <row r="9206" spans="1:14" hidden="1" x14ac:dyDescent="0.2">
      <c r="A9206" t="s">
        <v>14</v>
      </c>
      <c r="B9206" t="s">
        <v>1463</v>
      </c>
      <c r="C9206" t="s">
        <v>1145</v>
      </c>
      <c r="E9206" t="s">
        <v>1291</v>
      </c>
      <c r="F9206" t="s">
        <v>1292</v>
      </c>
      <c r="G9206" t="s">
        <v>134</v>
      </c>
      <c r="H9206" t="s">
        <v>32</v>
      </c>
      <c r="I9206">
        <v>0</v>
      </c>
      <c r="J9206">
        <v>28.5</v>
      </c>
      <c r="K9206">
        <v>0</v>
      </c>
      <c r="L9206" t="s">
        <v>24</v>
      </c>
      <c r="M9206" t="s">
        <v>1293</v>
      </c>
    </row>
    <row r="9207" spans="1:14" hidden="1" x14ac:dyDescent="0.2">
      <c r="A9207" t="s">
        <v>14</v>
      </c>
      <c r="B9207" t="s">
        <v>1463</v>
      </c>
      <c r="C9207" t="s">
        <v>1145</v>
      </c>
      <c r="E9207" t="s">
        <v>1289</v>
      </c>
      <c r="F9207" t="s">
        <v>1290</v>
      </c>
      <c r="G9207" t="s">
        <v>1191</v>
      </c>
      <c r="H9207" t="s">
        <v>32</v>
      </c>
      <c r="I9207">
        <v>0</v>
      </c>
      <c r="J9207">
        <v>28.5</v>
      </c>
      <c r="K9207">
        <v>0</v>
      </c>
      <c r="L9207" t="s">
        <v>24</v>
      </c>
      <c r="M9207" t="s">
        <v>1229</v>
      </c>
    </row>
    <row r="9208" spans="1:14" hidden="1" x14ac:dyDescent="0.2">
      <c r="A9208" t="s">
        <v>14</v>
      </c>
      <c r="B9208" t="s">
        <v>1463</v>
      </c>
      <c r="C9208" t="s">
        <v>1145</v>
      </c>
      <c r="E9208" t="s">
        <v>1240</v>
      </c>
      <c r="F9208" t="s">
        <v>1241</v>
      </c>
      <c r="G9208" t="s">
        <v>134</v>
      </c>
      <c r="H9208" t="s">
        <v>64</v>
      </c>
      <c r="I9208">
        <v>0</v>
      </c>
      <c r="J9208">
        <v>28.5</v>
      </c>
      <c r="K9208">
        <v>0</v>
      </c>
      <c r="L9208" t="s">
        <v>24</v>
      </c>
      <c r="M9208" t="s">
        <v>1152</v>
      </c>
    </row>
    <row r="9209" spans="1:14" hidden="1" x14ac:dyDescent="0.2">
      <c r="A9209" t="s">
        <v>14</v>
      </c>
      <c r="B9209" t="s">
        <v>1463</v>
      </c>
      <c r="C9209" t="s">
        <v>1145</v>
      </c>
      <c r="E9209" t="s">
        <v>1219</v>
      </c>
      <c r="F9209" t="s">
        <v>1214</v>
      </c>
      <c r="G9209" t="s">
        <v>134</v>
      </c>
      <c r="H9209" t="s">
        <v>1215</v>
      </c>
      <c r="I9209">
        <v>0</v>
      </c>
      <c r="J9209">
        <v>28.5</v>
      </c>
      <c r="K9209">
        <v>0</v>
      </c>
      <c r="L9209" t="s">
        <v>135</v>
      </c>
      <c r="M9209" t="s">
        <v>1216</v>
      </c>
    </row>
    <row r="9210" spans="1:14" hidden="1" x14ac:dyDescent="0.2">
      <c r="A9210" t="s">
        <v>14</v>
      </c>
      <c r="B9210" t="s">
        <v>1463</v>
      </c>
      <c r="C9210" t="s">
        <v>1145</v>
      </c>
      <c r="E9210" t="s">
        <v>1195</v>
      </c>
      <c r="F9210" t="s">
        <v>1196</v>
      </c>
      <c r="G9210" t="s">
        <v>134</v>
      </c>
      <c r="H9210" t="s">
        <v>64</v>
      </c>
      <c r="I9210">
        <v>0</v>
      </c>
      <c r="J9210">
        <v>28.5</v>
      </c>
      <c r="K9210">
        <v>0</v>
      </c>
      <c r="L9210" t="s">
        <v>24</v>
      </c>
      <c r="M9210" t="s">
        <v>1197</v>
      </c>
    </row>
    <row r="9211" spans="1:14" hidden="1" x14ac:dyDescent="0.2">
      <c r="A9211" t="s">
        <v>14</v>
      </c>
      <c r="B9211" t="s">
        <v>1463</v>
      </c>
      <c r="C9211" t="s">
        <v>1145</v>
      </c>
      <c r="E9211" t="s">
        <v>1343</v>
      </c>
      <c r="F9211" t="s">
        <v>1344</v>
      </c>
      <c r="I9211">
        <v>0</v>
      </c>
      <c r="J9211">
        <v>28.5</v>
      </c>
      <c r="K9211">
        <v>0</v>
      </c>
      <c r="L9211" t="s">
        <v>217</v>
      </c>
      <c r="M9211" t="s">
        <v>1345</v>
      </c>
    </row>
    <row r="9212" spans="1:14" hidden="1" x14ac:dyDescent="0.2">
      <c r="A9212" t="s">
        <v>14</v>
      </c>
      <c r="B9212" t="s">
        <v>1463</v>
      </c>
      <c r="C9212" t="s">
        <v>1145</v>
      </c>
      <c r="E9212" t="s">
        <v>1331</v>
      </c>
      <c r="F9212" t="s">
        <v>1332</v>
      </c>
      <c r="G9212" t="s">
        <v>1191</v>
      </c>
      <c r="H9212" t="s">
        <v>145</v>
      </c>
      <c r="I9212">
        <v>0</v>
      </c>
      <c r="J9212">
        <v>28.5</v>
      </c>
      <c r="K9212">
        <v>0</v>
      </c>
      <c r="L9212" t="s">
        <v>24</v>
      </c>
      <c r="M9212" t="s">
        <v>1333</v>
      </c>
    </row>
    <row r="9213" spans="1:14" hidden="1" x14ac:dyDescent="0.2">
      <c r="A9213" t="s">
        <v>14</v>
      </c>
      <c r="B9213" t="s">
        <v>1463</v>
      </c>
      <c r="C9213" t="s">
        <v>1145</v>
      </c>
      <c r="E9213" t="s">
        <v>1307</v>
      </c>
      <c r="F9213" t="s">
        <v>1308</v>
      </c>
      <c r="G9213" t="s">
        <v>134</v>
      </c>
      <c r="H9213" t="s">
        <v>32</v>
      </c>
      <c r="I9213">
        <v>0</v>
      </c>
      <c r="J9213">
        <v>28.5</v>
      </c>
      <c r="K9213">
        <v>0</v>
      </c>
      <c r="L9213" t="s">
        <v>24</v>
      </c>
      <c r="M9213" t="s">
        <v>1244</v>
      </c>
      <c r="N9213" t="s">
        <v>1469</v>
      </c>
    </row>
    <row r="9214" spans="1:14" hidden="1" x14ac:dyDescent="0.2">
      <c r="A9214" t="s">
        <v>14</v>
      </c>
      <c r="B9214" t="s">
        <v>1463</v>
      </c>
      <c r="C9214" t="s">
        <v>1145</v>
      </c>
      <c r="E9214" t="s">
        <v>1181</v>
      </c>
      <c r="F9214" t="s">
        <v>1182</v>
      </c>
      <c r="G9214" t="s">
        <v>134</v>
      </c>
      <c r="H9214" t="s">
        <v>32</v>
      </c>
      <c r="I9214">
        <v>0</v>
      </c>
      <c r="J9214">
        <v>28.5</v>
      </c>
      <c r="K9214">
        <v>0</v>
      </c>
      <c r="L9214" t="s">
        <v>24</v>
      </c>
      <c r="M9214" t="s">
        <v>1173</v>
      </c>
    </row>
    <row r="9215" spans="1:14" hidden="1" x14ac:dyDescent="0.2">
      <c r="A9215" t="s">
        <v>36</v>
      </c>
      <c r="B9215" t="s">
        <v>1463</v>
      </c>
      <c r="C9215" t="s">
        <v>1145</v>
      </c>
      <c r="E9215" t="s">
        <v>20</v>
      </c>
      <c r="I9215">
        <v>0</v>
      </c>
      <c r="J9215">
        <v>28.5</v>
      </c>
      <c r="K9215">
        <v>0</v>
      </c>
      <c r="N9215" t="s">
        <v>1464</v>
      </c>
    </row>
    <row r="9216" spans="1:14" hidden="1" x14ac:dyDescent="0.2">
      <c r="A9216" t="s">
        <v>36</v>
      </c>
      <c r="B9216" t="s">
        <v>1463</v>
      </c>
      <c r="C9216" t="s">
        <v>1145</v>
      </c>
      <c r="E9216" t="s">
        <v>17</v>
      </c>
      <c r="I9216">
        <v>16</v>
      </c>
      <c r="J9216">
        <v>28.5</v>
      </c>
      <c r="K9216">
        <v>456</v>
      </c>
    </row>
    <row r="9217" spans="1:14" hidden="1" x14ac:dyDescent="0.2">
      <c r="A9217" t="s">
        <v>36</v>
      </c>
      <c r="B9217" t="s">
        <v>1463</v>
      </c>
      <c r="C9217" t="s">
        <v>1145</v>
      </c>
      <c r="E9217" t="s">
        <v>557</v>
      </c>
      <c r="I9217">
        <v>0</v>
      </c>
      <c r="J9217">
        <v>28.5</v>
      </c>
      <c r="K9217">
        <v>0</v>
      </c>
    </row>
    <row r="9218" spans="1:14" hidden="1" x14ac:dyDescent="0.2">
      <c r="A9218" t="s">
        <v>36</v>
      </c>
      <c r="B9218" t="s">
        <v>1463</v>
      </c>
      <c r="C9218" t="s">
        <v>1145</v>
      </c>
      <c r="E9218" t="s">
        <v>46</v>
      </c>
      <c r="I9218">
        <v>0</v>
      </c>
      <c r="J9218">
        <v>28.5</v>
      </c>
      <c r="K9218">
        <v>0</v>
      </c>
    </row>
    <row r="9219" spans="1:14" hidden="1" x14ac:dyDescent="0.2">
      <c r="A9219" t="s">
        <v>36</v>
      </c>
      <c r="B9219" t="s">
        <v>1463</v>
      </c>
      <c r="C9219" t="s">
        <v>1145</v>
      </c>
      <c r="E9219" t="s">
        <v>116</v>
      </c>
      <c r="I9219">
        <v>0</v>
      </c>
      <c r="J9219">
        <v>28.5</v>
      </c>
      <c r="K9219">
        <v>0</v>
      </c>
    </row>
    <row r="9220" spans="1:14" hidden="1" x14ac:dyDescent="0.2">
      <c r="A9220" t="s">
        <v>36</v>
      </c>
      <c r="B9220" t="s">
        <v>1463</v>
      </c>
      <c r="C9220" t="s">
        <v>1145</v>
      </c>
      <c r="E9220" t="s">
        <v>92</v>
      </c>
      <c r="I9220">
        <v>0</v>
      </c>
      <c r="J9220">
        <v>28.5</v>
      </c>
      <c r="K9220">
        <v>0</v>
      </c>
      <c r="N9220" t="s">
        <v>1465</v>
      </c>
    </row>
    <row r="9221" spans="1:14" hidden="1" x14ac:dyDescent="0.2">
      <c r="A9221" t="s">
        <v>36</v>
      </c>
      <c r="B9221" t="s">
        <v>1463</v>
      </c>
      <c r="C9221" t="s">
        <v>1145</v>
      </c>
      <c r="E9221" t="s">
        <v>1294</v>
      </c>
      <c r="F9221" t="s">
        <v>1295</v>
      </c>
      <c r="G9221" t="s">
        <v>134</v>
      </c>
      <c r="H9221" t="s">
        <v>64</v>
      </c>
      <c r="I9221">
        <v>0</v>
      </c>
      <c r="J9221">
        <v>28.5</v>
      </c>
      <c r="K9221">
        <v>0</v>
      </c>
      <c r="L9221" t="s">
        <v>24</v>
      </c>
      <c r="M9221" t="s">
        <v>1236</v>
      </c>
    </row>
    <row r="9222" spans="1:14" hidden="1" x14ac:dyDescent="0.2">
      <c r="A9222" t="s">
        <v>36</v>
      </c>
      <c r="B9222" t="s">
        <v>1463</v>
      </c>
      <c r="C9222" t="s">
        <v>1145</v>
      </c>
      <c r="E9222" t="s">
        <v>1466</v>
      </c>
      <c r="F9222" t="s">
        <v>1426</v>
      </c>
      <c r="G9222" t="s">
        <v>134</v>
      </c>
      <c r="H9222" t="s">
        <v>32</v>
      </c>
      <c r="I9222">
        <v>0</v>
      </c>
      <c r="J9222">
        <v>28.5</v>
      </c>
      <c r="K9222">
        <v>0</v>
      </c>
      <c r="L9222" t="s">
        <v>24</v>
      </c>
      <c r="M9222" t="s">
        <v>1293</v>
      </c>
    </row>
    <row r="9223" spans="1:14" hidden="1" x14ac:dyDescent="0.2">
      <c r="A9223" t="s">
        <v>36</v>
      </c>
      <c r="B9223" t="s">
        <v>1463</v>
      </c>
      <c r="C9223" t="s">
        <v>1145</v>
      </c>
      <c r="E9223" t="s">
        <v>1307</v>
      </c>
      <c r="F9223" t="s">
        <v>1308</v>
      </c>
      <c r="G9223" t="s">
        <v>134</v>
      </c>
      <c r="H9223" t="s">
        <v>32</v>
      </c>
      <c r="I9223">
        <v>0</v>
      </c>
      <c r="J9223">
        <v>28.5</v>
      </c>
      <c r="K9223">
        <v>0</v>
      </c>
      <c r="L9223" t="s">
        <v>24</v>
      </c>
      <c r="M9223" t="s">
        <v>1244</v>
      </c>
      <c r="N9223" t="s">
        <v>1467</v>
      </c>
    </row>
    <row r="9224" spans="1:14" hidden="1" x14ac:dyDescent="0.2">
      <c r="A9224" t="s">
        <v>36</v>
      </c>
      <c r="B9224" t="s">
        <v>1463</v>
      </c>
      <c r="C9224" t="s">
        <v>1145</v>
      </c>
      <c r="E9224" t="s">
        <v>1260</v>
      </c>
      <c r="F9224" t="s">
        <v>1261</v>
      </c>
      <c r="G9224" t="s">
        <v>134</v>
      </c>
      <c r="H9224" t="s">
        <v>180</v>
      </c>
      <c r="I9224">
        <v>0</v>
      </c>
      <c r="J9224">
        <v>28.5</v>
      </c>
      <c r="K9224">
        <v>0</v>
      </c>
      <c r="L9224" t="s">
        <v>24</v>
      </c>
      <c r="M9224" t="s">
        <v>616</v>
      </c>
    </row>
    <row r="9225" spans="1:14" hidden="1" x14ac:dyDescent="0.2">
      <c r="A9225" t="s">
        <v>36</v>
      </c>
      <c r="B9225" t="s">
        <v>1463</v>
      </c>
      <c r="C9225" t="s">
        <v>1145</v>
      </c>
      <c r="E9225" t="s">
        <v>1331</v>
      </c>
      <c r="F9225" t="s">
        <v>1332</v>
      </c>
      <c r="G9225" t="s">
        <v>1191</v>
      </c>
      <c r="H9225" t="s">
        <v>145</v>
      </c>
      <c r="I9225">
        <v>0</v>
      </c>
      <c r="J9225">
        <v>28.5</v>
      </c>
      <c r="K9225">
        <v>0</v>
      </c>
      <c r="L9225" t="s">
        <v>24</v>
      </c>
      <c r="M9225" t="s">
        <v>1333</v>
      </c>
    </row>
    <row r="9226" spans="1:14" hidden="1" x14ac:dyDescent="0.2">
      <c r="A9226" t="s">
        <v>36</v>
      </c>
      <c r="B9226" t="s">
        <v>1463</v>
      </c>
      <c r="C9226" t="s">
        <v>1145</v>
      </c>
      <c r="E9226" t="s">
        <v>1268</v>
      </c>
      <c r="F9226" t="s">
        <v>629</v>
      </c>
      <c r="G9226" t="s">
        <v>134</v>
      </c>
      <c r="H9226" t="s">
        <v>32</v>
      </c>
      <c r="I9226">
        <v>0</v>
      </c>
      <c r="J9226">
        <v>28.5</v>
      </c>
      <c r="K9226">
        <v>0</v>
      </c>
      <c r="L9226" t="s">
        <v>162</v>
      </c>
    </row>
    <row r="9227" spans="1:14" hidden="1" x14ac:dyDescent="0.2">
      <c r="A9227" t="s">
        <v>36</v>
      </c>
      <c r="B9227" t="s">
        <v>1463</v>
      </c>
      <c r="C9227" t="s">
        <v>1145</v>
      </c>
      <c r="E9227" t="s">
        <v>628</v>
      </c>
      <c r="F9227" t="s">
        <v>629</v>
      </c>
      <c r="G9227" t="s">
        <v>134</v>
      </c>
      <c r="H9227" t="s">
        <v>32</v>
      </c>
      <c r="I9227">
        <v>0</v>
      </c>
      <c r="J9227">
        <v>28.5</v>
      </c>
      <c r="K9227">
        <v>0</v>
      </c>
      <c r="L9227" t="s">
        <v>162</v>
      </c>
      <c r="N9227" t="s">
        <v>1468</v>
      </c>
    </row>
    <row r="9228" spans="1:14" hidden="1" x14ac:dyDescent="0.2">
      <c r="A9228" t="s">
        <v>36</v>
      </c>
      <c r="B9228" t="s">
        <v>1463</v>
      </c>
      <c r="C9228" t="s">
        <v>1145</v>
      </c>
      <c r="E9228" t="s">
        <v>1291</v>
      </c>
      <c r="F9228" t="s">
        <v>1292</v>
      </c>
      <c r="G9228" t="s">
        <v>134</v>
      </c>
      <c r="H9228" t="s">
        <v>32</v>
      </c>
      <c r="I9228">
        <v>0</v>
      </c>
      <c r="J9228">
        <v>28.5</v>
      </c>
      <c r="K9228">
        <v>0</v>
      </c>
      <c r="L9228" t="s">
        <v>24</v>
      </c>
      <c r="M9228" t="s">
        <v>1293</v>
      </c>
    </row>
    <row r="9229" spans="1:14" hidden="1" x14ac:dyDescent="0.2">
      <c r="A9229" t="s">
        <v>36</v>
      </c>
      <c r="B9229" t="s">
        <v>1463</v>
      </c>
      <c r="C9229" t="s">
        <v>1145</v>
      </c>
      <c r="E9229" t="s">
        <v>1289</v>
      </c>
      <c r="F9229" t="s">
        <v>1290</v>
      </c>
      <c r="G9229" t="s">
        <v>1191</v>
      </c>
      <c r="H9229" t="s">
        <v>32</v>
      </c>
      <c r="I9229">
        <v>0</v>
      </c>
      <c r="J9229">
        <v>28.5</v>
      </c>
      <c r="K9229">
        <v>0</v>
      </c>
      <c r="L9229" t="s">
        <v>24</v>
      </c>
      <c r="M9229" t="s">
        <v>1229</v>
      </c>
    </row>
    <row r="9230" spans="1:14" hidden="1" x14ac:dyDescent="0.2">
      <c r="A9230" t="s">
        <v>36</v>
      </c>
      <c r="B9230" t="s">
        <v>1463</v>
      </c>
      <c r="C9230" t="s">
        <v>1145</v>
      </c>
      <c r="E9230" t="s">
        <v>1240</v>
      </c>
      <c r="F9230" t="s">
        <v>1241</v>
      </c>
      <c r="G9230" t="s">
        <v>134</v>
      </c>
      <c r="H9230" t="s">
        <v>64</v>
      </c>
      <c r="I9230">
        <v>0</v>
      </c>
      <c r="J9230">
        <v>28.5</v>
      </c>
      <c r="K9230">
        <v>0</v>
      </c>
      <c r="L9230" t="s">
        <v>24</v>
      </c>
      <c r="M9230" t="s">
        <v>1152</v>
      </c>
    </row>
    <row r="9231" spans="1:14" hidden="1" x14ac:dyDescent="0.2">
      <c r="A9231" t="s">
        <v>36</v>
      </c>
      <c r="B9231" t="s">
        <v>1463</v>
      </c>
      <c r="C9231" t="s">
        <v>1145</v>
      </c>
      <c r="E9231" t="s">
        <v>1219</v>
      </c>
      <c r="F9231" t="s">
        <v>1214</v>
      </c>
      <c r="G9231" t="s">
        <v>134</v>
      </c>
      <c r="H9231" t="s">
        <v>1215</v>
      </c>
      <c r="I9231">
        <v>0</v>
      </c>
      <c r="J9231">
        <v>28.5</v>
      </c>
      <c r="K9231">
        <v>0</v>
      </c>
      <c r="L9231" t="s">
        <v>135</v>
      </c>
      <c r="M9231" t="s">
        <v>1216</v>
      </c>
    </row>
    <row r="9232" spans="1:14" hidden="1" x14ac:dyDescent="0.2">
      <c r="A9232" t="s">
        <v>36</v>
      </c>
      <c r="B9232" t="s">
        <v>1463</v>
      </c>
      <c r="C9232" t="s">
        <v>1145</v>
      </c>
      <c r="E9232" t="s">
        <v>1195</v>
      </c>
      <c r="F9232" t="s">
        <v>1196</v>
      </c>
      <c r="G9232" t="s">
        <v>134</v>
      </c>
      <c r="H9232" t="s">
        <v>64</v>
      </c>
      <c r="I9232">
        <v>0</v>
      </c>
      <c r="J9232">
        <v>28.5</v>
      </c>
      <c r="K9232">
        <v>0</v>
      </c>
      <c r="L9232" t="s">
        <v>24</v>
      </c>
      <c r="M9232" t="s">
        <v>1197</v>
      </c>
    </row>
    <row r="9233" spans="1:14" hidden="1" x14ac:dyDescent="0.2">
      <c r="A9233" t="s">
        <v>36</v>
      </c>
      <c r="B9233" t="s">
        <v>1463</v>
      </c>
      <c r="C9233" t="s">
        <v>1145</v>
      </c>
      <c r="E9233" t="s">
        <v>1343</v>
      </c>
      <c r="F9233" t="s">
        <v>1344</v>
      </c>
      <c r="I9233">
        <v>0</v>
      </c>
      <c r="J9233">
        <v>28.5</v>
      </c>
      <c r="K9233">
        <v>0</v>
      </c>
      <c r="L9233" t="s">
        <v>217</v>
      </c>
      <c r="M9233" t="s">
        <v>1345</v>
      </c>
    </row>
    <row r="9234" spans="1:14" hidden="1" x14ac:dyDescent="0.2">
      <c r="A9234" t="s">
        <v>36</v>
      </c>
      <c r="B9234" t="s">
        <v>1463</v>
      </c>
      <c r="C9234" t="s">
        <v>1145</v>
      </c>
      <c r="E9234" t="s">
        <v>1331</v>
      </c>
      <c r="F9234" t="s">
        <v>1332</v>
      </c>
      <c r="G9234" t="s">
        <v>1191</v>
      </c>
      <c r="H9234" t="s">
        <v>145</v>
      </c>
      <c r="I9234">
        <v>0</v>
      </c>
      <c r="J9234">
        <v>28.5</v>
      </c>
      <c r="K9234">
        <v>0</v>
      </c>
      <c r="L9234" t="s">
        <v>24</v>
      </c>
      <c r="M9234" t="s">
        <v>1333</v>
      </c>
    </row>
    <row r="9235" spans="1:14" hidden="1" x14ac:dyDescent="0.2">
      <c r="A9235" t="s">
        <v>36</v>
      </c>
      <c r="B9235" t="s">
        <v>1463</v>
      </c>
      <c r="C9235" t="s">
        <v>1145</v>
      </c>
      <c r="E9235" t="s">
        <v>1307</v>
      </c>
      <c r="F9235" t="s">
        <v>1308</v>
      </c>
      <c r="G9235" t="s">
        <v>134</v>
      </c>
      <c r="H9235" t="s">
        <v>32</v>
      </c>
      <c r="I9235">
        <v>0</v>
      </c>
      <c r="J9235">
        <v>28.5</v>
      </c>
      <c r="K9235">
        <v>0</v>
      </c>
      <c r="L9235" t="s">
        <v>24</v>
      </c>
      <c r="M9235" t="s">
        <v>1244</v>
      </c>
      <c r="N9235" t="s">
        <v>1469</v>
      </c>
    </row>
    <row r="9236" spans="1:14" hidden="1" x14ac:dyDescent="0.2">
      <c r="A9236" t="s">
        <v>36</v>
      </c>
      <c r="B9236" t="s">
        <v>1463</v>
      </c>
      <c r="C9236" t="s">
        <v>1145</v>
      </c>
      <c r="E9236" t="s">
        <v>1181</v>
      </c>
      <c r="F9236" t="s">
        <v>1182</v>
      </c>
      <c r="G9236" t="s">
        <v>134</v>
      </c>
      <c r="H9236" t="s">
        <v>32</v>
      </c>
      <c r="I9236">
        <v>0</v>
      </c>
      <c r="J9236">
        <v>28.5</v>
      </c>
      <c r="K9236">
        <v>0</v>
      </c>
      <c r="L9236" t="s">
        <v>24</v>
      </c>
      <c r="M9236" t="s">
        <v>1173</v>
      </c>
    </row>
    <row r="9237" spans="1:14" hidden="1" x14ac:dyDescent="0.2">
      <c r="A9237" t="s">
        <v>37</v>
      </c>
      <c r="B9237" t="s">
        <v>1463</v>
      </c>
      <c r="C9237" t="s">
        <v>1145</v>
      </c>
      <c r="E9237" t="s">
        <v>20</v>
      </c>
      <c r="I9237">
        <v>0</v>
      </c>
      <c r="J9237">
        <v>28.5</v>
      </c>
      <c r="K9237">
        <v>0</v>
      </c>
      <c r="N9237" t="s">
        <v>1464</v>
      </c>
    </row>
    <row r="9238" spans="1:14" hidden="1" x14ac:dyDescent="0.2">
      <c r="A9238" t="s">
        <v>37</v>
      </c>
      <c r="B9238" t="s">
        <v>1463</v>
      </c>
      <c r="C9238" t="s">
        <v>1145</v>
      </c>
      <c r="E9238" t="s">
        <v>17</v>
      </c>
      <c r="I9238">
        <v>12</v>
      </c>
      <c r="J9238">
        <v>28.5</v>
      </c>
      <c r="K9238">
        <v>342</v>
      </c>
    </row>
    <row r="9239" spans="1:14" hidden="1" x14ac:dyDescent="0.2">
      <c r="A9239" t="s">
        <v>37</v>
      </c>
      <c r="B9239" t="s">
        <v>1463</v>
      </c>
      <c r="C9239" t="s">
        <v>1145</v>
      </c>
      <c r="E9239" t="s">
        <v>557</v>
      </c>
      <c r="I9239">
        <v>0</v>
      </c>
      <c r="J9239">
        <v>28.5</v>
      </c>
      <c r="K9239">
        <v>0</v>
      </c>
    </row>
    <row r="9240" spans="1:14" hidden="1" x14ac:dyDescent="0.2">
      <c r="A9240" t="s">
        <v>37</v>
      </c>
      <c r="B9240" t="s">
        <v>1463</v>
      </c>
      <c r="C9240" t="s">
        <v>1145</v>
      </c>
      <c r="E9240" t="s">
        <v>46</v>
      </c>
      <c r="I9240">
        <v>0</v>
      </c>
      <c r="J9240">
        <v>28.5</v>
      </c>
      <c r="K9240">
        <v>0</v>
      </c>
    </row>
    <row r="9241" spans="1:14" hidden="1" x14ac:dyDescent="0.2">
      <c r="A9241" t="s">
        <v>37</v>
      </c>
      <c r="B9241" t="s">
        <v>1463</v>
      </c>
      <c r="C9241" t="s">
        <v>1145</v>
      </c>
      <c r="E9241" t="s">
        <v>116</v>
      </c>
      <c r="I9241">
        <v>0</v>
      </c>
      <c r="J9241">
        <v>28.5</v>
      </c>
      <c r="K9241">
        <v>0</v>
      </c>
    </row>
    <row r="9242" spans="1:14" hidden="1" x14ac:dyDescent="0.2">
      <c r="A9242" t="s">
        <v>37</v>
      </c>
      <c r="B9242" t="s">
        <v>1463</v>
      </c>
      <c r="C9242" t="s">
        <v>1145</v>
      </c>
      <c r="E9242" t="s">
        <v>92</v>
      </c>
      <c r="I9242">
        <v>0</v>
      </c>
      <c r="J9242">
        <v>28.5</v>
      </c>
      <c r="K9242">
        <v>0</v>
      </c>
      <c r="N9242" t="s">
        <v>1465</v>
      </c>
    </row>
    <row r="9243" spans="1:14" hidden="1" x14ac:dyDescent="0.2">
      <c r="A9243" t="s">
        <v>37</v>
      </c>
      <c r="B9243" t="s">
        <v>1463</v>
      </c>
      <c r="C9243" t="s">
        <v>1145</v>
      </c>
      <c r="E9243" t="s">
        <v>1294</v>
      </c>
      <c r="F9243" t="s">
        <v>1295</v>
      </c>
      <c r="G9243" t="s">
        <v>134</v>
      </c>
      <c r="H9243" t="s">
        <v>64</v>
      </c>
      <c r="I9243">
        <v>0</v>
      </c>
      <c r="J9243">
        <v>28.5</v>
      </c>
      <c r="K9243">
        <v>0</v>
      </c>
      <c r="L9243" t="s">
        <v>24</v>
      </c>
      <c r="M9243" t="s">
        <v>1236</v>
      </c>
    </row>
    <row r="9244" spans="1:14" hidden="1" x14ac:dyDescent="0.2">
      <c r="A9244" t="s">
        <v>37</v>
      </c>
      <c r="B9244" t="s">
        <v>1463</v>
      </c>
      <c r="C9244" t="s">
        <v>1145</v>
      </c>
      <c r="E9244" t="s">
        <v>1466</v>
      </c>
      <c r="F9244" t="s">
        <v>1426</v>
      </c>
      <c r="G9244" t="s">
        <v>134</v>
      </c>
      <c r="H9244" t="s">
        <v>32</v>
      </c>
      <c r="I9244">
        <v>0</v>
      </c>
      <c r="J9244">
        <v>28.5</v>
      </c>
      <c r="K9244">
        <v>0</v>
      </c>
      <c r="L9244" t="s">
        <v>24</v>
      </c>
      <c r="M9244" t="s">
        <v>1293</v>
      </c>
    </row>
    <row r="9245" spans="1:14" hidden="1" x14ac:dyDescent="0.2">
      <c r="A9245" t="s">
        <v>37</v>
      </c>
      <c r="B9245" t="s">
        <v>1463</v>
      </c>
      <c r="C9245" t="s">
        <v>1145</v>
      </c>
      <c r="E9245" t="s">
        <v>1307</v>
      </c>
      <c r="F9245" t="s">
        <v>1308</v>
      </c>
      <c r="G9245" t="s">
        <v>134</v>
      </c>
      <c r="H9245" t="s">
        <v>32</v>
      </c>
      <c r="I9245">
        <v>0</v>
      </c>
      <c r="J9245">
        <v>28.5</v>
      </c>
      <c r="K9245">
        <v>0</v>
      </c>
      <c r="L9245" t="s">
        <v>24</v>
      </c>
      <c r="M9245" t="s">
        <v>1244</v>
      </c>
      <c r="N9245" t="s">
        <v>1467</v>
      </c>
    </row>
    <row r="9246" spans="1:14" hidden="1" x14ac:dyDescent="0.2">
      <c r="A9246" t="s">
        <v>37</v>
      </c>
      <c r="B9246" t="s">
        <v>1463</v>
      </c>
      <c r="C9246" t="s">
        <v>1145</v>
      </c>
      <c r="E9246" t="s">
        <v>1260</v>
      </c>
      <c r="F9246" t="s">
        <v>1261</v>
      </c>
      <c r="G9246" t="s">
        <v>134</v>
      </c>
      <c r="H9246" t="s">
        <v>180</v>
      </c>
      <c r="I9246">
        <v>0</v>
      </c>
      <c r="J9246">
        <v>28.5</v>
      </c>
      <c r="K9246">
        <v>0</v>
      </c>
      <c r="L9246" t="s">
        <v>24</v>
      </c>
      <c r="M9246" t="s">
        <v>616</v>
      </c>
    </row>
    <row r="9247" spans="1:14" hidden="1" x14ac:dyDescent="0.2">
      <c r="A9247" t="s">
        <v>37</v>
      </c>
      <c r="B9247" t="s">
        <v>1463</v>
      </c>
      <c r="C9247" t="s">
        <v>1145</v>
      </c>
      <c r="E9247" t="s">
        <v>1331</v>
      </c>
      <c r="F9247" t="s">
        <v>1332</v>
      </c>
      <c r="G9247" t="s">
        <v>1191</v>
      </c>
      <c r="H9247" t="s">
        <v>145</v>
      </c>
      <c r="I9247">
        <v>0</v>
      </c>
      <c r="J9247">
        <v>28.5</v>
      </c>
      <c r="K9247">
        <v>0</v>
      </c>
      <c r="L9247" t="s">
        <v>24</v>
      </c>
      <c r="M9247" t="s">
        <v>1333</v>
      </c>
    </row>
    <row r="9248" spans="1:14" hidden="1" x14ac:dyDescent="0.2">
      <c r="A9248" t="s">
        <v>37</v>
      </c>
      <c r="B9248" t="s">
        <v>1463</v>
      </c>
      <c r="C9248" t="s">
        <v>1145</v>
      </c>
      <c r="E9248" t="s">
        <v>1268</v>
      </c>
      <c r="F9248" t="s">
        <v>629</v>
      </c>
      <c r="G9248" t="s">
        <v>134</v>
      </c>
      <c r="H9248" t="s">
        <v>32</v>
      </c>
      <c r="I9248">
        <v>0</v>
      </c>
      <c r="J9248">
        <v>28.5</v>
      </c>
      <c r="K9248">
        <v>0</v>
      </c>
      <c r="L9248" t="s">
        <v>162</v>
      </c>
    </row>
    <row r="9249" spans="1:14" hidden="1" x14ac:dyDescent="0.2">
      <c r="A9249" t="s">
        <v>37</v>
      </c>
      <c r="B9249" t="s">
        <v>1463</v>
      </c>
      <c r="C9249" t="s">
        <v>1145</v>
      </c>
      <c r="E9249" t="s">
        <v>628</v>
      </c>
      <c r="F9249" t="s">
        <v>629</v>
      </c>
      <c r="G9249" t="s">
        <v>134</v>
      </c>
      <c r="H9249" t="s">
        <v>32</v>
      </c>
      <c r="I9249">
        <v>0</v>
      </c>
      <c r="J9249">
        <v>28.5</v>
      </c>
      <c r="K9249">
        <v>0</v>
      </c>
      <c r="L9249" t="s">
        <v>162</v>
      </c>
      <c r="N9249" t="s">
        <v>1468</v>
      </c>
    </row>
    <row r="9250" spans="1:14" hidden="1" x14ac:dyDescent="0.2">
      <c r="A9250" t="s">
        <v>37</v>
      </c>
      <c r="B9250" t="s">
        <v>1463</v>
      </c>
      <c r="C9250" t="s">
        <v>1145</v>
      </c>
      <c r="E9250" t="s">
        <v>1291</v>
      </c>
      <c r="F9250" t="s">
        <v>1292</v>
      </c>
      <c r="G9250" t="s">
        <v>134</v>
      </c>
      <c r="H9250" t="s">
        <v>32</v>
      </c>
      <c r="I9250">
        <v>0</v>
      </c>
      <c r="J9250">
        <v>28.5</v>
      </c>
      <c r="K9250">
        <v>0</v>
      </c>
      <c r="L9250" t="s">
        <v>24</v>
      </c>
      <c r="M9250" t="s">
        <v>1293</v>
      </c>
    </row>
    <row r="9251" spans="1:14" hidden="1" x14ac:dyDescent="0.2">
      <c r="A9251" t="s">
        <v>37</v>
      </c>
      <c r="B9251" t="s">
        <v>1463</v>
      </c>
      <c r="C9251" t="s">
        <v>1145</v>
      </c>
      <c r="E9251" t="s">
        <v>1289</v>
      </c>
      <c r="F9251" t="s">
        <v>1290</v>
      </c>
      <c r="G9251" t="s">
        <v>1191</v>
      </c>
      <c r="H9251" t="s">
        <v>32</v>
      </c>
      <c r="I9251">
        <v>0</v>
      </c>
      <c r="J9251">
        <v>28.5</v>
      </c>
      <c r="K9251">
        <v>0</v>
      </c>
      <c r="L9251" t="s">
        <v>24</v>
      </c>
      <c r="M9251" t="s">
        <v>1229</v>
      </c>
    </row>
    <row r="9252" spans="1:14" hidden="1" x14ac:dyDescent="0.2">
      <c r="A9252" t="s">
        <v>37</v>
      </c>
      <c r="B9252" t="s">
        <v>1463</v>
      </c>
      <c r="C9252" t="s">
        <v>1145</v>
      </c>
      <c r="E9252" t="s">
        <v>1240</v>
      </c>
      <c r="F9252" t="s">
        <v>1241</v>
      </c>
      <c r="G9252" t="s">
        <v>134</v>
      </c>
      <c r="H9252" t="s">
        <v>64</v>
      </c>
      <c r="I9252">
        <v>0</v>
      </c>
      <c r="J9252">
        <v>28.5</v>
      </c>
      <c r="K9252">
        <v>0</v>
      </c>
      <c r="L9252" t="s">
        <v>24</v>
      </c>
      <c r="M9252" t="s">
        <v>1152</v>
      </c>
    </row>
    <row r="9253" spans="1:14" hidden="1" x14ac:dyDescent="0.2">
      <c r="A9253" t="s">
        <v>37</v>
      </c>
      <c r="B9253" t="s">
        <v>1463</v>
      </c>
      <c r="C9253" t="s">
        <v>1145</v>
      </c>
      <c r="E9253" t="s">
        <v>1219</v>
      </c>
      <c r="F9253" t="s">
        <v>1214</v>
      </c>
      <c r="G9253" t="s">
        <v>134</v>
      </c>
      <c r="H9253" t="s">
        <v>1215</v>
      </c>
      <c r="I9253">
        <v>0</v>
      </c>
      <c r="J9253">
        <v>28.5</v>
      </c>
      <c r="K9253">
        <v>0</v>
      </c>
      <c r="L9253" t="s">
        <v>135</v>
      </c>
      <c r="M9253" t="s">
        <v>1216</v>
      </c>
    </row>
    <row r="9254" spans="1:14" hidden="1" x14ac:dyDescent="0.2">
      <c r="A9254" t="s">
        <v>37</v>
      </c>
      <c r="B9254" t="s">
        <v>1463</v>
      </c>
      <c r="C9254" t="s">
        <v>1145</v>
      </c>
      <c r="E9254" t="s">
        <v>1195</v>
      </c>
      <c r="F9254" t="s">
        <v>1196</v>
      </c>
      <c r="G9254" t="s">
        <v>134</v>
      </c>
      <c r="H9254" t="s">
        <v>64</v>
      </c>
      <c r="I9254">
        <v>0</v>
      </c>
      <c r="J9254">
        <v>28.5</v>
      </c>
      <c r="K9254">
        <v>0</v>
      </c>
      <c r="L9254" t="s">
        <v>24</v>
      </c>
      <c r="M9254" t="s">
        <v>1197</v>
      </c>
    </row>
    <row r="9255" spans="1:14" hidden="1" x14ac:dyDescent="0.2">
      <c r="A9255" t="s">
        <v>37</v>
      </c>
      <c r="B9255" t="s">
        <v>1463</v>
      </c>
      <c r="C9255" t="s">
        <v>1145</v>
      </c>
      <c r="E9255" t="s">
        <v>1343</v>
      </c>
      <c r="F9255" t="s">
        <v>1344</v>
      </c>
      <c r="I9255">
        <v>0</v>
      </c>
      <c r="J9255">
        <v>28.5</v>
      </c>
      <c r="K9255">
        <v>0</v>
      </c>
      <c r="L9255" t="s">
        <v>217</v>
      </c>
      <c r="M9255" t="s">
        <v>1345</v>
      </c>
    </row>
    <row r="9256" spans="1:14" hidden="1" x14ac:dyDescent="0.2">
      <c r="A9256" t="s">
        <v>37</v>
      </c>
      <c r="B9256" t="s">
        <v>1463</v>
      </c>
      <c r="C9256" t="s">
        <v>1145</v>
      </c>
      <c r="E9256" t="s">
        <v>1331</v>
      </c>
      <c r="F9256" t="s">
        <v>1332</v>
      </c>
      <c r="G9256" t="s">
        <v>1191</v>
      </c>
      <c r="H9256" t="s">
        <v>145</v>
      </c>
      <c r="I9256">
        <v>0</v>
      </c>
      <c r="J9256">
        <v>28.5</v>
      </c>
      <c r="K9256">
        <v>0</v>
      </c>
      <c r="L9256" t="s">
        <v>24</v>
      </c>
      <c r="M9256" t="s">
        <v>1333</v>
      </c>
    </row>
    <row r="9257" spans="1:14" hidden="1" x14ac:dyDescent="0.2">
      <c r="A9257" t="s">
        <v>37</v>
      </c>
      <c r="B9257" t="s">
        <v>1463</v>
      </c>
      <c r="C9257" t="s">
        <v>1145</v>
      </c>
      <c r="E9257" t="s">
        <v>1307</v>
      </c>
      <c r="F9257" t="s">
        <v>1308</v>
      </c>
      <c r="G9257" t="s">
        <v>134</v>
      </c>
      <c r="H9257" t="s">
        <v>32</v>
      </c>
      <c r="I9257">
        <v>0</v>
      </c>
      <c r="J9257">
        <v>28.5</v>
      </c>
      <c r="K9257">
        <v>0</v>
      </c>
      <c r="L9257" t="s">
        <v>24</v>
      </c>
      <c r="M9257" t="s">
        <v>1244</v>
      </c>
      <c r="N9257" t="s">
        <v>1469</v>
      </c>
    </row>
    <row r="9258" spans="1:14" hidden="1" x14ac:dyDescent="0.2">
      <c r="A9258" t="s">
        <v>37</v>
      </c>
      <c r="B9258" t="s">
        <v>1463</v>
      </c>
      <c r="C9258" t="s">
        <v>1145</v>
      </c>
      <c r="E9258" t="s">
        <v>1181</v>
      </c>
      <c r="F9258" t="s">
        <v>1182</v>
      </c>
      <c r="G9258" t="s">
        <v>134</v>
      </c>
      <c r="H9258" t="s">
        <v>32</v>
      </c>
      <c r="I9258">
        <v>0</v>
      </c>
      <c r="J9258">
        <v>28.5</v>
      </c>
      <c r="K9258">
        <v>0</v>
      </c>
      <c r="L9258" t="s">
        <v>24</v>
      </c>
      <c r="M9258" t="s">
        <v>1173</v>
      </c>
    </row>
    <row r="9259" spans="1:14" hidden="1" x14ac:dyDescent="0.2">
      <c r="A9259" t="s">
        <v>39</v>
      </c>
      <c r="B9259" t="s">
        <v>1463</v>
      </c>
      <c r="C9259" t="s">
        <v>1145</v>
      </c>
      <c r="E9259" t="s">
        <v>20</v>
      </c>
      <c r="I9259">
        <v>0</v>
      </c>
      <c r="J9259">
        <v>28.5</v>
      </c>
      <c r="K9259">
        <v>0</v>
      </c>
      <c r="N9259" t="s">
        <v>1464</v>
      </c>
    </row>
    <row r="9260" spans="1:14" hidden="1" x14ac:dyDescent="0.2">
      <c r="A9260" t="s">
        <v>39</v>
      </c>
      <c r="B9260" t="s">
        <v>1463</v>
      </c>
      <c r="C9260" t="s">
        <v>1145</v>
      </c>
      <c r="E9260" t="s">
        <v>17</v>
      </c>
      <c r="I9260">
        <v>8</v>
      </c>
      <c r="J9260">
        <v>28.5</v>
      </c>
      <c r="K9260">
        <v>228</v>
      </c>
    </row>
    <row r="9261" spans="1:14" hidden="1" x14ac:dyDescent="0.2">
      <c r="A9261" t="s">
        <v>39</v>
      </c>
      <c r="B9261" t="s">
        <v>1463</v>
      </c>
      <c r="C9261" t="s">
        <v>1145</v>
      </c>
      <c r="E9261" t="s">
        <v>557</v>
      </c>
      <c r="I9261">
        <v>0</v>
      </c>
      <c r="J9261">
        <v>28.5</v>
      </c>
      <c r="K9261">
        <v>0</v>
      </c>
    </row>
    <row r="9262" spans="1:14" hidden="1" x14ac:dyDescent="0.2">
      <c r="A9262" t="s">
        <v>39</v>
      </c>
      <c r="B9262" t="s">
        <v>1463</v>
      </c>
      <c r="C9262" t="s">
        <v>1145</v>
      </c>
      <c r="E9262" t="s">
        <v>46</v>
      </c>
      <c r="I9262">
        <v>0</v>
      </c>
      <c r="J9262">
        <v>28.5</v>
      </c>
      <c r="K9262">
        <v>0</v>
      </c>
    </row>
    <row r="9263" spans="1:14" hidden="1" x14ac:dyDescent="0.2">
      <c r="A9263" t="s">
        <v>39</v>
      </c>
      <c r="B9263" t="s">
        <v>1463</v>
      </c>
      <c r="C9263" t="s">
        <v>1145</v>
      </c>
      <c r="E9263" t="s">
        <v>116</v>
      </c>
      <c r="I9263">
        <v>0</v>
      </c>
      <c r="J9263">
        <v>28.5</v>
      </c>
      <c r="K9263">
        <v>0</v>
      </c>
    </row>
    <row r="9264" spans="1:14" hidden="1" x14ac:dyDescent="0.2">
      <c r="A9264" t="s">
        <v>39</v>
      </c>
      <c r="B9264" t="s">
        <v>1463</v>
      </c>
      <c r="C9264" t="s">
        <v>1145</v>
      </c>
      <c r="E9264" t="s">
        <v>92</v>
      </c>
      <c r="I9264">
        <v>0</v>
      </c>
      <c r="J9264">
        <v>28.5</v>
      </c>
      <c r="K9264">
        <v>0</v>
      </c>
      <c r="N9264" t="s">
        <v>1465</v>
      </c>
    </row>
    <row r="9265" spans="1:14" hidden="1" x14ac:dyDescent="0.2">
      <c r="A9265" t="s">
        <v>39</v>
      </c>
      <c r="B9265" t="s">
        <v>1463</v>
      </c>
      <c r="C9265" t="s">
        <v>1145</v>
      </c>
      <c r="E9265" t="s">
        <v>1294</v>
      </c>
      <c r="F9265" t="s">
        <v>1295</v>
      </c>
      <c r="G9265" t="s">
        <v>134</v>
      </c>
      <c r="H9265" t="s">
        <v>64</v>
      </c>
      <c r="I9265">
        <v>0</v>
      </c>
      <c r="J9265">
        <v>28.5</v>
      </c>
      <c r="K9265">
        <v>0</v>
      </c>
      <c r="L9265" t="s">
        <v>24</v>
      </c>
      <c r="M9265" t="s">
        <v>1236</v>
      </c>
    </row>
    <row r="9266" spans="1:14" hidden="1" x14ac:dyDescent="0.2">
      <c r="A9266" t="s">
        <v>39</v>
      </c>
      <c r="B9266" t="s">
        <v>1463</v>
      </c>
      <c r="C9266" t="s">
        <v>1145</v>
      </c>
      <c r="E9266" t="s">
        <v>1466</v>
      </c>
      <c r="F9266" t="s">
        <v>1426</v>
      </c>
      <c r="G9266" t="s">
        <v>134</v>
      </c>
      <c r="H9266" t="s">
        <v>32</v>
      </c>
      <c r="I9266">
        <v>0</v>
      </c>
      <c r="J9266">
        <v>28.5</v>
      </c>
      <c r="K9266">
        <v>0</v>
      </c>
      <c r="L9266" t="s">
        <v>24</v>
      </c>
      <c r="M9266" t="s">
        <v>1293</v>
      </c>
    </row>
    <row r="9267" spans="1:14" hidden="1" x14ac:dyDescent="0.2">
      <c r="A9267" t="s">
        <v>39</v>
      </c>
      <c r="B9267" t="s">
        <v>1463</v>
      </c>
      <c r="C9267" t="s">
        <v>1145</v>
      </c>
      <c r="E9267" t="s">
        <v>1307</v>
      </c>
      <c r="F9267" t="s">
        <v>1308</v>
      </c>
      <c r="G9267" t="s">
        <v>134</v>
      </c>
      <c r="H9267" t="s">
        <v>32</v>
      </c>
      <c r="I9267">
        <v>0</v>
      </c>
      <c r="J9267">
        <v>28.5</v>
      </c>
      <c r="K9267">
        <v>0</v>
      </c>
      <c r="L9267" t="s">
        <v>24</v>
      </c>
      <c r="M9267" t="s">
        <v>1244</v>
      </c>
      <c r="N9267" t="s">
        <v>1467</v>
      </c>
    </row>
    <row r="9268" spans="1:14" hidden="1" x14ac:dyDescent="0.2">
      <c r="A9268" t="s">
        <v>39</v>
      </c>
      <c r="B9268" t="s">
        <v>1463</v>
      </c>
      <c r="C9268" t="s">
        <v>1145</v>
      </c>
      <c r="E9268" t="s">
        <v>1260</v>
      </c>
      <c r="F9268" t="s">
        <v>1261</v>
      </c>
      <c r="G9268" t="s">
        <v>134</v>
      </c>
      <c r="H9268" t="s">
        <v>180</v>
      </c>
      <c r="I9268">
        <v>0</v>
      </c>
      <c r="J9268">
        <v>28.5</v>
      </c>
      <c r="K9268">
        <v>0</v>
      </c>
      <c r="L9268" t="s">
        <v>24</v>
      </c>
      <c r="M9268" t="s">
        <v>616</v>
      </c>
    </row>
    <row r="9269" spans="1:14" hidden="1" x14ac:dyDescent="0.2">
      <c r="A9269" t="s">
        <v>39</v>
      </c>
      <c r="B9269" t="s">
        <v>1463</v>
      </c>
      <c r="C9269" t="s">
        <v>1145</v>
      </c>
      <c r="E9269" t="s">
        <v>1331</v>
      </c>
      <c r="F9269" t="s">
        <v>1332</v>
      </c>
      <c r="G9269" t="s">
        <v>1191</v>
      </c>
      <c r="H9269" t="s">
        <v>145</v>
      </c>
      <c r="I9269">
        <v>0</v>
      </c>
      <c r="J9269">
        <v>28.5</v>
      </c>
      <c r="K9269">
        <v>0</v>
      </c>
      <c r="L9269" t="s">
        <v>24</v>
      </c>
      <c r="M9269" t="s">
        <v>1333</v>
      </c>
    </row>
    <row r="9270" spans="1:14" hidden="1" x14ac:dyDescent="0.2">
      <c r="A9270" t="s">
        <v>39</v>
      </c>
      <c r="B9270" t="s">
        <v>1463</v>
      </c>
      <c r="C9270" t="s">
        <v>1145</v>
      </c>
      <c r="E9270" t="s">
        <v>1268</v>
      </c>
      <c r="F9270" t="s">
        <v>629</v>
      </c>
      <c r="G9270" t="s">
        <v>134</v>
      </c>
      <c r="H9270" t="s">
        <v>32</v>
      </c>
      <c r="I9270">
        <v>0</v>
      </c>
      <c r="J9270">
        <v>28.5</v>
      </c>
      <c r="K9270">
        <v>0</v>
      </c>
      <c r="L9270" t="s">
        <v>162</v>
      </c>
    </row>
    <row r="9271" spans="1:14" hidden="1" x14ac:dyDescent="0.2">
      <c r="A9271" t="s">
        <v>39</v>
      </c>
      <c r="B9271" t="s">
        <v>1463</v>
      </c>
      <c r="C9271" t="s">
        <v>1145</v>
      </c>
      <c r="E9271" t="s">
        <v>628</v>
      </c>
      <c r="F9271" t="s">
        <v>629</v>
      </c>
      <c r="G9271" t="s">
        <v>134</v>
      </c>
      <c r="H9271" t="s">
        <v>32</v>
      </c>
      <c r="I9271">
        <v>0</v>
      </c>
      <c r="J9271">
        <v>28.5</v>
      </c>
      <c r="K9271">
        <v>0</v>
      </c>
      <c r="L9271" t="s">
        <v>162</v>
      </c>
      <c r="N9271" t="s">
        <v>1468</v>
      </c>
    </row>
    <row r="9272" spans="1:14" hidden="1" x14ac:dyDescent="0.2">
      <c r="A9272" t="s">
        <v>39</v>
      </c>
      <c r="B9272" t="s">
        <v>1463</v>
      </c>
      <c r="C9272" t="s">
        <v>1145</v>
      </c>
      <c r="E9272" t="s">
        <v>1291</v>
      </c>
      <c r="F9272" t="s">
        <v>1292</v>
      </c>
      <c r="G9272" t="s">
        <v>134</v>
      </c>
      <c r="H9272" t="s">
        <v>32</v>
      </c>
      <c r="I9272">
        <v>0</v>
      </c>
      <c r="J9272">
        <v>28.5</v>
      </c>
      <c r="K9272">
        <v>0</v>
      </c>
      <c r="L9272" t="s">
        <v>24</v>
      </c>
      <c r="M9272" t="s">
        <v>1293</v>
      </c>
    </row>
    <row r="9273" spans="1:14" hidden="1" x14ac:dyDescent="0.2">
      <c r="A9273" t="s">
        <v>39</v>
      </c>
      <c r="B9273" t="s">
        <v>1463</v>
      </c>
      <c r="C9273" t="s">
        <v>1145</v>
      </c>
      <c r="E9273" t="s">
        <v>1289</v>
      </c>
      <c r="F9273" t="s">
        <v>1290</v>
      </c>
      <c r="G9273" t="s">
        <v>1191</v>
      </c>
      <c r="H9273" t="s">
        <v>32</v>
      </c>
      <c r="I9273">
        <v>0</v>
      </c>
      <c r="J9273">
        <v>28.5</v>
      </c>
      <c r="K9273">
        <v>0</v>
      </c>
      <c r="L9273" t="s">
        <v>24</v>
      </c>
      <c r="M9273" t="s">
        <v>1229</v>
      </c>
    </row>
    <row r="9274" spans="1:14" hidden="1" x14ac:dyDescent="0.2">
      <c r="A9274" t="s">
        <v>39</v>
      </c>
      <c r="B9274" t="s">
        <v>1463</v>
      </c>
      <c r="C9274" t="s">
        <v>1145</v>
      </c>
      <c r="E9274" t="s">
        <v>1240</v>
      </c>
      <c r="F9274" t="s">
        <v>1241</v>
      </c>
      <c r="G9274" t="s">
        <v>134</v>
      </c>
      <c r="H9274" t="s">
        <v>64</v>
      </c>
      <c r="I9274">
        <v>0</v>
      </c>
      <c r="J9274">
        <v>28.5</v>
      </c>
      <c r="K9274">
        <v>0</v>
      </c>
      <c r="L9274" t="s">
        <v>24</v>
      </c>
      <c r="M9274" t="s">
        <v>1152</v>
      </c>
    </row>
    <row r="9275" spans="1:14" hidden="1" x14ac:dyDescent="0.2">
      <c r="A9275" t="s">
        <v>39</v>
      </c>
      <c r="B9275" t="s">
        <v>1463</v>
      </c>
      <c r="C9275" t="s">
        <v>1145</v>
      </c>
      <c r="E9275" t="s">
        <v>1219</v>
      </c>
      <c r="F9275" t="s">
        <v>1214</v>
      </c>
      <c r="G9275" t="s">
        <v>134</v>
      </c>
      <c r="H9275" t="s">
        <v>1215</v>
      </c>
      <c r="I9275">
        <v>0</v>
      </c>
      <c r="J9275">
        <v>28.5</v>
      </c>
      <c r="K9275">
        <v>0</v>
      </c>
      <c r="L9275" t="s">
        <v>135</v>
      </c>
      <c r="M9275" t="s">
        <v>1216</v>
      </c>
    </row>
    <row r="9276" spans="1:14" hidden="1" x14ac:dyDescent="0.2">
      <c r="A9276" t="s">
        <v>39</v>
      </c>
      <c r="B9276" t="s">
        <v>1463</v>
      </c>
      <c r="C9276" t="s">
        <v>1145</v>
      </c>
      <c r="E9276" t="s">
        <v>1195</v>
      </c>
      <c r="F9276" t="s">
        <v>1196</v>
      </c>
      <c r="G9276" t="s">
        <v>134</v>
      </c>
      <c r="H9276" t="s">
        <v>64</v>
      </c>
      <c r="I9276">
        <v>0</v>
      </c>
      <c r="J9276">
        <v>28.5</v>
      </c>
      <c r="K9276">
        <v>0</v>
      </c>
      <c r="L9276" t="s">
        <v>24</v>
      </c>
      <c r="M9276" t="s">
        <v>1197</v>
      </c>
    </row>
    <row r="9277" spans="1:14" hidden="1" x14ac:dyDescent="0.2">
      <c r="A9277" t="s">
        <v>39</v>
      </c>
      <c r="B9277" t="s">
        <v>1463</v>
      </c>
      <c r="C9277" t="s">
        <v>1145</v>
      </c>
      <c r="E9277" t="s">
        <v>1343</v>
      </c>
      <c r="F9277" t="s">
        <v>1344</v>
      </c>
      <c r="I9277">
        <v>0</v>
      </c>
      <c r="J9277">
        <v>28.5</v>
      </c>
      <c r="K9277">
        <v>0</v>
      </c>
      <c r="L9277" t="s">
        <v>217</v>
      </c>
      <c r="M9277" t="s">
        <v>1345</v>
      </c>
    </row>
    <row r="9278" spans="1:14" hidden="1" x14ac:dyDescent="0.2">
      <c r="A9278" t="s">
        <v>39</v>
      </c>
      <c r="B9278" t="s">
        <v>1463</v>
      </c>
      <c r="C9278" t="s">
        <v>1145</v>
      </c>
      <c r="E9278" t="s">
        <v>1331</v>
      </c>
      <c r="F9278" t="s">
        <v>1332</v>
      </c>
      <c r="G9278" t="s">
        <v>1191</v>
      </c>
      <c r="H9278" t="s">
        <v>145</v>
      </c>
      <c r="I9278">
        <v>0</v>
      </c>
      <c r="J9278">
        <v>28.5</v>
      </c>
      <c r="K9278">
        <v>0</v>
      </c>
      <c r="L9278" t="s">
        <v>24</v>
      </c>
      <c r="M9278" t="s">
        <v>1333</v>
      </c>
    </row>
    <row r="9279" spans="1:14" hidden="1" x14ac:dyDescent="0.2">
      <c r="A9279" t="s">
        <v>39</v>
      </c>
      <c r="B9279" t="s">
        <v>1463</v>
      </c>
      <c r="C9279" t="s">
        <v>1145</v>
      </c>
      <c r="E9279" t="s">
        <v>1307</v>
      </c>
      <c r="F9279" t="s">
        <v>1308</v>
      </c>
      <c r="G9279" t="s">
        <v>134</v>
      </c>
      <c r="H9279" t="s">
        <v>32</v>
      </c>
      <c r="I9279">
        <v>0</v>
      </c>
      <c r="J9279">
        <v>28.5</v>
      </c>
      <c r="K9279">
        <v>0</v>
      </c>
      <c r="L9279" t="s">
        <v>24</v>
      </c>
      <c r="M9279" t="s">
        <v>1244</v>
      </c>
      <c r="N9279" t="s">
        <v>1469</v>
      </c>
    </row>
    <row r="9280" spans="1:14" hidden="1" x14ac:dyDescent="0.2">
      <c r="A9280" t="s">
        <v>39</v>
      </c>
      <c r="B9280" t="s">
        <v>1463</v>
      </c>
      <c r="C9280" t="s">
        <v>1145</v>
      </c>
      <c r="E9280" t="s">
        <v>1181</v>
      </c>
      <c r="F9280" t="s">
        <v>1182</v>
      </c>
      <c r="G9280" t="s">
        <v>134</v>
      </c>
      <c r="H9280" t="s">
        <v>32</v>
      </c>
      <c r="I9280">
        <v>0</v>
      </c>
      <c r="J9280">
        <v>28.5</v>
      </c>
      <c r="K9280">
        <v>0</v>
      </c>
      <c r="L9280" t="s">
        <v>24</v>
      </c>
      <c r="M9280" t="s">
        <v>1173</v>
      </c>
    </row>
    <row r="9281" spans="1:14" hidden="1" x14ac:dyDescent="0.2">
      <c r="A9281" t="s">
        <v>44</v>
      </c>
      <c r="B9281" t="s">
        <v>1463</v>
      </c>
      <c r="C9281" t="s">
        <v>1145</v>
      </c>
      <c r="E9281" t="s">
        <v>20</v>
      </c>
      <c r="I9281">
        <v>0</v>
      </c>
      <c r="J9281">
        <v>28.5</v>
      </c>
      <c r="K9281">
        <v>0</v>
      </c>
      <c r="N9281" t="s">
        <v>1464</v>
      </c>
    </row>
    <row r="9282" spans="1:14" hidden="1" x14ac:dyDescent="0.2">
      <c r="A9282" t="s">
        <v>44</v>
      </c>
      <c r="B9282" t="s">
        <v>1463</v>
      </c>
      <c r="C9282" t="s">
        <v>1145</v>
      </c>
      <c r="E9282" t="s">
        <v>17</v>
      </c>
      <c r="I9282">
        <v>12</v>
      </c>
      <c r="J9282">
        <v>28.5</v>
      </c>
      <c r="K9282">
        <v>342</v>
      </c>
    </row>
    <row r="9283" spans="1:14" hidden="1" x14ac:dyDescent="0.2">
      <c r="A9283" t="s">
        <v>44</v>
      </c>
      <c r="B9283" t="s">
        <v>1463</v>
      </c>
      <c r="C9283" t="s">
        <v>1145</v>
      </c>
      <c r="E9283" t="s">
        <v>557</v>
      </c>
      <c r="I9283">
        <v>0</v>
      </c>
      <c r="J9283">
        <v>28.5</v>
      </c>
      <c r="K9283">
        <v>0</v>
      </c>
    </row>
    <row r="9284" spans="1:14" hidden="1" x14ac:dyDescent="0.2">
      <c r="A9284" t="s">
        <v>44</v>
      </c>
      <c r="B9284" t="s">
        <v>1463</v>
      </c>
      <c r="C9284" t="s">
        <v>1145</v>
      </c>
      <c r="E9284" t="s">
        <v>46</v>
      </c>
      <c r="I9284">
        <v>0</v>
      </c>
      <c r="J9284">
        <v>28.5</v>
      </c>
      <c r="K9284">
        <v>0</v>
      </c>
    </row>
    <row r="9285" spans="1:14" hidden="1" x14ac:dyDescent="0.2">
      <c r="A9285" t="s">
        <v>44</v>
      </c>
      <c r="B9285" t="s">
        <v>1463</v>
      </c>
      <c r="C9285" t="s">
        <v>1145</v>
      </c>
      <c r="E9285" t="s">
        <v>116</v>
      </c>
      <c r="I9285">
        <v>0</v>
      </c>
      <c r="J9285">
        <v>28.5</v>
      </c>
      <c r="K9285">
        <v>0</v>
      </c>
    </row>
    <row r="9286" spans="1:14" hidden="1" x14ac:dyDescent="0.2">
      <c r="A9286" t="s">
        <v>44</v>
      </c>
      <c r="B9286" t="s">
        <v>1463</v>
      </c>
      <c r="C9286" t="s">
        <v>1145</v>
      </c>
      <c r="E9286" t="s">
        <v>92</v>
      </c>
      <c r="I9286">
        <v>0</v>
      </c>
      <c r="J9286">
        <v>28.5</v>
      </c>
      <c r="K9286">
        <v>0</v>
      </c>
      <c r="N9286" t="s">
        <v>1465</v>
      </c>
    </row>
    <row r="9287" spans="1:14" hidden="1" x14ac:dyDescent="0.2">
      <c r="A9287" t="s">
        <v>44</v>
      </c>
      <c r="B9287" t="s">
        <v>1463</v>
      </c>
      <c r="C9287" t="s">
        <v>1145</v>
      </c>
      <c r="E9287" t="s">
        <v>1294</v>
      </c>
      <c r="F9287" t="s">
        <v>1295</v>
      </c>
      <c r="G9287" t="s">
        <v>134</v>
      </c>
      <c r="H9287" t="s">
        <v>64</v>
      </c>
      <c r="I9287">
        <v>0</v>
      </c>
      <c r="J9287">
        <v>28.5</v>
      </c>
      <c r="K9287">
        <v>0</v>
      </c>
      <c r="L9287" t="s">
        <v>24</v>
      </c>
      <c r="M9287" t="s">
        <v>1236</v>
      </c>
    </row>
    <row r="9288" spans="1:14" hidden="1" x14ac:dyDescent="0.2">
      <c r="A9288" t="s">
        <v>44</v>
      </c>
      <c r="B9288" t="s">
        <v>1463</v>
      </c>
      <c r="C9288" t="s">
        <v>1145</v>
      </c>
      <c r="E9288" t="s">
        <v>1466</v>
      </c>
      <c r="F9288" t="s">
        <v>1426</v>
      </c>
      <c r="G9288" t="s">
        <v>134</v>
      </c>
      <c r="H9288" t="s">
        <v>32</v>
      </c>
      <c r="I9288">
        <v>0</v>
      </c>
      <c r="J9288">
        <v>28.5</v>
      </c>
      <c r="K9288">
        <v>0</v>
      </c>
      <c r="L9288" t="s">
        <v>24</v>
      </c>
      <c r="M9288" t="s">
        <v>1293</v>
      </c>
    </row>
    <row r="9289" spans="1:14" hidden="1" x14ac:dyDescent="0.2">
      <c r="A9289" t="s">
        <v>44</v>
      </c>
      <c r="B9289" t="s">
        <v>1463</v>
      </c>
      <c r="C9289" t="s">
        <v>1145</v>
      </c>
      <c r="E9289" t="s">
        <v>1307</v>
      </c>
      <c r="F9289" t="s">
        <v>1308</v>
      </c>
      <c r="G9289" t="s">
        <v>134</v>
      </c>
      <c r="H9289" t="s">
        <v>32</v>
      </c>
      <c r="I9289">
        <v>0</v>
      </c>
      <c r="J9289">
        <v>28.5</v>
      </c>
      <c r="K9289">
        <v>0</v>
      </c>
      <c r="L9289" t="s">
        <v>24</v>
      </c>
      <c r="M9289" t="s">
        <v>1244</v>
      </c>
      <c r="N9289" t="s">
        <v>1467</v>
      </c>
    </row>
    <row r="9290" spans="1:14" hidden="1" x14ac:dyDescent="0.2">
      <c r="A9290" t="s">
        <v>44</v>
      </c>
      <c r="B9290" t="s">
        <v>1463</v>
      </c>
      <c r="C9290" t="s">
        <v>1145</v>
      </c>
      <c r="E9290" t="s">
        <v>1260</v>
      </c>
      <c r="F9290" t="s">
        <v>1261</v>
      </c>
      <c r="G9290" t="s">
        <v>134</v>
      </c>
      <c r="H9290" t="s">
        <v>180</v>
      </c>
      <c r="I9290">
        <v>0</v>
      </c>
      <c r="J9290">
        <v>28.5</v>
      </c>
      <c r="K9290">
        <v>0</v>
      </c>
      <c r="L9290" t="s">
        <v>24</v>
      </c>
      <c r="M9290" t="s">
        <v>616</v>
      </c>
    </row>
    <row r="9291" spans="1:14" hidden="1" x14ac:dyDescent="0.2">
      <c r="A9291" t="s">
        <v>44</v>
      </c>
      <c r="B9291" t="s">
        <v>1463</v>
      </c>
      <c r="C9291" t="s">
        <v>1145</v>
      </c>
      <c r="E9291" t="s">
        <v>1331</v>
      </c>
      <c r="F9291" t="s">
        <v>1332</v>
      </c>
      <c r="G9291" t="s">
        <v>1191</v>
      </c>
      <c r="H9291" t="s">
        <v>145</v>
      </c>
      <c r="I9291">
        <v>0</v>
      </c>
      <c r="J9291">
        <v>28.5</v>
      </c>
      <c r="K9291">
        <v>0</v>
      </c>
      <c r="L9291" t="s">
        <v>24</v>
      </c>
      <c r="M9291" t="s">
        <v>1333</v>
      </c>
    </row>
    <row r="9292" spans="1:14" hidden="1" x14ac:dyDescent="0.2">
      <c r="A9292" t="s">
        <v>44</v>
      </c>
      <c r="B9292" t="s">
        <v>1463</v>
      </c>
      <c r="C9292" t="s">
        <v>1145</v>
      </c>
      <c r="E9292" t="s">
        <v>1268</v>
      </c>
      <c r="F9292" t="s">
        <v>629</v>
      </c>
      <c r="G9292" t="s">
        <v>134</v>
      </c>
      <c r="H9292" t="s">
        <v>32</v>
      </c>
      <c r="I9292">
        <v>0</v>
      </c>
      <c r="J9292">
        <v>28.5</v>
      </c>
      <c r="K9292">
        <v>0</v>
      </c>
      <c r="L9292" t="s">
        <v>162</v>
      </c>
    </row>
    <row r="9293" spans="1:14" hidden="1" x14ac:dyDescent="0.2">
      <c r="A9293" t="s">
        <v>44</v>
      </c>
      <c r="B9293" t="s">
        <v>1463</v>
      </c>
      <c r="C9293" t="s">
        <v>1145</v>
      </c>
      <c r="E9293" t="s">
        <v>628</v>
      </c>
      <c r="F9293" t="s">
        <v>629</v>
      </c>
      <c r="G9293" t="s">
        <v>134</v>
      </c>
      <c r="H9293" t="s">
        <v>32</v>
      </c>
      <c r="I9293">
        <v>0</v>
      </c>
      <c r="J9293">
        <v>28.5</v>
      </c>
      <c r="K9293">
        <v>0</v>
      </c>
      <c r="L9293" t="s">
        <v>162</v>
      </c>
      <c r="N9293" t="s">
        <v>1468</v>
      </c>
    </row>
    <row r="9294" spans="1:14" hidden="1" x14ac:dyDescent="0.2">
      <c r="A9294" t="s">
        <v>44</v>
      </c>
      <c r="B9294" t="s">
        <v>1463</v>
      </c>
      <c r="C9294" t="s">
        <v>1145</v>
      </c>
      <c r="E9294" t="s">
        <v>1291</v>
      </c>
      <c r="F9294" t="s">
        <v>1292</v>
      </c>
      <c r="G9294" t="s">
        <v>134</v>
      </c>
      <c r="H9294" t="s">
        <v>32</v>
      </c>
      <c r="I9294">
        <v>0</v>
      </c>
      <c r="J9294">
        <v>28.5</v>
      </c>
      <c r="K9294">
        <v>0</v>
      </c>
      <c r="L9294" t="s">
        <v>24</v>
      </c>
      <c r="M9294" t="s">
        <v>1293</v>
      </c>
    </row>
    <row r="9295" spans="1:14" hidden="1" x14ac:dyDescent="0.2">
      <c r="A9295" t="s">
        <v>44</v>
      </c>
      <c r="B9295" t="s">
        <v>1463</v>
      </c>
      <c r="C9295" t="s">
        <v>1145</v>
      </c>
      <c r="E9295" t="s">
        <v>1289</v>
      </c>
      <c r="F9295" t="s">
        <v>1290</v>
      </c>
      <c r="G9295" t="s">
        <v>1191</v>
      </c>
      <c r="H9295" t="s">
        <v>32</v>
      </c>
      <c r="I9295">
        <v>0</v>
      </c>
      <c r="J9295">
        <v>28.5</v>
      </c>
      <c r="K9295">
        <v>0</v>
      </c>
      <c r="L9295" t="s">
        <v>24</v>
      </c>
      <c r="M9295" t="s">
        <v>1229</v>
      </c>
    </row>
    <row r="9296" spans="1:14" hidden="1" x14ac:dyDescent="0.2">
      <c r="A9296" t="s">
        <v>44</v>
      </c>
      <c r="B9296" t="s">
        <v>1463</v>
      </c>
      <c r="C9296" t="s">
        <v>1145</v>
      </c>
      <c r="E9296" t="s">
        <v>1240</v>
      </c>
      <c r="F9296" t="s">
        <v>1241</v>
      </c>
      <c r="G9296" t="s">
        <v>134</v>
      </c>
      <c r="H9296" t="s">
        <v>64</v>
      </c>
      <c r="I9296">
        <v>0</v>
      </c>
      <c r="J9296">
        <v>28.5</v>
      </c>
      <c r="K9296">
        <v>0</v>
      </c>
      <c r="L9296" t="s">
        <v>24</v>
      </c>
      <c r="M9296" t="s">
        <v>1152</v>
      </c>
    </row>
    <row r="9297" spans="1:14" hidden="1" x14ac:dyDescent="0.2">
      <c r="A9297" t="s">
        <v>44</v>
      </c>
      <c r="B9297" t="s">
        <v>1463</v>
      </c>
      <c r="C9297" t="s">
        <v>1145</v>
      </c>
      <c r="E9297" t="s">
        <v>1219</v>
      </c>
      <c r="F9297" t="s">
        <v>1214</v>
      </c>
      <c r="G9297" t="s">
        <v>134</v>
      </c>
      <c r="H9297" t="s">
        <v>1215</v>
      </c>
      <c r="I9297">
        <v>0</v>
      </c>
      <c r="J9297">
        <v>28.5</v>
      </c>
      <c r="K9297">
        <v>0</v>
      </c>
      <c r="L9297" t="s">
        <v>135</v>
      </c>
      <c r="M9297" t="s">
        <v>1216</v>
      </c>
    </row>
    <row r="9298" spans="1:14" hidden="1" x14ac:dyDescent="0.2">
      <c r="A9298" t="s">
        <v>44</v>
      </c>
      <c r="B9298" t="s">
        <v>1463</v>
      </c>
      <c r="C9298" t="s">
        <v>1145</v>
      </c>
      <c r="E9298" t="s">
        <v>1195</v>
      </c>
      <c r="F9298" t="s">
        <v>1196</v>
      </c>
      <c r="G9298" t="s">
        <v>134</v>
      </c>
      <c r="H9298" t="s">
        <v>64</v>
      </c>
      <c r="I9298">
        <v>0</v>
      </c>
      <c r="J9298">
        <v>28.5</v>
      </c>
      <c r="K9298">
        <v>0</v>
      </c>
      <c r="L9298" t="s">
        <v>24</v>
      </c>
      <c r="M9298" t="s">
        <v>1197</v>
      </c>
    </row>
    <row r="9299" spans="1:14" hidden="1" x14ac:dyDescent="0.2">
      <c r="A9299" t="s">
        <v>44</v>
      </c>
      <c r="B9299" t="s">
        <v>1463</v>
      </c>
      <c r="C9299" t="s">
        <v>1145</v>
      </c>
      <c r="E9299" t="s">
        <v>1343</v>
      </c>
      <c r="F9299" t="s">
        <v>1344</v>
      </c>
      <c r="I9299">
        <v>0</v>
      </c>
      <c r="J9299">
        <v>28.5</v>
      </c>
      <c r="K9299">
        <v>0</v>
      </c>
      <c r="L9299" t="s">
        <v>217</v>
      </c>
      <c r="M9299" t="s">
        <v>1345</v>
      </c>
    </row>
    <row r="9300" spans="1:14" hidden="1" x14ac:dyDescent="0.2">
      <c r="A9300" t="s">
        <v>44</v>
      </c>
      <c r="B9300" t="s">
        <v>1463</v>
      </c>
      <c r="C9300" t="s">
        <v>1145</v>
      </c>
      <c r="E9300" t="s">
        <v>1331</v>
      </c>
      <c r="F9300" t="s">
        <v>1332</v>
      </c>
      <c r="G9300" t="s">
        <v>1191</v>
      </c>
      <c r="H9300" t="s">
        <v>145</v>
      </c>
      <c r="I9300">
        <v>0</v>
      </c>
      <c r="J9300">
        <v>28.5</v>
      </c>
      <c r="K9300">
        <v>0</v>
      </c>
      <c r="L9300" t="s">
        <v>24</v>
      </c>
      <c r="M9300" t="s">
        <v>1333</v>
      </c>
    </row>
    <row r="9301" spans="1:14" hidden="1" x14ac:dyDescent="0.2">
      <c r="A9301" t="s">
        <v>44</v>
      </c>
      <c r="B9301" t="s">
        <v>1463</v>
      </c>
      <c r="C9301" t="s">
        <v>1145</v>
      </c>
      <c r="E9301" t="s">
        <v>1307</v>
      </c>
      <c r="F9301" t="s">
        <v>1308</v>
      </c>
      <c r="G9301" t="s">
        <v>134</v>
      </c>
      <c r="H9301" t="s">
        <v>32</v>
      </c>
      <c r="I9301">
        <v>0</v>
      </c>
      <c r="J9301">
        <v>28.5</v>
      </c>
      <c r="K9301">
        <v>0</v>
      </c>
      <c r="L9301" t="s">
        <v>24</v>
      </c>
      <c r="M9301" t="s">
        <v>1244</v>
      </c>
      <c r="N9301" t="s">
        <v>1469</v>
      </c>
    </row>
    <row r="9302" spans="1:14" hidden="1" x14ac:dyDescent="0.2">
      <c r="A9302" t="s">
        <v>44</v>
      </c>
      <c r="B9302" t="s">
        <v>1463</v>
      </c>
      <c r="C9302" t="s">
        <v>1145</v>
      </c>
      <c r="E9302" t="s">
        <v>1181</v>
      </c>
      <c r="F9302" t="s">
        <v>1182</v>
      </c>
      <c r="G9302" t="s">
        <v>134</v>
      </c>
      <c r="H9302" t="s">
        <v>32</v>
      </c>
      <c r="I9302">
        <v>0</v>
      </c>
      <c r="J9302">
        <v>28.5</v>
      </c>
      <c r="K9302">
        <v>0</v>
      </c>
      <c r="L9302" t="s">
        <v>24</v>
      </c>
      <c r="M9302" t="s">
        <v>1173</v>
      </c>
    </row>
    <row r="9303" spans="1:14" hidden="1" x14ac:dyDescent="0.2">
      <c r="A9303" t="s">
        <v>47</v>
      </c>
      <c r="B9303" t="s">
        <v>1463</v>
      </c>
      <c r="C9303" t="s">
        <v>1145</v>
      </c>
      <c r="E9303" t="s">
        <v>20</v>
      </c>
      <c r="I9303">
        <v>0</v>
      </c>
      <c r="J9303">
        <v>28.5</v>
      </c>
      <c r="K9303">
        <v>0</v>
      </c>
      <c r="N9303" t="s">
        <v>1464</v>
      </c>
    </row>
    <row r="9304" spans="1:14" hidden="1" x14ac:dyDescent="0.2">
      <c r="A9304" t="s">
        <v>47</v>
      </c>
      <c r="B9304" t="s">
        <v>1463</v>
      </c>
      <c r="C9304" t="s">
        <v>1145</v>
      </c>
      <c r="E9304" t="s">
        <v>17</v>
      </c>
      <c r="I9304">
        <v>0</v>
      </c>
      <c r="J9304">
        <v>28.5</v>
      </c>
      <c r="K9304">
        <v>0</v>
      </c>
    </row>
    <row r="9305" spans="1:14" hidden="1" x14ac:dyDescent="0.2">
      <c r="A9305" t="s">
        <v>47</v>
      </c>
      <c r="B9305" t="s">
        <v>1463</v>
      </c>
      <c r="C9305" t="s">
        <v>1145</v>
      </c>
      <c r="E9305" t="s">
        <v>557</v>
      </c>
      <c r="I9305">
        <v>0</v>
      </c>
      <c r="J9305">
        <v>28.5</v>
      </c>
      <c r="K9305">
        <v>0</v>
      </c>
    </row>
    <row r="9306" spans="1:14" hidden="1" x14ac:dyDescent="0.2">
      <c r="A9306" t="s">
        <v>47</v>
      </c>
      <c r="B9306" t="s">
        <v>1463</v>
      </c>
      <c r="C9306" t="s">
        <v>1145</v>
      </c>
      <c r="E9306" t="s">
        <v>46</v>
      </c>
      <c r="I9306">
        <v>0</v>
      </c>
      <c r="J9306">
        <v>28.5</v>
      </c>
      <c r="K9306">
        <v>0</v>
      </c>
    </row>
    <row r="9307" spans="1:14" hidden="1" x14ac:dyDescent="0.2">
      <c r="A9307" t="s">
        <v>47</v>
      </c>
      <c r="B9307" t="s">
        <v>1463</v>
      </c>
      <c r="C9307" t="s">
        <v>1145</v>
      </c>
      <c r="E9307" t="s">
        <v>116</v>
      </c>
      <c r="I9307">
        <v>0</v>
      </c>
      <c r="J9307">
        <v>28.5</v>
      </c>
      <c r="K9307">
        <v>0</v>
      </c>
    </row>
    <row r="9308" spans="1:14" hidden="1" x14ac:dyDescent="0.2">
      <c r="A9308" t="s">
        <v>47</v>
      </c>
      <c r="B9308" t="s">
        <v>1463</v>
      </c>
      <c r="C9308" t="s">
        <v>1145</v>
      </c>
      <c r="E9308" t="s">
        <v>92</v>
      </c>
      <c r="I9308">
        <v>0</v>
      </c>
      <c r="J9308">
        <v>28.5</v>
      </c>
      <c r="K9308">
        <v>0</v>
      </c>
      <c r="N9308" t="s">
        <v>1465</v>
      </c>
    </row>
    <row r="9309" spans="1:14" hidden="1" x14ac:dyDescent="0.2">
      <c r="A9309" t="s">
        <v>47</v>
      </c>
      <c r="B9309" t="s">
        <v>1463</v>
      </c>
      <c r="C9309" t="s">
        <v>1145</v>
      </c>
      <c r="E9309" t="s">
        <v>1294</v>
      </c>
      <c r="F9309" t="s">
        <v>1295</v>
      </c>
      <c r="G9309" t="s">
        <v>134</v>
      </c>
      <c r="H9309" t="s">
        <v>64</v>
      </c>
      <c r="I9309">
        <v>0</v>
      </c>
      <c r="J9309">
        <v>28.5</v>
      </c>
      <c r="K9309">
        <v>0</v>
      </c>
      <c r="L9309" t="s">
        <v>24</v>
      </c>
      <c r="M9309" t="s">
        <v>1236</v>
      </c>
    </row>
    <row r="9310" spans="1:14" hidden="1" x14ac:dyDescent="0.2">
      <c r="A9310" t="s">
        <v>47</v>
      </c>
      <c r="B9310" t="s">
        <v>1463</v>
      </c>
      <c r="C9310" t="s">
        <v>1145</v>
      </c>
      <c r="E9310" t="s">
        <v>1466</v>
      </c>
      <c r="F9310" t="s">
        <v>1426</v>
      </c>
      <c r="G9310" t="s">
        <v>134</v>
      </c>
      <c r="H9310" t="s">
        <v>32</v>
      </c>
      <c r="I9310">
        <v>0</v>
      </c>
      <c r="J9310">
        <v>28.5</v>
      </c>
      <c r="K9310">
        <v>0</v>
      </c>
      <c r="L9310" t="s">
        <v>24</v>
      </c>
      <c r="M9310" t="s">
        <v>1293</v>
      </c>
    </row>
    <row r="9311" spans="1:14" hidden="1" x14ac:dyDescent="0.2">
      <c r="A9311" t="s">
        <v>47</v>
      </c>
      <c r="B9311" t="s">
        <v>1463</v>
      </c>
      <c r="C9311" t="s">
        <v>1145</v>
      </c>
      <c r="E9311" t="s">
        <v>1307</v>
      </c>
      <c r="F9311" t="s">
        <v>1308</v>
      </c>
      <c r="G9311" t="s">
        <v>134</v>
      </c>
      <c r="H9311" t="s">
        <v>32</v>
      </c>
      <c r="I9311">
        <v>0</v>
      </c>
      <c r="J9311">
        <v>28.5</v>
      </c>
      <c r="K9311">
        <v>0</v>
      </c>
      <c r="L9311" t="s">
        <v>24</v>
      </c>
      <c r="M9311" t="s">
        <v>1244</v>
      </c>
      <c r="N9311" t="s">
        <v>1467</v>
      </c>
    </row>
    <row r="9312" spans="1:14" hidden="1" x14ac:dyDescent="0.2">
      <c r="A9312" t="s">
        <v>47</v>
      </c>
      <c r="B9312" t="s">
        <v>1463</v>
      </c>
      <c r="C9312" t="s">
        <v>1145</v>
      </c>
      <c r="E9312" t="s">
        <v>1260</v>
      </c>
      <c r="F9312" t="s">
        <v>1261</v>
      </c>
      <c r="G9312" t="s">
        <v>134</v>
      </c>
      <c r="H9312" t="s">
        <v>180</v>
      </c>
      <c r="I9312">
        <v>0</v>
      </c>
      <c r="J9312">
        <v>28.5</v>
      </c>
      <c r="K9312">
        <v>0</v>
      </c>
      <c r="L9312" t="s">
        <v>24</v>
      </c>
      <c r="M9312" t="s">
        <v>616</v>
      </c>
    </row>
    <row r="9313" spans="1:14" hidden="1" x14ac:dyDescent="0.2">
      <c r="A9313" t="s">
        <v>47</v>
      </c>
      <c r="B9313" t="s">
        <v>1463</v>
      </c>
      <c r="C9313" t="s">
        <v>1145</v>
      </c>
      <c r="E9313" t="s">
        <v>1331</v>
      </c>
      <c r="F9313" t="s">
        <v>1332</v>
      </c>
      <c r="G9313" t="s">
        <v>1191</v>
      </c>
      <c r="H9313" t="s">
        <v>145</v>
      </c>
      <c r="I9313">
        <v>0</v>
      </c>
      <c r="J9313">
        <v>28.5</v>
      </c>
      <c r="K9313">
        <v>0</v>
      </c>
      <c r="L9313" t="s">
        <v>24</v>
      </c>
      <c r="M9313" t="s">
        <v>1333</v>
      </c>
    </row>
    <row r="9314" spans="1:14" hidden="1" x14ac:dyDescent="0.2">
      <c r="A9314" t="s">
        <v>47</v>
      </c>
      <c r="B9314" t="s">
        <v>1463</v>
      </c>
      <c r="C9314" t="s">
        <v>1145</v>
      </c>
      <c r="E9314" t="s">
        <v>1268</v>
      </c>
      <c r="F9314" t="s">
        <v>629</v>
      </c>
      <c r="G9314" t="s">
        <v>134</v>
      </c>
      <c r="H9314" t="s">
        <v>32</v>
      </c>
      <c r="I9314">
        <v>0</v>
      </c>
      <c r="J9314">
        <v>28.5</v>
      </c>
      <c r="K9314">
        <v>0</v>
      </c>
      <c r="L9314" t="s">
        <v>162</v>
      </c>
    </row>
    <row r="9315" spans="1:14" hidden="1" x14ac:dyDescent="0.2">
      <c r="A9315" t="s">
        <v>47</v>
      </c>
      <c r="B9315" t="s">
        <v>1463</v>
      </c>
      <c r="C9315" t="s">
        <v>1145</v>
      </c>
      <c r="E9315" t="s">
        <v>628</v>
      </c>
      <c r="F9315" t="s">
        <v>629</v>
      </c>
      <c r="G9315" t="s">
        <v>134</v>
      </c>
      <c r="H9315" t="s">
        <v>32</v>
      </c>
      <c r="I9315">
        <v>0</v>
      </c>
      <c r="J9315">
        <v>28.5</v>
      </c>
      <c r="K9315">
        <v>0</v>
      </c>
      <c r="L9315" t="s">
        <v>162</v>
      </c>
      <c r="N9315" t="s">
        <v>1468</v>
      </c>
    </row>
    <row r="9316" spans="1:14" hidden="1" x14ac:dyDescent="0.2">
      <c r="A9316" t="s">
        <v>47</v>
      </c>
      <c r="B9316" t="s">
        <v>1463</v>
      </c>
      <c r="C9316" t="s">
        <v>1145</v>
      </c>
      <c r="E9316" t="s">
        <v>1291</v>
      </c>
      <c r="F9316" t="s">
        <v>1292</v>
      </c>
      <c r="G9316" t="s">
        <v>134</v>
      </c>
      <c r="H9316" t="s">
        <v>32</v>
      </c>
      <c r="I9316">
        <v>0</v>
      </c>
      <c r="J9316">
        <v>28.5</v>
      </c>
      <c r="K9316">
        <v>0</v>
      </c>
      <c r="L9316" t="s">
        <v>24</v>
      </c>
      <c r="M9316" t="s">
        <v>1293</v>
      </c>
    </row>
    <row r="9317" spans="1:14" hidden="1" x14ac:dyDescent="0.2">
      <c r="A9317" t="s">
        <v>47</v>
      </c>
      <c r="B9317" t="s">
        <v>1463</v>
      </c>
      <c r="C9317" t="s">
        <v>1145</v>
      </c>
      <c r="E9317" t="s">
        <v>1289</v>
      </c>
      <c r="F9317" t="s">
        <v>1290</v>
      </c>
      <c r="G9317" t="s">
        <v>1191</v>
      </c>
      <c r="H9317" t="s">
        <v>32</v>
      </c>
      <c r="I9317">
        <v>0</v>
      </c>
      <c r="J9317">
        <v>28.5</v>
      </c>
      <c r="K9317">
        <v>0</v>
      </c>
      <c r="L9317" t="s">
        <v>24</v>
      </c>
      <c r="M9317" t="s">
        <v>1229</v>
      </c>
    </row>
    <row r="9318" spans="1:14" hidden="1" x14ac:dyDescent="0.2">
      <c r="A9318" t="s">
        <v>47</v>
      </c>
      <c r="B9318" t="s">
        <v>1463</v>
      </c>
      <c r="C9318" t="s">
        <v>1145</v>
      </c>
      <c r="E9318" t="s">
        <v>1240</v>
      </c>
      <c r="F9318" t="s">
        <v>1241</v>
      </c>
      <c r="G9318" t="s">
        <v>134</v>
      </c>
      <c r="H9318" t="s">
        <v>64</v>
      </c>
      <c r="I9318">
        <v>0</v>
      </c>
      <c r="J9318">
        <v>28.5</v>
      </c>
      <c r="K9318">
        <v>0</v>
      </c>
      <c r="L9318" t="s">
        <v>24</v>
      </c>
      <c r="M9318" t="s">
        <v>1152</v>
      </c>
    </row>
    <row r="9319" spans="1:14" hidden="1" x14ac:dyDescent="0.2">
      <c r="A9319" t="s">
        <v>47</v>
      </c>
      <c r="B9319" t="s">
        <v>1463</v>
      </c>
      <c r="C9319" t="s">
        <v>1145</v>
      </c>
      <c r="E9319" t="s">
        <v>1219</v>
      </c>
      <c r="F9319" t="s">
        <v>1214</v>
      </c>
      <c r="G9319" t="s">
        <v>134</v>
      </c>
      <c r="H9319" t="s">
        <v>1215</v>
      </c>
      <c r="I9319">
        <v>0</v>
      </c>
      <c r="J9319">
        <v>28.5</v>
      </c>
      <c r="K9319">
        <v>0</v>
      </c>
      <c r="L9319" t="s">
        <v>135</v>
      </c>
      <c r="M9319" t="s">
        <v>1216</v>
      </c>
    </row>
    <row r="9320" spans="1:14" hidden="1" x14ac:dyDescent="0.2">
      <c r="A9320" t="s">
        <v>47</v>
      </c>
      <c r="B9320" t="s">
        <v>1463</v>
      </c>
      <c r="C9320" t="s">
        <v>1145</v>
      </c>
      <c r="E9320" t="s">
        <v>1195</v>
      </c>
      <c r="F9320" t="s">
        <v>1196</v>
      </c>
      <c r="G9320" t="s">
        <v>134</v>
      </c>
      <c r="H9320" t="s">
        <v>64</v>
      </c>
      <c r="I9320">
        <v>0</v>
      </c>
      <c r="J9320">
        <v>28.5</v>
      </c>
      <c r="K9320">
        <v>0</v>
      </c>
      <c r="L9320" t="s">
        <v>24</v>
      </c>
      <c r="M9320" t="s">
        <v>1197</v>
      </c>
    </row>
    <row r="9321" spans="1:14" hidden="1" x14ac:dyDescent="0.2">
      <c r="A9321" t="s">
        <v>47</v>
      </c>
      <c r="B9321" t="s">
        <v>1463</v>
      </c>
      <c r="C9321" t="s">
        <v>1145</v>
      </c>
      <c r="E9321" t="s">
        <v>1343</v>
      </c>
      <c r="F9321" t="s">
        <v>1344</v>
      </c>
      <c r="I9321">
        <v>0</v>
      </c>
      <c r="J9321">
        <v>28.5</v>
      </c>
      <c r="K9321">
        <v>0</v>
      </c>
      <c r="L9321" t="s">
        <v>217</v>
      </c>
      <c r="M9321" t="s">
        <v>1345</v>
      </c>
    </row>
    <row r="9322" spans="1:14" hidden="1" x14ac:dyDescent="0.2">
      <c r="A9322" t="s">
        <v>47</v>
      </c>
      <c r="B9322" t="s">
        <v>1463</v>
      </c>
      <c r="C9322" t="s">
        <v>1145</v>
      </c>
      <c r="E9322" t="s">
        <v>1331</v>
      </c>
      <c r="F9322" t="s">
        <v>1332</v>
      </c>
      <c r="G9322" t="s">
        <v>1191</v>
      </c>
      <c r="H9322" t="s">
        <v>145</v>
      </c>
      <c r="I9322">
        <v>0</v>
      </c>
      <c r="J9322">
        <v>28.5</v>
      </c>
      <c r="K9322">
        <v>0</v>
      </c>
      <c r="L9322" t="s">
        <v>24</v>
      </c>
      <c r="M9322" t="s">
        <v>1333</v>
      </c>
    </row>
    <row r="9323" spans="1:14" hidden="1" x14ac:dyDescent="0.2">
      <c r="A9323" t="s">
        <v>47</v>
      </c>
      <c r="B9323" t="s">
        <v>1463</v>
      </c>
      <c r="C9323" t="s">
        <v>1145</v>
      </c>
      <c r="E9323" t="s">
        <v>1307</v>
      </c>
      <c r="F9323" t="s">
        <v>1308</v>
      </c>
      <c r="G9323" t="s">
        <v>134</v>
      </c>
      <c r="H9323" t="s">
        <v>32</v>
      </c>
      <c r="I9323">
        <v>0</v>
      </c>
      <c r="J9323">
        <v>28.5</v>
      </c>
      <c r="K9323">
        <v>0</v>
      </c>
      <c r="L9323" t="s">
        <v>24</v>
      </c>
      <c r="M9323" t="s">
        <v>1244</v>
      </c>
      <c r="N9323" t="s">
        <v>1469</v>
      </c>
    </row>
    <row r="9324" spans="1:14" hidden="1" x14ac:dyDescent="0.2">
      <c r="A9324" t="s">
        <v>47</v>
      </c>
      <c r="B9324" t="s">
        <v>1463</v>
      </c>
      <c r="C9324" t="s">
        <v>1145</v>
      </c>
      <c r="E9324" t="s">
        <v>1181</v>
      </c>
      <c r="F9324" t="s">
        <v>1182</v>
      </c>
      <c r="G9324" t="s">
        <v>134</v>
      </c>
      <c r="H9324" t="s">
        <v>32</v>
      </c>
      <c r="I9324">
        <v>0</v>
      </c>
      <c r="J9324">
        <v>28.5</v>
      </c>
      <c r="K9324">
        <v>0</v>
      </c>
      <c r="L9324" t="s">
        <v>24</v>
      </c>
      <c r="M9324" t="s">
        <v>1173</v>
      </c>
    </row>
    <row r="9325" spans="1:14" hidden="1" x14ac:dyDescent="0.2">
      <c r="A9325" t="s">
        <v>48</v>
      </c>
      <c r="B9325" t="s">
        <v>1463</v>
      </c>
      <c r="C9325" t="s">
        <v>1145</v>
      </c>
      <c r="E9325" t="s">
        <v>20</v>
      </c>
      <c r="I9325">
        <v>8</v>
      </c>
      <c r="J9325">
        <v>28.5</v>
      </c>
      <c r="K9325">
        <v>228</v>
      </c>
      <c r="N9325" t="s">
        <v>1470</v>
      </c>
    </row>
    <row r="9326" spans="1:14" hidden="1" x14ac:dyDescent="0.2">
      <c r="A9326" t="s">
        <v>48</v>
      </c>
      <c r="B9326" t="s">
        <v>1463</v>
      </c>
      <c r="C9326" t="s">
        <v>1145</v>
      </c>
      <c r="E9326" t="s">
        <v>17</v>
      </c>
      <c r="I9326">
        <v>16</v>
      </c>
      <c r="J9326">
        <v>28.5</v>
      </c>
      <c r="K9326">
        <v>456</v>
      </c>
    </row>
    <row r="9327" spans="1:14" hidden="1" x14ac:dyDescent="0.2">
      <c r="A9327" t="s">
        <v>48</v>
      </c>
      <c r="B9327" t="s">
        <v>1463</v>
      </c>
      <c r="C9327" t="s">
        <v>1145</v>
      </c>
      <c r="E9327" t="s">
        <v>557</v>
      </c>
      <c r="I9327">
        <v>0</v>
      </c>
      <c r="J9327">
        <v>28.5</v>
      </c>
      <c r="K9327">
        <v>0</v>
      </c>
    </row>
    <row r="9328" spans="1:14" hidden="1" x14ac:dyDescent="0.2">
      <c r="A9328" t="s">
        <v>48</v>
      </c>
      <c r="B9328" t="s">
        <v>1463</v>
      </c>
      <c r="C9328" t="s">
        <v>1145</v>
      </c>
      <c r="E9328" t="s">
        <v>46</v>
      </c>
      <c r="I9328">
        <v>0</v>
      </c>
      <c r="J9328">
        <v>28.5</v>
      </c>
      <c r="K9328">
        <v>0</v>
      </c>
    </row>
    <row r="9329" spans="1:14" hidden="1" x14ac:dyDescent="0.2">
      <c r="A9329" t="s">
        <v>48</v>
      </c>
      <c r="B9329" t="s">
        <v>1463</v>
      </c>
      <c r="C9329" t="s">
        <v>1145</v>
      </c>
      <c r="E9329" t="s">
        <v>116</v>
      </c>
      <c r="I9329">
        <v>0</v>
      </c>
      <c r="J9329">
        <v>28.5</v>
      </c>
      <c r="K9329">
        <v>0</v>
      </c>
    </row>
    <row r="9330" spans="1:14" hidden="1" x14ac:dyDescent="0.2">
      <c r="A9330" t="s">
        <v>48</v>
      </c>
      <c r="B9330" t="s">
        <v>1463</v>
      </c>
      <c r="C9330" t="s">
        <v>1145</v>
      </c>
      <c r="E9330" t="s">
        <v>92</v>
      </c>
      <c r="I9330">
        <v>0</v>
      </c>
      <c r="J9330">
        <v>28.5</v>
      </c>
      <c r="K9330">
        <v>0</v>
      </c>
      <c r="N9330" t="s">
        <v>1465</v>
      </c>
    </row>
    <row r="9331" spans="1:14" hidden="1" x14ac:dyDescent="0.2">
      <c r="A9331" t="s">
        <v>48</v>
      </c>
      <c r="B9331" t="s">
        <v>1463</v>
      </c>
      <c r="C9331" t="s">
        <v>1145</v>
      </c>
      <c r="E9331" t="s">
        <v>1294</v>
      </c>
      <c r="F9331" t="s">
        <v>1295</v>
      </c>
      <c r="G9331" t="s">
        <v>134</v>
      </c>
      <c r="H9331" t="s">
        <v>64</v>
      </c>
      <c r="I9331">
        <v>0</v>
      </c>
      <c r="J9331">
        <v>28.5</v>
      </c>
      <c r="K9331">
        <v>0</v>
      </c>
      <c r="L9331" t="s">
        <v>24</v>
      </c>
      <c r="M9331" t="s">
        <v>1236</v>
      </c>
    </row>
    <row r="9332" spans="1:14" hidden="1" x14ac:dyDescent="0.2">
      <c r="A9332" t="s">
        <v>48</v>
      </c>
      <c r="B9332" t="s">
        <v>1463</v>
      </c>
      <c r="C9332" t="s">
        <v>1145</v>
      </c>
      <c r="E9332" t="s">
        <v>1466</v>
      </c>
      <c r="F9332" t="s">
        <v>1426</v>
      </c>
      <c r="G9332" t="s">
        <v>134</v>
      </c>
      <c r="H9332" t="s">
        <v>32</v>
      </c>
      <c r="I9332">
        <v>0</v>
      </c>
      <c r="J9332">
        <v>28.5</v>
      </c>
      <c r="K9332">
        <v>0</v>
      </c>
      <c r="L9332" t="s">
        <v>24</v>
      </c>
      <c r="M9332" t="s">
        <v>1293</v>
      </c>
    </row>
    <row r="9333" spans="1:14" hidden="1" x14ac:dyDescent="0.2">
      <c r="A9333" t="s">
        <v>48</v>
      </c>
      <c r="B9333" t="s">
        <v>1463</v>
      </c>
      <c r="C9333" t="s">
        <v>1145</v>
      </c>
      <c r="E9333" t="s">
        <v>1307</v>
      </c>
      <c r="F9333" t="s">
        <v>1308</v>
      </c>
      <c r="G9333" t="s">
        <v>134</v>
      </c>
      <c r="H9333" t="s">
        <v>32</v>
      </c>
      <c r="I9333">
        <v>0</v>
      </c>
      <c r="J9333">
        <v>28.5</v>
      </c>
      <c r="K9333">
        <v>0</v>
      </c>
      <c r="L9333" t="s">
        <v>24</v>
      </c>
      <c r="M9333" t="s">
        <v>1244</v>
      </c>
      <c r="N9333" t="s">
        <v>1467</v>
      </c>
    </row>
    <row r="9334" spans="1:14" hidden="1" x14ac:dyDescent="0.2">
      <c r="A9334" t="s">
        <v>48</v>
      </c>
      <c r="B9334" t="s">
        <v>1463</v>
      </c>
      <c r="C9334" t="s">
        <v>1145</v>
      </c>
      <c r="E9334" t="s">
        <v>1260</v>
      </c>
      <c r="F9334" t="s">
        <v>1261</v>
      </c>
      <c r="G9334" t="s">
        <v>134</v>
      </c>
      <c r="H9334" t="s">
        <v>180</v>
      </c>
      <c r="I9334">
        <v>0</v>
      </c>
      <c r="J9334">
        <v>28.5</v>
      </c>
      <c r="K9334">
        <v>0</v>
      </c>
      <c r="L9334" t="s">
        <v>24</v>
      </c>
      <c r="M9334" t="s">
        <v>616</v>
      </c>
    </row>
    <row r="9335" spans="1:14" hidden="1" x14ac:dyDescent="0.2">
      <c r="A9335" t="s">
        <v>48</v>
      </c>
      <c r="B9335" t="s">
        <v>1463</v>
      </c>
      <c r="C9335" t="s">
        <v>1145</v>
      </c>
      <c r="E9335" t="s">
        <v>1331</v>
      </c>
      <c r="F9335" t="s">
        <v>1332</v>
      </c>
      <c r="G9335" t="s">
        <v>1191</v>
      </c>
      <c r="H9335" t="s">
        <v>145</v>
      </c>
      <c r="I9335">
        <v>0</v>
      </c>
      <c r="J9335">
        <v>28.5</v>
      </c>
      <c r="K9335">
        <v>0</v>
      </c>
      <c r="L9335" t="s">
        <v>24</v>
      </c>
      <c r="M9335" t="s">
        <v>1333</v>
      </c>
    </row>
    <row r="9336" spans="1:14" hidden="1" x14ac:dyDescent="0.2">
      <c r="A9336" t="s">
        <v>48</v>
      </c>
      <c r="B9336" t="s">
        <v>1463</v>
      </c>
      <c r="C9336" t="s">
        <v>1145</v>
      </c>
      <c r="E9336" t="s">
        <v>1268</v>
      </c>
      <c r="F9336" t="s">
        <v>629</v>
      </c>
      <c r="G9336" t="s">
        <v>134</v>
      </c>
      <c r="H9336" t="s">
        <v>32</v>
      </c>
      <c r="I9336">
        <v>0</v>
      </c>
      <c r="J9336">
        <v>28.5</v>
      </c>
      <c r="K9336">
        <v>0</v>
      </c>
      <c r="L9336" t="s">
        <v>162</v>
      </c>
    </row>
    <row r="9337" spans="1:14" hidden="1" x14ac:dyDescent="0.2">
      <c r="A9337" t="s">
        <v>48</v>
      </c>
      <c r="B9337" t="s">
        <v>1463</v>
      </c>
      <c r="C9337" t="s">
        <v>1145</v>
      </c>
      <c r="E9337" t="s">
        <v>628</v>
      </c>
      <c r="F9337" t="s">
        <v>629</v>
      </c>
      <c r="G9337" t="s">
        <v>134</v>
      </c>
      <c r="H9337" t="s">
        <v>32</v>
      </c>
      <c r="I9337">
        <v>0</v>
      </c>
      <c r="J9337">
        <v>28.5</v>
      </c>
      <c r="K9337">
        <v>0</v>
      </c>
      <c r="L9337" t="s">
        <v>162</v>
      </c>
      <c r="N9337" t="s">
        <v>1468</v>
      </c>
    </row>
    <row r="9338" spans="1:14" hidden="1" x14ac:dyDescent="0.2">
      <c r="A9338" t="s">
        <v>48</v>
      </c>
      <c r="B9338" t="s">
        <v>1463</v>
      </c>
      <c r="C9338" t="s">
        <v>1145</v>
      </c>
      <c r="E9338" t="s">
        <v>1291</v>
      </c>
      <c r="F9338" t="s">
        <v>1292</v>
      </c>
      <c r="G9338" t="s">
        <v>134</v>
      </c>
      <c r="H9338" t="s">
        <v>32</v>
      </c>
      <c r="I9338">
        <v>0</v>
      </c>
      <c r="J9338">
        <v>28.5</v>
      </c>
      <c r="K9338">
        <v>0</v>
      </c>
      <c r="L9338" t="s">
        <v>24</v>
      </c>
      <c r="M9338" t="s">
        <v>1293</v>
      </c>
    </row>
    <row r="9339" spans="1:14" hidden="1" x14ac:dyDescent="0.2">
      <c r="A9339" t="s">
        <v>48</v>
      </c>
      <c r="B9339" t="s">
        <v>1463</v>
      </c>
      <c r="C9339" t="s">
        <v>1145</v>
      </c>
      <c r="E9339" t="s">
        <v>1289</v>
      </c>
      <c r="F9339" t="s">
        <v>1290</v>
      </c>
      <c r="G9339" t="s">
        <v>1191</v>
      </c>
      <c r="H9339" t="s">
        <v>32</v>
      </c>
      <c r="I9339">
        <v>0</v>
      </c>
      <c r="J9339">
        <v>28.5</v>
      </c>
      <c r="K9339">
        <v>0</v>
      </c>
      <c r="L9339" t="s">
        <v>24</v>
      </c>
      <c r="M9339" t="s">
        <v>1229</v>
      </c>
    </row>
    <row r="9340" spans="1:14" hidden="1" x14ac:dyDescent="0.2">
      <c r="A9340" t="s">
        <v>48</v>
      </c>
      <c r="B9340" t="s">
        <v>1463</v>
      </c>
      <c r="C9340" t="s">
        <v>1145</v>
      </c>
      <c r="E9340" t="s">
        <v>1240</v>
      </c>
      <c r="F9340" t="s">
        <v>1241</v>
      </c>
      <c r="G9340" t="s">
        <v>134</v>
      </c>
      <c r="H9340" t="s">
        <v>64</v>
      </c>
      <c r="I9340">
        <v>0</v>
      </c>
      <c r="J9340">
        <v>28.5</v>
      </c>
      <c r="K9340">
        <v>0</v>
      </c>
      <c r="L9340" t="s">
        <v>24</v>
      </c>
      <c r="M9340" t="s">
        <v>1152</v>
      </c>
    </row>
    <row r="9341" spans="1:14" hidden="1" x14ac:dyDescent="0.2">
      <c r="A9341" t="s">
        <v>48</v>
      </c>
      <c r="B9341" t="s">
        <v>1463</v>
      </c>
      <c r="C9341" t="s">
        <v>1145</v>
      </c>
      <c r="E9341" t="s">
        <v>1219</v>
      </c>
      <c r="F9341" t="s">
        <v>1214</v>
      </c>
      <c r="G9341" t="s">
        <v>134</v>
      </c>
      <c r="H9341" t="s">
        <v>1215</v>
      </c>
      <c r="I9341">
        <v>0</v>
      </c>
      <c r="J9341">
        <v>28.5</v>
      </c>
      <c r="K9341">
        <v>0</v>
      </c>
      <c r="L9341" t="s">
        <v>135</v>
      </c>
      <c r="M9341" t="s">
        <v>1216</v>
      </c>
    </row>
    <row r="9342" spans="1:14" hidden="1" x14ac:dyDescent="0.2">
      <c r="A9342" t="s">
        <v>48</v>
      </c>
      <c r="B9342" t="s">
        <v>1463</v>
      </c>
      <c r="C9342" t="s">
        <v>1145</v>
      </c>
      <c r="E9342" t="s">
        <v>1195</v>
      </c>
      <c r="F9342" t="s">
        <v>1196</v>
      </c>
      <c r="G9342" t="s">
        <v>134</v>
      </c>
      <c r="H9342" t="s">
        <v>64</v>
      </c>
      <c r="I9342">
        <v>0</v>
      </c>
      <c r="J9342">
        <v>28.5</v>
      </c>
      <c r="K9342">
        <v>0</v>
      </c>
      <c r="L9342" t="s">
        <v>24</v>
      </c>
      <c r="M9342" t="s">
        <v>1197</v>
      </c>
    </row>
    <row r="9343" spans="1:14" hidden="1" x14ac:dyDescent="0.2">
      <c r="A9343" t="s">
        <v>48</v>
      </c>
      <c r="B9343" t="s">
        <v>1463</v>
      </c>
      <c r="C9343" t="s">
        <v>1145</v>
      </c>
      <c r="E9343" t="s">
        <v>1343</v>
      </c>
      <c r="F9343" t="s">
        <v>1344</v>
      </c>
      <c r="I9343">
        <v>0</v>
      </c>
      <c r="J9343">
        <v>28.5</v>
      </c>
      <c r="K9343">
        <v>0</v>
      </c>
      <c r="L9343" t="s">
        <v>217</v>
      </c>
      <c r="M9343" t="s">
        <v>1345</v>
      </c>
    </row>
    <row r="9344" spans="1:14" hidden="1" x14ac:dyDescent="0.2">
      <c r="A9344" t="s">
        <v>48</v>
      </c>
      <c r="B9344" t="s">
        <v>1463</v>
      </c>
      <c r="C9344" t="s">
        <v>1145</v>
      </c>
      <c r="E9344" t="s">
        <v>1331</v>
      </c>
      <c r="F9344" t="s">
        <v>1332</v>
      </c>
      <c r="G9344" t="s">
        <v>1191</v>
      </c>
      <c r="H9344" t="s">
        <v>145</v>
      </c>
      <c r="I9344">
        <v>0</v>
      </c>
      <c r="J9344">
        <v>28.5</v>
      </c>
      <c r="K9344">
        <v>0</v>
      </c>
      <c r="L9344" t="s">
        <v>24</v>
      </c>
      <c r="M9344" t="s">
        <v>1333</v>
      </c>
    </row>
    <row r="9345" spans="1:14" hidden="1" x14ac:dyDescent="0.2">
      <c r="A9345" t="s">
        <v>48</v>
      </c>
      <c r="B9345" t="s">
        <v>1463</v>
      </c>
      <c r="C9345" t="s">
        <v>1145</v>
      </c>
      <c r="E9345" t="s">
        <v>1307</v>
      </c>
      <c r="F9345" t="s">
        <v>1308</v>
      </c>
      <c r="G9345" t="s">
        <v>134</v>
      </c>
      <c r="H9345" t="s">
        <v>32</v>
      </c>
      <c r="I9345">
        <v>0</v>
      </c>
      <c r="J9345">
        <v>28.5</v>
      </c>
      <c r="K9345">
        <v>0</v>
      </c>
      <c r="L9345" t="s">
        <v>24</v>
      </c>
      <c r="M9345" t="s">
        <v>1244</v>
      </c>
      <c r="N9345" t="s">
        <v>1469</v>
      </c>
    </row>
    <row r="9346" spans="1:14" hidden="1" x14ac:dyDescent="0.2">
      <c r="A9346" t="s">
        <v>48</v>
      </c>
      <c r="B9346" t="s">
        <v>1463</v>
      </c>
      <c r="C9346" t="s">
        <v>1145</v>
      </c>
      <c r="E9346" t="s">
        <v>1181</v>
      </c>
      <c r="F9346" t="s">
        <v>1182</v>
      </c>
      <c r="G9346" t="s">
        <v>134</v>
      </c>
      <c r="H9346" t="s">
        <v>32</v>
      </c>
      <c r="I9346">
        <v>0</v>
      </c>
      <c r="J9346">
        <v>28.5</v>
      </c>
      <c r="K9346">
        <v>0</v>
      </c>
      <c r="L9346" t="s">
        <v>24</v>
      </c>
      <c r="M9346" t="s">
        <v>1173</v>
      </c>
    </row>
    <row r="9347" spans="1:14" hidden="1" x14ac:dyDescent="0.2">
      <c r="A9347" t="s">
        <v>49</v>
      </c>
      <c r="B9347" t="s">
        <v>1463</v>
      </c>
      <c r="C9347" t="s">
        <v>1145</v>
      </c>
      <c r="E9347" t="s">
        <v>20</v>
      </c>
      <c r="I9347">
        <v>0</v>
      </c>
      <c r="J9347">
        <v>28.5</v>
      </c>
      <c r="K9347">
        <v>0</v>
      </c>
      <c r="N9347" t="s">
        <v>1470</v>
      </c>
    </row>
    <row r="9348" spans="1:14" hidden="1" x14ac:dyDescent="0.2">
      <c r="A9348" t="s">
        <v>49</v>
      </c>
      <c r="B9348" t="s">
        <v>1463</v>
      </c>
      <c r="C9348" t="s">
        <v>1145</v>
      </c>
      <c r="E9348" t="s">
        <v>17</v>
      </c>
      <c r="I9348">
        <v>0</v>
      </c>
      <c r="J9348">
        <v>28.5</v>
      </c>
      <c r="K9348">
        <v>0</v>
      </c>
    </row>
    <row r="9349" spans="1:14" hidden="1" x14ac:dyDescent="0.2">
      <c r="A9349" t="s">
        <v>49</v>
      </c>
      <c r="B9349" t="s">
        <v>1463</v>
      </c>
      <c r="C9349" t="s">
        <v>1145</v>
      </c>
      <c r="E9349" t="s">
        <v>557</v>
      </c>
      <c r="I9349">
        <v>0</v>
      </c>
      <c r="J9349">
        <v>28.5</v>
      </c>
      <c r="K9349">
        <v>0</v>
      </c>
    </row>
    <row r="9350" spans="1:14" hidden="1" x14ac:dyDescent="0.2">
      <c r="A9350" t="s">
        <v>49</v>
      </c>
      <c r="B9350" t="s">
        <v>1463</v>
      </c>
      <c r="C9350" t="s">
        <v>1145</v>
      </c>
      <c r="E9350" t="s">
        <v>46</v>
      </c>
      <c r="I9350">
        <v>0</v>
      </c>
      <c r="J9350">
        <v>28.5</v>
      </c>
      <c r="K9350">
        <v>0</v>
      </c>
    </row>
    <row r="9351" spans="1:14" hidden="1" x14ac:dyDescent="0.2">
      <c r="A9351" t="s">
        <v>49</v>
      </c>
      <c r="B9351" t="s">
        <v>1463</v>
      </c>
      <c r="C9351" t="s">
        <v>1145</v>
      </c>
      <c r="E9351" t="s">
        <v>116</v>
      </c>
      <c r="I9351">
        <v>0</v>
      </c>
      <c r="J9351">
        <v>28.5</v>
      </c>
      <c r="K9351">
        <v>0</v>
      </c>
    </row>
    <row r="9352" spans="1:14" hidden="1" x14ac:dyDescent="0.2">
      <c r="A9352" t="s">
        <v>49</v>
      </c>
      <c r="B9352" t="s">
        <v>1463</v>
      </c>
      <c r="C9352" t="s">
        <v>1145</v>
      </c>
      <c r="E9352" t="s">
        <v>92</v>
      </c>
      <c r="I9352">
        <v>0</v>
      </c>
      <c r="J9352">
        <v>28.5</v>
      </c>
      <c r="K9352">
        <v>0</v>
      </c>
      <c r="N9352" t="s">
        <v>1465</v>
      </c>
    </row>
    <row r="9353" spans="1:14" hidden="1" x14ac:dyDescent="0.2">
      <c r="A9353" t="s">
        <v>49</v>
      </c>
      <c r="B9353" t="s">
        <v>1463</v>
      </c>
      <c r="C9353" t="s">
        <v>1145</v>
      </c>
      <c r="E9353" t="s">
        <v>1294</v>
      </c>
      <c r="F9353" t="s">
        <v>1295</v>
      </c>
      <c r="G9353" t="s">
        <v>134</v>
      </c>
      <c r="H9353" t="s">
        <v>64</v>
      </c>
      <c r="I9353">
        <v>0</v>
      </c>
      <c r="J9353">
        <v>28.5</v>
      </c>
      <c r="K9353">
        <v>0</v>
      </c>
      <c r="L9353" t="s">
        <v>24</v>
      </c>
      <c r="M9353" t="s">
        <v>1236</v>
      </c>
    </row>
    <row r="9354" spans="1:14" hidden="1" x14ac:dyDescent="0.2">
      <c r="A9354" t="s">
        <v>49</v>
      </c>
      <c r="B9354" t="s">
        <v>1463</v>
      </c>
      <c r="C9354" t="s">
        <v>1145</v>
      </c>
      <c r="E9354" t="s">
        <v>1466</v>
      </c>
      <c r="F9354" t="s">
        <v>1426</v>
      </c>
      <c r="G9354" t="s">
        <v>134</v>
      </c>
      <c r="H9354" t="s">
        <v>32</v>
      </c>
      <c r="I9354">
        <v>0</v>
      </c>
      <c r="J9354">
        <v>28.5</v>
      </c>
      <c r="K9354">
        <v>0</v>
      </c>
      <c r="L9354" t="s">
        <v>24</v>
      </c>
      <c r="M9354" t="s">
        <v>1293</v>
      </c>
    </row>
    <row r="9355" spans="1:14" hidden="1" x14ac:dyDescent="0.2">
      <c r="A9355" t="s">
        <v>49</v>
      </c>
      <c r="B9355" t="s">
        <v>1463</v>
      </c>
      <c r="C9355" t="s">
        <v>1145</v>
      </c>
      <c r="E9355" t="s">
        <v>1307</v>
      </c>
      <c r="F9355" t="s">
        <v>1308</v>
      </c>
      <c r="G9355" t="s">
        <v>134</v>
      </c>
      <c r="H9355" t="s">
        <v>32</v>
      </c>
      <c r="I9355">
        <v>0</v>
      </c>
      <c r="J9355">
        <v>28.5</v>
      </c>
      <c r="K9355">
        <v>0</v>
      </c>
      <c r="L9355" t="s">
        <v>24</v>
      </c>
      <c r="M9355" t="s">
        <v>1244</v>
      </c>
      <c r="N9355" t="s">
        <v>1467</v>
      </c>
    </row>
    <row r="9356" spans="1:14" hidden="1" x14ac:dyDescent="0.2">
      <c r="A9356" t="s">
        <v>49</v>
      </c>
      <c r="B9356" t="s">
        <v>1463</v>
      </c>
      <c r="C9356" t="s">
        <v>1145</v>
      </c>
      <c r="E9356" t="s">
        <v>1260</v>
      </c>
      <c r="F9356" t="s">
        <v>1261</v>
      </c>
      <c r="G9356" t="s">
        <v>134</v>
      </c>
      <c r="H9356" t="s">
        <v>180</v>
      </c>
      <c r="I9356">
        <v>0</v>
      </c>
      <c r="J9356">
        <v>28.5</v>
      </c>
      <c r="K9356">
        <v>0</v>
      </c>
      <c r="L9356" t="s">
        <v>24</v>
      </c>
      <c r="M9356" t="s">
        <v>616</v>
      </c>
    </row>
    <row r="9357" spans="1:14" hidden="1" x14ac:dyDescent="0.2">
      <c r="A9357" t="s">
        <v>49</v>
      </c>
      <c r="B9357" t="s">
        <v>1463</v>
      </c>
      <c r="C9357" t="s">
        <v>1145</v>
      </c>
      <c r="E9357" t="s">
        <v>1331</v>
      </c>
      <c r="F9357" t="s">
        <v>1332</v>
      </c>
      <c r="G9357" t="s">
        <v>1191</v>
      </c>
      <c r="H9357" t="s">
        <v>145</v>
      </c>
      <c r="I9357">
        <v>0</v>
      </c>
      <c r="J9357">
        <v>28.5</v>
      </c>
      <c r="K9357">
        <v>0</v>
      </c>
      <c r="L9357" t="s">
        <v>24</v>
      </c>
      <c r="M9357" t="s">
        <v>1333</v>
      </c>
    </row>
    <row r="9358" spans="1:14" hidden="1" x14ac:dyDescent="0.2">
      <c r="A9358" t="s">
        <v>49</v>
      </c>
      <c r="B9358" t="s">
        <v>1463</v>
      </c>
      <c r="C9358" t="s">
        <v>1145</v>
      </c>
      <c r="E9358" t="s">
        <v>1268</v>
      </c>
      <c r="F9358" t="s">
        <v>629</v>
      </c>
      <c r="G9358" t="s">
        <v>134</v>
      </c>
      <c r="H9358" t="s">
        <v>32</v>
      </c>
      <c r="I9358">
        <v>0</v>
      </c>
      <c r="J9358">
        <v>28.5</v>
      </c>
      <c r="K9358">
        <v>0</v>
      </c>
      <c r="L9358" t="s">
        <v>162</v>
      </c>
    </row>
    <row r="9359" spans="1:14" hidden="1" x14ac:dyDescent="0.2">
      <c r="A9359" t="s">
        <v>49</v>
      </c>
      <c r="B9359" t="s">
        <v>1463</v>
      </c>
      <c r="C9359" t="s">
        <v>1145</v>
      </c>
      <c r="E9359" t="s">
        <v>628</v>
      </c>
      <c r="F9359" t="s">
        <v>629</v>
      </c>
      <c r="G9359" t="s">
        <v>134</v>
      </c>
      <c r="H9359" t="s">
        <v>32</v>
      </c>
      <c r="I9359">
        <v>0</v>
      </c>
      <c r="J9359">
        <v>28.5</v>
      </c>
      <c r="K9359">
        <v>0</v>
      </c>
      <c r="L9359" t="s">
        <v>162</v>
      </c>
      <c r="N9359" t="s">
        <v>1468</v>
      </c>
    </row>
    <row r="9360" spans="1:14" hidden="1" x14ac:dyDescent="0.2">
      <c r="A9360" t="s">
        <v>49</v>
      </c>
      <c r="B9360" t="s">
        <v>1463</v>
      </c>
      <c r="C9360" t="s">
        <v>1145</v>
      </c>
      <c r="E9360" t="s">
        <v>1291</v>
      </c>
      <c r="F9360" t="s">
        <v>1292</v>
      </c>
      <c r="G9360" t="s">
        <v>134</v>
      </c>
      <c r="H9360" t="s">
        <v>32</v>
      </c>
      <c r="I9360">
        <v>0</v>
      </c>
      <c r="J9360">
        <v>28.5</v>
      </c>
      <c r="K9360">
        <v>0</v>
      </c>
      <c r="L9360" t="s">
        <v>24</v>
      </c>
      <c r="M9360" t="s">
        <v>1293</v>
      </c>
    </row>
    <row r="9361" spans="1:14" hidden="1" x14ac:dyDescent="0.2">
      <c r="A9361" t="s">
        <v>49</v>
      </c>
      <c r="B9361" t="s">
        <v>1463</v>
      </c>
      <c r="C9361" t="s">
        <v>1145</v>
      </c>
      <c r="E9361" t="s">
        <v>1289</v>
      </c>
      <c r="F9361" t="s">
        <v>1290</v>
      </c>
      <c r="G9361" t="s">
        <v>1191</v>
      </c>
      <c r="H9361" t="s">
        <v>32</v>
      </c>
      <c r="I9361">
        <v>0</v>
      </c>
      <c r="J9361">
        <v>28.5</v>
      </c>
      <c r="K9361">
        <v>0</v>
      </c>
      <c r="L9361" t="s">
        <v>24</v>
      </c>
      <c r="M9361" t="s">
        <v>1229</v>
      </c>
    </row>
    <row r="9362" spans="1:14" hidden="1" x14ac:dyDescent="0.2">
      <c r="A9362" t="s">
        <v>49</v>
      </c>
      <c r="B9362" t="s">
        <v>1463</v>
      </c>
      <c r="C9362" t="s">
        <v>1145</v>
      </c>
      <c r="E9362" t="s">
        <v>1240</v>
      </c>
      <c r="F9362" t="s">
        <v>1241</v>
      </c>
      <c r="G9362" t="s">
        <v>134</v>
      </c>
      <c r="H9362" t="s">
        <v>64</v>
      </c>
      <c r="I9362">
        <v>0</v>
      </c>
      <c r="J9362">
        <v>28.5</v>
      </c>
      <c r="K9362">
        <v>0</v>
      </c>
      <c r="L9362" t="s">
        <v>24</v>
      </c>
      <c r="M9362" t="s">
        <v>1152</v>
      </c>
    </row>
    <row r="9363" spans="1:14" hidden="1" x14ac:dyDescent="0.2">
      <c r="A9363" t="s">
        <v>49</v>
      </c>
      <c r="B9363" t="s">
        <v>1463</v>
      </c>
      <c r="C9363" t="s">
        <v>1145</v>
      </c>
      <c r="E9363" t="s">
        <v>1219</v>
      </c>
      <c r="F9363" t="s">
        <v>1214</v>
      </c>
      <c r="G9363" t="s">
        <v>134</v>
      </c>
      <c r="H9363" t="s">
        <v>1215</v>
      </c>
      <c r="I9363">
        <v>0</v>
      </c>
      <c r="J9363">
        <v>28.5</v>
      </c>
      <c r="K9363">
        <v>0</v>
      </c>
      <c r="L9363" t="s">
        <v>135</v>
      </c>
      <c r="M9363" t="s">
        <v>1216</v>
      </c>
    </row>
    <row r="9364" spans="1:14" hidden="1" x14ac:dyDescent="0.2">
      <c r="A9364" t="s">
        <v>49</v>
      </c>
      <c r="B9364" t="s">
        <v>1463</v>
      </c>
      <c r="C9364" t="s">
        <v>1145</v>
      </c>
      <c r="E9364" t="s">
        <v>1195</v>
      </c>
      <c r="F9364" t="s">
        <v>1196</v>
      </c>
      <c r="G9364" t="s">
        <v>134</v>
      </c>
      <c r="H9364" t="s">
        <v>64</v>
      </c>
      <c r="I9364">
        <v>0</v>
      </c>
      <c r="J9364">
        <v>28.5</v>
      </c>
      <c r="K9364">
        <v>0</v>
      </c>
      <c r="L9364" t="s">
        <v>24</v>
      </c>
      <c r="M9364" t="s">
        <v>1197</v>
      </c>
    </row>
    <row r="9365" spans="1:14" hidden="1" x14ac:dyDescent="0.2">
      <c r="A9365" t="s">
        <v>49</v>
      </c>
      <c r="B9365" t="s">
        <v>1463</v>
      </c>
      <c r="C9365" t="s">
        <v>1145</v>
      </c>
      <c r="E9365" t="s">
        <v>1343</v>
      </c>
      <c r="F9365" t="s">
        <v>1344</v>
      </c>
      <c r="I9365">
        <v>0</v>
      </c>
      <c r="J9365">
        <v>28.5</v>
      </c>
      <c r="K9365">
        <v>0</v>
      </c>
      <c r="L9365" t="s">
        <v>217</v>
      </c>
      <c r="M9365" t="s">
        <v>1345</v>
      </c>
    </row>
    <row r="9366" spans="1:14" hidden="1" x14ac:dyDescent="0.2">
      <c r="A9366" t="s">
        <v>49</v>
      </c>
      <c r="B9366" t="s">
        <v>1463</v>
      </c>
      <c r="C9366" t="s">
        <v>1145</v>
      </c>
      <c r="E9366" t="s">
        <v>1331</v>
      </c>
      <c r="F9366" t="s">
        <v>1332</v>
      </c>
      <c r="G9366" t="s">
        <v>1191</v>
      </c>
      <c r="H9366" t="s">
        <v>145</v>
      </c>
      <c r="I9366">
        <v>0</v>
      </c>
      <c r="J9366">
        <v>28.5</v>
      </c>
      <c r="K9366">
        <v>0</v>
      </c>
      <c r="L9366" t="s">
        <v>24</v>
      </c>
      <c r="M9366" t="s">
        <v>1333</v>
      </c>
    </row>
    <row r="9367" spans="1:14" hidden="1" x14ac:dyDescent="0.2">
      <c r="A9367" t="s">
        <v>49</v>
      </c>
      <c r="B9367" t="s">
        <v>1463</v>
      </c>
      <c r="C9367" t="s">
        <v>1145</v>
      </c>
      <c r="E9367" t="s">
        <v>1307</v>
      </c>
      <c r="F9367" t="s">
        <v>1308</v>
      </c>
      <c r="G9367" t="s">
        <v>134</v>
      </c>
      <c r="H9367" t="s">
        <v>32</v>
      </c>
      <c r="I9367">
        <v>0</v>
      </c>
      <c r="J9367">
        <v>28.5</v>
      </c>
      <c r="K9367">
        <v>0</v>
      </c>
      <c r="L9367" t="s">
        <v>24</v>
      </c>
      <c r="M9367" t="s">
        <v>1244</v>
      </c>
      <c r="N9367" t="s">
        <v>1469</v>
      </c>
    </row>
    <row r="9368" spans="1:14" hidden="1" x14ac:dyDescent="0.2">
      <c r="A9368" t="s">
        <v>49</v>
      </c>
      <c r="B9368" t="s">
        <v>1463</v>
      </c>
      <c r="C9368" t="s">
        <v>1145</v>
      </c>
      <c r="E9368" t="s">
        <v>1181</v>
      </c>
      <c r="F9368" t="s">
        <v>1182</v>
      </c>
      <c r="G9368" t="s">
        <v>134</v>
      </c>
      <c r="H9368" t="s">
        <v>32</v>
      </c>
      <c r="I9368">
        <v>0</v>
      </c>
      <c r="J9368">
        <v>28.5</v>
      </c>
      <c r="K9368">
        <v>0</v>
      </c>
      <c r="L9368" t="s">
        <v>24</v>
      </c>
      <c r="M9368" t="s">
        <v>1173</v>
      </c>
    </row>
    <row r="9369" spans="1:14" hidden="1" x14ac:dyDescent="0.2">
      <c r="A9369" t="s">
        <v>51</v>
      </c>
      <c r="B9369" t="s">
        <v>1463</v>
      </c>
      <c r="C9369" t="s">
        <v>1145</v>
      </c>
      <c r="E9369" t="s">
        <v>20</v>
      </c>
      <c r="I9369">
        <v>8</v>
      </c>
      <c r="J9369">
        <v>28.5</v>
      </c>
      <c r="K9369">
        <v>228</v>
      </c>
      <c r="N9369" t="s">
        <v>1464</v>
      </c>
    </row>
    <row r="9370" spans="1:14" hidden="1" x14ac:dyDescent="0.2">
      <c r="A9370" t="s">
        <v>51</v>
      </c>
      <c r="B9370" t="s">
        <v>1463</v>
      </c>
      <c r="C9370" t="s">
        <v>1145</v>
      </c>
      <c r="E9370" t="s">
        <v>17</v>
      </c>
      <c r="I9370">
        <v>0</v>
      </c>
      <c r="J9370">
        <v>28.5</v>
      </c>
      <c r="K9370">
        <v>0</v>
      </c>
    </row>
    <row r="9371" spans="1:14" hidden="1" x14ac:dyDescent="0.2">
      <c r="A9371" t="s">
        <v>51</v>
      </c>
      <c r="B9371" t="s">
        <v>1463</v>
      </c>
      <c r="C9371" t="s">
        <v>1145</v>
      </c>
      <c r="E9371" t="s">
        <v>557</v>
      </c>
      <c r="I9371">
        <v>0</v>
      </c>
      <c r="J9371">
        <v>28.5</v>
      </c>
      <c r="K9371">
        <v>0</v>
      </c>
    </row>
    <row r="9372" spans="1:14" hidden="1" x14ac:dyDescent="0.2">
      <c r="A9372" t="s">
        <v>51</v>
      </c>
      <c r="B9372" t="s">
        <v>1463</v>
      </c>
      <c r="C9372" t="s">
        <v>1145</v>
      </c>
      <c r="E9372" t="s">
        <v>46</v>
      </c>
      <c r="I9372">
        <v>0</v>
      </c>
      <c r="J9372">
        <v>28.5</v>
      </c>
      <c r="K9372">
        <v>0</v>
      </c>
    </row>
    <row r="9373" spans="1:14" hidden="1" x14ac:dyDescent="0.2">
      <c r="A9373" t="s">
        <v>51</v>
      </c>
      <c r="B9373" t="s">
        <v>1463</v>
      </c>
      <c r="C9373" t="s">
        <v>1145</v>
      </c>
      <c r="E9373" t="s">
        <v>116</v>
      </c>
      <c r="I9373">
        <v>0</v>
      </c>
      <c r="J9373">
        <v>28.5</v>
      </c>
      <c r="K9373">
        <v>0</v>
      </c>
    </row>
    <row r="9374" spans="1:14" hidden="1" x14ac:dyDescent="0.2">
      <c r="A9374" t="s">
        <v>51</v>
      </c>
      <c r="B9374" t="s">
        <v>1463</v>
      </c>
      <c r="C9374" t="s">
        <v>1145</v>
      </c>
      <c r="E9374" t="s">
        <v>92</v>
      </c>
      <c r="I9374">
        <v>0</v>
      </c>
      <c r="J9374">
        <v>28.5</v>
      </c>
      <c r="K9374">
        <v>0</v>
      </c>
      <c r="N9374" t="s">
        <v>1465</v>
      </c>
    </row>
    <row r="9375" spans="1:14" hidden="1" x14ac:dyDescent="0.2">
      <c r="A9375" t="s">
        <v>51</v>
      </c>
      <c r="B9375" t="s">
        <v>1463</v>
      </c>
      <c r="C9375" t="s">
        <v>1145</v>
      </c>
      <c r="E9375" t="s">
        <v>1294</v>
      </c>
      <c r="F9375" t="s">
        <v>1295</v>
      </c>
      <c r="G9375" t="s">
        <v>134</v>
      </c>
      <c r="H9375" t="s">
        <v>64</v>
      </c>
      <c r="I9375">
        <v>0</v>
      </c>
      <c r="J9375">
        <v>28.5</v>
      </c>
      <c r="K9375">
        <v>0</v>
      </c>
      <c r="L9375" t="s">
        <v>24</v>
      </c>
      <c r="M9375" t="s">
        <v>1236</v>
      </c>
    </row>
    <row r="9376" spans="1:14" hidden="1" x14ac:dyDescent="0.2">
      <c r="A9376" t="s">
        <v>51</v>
      </c>
      <c r="B9376" t="s">
        <v>1463</v>
      </c>
      <c r="C9376" t="s">
        <v>1145</v>
      </c>
      <c r="E9376" t="s">
        <v>1466</v>
      </c>
      <c r="F9376" t="s">
        <v>1426</v>
      </c>
      <c r="G9376" t="s">
        <v>134</v>
      </c>
      <c r="H9376" t="s">
        <v>32</v>
      </c>
      <c r="I9376">
        <v>0</v>
      </c>
      <c r="J9376">
        <v>28.5</v>
      </c>
      <c r="K9376">
        <v>0</v>
      </c>
      <c r="L9376" t="s">
        <v>24</v>
      </c>
      <c r="M9376" t="s">
        <v>1293</v>
      </c>
    </row>
    <row r="9377" spans="1:14" hidden="1" x14ac:dyDescent="0.2">
      <c r="A9377" t="s">
        <v>51</v>
      </c>
      <c r="B9377" t="s">
        <v>1463</v>
      </c>
      <c r="C9377" t="s">
        <v>1145</v>
      </c>
      <c r="E9377" t="s">
        <v>1307</v>
      </c>
      <c r="F9377" t="s">
        <v>1308</v>
      </c>
      <c r="G9377" t="s">
        <v>134</v>
      </c>
      <c r="H9377" t="s">
        <v>32</v>
      </c>
      <c r="I9377">
        <v>0</v>
      </c>
      <c r="J9377">
        <v>28.5</v>
      </c>
      <c r="K9377">
        <v>0</v>
      </c>
      <c r="L9377" t="s">
        <v>24</v>
      </c>
      <c r="M9377" t="s">
        <v>1244</v>
      </c>
      <c r="N9377" t="s">
        <v>1467</v>
      </c>
    </row>
    <row r="9378" spans="1:14" hidden="1" x14ac:dyDescent="0.2">
      <c r="A9378" t="s">
        <v>51</v>
      </c>
      <c r="B9378" t="s">
        <v>1463</v>
      </c>
      <c r="C9378" t="s">
        <v>1145</v>
      </c>
      <c r="E9378" t="s">
        <v>1260</v>
      </c>
      <c r="F9378" t="s">
        <v>1261</v>
      </c>
      <c r="G9378" t="s">
        <v>134</v>
      </c>
      <c r="H9378" t="s">
        <v>180</v>
      </c>
      <c r="I9378">
        <v>0</v>
      </c>
      <c r="J9378">
        <v>28.5</v>
      </c>
      <c r="K9378">
        <v>0</v>
      </c>
      <c r="L9378" t="s">
        <v>24</v>
      </c>
      <c r="M9378" t="s">
        <v>616</v>
      </c>
    </row>
    <row r="9379" spans="1:14" hidden="1" x14ac:dyDescent="0.2">
      <c r="A9379" t="s">
        <v>51</v>
      </c>
      <c r="B9379" t="s">
        <v>1463</v>
      </c>
      <c r="C9379" t="s">
        <v>1145</v>
      </c>
      <c r="E9379" t="s">
        <v>1331</v>
      </c>
      <c r="F9379" t="s">
        <v>1332</v>
      </c>
      <c r="G9379" t="s">
        <v>1191</v>
      </c>
      <c r="H9379" t="s">
        <v>145</v>
      </c>
      <c r="I9379">
        <v>0</v>
      </c>
      <c r="J9379">
        <v>28.5</v>
      </c>
      <c r="K9379">
        <v>0</v>
      </c>
      <c r="L9379" t="s">
        <v>24</v>
      </c>
      <c r="M9379" t="s">
        <v>1333</v>
      </c>
    </row>
    <row r="9380" spans="1:14" hidden="1" x14ac:dyDescent="0.2">
      <c r="A9380" t="s">
        <v>51</v>
      </c>
      <c r="B9380" t="s">
        <v>1463</v>
      </c>
      <c r="C9380" t="s">
        <v>1145</v>
      </c>
      <c r="E9380" t="s">
        <v>1268</v>
      </c>
      <c r="F9380" t="s">
        <v>629</v>
      </c>
      <c r="G9380" t="s">
        <v>134</v>
      </c>
      <c r="H9380" t="s">
        <v>32</v>
      </c>
      <c r="I9380">
        <v>0</v>
      </c>
      <c r="J9380">
        <v>28.5</v>
      </c>
      <c r="K9380">
        <v>0</v>
      </c>
      <c r="L9380" t="s">
        <v>162</v>
      </c>
    </row>
    <row r="9381" spans="1:14" hidden="1" x14ac:dyDescent="0.2">
      <c r="A9381" t="s">
        <v>51</v>
      </c>
      <c r="B9381" t="s">
        <v>1463</v>
      </c>
      <c r="C9381" t="s">
        <v>1145</v>
      </c>
      <c r="E9381" t="s">
        <v>628</v>
      </c>
      <c r="F9381" t="s">
        <v>629</v>
      </c>
      <c r="G9381" t="s">
        <v>134</v>
      </c>
      <c r="H9381" t="s">
        <v>32</v>
      </c>
      <c r="I9381">
        <v>0</v>
      </c>
      <c r="J9381">
        <v>28.5</v>
      </c>
      <c r="K9381">
        <v>0</v>
      </c>
      <c r="L9381" t="s">
        <v>162</v>
      </c>
      <c r="N9381" t="s">
        <v>1468</v>
      </c>
    </row>
    <row r="9382" spans="1:14" hidden="1" x14ac:dyDescent="0.2">
      <c r="A9382" t="s">
        <v>51</v>
      </c>
      <c r="B9382" t="s">
        <v>1463</v>
      </c>
      <c r="C9382" t="s">
        <v>1145</v>
      </c>
      <c r="E9382" t="s">
        <v>1291</v>
      </c>
      <c r="F9382" t="s">
        <v>1292</v>
      </c>
      <c r="G9382" t="s">
        <v>134</v>
      </c>
      <c r="H9382" t="s">
        <v>32</v>
      </c>
      <c r="I9382">
        <v>0</v>
      </c>
      <c r="J9382">
        <v>28.5</v>
      </c>
      <c r="K9382">
        <v>0</v>
      </c>
      <c r="L9382" t="s">
        <v>24</v>
      </c>
      <c r="M9382" t="s">
        <v>1293</v>
      </c>
    </row>
    <row r="9383" spans="1:14" hidden="1" x14ac:dyDescent="0.2">
      <c r="A9383" t="s">
        <v>51</v>
      </c>
      <c r="B9383" t="s">
        <v>1463</v>
      </c>
      <c r="C9383" t="s">
        <v>1145</v>
      </c>
      <c r="E9383" t="s">
        <v>1289</v>
      </c>
      <c r="F9383" t="s">
        <v>1290</v>
      </c>
      <c r="G9383" t="s">
        <v>1191</v>
      </c>
      <c r="H9383" t="s">
        <v>32</v>
      </c>
      <c r="I9383">
        <v>0</v>
      </c>
      <c r="J9383">
        <v>28.5</v>
      </c>
      <c r="K9383">
        <v>0</v>
      </c>
      <c r="L9383" t="s">
        <v>24</v>
      </c>
      <c r="M9383" t="s">
        <v>1229</v>
      </c>
    </row>
    <row r="9384" spans="1:14" hidden="1" x14ac:dyDescent="0.2">
      <c r="A9384" t="s">
        <v>51</v>
      </c>
      <c r="B9384" t="s">
        <v>1463</v>
      </c>
      <c r="C9384" t="s">
        <v>1145</v>
      </c>
      <c r="E9384" t="s">
        <v>1240</v>
      </c>
      <c r="F9384" t="s">
        <v>1241</v>
      </c>
      <c r="G9384" t="s">
        <v>134</v>
      </c>
      <c r="H9384" t="s">
        <v>64</v>
      </c>
      <c r="I9384">
        <v>0</v>
      </c>
      <c r="J9384">
        <v>28.5</v>
      </c>
      <c r="K9384">
        <v>0</v>
      </c>
      <c r="L9384" t="s">
        <v>24</v>
      </c>
      <c r="M9384" t="s">
        <v>1152</v>
      </c>
    </row>
    <row r="9385" spans="1:14" hidden="1" x14ac:dyDescent="0.2">
      <c r="A9385" t="s">
        <v>51</v>
      </c>
      <c r="B9385" t="s">
        <v>1463</v>
      </c>
      <c r="C9385" t="s">
        <v>1145</v>
      </c>
      <c r="E9385" t="s">
        <v>1219</v>
      </c>
      <c r="F9385" t="s">
        <v>1214</v>
      </c>
      <c r="G9385" t="s">
        <v>134</v>
      </c>
      <c r="H9385" t="s">
        <v>1215</v>
      </c>
      <c r="I9385">
        <v>0</v>
      </c>
      <c r="J9385">
        <v>28.5</v>
      </c>
      <c r="K9385">
        <v>0</v>
      </c>
      <c r="L9385" t="s">
        <v>135</v>
      </c>
      <c r="M9385" t="s">
        <v>1216</v>
      </c>
    </row>
    <row r="9386" spans="1:14" hidden="1" x14ac:dyDescent="0.2">
      <c r="A9386" t="s">
        <v>51</v>
      </c>
      <c r="B9386" t="s">
        <v>1463</v>
      </c>
      <c r="C9386" t="s">
        <v>1145</v>
      </c>
      <c r="E9386" t="s">
        <v>1195</v>
      </c>
      <c r="F9386" t="s">
        <v>1196</v>
      </c>
      <c r="G9386" t="s">
        <v>134</v>
      </c>
      <c r="H9386" t="s">
        <v>64</v>
      </c>
      <c r="I9386">
        <v>0</v>
      </c>
      <c r="J9386">
        <v>28.5</v>
      </c>
      <c r="K9386">
        <v>0</v>
      </c>
      <c r="L9386" t="s">
        <v>24</v>
      </c>
      <c r="M9386" t="s">
        <v>1197</v>
      </c>
    </row>
    <row r="9387" spans="1:14" hidden="1" x14ac:dyDescent="0.2">
      <c r="A9387" t="s">
        <v>51</v>
      </c>
      <c r="B9387" t="s">
        <v>1463</v>
      </c>
      <c r="C9387" t="s">
        <v>1145</v>
      </c>
      <c r="E9387" t="s">
        <v>1343</v>
      </c>
      <c r="F9387" t="s">
        <v>1344</v>
      </c>
      <c r="I9387">
        <v>0</v>
      </c>
      <c r="J9387">
        <v>28.5</v>
      </c>
      <c r="K9387">
        <v>0</v>
      </c>
      <c r="L9387" t="s">
        <v>217</v>
      </c>
      <c r="M9387" t="s">
        <v>1345</v>
      </c>
    </row>
    <row r="9388" spans="1:14" hidden="1" x14ac:dyDescent="0.2">
      <c r="A9388" t="s">
        <v>51</v>
      </c>
      <c r="B9388" t="s">
        <v>1463</v>
      </c>
      <c r="C9388" t="s">
        <v>1145</v>
      </c>
      <c r="E9388" t="s">
        <v>1331</v>
      </c>
      <c r="F9388" t="s">
        <v>1332</v>
      </c>
      <c r="G9388" t="s">
        <v>1191</v>
      </c>
      <c r="H9388" t="s">
        <v>145</v>
      </c>
      <c r="I9388">
        <v>0</v>
      </c>
      <c r="J9388">
        <v>28.5</v>
      </c>
      <c r="K9388">
        <v>0</v>
      </c>
      <c r="L9388" t="s">
        <v>24</v>
      </c>
      <c r="M9388" t="s">
        <v>1333</v>
      </c>
    </row>
    <row r="9389" spans="1:14" hidden="1" x14ac:dyDescent="0.2">
      <c r="A9389" t="s">
        <v>51</v>
      </c>
      <c r="B9389" t="s">
        <v>1463</v>
      </c>
      <c r="C9389" t="s">
        <v>1145</v>
      </c>
      <c r="E9389" t="s">
        <v>1307</v>
      </c>
      <c r="F9389" t="s">
        <v>1308</v>
      </c>
      <c r="G9389" t="s">
        <v>134</v>
      </c>
      <c r="H9389" t="s">
        <v>32</v>
      </c>
      <c r="I9389">
        <v>0</v>
      </c>
      <c r="J9389">
        <v>28.5</v>
      </c>
      <c r="K9389">
        <v>0</v>
      </c>
      <c r="L9389" t="s">
        <v>24</v>
      </c>
      <c r="M9389" t="s">
        <v>1244</v>
      </c>
      <c r="N9389" t="s">
        <v>1469</v>
      </c>
    </row>
    <row r="9390" spans="1:14" hidden="1" x14ac:dyDescent="0.2">
      <c r="A9390" t="s">
        <v>51</v>
      </c>
      <c r="B9390" t="s">
        <v>1463</v>
      </c>
      <c r="C9390" t="s">
        <v>1145</v>
      </c>
      <c r="E9390" t="s">
        <v>1181</v>
      </c>
      <c r="F9390" t="s">
        <v>1182</v>
      </c>
      <c r="G9390" t="s">
        <v>134</v>
      </c>
      <c r="H9390" t="s">
        <v>32</v>
      </c>
      <c r="I9390">
        <v>0</v>
      </c>
      <c r="J9390">
        <v>28.5</v>
      </c>
      <c r="K9390">
        <v>0</v>
      </c>
      <c r="L9390" t="s">
        <v>24</v>
      </c>
      <c r="M9390" t="s">
        <v>1173</v>
      </c>
    </row>
    <row r="9391" spans="1:14" hidden="1" x14ac:dyDescent="0.2">
      <c r="A9391" t="s">
        <v>55</v>
      </c>
      <c r="B9391" t="s">
        <v>1463</v>
      </c>
      <c r="C9391" t="s">
        <v>1145</v>
      </c>
      <c r="E9391" t="s">
        <v>20</v>
      </c>
      <c r="I9391">
        <v>8</v>
      </c>
      <c r="J9391">
        <v>28.5</v>
      </c>
      <c r="K9391">
        <v>228</v>
      </c>
      <c r="N9391" t="s">
        <v>1470</v>
      </c>
    </row>
    <row r="9392" spans="1:14" hidden="1" x14ac:dyDescent="0.2">
      <c r="A9392" t="s">
        <v>55</v>
      </c>
      <c r="B9392" t="s">
        <v>1463</v>
      </c>
      <c r="C9392" t="s">
        <v>1145</v>
      </c>
      <c r="E9392" t="s">
        <v>17</v>
      </c>
      <c r="I9392">
        <v>0</v>
      </c>
      <c r="J9392">
        <v>28.5</v>
      </c>
      <c r="K9392">
        <v>0</v>
      </c>
    </row>
    <row r="9393" spans="1:14" hidden="1" x14ac:dyDescent="0.2">
      <c r="A9393" t="s">
        <v>55</v>
      </c>
      <c r="B9393" t="s">
        <v>1463</v>
      </c>
      <c r="C9393" t="s">
        <v>1145</v>
      </c>
      <c r="E9393" t="s">
        <v>557</v>
      </c>
      <c r="I9393">
        <v>0</v>
      </c>
      <c r="J9393">
        <v>28.5</v>
      </c>
      <c r="K9393">
        <v>0</v>
      </c>
    </row>
    <row r="9394" spans="1:14" hidden="1" x14ac:dyDescent="0.2">
      <c r="A9394" t="s">
        <v>55</v>
      </c>
      <c r="B9394" t="s">
        <v>1463</v>
      </c>
      <c r="C9394" t="s">
        <v>1145</v>
      </c>
      <c r="E9394" t="s">
        <v>46</v>
      </c>
      <c r="I9394">
        <v>0</v>
      </c>
      <c r="J9394">
        <v>28.5</v>
      </c>
      <c r="K9394">
        <v>0</v>
      </c>
    </row>
    <row r="9395" spans="1:14" hidden="1" x14ac:dyDescent="0.2">
      <c r="A9395" t="s">
        <v>55</v>
      </c>
      <c r="B9395" t="s">
        <v>1463</v>
      </c>
      <c r="C9395" t="s">
        <v>1145</v>
      </c>
      <c r="E9395" t="s">
        <v>116</v>
      </c>
      <c r="I9395">
        <v>0</v>
      </c>
      <c r="J9395">
        <v>28.5</v>
      </c>
      <c r="K9395">
        <v>0</v>
      </c>
    </row>
    <row r="9396" spans="1:14" hidden="1" x14ac:dyDescent="0.2">
      <c r="A9396" t="s">
        <v>55</v>
      </c>
      <c r="B9396" t="s">
        <v>1463</v>
      </c>
      <c r="C9396" t="s">
        <v>1145</v>
      </c>
      <c r="E9396" t="s">
        <v>92</v>
      </c>
      <c r="I9396">
        <v>0</v>
      </c>
      <c r="J9396">
        <v>28.5</v>
      </c>
      <c r="K9396">
        <v>0</v>
      </c>
      <c r="N9396" t="s">
        <v>1465</v>
      </c>
    </row>
    <row r="9397" spans="1:14" hidden="1" x14ac:dyDescent="0.2">
      <c r="A9397" t="s">
        <v>55</v>
      </c>
      <c r="B9397" t="s">
        <v>1463</v>
      </c>
      <c r="C9397" t="s">
        <v>1145</v>
      </c>
      <c r="E9397" t="s">
        <v>1294</v>
      </c>
      <c r="F9397" t="s">
        <v>1295</v>
      </c>
      <c r="G9397" t="s">
        <v>134</v>
      </c>
      <c r="H9397" t="s">
        <v>64</v>
      </c>
      <c r="I9397">
        <v>0</v>
      </c>
      <c r="J9397">
        <v>28.5</v>
      </c>
      <c r="K9397">
        <v>0</v>
      </c>
      <c r="L9397" t="s">
        <v>24</v>
      </c>
      <c r="M9397" t="s">
        <v>1236</v>
      </c>
    </row>
    <row r="9398" spans="1:14" hidden="1" x14ac:dyDescent="0.2">
      <c r="A9398" t="s">
        <v>55</v>
      </c>
      <c r="B9398" t="s">
        <v>1463</v>
      </c>
      <c r="C9398" t="s">
        <v>1145</v>
      </c>
      <c r="E9398" t="s">
        <v>1466</v>
      </c>
      <c r="F9398" t="s">
        <v>1426</v>
      </c>
      <c r="G9398" t="s">
        <v>134</v>
      </c>
      <c r="H9398" t="s">
        <v>32</v>
      </c>
      <c r="I9398">
        <v>0</v>
      </c>
      <c r="J9398">
        <v>28.5</v>
      </c>
      <c r="K9398">
        <v>0</v>
      </c>
      <c r="L9398" t="s">
        <v>24</v>
      </c>
      <c r="M9398" t="s">
        <v>1293</v>
      </c>
    </row>
    <row r="9399" spans="1:14" hidden="1" x14ac:dyDescent="0.2">
      <c r="A9399" t="s">
        <v>55</v>
      </c>
      <c r="B9399" t="s">
        <v>1463</v>
      </c>
      <c r="C9399" t="s">
        <v>1145</v>
      </c>
      <c r="E9399" t="s">
        <v>1307</v>
      </c>
      <c r="F9399" t="s">
        <v>1308</v>
      </c>
      <c r="G9399" t="s">
        <v>134</v>
      </c>
      <c r="H9399" t="s">
        <v>32</v>
      </c>
      <c r="I9399">
        <v>0</v>
      </c>
      <c r="J9399">
        <v>28.5</v>
      </c>
      <c r="K9399">
        <v>0</v>
      </c>
      <c r="L9399" t="s">
        <v>24</v>
      </c>
      <c r="M9399" t="s">
        <v>1244</v>
      </c>
      <c r="N9399" t="s">
        <v>1467</v>
      </c>
    </row>
    <row r="9400" spans="1:14" hidden="1" x14ac:dyDescent="0.2">
      <c r="A9400" t="s">
        <v>55</v>
      </c>
      <c r="B9400" t="s">
        <v>1463</v>
      </c>
      <c r="C9400" t="s">
        <v>1145</v>
      </c>
      <c r="E9400" t="s">
        <v>1260</v>
      </c>
      <c r="F9400" t="s">
        <v>1261</v>
      </c>
      <c r="G9400" t="s">
        <v>134</v>
      </c>
      <c r="H9400" t="s">
        <v>180</v>
      </c>
      <c r="I9400">
        <v>0</v>
      </c>
      <c r="J9400">
        <v>28.5</v>
      </c>
      <c r="K9400">
        <v>0</v>
      </c>
      <c r="L9400" t="s">
        <v>24</v>
      </c>
      <c r="M9400" t="s">
        <v>616</v>
      </c>
    </row>
    <row r="9401" spans="1:14" hidden="1" x14ac:dyDescent="0.2">
      <c r="A9401" t="s">
        <v>55</v>
      </c>
      <c r="B9401" t="s">
        <v>1463</v>
      </c>
      <c r="C9401" t="s">
        <v>1145</v>
      </c>
      <c r="E9401" t="s">
        <v>1331</v>
      </c>
      <c r="F9401" t="s">
        <v>1332</v>
      </c>
      <c r="G9401" t="s">
        <v>1191</v>
      </c>
      <c r="H9401" t="s">
        <v>145</v>
      </c>
      <c r="I9401">
        <v>0</v>
      </c>
      <c r="J9401">
        <v>28.5</v>
      </c>
      <c r="K9401">
        <v>0</v>
      </c>
      <c r="L9401" t="s">
        <v>24</v>
      </c>
      <c r="M9401" t="s">
        <v>1333</v>
      </c>
    </row>
    <row r="9402" spans="1:14" hidden="1" x14ac:dyDescent="0.2">
      <c r="A9402" t="s">
        <v>55</v>
      </c>
      <c r="B9402" t="s">
        <v>1463</v>
      </c>
      <c r="C9402" t="s">
        <v>1145</v>
      </c>
      <c r="E9402" t="s">
        <v>1268</v>
      </c>
      <c r="F9402" t="s">
        <v>629</v>
      </c>
      <c r="G9402" t="s">
        <v>134</v>
      </c>
      <c r="H9402" t="s">
        <v>32</v>
      </c>
      <c r="I9402">
        <v>0</v>
      </c>
      <c r="J9402">
        <v>28.5</v>
      </c>
      <c r="K9402">
        <v>0</v>
      </c>
      <c r="L9402" t="s">
        <v>162</v>
      </c>
    </row>
    <row r="9403" spans="1:14" hidden="1" x14ac:dyDescent="0.2">
      <c r="A9403" t="s">
        <v>55</v>
      </c>
      <c r="B9403" t="s">
        <v>1463</v>
      </c>
      <c r="C9403" t="s">
        <v>1145</v>
      </c>
      <c r="E9403" t="s">
        <v>628</v>
      </c>
      <c r="F9403" t="s">
        <v>629</v>
      </c>
      <c r="G9403" t="s">
        <v>134</v>
      </c>
      <c r="H9403" t="s">
        <v>32</v>
      </c>
      <c r="I9403">
        <v>0</v>
      </c>
      <c r="J9403">
        <v>28.5</v>
      </c>
      <c r="K9403">
        <v>0</v>
      </c>
      <c r="L9403" t="s">
        <v>162</v>
      </c>
      <c r="N9403" t="s">
        <v>1468</v>
      </c>
    </row>
    <row r="9404" spans="1:14" hidden="1" x14ac:dyDescent="0.2">
      <c r="A9404" t="s">
        <v>55</v>
      </c>
      <c r="B9404" t="s">
        <v>1463</v>
      </c>
      <c r="C9404" t="s">
        <v>1145</v>
      </c>
      <c r="E9404" t="s">
        <v>1291</v>
      </c>
      <c r="F9404" t="s">
        <v>1292</v>
      </c>
      <c r="G9404" t="s">
        <v>134</v>
      </c>
      <c r="H9404" t="s">
        <v>32</v>
      </c>
      <c r="I9404">
        <v>0</v>
      </c>
      <c r="J9404">
        <v>28.5</v>
      </c>
      <c r="K9404">
        <v>0</v>
      </c>
      <c r="L9404" t="s">
        <v>24</v>
      </c>
      <c r="M9404" t="s">
        <v>1293</v>
      </c>
    </row>
    <row r="9405" spans="1:14" hidden="1" x14ac:dyDescent="0.2">
      <c r="A9405" t="s">
        <v>55</v>
      </c>
      <c r="B9405" t="s">
        <v>1463</v>
      </c>
      <c r="C9405" t="s">
        <v>1145</v>
      </c>
      <c r="E9405" t="s">
        <v>1289</v>
      </c>
      <c r="F9405" t="s">
        <v>1290</v>
      </c>
      <c r="G9405" t="s">
        <v>1191</v>
      </c>
      <c r="H9405" t="s">
        <v>32</v>
      </c>
      <c r="I9405">
        <v>0</v>
      </c>
      <c r="J9405">
        <v>28.5</v>
      </c>
      <c r="K9405">
        <v>0</v>
      </c>
      <c r="L9405" t="s">
        <v>24</v>
      </c>
      <c r="M9405" t="s">
        <v>1229</v>
      </c>
    </row>
    <row r="9406" spans="1:14" hidden="1" x14ac:dyDescent="0.2">
      <c r="A9406" t="s">
        <v>55</v>
      </c>
      <c r="B9406" t="s">
        <v>1463</v>
      </c>
      <c r="C9406" t="s">
        <v>1145</v>
      </c>
      <c r="E9406" t="s">
        <v>1240</v>
      </c>
      <c r="F9406" t="s">
        <v>1241</v>
      </c>
      <c r="G9406" t="s">
        <v>134</v>
      </c>
      <c r="H9406" t="s">
        <v>64</v>
      </c>
      <c r="I9406">
        <v>0</v>
      </c>
      <c r="J9406">
        <v>28.5</v>
      </c>
      <c r="K9406">
        <v>0</v>
      </c>
      <c r="L9406" t="s">
        <v>24</v>
      </c>
      <c r="M9406" t="s">
        <v>1152</v>
      </c>
    </row>
    <row r="9407" spans="1:14" hidden="1" x14ac:dyDescent="0.2">
      <c r="A9407" t="s">
        <v>55</v>
      </c>
      <c r="B9407" t="s">
        <v>1463</v>
      </c>
      <c r="C9407" t="s">
        <v>1145</v>
      </c>
      <c r="E9407" t="s">
        <v>1219</v>
      </c>
      <c r="F9407" t="s">
        <v>1214</v>
      </c>
      <c r="G9407" t="s">
        <v>134</v>
      </c>
      <c r="H9407" t="s">
        <v>1215</v>
      </c>
      <c r="I9407">
        <v>0</v>
      </c>
      <c r="J9407">
        <v>28.5</v>
      </c>
      <c r="K9407">
        <v>0</v>
      </c>
      <c r="L9407" t="s">
        <v>135</v>
      </c>
      <c r="M9407" t="s">
        <v>1216</v>
      </c>
    </row>
    <row r="9408" spans="1:14" hidden="1" x14ac:dyDescent="0.2">
      <c r="A9408" t="s">
        <v>55</v>
      </c>
      <c r="B9408" t="s">
        <v>1463</v>
      </c>
      <c r="C9408" t="s">
        <v>1145</v>
      </c>
      <c r="E9408" t="s">
        <v>1195</v>
      </c>
      <c r="F9408" t="s">
        <v>1196</v>
      </c>
      <c r="G9408" t="s">
        <v>134</v>
      </c>
      <c r="H9408" t="s">
        <v>64</v>
      </c>
      <c r="I9408">
        <v>0</v>
      </c>
      <c r="J9408">
        <v>28.5</v>
      </c>
      <c r="K9408">
        <v>0</v>
      </c>
      <c r="L9408" t="s">
        <v>24</v>
      </c>
      <c r="M9408" t="s">
        <v>1197</v>
      </c>
    </row>
    <row r="9409" spans="1:14" hidden="1" x14ac:dyDescent="0.2">
      <c r="A9409" t="s">
        <v>55</v>
      </c>
      <c r="B9409" t="s">
        <v>1463</v>
      </c>
      <c r="C9409" t="s">
        <v>1145</v>
      </c>
      <c r="E9409" t="s">
        <v>1343</v>
      </c>
      <c r="F9409" t="s">
        <v>1344</v>
      </c>
      <c r="I9409">
        <v>0</v>
      </c>
      <c r="J9409">
        <v>28.5</v>
      </c>
      <c r="K9409">
        <v>0</v>
      </c>
      <c r="L9409" t="s">
        <v>217</v>
      </c>
      <c r="M9409" t="s">
        <v>1345</v>
      </c>
    </row>
    <row r="9410" spans="1:14" hidden="1" x14ac:dyDescent="0.2">
      <c r="A9410" t="s">
        <v>55</v>
      </c>
      <c r="B9410" t="s">
        <v>1463</v>
      </c>
      <c r="C9410" t="s">
        <v>1145</v>
      </c>
      <c r="E9410" t="s">
        <v>1331</v>
      </c>
      <c r="F9410" t="s">
        <v>1332</v>
      </c>
      <c r="G9410" t="s">
        <v>1191</v>
      </c>
      <c r="H9410" t="s">
        <v>145</v>
      </c>
      <c r="I9410">
        <v>0</v>
      </c>
      <c r="J9410">
        <v>28.5</v>
      </c>
      <c r="K9410">
        <v>0</v>
      </c>
      <c r="L9410" t="s">
        <v>24</v>
      </c>
      <c r="M9410" t="s">
        <v>1333</v>
      </c>
    </row>
    <row r="9411" spans="1:14" hidden="1" x14ac:dyDescent="0.2">
      <c r="A9411" t="s">
        <v>55</v>
      </c>
      <c r="B9411" t="s">
        <v>1463</v>
      </c>
      <c r="C9411" t="s">
        <v>1145</v>
      </c>
      <c r="E9411" t="s">
        <v>1307</v>
      </c>
      <c r="F9411" t="s">
        <v>1308</v>
      </c>
      <c r="G9411" t="s">
        <v>134</v>
      </c>
      <c r="H9411" t="s">
        <v>32</v>
      </c>
      <c r="I9411">
        <v>0</v>
      </c>
      <c r="J9411">
        <v>28.5</v>
      </c>
      <c r="K9411">
        <v>0</v>
      </c>
      <c r="L9411" t="s">
        <v>24</v>
      </c>
      <c r="M9411" t="s">
        <v>1244</v>
      </c>
      <c r="N9411" t="s">
        <v>1469</v>
      </c>
    </row>
    <row r="9412" spans="1:14" hidden="1" x14ac:dyDescent="0.2">
      <c r="A9412" t="s">
        <v>55</v>
      </c>
      <c r="B9412" t="s">
        <v>1463</v>
      </c>
      <c r="C9412" t="s">
        <v>1145</v>
      </c>
      <c r="E9412" t="s">
        <v>1181</v>
      </c>
      <c r="F9412" t="s">
        <v>1182</v>
      </c>
      <c r="G9412" t="s">
        <v>134</v>
      </c>
      <c r="H9412" t="s">
        <v>32</v>
      </c>
      <c r="I9412">
        <v>0</v>
      </c>
      <c r="J9412">
        <v>28.5</v>
      </c>
      <c r="K9412">
        <v>0</v>
      </c>
      <c r="L9412" t="s">
        <v>24</v>
      </c>
      <c r="M9412" t="s">
        <v>1173</v>
      </c>
    </row>
    <row r="9413" spans="1:14" hidden="1" x14ac:dyDescent="0.2">
      <c r="A9413" t="s">
        <v>56</v>
      </c>
      <c r="B9413" t="s">
        <v>1463</v>
      </c>
      <c r="C9413" t="s">
        <v>1145</v>
      </c>
      <c r="E9413" t="s">
        <v>20</v>
      </c>
      <c r="I9413">
        <v>0</v>
      </c>
      <c r="J9413">
        <v>28.5</v>
      </c>
      <c r="K9413">
        <v>0</v>
      </c>
      <c r="N9413" t="s">
        <v>1470</v>
      </c>
    </row>
    <row r="9414" spans="1:14" hidden="1" x14ac:dyDescent="0.2">
      <c r="A9414" t="s">
        <v>56</v>
      </c>
      <c r="B9414" t="s">
        <v>1463</v>
      </c>
      <c r="C9414" t="s">
        <v>1145</v>
      </c>
      <c r="E9414" t="s">
        <v>17</v>
      </c>
      <c r="I9414">
        <v>8</v>
      </c>
      <c r="J9414">
        <v>28.5</v>
      </c>
      <c r="K9414">
        <v>228</v>
      </c>
    </row>
    <row r="9415" spans="1:14" hidden="1" x14ac:dyDescent="0.2">
      <c r="A9415" t="s">
        <v>56</v>
      </c>
      <c r="B9415" t="s">
        <v>1463</v>
      </c>
      <c r="C9415" t="s">
        <v>1145</v>
      </c>
      <c r="E9415" t="s">
        <v>557</v>
      </c>
      <c r="I9415">
        <v>0</v>
      </c>
      <c r="J9415">
        <v>28.5</v>
      </c>
      <c r="K9415">
        <v>0</v>
      </c>
    </row>
    <row r="9416" spans="1:14" hidden="1" x14ac:dyDescent="0.2">
      <c r="A9416" t="s">
        <v>56</v>
      </c>
      <c r="B9416" t="s">
        <v>1463</v>
      </c>
      <c r="C9416" t="s">
        <v>1145</v>
      </c>
      <c r="E9416" t="s">
        <v>46</v>
      </c>
      <c r="I9416">
        <v>0</v>
      </c>
      <c r="J9416">
        <v>28.5</v>
      </c>
      <c r="K9416">
        <v>0</v>
      </c>
    </row>
    <row r="9417" spans="1:14" hidden="1" x14ac:dyDescent="0.2">
      <c r="A9417" t="s">
        <v>56</v>
      </c>
      <c r="B9417" t="s">
        <v>1463</v>
      </c>
      <c r="C9417" t="s">
        <v>1145</v>
      </c>
      <c r="E9417" t="s">
        <v>116</v>
      </c>
      <c r="I9417">
        <v>0</v>
      </c>
      <c r="J9417">
        <v>28.5</v>
      </c>
      <c r="K9417">
        <v>0</v>
      </c>
    </row>
    <row r="9418" spans="1:14" hidden="1" x14ac:dyDescent="0.2">
      <c r="A9418" t="s">
        <v>56</v>
      </c>
      <c r="B9418" t="s">
        <v>1463</v>
      </c>
      <c r="C9418" t="s">
        <v>1145</v>
      </c>
      <c r="E9418" t="s">
        <v>92</v>
      </c>
      <c r="I9418">
        <v>0</v>
      </c>
      <c r="J9418">
        <v>28.5</v>
      </c>
      <c r="K9418">
        <v>0</v>
      </c>
      <c r="N9418" t="s">
        <v>1465</v>
      </c>
    </row>
    <row r="9419" spans="1:14" hidden="1" x14ac:dyDescent="0.2">
      <c r="A9419" t="s">
        <v>56</v>
      </c>
      <c r="B9419" t="s">
        <v>1463</v>
      </c>
      <c r="C9419" t="s">
        <v>1145</v>
      </c>
      <c r="E9419" t="s">
        <v>1294</v>
      </c>
      <c r="F9419" t="s">
        <v>1295</v>
      </c>
      <c r="G9419" t="s">
        <v>134</v>
      </c>
      <c r="H9419" t="s">
        <v>64</v>
      </c>
      <c r="I9419">
        <v>0</v>
      </c>
      <c r="J9419">
        <v>28.5</v>
      </c>
      <c r="K9419">
        <v>0</v>
      </c>
      <c r="L9419" t="s">
        <v>24</v>
      </c>
      <c r="M9419" t="s">
        <v>1236</v>
      </c>
    </row>
    <row r="9420" spans="1:14" hidden="1" x14ac:dyDescent="0.2">
      <c r="A9420" t="s">
        <v>56</v>
      </c>
      <c r="B9420" t="s">
        <v>1463</v>
      </c>
      <c r="C9420" t="s">
        <v>1145</v>
      </c>
      <c r="E9420" t="s">
        <v>1466</v>
      </c>
      <c r="F9420" t="s">
        <v>1426</v>
      </c>
      <c r="G9420" t="s">
        <v>134</v>
      </c>
      <c r="H9420" t="s">
        <v>32</v>
      </c>
      <c r="I9420">
        <v>0</v>
      </c>
      <c r="J9420">
        <v>28.5</v>
      </c>
      <c r="K9420">
        <v>0</v>
      </c>
      <c r="L9420" t="s">
        <v>24</v>
      </c>
      <c r="M9420" t="s">
        <v>1293</v>
      </c>
    </row>
    <row r="9421" spans="1:14" hidden="1" x14ac:dyDescent="0.2">
      <c r="A9421" t="s">
        <v>56</v>
      </c>
      <c r="B9421" t="s">
        <v>1463</v>
      </c>
      <c r="C9421" t="s">
        <v>1145</v>
      </c>
      <c r="E9421" t="s">
        <v>1307</v>
      </c>
      <c r="F9421" t="s">
        <v>1308</v>
      </c>
      <c r="G9421" t="s">
        <v>134</v>
      </c>
      <c r="H9421" t="s">
        <v>32</v>
      </c>
      <c r="I9421">
        <v>0</v>
      </c>
      <c r="J9421">
        <v>28.5</v>
      </c>
      <c r="K9421">
        <v>0</v>
      </c>
      <c r="L9421" t="s">
        <v>24</v>
      </c>
      <c r="M9421" t="s">
        <v>1244</v>
      </c>
      <c r="N9421" t="s">
        <v>1467</v>
      </c>
    </row>
    <row r="9422" spans="1:14" hidden="1" x14ac:dyDescent="0.2">
      <c r="A9422" t="s">
        <v>56</v>
      </c>
      <c r="B9422" t="s">
        <v>1463</v>
      </c>
      <c r="C9422" t="s">
        <v>1145</v>
      </c>
      <c r="E9422" t="s">
        <v>1260</v>
      </c>
      <c r="F9422" t="s">
        <v>1261</v>
      </c>
      <c r="G9422" t="s">
        <v>134</v>
      </c>
      <c r="H9422" t="s">
        <v>180</v>
      </c>
      <c r="I9422">
        <v>0</v>
      </c>
      <c r="J9422">
        <v>28.5</v>
      </c>
      <c r="K9422">
        <v>0</v>
      </c>
      <c r="L9422" t="s">
        <v>24</v>
      </c>
      <c r="M9422" t="s">
        <v>616</v>
      </c>
    </row>
    <row r="9423" spans="1:14" hidden="1" x14ac:dyDescent="0.2">
      <c r="A9423" t="s">
        <v>56</v>
      </c>
      <c r="B9423" t="s">
        <v>1463</v>
      </c>
      <c r="C9423" t="s">
        <v>1145</v>
      </c>
      <c r="E9423" t="s">
        <v>1331</v>
      </c>
      <c r="F9423" t="s">
        <v>1332</v>
      </c>
      <c r="G9423" t="s">
        <v>1191</v>
      </c>
      <c r="H9423" t="s">
        <v>145</v>
      </c>
      <c r="I9423">
        <v>0</v>
      </c>
      <c r="J9423">
        <v>28.5</v>
      </c>
      <c r="K9423">
        <v>0</v>
      </c>
      <c r="L9423" t="s">
        <v>24</v>
      </c>
      <c r="M9423" t="s">
        <v>1333</v>
      </c>
    </row>
    <row r="9424" spans="1:14" hidden="1" x14ac:dyDescent="0.2">
      <c r="A9424" t="s">
        <v>56</v>
      </c>
      <c r="B9424" t="s">
        <v>1463</v>
      </c>
      <c r="C9424" t="s">
        <v>1145</v>
      </c>
      <c r="E9424" t="s">
        <v>1268</v>
      </c>
      <c r="F9424" t="s">
        <v>629</v>
      </c>
      <c r="G9424" t="s">
        <v>134</v>
      </c>
      <c r="H9424" t="s">
        <v>32</v>
      </c>
      <c r="I9424">
        <v>0</v>
      </c>
      <c r="J9424">
        <v>28.5</v>
      </c>
      <c r="K9424">
        <v>0</v>
      </c>
      <c r="L9424" t="s">
        <v>162</v>
      </c>
    </row>
    <row r="9425" spans="1:14" hidden="1" x14ac:dyDescent="0.2">
      <c r="A9425" t="s">
        <v>56</v>
      </c>
      <c r="B9425" t="s">
        <v>1463</v>
      </c>
      <c r="C9425" t="s">
        <v>1145</v>
      </c>
      <c r="E9425" t="s">
        <v>628</v>
      </c>
      <c r="F9425" t="s">
        <v>629</v>
      </c>
      <c r="G9425" t="s">
        <v>134</v>
      </c>
      <c r="H9425" t="s">
        <v>32</v>
      </c>
      <c r="I9425">
        <v>0</v>
      </c>
      <c r="J9425">
        <v>28.5</v>
      </c>
      <c r="K9425">
        <v>0</v>
      </c>
      <c r="L9425" t="s">
        <v>162</v>
      </c>
      <c r="N9425" t="s">
        <v>1468</v>
      </c>
    </row>
    <row r="9426" spans="1:14" hidden="1" x14ac:dyDescent="0.2">
      <c r="A9426" t="s">
        <v>56</v>
      </c>
      <c r="B9426" t="s">
        <v>1463</v>
      </c>
      <c r="C9426" t="s">
        <v>1145</v>
      </c>
      <c r="E9426" t="s">
        <v>1291</v>
      </c>
      <c r="F9426" t="s">
        <v>1292</v>
      </c>
      <c r="G9426" t="s">
        <v>134</v>
      </c>
      <c r="H9426" t="s">
        <v>32</v>
      </c>
      <c r="I9426">
        <v>0</v>
      </c>
      <c r="J9426">
        <v>28.5</v>
      </c>
      <c r="K9426">
        <v>0</v>
      </c>
      <c r="L9426" t="s">
        <v>24</v>
      </c>
      <c r="M9426" t="s">
        <v>1293</v>
      </c>
    </row>
    <row r="9427" spans="1:14" hidden="1" x14ac:dyDescent="0.2">
      <c r="A9427" t="s">
        <v>56</v>
      </c>
      <c r="B9427" t="s">
        <v>1463</v>
      </c>
      <c r="C9427" t="s">
        <v>1145</v>
      </c>
      <c r="E9427" t="s">
        <v>1289</v>
      </c>
      <c r="F9427" t="s">
        <v>1290</v>
      </c>
      <c r="G9427" t="s">
        <v>1191</v>
      </c>
      <c r="H9427" t="s">
        <v>32</v>
      </c>
      <c r="I9427">
        <v>0</v>
      </c>
      <c r="J9427">
        <v>28.5</v>
      </c>
      <c r="K9427">
        <v>0</v>
      </c>
      <c r="L9427" t="s">
        <v>24</v>
      </c>
      <c r="M9427" t="s">
        <v>1229</v>
      </c>
    </row>
    <row r="9428" spans="1:14" hidden="1" x14ac:dyDescent="0.2">
      <c r="A9428" t="s">
        <v>56</v>
      </c>
      <c r="B9428" t="s">
        <v>1463</v>
      </c>
      <c r="C9428" t="s">
        <v>1145</v>
      </c>
      <c r="E9428" t="s">
        <v>1240</v>
      </c>
      <c r="F9428" t="s">
        <v>1241</v>
      </c>
      <c r="G9428" t="s">
        <v>134</v>
      </c>
      <c r="H9428" t="s">
        <v>64</v>
      </c>
      <c r="I9428">
        <v>0</v>
      </c>
      <c r="J9428">
        <v>28.5</v>
      </c>
      <c r="K9428">
        <v>0</v>
      </c>
      <c r="L9428" t="s">
        <v>24</v>
      </c>
      <c r="M9428" t="s">
        <v>1152</v>
      </c>
    </row>
    <row r="9429" spans="1:14" hidden="1" x14ac:dyDescent="0.2">
      <c r="A9429" t="s">
        <v>56</v>
      </c>
      <c r="B9429" t="s">
        <v>1463</v>
      </c>
      <c r="C9429" t="s">
        <v>1145</v>
      </c>
      <c r="E9429" t="s">
        <v>1219</v>
      </c>
      <c r="F9429" t="s">
        <v>1214</v>
      </c>
      <c r="G9429" t="s">
        <v>134</v>
      </c>
      <c r="H9429" t="s">
        <v>1215</v>
      </c>
      <c r="I9429">
        <v>0</v>
      </c>
      <c r="J9429">
        <v>28.5</v>
      </c>
      <c r="K9429">
        <v>0</v>
      </c>
      <c r="L9429" t="s">
        <v>135</v>
      </c>
      <c r="M9429" t="s">
        <v>1216</v>
      </c>
    </row>
    <row r="9430" spans="1:14" hidden="1" x14ac:dyDescent="0.2">
      <c r="A9430" t="s">
        <v>56</v>
      </c>
      <c r="B9430" t="s">
        <v>1463</v>
      </c>
      <c r="C9430" t="s">
        <v>1145</v>
      </c>
      <c r="E9430" t="s">
        <v>1195</v>
      </c>
      <c r="F9430" t="s">
        <v>1196</v>
      </c>
      <c r="G9430" t="s">
        <v>134</v>
      </c>
      <c r="H9430" t="s">
        <v>64</v>
      </c>
      <c r="I9430">
        <v>0</v>
      </c>
      <c r="J9430">
        <v>28.5</v>
      </c>
      <c r="K9430">
        <v>0</v>
      </c>
      <c r="L9430" t="s">
        <v>24</v>
      </c>
      <c r="M9430" t="s">
        <v>1197</v>
      </c>
    </row>
    <row r="9431" spans="1:14" hidden="1" x14ac:dyDescent="0.2">
      <c r="A9431" t="s">
        <v>56</v>
      </c>
      <c r="B9431" t="s">
        <v>1463</v>
      </c>
      <c r="C9431" t="s">
        <v>1145</v>
      </c>
      <c r="E9431" t="s">
        <v>1343</v>
      </c>
      <c r="F9431" t="s">
        <v>1344</v>
      </c>
      <c r="I9431">
        <v>0</v>
      </c>
      <c r="J9431">
        <v>28.5</v>
      </c>
      <c r="K9431">
        <v>0</v>
      </c>
      <c r="L9431" t="s">
        <v>217</v>
      </c>
      <c r="M9431" t="s">
        <v>1345</v>
      </c>
    </row>
    <row r="9432" spans="1:14" hidden="1" x14ac:dyDescent="0.2">
      <c r="A9432" t="s">
        <v>56</v>
      </c>
      <c r="B9432" t="s">
        <v>1463</v>
      </c>
      <c r="C9432" t="s">
        <v>1145</v>
      </c>
      <c r="E9432" t="s">
        <v>1331</v>
      </c>
      <c r="F9432" t="s">
        <v>1332</v>
      </c>
      <c r="G9432" t="s">
        <v>1191</v>
      </c>
      <c r="H9432" t="s">
        <v>145</v>
      </c>
      <c r="I9432">
        <v>0</v>
      </c>
      <c r="J9432">
        <v>28.5</v>
      </c>
      <c r="K9432">
        <v>0</v>
      </c>
      <c r="L9432" t="s">
        <v>24</v>
      </c>
      <c r="M9432" t="s">
        <v>1333</v>
      </c>
    </row>
    <row r="9433" spans="1:14" hidden="1" x14ac:dyDescent="0.2">
      <c r="A9433" t="s">
        <v>56</v>
      </c>
      <c r="B9433" t="s">
        <v>1463</v>
      </c>
      <c r="C9433" t="s">
        <v>1145</v>
      </c>
      <c r="E9433" t="s">
        <v>1307</v>
      </c>
      <c r="F9433" t="s">
        <v>1308</v>
      </c>
      <c r="G9433" t="s">
        <v>134</v>
      </c>
      <c r="H9433" t="s">
        <v>32</v>
      </c>
      <c r="I9433">
        <v>0</v>
      </c>
      <c r="J9433">
        <v>28.5</v>
      </c>
      <c r="K9433">
        <v>0</v>
      </c>
      <c r="L9433" t="s">
        <v>24</v>
      </c>
      <c r="M9433" t="s">
        <v>1244</v>
      </c>
      <c r="N9433" t="s">
        <v>1469</v>
      </c>
    </row>
    <row r="9434" spans="1:14" hidden="1" x14ac:dyDescent="0.2">
      <c r="A9434" t="s">
        <v>56</v>
      </c>
      <c r="B9434" t="s">
        <v>1463</v>
      </c>
      <c r="C9434" t="s">
        <v>1145</v>
      </c>
      <c r="E9434" t="s">
        <v>1181</v>
      </c>
      <c r="F9434" t="s">
        <v>1182</v>
      </c>
      <c r="G9434" t="s">
        <v>134</v>
      </c>
      <c r="H9434" t="s">
        <v>32</v>
      </c>
      <c r="I9434">
        <v>0</v>
      </c>
      <c r="J9434">
        <v>28.5</v>
      </c>
      <c r="K9434">
        <v>0</v>
      </c>
      <c r="L9434" t="s">
        <v>24</v>
      </c>
      <c r="M9434" t="s">
        <v>1173</v>
      </c>
    </row>
    <row r="9435" spans="1:14" hidden="1" x14ac:dyDescent="0.2">
      <c r="A9435" t="s">
        <v>60</v>
      </c>
      <c r="B9435" t="s">
        <v>1463</v>
      </c>
      <c r="C9435" t="s">
        <v>1145</v>
      </c>
      <c r="E9435" t="s">
        <v>20</v>
      </c>
      <c r="I9435">
        <v>0</v>
      </c>
      <c r="J9435">
        <v>28.5</v>
      </c>
      <c r="K9435">
        <v>0</v>
      </c>
      <c r="N9435" t="s">
        <v>1470</v>
      </c>
    </row>
    <row r="9436" spans="1:14" hidden="1" x14ac:dyDescent="0.2">
      <c r="A9436" t="s">
        <v>60</v>
      </c>
      <c r="B9436" t="s">
        <v>1463</v>
      </c>
      <c r="C9436" t="s">
        <v>1145</v>
      </c>
      <c r="E9436" t="s">
        <v>17</v>
      </c>
      <c r="I9436">
        <v>0</v>
      </c>
      <c r="J9436">
        <v>28.5</v>
      </c>
      <c r="K9436">
        <v>0</v>
      </c>
    </row>
    <row r="9437" spans="1:14" hidden="1" x14ac:dyDescent="0.2">
      <c r="A9437" t="s">
        <v>60</v>
      </c>
      <c r="B9437" t="s">
        <v>1463</v>
      </c>
      <c r="C9437" t="s">
        <v>1145</v>
      </c>
      <c r="E9437" t="s">
        <v>557</v>
      </c>
      <c r="I9437">
        <v>0</v>
      </c>
      <c r="J9437">
        <v>28.5</v>
      </c>
      <c r="K9437">
        <v>0</v>
      </c>
    </row>
    <row r="9438" spans="1:14" hidden="1" x14ac:dyDescent="0.2">
      <c r="A9438" t="s">
        <v>60</v>
      </c>
      <c r="B9438" t="s">
        <v>1463</v>
      </c>
      <c r="C9438" t="s">
        <v>1145</v>
      </c>
      <c r="E9438" t="s">
        <v>46</v>
      </c>
      <c r="I9438">
        <v>0</v>
      </c>
      <c r="J9438">
        <v>28.5</v>
      </c>
      <c r="K9438">
        <v>0</v>
      </c>
    </row>
    <row r="9439" spans="1:14" hidden="1" x14ac:dyDescent="0.2">
      <c r="A9439" t="s">
        <v>60</v>
      </c>
      <c r="B9439" t="s">
        <v>1463</v>
      </c>
      <c r="C9439" t="s">
        <v>1145</v>
      </c>
      <c r="E9439" t="s">
        <v>116</v>
      </c>
      <c r="I9439">
        <v>0</v>
      </c>
      <c r="J9439">
        <v>28.5</v>
      </c>
      <c r="K9439">
        <v>0</v>
      </c>
    </row>
    <row r="9440" spans="1:14" hidden="1" x14ac:dyDescent="0.2">
      <c r="A9440" t="s">
        <v>60</v>
      </c>
      <c r="B9440" t="s">
        <v>1463</v>
      </c>
      <c r="C9440" t="s">
        <v>1145</v>
      </c>
      <c r="E9440" t="s">
        <v>92</v>
      </c>
      <c r="I9440">
        <v>0</v>
      </c>
      <c r="J9440">
        <v>28.5</v>
      </c>
      <c r="K9440">
        <v>0</v>
      </c>
      <c r="N9440" t="s">
        <v>1465</v>
      </c>
    </row>
    <row r="9441" spans="1:14" hidden="1" x14ac:dyDescent="0.2">
      <c r="A9441" t="s">
        <v>60</v>
      </c>
      <c r="B9441" t="s">
        <v>1463</v>
      </c>
      <c r="C9441" t="s">
        <v>1145</v>
      </c>
      <c r="E9441" t="s">
        <v>1294</v>
      </c>
      <c r="F9441" t="s">
        <v>1295</v>
      </c>
      <c r="G9441" t="s">
        <v>134</v>
      </c>
      <c r="H9441" t="s">
        <v>64</v>
      </c>
      <c r="I9441">
        <v>0</v>
      </c>
      <c r="J9441">
        <v>28.5</v>
      </c>
      <c r="K9441">
        <v>0</v>
      </c>
      <c r="L9441" t="s">
        <v>24</v>
      </c>
      <c r="M9441" t="s">
        <v>1236</v>
      </c>
    </row>
    <row r="9442" spans="1:14" hidden="1" x14ac:dyDescent="0.2">
      <c r="A9442" t="s">
        <v>60</v>
      </c>
      <c r="B9442" t="s">
        <v>1463</v>
      </c>
      <c r="C9442" t="s">
        <v>1145</v>
      </c>
      <c r="E9442" t="s">
        <v>1466</v>
      </c>
      <c r="F9442" t="s">
        <v>1426</v>
      </c>
      <c r="G9442" t="s">
        <v>134</v>
      </c>
      <c r="H9442" t="s">
        <v>32</v>
      </c>
      <c r="I9442">
        <v>0</v>
      </c>
      <c r="J9442">
        <v>28.5</v>
      </c>
      <c r="K9442">
        <v>0</v>
      </c>
      <c r="L9442" t="s">
        <v>24</v>
      </c>
      <c r="M9442" t="s">
        <v>1293</v>
      </c>
    </row>
    <row r="9443" spans="1:14" hidden="1" x14ac:dyDescent="0.2">
      <c r="A9443" t="s">
        <v>60</v>
      </c>
      <c r="B9443" t="s">
        <v>1463</v>
      </c>
      <c r="C9443" t="s">
        <v>1145</v>
      </c>
      <c r="E9443" t="s">
        <v>1307</v>
      </c>
      <c r="F9443" t="s">
        <v>1308</v>
      </c>
      <c r="G9443" t="s">
        <v>134</v>
      </c>
      <c r="H9443" t="s">
        <v>32</v>
      </c>
      <c r="I9443">
        <v>0</v>
      </c>
      <c r="J9443">
        <v>28.5</v>
      </c>
      <c r="K9443">
        <v>0</v>
      </c>
      <c r="L9443" t="s">
        <v>24</v>
      </c>
      <c r="M9443" t="s">
        <v>1244</v>
      </c>
      <c r="N9443" t="s">
        <v>1467</v>
      </c>
    </row>
    <row r="9444" spans="1:14" hidden="1" x14ac:dyDescent="0.2">
      <c r="A9444" t="s">
        <v>60</v>
      </c>
      <c r="B9444" t="s">
        <v>1463</v>
      </c>
      <c r="C9444" t="s">
        <v>1145</v>
      </c>
      <c r="E9444" t="s">
        <v>1260</v>
      </c>
      <c r="F9444" t="s">
        <v>1261</v>
      </c>
      <c r="G9444" t="s">
        <v>134</v>
      </c>
      <c r="H9444" t="s">
        <v>180</v>
      </c>
      <c r="I9444">
        <v>0</v>
      </c>
      <c r="J9444">
        <v>28.5</v>
      </c>
      <c r="K9444">
        <v>0</v>
      </c>
      <c r="L9444" t="s">
        <v>24</v>
      </c>
      <c r="M9444" t="s">
        <v>616</v>
      </c>
    </row>
    <row r="9445" spans="1:14" hidden="1" x14ac:dyDescent="0.2">
      <c r="A9445" t="s">
        <v>60</v>
      </c>
      <c r="B9445" t="s">
        <v>1463</v>
      </c>
      <c r="C9445" t="s">
        <v>1145</v>
      </c>
      <c r="E9445" t="s">
        <v>1331</v>
      </c>
      <c r="F9445" t="s">
        <v>1332</v>
      </c>
      <c r="G9445" t="s">
        <v>1191</v>
      </c>
      <c r="H9445" t="s">
        <v>145</v>
      </c>
      <c r="I9445">
        <v>0</v>
      </c>
      <c r="J9445">
        <v>28.5</v>
      </c>
      <c r="K9445">
        <v>0</v>
      </c>
      <c r="L9445" t="s">
        <v>24</v>
      </c>
      <c r="M9445" t="s">
        <v>1333</v>
      </c>
    </row>
    <row r="9446" spans="1:14" hidden="1" x14ac:dyDescent="0.2">
      <c r="A9446" t="s">
        <v>60</v>
      </c>
      <c r="B9446" t="s">
        <v>1463</v>
      </c>
      <c r="C9446" t="s">
        <v>1145</v>
      </c>
      <c r="E9446" t="s">
        <v>1268</v>
      </c>
      <c r="F9446" t="s">
        <v>629</v>
      </c>
      <c r="G9446" t="s">
        <v>134</v>
      </c>
      <c r="H9446" t="s">
        <v>32</v>
      </c>
      <c r="I9446">
        <v>0</v>
      </c>
      <c r="J9446">
        <v>28.5</v>
      </c>
      <c r="K9446">
        <v>0</v>
      </c>
      <c r="L9446" t="s">
        <v>162</v>
      </c>
    </row>
    <row r="9447" spans="1:14" hidden="1" x14ac:dyDescent="0.2">
      <c r="A9447" t="s">
        <v>60</v>
      </c>
      <c r="B9447" t="s">
        <v>1463</v>
      </c>
      <c r="C9447" t="s">
        <v>1145</v>
      </c>
      <c r="E9447" t="s">
        <v>628</v>
      </c>
      <c r="F9447" t="s">
        <v>629</v>
      </c>
      <c r="G9447" t="s">
        <v>134</v>
      </c>
      <c r="H9447" t="s">
        <v>32</v>
      </c>
      <c r="I9447">
        <v>0</v>
      </c>
      <c r="J9447">
        <v>28.5</v>
      </c>
      <c r="K9447">
        <v>0</v>
      </c>
      <c r="L9447" t="s">
        <v>162</v>
      </c>
      <c r="N9447" t="s">
        <v>1468</v>
      </c>
    </row>
    <row r="9448" spans="1:14" hidden="1" x14ac:dyDescent="0.2">
      <c r="A9448" t="s">
        <v>60</v>
      </c>
      <c r="B9448" t="s">
        <v>1463</v>
      </c>
      <c r="C9448" t="s">
        <v>1145</v>
      </c>
      <c r="E9448" t="s">
        <v>1291</v>
      </c>
      <c r="F9448" t="s">
        <v>1292</v>
      </c>
      <c r="G9448" t="s">
        <v>134</v>
      </c>
      <c r="H9448" t="s">
        <v>32</v>
      </c>
      <c r="I9448">
        <v>0</v>
      </c>
      <c r="J9448">
        <v>28.5</v>
      </c>
      <c r="K9448">
        <v>0</v>
      </c>
      <c r="L9448" t="s">
        <v>24</v>
      </c>
      <c r="M9448" t="s">
        <v>1293</v>
      </c>
    </row>
    <row r="9449" spans="1:14" hidden="1" x14ac:dyDescent="0.2">
      <c r="A9449" t="s">
        <v>60</v>
      </c>
      <c r="B9449" t="s">
        <v>1463</v>
      </c>
      <c r="C9449" t="s">
        <v>1145</v>
      </c>
      <c r="E9449" t="s">
        <v>1289</v>
      </c>
      <c r="F9449" t="s">
        <v>1290</v>
      </c>
      <c r="G9449" t="s">
        <v>1191</v>
      </c>
      <c r="H9449" t="s">
        <v>32</v>
      </c>
      <c r="I9449">
        <v>0</v>
      </c>
      <c r="J9449">
        <v>28.5</v>
      </c>
      <c r="K9449">
        <v>0</v>
      </c>
      <c r="L9449" t="s">
        <v>24</v>
      </c>
      <c r="M9449" t="s">
        <v>1229</v>
      </c>
    </row>
    <row r="9450" spans="1:14" hidden="1" x14ac:dyDescent="0.2">
      <c r="A9450" t="s">
        <v>60</v>
      </c>
      <c r="B9450" t="s">
        <v>1463</v>
      </c>
      <c r="C9450" t="s">
        <v>1145</v>
      </c>
      <c r="E9450" t="s">
        <v>1240</v>
      </c>
      <c r="F9450" t="s">
        <v>1241</v>
      </c>
      <c r="G9450" t="s">
        <v>134</v>
      </c>
      <c r="H9450" t="s">
        <v>64</v>
      </c>
      <c r="I9450">
        <v>0</v>
      </c>
      <c r="J9450">
        <v>28.5</v>
      </c>
      <c r="K9450">
        <v>0</v>
      </c>
      <c r="L9450" t="s">
        <v>24</v>
      </c>
      <c r="M9450" t="s">
        <v>1152</v>
      </c>
    </row>
    <row r="9451" spans="1:14" hidden="1" x14ac:dyDescent="0.2">
      <c r="A9451" t="s">
        <v>60</v>
      </c>
      <c r="B9451" t="s">
        <v>1463</v>
      </c>
      <c r="C9451" t="s">
        <v>1145</v>
      </c>
      <c r="E9451" t="s">
        <v>1219</v>
      </c>
      <c r="F9451" t="s">
        <v>1214</v>
      </c>
      <c r="G9451" t="s">
        <v>134</v>
      </c>
      <c r="H9451" t="s">
        <v>1215</v>
      </c>
      <c r="I9451">
        <v>0</v>
      </c>
      <c r="J9451">
        <v>28.5</v>
      </c>
      <c r="K9451">
        <v>0</v>
      </c>
      <c r="L9451" t="s">
        <v>135</v>
      </c>
      <c r="M9451" t="s">
        <v>1216</v>
      </c>
    </row>
    <row r="9452" spans="1:14" hidden="1" x14ac:dyDescent="0.2">
      <c r="A9452" t="s">
        <v>60</v>
      </c>
      <c r="B9452" t="s">
        <v>1463</v>
      </c>
      <c r="C9452" t="s">
        <v>1145</v>
      </c>
      <c r="E9452" t="s">
        <v>1195</v>
      </c>
      <c r="F9452" t="s">
        <v>1196</v>
      </c>
      <c r="G9452" t="s">
        <v>134</v>
      </c>
      <c r="H9452" t="s">
        <v>64</v>
      </c>
      <c r="I9452">
        <v>0</v>
      </c>
      <c r="J9452">
        <v>28.5</v>
      </c>
      <c r="K9452">
        <v>0</v>
      </c>
      <c r="L9452" t="s">
        <v>24</v>
      </c>
      <c r="M9452" t="s">
        <v>1197</v>
      </c>
    </row>
    <row r="9453" spans="1:14" hidden="1" x14ac:dyDescent="0.2">
      <c r="A9453" t="s">
        <v>60</v>
      </c>
      <c r="B9453" t="s">
        <v>1463</v>
      </c>
      <c r="C9453" t="s">
        <v>1145</v>
      </c>
      <c r="E9453" t="s">
        <v>1343</v>
      </c>
      <c r="F9453" t="s">
        <v>1344</v>
      </c>
      <c r="I9453">
        <v>0</v>
      </c>
      <c r="J9453">
        <v>28.5</v>
      </c>
      <c r="K9453">
        <v>0</v>
      </c>
      <c r="L9453" t="s">
        <v>217</v>
      </c>
      <c r="M9453" t="s">
        <v>1345</v>
      </c>
    </row>
    <row r="9454" spans="1:14" hidden="1" x14ac:dyDescent="0.2">
      <c r="A9454" t="s">
        <v>60</v>
      </c>
      <c r="B9454" t="s">
        <v>1463</v>
      </c>
      <c r="C9454" t="s">
        <v>1145</v>
      </c>
      <c r="E9454" t="s">
        <v>1331</v>
      </c>
      <c r="F9454" t="s">
        <v>1332</v>
      </c>
      <c r="G9454" t="s">
        <v>1191</v>
      </c>
      <c r="H9454" t="s">
        <v>145</v>
      </c>
      <c r="I9454">
        <v>0</v>
      </c>
      <c r="J9454">
        <v>28.5</v>
      </c>
      <c r="K9454">
        <v>0</v>
      </c>
      <c r="L9454" t="s">
        <v>24</v>
      </c>
      <c r="M9454" t="s">
        <v>1333</v>
      </c>
    </row>
    <row r="9455" spans="1:14" hidden="1" x14ac:dyDescent="0.2">
      <c r="A9455" t="s">
        <v>60</v>
      </c>
      <c r="B9455" t="s">
        <v>1463</v>
      </c>
      <c r="C9455" t="s">
        <v>1145</v>
      </c>
      <c r="E9455" t="s">
        <v>1307</v>
      </c>
      <c r="F9455" t="s">
        <v>1308</v>
      </c>
      <c r="G9455" t="s">
        <v>134</v>
      </c>
      <c r="H9455" t="s">
        <v>32</v>
      </c>
      <c r="I9455">
        <v>0</v>
      </c>
      <c r="J9455">
        <v>28.5</v>
      </c>
      <c r="K9455">
        <v>0</v>
      </c>
      <c r="L9455" t="s">
        <v>24</v>
      </c>
      <c r="M9455" t="s">
        <v>1244</v>
      </c>
      <c r="N9455" t="s">
        <v>1469</v>
      </c>
    </row>
    <row r="9456" spans="1:14" hidden="1" x14ac:dyDescent="0.2">
      <c r="A9456" t="s">
        <v>60</v>
      </c>
      <c r="B9456" t="s">
        <v>1463</v>
      </c>
      <c r="C9456" t="s">
        <v>1145</v>
      </c>
      <c r="E9456" t="s">
        <v>1181</v>
      </c>
      <c r="F9456" t="s">
        <v>1182</v>
      </c>
      <c r="G9456" t="s">
        <v>134</v>
      </c>
      <c r="H9456" t="s">
        <v>32</v>
      </c>
      <c r="I9456">
        <v>0</v>
      </c>
      <c r="J9456">
        <v>28.5</v>
      </c>
      <c r="K9456">
        <v>0</v>
      </c>
      <c r="L9456" t="s">
        <v>24</v>
      </c>
      <c r="M9456" t="s">
        <v>1173</v>
      </c>
    </row>
    <row r="9457" spans="1:14" hidden="1" x14ac:dyDescent="0.2">
      <c r="A9457" t="s">
        <v>67</v>
      </c>
      <c r="B9457" t="s">
        <v>1463</v>
      </c>
      <c r="C9457" t="s">
        <v>1145</v>
      </c>
      <c r="E9457" t="s">
        <v>20</v>
      </c>
      <c r="I9457">
        <v>0</v>
      </c>
      <c r="J9457">
        <v>28.5</v>
      </c>
      <c r="K9457">
        <v>0</v>
      </c>
      <c r="N9457" t="s">
        <v>1470</v>
      </c>
    </row>
    <row r="9458" spans="1:14" hidden="1" x14ac:dyDescent="0.2">
      <c r="A9458" t="s">
        <v>67</v>
      </c>
      <c r="B9458" t="s">
        <v>1463</v>
      </c>
      <c r="C9458" t="s">
        <v>1145</v>
      </c>
      <c r="E9458" t="s">
        <v>17</v>
      </c>
      <c r="I9458">
        <v>0</v>
      </c>
      <c r="J9458">
        <v>28.5</v>
      </c>
      <c r="K9458">
        <v>0</v>
      </c>
    </row>
    <row r="9459" spans="1:14" hidden="1" x14ac:dyDescent="0.2">
      <c r="A9459" t="s">
        <v>67</v>
      </c>
      <c r="B9459" t="s">
        <v>1463</v>
      </c>
      <c r="C9459" t="s">
        <v>1145</v>
      </c>
      <c r="E9459" t="s">
        <v>557</v>
      </c>
      <c r="I9459">
        <v>0</v>
      </c>
      <c r="J9459">
        <v>28.5</v>
      </c>
      <c r="K9459">
        <v>0</v>
      </c>
    </row>
    <row r="9460" spans="1:14" hidden="1" x14ac:dyDescent="0.2">
      <c r="A9460" t="s">
        <v>67</v>
      </c>
      <c r="B9460" t="s">
        <v>1463</v>
      </c>
      <c r="C9460" t="s">
        <v>1145</v>
      </c>
      <c r="E9460" t="s">
        <v>46</v>
      </c>
      <c r="I9460">
        <v>0</v>
      </c>
      <c r="J9460">
        <v>28.5</v>
      </c>
      <c r="K9460">
        <v>0</v>
      </c>
    </row>
    <row r="9461" spans="1:14" hidden="1" x14ac:dyDescent="0.2">
      <c r="A9461" t="s">
        <v>67</v>
      </c>
      <c r="B9461" t="s">
        <v>1463</v>
      </c>
      <c r="C9461" t="s">
        <v>1145</v>
      </c>
      <c r="E9461" t="s">
        <v>116</v>
      </c>
      <c r="I9461">
        <v>0</v>
      </c>
      <c r="J9461">
        <v>28.5</v>
      </c>
      <c r="K9461">
        <v>0</v>
      </c>
    </row>
    <row r="9462" spans="1:14" hidden="1" x14ac:dyDescent="0.2">
      <c r="A9462" t="s">
        <v>67</v>
      </c>
      <c r="B9462" t="s">
        <v>1463</v>
      </c>
      <c r="C9462" t="s">
        <v>1145</v>
      </c>
      <c r="E9462" t="s">
        <v>92</v>
      </c>
      <c r="I9462">
        <v>0</v>
      </c>
      <c r="J9462">
        <v>28.5</v>
      </c>
      <c r="K9462">
        <v>0</v>
      </c>
      <c r="N9462" t="s">
        <v>1465</v>
      </c>
    </row>
    <row r="9463" spans="1:14" hidden="1" x14ac:dyDescent="0.2">
      <c r="A9463" t="s">
        <v>67</v>
      </c>
      <c r="B9463" t="s">
        <v>1463</v>
      </c>
      <c r="C9463" t="s">
        <v>1145</v>
      </c>
      <c r="E9463" t="s">
        <v>1294</v>
      </c>
      <c r="F9463" t="s">
        <v>1295</v>
      </c>
      <c r="G9463" t="s">
        <v>134</v>
      </c>
      <c r="H9463" t="s">
        <v>64</v>
      </c>
      <c r="I9463">
        <v>0</v>
      </c>
      <c r="J9463">
        <v>28.5</v>
      </c>
      <c r="K9463">
        <v>0</v>
      </c>
      <c r="L9463" t="s">
        <v>24</v>
      </c>
      <c r="M9463" t="s">
        <v>1236</v>
      </c>
    </row>
    <row r="9464" spans="1:14" hidden="1" x14ac:dyDescent="0.2">
      <c r="A9464" t="s">
        <v>67</v>
      </c>
      <c r="B9464" t="s">
        <v>1463</v>
      </c>
      <c r="C9464" t="s">
        <v>1145</v>
      </c>
      <c r="E9464" t="s">
        <v>1466</v>
      </c>
      <c r="F9464" t="s">
        <v>1426</v>
      </c>
      <c r="G9464" t="s">
        <v>134</v>
      </c>
      <c r="H9464" t="s">
        <v>32</v>
      </c>
      <c r="I9464">
        <v>0</v>
      </c>
      <c r="J9464">
        <v>28.5</v>
      </c>
      <c r="K9464">
        <v>0</v>
      </c>
      <c r="L9464" t="s">
        <v>24</v>
      </c>
      <c r="M9464" t="s">
        <v>1293</v>
      </c>
    </row>
    <row r="9465" spans="1:14" hidden="1" x14ac:dyDescent="0.2">
      <c r="A9465" t="s">
        <v>67</v>
      </c>
      <c r="B9465" t="s">
        <v>1463</v>
      </c>
      <c r="C9465" t="s">
        <v>1145</v>
      </c>
      <c r="E9465" t="s">
        <v>1307</v>
      </c>
      <c r="F9465" t="s">
        <v>1308</v>
      </c>
      <c r="G9465" t="s">
        <v>134</v>
      </c>
      <c r="H9465" t="s">
        <v>32</v>
      </c>
      <c r="I9465">
        <v>0</v>
      </c>
      <c r="J9465">
        <v>28.5</v>
      </c>
      <c r="K9465">
        <v>0</v>
      </c>
      <c r="L9465" t="s">
        <v>24</v>
      </c>
      <c r="M9465" t="s">
        <v>1244</v>
      </c>
      <c r="N9465" t="s">
        <v>1467</v>
      </c>
    </row>
    <row r="9466" spans="1:14" hidden="1" x14ac:dyDescent="0.2">
      <c r="A9466" t="s">
        <v>67</v>
      </c>
      <c r="B9466" t="s">
        <v>1463</v>
      </c>
      <c r="C9466" t="s">
        <v>1145</v>
      </c>
      <c r="E9466" t="s">
        <v>1260</v>
      </c>
      <c r="F9466" t="s">
        <v>1261</v>
      </c>
      <c r="G9466" t="s">
        <v>134</v>
      </c>
      <c r="H9466" t="s">
        <v>180</v>
      </c>
      <c r="I9466">
        <v>0</v>
      </c>
      <c r="J9466">
        <v>28.5</v>
      </c>
      <c r="K9466">
        <v>0</v>
      </c>
      <c r="L9466" t="s">
        <v>24</v>
      </c>
      <c r="M9466" t="s">
        <v>616</v>
      </c>
    </row>
    <row r="9467" spans="1:14" hidden="1" x14ac:dyDescent="0.2">
      <c r="A9467" t="s">
        <v>67</v>
      </c>
      <c r="B9467" t="s">
        <v>1463</v>
      </c>
      <c r="C9467" t="s">
        <v>1145</v>
      </c>
      <c r="E9467" t="s">
        <v>1331</v>
      </c>
      <c r="F9467" t="s">
        <v>1332</v>
      </c>
      <c r="G9467" t="s">
        <v>1191</v>
      </c>
      <c r="H9467" t="s">
        <v>145</v>
      </c>
      <c r="I9467">
        <v>0</v>
      </c>
      <c r="J9467">
        <v>28.5</v>
      </c>
      <c r="K9467">
        <v>0</v>
      </c>
      <c r="L9467" t="s">
        <v>24</v>
      </c>
      <c r="M9467" t="s">
        <v>1333</v>
      </c>
    </row>
    <row r="9468" spans="1:14" hidden="1" x14ac:dyDescent="0.2">
      <c r="A9468" t="s">
        <v>67</v>
      </c>
      <c r="B9468" t="s">
        <v>1463</v>
      </c>
      <c r="C9468" t="s">
        <v>1145</v>
      </c>
      <c r="E9468" t="s">
        <v>1268</v>
      </c>
      <c r="F9468" t="s">
        <v>629</v>
      </c>
      <c r="G9468" t="s">
        <v>134</v>
      </c>
      <c r="H9468" t="s">
        <v>32</v>
      </c>
      <c r="I9468">
        <v>0</v>
      </c>
      <c r="J9468">
        <v>28.5</v>
      </c>
      <c r="K9468">
        <v>0</v>
      </c>
      <c r="L9468" t="s">
        <v>162</v>
      </c>
    </row>
    <row r="9469" spans="1:14" hidden="1" x14ac:dyDescent="0.2">
      <c r="A9469" t="s">
        <v>67</v>
      </c>
      <c r="B9469" t="s">
        <v>1463</v>
      </c>
      <c r="C9469" t="s">
        <v>1145</v>
      </c>
      <c r="E9469" t="s">
        <v>628</v>
      </c>
      <c r="F9469" t="s">
        <v>629</v>
      </c>
      <c r="G9469" t="s">
        <v>134</v>
      </c>
      <c r="H9469" t="s">
        <v>32</v>
      </c>
      <c r="I9469">
        <v>0</v>
      </c>
      <c r="J9469">
        <v>28.5</v>
      </c>
      <c r="K9469">
        <v>0</v>
      </c>
      <c r="L9469" t="s">
        <v>162</v>
      </c>
      <c r="N9469" t="s">
        <v>1468</v>
      </c>
    </row>
    <row r="9470" spans="1:14" hidden="1" x14ac:dyDescent="0.2">
      <c r="A9470" t="s">
        <v>67</v>
      </c>
      <c r="B9470" t="s">
        <v>1463</v>
      </c>
      <c r="C9470" t="s">
        <v>1145</v>
      </c>
      <c r="E9470" t="s">
        <v>1291</v>
      </c>
      <c r="F9470" t="s">
        <v>1292</v>
      </c>
      <c r="G9470" t="s">
        <v>134</v>
      </c>
      <c r="H9470" t="s">
        <v>32</v>
      </c>
      <c r="I9470">
        <v>0</v>
      </c>
      <c r="J9470">
        <v>28.5</v>
      </c>
      <c r="K9470">
        <v>0</v>
      </c>
      <c r="L9470" t="s">
        <v>24</v>
      </c>
      <c r="M9470" t="s">
        <v>1293</v>
      </c>
    </row>
    <row r="9471" spans="1:14" hidden="1" x14ac:dyDescent="0.2">
      <c r="A9471" t="s">
        <v>67</v>
      </c>
      <c r="B9471" t="s">
        <v>1463</v>
      </c>
      <c r="C9471" t="s">
        <v>1145</v>
      </c>
      <c r="E9471" t="s">
        <v>1289</v>
      </c>
      <c r="F9471" t="s">
        <v>1290</v>
      </c>
      <c r="G9471" t="s">
        <v>1191</v>
      </c>
      <c r="H9471" t="s">
        <v>32</v>
      </c>
      <c r="I9471">
        <v>0</v>
      </c>
      <c r="J9471">
        <v>28.5</v>
      </c>
      <c r="K9471">
        <v>0</v>
      </c>
      <c r="L9471" t="s">
        <v>24</v>
      </c>
      <c r="M9471" t="s">
        <v>1229</v>
      </c>
    </row>
    <row r="9472" spans="1:14" hidden="1" x14ac:dyDescent="0.2">
      <c r="A9472" t="s">
        <v>67</v>
      </c>
      <c r="B9472" t="s">
        <v>1463</v>
      </c>
      <c r="C9472" t="s">
        <v>1145</v>
      </c>
      <c r="E9472" t="s">
        <v>1240</v>
      </c>
      <c r="F9472" t="s">
        <v>1241</v>
      </c>
      <c r="G9472" t="s">
        <v>134</v>
      </c>
      <c r="H9472" t="s">
        <v>64</v>
      </c>
      <c r="I9472">
        <v>0</v>
      </c>
      <c r="J9472">
        <v>28.5</v>
      </c>
      <c r="K9472">
        <v>0</v>
      </c>
      <c r="L9472" t="s">
        <v>24</v>
      </c>
      <c r="M9472" t="s">
        <v>1152</v>
      </c>
    </row>
    <row r="9473" spans="1:14" hidden="1" x14ac:dyDescent="0.2">
      <c r="A9473" t="s">
        <v>67</v>
      </c>
      <c r="B9473" t="s">
        <v>1463</v>
      </c>
      <c r="C9473" t="s">
        <v>1145</v>
      </c>
      <c r="E9473" t="s">
        <v>1219</v>
      </c>
      <c r="F9473" t="s">
        <v>1214</v>
      </c>
      <c r="G9473" t="s">
        <v>134</v>
      </c>
      <c r="H9473" t="s">
        <v>1215</v>
      </c>
      <c r="I9473">
        <v>0</v>
      </c>
      <c r="J9473">
        <v>28.5</v>
      </c>
      <c r="K9473">
        <v>0</v>
      </c>
      <c r="L9473" t="s">
        <v>135</v>
      </c>
      <c r="M9473" t="s">
        <v>1216</v>
      </c>
    </row>
    <row r="9474" spans="1:14" hidden="1" x14ac:dyDescent="0.2">
      <c r="A9474" t="s">
        <v>67</v>
      </c>
      <c r="B9474" t="s">
        <v>1463</v>
      </c>
      <c r="C9474" t="s">
        <v>1145</v>
      </c>
      <c r="E9474" t="s">
        <v>1195</v>
      </c>
      <c r="F9474" t="s">
        <v>1196</v>
      </c>
      <c r="G9474" t="s">
        <v>134</v>
      </c>
      <c r="H9474" t="s">
        <v>64</v>
      </c>
      <c r="I9474">
        <v>0</v>
      </c>
      <c r="J9474">
        <v>28.5</v>
      </c>
      <c r="K9474">
        <v>0</v>
      </c>
      <c r="L9474" t="s">
        <v>24</v>
      </c>
      <c r="M9474" t="s">
        <v>1197</v>
      </c>
    </row>
    <row r="9475" spans="1:14" hidden="1" x14ac:dyDescent="0.2">
      <c r="A9475" t="s">
        <v>67</v>
      </c>
      <c r="B9475" t="s">
        <v>1463</v>
      </c>
      <c r="C9475" t="s">
        <v>1145</v>
      </c>
      <c r="E9475" t="s">
        <v>1343</v>
      </c>
      <c r="F9475" t="s">
        <v>1344</v>
      </c>
      <c r="I9475">
        <v>0</v>
      </c>
      <c r="J9475">
        <v>28.5</v>
      </c>
      <c r="K9475">
        <v>0</v>
      </c>
      <c r="L9475" t="s">
        <v>217</v>
      </c>
      <c r="M9475" t="s">
        <v>1345</v>
      </c>
    </row>
    <row r="9476" spans="1:14" hidden="1" x14ac:dyDescent="0.2">
      <c r="A9476" t="s">
        <v>67</v>
      </c>
      <c r="B9476" t="s">
        <v>1463</v>
      </c>
      <c r="C9476" t="s">
        <v>1145</v>
      </c>
      <c r="E9476" t="s">
        <v>1331</v>
      </c>
      <c r="F9476" t="s">
        <v>1332</v>
      </c>
      <c r="G9476" t="s">
        <v>1191</v>
      </c>
      <c r="H9476" t="s">
        <v>145</v>
      </c>
      <c r="I9476">
        <v>0</v>
      </c>
      <c r="J9476">
        <v>28.5</v>
      </c>
      <c r="K9476">
        <v>0</v>
      </c>
      <c r="L9476" t="s">
        <v>24</v>
      </c>
      <c r="M9476" t="s">
        <v>1333</v>
      </c>
    </row>
    <row r="9477" spans="1:14" hidden="1" x14ac:dyDescent="0.2">
      <c r="A9477" t="s">
        <v>67</v>
      </c>
      <c r="B9477" t="s">
        <v>1463</v>
      </c>
      <c r="C9477" t="s">
        <v>1145</v>
      </c>
      <c r="E9477" t="s">
        <v>1307</v>
      </c>
      <c r="F9477" t="s">
        <v>1308</v>
      </c>
      <c r="G9477" t="s">
        <v>134</v>
      </c>
      <c r="H9477" t="s">
        <v>32</v>
      </c>
      <c r="I9477">
        <v>0</v>
      </c>
      <c r="J9477">
        <v>28.5</v>
      </c>
      <c r="K9477">
        <v>0</v>
      </c>
      <c r="L9477" t="s">
        <v>24</v>
      </c>
      <c r="M9477" t="s">
        <v>1244</v>
      </c>
      <c r="N9477" t="s">
        <v>1469</v>
      </c>
    </row>
    <row r="9478" spans="1:14" hidden="1" x14ac:dyDescent="0.2">
      <c r="A9478" t="s">
        <v>67</v>
      </c>
      <c r="B9478" t="s">
        <v>1463</v>
      </c>
      <c r="C9478" t="s">
        <v>1145</v>
      </c>
      <c r="E9478" t="s">
        <v>1181</v>
      </c>
      <c r="F9478" t="s">
        <v>1182</v>
      </c>
      <c r="G9478" t="s">
        <v>134</v>
      </c>
      <c r="H9478" t="s">
        <v>32</v>
      </c>
      <c r="I9478">
        <v>0</v>
      </c>
      <c r="J9478">
        <v>28.5</v>
      </c>
      <c r="K9478">
        <v>0</v>
      </c>
      <c r="L9478" t="s">
        <v>24</v>
      </c>
      <c r="M9478" t="s">
        <v>1173</v>
      </c>
    </row>
    <row r="9479" spans="1:14" hidden="1" x14ac:dyDescent="0.2">
      <c r="A9479" t="s">
        <v>68</v>
      </c>
      <c r="B9479" t="s">
        <v>1463</v>
      </c>
      <c r="C9479" t="s">
        <v>1145</v>
      </c>
      <c r="E9479" t="s">
        <v>20</v>
      </c>
      <c r="I9479">
        <v>8</v>
      </c>
      <c r="J9479">
        <v>28.5</v>
      </c>
      <c r="K9479">
        <v>228</v>
      </c>
      <c r="N9479" t="s">
        <v>1464</v>
      </c>
    </row>
    <row r="9480" spans="1:14" hidden="1" x14ac:dyDescent="0.2">
      <c r="A9480" t="s">
        <v>68</v>
      </c>
      <c r="B9480" t="s">
        <v>1463</v>
      </c>
      <c r="C9480" t="s">
        <v>1145</v>
      </c>
      <c r="E9480" t="s">
        <v>17</v>
      </c>
      <c r="I9480">
        <v>0</v>
      </c>
      <c r="J9480">
        <v>28.5</v>
      </c>
      <c r="K9480">
        <v>0</v>
      </c>
    </row>
    <row r="9481" spans="1:14" hidden="1" x14ac:dyDescent="0.2">
      <c r="A9481" t="s">
        <v>68</v>
      </c>
      <c r="B9481" t="s">
        <v>1463</v>
      </c>
      <c r="C9481" t="s">
        <v>1145</v>
      </c>
      <c r="E9481" t="s">
        <v>557</v>
      </c>
      <c r="I9481">
        <v>0</v>
      </c>
      <c r="J9481">
        <v>28.5</v>
      </c>
      <c r="K9481">
        <v>0</v>
      </c>
    </row>
    <row r="9482" spans="1:14" hidden="1" x14ac:dyDescent="0.2">
      <c r="A9482" t="s">
        <v>68</v>
      </c>
      <c r="B9482" t="s">
        <v>1463</v>
      </c>
      <c r="C9482" t="s">
        <v>1145</v>
      </c>
      <c r="E9482" t="s">
        <v>46</v>
      </c>
      <c r="I9482">
        <v>0</v>
      </c>
      <c r="J9482">
        <v>28.5</v>
      </c>
      <c r="K9482">
        <v>0</v>
      </c>
    </row>
    <row r="9483" spans="1:14" hidden="1" x14ac:dyDescent="0.2">
      <c r="A9483" t="s">
        <v>68</v>
      </c>
      <c r="B9483" t="s">
        <v>1463</v>
      </c>
      <c r="C9483" t="s">
        <v>1145</v>
      </c>
      <c r="E9483" t="s">
        <v>116</v>
      </c>
      <c r="I9483">
        <v>0</v>
      </c>
      <c r="J9483">
        <v>28.5</v>
      </c>
      <c r="K9483">
        <v>0</v>
      </c>
    </row>
    <row r="9484" spans="1:14" hidden="1" x14ac:dyDescent="0.2">
      <c r="A9484" t="s">
        <v>68</v>
      </c>
      <c r="B9484" t="s">
        <v>1463</v>
      </c>
      <c r="C9484" t="s">
        <v>1145</v>
      </c>
      <c r="E9484" t="s">
        <v>92</v>
      </c>
      <c r="I9484">
        <v>0</v>
      </c>
      <c r="J9484">
        <v>28.5</v>
      </c>
      <c r="K9484">
        <v>0</v>
      </c>
      <c r="N9484" t="s">
        <v>1465</v>
      </c>
    </row>
    <row r="9485" spans="1:14" hidden="1" x14ac:dyDescent="0.2">
      <c r="A9485" t="s">
        <v>68</v>
      </c>
      <c r="B9485" t="s">
        <v>1463</v>
      </c>
      <c r="C9485" t="s">
        <v>1145</v>
      </c>
      <c r="E9485" t="s">
        <v>1294</v>
      </c>
      <c r="F9485" t="s">
        <v>1295</v>
      </c>
      <c r="G9485" t="s">
        <v>134</v>
      </c>
      <c r="H9485" t="s">
        <v>64</v>
      </c>
      <c r="I9485">
        <v>0</v>
      </c>
      <c r="J9485">
        <v>28.5</v>
      </c>
      <c r="K9485">
        <v>0</v>
      </c>
      <c r="L9485" t="s">
        <v>24</v>
      </c>
      <c r="M9485" t="s">
        <v>1236</v>
      </c>
    </row>
    <row r="9486" spans="1:14" hidden="1" x14ac:dyDescent="0.2">
      <c r="A9486" t="s">
        <v>68</v>
      </c>
      <c r="B9486" t="s">
        <v>1463</v>
      </c>
      <c r="C9486" t="s">
        <v>1145</v>
      </c>
      <c r="E9486" t="s">
        <v>1466</v>
      </c>
      <c r="F9486" t="s">
        <v>1426</v>
      </c>
      <c r="G9486" t="s">
        <v>134</v>
      </c>
      <c r="H9486" t="s">
        <v>32</v>
      </c>
      <c r="I9486">
        <v>0</v>
      </c>
      <c r="J9486">
        <v>28.5</v>
      </c>
      <c r="K9486">
        <v>0</v>
      </c>
      <c r="L9486" t="s">
        <v>24</v>
      </c>
      <c r="M9486" t="s">
        <v>1293</v>
      </c>
    </row>
    <row r="9487" spans="1:14" hidden="1" x14ac:dyDescent="0.2">
      <c r="A9487" t="s">
        <v>68</v>
      </c>
      <c r="B9487" t="s">
        <v>1463</v>
      </c>
      <c r="C9487" t="s">
        <v>1145</v>
      </c>
      <c r="E9487" t="s">
        <v>1307</v>
      </c>
      <c r="F9487" t="s">
        <v>1308</v>
      </c>
      <c r="G9487" t="s">
        <v>134</v>
      </c>
      <c r="H9487" t="s">
        <v>32</v>
      </c>
      <c r="I9487">
        <v>0</v>
      </c>
      <c r="J9487">
        <v>28.5</v>
      </c>
      <c r="K9487">
        <v>0</v>
      </c>
      <c r="L9487" t="s">
        <v>24</v>
      </c>
      <c r="M9487" t="s">
        <v>1244</v>
      </c>
      <c r="N9487" t="s">
        <v>1467</v>
      </c>
    </row>
    <row r="9488" spans="1:14" hidden="1" x14ac:dyDescent="0.2">
      <c r="A9488" t="s">
        <v>68</v>
      </c>
      <c r="B9488" t="s">
        <v>1463</v>
      </c>
      <c r="C9488" t="s">
        <v>1145</v>
      </c>
      <c r="E9488" t="s">
        <v>1260</v>
      </c>
      <c r="F9488" t="s">
        <v>1261</v>
      </c>
      <c r="G9488" t="s">
        <v>134</v>
      </c>
      <c r="H9488" t="s">
        <v>180</v>
      </c>
      <c r="I9488">
        <v>0</v>
      </c>
      <c r="J9488">
        <v>28.5</v>
      </c>
      <c r="K9488">
        <v>0</v>
      </c>
      <c r="L9488" t="s">
        <v>24</v>
      </c>
      <c r="M9488" t="s">
        <v>616</v>
      </c>
    </row>
    <row r="9489" spans="1:14" hidden="1" x14ac:dyDescent="0.2">
      <c r="A9489" t="s">
        <v>68</v>
      </c>
      <c r="B9489" t="s">
        <v>1463</v>
      </c>
      <c r="C9489" t="s">
        <v>1145</v>
      </c>
      <c r="E9489" t="s">
        <v>1331</v>
      </c>
      <c r="F9489" t="s">
        <v>1332</v>
      </c>
      <c r="G9489" t="s">
        <v>1191</v>
      </c>
      <c r="H9489" t="s">
        <v>145</v>
      </c>
      <c r="I9489">
        <v>0</v>
      </c>
      <c r="J9489">
        <v>28.5</v>
      </c>
      <c r="K9489">
        <v>0</v>
      </c>
      <c r="L9489" t="s">
        <v>24</v>
      </c>
      <c r="M9489" t="s">
        <v>1333</v>
      </c>
    </row>
    <row r="9490" spans="1:14" hidden="1" x14ac:dyDescent="0.2">
      <c r="A9490" t="s">
        <v>68</v>
      </c>
      <c r="B9490" t="s">
        <v>1463</v>
      </c>
      <c r="C9490" t="s">
        <v>1145</v>
      </c>
      <c r="E9490" t="s">
        <v>1268</v>
      </c>
      <c r="F9490" t="s">
        <v>629</v>
      </c>
      <c r="G9490" t="s">
        <v>134</v>
      </c>
      <c r="H9490" t="s">
        <v>32</v>
      </c>
      <c r="I9490">
        <v>0</v>
      </c>
      <c r="J9490">
        <v>28.5</v>
      </c>
      <c r="K9490">
        <v>0</v>
      </c>
      <c r="L9490" t="s">
        <v>162</v>
      </c>
    </row>
    <row r="9491" spans="1:14" hidden="1" x14ac:dyDescent="0.2">
      <c r="A9491" t="s">
        <v>68</v>
      </c>
      <c r="B9491" t="s">
        <v>1463</v>
      </c>
      <c r="C9491" t="s">
        <v>1145</v>
      </c>
      <c r="E9491" t="s">
        <v>628</v>
      </c>
      <c r="F9491" t="s">
        <v>629</v>
      </c>
      <c r="G9491" t="s">
        <v>134</v>
      </c>
      <c r="H9491" t="s">
        <v>32</v>
      </c>
      <c r="I9491">
        <v>0</v>
      </c>
      <c r="J9491">
        <v>28.5</v>
      </c>
      <c r="K9491">
        <v>0</v>
      </c>
      <c r="L9491" t="s">
        <v>162</v>
      </c>
      <c r="N9491" t="s">
        <v>1468</v>
      </c>
    </row>
    <row r="9492" spans="1:14" hidden="1" x14ac:dyDescent="0.2">
      <c r="A9492" t="s">
        <v>68</v>
      </c>
      <c r="B9492" t="s">
        <v>1463</v>
      </c>
      <c r="C9492" t="s">
        <v>1145</v>
      </c>
      <c r="E9492" t="s">
        <v>1291</v>
      </c>
      <c r="F9492" t="s">
        <v>1292</v>
      </c>
      <c r="G9492" t="s">
        <v>134</v>
      </c>
      <c r="H9492" t="s">
        <v>32</v>
      </c>
      <c r="I9492">
        <v>0</v>
      </c>
      <c r="J9492">
        <v>28.5</v>
      </c>
      <c r="K9492">
        <v>0</v>
      </c>
      <c r="L9492" t="s">
        <v>24</v>
      </c>
      <c r="M9492" t="s">
        <v>1293</v>
      </c>
    </row>
    <row r="9493" spans="1:14" hidden="1" x14ac:dyDescent="0.2">
      <c r="A9493" t="s">
        <v>68</v>
      </c>
      <c r="B9493" t="s">
        <v>1463</v>
      </c>
      <c r="C9493" t="s">
        <v>1145</v>
      </c>
      <c r="E9493" t="s">
        <v>1289</v>
      </c>
      <c r="F9493" t="s">
        <v>1290</v>
      </c>
      <c r="G9493" t="s">
        <v>1191</v>
      </c>
      <c r="H9493" t="s">
        <v>32</v>
      </c>
      <c r="I9493">
        <v>0</v>
      </c>
      <c r="J9493">
        <v>28.5</v>
      </c>
      <c r="K9493">
        <v>0</v>
      </c>
      <c r="L9493" t="s">
        <v>24</v>
      </c>
      <c r="M9493" t="s">
        <v>1229</v>
      </c>
    </row>
    <row r="9494" spans="1:14" hidden="1" x14ac:dyDescent="0.2">
      <c r="A9494" t="s">
        <v>68</v>
      </c>
      <c r="B9494" t="s">
        <v>1463</v>
      </c>
      <c r="C9494" t="s">
        <v>1145</v>
      </c>
      <c r="E9494" t="s">
        <v>1240</v>
      </c>
      <c r="F9494" t="s">
        <v>1241</v>
      </c>
      <c r="G9494" t="s">
        <v>134</v>
      </c>
      <c r="H9494" t="s">
        <v>64</v>
      </c>
      <c r="I9494">
        <v>0</v>
      </c>
      <c r="J9494">
        <v>28.5</v>
      </c>
      <c r="K9494">
        <v>0</v>
      </c>
      <c r="L9494" t="s">
        <v>24</v>
      </c>
      <c r="M9494" t="s">
        <v>1152</v>
      </c>
    </row>
    <row r="9495" spans="1:14" hidden="1" x14ac:dyDescent="0.2">
      <c r="A9495" t="s">
        <v>68</v>
      </c>
      <c r="B9495" t="s">
        <v>1463</v>
      </c>
      <c r="C9495" t="s">
        <v>1145</v>
      </c>
      <c r="E9495" t="s">
        <v>1219</v>
      </c>
      <c r="F9495" t="s">
        <v>1214</v>
      </c>
      <c r="G9495" t="s">
        <v>134</v>
      </c>
      <c r="H9495" t="s">
        <v>1215</v>
      </c>
      <c r="I9495">
        <v>0</v>
      </c>
      <c r="J9495">
        <v>28.5</v>
      </c>
      <c r="K9495">
        <v>0</v>
      </c>
      <c r="L9495" t="s">
        <v>135</v>
      </c>
      <c r="M9495" t="s">
        <v>1216</v>
      </c>
    </row>
    <row r="9496" spans="1:14" hidden="1" x14ac:dyDescent="0.2">
      <c r="A9496" t="s">
        <v>68</v>
      </c>
      <c r="B9496" t="s">
        <v>1463</v>
      </c>
      <c r="C9496" t="s">
        <v>1145</v>
      </c>
      <c r="E9496" t="s">
        <v>1195</v>
      </c>
      <c r="F9496" t="s">
        <v>1196</v>
      </c>
      <c r="G9496" t="s">
        <v>134</v>
      </c>
      <c r="H9496" t="s">
        <v>64</v>
      </c>
      <c r="I9496">
        <v>0</v>
      </c>
      <c r="J9496">
        <v>28.5</v>
      </c>
      <c r="K9496">
        <v>0</v>
      </c>
      <c r="L9496" t="s">
        <v>24</v>
      </c>
      <c r="M9496" t="s">
        <v>1197</v>
      </c>
    </row>
    <row r="9497" spans="1:14" hidden="1" x14ac:dyDescent="0.2">
      <c r="A9497" t="s">
        <v>68</v>
      </c>
      <c r="B9497" t="s">
        <v>1463</v>
      </c>
      <c r="C9497" t="s">
        <v>1145</v>
      </c>
      <c r="E9497" t="s">
        <v>1343</v>
      </c>
      <c r="F9497" t="s">
        <v>1344</v>
      </c>
      <c r="I9497">
        <v>0</v>
      </c>
      <c r="J9497">
        <v>28.5</v>
      </c>
      <c r="K9497">
        <v>0</v>
      </c>
      <c r="L9497" t="s">
        <v>217</v>
      </c>
      <c r="M9497" t="s">
        <v>1345</v>
      </c>
    </row>
    <row r="9498" spans="1:14" hidden="1" x14ac:dyDescent="0.2">
      <c r="A9498" t="s">
        <v>68</v>
      </c>
      <c r="B9498" t="s">
        <v>1463</v>
      </c>
      <c r="C9498" t="s">
        <v>1145</v>
      </c>
      <c r="E9498" t="s">
        <v>1331</v>
      </c>
      <c r="F9498" t="s">
        <v>1332</v>
      </c>
      <c r="G9498" t="s">
        <v>1191</v>
      </c>
      <c r="H9498" t="s">
        <v>145</v>
      </c>
      <c r="I9498">
        <v>0</v>
      </c>
      <c r="J9498">
        <v>28.5</v>
      </c>
      <c r="K9498">
        <v>0</v>
      </c>
      <c r="L9498" t="s">
        <v>24</v>
      </c>
      <c r="M9498" t="s">
        <v>1333</v>
      </c>
    </row>
    <row r="9499" spans="1:14" hidden="1" x14ac:dyDescent="0.2">
      <c r="A9499" t="s">
        <v>68</v>
      </c>
      <c r="B9499" t="s">
        <v>1463</v>
      </c>
      <c r="C9499" t="s">
        <v>1145</v>
      </c>
      <c r="E9499" t="s">
        <v>1307</v>
      </c>
      <c r="F9499" t="s">
        <v>1308</v>
      </c>
      <c r="G9499" t="s">
        <v>134</v>
      </c>
      <c r="H9499" t="s">
        <v>32</v>
      </c>
      <c r="I9499">
        <v>0</v>
      </c>
      <c r="J9499">
        <v>28.5</v>
      </c>
      <c r="K9499">
        <v>0</v>
      </c>
      <c r="L9499" t="s">
        <v>24</v>
      </c>
      <c r="M9499" t="s">
        <v>1244</v>
      </c>
      <c r="N9499" t="s">
        <v>1469</v>
      </c>
    </row>
    <row r="9500" spans="1:14" hidden="1" x14ac:dyDescent="0.2">
      <c r="A9500" t="s">
        <v>68</v>
      </c>
      <c r="B9500" t="s">
        <v>1463</v>
      </c>
      <c r="C9500" t="s">
        <v>1145</v>
      </c>
      <c r="E9500" t="s">
        <v>1181</v>
      </c>
      <c r="F9500" t="s">
        <v>1182</v>
      </c>
      <c r="G9500" t="s">
        <v>134</v>
      </c>
      <c r="H9500" t="s">
        <v>32</v>
      </c>
      <c r="I9500">
        <v>0</v>
      </c>
      <c r="J9500">
        <v>28.5</v>
      </c>
      <c r="K9500">
        <v>0</v>
      </c>
      <c r="L9500" t="s">
        <v>24</v>
      </c>
      <c r="M9500" t="s">
        <v>1173</v>
      </c>
    </row>
    <row r="9501" spans="1:14" hidden="1" x14ac:dyDescent="0.2">
      <c r="A9501" t="s">
        <v>69</v>
      </c>
      <c r="B9501" t="s">
        <v>1463</v>
      </c>
      <c r="C9501" t="s">
        <v>1145</v>
      </c>
      <c r="E9501" t="s">
        <v>20</v>
      </c>
      <c r="I9501">
        <v>0</v>
      </c>
      <c r="J9501">
        <v>28.5</v>
      </c>
      <c r="K9501">
        <v>0</v>
      </c>
      <c r="N9501" t="s">
        <v>1464</v>
      </c>
    </row>
    <row r="9502" spans="1:14" hidden="1" x14ac:dyDescent="0.2">
      <c r="A9502" t="s">
        <v>69</v>
      </c>
      <c r="B9502" t="s">
        <v>1463</v>
      </c>
      <c r="C9502" t="s">
        <v>1145</v>
      </c>
      <c r="E9502" t="s">
        <v>17</v>
      </c>
      <c r="I9502">
        <v>0</v>
      </c>
      <c r="J9502">
        <v>28.5</v>
      </c>
      <c r="K9502">
        <v>0</v>
      </c>
    </row>
    <row r="9503" spans="1:14" hidden="1" x14ac:dyDescent="0.2">
      <c r="A9503" t="s">
        <v>69</v>
      </c>
      <c r="B9503" t="s">
        <v>1463</v>
      </c>
      <c r="C9503" t="s">
        <v>1145</v>
      </c>
      <c r="E9503" t="s">
        <v>557</v>
      </c>
      <c r="I9503">
        <v>0</v>
      </c>
      <c r="J9503">
        <v>28.5</v>
      </c>
      <c r="K9503">
        <v>0</v>
      </c>
    </row>
    <row r="9504" spans="1:14" hidden="1" x14ac:dyDescent="0.2">
      <c r="A9504" t="s">
        <v>69</v>
      </c>
      <c r="B9504" t="s">
        <v>1463</v>
      </c>
      <c r="C9504" t="s">
        <v>1145</v>
      </c>
      <c r="E9504" t="s">
        <v>46</v>
      </c>
      <c r="I9504">
        <v>0</v>
      </c>
      <c r="J9504">
        <v>28.5</v>
      </c>
      <c r="K9504">
        <v>0</v>
      </c>
    </row>
    <row r="9505" spans="1:14" hidden="1" x14ac:dyDescent="0.2">
      <c r="A9505" t="s">
        <v>69</v>
      </c>
      <c r="B9505" t="s">
        <v>1463</v>
      </c>
      <c r="C9505" t="s">
        <v>1145</v>
      </c>
      <c r="E9505" t="s">
        <v>116</v>
      </c>
      <c r="I9505">
        <v>0</v>
      </c>
      <c r="J9505">
        <v>28.5</v>
      </c>
      <c r="K9505">
        <v>0</v>
      </c>
    </row>
    <row r="9506" spans="1:14" hidden="1" x14ac:dyDescent="0.2">
      <c r="A9506" t="s">
        <v>69</v>
      </c>
      <c r="B9506" t="s">
        <v>1463</v>
      </c>
      <c r="C9506" t="s">
        <v>1145</v>
      </c>
      <c r="E9506" t="s">
        <v>92</v>
      </c>
      <c r="I9506">
        <v>0</v>
      </c>
      <c r="J9506">
        <v>28.5</v>
      </c>
      <c r="K9506">
        <v>0</v>
      </c>
      <c r="N9506" t="s">
        <v>1465</v>
      </c>
    </row>
    <row r="9507" spans="1:14" hidden="1" x14ac:dyDescent="0.2">
      <c r="A9507" t="s">
        <v>69</v>
      </c>
      <c r="B9507" t="s">
        <v>1463</v>
      </c>
      <c r="C9507" t="s">
        <v>1145</v>
      </c>
      <c r="E9507" t="s">
        <v>1294</v>
      </c>
      <c r="F9507" t="s">
        <v>1295</v>
      </c>
      <c r="G9507" t="s">
        <v>134</v>
      </c>
      <c r="H9507" t="s">
        <v>64</v>
      </c>
      <c r="I9507">
        <v>0</v>
      </c>
      <c r="J9507">
        <v>28.5</v>
      </c>
      <c r="K9507">
        <v>0</v>
      </c>
      <c r="L9507" t="s">
        <v>24</v>
      </c>
      <c r="M9507" t="s">
        <v>1236</v>
      </c>
    </row>
    <row r="9508" spans="1:14" hidden="1" x14ac:dyDescent="0.2">
      <c r="A9508" t="s">
        <v>69</v>
      </c>
      <c r="B9508" t="s">
        <v>1463</v>
      </c>
      <c r="C9508" t="s">
        <v>1145</v>
      </c>
      <c r="E9508" t="s">
        <v>1466</v>
      </c>
      <c r="F9508" t="s">
        <v>1426</v>
      </c>
      <c r="G9508" t="s">
        <v>134</v>
      </c>
      <c r="H9508" t="s">
        <v>32</v>
      </c>
      <c r="I9508">
        <v>0</v>
      </c>
      <c r="J9508">
        <v>28.5</v>
      </c>
      <c r="K9508">
        <v>0</v>
      </c>
      <c r="L9508" t="s">
        <v>24</v>
      </c>
      <c r="M9508" t="s">
        <v>1293</v>
      </c>
    </row>
    <row r="9509" spans="1:14" hidden="1" x14ac:dyDescent="0.2">
      <c r="A9509" t="s">
        <v>69</v>
      </c>
      <c r="B9509" t="s">
        <v>1463</v>
      </c>
      <c r="C9509" t="s">
        <v>1145</v>
      </c>
      <c r="E9509" t="s">
        <v>1307</v>
      </c>
      <c r="F9509" t="s">
        <v>1308</v>
      </c>
      <c r="G9509" t="s">
        <v>134</v>
      </c>
      <c r="H9509" t="s">
        <v>32</v>
      </c>
      <c r="I9509">
        <v>0</v>
      </c>
      <c r="J9509">
        <v>28.5</v>
      </c>
      <c r="K9509">
        <v>0</v>
      </c>
      <c r="L9509" t="s">
        <v>24</v>
      </c>
      <c r="M9509" t="s">
        <v>1244</v>
      </c>
      <c r="N9509" t="s">
        <v>1467</v>
      </c>
    </row>
    <row r="9510" spans="1:14" hidden="1" x14ac:dyDescent="0.2">
      <c r="A9510" t="s">
        <v>69</v>
      </c>
      <c r="B9510" t="s">
        <v>1463</v>
      </c>
      <c r="C9510" t="s">
        <v>1145</v>
      </c>
      <c r="E9510" t="s">
        <v>1260</v>
      </c>
      <c r="F9510" t="s">
        <v>1261</v>
      </c>
      <c r="G9510" t="s">
        <v>134</v>
      </c>
      <c r="H9510" t="s">
        <v>180</v>
      </c>
      <c r="I9510">
        <v>0</v>
      </c>
      <c r="J9510">
        <v>28.5</v>
      </c>
      <c r="K9510">
        <v>0</v>
      </c>
      <c r="L9510" t="s">
        <v>24</v>
      </c>
      <c r="M9510" t="s">
        <v>616</v>
      </c>
    </row>
    <row r="9511" spans="1:14" hidden="1" x14ac:dyDescent="0.2">
      <c r="A9511" t="s">
        <v>69</v>
      </c>
      <c r="B9511" t="s">
        <v>1463</v>
      </c>
      <c r="C9511" t="s">
        <v>1145</v>
      </c>
      <c r="E9511" t="s">
        <v>1331</v>
      </c>
      <c r="F9511" t="s">
        <v>1332</v>
      </c>
      <c r="G9511" t="s">
        <v>1191</v>
      </c>
      <c r="H9511" t="s">
        <v>145</v>
      </c>
      <c r="I9511">
        <v>0</v>
      </c>
      <c r="J9511">
        <v>28.5</v>
      </c>
      <c r="K9511">
        <v>0</v>
      </c>
      <c r="L9511" t="s">
        <v>24</v>
      </c>
      <c r="M9511" t="s">
        <v>1333</v>
      </c>
    </row>
    <row r="9512" spans="1:14" hidden="1" x14ac:dyDescent="0.2">
      <c r="A9512" t="s">
        <v>69</v>
      </c>
      <c r="B9512" t="s">
        <v>1463</v>
      </c>
      <c r="C9512" t="s">
        <v>1145</v>
      </c>
      <c r="E9512" t="s">
        <v>1268</v>
      </c>
      <c r="F9512" t="s">
        <v>629</v>
      </c>
      <c r="G9512" t="s">
        <v>134</v>
      </c>
      <c r="H9512" t="s">
        <v>32</v>
      </c>
      <c r="I9512">
        <v>0</v>
      </c>
      <c r="J9512">
        <v>28.5</v>
      </c>
      <c r="K9512">
        <v>0</v>
      </c>
      <c r="L9512" t="s">
        <v>162</v>
      </c>
    </row>
    <row r="9513" spans="1:14" hidden="1" x14ac:dyDescent="0.2">
      <c r="A9513" t="s">
        <v>69</v>
      </c>
      <c r="B9513" t="s">
        <v>1463</v>
      </c>
      <c r="C9513" t="s">
        <v>1145</v>
      </c>
      <c r="E9513" t="s">
        <v>628</v>
      </c>
      <c r="F9513" t="s">
        <v>629</v>
      </c>
      <c r="G9513" t="s">
        <v>134</v>
      </c>
      <c r="H9513" t="s">
        <v>32</v>
      </c>
      <c r="I9513">
        <v>0</v>
      </c>
      <c r="J9513">
        <v>28.5</v>
      </c>
      <c r="K9513">
        <v>0</v>
      </c>
      <c r="L9513" t="s">
        <v>162</v>
      </c>
      <c r="N9513" t="s">
        <v>1468</v>
      </c>
    </row>
    <row r="9514" spans="1:14" hidden="1" x14ac:dyDescent="0.2">
      <c r="A9514" t="s">
        <v>69</v>
      </c>
      <c r="B9514" t="s">
        <v>1463</v>
      </c>
      <c r="C9514" t="s">
        <v>1145</v>
      </c>
      <c r="E9514" t="s">
        <v>1291</v>
      </c>
      <c r="F9514" t="s">
        <v>1292</v>
      </c>
      <c r="G9514" t="s">
        <v>134</v>
      </c>
      <c r="H9514" t="s">
        <v>32</v>
      </c>
      <c r="I9514">
        <v>0</v>
      </c>
      <c r="J9514">
        <v>28.5</v>
      </c>
      <c r="K9514">
        <v>0</v>
      </c>
      <c r="L9514" t="s">
        <v>24</v>
      </c>
      <c r="M9514" t="s">
        <v>1293</v>
      </c>
    </row>
    <row r="9515" spans="1:14" hidden="1" x14ac:dyDescent="0.2">
      <c r="A9515" t="s">
        <v>69</v>
      </c>
      <c r="B9515" t="s">
        <v>1463</v>
      </c>
      <c r="C9515" t="s">
        <v>1145</v>
      </c>
      <c r="E9515" t="s">
        <v>1289</v>
      </c>
      <c r="F9515" t="s">
        <v>1290</v>
      </c>
      <c r="G9515" t="s">
        <v>1191</v>
      </c>
      <c r="H9515" t="s">
        <v>32</v>
      </c>
      <c r="I9515">
        <v>0</v>
      </c>
      <c r="J9515">
        <v>28.5</v>
      </c>
      <c r="K9515">
        <v>0</v>
      </c>
      <c r="L9515" t="s">
        <v>24</v>
      </c>
      <c r="M9515" t="s">
        <v>1229</v>
      </c>
    </row>
    <row r="9516" spans="1:14" hidden="1" x14ac:dyDescent="0.2">
      <c r="A9516" t="s">
        <v>69</v>
      </c>
      <c r="B9516" t="s">
        <v>1463</v>
      </c>
      <c r="C9516" t="s">
        <v>1145</v>
      </c>
      <c r="E9516" t="s">
        <v>1240</v>
      </c>
      <c r="F9516" t="s">
        <v>1241</v>
      </c>
      <c r="G9516" t="s">
        <v>134</v>
      </c>
      <c r="H9516" t="s">
        <v>64</v>
      </c>
      <c r="I9516">
        <v>0</v>
      </c>
      <c r="J9516">
        <v>28.5</v>
      </c>
      <c r="K9516">
        <v>0</v>
      </c>
      <c r="L9516" t="s">
        <v>24</v>
      </c>
      <c r="M9516" t="s">
        <v>1152</v>
      </c>
    </row>
    <row r="9517" spans="1:14" hidden="1" x14ac:dyDescent="0.2">
      <c r="A9517" t="s">
        <v>69</v>
      </c>
      <c r="B9517" t="s">
        <v>1463</v>
      </c>
      <c r="C9517" t="s">
        <v>1145</v>
      </c>
      <c r="E9517" t="s">
        <v>1219</v>
      </c>
      <c r="F9517" t="s">
        <v>1214</v>
      </c>
      <c r="G9517" t="s">
        <v>134</v>
      </c>
      <c r="H9517" t="s">
        <v>1215</v>
      </c>
      <c r="I9517">
        <v>0</v>
      </c>
      <c r="J9517">
        <v>28.5</v>
      </c>
      <c r="K9517">
        <v>0</v>
      </c>
      <c r="L9517" t="s">
        <v>135</v>
      </c>
      <c r="M9517" t="s">
        <v>1216</v>
      </c>
    </row>
    <row r="9518" spans="1:14" hidden="1" x14ac:dyDescent="0.2">
      <c r="A9518" t="s">
        <v>69</v>
      </c>
      <c r="B9518" t="s">
        <v>1463</v>
      </c>
      <c r="C9518" t="s">
        <v>1145</v>
      </c>
      <c r="E9518" t="s">
        <v>1195</v>
      </c>
      <c r="F9518" t="s">
        <v>1196</v>
      </c>
      <c r="G9518" t="s">
        <v>134</v>
      </c>
      <c r="H9518" t="s">
        <v>64</v>
      </c>
      <c r="I9518">
        <v>0</v>
      </c>
      <c r="J9518">
        <v>28.5</v>
      </c>
      <c r="K9518">
        <v>0</v>
      </c>
      <c r="L9518" t="s">
        <v>24</v>
      </c>
      <c r="M9518" t="s">
        <v>1197</v>
      </c>
    </row>
    <row r="9519" spans="1:14" hidden="1" x14ac:dyDescent="0.2">
      <c r="A9519" t="s">
        <v>69</v>
      </c>
      <c r="B9519" t="s">
        <v>1463</v>
      </c>
      <c r="C9519" t="s">
        <v>1145</v>
      </c>
      <c r="E9519" t="s">
        <v>1343</v>
      </c>
      <c r="F9519" t="s">
        <v>1344</v>
      </c>
      <c r="I9519">
        <v>0</v>
      </c>
      <c r="J9519">
        <v>28.5</v>
      </c>
      <c r="K9519">
        <v>0</v>
      </c>
      <c r="L9519" t="s">
        <v>217</v>
      </c>
      <c r="M9519" t="s">
        <v>1345</v>
      </c>
    </row>
    <row r="9520" spans="1:14" hidden="1" x14ac:dyDescent="0.2">
      <c r="A9520" t="s">
        <v>69</v>
      </c>
      <c r="B9520" t="s">
        <v>1463</v>
      </c>
      <c r="C9520" t="s">
        <v>1145</v>
      </c>
      <c r="E9520" t="s">
        <v>1331</v>
      </c>
      <c r="F9520" t="s">
        <v>1332</v>
      </c>
      <c r="G9520" t="s">
        <v>1191</v>
      </c>
      <c r="H9520" t="s">
        <v>145</v>
      </c>
      <c r="I9520">
        <v>0</v>
      </c>
      <c r="J9520">
        <v>28.5</v>
      </c>
      <c r="K9520">
        <v>0</v>
      </c>
      <c r="L9520" t="s">
        <v>24</v>
      </c>
      <c r="M9520" t="s">
        <v>1333</v>
      </c>
    </row>
    <row r="9521" spans="1:14" hidden="1" x14ac:dyDescent="0.2">
      <c r="A9521" t="s">
        <v>69</v>
      </c>
      <c r="B9521" t="s">
        <v>1463</v>
      </c>
      <c r="C9521" t="s">
        <v>1145</v>
      </c>
      <c r="E9521" t="s">
        <v>1307</v>
      </c>
      <c r="F9521" t="s">
        <v>1308</v>
      </c>
      <c r="G9521" t="s">
        <v>134</v>
      </c>
      <c r="H9521" t="s">
        <v>32</v>
      </c>
      <c r="I9521">
        <v>0</v>
      </c>
      <c r="J9521">
        <v>28.5</v>
      </c>
      <c r="K9521">
        <v>0</v>
      </c>
      <c r="L9521" t="s">
        <v>24</v>
      </c>
      <c r="M9521" t="s">
        <v>1244</v>
      </c>
      <c r="N9521" t="s">
        <v>1469</v>
      </c>
    </row>
    <row r="9522" spans="1:14" hidden="1" x14ac:dyDescent="0.2">
      <c r="A9522" t="s">
        <v>69</v>
      </c>
      <c r="B9522" t="s">
        <v>1463</v>
      </c>
      <c r="C9522" t="s">
        <v>1145</v>
      </c>
      <c r="E9522" t="s">
        <v>1181</v>
      </c>
      <c r="F9522" t="s">
        <v>1182</v>
      </c>
      <c r="G9522" t="s">
        <v>134</v>
      </c>
      <c r="H9522" t="s">
        <v>32</v>
      </c>
      <c r="I9522">
        <v>0</v>
      </c>
      <c r="J9522">
        <v>28.5</v>
      </c>
      <c r="K9522">
        <v>0</v>
      </c>
      <c r="L9522" t="s">
        <v>24</v>
      </c>
      <c r="M9522" t="s">
        <v>1173</v>
      </c>
    </row>
    <row r="9523" spans="1:14" hidden="1" x14ac:dyDescent="0.2">
      <c r="A9523" t="s">
        <v>70</v>
      </c>
      <c r="B9523" t="s">
        <v>1463</v>
      </c>
      <c r="C9523" t="s">
        <v>1145</v>
      </c>
      <c r="E9523" t="s">
        <v>20</v>
      </c>
      <c r="I9523">
        <v>4</v>
      </c>
      <c r="J9523">
        <v>28.5</v>
      </c>
      <c r="K9523">
        <v>114</v>
      </c>
      <c r="N9523" t="s">
        <v>1470</v>
      </c>
    </row>
    <row r="9524" spans="1:14" hidden="1" x14ac:dyDescent="0.2">
      <c r="A9524" t="s">
        <v>70</v>
      </c>
      <c r="B9524" t="s">
        <v>1463</v>
      </c>
      <c r="C9524" t="s">
        <v>1145</v>
      </c>
      <c r="E9524" t="s">
        <v>17</v>
      </c>
      <c r="I9524">
        <v>0</v>
      </c>
      <c r="J9524">
        <v>28.5</v>
      </c>
      <c r="K9524">
        <v>0</v>
      </c>
    </row>
    <row r="9525" spans="1:14" hidden="1" x14ac:dyDescent="0.2">
      <c r="A9525" t="s">
        <v>70</v>
      </c>
      <c r="B9525" t="s">
        <v>1463</v>
      </c>
      <c r="C9525" t="s">
        <v>1145</v>
      </c>
      <c r="E9525" t="s">
        <v>557</v>
      </c>
      <c r="I9525">
        <v>0</v>
      </c>
      <c r="J9525">
        <v>28.5</v>
      </c>
      <c r="K9525">
        <v>0</v>
      </c>
    </row>
    <row r="9526" spans="1:14" hidden="1" x14ac:dyDescent="0.2">
      <c r="A9526" t="s">
        <v>70</v>
      </c>
      <c r="B9526" t="s">
        <v>1463</v>
      </c>
      <c r="C9526" t="s">
        <v>1145</v>
      </c>
      <c r="E9526" t="s">
        <v>46</v>
      </c>
      <c r="I9526">
        <v>0</v>
      </c>
      <c r="J9526">
        <v>28.5</v>
      </c>
      <c r="K9526">
        <v>0</v>
      </c>
    </row>
    <row r="9527" spans="1:14" hidden="1" x14ac:dyDescent="0.2">
      <c r="A9527" t="s">
        <v>70</v>
      </c>
      <c r="B9527" t="s">
        <v>1463</v>
      </c>
      <c r="C9527" t="s">
        <v>1145</v>
      </c>
      <c r="E9527" t="s">
        <v>116</v>
      </c>
      <c r="I9527">
        <v>0</v>
      </c>
      <c r="J9527">
        <v>28.5</v>
      </c>
      <c r="K9527">
        <v>0</v>
      </c>
    </row>
    <row r="9528" spans="1:14" hidden="1" x14ac:dyDescent="0.2">
      <c r="A9528" t="s">
        <v>70</v>
      </c>
      <c r="B9528" t="s">
        <v>1463</v>
      </c>
      <c r="C9528" t="s">
        <v>1145</v>
      </c>
      <c r="E9528" t="s">
        <v>92</v>
      </c>
      <c r="I9528">
        <v>0</v>
      </c>
      <c r="J9528">
        <v>28.5</v>
      </c>
      <c r="K9528">
        <v>0</v>
      </c>
      <c r="N9528" t="s">
        <v>1465</v>
      </c>
    </row>
    <row r="9529" spans="1:14" hidden="1" x14ac:dyDescent="0.2">
      <c r="A9529" t="s">
        <v>70</v>
      </c>
      <c r="B9529" t="s">
        <v>1463</v>
      </c>
      <c r="C9529" t="s">
        <v>1145</v>
      </c>
      <c r="E9529" t="s">
        <v>1294</v>
      </c>
      <c r="F9529" t="s">
        <v>1295</v>
      </c>
      <c r="G9529" t="s">
        <v>134</v>
      </c>
      <c r="H9529" t="s">
        <v>64</v>
      </c>
      <c r="I9529">
        <v>0</v>
      </c>
      <c r="J9529">
        <v>28.5</v>
      </c>
      <c r="K9529">
        <v>0</v>
      </c>
      <c r="L9529" t="s">
        <v>24</v>
      </c>
      <c r="M9529" t="s">
        <v>1236</v>
      </c>
    </row>
    <row r="9530" spans="1:14" hidden="1" x14ac:dyDescent="0.2">
      <c r="A9530" t="s">
        <v>70</v>
      </c>
      <c r="B9530" t="s">
        <v>1463</v>
      </c>
      <c r="C9530" t="s">
        <v>1145</v>
      </c>
      <c r="E9530" t="s">
        <v>1466</v>
      </c>
      <c r="F9530" t="s">
        <v>1426</v>
      </c>
      <c r="G9530" t="s">
        <v>134</v>
      </c>
      <c r="H9530" t="s">
        <v>32</v>
      </c>
      <c r="I9530">
        <v>0</v>
      </c>
      <c r="J9530">
        <v>28.5</v>
      </c>
      <c r="K9530">
        <v>0</v>
      </c>
      <c r="L9530" t="s">
        <v>24</v>
      </c>
      <c r="M9530" t="s">
        <v>1293</v>
      </c>
    </row>
    <row r="9531" spans="1:14" hidden="1" x14ac:dyDescent="0.2">
      <c r="A9531" t="s">
        <v>70</v>
      </c>
      <c r="B9531" t="s">
        <v>1463</v>
      </c>
      <c r="C9531" t="s">
        <v>1145</v>
      </c>
      <c r="E9531" t="s">
        <v>1307</v>
      </c>
      <c r="F9531" t="s">
        <v>1308</v>
      </c>
      <c r="G9531" t="s">
        <v>134</v>
      </c>
      <c r="H9531" t="s">
        <v>32</v>
      </c>
      <c r="I9531">
        <v>0</v>
      </c>
      <c r="J9531">
        <v>28.5</v>
      </c>
      <c r="K9531">
        <v>0</v>
      </c>
      <c r="L9531" t="s">
        <v>24</v>
      </c>
      <c r="M9531" t="s">
        <v>1244</v>
      </c>
      <c r="N9531" t="s">
        <v>1467</v>
      </c>
    </row>
    <row r="9532" spans="1:14" hidden="1" x14ac:dyDescent="0.2">
      <c r="A9532" t="s">
        <v>70</v>
      </c>
      <c r="B9532" t="s">
        <v>1463</v>
      </c>
      <c r="C9532" t="s">
        <v>1145</v>
      </c>
      <c r="E9532" t="s">
        <v>1260</v>
      </c>
      <c r="F9532" t="s">
        <v>1261</v>
      </c>
      <c r="G9532" t="s">
        <v>134</v>
      </c>
      <c r="H9532" t="s">
        <v>180</v>
      </c>
      <c r="I9532">
        <v>0</v>
      </c>
      <c r="J9532">
        <v>28.5</v>
      </c>
      <c r="K9532">
        <v>0</v>
      </c>
      <c r="L9532" t="s">
        <v>24</v>
      </c>
      <c r="M9532" t="s">
        <v>616</v>
      </c>
    </row>
    <row r="9533" spans="1:14" hidden="1" x14ac:dyDescent="0.2">
      <c r="A9533" t="s">
        <v>70</v>
      </c>
      <c r="B9533" t="s">
        <v>1463</v>
      </c>
      <c r="C9533" t="s">
        <v>1145</v>
      </c>
      <c r="E9533" t="s">
        <v>1331</v>
      </c>
      <c r="F9533" t="s">
        <v>1332</v>
      </c>
      <c r="G9533" t="s">
        <v>1191</v>
      </c>
      <c r="H9533" t="s">
        <v>145</v>
      </c>
      <c r="I9533">
        <v>0</v>
      </c>
      <c r="J9533">
        <v>28.5</v>
      </c>
      <c r="K9533">
        <v>0</v>
      </c>
      <c r="L9533" t="s">
        <v>24</v>
      </c>
      <c r="M9533" t="s">
        <v>1333</v>
      </c>
    </row>
    <row r="9534" spans="1:14" hidden="1" x14ac:dyDescent="0.2">
      <c r="A9534" t="s">
        <v>70</v>
      </c>
      <c r="B9534" t="s">
        <v>1463</v>
      </c>
      <c r="C9534" t="s">
        <v>1145</v>
      </c>
      <c r="E9534" t="s">
        <v>1268</v>
      </c>
      <c r="F9534" t="s">
        <v>629</v>
      </c>
      <c r="G9534" t="s">
        <v>134</v>
      </c>
      <c r="H9534" t="s">
        <v>32</v>
      </c>
      <c r="I9534">
        <v>0</v>
      </c>
      <c r="J9534">
        <v>28.5</v>
      </c>
      <c r="K9534">
        <v>0</v>
      </c>
      <c r="L9534" t="s">
        <v>162</v>
      </c>
    </row>
    <row r="9535" spans="1:14" hidden="1" x14ac:dyDescent="0.2">
      <c r="A9535" t="s">
        <v>70</v>
      </c>
      <c r="B9535" t="s">
        <v>1463</v>
      </c>
      <c r="C9535" t="s">
        <v>1145</v>
      </c>
      <c r="E9535" t="s">
        <v>628</v>
      </c>
      <c r="F9535" t="s">
        <v>629</v>
      </c>
      <c r="G9535" t="s">
        <v>134</v>
      </c>
      <c r="H9535" t="s">
        <v>32</v>
      </c>
      <c r="I9535">
        <v>0</v>
      </c>
      <c r="J9535">
        <v>28.5</v>
      </c>
      <c r="K9535">
        <v>0</v>
      </c>
      <c r="L9535" t="s">
        <v>162</v>
      </c>
      <c r="N9535" t="s">
        <v>1468</v>
      </c>
    </row>
    <row r="9536" spans="1:14" hidden="1" x14ac:dyDescent="0.2">
      <c r="A9536" t="s">
        <v>70</v>
      </c>
      <c r="B9536" t="s">
        <v>1463</v>
      </c>
      <c r="C9536" t="s">
        <v>1145</v>
      </c>
      <c r="E9536" t="s">
        <v>1291</v>
      </c>
      <c r="F9536" t="s">
        <v>1292</v>
      </c>
      <c r="G9536" t="s">
        <v>134</v>
      </c>
      <c r="H9536" t="s">
        <v>32</v>
      </c>
      <c r="I9536">
        <v>0</v>
      </c>
      <c r="J9536">
        <v>28.5</v>
      </c>
      <c r="K9536">
        <v>0</v>
      </c>
      <c r="L9536" t="s">
        <v>24</v>
      </c>
      <c r="M9536" t="s">
        <v>1293</v>
      </c>
    </row>
    <row r="9537" spans="1:14" hidden="1" x14ac:dyDescent="0.2">
      <c r="A9537" t="s">
        <v>70</v>
      </c>
      <c r="B9537" t="s">
        <v>1463</v>
      </c>
      <c r="C9537" t="s">
        <v>1145</v>
      </c>
      <c r="E9537" t="s">
        <v>1289</v>
      </c>
      <c r="F9537" t="s">
        <v>1290</v>
      </c>
      <c r="G9537" t="s">
        <v>1191</v>
      </c>
      <c r="H9537" t="s">
        <v>32</v>
      </c>
      <c r="I9537">
        <v>0</v>
      </c>
      <c r="J9537">
        <v>28.5</v>
      </c>
      <c r="K9537">
        <v>0</v>
      </c>
      <c r="L9537" t="s">
        <v>24</v>
      </c>
      <c r="M9537" t="s">
        <v>1229</v>
      </c>
    </row>
    <row r="9538" spans="1:14" hidden="1" x14ac:dyDescent="0.2">
      <c r="A9538" t="s">
        <v>70</v>
      </c>
      <c r="B9538" t="s">
        <v>1463</v>
      </c>
      <c r="C9538" t="s">
        <v>1145</v>
      </c>
      <c r="E9538" t="s">
        <v>1240</v>
      </c>
      <c r="F9538" t="s">
        <v>1241</v>
      </c>
      <c r="G9538" t="s">
        <v>134</v>
      </c>
      <c r="H9538" t="s">
        <v>64</v>
      </c>
      <c r="I9538">
        <v>0</v>
      </c>
      <c r="J9538">
        <v>28.5</v>
      </c>
      <c r="K9538">
        <v>0</v>
      </c>
      <c r="L9538" t="s">
        <v>24</v>
      </c>
      <c r="M9538" t="s">
        <v>1152</v>
      </c>
    </row>
    <row r="9539" spans="1:14" hidden="1" x14ac:dyDescent="0.2">
      <c r="A9539" t="s">
        <v>70</v>
      </c>
      <c r="B9539" t="s">
        <v>1463</v>
      </c>
      <c r="C9539" t="s">
        <v>1145</v>
      </c>
      <c r="E9539" t="s">
        <v>1219</v>
      </c>
      <c r="F9539" t="s">
        <v>1214</v>
      </c>
      <c r="G9539" t="s">
        <v>134</v>
      </c>
      <c r="H9539" t="s">
        <v>1215</v>
      </c>
      <c r="I9539">
        <v>0</v>
      </c>
      <c r="J9539">
        <v>28.5</v>
      </c>
      <c r="K9539">
        <v>0</v>
      </c>
      <c r="L9539" t="s">
        <v>135</v>
      </c>
      <c r="M9539" t="s">
        <v>1216</v>
      </c>
    </row>
    <row r="9540" spans="1:14" hidden="1" x14ac:dyDescent="0.2">
      <c r="A9540" t="s">
        <v>70</v>
      </c>
      <c r="B9540" t="s">
        <v>1463</v>
      </c>
      <c r="C9540" t="s">
        <v>1145</v>
      </c>
      <c r="E9540" t="s">
        <v>1195</v>
      </c>
      <c r="F9540" t="s">
        <v>1196</v>
      </c>
      <c r="G9540" t="s">
        <v>134</v>
      </c>
      <c r="H9540" t="s">
        <v>64</v>
      </c>
      <c r="I9540">
        <v>0</v>
      </c>
      <c r="J9540">
        <v>28.5</v>
      </c>
      <c r="K9540">
        <v>0</v>
      </c>
      <c r="L9540" t="s">
        <v>24</v>
      </c>
      <c r="M9540" t="s">
        <v>1197</v>
      </c>
    </row>
    <row r="9541" spans="1:14" hidden="1" x14ac:dyDescent="0.2">
      <c r="A9541" t="s">
        <v>70</v>
      </c>
      <c r="B9541" t="s">
        <v>1463</v>
      </c>
      <c r="C9541" t="s">
        <v>1145</v>
      </c>
      <c r="E9541" t="s">
        <v>1343</v>
      </c>
      <c r="F9541" t="s">
        <v>1344</v>
      </c>
      <c r="I9541">
        <v>0</v>
      </c>
      <c r="J9541">
        <v>28.5</v>
      </c>
      <c r="K9541">
        <v>0</v>
      </c>
      <c r="L9541" t="s">
        <v>217</v>
      </c>
      <c r="M9541" t="s">
        <v>1345</v>
      </c>
    </row>
    <row r="9542" spans="1:14" hidden="1" x14ac:dyDescent="0.2">
      <c r="A9542" t="s">
        <v>70</v>
      </c>
      <c r="B9542" t="s">
        <v>1463</v>
      </c>
      <c r="C9542" t="s">
        <v>1145</v>
      </c>
      <c r="E9542" t="s">
        <v>1331</v>
      </c>
      <c r="F9542" t="s">
        <v>1332</v>
      </c>
      <c r="G9542" t="s">
        <v>1191</v>
      </c>
      <c r="H9542" t="s">
        <v>145</v>
      </c>
      <c r="I9542">
        <v>0</v>
      </c>
      <c r="J9542">
        <v>28.5</v>
      </c>
      <c r="K9542">
        <v>0</v>
      </c>
      <c r="L9542" t="s">
        <v>24</v>
      </c>
      <c r="M9542" t="s">
        <v>1333</v>
      </c>
    </row>
    <row r="9543" spans="1:14" hidden="1" x14ac:dyDescent="0.2">
      <c r="A9543" t="s">
        <v>70</v>
      </c>
      <c r="B9543" t="s">
        <v>1463</v>
      </c>
      <c r="C9543" t="s">
        <v>1145</v>
      </c>
      <c r="E9543" t="s">
        <v>1307</v>
      </c>
      <c r="F9543" t="s">
        <v>1308</v>
      </c>
      <c r="G9543" t="s">
        <v>134</v>
      </c>
      <c r="H9543" t="s">
        <v>32</v>
      </c>
      <c r="I9543">
        <v>0</v>
      </c>
      <c r="J9543">
        <v>28.5</v>
      </c>
      <c r="K9543">
        <v>0</v>
      </c>
      <c r="L9543" t="s">
        <v>24</v>
      </c>
      <c r="M9543" t="s">
        <v>1244</v>
      </c>
      <c r="N9543" t="s">
        <v>1469</v>
      </c>
    </row>
    <row r="9544" spans="1:14" hidden="1" x14ac:dyDescent="0.2">
      <c r="A9544" t="s">
        <v>70</v>
      </c>
      <c r="B9544" t="s">
        <v>1463</v>
      </c>
      <c r="C9544" t="s">
        <v>1145</v>
      </c>
      <c r="E9544" t="s">
        <v>1181</v>
      </c>
      <c r="F9544" t="s">
        <v>1182</v>
      </c>
      <c r="G9544" t="s">
        <v>134</v>
      </c>
      <c r="H9544" t="s">
        <v>32</v>
      </c>
      <c r="I9544">
        <v>0</v>
      </c>
      <c r="J9544">
        <v>28.5</v>
      </c>
      <c r="K9544">
        <v>0</v>
      </c>
      <c r="L9544" t="s">
        <v>24</v>
      </c>
      <c r="M9544" t="s">
        <v>1173</v>
      </c>
    </row>
    <row r="9545" spans="1:14" hidden="1" x14ac:dyDescent="0.2">
      <c r="A9545" t="s">
        <v>71</v>
      </c>
      <c r="B9545" t="s">
        <v>1463</v>
      </c>
      <c r="C9545" t="s">
        <v>1145</v>
      </c>
      <c r="E9545" t="s">
        <v>20</v>
      </c>
      <c r="I9545">
        <v>4</v>
      </c>
      <c r="J9545">
        <v>28.5</v>
      </c>
      <c r="K9545">
        <v>114</v>
      </c>
      <c r="N9545" t="s">
        <v>1470</v>
      </c>
    </row>
    <row r="9546" spans="1:14" hidden="1" x14ac:dyDescent="0.2">
      <c r="A9546" t="s">
        <v>71</v>
      </c>
      <c r="B9546" t="s">
        <v>1463</v>
      </c>
      <c r="C9546" t="s">
        <v>1145</v>
      </c>
      <c r="E9546" t="s">
        <v>17</v>
      </c>
      <c r="I9546">
        <v>0</v>
      </c>
      <c r="J9546">
        <v>28.5</v>
      </c>
      <c r="K9546">
        <v>0</v>
      </c>
    </row>
    <row r="9547" spans="1:14" hidden="1" x14ac:dyDescent="0.2">
      <c r="A9547" t="s">
        <v>71</v>
      </c>
      <c r="B9547" t="s">
        <v>1463</v>
      </c>
      <c r="C9547" t="s">
        <v>1145</v>
      </c>
      <c r="E9547" t="s">
        <v>557</v>
      </c>
      <c r="I9547">
        <v>0</v>
      </c>
      <c r="J9547">
        <v>28.5</v>
      </c>
      <c r="K9547">
        <v>0</v>
      </c>
    </row>
    <row r="9548" spans="1:14" hidden="1" x14ac:dyDescent="0.2">
      <c r="A9548" t="s">
        <v>71</v>
      </c>
      <c r="B9548" t="s">
        <v>1463</v>
      </c>
      <c r="C9548" t="s">
        <v>1145</v>
      </c>
      <c r="E9548" t="s">
        <v>46</v>
      </c>
      <c r="I9548">
        <v>0</v>
      </c>
      <c r="J9548">
        <v>28.5</v>
      </c>
      <c r="K9548">
        <v>0</v>
      </c>
    </row>
    <row r="9549" spans="1:14" hidden="1" x14ac:dyDescent="0.2">
      <c r="A9549" t="s">
        <v>71</v>
      </c>
      <c r="B9549" t="s">
        <v>1463</v>
      </c>
      <c r="C9549" t="s">
        <v>1145</v>
      </c>
      <c r="E9549" t="s">
        <v>116</v>
      </c>
      <c r="I9549">
        <v>0</v>
      </c>
      <c r="J9549">
        <v>28.5</v>
      </c>
      <c r="K9549">
        <v>0</v>
      </c>
    </row>
    <row r="9550" spans="1:14" hidden="1" x14ac:dyDescent="0.2">
      <c r="A9550" t="s">
        <v>71</v>
      </c>
      <c r="B9550" t="s">
        <v>1463</v>
      </c>
      <c r="C9550" t="s">
        <v>1145</v>
      </c>
      <c r="E9550" t="s">
        <v>92</v>
      </c>
      <c r="I9550">
        <v>0</v>
      </c>
      <c r="J9550">
        <v>28.5</v>
      </c>
      <c r="K9550">
        <v>0</v>
      </c>
      <c r="N9550" t="s">
        <v>1465</v>
      </c>
    </row>
    <row r="9551" spans="1:14" hidden="1" x14ac:dyDescent="0.2">
      <c r="A9551" t="s">
        <v>71</v>
      </c>
      <c r="B9551" t="s">
        <v>1463</v>
      </c>
      <c r="C9551" t="s">
        <v>1145</v>
      </c>
      <c r="E9551" t="s">
        <v>1294</v>
      </c>
      <c r="F9551" t="s">
        <v>1295</v>
      </c>
      <c r="G9551" t="s">
        <v>134</v>
      </c>
      <c r="H9551" t="s">
        <v>64</v>
      </c>
      <c r="I9551">
        <v>0</v>
      </c>
      <c r="J9551">
        <v>28.5</v>
      </c>
      <c r="K9551">
        <v>0</v>
      </c>
      <c r="L9551" t="s">
        <v>24</v>
      </c>
      <c r="M9551" t="s">
        <v>1236</v>
      </c>
    </row>
    <row r="9552" spans="1:14" hidden="1" x14ac:dyDescent="0.2">
      <c r="A9552" t="s">
        <v>71</v>
      </c>
      <c r="B9552" t="s">
        <v>1463</v>
      </c>
      <c r="C9552" t="s">
        <v>1145</v>
      </c>
      <c r="E9552" t="s">
        <v>1466</v>
      </c>
      <c r="F9552" t="s">
        <v>1426</v>
      </c>
      <c r="G9552" t="s">
        <v>134</v>
      </c>
      <c r="H9552" t="s">
        <v>32</v>
      </c>
      <c r="I9552">
        <v>0</v>
      </c>
      <c r="J9552">
        <v>28.5</v>
      </c>
      <c r="K9552">
        <v>0</v>
      </c>
      <c r="L9552" t="s">
        <v>24</v>
      </c>
      <c r="M9552" t="s">
        <v>1293</v>
      </c>
    </row>
    <row r="9553" spans="1:14" hidden="1" x14ac:dyDescent="0.2">
      <c r="A9553" t="s">
        <v>71</v>
      </c>
      <c r="B9553" t="s">
        <v>1463</v>
      </c>
      <c r="C9553" t="s">
        <v>1145</v>
      </c>
      <c r="E9553" t="s">
        <v>1307</v>
      </c>
      <c r="F9553" t="s">
        <v>1308</v>
      </c>
      <c r="G9553" t="s">
        <v>134</v>
      </c>
      <c r="H9553" t="s">
        <v>32</v>
      </c>
      <c r="I9553">
        <v>0</v>
      </c>
      <c r="J9553">
        <v>28.5</v>
      </c>
      <c r="K9553">
        <v>0</v>
      </c>
      <c r="L9553" t="s">
        <v>24</v>
      </c>
      <c r="M9553" t="s">
        <v>1244</v>
      </c>
      <c r="N9553" t="s">
        <v>1467</v>
      </c>
    </row>
    <row r="9554" spans="1:14" hidden="1" x14ac:dyDescent="0.2">
      <c r="A9554" t="s">
        <v>71</v>
      </c>
      <c r="B9554" t="s">
        <v>1463</v>
      </c>
      <c r="C9554" t="s">
        <v>1145</v>
      </c>
      <c r="E9554" t="s">
        <v>1260</v>
      </c>
      <c r="F9554" t="s">
        <v>1261</v>
      </c>
      <c r="G9554" t="s">
        <v>134</v>
      </c>
      <c r="H9554" t="s">
        <v>180</v>
      </c>
      <c r="I9554">
        <v>0</v>
      </c>
      <c r="J9554">
        <v>28.5</v>
      </c>
      <c r="K9554">
        <v>0</v>
      </c>
      <c r="L9554" t="s">
        <v>24</v>
      </c>
      <c r="M9554" t="s">
        <v>616</v>
      </c>
    </row>
    <row r="9555" spans="1:14" hidden="1" x14ac:dyDescent="0.2">
      <c r="A9555" t="s">
        <v>71</v>
      </c>
      <c r="B9555" t="s">
        <v>1463</v>
      </c>
      <c r="C9555" t="s">
        <v>1145</v>
      </c>
      <c r="E9555" t="s">
        <v>1331</v>
      </c>
      <c r="F9555" t="s">
        <v>1332</v>
      </c>
      <c r="G9555" t="s">
        <v>1191</v>
      </c>
      <c r="H9555" t="s">
        <v>145</v>
      </c>
      <c r="I9555">
        <v>0</v>
      </c>
      <c r="J9555">
        <v>28.5</v>
      </c>
      <c r="K9555">
        <v>0</v>
      </c>
      <c r="L9555" t="s">
        <v>24</v>
      </c>
      <c r="M9555" t="s">
        <v>1333</v>
      </c>
    </row>
    <row r="9556" spans="1:14" hidden="1" x14ac:dyDescent="0.2">
      <c r="A9556" t="s">
        <v>71</v>
      </c>
      <c r="B9556" t="s">
        <v>1463</v>
      </c>
      <c r="C9556" t="s">
        <v>1145</v>
      </c>
      <c r="E9556" t="s">
        <v>1268</v>
      </c>
      <c r="F9556" t="s">
        <v>629</v>
      </c>
      <c r="G9556" t="s">
        <v>134</v>
      </c>
      <c r="H9556" t="s">
        <v>32</v>
      </c>
      <c r="I9556">
        <v>0</v>
      </c>
      <c r="J9556">
        <v>28.5</v>
      </c>
      <c r="K9556">
        <v>0</v>
      </c>
      <c r="L9556" t="s">
        <v>162</v>
      </c>
    </row>
    <row r="9557" spans="1:14" hidden="1" x14ac:dyDescent="0.2">
      <c r="A9557" t="s">
        <v>71</v>
      </c>
      <c r="B9557" t="s">
        <v>1463</v>
      </c>
      <c r="C9557" t="s">
        <v>1145</v>
      </c>
      <c r="E9557" t="s">
        <v>628</v>
      </c>
      <c r="F9557" t="s">
        <v>629</v>
      </c>
      <c r="G9557" t="s">
        <v>134</v>
      </c>
      <c r="H9557" t="s">
        <v>32</v>
      </c>
      <c r="I9557">
        <v>0</v>
      </c>
      <c r="J9557">
        <v>28.5</v>
      </c>
      <c r="K9557">
        <v>0</v>
      </c>
      <c r="L9557" t="s">
        <v>162</v>
      </c>
      <c r="N9557" t="s">
        <v>1468</v>
      </c>
    </row>
    <row r="9558" spans="1:14" hidden="1" x14ac:dyDescent="0.2">
      <c r="A9558" t="s">
        <v>71</v>
      </c>
      <c r="B9558" t="s">
        <v>1463</v>
      </c>
      <c r="C9558" t="s">
        <v>1145</v>
      </c>
      <c r="E9558" t="s">
        <v>1291</v>
      </c>
      <c r="F9558" t="s">
        <v>1292</v>
      </c>
      <c r="G9558" t="s">
        <v>134</v>
      </c>
      <c r="H9558" t="s">
        <v>32</v>
      </c>
      <c r="I9558">
        <v>0</v>
      </c>
      <c r="J9558">
        <v>28.5</v>
      </c>
      <c r="K9558">
        <v>0</v>
      </c>
      <c r="L9558" t="s">
        <v>24</v>
      </c>
      <c r="M9558" t="s">
        <v>1293</v>
      </c>
    </row>
    <row r="9559" spans="1:14" hidden="1" x14ac:dyDescent="0.2">
      <c r="A9559" t="s">
        <v>71</v>
      </c>
      <c r="B9559" t="s">
        <v>1463</v>
      </c>
      <c r="C9559" t="s">
        <v>1145</v>
      </c>
      <c r="E9559" t="s">
        <v>1289</v>
      </c>
      <c r="F9559" t="s">
        <v>1290</v>
      </c>
      <c r="G9559" t="s">
        <v>1191</v>
      </c>
      <c r="H9559" t="s">
        <v>32</v>
      </c>
      <c r="I9559">
        <v>0</v>
      </c>
      <c r="J9559">
        <v>28.5</v>
      </c>
      <c r="K9559">
        <v>0</v>
      </c>
      <c r="L9559" t="s">
        <v>24</v>
      </c>
      <c r="M9559" t="s">
        <v>1229</v>
      </c>
    </row>
    <row r="9560" spans="1:14" hidden="1" x14ac:dyDescent="0.2">
      <c r="A9560" t="s">
        <v>71</v>
      </c>
      <c r="B9560" t="s">
        <v>1463</v>
      </c>
      <c r="C9560" t="s">
        <v>1145</v>
      </c>
      <c r="E9560" t="s">
        <v>1240</v>
      </c>
      <c r="F9560" t="s">
        <v>1241</v>
      </c>
      <c r="G9560" t="s">
        <v>134</v>
      </c>
      <c r="H9560" t="s">
        <v>64</v>
      </c>
      <c r="I9560">
        <v>0</v>
      </c>
      <c r="J9560">
        <v>28.5</v>
      </c>
      <c r="K9560">
        <v>0</v>
      </c>
      <c r="L9560" t="s">
        <v>24</v>
      </c>
      <c r="M9560" t="s">
        <v>1152</v>
      </c>
    </row>
    <row r="9561" spans="1:14" hidden="1" x14ac:dyDescent="0.2">
      <c r="A9561" t="s">
        <v>71</v>
      </c>
      <c r="B9561" t="s">
        <v>1463</v>
      </c>
      <c r="C9561" t="s">
        <v>1145</v>
      </c>
      <c r="E9561" t="s">
        <v>1219</v>
      </c>
      <c r="F9561" t="s">
        <v>1214</v>
      </c>
      <c r="G9561" t="s">
        <v>134</v>
      </c>
      <c r="H9561" t="s">
        <v>1215</v>
      </c>
      <c r="I9561">
        <v>0</v>
      </c>
      <c r="J9561">
        <v>28.5</v>
      </c>
      <c r="K9561">
        <v>0</v>
      </c>
      <c r="L9561" t="s">
        <v>135</v>
      </c>
      <c r="M9561" t="s">
        <v>1216</v>
      </c>
    </row>
    <row r="9562" spans="1:14" hidden="1" x14ac:dyDescent="0.2">
      <c r="A9562" t="s">
        <v>71</v>
      </c>
      <c r="B9562" t="s">
        <v>1463</v>
      </c>
      <c r="C9562" t="s">
        <v>1145</v>
      </c>
      <c r="E9562" t="s">
        <v>1195</v>
      </c>
      <c r="F9562" t="s">
        <v>1196</v>
      </c>
      <c r="G9562" t="s">
        <v>134</v>
      </c>
      <c r="H9562" t="s">
        <v>64</v>
      </c>
      <c r="I9562">
        <v>0</v>
      </c>
      <c r="J9562">
        <v>28.5</v>
      </c>
      <c r="K9562">
        <v>0</v>
      </c>
      <c r="L9562" t="s">
        <v>24</v>
      </c>
      <c r="M9562" t="s">
        <v>1197</v>
      </c>
    </row>
    <row r="9563" spans="1:14" hidden="1" x14ac:dyDescent="0.2">
      <c r="A9563" t="s">
        <v>71</v>
      </c>
      <c r="B9563" t="s">
        <v>1463</v>
      </c>
      <c r="C9563" t="s">
        <v>1145</v>
      </c>
      <c r="E9563" t="s">
        <v>1343</v>
      </c>
      <c r="F9563" t="s">
        <v>1344</v>
      </c>
      <c r="I9563">
        <v>0</v>
      </c>
      <c r="J9563">
        <v>28.5</v>
      </c>
      <c r="K9563">
        <v>0</v>
      </c>
      <c r="L9563" t="s">
        <v>217</v>
      </c>
      <c r="M9563" t="s">
        <v>1345</v>
      </c>
    </row>
    <row r="9564" spans="1:14" hidden="1" x14ac:dyDescent="0.2">
      <c r="A9564" t="s">
        <v>71</v>
      </c>
      <c r="B9564" t="s">
        <v>1463</v>
      </c>
      <c r="C9564" t="s">
        <v>1145</v>
      </c>
      <c r="E9564" t="s">
        <v>1331</v>
      </c>
      <c r="F9564" t="s">
        <v>1332</v>
      </c>
      <c r="G9564" t="s">
        <v>1191</v>
      </c>
      <c r="H9564" t="s">
        <v>145</v>
      </c>
      <c r="I9564">
        <v>0</v>
      </c>
      <c r="J9564">
        <v>28.5</v>
      </c>
      <c r="K9564">
        <v>0</v>
      </c>
      <c r="L9564" t="s">
        <v>24</v>
      </c>
      <c r="M9564" t="s">
        <v>1333</v>
      </c>
    </row>
    <row r="9565" spans="1:14" hidden="1" x14ac:dyDescent="0.2">
      <c r="A9565" t="s">
        <v>71</v>
      </c>
      <c r="B9565" t="s">
        <v>1463</v>
      </c>
      <c r="C9565" t="s">
        <v>1145</v>
      </c>
      <c r="E9565" t="s">
        <v>1307</v>
      </c>
      <c r="F9565" t="s">
        <v>1308</v>
      </c>
      <c r="G9565" t="s">
        <v>134</v>
      </c>
      <c r="H9565" t="s">
        <v>32</v>
      </c>
      <c r="I9565">
        <v>0</v>
      </c>
      <c r="J9565">
        <v>28.5</v>
      </c>
      <c r="K9565">
        <v>0</v>
      </c>
      <c r="L9565" t="s">
        <v>24</v>
      </c>
      <c r="M9565" t="s">
        <v>1244</v>
      </c>
      <c r="N9565" t="s">
        <v>1469</v>
      </c>
    </row>
    <row r="9566" spans="1:14" hidden="1" x14ac:dyDescent="0.2">
      <c r="A9566" t="s">
        <v>71</v>
      </c>
      <c r="B9566" t="s">
        <v>1463</v>
      </c>
      <c r="C9566" t="s">
        <v>1145</v>
      </c>
      <c r="E9566" t="s">
        <v>1181</v>
      </c>
      <c r="F9566" t="s">
        <v>1182</v>
      </c>
      <c r="G9566" t="s">
        <v>134</v>
      </c>
      <c r="H9566" t="s">
        <v>32</v>
      </c>
      <c r="I9566">
        <v>0</v>
      </c>
      <c r="J9566">
        <v>28.5</v>
      </c>
      <c r="K9566">
        <v>0</v>
      </c>
      <c r="L9566" t="s">
        <v>24</v>
      </c>
      <c r="M9566" t="s">
        <v>1173</v>
      </c>
    </row>
    <row r="9567" spans="1:14" hidden="1" x14ac:dyDescent="0.2">
      <c r="A9567" t="s">
        <v>72</v>
      </c>
      <c r="B9567" t="s">
        <v>1463</v>
      </c>
      <c r="C9567" t="s">
        <v>1145</v>
      </c>
      <c r="E9567" t="s">
        <v>20</v>
      </c>
      <c r="I9567">
        <v>0</v>
      </c>
      <c r="J9567">
        <v>28.5</v>
      </c>
      <c r="K9567">
        <v>0</v>
      </c>
      <c r="N9567" t="s">
        <v>1470</v>
      </c>
    </row>
    <row r="9568" spans="1:14" hidden="1" x14ac:dyDescent="0.2">
      <c r="A9568" t="s">
        <v>72</v>
      </c>
      <c r="B9568" t="s">
        <v>1463</v>
      </c>
      <c r="C9568" t="s">
        <v>1145</v>
      </c>
      <c r="E9568" t="s">
        <v>17</v>
      </c>
      <c r="I9568">
        <v>8</v>
      </c>
      <c r="J9568">
        <v>28.5</v>
      </c>
      <c r="K9568">
        <v>228</v>
      </c>
    </row>
    <row r="9569" spans="1:14" hidden="1" x14ac:dyDescent="0.2">
      <c r="A9569" t="s">
        <v>72</v>
      </c>
      <c r="B9569" t="s">
        <v>1463</v>
      </c>
      <c r="C9569" t="s">
        <v>1145</v>
      </c>
      <c r="E9569" t="s">
        <v>557</v>
      </c>
      <c r="I9569">
        <v>0</v>
      </c>
      <c r="J9569">
        <v>28.5</v>
      </c>
      <c r="K9569">
        <v>0</v>
      </c>
    </row>
    <row r="9570" spans="1:14" hidden="1" x14ac:dyDescent="0.2">
      <c r="A9570" t="s">
        <v>72</v>
      </c>
      <c r="B9570" t="s">
        <v>1463</v>
      </c>
      <c r="C9570" t="s">
        <v>1145</v>
      </c>
      <c r="E9570" t="s">
        <v>46</v>
      </c>
      <c r="I9570">
        <v>0</v>
      </c>
      <c r="J9570">
        <v>28.5</v>
      </c>
      <c r="K9570">
        <v>0</v>
      </c>
    </row>
    <row r="9571" spans="1:14" hidden="1" x14ac:dyDescent="0.2">
      <c r="A9571" t="s">
        <v>72</v>
      </c>
      <c r="B9571" t="s">
        <v>1463</v>
      </c>
      <c r="C9571" t="s">
        <v>1145</v>
      </c>
      <c r="E9571" t="s">
        <v>116</v>
      </c>
      <c r="I9571">
        <v>0</v>
      </c>
      <c r="J9571">
        <v>28.5</v>
      </c>
      <c r="K9571">
        <v>0</v>
      </c>
    </row>
    <row r="9572" spans="1:14" hidden="1" x14ac:dyDescent="0.2">
      <c r="A9572" t="s">
        <v>72</v>
      </c>
      <c r="B9572" t="s">
        <v>1463</v>
      </c>
      <c r="C9572" t="s">
        <v>1145</v>
      </c>
      <c r="E9572" t="s">
        <v>92</v>
      </c>
      <c r="I9572">
        <v>0</v>
      </c>
      <c r="J9572">
        <v>28.5</v>
      </c>
      <c r="K9572">
        <v>0</v>
      </c>
      <c r="N9572" t="s">
        <v>1465</v>
      </c>
    </row>
    <row r="9573" spans="1:14" hidden="1" x14ac:dyDescent="0.2">
      <c r="A9573" t="s">
        <v>72</v>
      </c>
      <c r="B9573" t="s">
        <v>1463</v>
      </c>
      <c r="C9573" t="s">
        <v>1145</v>
      </c>
      <c r="E9573" t="s">
        <v>1294</v>
      </c>
      <c r="F9573" t="s">
        <v>1295</v>
      </c>
      <c r="G9573" t="s">
        <v>134</v>
      </c>
      <c r="H9573" t="s">
        <v>64</v>
      </c>
      <c r="I9573">
        <v>0</v>
      </c>
      <c r="J9573">
        <v>28.5</v>
      </c>
      <c r="K9573">
        <v>0</v>
      </c>
      <c r="L9573" t="s">
        <v>24</v>
      </c>
      <c r="M9573" t="s">
        <v>1236</v>
      </c>
    </row>
    <row r="9574" spans="1:14" hidden="1" x14ac:dyDescent="0.2">
      <c r="A9574" t="s">
        <v>72</v>
      </c>
      <c r="B9574" t="s">
        <v>1463</v>
      </c>
      <c r="C9574" t="s">
        <v>1145</v>
      </c>
      <c r="E9574" t="s">
        <v>1466</v>
      </c>
      <c r="F9574" t="s">
        <v>1426</v>
      </c>
      <c r="G9574" t="s">
        <v>134</v>
      </c>
      <c r="H9574" t="s">
        <v>32</v>
      </c>
      <c r="I9574">
        <v>0</v>
      </c>
      <c r="J9574">
        <v>28.5</v>
      </c>
      <c r="K9574">
        <v>0</v>
      </c>
      <c r="L9574" t="s">
        <v>24</v>
      </c>
      <c r="M9574" t="s">
        <v>1293</v>
      </c>
    </row>
    <row r="9575" spans="1:14" hidden="1" x14ac:dyDescent="0.2">
      <c r="A9575" t="s">
        <v>72</v>
      </c>
      <c r="B9575" t="s">
        <v>1463</v>
      </c>
      <c r="C9575" t="s">
        <v>1145</v>
      </c>
      <c r="E9575" t="s">
        <v>1307</v>
      </c>
      <c r="F9575" t="s">
        <v>1308</v>
      </c>
      <c r="G9575" t="s">
        <v>134</v>
      </c>
      <c r="H9575" t="s">
        <v>32</v>
      </c>
      <c r="I9575">
        <v>0</v>
      </c>
      <c r="J9575">
        <v>28.5</v>
      </c>
      <c r="K9575">
        <v>0</v>
      </c>
      <c r="L9575" t="s">
        <v>24</v>
      </c>
      <c r="M9575" t="s">
        <v>1244</v>
      </c>
      <c r="N9575" t="s">
        <v>1467</v>
      </c>
    </row>
    <row r="9576" spans="1:14" hidden="1" x14ac:dyDescent="0.2">
      <c r="A9576" t="s">
        <v>72</v>
      </c>
      <c r="B9576" t="s">
        <v>1463</v>
      </c>
      <c r="C9576" t="s">
        <v>1145</v>
      </c>
      <c r="E9576" t="s">
        <v>1260</v>
      </c>
      <c r="F9576" t="s">
        <v>1261</v>
      </c>
      <c r="G9576" t="s">
        <v>134</v>
      </c>
      <c r="H9576" t="s">
        <v>180</v>
      </c>
      <c r="I9576">
        <v>0</v>
      </c>
      <c r="J9576">
        <v>28.5</v>
      </c>
      <c r="K9576">
        <v>0</v>
      </c>
      <c r="L9576" t="s">
        <v>24</v>
      </c>
      <c r="M9576" t="s">
        <v>616</v>
      </c>
    </row>
    <row r="9577" spans="1:14" hidden="1" x14ac:dyDescent="0.2">
      <c r="A9577" t="s">
        <v>72</v>
      </c>
      <c r="B9577" t="s">
        <v>1463</v>
      </c>
      <c r="C9577" t="s">
        <v>1145</v>
      </c>
      <c r="E9577" t="s">
        <v>1331</v>
      </c>
      <c r="F9577" t="s">
        <v>1332</v>
      </c>
      <c r="G9577" t="s">
        <v>1191</v>
      </c>
      <c r="H9577" t="s">
        <v>145</v>
      </c>
      <c r="I9577">
        <v>0</v>
      </c>
      <c r="J9577">
        <v>28.5</v>
      </c>
      <c r="K9577">
        <v>0</v>
      </c>
      <c r="L9577" t="s">
        <v>24</v>
      </c>
      <c r="M9577" t="s">
        <v>1333</v>
      </c>
    </row>
    <row r="9578" spans="1:14" hidden="1" x14ac:dyDescent="0.2">
      <c r="A9578" t="s">
        <v>72</v>
      </c>
      <c r="B9578" t="s">
        <v>1463</v>
      </c>
      <c r="C9578" t="s">
        <v>1145</v>
      </c>
      <c r="E9578" t="s">
        <v>1268</v>
      </c>
      <c r="F9578" t="s">
        <v>629</v>
      </c>
      <c r="G9578" t="s">
        <v>134</v>
      </c>
      <c r="H9578" t="s">
        <v>32</v>
      </c>
      <c r="I9578">
        <v>0</v>
      </c>
      <c r="J9578">
        <v>28.5</v>
      </c>
      <c r="K9578">
        <v>0</v>
      </c>
      <c r="L9578" t="s">
        <v>162</v>
      </c>
    </row>
    <row r="9579" spans="1:14" hidden="1" x14ac:dyDescent="0.2">
      <c r="A9579" t="s">
        <v>72</v>
      </c>
      <c r="B9579" t="s">
        <v>1463</v>
      </c>
      <c r="C9579" t="s">
        <v>1145</v>
      </c>
      <c r="E9579" t="s">
        <v>628</v>
      </c>
      <c r="F9579" t="s">
        <v>629</v>
      </c>
      <c r="G9579" t="s">
        <v>134</v>
      </c>
      <c r="H9579" t="s">
        <v>32</v>
      </c>
      <c r="I9579">
        <v>0</v>
      </c>
      <c r="J9579">
        <v>28.5</v>
      </c>
      <c r="K9579">
        <v>0</v>
      </c>
      <c r="L9579" t="s">
        <v>162</v>
      </c>
      <c r="N9579" t="s">
        <v>1468</v>
      </c>
    </row>
    <row r="9580" spans="1:14" hidden="1" x14ac:dyDescent="0.2">
      <c r="A9580" t="s">
        <v>72</v>
      </c>
      <c r="B9580" t="s">
        <v>1463</v>
      </c>
      <c r="C9580" t="s">
        <v>1145</v>
      </c>
      <c r="E9580" t="s">
        <v>1291</v>
      </c>
      <c r="F9580" t="s">
        <v>1292</v>
      </c>
      <c r="G9580" t="s">
        <v>134</v>
      </c>
      <c r="H9580" t="s">
        <v>32</v>
      </c>
      <c r="I9580">
        <v>0</v>
      </c>
      <c r="J9580">
        <v>28.5</v>
      </c>
      <c r="K9580">
        <v>0</v>
      </c>
      <c r="L9580" t="s">
        <v>24</v>
      </c>
      <c r="M9580" t="s">
        <v>1293</v>
      </c>
    </row>
    <row r="9581" spans="1:14" hidden="1" x14ac:dyDescent="0.2">
      <c r="A9581" t="s">
        <v>72</v>
      </c>
      <c r="B9581" t="s">
        <v>1463</v>
      </c>
      <c r="C9581" t="s">
        <v>1145</v>
      </c>
      <c r="E9581" t="s">
        <v>1289</v>
      </c>
      <c r="F9581" t="s">
        <v>1290</v>
      </c>
      <c r="G9581" t="s">
        <v>1191</v>
      </c>
      <c r="H9581" t="s">
        <v>32</v>
      </c>
      <c r="I9581">
        <v>0</v>
      </c>
      <c r="J9581">
        <v>28.5</v>
      </c>
      <c r="K9581">
        <v>0</v>
      </c>
      <c r="L9581" t="s">
        <v>24</v>
      </c>
      <c r="M9581" t="s">
        <v>1229</v>
      </c>
    </row>
    <row r="9582" spans="1:14" hidden="1" x14ac:dyDescent="0.2">
      <c r="A9582" t="s">
        <v>72</v>
      </c>
      <c r="B9582" t="s">
        <v>1463</v>
      </c>
      <c r="C9582" t="s">
        <v>1145</v>
      </c>
      <c r="E9582" t="s">
        <v>1240</v>
      </c>
      <c r="F9582" t="s">
        <v>1241</v>
      </c>
      <c r="G9582" t="s">
        <v>134</v>
      </c>
      <c r="H9582" t="s">
        <v>64</v>
      </c>
      <c r="I9582">
        <v>0</v>
      </c>
      <c r="J9582">
        <v>28.5</v>
      </c>
      <c r="K9582">
        <v>0</v>
      </c>
      <c r="L9582" t="s">
        <v>24</v>
      </c>
      <c r="M9582" t="s">
        <v>1152</v>
      </c>
    </row>
    <row r="9583" spans="1:14" hidden="1" x14ac:dyDescent="0.2">
      <c r="A9583" t="s">
        <v>72</v>
      </c>
      <c r="B9583" t="s">
        <v>1463</v>
      </c>
      <c r="C9583" t="s">
        <v>1145</v>
      </c>
      <c r="E9583" t="s">
        <v>1219</v>
      </c>
      <c r="F9583" t="s">
        <v>1214</v>
      </c>
      <c r="G9583" t="s">
        <v>134</v>
      </c>
      <c r="H9583" t="s">
        <v>1215</v>
      </c>
      <c r="I9583">
        <v>0</v>
      </c>
      <c r="J9583">
        <v>28.5</v>
      </c>
      <c r="K9583">
        <v>0</v>
      </c>
      <c r="L9583" t="s">
        <v>135</v>
      </c>
      <c r="M9583" t="s">
        <v>1216</v>
      </c>
    </row>
    <row r="9584" spans="1:14" hidden="1" x14ac:dyDescent="0.2">
      <c r="A9584" t="s">
        <v>72</v>
      </c>
      <c r="B9584" t="s">
        <v>1463</v>
      </c>
      <c r="C9584" t="s">
        <v>1145</v>
      </c>
      <c r="E9584" t="s">
        <v>1195</v>
      </c>
      <c r="F9584" t="s">
        <v>1196</v>
      </c>
      <c r="G9584" t="s">
        <v>134</v>
      </c>
      <c r="H9584" t="s">
        <v>64</v>
      </c>
      <c r="I9584">
        <v>0</v>
      </c>
      <c r="J9584">
        <v>28.5</v>
      </c>
      <c r="K9584">
        <v>0</v>
      </c>
      <c r="L9584" t="s">
        <v>24</v>
      </c>
      <c r="M9584" t="s">
        <v>1197</v>
      </c>
    </row>
    <row r="9585" spans="1:14" hidden="1" x14ac:dyDescent="0.2">
      <c r="A9585" t="s">
        <v>72</v>
      </c>
      <c r="B9585" t="s">
        <v>1463</v>
      </c>
      <c r="C9585" t="s">
        <v>1145</v>
      </c>
      <c r="E9585" t="s">
        <v>1343</v>
      </c>
      <c r="F9585" t="s">
        <v>1344</v>
      </c>
      <c r="I9585">
        <v>0</v>
      </c>
      <c r="J9585">
        <v>28.5</v>
      </c>
      <c r="K9585">
        <v>0</v>
      </c>
      <c r="L9585" t="s">
        <v>217</v>
      </c>
      <c r="M9585" t="s">
        <v>1345</v>
      </c>
    </row>
    <row r="9586" spans="1:14" hidden="1" x14ac:dyDescent="0.2">
      <c r="A9586" t="s">
        <v>72</v>
      </c>
      <c r="B9586" t="s">
        <v>1463</v>
      </c>
      <c r="C9586" t="s">
        <v>1145</v>
      </c>
      <c r="E9586" t="s">
        <v>1331</v>
      </c>
      <c r="F9586" t="s">
        <v>1332</v>
      </c>
      <c r="G9586" t="s">
        <v>1191</v>
      </c>
      <c r="H9586" t="s">
        <v>145</v>
      </c>
      <c r="I9586">
        <v>0</v>
      </c>
      <c r="J9586">
        <v>28.5</v>
      </c>
      <c r="K9586">
        <v>0</v>
      </c>
      <c r="L9586" t="s">
        <v>24</v>
      </c>
      <c r="M9586" t="s">
        <v>1333</v>
      </c>
    </row>
    <row r="9587" spans="1:14" hidden="1" x14ac:dyDescent="0.2">
      <c r="A9587" t="s">
        <v>72</v>
      </c>
      <c r="B9587" t="s">
        <v>1463</v>
      </c>
      <c r="C9587" t="s">
        <v>1145</v>
      </c>
      <c r="E9587" t="s">
        <v>1307</v>
      </c>
      <c r="F9587" t="s">
        <v>1308</v>
      </c>
      <c r="G9587" t="s">
        <v>134</v>
      </c>
      <c r="H9587" t="s">
        <v>32</v>
      </c>
      <c r="I9587">
        <v>0</v>
      </c>
      <c r="J9587">
        <v>28.5</v>
      </c>
      <c r="K9587">
        <v>0</v>
      </c>
      <c r="L9587" t="s">
        <v>24</v>
      </c>
      <c r="M9587" t="s">
        <v>1244</v>
      </c>
      <c r="N9587" t="s">
        <v>1469</v>
      </c>
    </row>
    <row r="9588" spans="1:14" hidden="1" x14ac:dyDescent="0.2">
      <c r="A9588" t="s">
        <v>72</v>
      </c>
      <c r="B9588" t="s">
        <v>1463</v>
      </c>
      <c r="C9588" t="s">
        <v>1145</v>
      </c>
      <c r="E9588" t="s">
        <v>1181</v>
      </c>
      <c r="F9588" t="s">
        <v>1182</v>
      </c>
      <c r="G9588" t="s">
        <v>134</v>
      </c>
      <c r="H9588" t="s">
        <v>32</v>
      </c>
      <c r="I9588">
        <v>0</v>
      </c>
      <c r="J9588">
        <v>28.5</v>
      </c>
      <c r="K9588">
        <v>0</v>
      </c>
      <c r="L9588" t="s">
        <v>24</v>
      </c>
      <c r="M9588" t="s">
        <v>1173</v>
      </c>
    </row>
    <row r="9589" spans="1:14" hidden="1" x14ac:dyDescent="0.2">
      <c r="A9589" t="s">
        <v>74</v>
      </c>
      <c r="B9589" t="s">
        <v>1463</v>
      </c>
      <c r="C9589" t="s">
        <v>1145</v>
      </c>
      <c r="E9589" t="s">
        <v>20</v>
      </c>
      <c r="I9589">
        <v>0</v>
      </c>
      <c r="J9589">
        <v>28.5</v>
      </c>
      <c r="K9589">
        <v>0</v>
      </c>
      <c r="N9589" t="s">
        <v>1470</v>
      </c>
    </row>
    <row r="9590" spans="1:14" hidden="1" x14ac:dyDescent="0.2">
      <c r="A9590" t="s">
        <v>74</v>
      </c>
      <c r="B9590" t="s">
        <v>1463</v>
      </c>
      <c r="C9590" t="s">
        <v>1145</v>
      </c>
      <c r="E9590" t="s">
        <v>17</v>
      </c>
      <c r="I9590">
        <v>16</v>
      </c>
      <c r="J9590">
        <v>28.5</v>
      </c>
      <c r="K9590">
        <v>456</v>
      </c>
    </row>
    <row r="9591" spans="1:14" hidden="1" x14ac:dyDescent="0.2">
      <c r="A9591" t="s">
        <v>74</v>
      </c>
      <c r="B9591" t="s">
        <v>1463</v>
      </c>
      <c r="C9591" t="s">
        <v>1145</v>
      </c>
      <c r="E9591" t="s">
        <v>557</v>
      </c>
      <c r="I9591">
        <v>0</v>
      </c>
      <c r="J9591">
        <v>28.5</v>
      </c>
      <c r="K9591">
        <v>0</v>
      </c>
    </row>
    <row r="9592" spans="1:14" hidden="1" x14ac:dyDescent="0.2">
      <c r="A9592" t="s">
        <v>74</v>
      </c>
      <c r="B9592" t="s">
        <v>1463</v>
      </c>
      <c r="C9592" t="s">
        <v>1145</v>
      </c>
      <c r="E9592" t="s">
        <v>46</v>
      </c>
      <c r="I9592">
        <v>0</v>
      </c>
      <c r="J9592">
        <v>28.5</v>
      </c>
      <c r="K9592">
        <v>0</v>
      </c>
    </row>
    <row r="9593" spans="1:14" hidden="1" x14ac:dyDescent="0.2">
      <c r="A9593" t="s">
        <v>74</v>
      </c>
      <c r="B9593" t="s">
        <v>1463</v>
      </c>
      <c r="C9593" t="s">
        <v>1145</v>
      </c>
      <c r="E9593" t="s">
        <v>116</v>
      </c>
      <c r="I9593">
        <v>0</v>
      </c>
      <c r="J9593">
        <v>28.5</v>
      </c>
      <c r="K9593">
        <v>0</v>
      </c>
    </row>
    <row r="9594" spans="1:14" hidden="1" x14ac:dyDescent="0.2">
      <c r="A9594" t="s">
        <v>74</v>
      </c>
      <c r="B9594" t="s">
        <v>1463</v>
      </c>
      <c r="C9594" t="s">
        <v>1145</v>
      </c>
      <c r="E9594" t="s">
        <v>92</v>
      </c>
      <c r="I9594">
        <v>0</v>
      </c>
      <c r="J9594">
        <v>28.5</v>
      </c>
      <c r="K9594">
        <v>0</v>
      </c>
      <c r="N9594" t="s">
        <v>1465</v>
      </c>
    </row>
    <row r="9595" spans="1:14" hidden="1" x14ac:dyDescent="0.2">
      <c r="A9595" t="s">
        <v>74</v>
      </c>
      <c r="B9595" t="s">
        <v>1463</v>
      </c>
      <c r="C9595" t="s">
        <v>1145</v>
      </c>
      <c r="E9595" t="s">
        <v>1294</v>
      </c>
      <c r="F9595" t="s">
        <v>1295</v>
      </c>
      <c r="G9595" t="s">
        <v>134</v>
      </c>
      <c r="H9595" t="s">
        <v>64</v>
      </c>
      <c r="I9595">
        <v>0</v>
      </c>
      <c r="J9595">
        <v>28.5</v>
      </c>
      <c r="K9595">
        <v>0</v>
      </c>
      <c r="L9595" t="s">
        <v>24</v>
      </c>
      <c r="M9595" t="s">
        <v>1236</v>
      </c>
    </row>
    <row r="9596" spans="1:14" hidden="1" x14ac:dyDescent="0.2">
      <c r="A9596" t="s">
        <v>74</v>
      </c>
      <c r="B9596" t="s">
        <v>1463</v>
      </c>
      <c r="C9596" t="s">
        <v>1145</v>
      </c>
      <c r="E9596" t="s">
        <v>1466</v>
      </c>
      <c r="F9596" t="s">
        <v>1426</v>
      </c>
      <c r="G9596" t="s">
        <v>134</v>
      </c>
      <c r="H9596" t="s">
        <v>32</v>
      </c>
      <c r="I9596">
        <v>0</v>
      </c>
      <c r="J9596">
        <v>28.5</v>
      </c>
      <c r="K9596">
        <v>0</v>
      </c>
      <c r="L9596" t="s">
        <v>24</v>
      </c>
      <c r="M9596" t="s">
        <v>1293</v>
      </c>
    </row>
    <row r="9597" spans="1:14" hidden="1" x14ac:dyDescent="0.2">
      <c r="A9597" t="s">
        <v>74</v>
      </c>
      <c r="B9597" t="s">
        <v>1463</v>
      </c>
      <c r="C9597" t="s">
        <v>1145</v>
      </c>
      <c r="E9597" t="s">
        <v>1307</v>
      </c>
      <c r="F9597" t="s">
        <v>1308</v>
      </c>
      <c r="G9597" t="s">
        <v>134</v>
      </c>
      <c r="H9597" t="s">
        <v>32</v>
      </c>
      <c r="I9597">
        <v>0</v>
      </c>
      <c r="J9597">
        <v>28.5</v>
      </c>
      <c r="K9597">
        <v>0</v>
      </c>
      <c r="L9597" t="s">
        <v>24</v>
      </c>
      <c r="M9597" t="s">
        <v>1244</v>
      </c>
      <c r="N9597" t="s">
        <v>1467</v>
      </c>
    </row>
    <row r="9598" spans="1:14" hidden="1" x14ac:dyDescent="0.2">
      <c r="A9598" t="s">
        <v>74</v>
      </c>
      <c r="B9598" t="s">
        <v>1463</v>
      </c>
      <c r="C9598" t="s">
        <v>1145</v>
      </c>
      <c r="E9598" t="s">
        <v>1260</v>
      </c>
      <c r="F9598" t="s">
        <v>1261</v>
      </c>
      <c r="G9598" t="s">
        <v>134</v>
      </c>
      <c r="H9598" t="s">
        <v>180</v>
      </c>
      <c r="I9598">
        <v>0</v>
      </c>
      <c r="J9598">
        <v>28.5</v>
      </c>
      <c r="K9598">
        <v>0</v>
      </c>
      <c r="L9598" t="s">
        <v>24</v>
      </c>
      <c r="M9598" t="s">
        <v>616</v>
      </c>
    </row>
    <row r="9599" spans="1:14" hidden="1" x14ac:dyDescent="0.2">
      <c r="A9599" t="s">
        <v>74</v>
      </c>
      <c r="B9599" t="s">
        <v>1463</v>
      </c>
      <c r="C9599" t="s">
        <v>1145</v>
      </c>
      <c r="E9599" t="s">
        <v>1331</v>
      </c>
      <c r="F9599" t="s">
        <v>1332</v>
      </c>
      <c r="G9599" t="s">
        <v>1191</v>
      </c>
      <c r="H9599" t="s">
        <v>145</v>
      </c>
      <c r="I9599">
        <v>0</v>
      </c>
      <c r="J9599">
        <v>28.5</v>
      </c>
      <c r="K9599">
        <v>0</v>
      </c>
      <c r="L9599" t="s">
        <v>24</v>
      </c>
      <c r="M9599" t="s">
        <v>1333</v>
      </c>
    </row>
    <row r="9600" spans="1:14" hidden="1" x14ac:dyDescent="0.2">
      <c r="A9600" t="s">
        <v>74</v>
      </c>
      <c r="B9600" t="s">
        <v>1463</v>
      </c>
      <c r="C9600" t="s">
        <v>1145</v>
      </c>
      <c r="E9600" t="s">
        <v>1268</v>
      </c>
      <c r="F9600" t="s">
        <v>629</v>
      </c>
      <c r="G9600" t="s">
        <v>134</v>
      </c>
      <c r="H9600" t="s">
        <v>32</v>
      </c>
      <c r="I9600">
        <v>0</v>
      </c>
      <c r="J9600">
        <v>28.5</v>
      </c>
      <c r="K9600">
        <v>0</v>
      </c>
      <c r="L9600" t="s">
        <v>162</v>
      </c>
    </row>
    <row r="9601" spans="1:14" hidden="1" x14ac:dyDescent="0.2">
      <c r="A9601" t="s">
        <v>74</v>
      </c>
      <c r="B9601" t="s">
        <v>1463</v>
      </c>
      <c r="C9601" t="s">
        <v>1145</v>
      </c>
      <c r="E9601" t="s">
        <v>628</v>
      </c>
      <c r="F9601" t="s">
        <v>629</v>
      </c>
      <c r="G9601" t="s">
        <v>134</v>
      </c>
      <c r="H9601" t="s">
        <v>32</v>
      </c>
      <c r="I9601">
        <v>0</v>
      </c>
      <c r="J9601">
        <v>28.5</v>
      </c>
      <c r="K9601">
        <v>0</v>
      </c>
      <c r="L9601" t="s">
        <v>162</v>
      </c>
      <c r="N9601" t="s">
        <v>1468</v>
      </c>
    </row>
    <row r="9602" spans="1:14" hidden="1" x14ac:dyDescent="0.2">
      <c r="A9602" t="s">
        <v>74</v>
      </c>
      <c r="B9602" t="s">
        <v>1463</v>
      </c>
      <c r="C9602" t="s">
        <v>1145</v>
      </c>
      <c r="E9602" t="s">
        <v>1291</v>
      </c>
      <c r="F9602" t="s">
        <v>1292</v>
      </c>
      <c r="G9602" t="s">
        <v>134</v>
      </c>
      <c r="H9602" t="s">
        <v>32</v>
      </c>
      <c r="I9602">
        <v>0</v>
      </c>
      <c r="J9602">
        <v>28.5</v>
      </c>
      <c r="K9602">
        <v>0</v>
      </c>
      <c r="L9602" t="s">
        <v>24</v>
      </c>
      <c r="M9602" t="s">
        <v>1293</v>
      </c>
    </row>
    <row r="9603" spans="1:14" hidden="1" x14ac:dyDescent="0.2">
      <c r="A9603" t="s">
        <v>74</v>
      </c>
      <c r="B9603" t="s">
        <v>1463</v>
      </c>
      <c r="C9603" t="s">
        <v>1145</v>
      </c>
      <c r="E9603" t="s">
        <v>1289</v>
      </c>
      <c r="F9603" t="s">
        <v>1290</v>
      </c>
      <c r="G9603" t="s">
        <v>1191</v>
      </c>
      <c r="H9603" t="s">
        <v>32</v>
      </c>
      <c r="I9603">
        <v>0</v>
      </c>
      <c r="J9603">
        <v>28.5</v>
      </c>
      <c r="K9603">
        <v>0</v>
      </c>
      <c r="L9603" t="s">
        <v>24</v>
      </c>
      <c r="M9603" t="s">
        <v>1229</v>
      </c>
    </row>
    <row r="9604" spans="1:14" hidden="1" x14ac:dyDescent="0.2">
      <c r="A9604" t="s">
        <v>74</v>
      </c>
      <c r="B9604" t="s">
        <v>1463</v>
      </c>
      <c r="C9604" t="s">
        <v>1145</v>
      </c>
      <c r="E9604" t="s">
        <v>1240</v>
      </c>
      <c r="F9604" t="s">
        <v>1241</v>
      </c>
      <c r="G9604" t="s">
        <v>134</v>
      </c>
      <c r="H9604" t="s">
        <v>64</v>
      </c>
      <c r="I9604">
        <v>0</v>
      </c>
      <c r="J9604">
        <v>28.5</v>
      </c>
      <c r="K9604">
        <v>0</v>
      </c>
      <c r="L9604" t="s">
        <v>24</v>
      </c>
      <c r="M9604" t="s">
        <v>1152</v>
      </c>
    </row>
    <row r="9605" spans="1:14" hidden="1" x14ac:dyDescent="0.2">
      <c r="A9605" t="s">
        <v>74</v>
      </c>
      <c r="B9605" t="s">
        <v>1463</v>
      </c>
      <c r="C9605" t="s">
        <v>1145</v>
      </c>
      <c r="E9605" t="s">
        <v>1219</v>
      </c>
      <c r="F9605" t="s">
        <v>1214</v>
      </c>
      <c r="G9605" t="s">
        <v>134</v>
      </c>
      <c r="H9605" t="s">
        <v>1215</v>
      </c>
      <c r="I9605">
        <v>0</v>
      </c>
      <c r="J9605">
        <v>28.5</v>
      </c>
      <c r="K9605">
        <v>0</v>
      </c>
      <c r="L9605" t="s">
        <v>135</v>
      </c>
      <c r="M9605" t="s">
        <v>1216</v>
      </c>
    </row>
    <row r="9606" spans="1:14" hidden="1" x14ac:dyDescent="0.2">
      <c r="A9606" t="s">
        <v>74</v>
      </c>
      <c r="B9606" t="s">
        <v>1463</v>
      </c>
      <c r="C9606" t="s">
        <v>1145</v>
      </c>
      <c r="E9606" t="s">
        <v>1195</v>
      </c>
      <c r="F9606" t="s">
        <v>1196</v>
      </c>
      <c r="G9606" t="s">
        <v>134</v>
      </c>
      <c r="H9606" t="s">
        <v>64</v>
      </c>
      <c r="I9606">
        <v>0</v>
      </c>
      <c r="J9606">
        <v>28.5</v>
      </c>
      <c r="K9606">
        <v>0</v>
      </c>
      <c r="L9606" t="s">
        <v>24</v>
      </c>
      <c r="M9606" t="s">
        <v>1197</v>
      </c>
    </row>
    <row r="9607" spans="1:14" hidden="1" x14ac:dyDescent="0.2">
      <c r="A9607" t="s">
        <v>74</v>
      </c>
      <c r="B9607" t="s">
        <v>1463</v>
      </c>
      <c r="C9607" t="s">
        <v>1145</v>
      </c>
      <c r="E9607" t="s">
        <v>1343</v>
      </c>
      <c r="F9607" t="s">
        <v>1344</v>
      </c>
      <c r="I9607">
        <v>0</v>
      </c>
      <c r="J9607">
        <v>28.5</v>
      </c>
      <c r="K9607">
        <v>0</v>
      </c>
      <c r="L9607" t="s">
        <v>217</v>
      </c>
      <c r="M9607" t="s">
        <v>1345</v>
      </c>
    </row>
    <row r="9608" spans="1:14" hidden="1" x14ac:dyDescent="0.2">
      <c r="A9608" t="s">
        <v>74</v>
      </c>
      <c r="B9608" t="s">
        <v>1463</v>
      </c>
      <c r="C9608" t="s">
        <v>1145</v>
      </c>
      <c r="E9608" t="s">
        <v>1331</v>
      </c>
      <c r="F9608" t="s">
        <v>1332</v>
      </c>
      <c r="G9608" t="s">
        <v>1191</v>
      </c>
      <c r="H9608" t="s">
        <v>145</v>
      </c>
      <c r="I9608">
        <v>0</v>
      </c>
      <c r="J9608">
        <v>28.5</v>
      </c>
      <c r="K9608">
        <v>0</v>
      </c>
      <c r="L9608" t="s">
        <v>24</v>
      </c>
      <c r="M9608" t="s">
        <v>1333</v>
      </c>
    </row>
    <row r="9609" spans="1:14" hidden="1" x14ac:dyDescent="0.2">
      <c r="A9609" t="s">
        <v>74</v>
      </c>
      <c r="B9609" t="s">
        <v>1463</v>
      </c>
      <c r="C9609" t="s">
        <v>1145</v>
      </c>
      <c r="E9609" t="s">
        <v>1307</v>
      </c>
      <c r="F9609" t="s">
        <v>1308</v>
      </c>
      <c r="G9609" t="s">
        <v>134</v>
      </c>
      <c r="H9609" t="s">
        <v>32</v>
      </c>
      <c r="I9609">
        <v>0</v>
      </c>
      <c r="J9609">
        <v>28.5</v>
      </c>
      <c r="K9609">
        <v>0</v>
      </c>
      <c r="L9609" t="s">
        <v>24</v>
      </c>
      <c r="M9609" t="s">
        <v>1244</v>
      </c>
      <c r="N9609" t="s">
        <v>1469</v>
      </c>
    </row>
    <row r="9610" spans="1:14" hidden="1" x14ac:dyDescent="0.2">
      <c r="A9610" t="s">
        <v>74</v>
      </c>
      <c r="B9610" t="s">
        <v>1463</v>
      </c>
      <c r="C9610" t="s">
        <v>1145</v>
      </c>
      <c r="E9610" t="s">
        <v>1181</v>
      </c>
      <c r="F9610" t="s">
        <v>1182</v>
      </c>
      <c r="G9610" t="s">
        <v>134</v>
      </c>
      <c r="H9610" t="s">
        <v>32</v>
      </c>
      <c r="I9610">
        <v>0</v>
      </c>
      <c r="J9610">
        <v>28.5</v>
      </c>
      <c r="K9610">
        <v>0</v>
      </c>
      <c r="L9610" t="s">
        <v>24</v>
      </c>
      <c r="M9610" t="s">
        <v>1173</v>
      </c>
    </row>
    <row r="9611" spans="1:14" hidden="1" x14ac:dyDescent="0.2">
      <c r="A9611" t="s">
        <v>75</v>
      </c>
      <c r="B9611" t="s">
        <v>1463</v>
      </c>
      <c r="C9611" t="s">
        <v>1145</v>
      </c>
      <c r="E9611" t="s">
        <v>20</v>
      </c>
      <c r="I9611">
        <v>0</v>
      </c>
      <c r="J9611">
        <v>28.5</v>
      </c>
      <c r="K9611">
        <v>0</v>
      </c>
      <c r="N9611" t="s">
        <v>1470</v>
      </c>
    </row>
    <row r="9612" spans="1:14" hidden="1" x14ac:dyDescent="0.2">
      <c r="A9612" t="s">
        <v>75</v>
      </c>
      <c r="B9612" t="s">
        <v>1463</v>
      </c>
      <c r="C9612" t="s">
        <v>1145</v>
      </c>
      <c r="E9612" t="s">
        <v>17</v>
      </c>
      <c r="I9612">
        <v>8</v>
      </c>
      <c r="J9612">
        <v>28.5</v>
      </c>
      <c r="K9612">
        <v>228</v>
      </c>
    </row>
    <row r="9613" spans="1:14" hidden="1" x14ac:dyDescent="0.2">
      <c r="A9613" t="s">
        <v>75</v>
      </c>
      <c r="B9613" t="s">
        <v>1463</v>
      </c>
      <c r="C9613" t="s">
        <v>1145</v>
      </c>
      <c r="E9613" t="s">
        <v>557</v>
      </c>
      <c r="I9613">
        <v>0</v>
      </c>
      <c r="J9613">
        <v>28.5</v>
      </c>
      <c r="K9613">
        <v>0</v>
      </c>
    </row>
    <row r="9614" spans="1:14" hidden="1" x14ac:dyDescent="0.2">
      <c r="A9614" t="s">
        <v>75</v>
      </c>
      <c r="B9614" t="s">
        <v>1463</v>
      </c>
      <c r="C9614" t="s">
        <v>1145</v>
      </c>
      <c r="E9614" t="s">
        <v>46</v>
      </c>
      <c r="I9614">
        <v>0</v>
      </c>
      <c r="J9614">
        <v>28.5</v>
      </c>
      <c r="K9614">
        <v>0</v>
      </c>
    </row>
    <row r="9615" spans="1:14" hidden="1" x14ac:dyDescent="0.2">
      <c r="A9615" t="s">
        <v>75</v>
      </c>
      <c r="B9615" t="s">
        <v>1463</v>
      </c>
      <c r="C9615" t="s">
        <v>1145</v>
      </c>
      <c r="E9615" t="s">
        <v>116</v>
      </c>
      <c r="I9615">
        <v>0</v>
      </c>
      <c r="J9615">
        <v>28.5</v>
      </c>
      <c r="K9615">
        <v>0</v>
      </c>
    </row>
    <row r="9616" spans="1:14" hidden="1" x14ac:dyDescent="0.2">
      <c r="A9616" t="s">
        <v>75</v>
      </c>
      <c r="B9616" t="s">
        <v>1463</v>
      </c>
      <c r="C9616" t="s">
        <v>1145</v>
      </c>
      <c r="E9616" t="s">
        <v>92</v>
      </c>
      <c r="I9616">
        <v>0</v>
      </c>
      <c r="J9616">
        <v>28.5</v>
      </c>
      <c r="K9616">
        <v>0</v>
      </c>
      <c r="N9616" t="s">
        <v>1465</v>
      </c>
    </row>
    <row r="9617" spans="1:14" hidden="1" x14ac:dyDescent="0.2">
      <c r="A9617" t="s">
        <v>75</v>
      </c>
      <c r="B9617" t="s">
        <v>1463</v>
      </c>
      <c r="C9617" t="s">
        <v>1145</v>
      </c>
      <c r="E9617" t="s">
        <v>1294</v>
      </c>
      <c r="F9617" t="s">
        <v>1295</v>
      </c>
      <c r="G9617" t="s">
        <v>134</v>
      </c>
      <c r="H9617" t="s">
        <v>64</v>
      </c>
      <c r="I9617">
        <v>0</v>
      </c>
      <c r="J9617">
        <v>28.5</v>
      </c>
      <c r="K9617">
        <v>0</v>
      </c>
      <c r="L9617" t="s">
        <v>24</v>
      </c>
      <c r="M9617" t="s">
        <v>1236</v>
      </c>
    </row>
    <row r="9618" spans="1:14" hidden="1" x14ac:dyDescent="0.2">
      <c r="A9618" t="s">
        <v>75</v>
      </c>
      <c r="B9618" t="s">
        <v>1463</v>
      </c>
      <c r="C9618" t="s">
        <v>1145</v>
      </c>
      <c r="E9618" t="s">
        <v>1466</v>
      </c>
      <c r="F9618" t="s">
        <v>1426</v>
      </c>
      <c r="G9618" t="s">
        <v>134</v>
      </c>
      <c r="H9618" t="s">
        <v>32</v>
      </c>
      <c r="I9618">
        <v>0</v>
      </c>
      <c r="J9618">
        <v>28.5</v>
      </c>
      <c r="K9618">
        <v>0</v>
      </c>
      <c r="L9618" t="s">
        <v>24</v>
      </c>
      <c r="M9618" t="s">
        <v>1293</v>
      </c>
    </row>
    <row r="9619" spans="1:14" hidden="1" x14ac:dyDescent="0.2">
      <c r="A9619" t="s">
        <v>75</v>
      </c>
      <c r="B9619" t="s">
        <v>1463</v>
      </c>
      <c r="C9619" t="s">
        <v>1145</v>
      </c>
      <c r="E9619" t="s">
        <v>1307</v>
      </c>
      <c r="F9619" t="s">
        <v>1308</v>
      </c>
      <c r="G9619" t="s">
        <v>134</v>
      </c>
      <c r="H9619" t="s">
        <v>32</v>
      </c>
      <c r="I9619">
        <v>0</v>
      </c>
      <c r="J9619">
        <v>28.5</v>
      </c>
      <c r="K9619">
        <v>0</v>
      </c>
      <c r="L9619" t="s">
        <v>24</v>
      </c>
      <c r="M9619" t="s">
        <v>1244</v>
      </c>
      <c r="N9619" t="s">
        <v>1467</v>
      </c>
    </row>
    <row r="9620" spans="1:14" hidden="1" x14ac:dyDescent="0.2">
      <c r="A9620" t="s">
        <v>75</v>
      </c>
      <c r="B9620" t="s">
        <v>1463</v>
      </c>
      <c r="C9620" t="s">
        <v>1145</v>
      </c>
      <c r="E9620" t="s">
        <v>1260</v>
      </c>
      <c r="F9620" t="s">
        <v>1261</v>
      </c>
      <c r="G9620" t="s">
        <v>134</v>
      </c>
      <c r="H9620" t="s">
        <v>180</v>
      </c>
      <c r="I9620">
        <v>0</v>
      </c>
      <c r="J9620">
        <v>28.5</v>
      </c>
      <c r="K9620">
        <v>0</v>
      </c>
      <c r="L9620" t="s">
        <v>24</v>
      </c>
      <c r="M9620" t="s">
        <v>616</v>
      </c>
    </row>
    <row r="9621" spans="1:14" hidden="1" x14ac:dyDescent="0.2">
      <c r="A9621" t="s">
        <v>75</v>
      </c>
      <c r="B9621" t="s">
        <v>1463</v>
      </c>
      <c r="C9621" t="s">
        <v>1145</v>
      </c>
      <c r="E9621" t="s">
        <v>1331</v>
      </c>
      <c r="F9621" t="s">
        <v>1332</v>
      </c>
      <c r="G9621" t="s">
        <v>1191</v>
      </c>
      <c r="H9621" t="s">
        <v>145</v>
      </c>
      <c r="I9621">
        <v>0</v>
      </c>
      <c r="J9621">
        <v>28.5</v>
      </c>
      <c r="K9621">
        <v>0</v>
      </c>
      <c r="L9621" t="s">
        <v>24</v>
      </c>
      <c r="M9621" t="s">
        <v>1333</v>
      </c>
    </row>
    <row r="9622" spans="1:14" hidden="1" x14ac:dyDescent="0.2">
      <c r="A9622" t="s">
        <v>75</v>
      </c>
      <c r="B9622" t="s">
        <v>1463</v>
      </c>
      <c r="C9622" t="s">
        <v>1145</v>
      </c>
      <c r="E9622" t="s">
        <v>1268</v>
      </c>
      <c r="F9622" t="s">
        <v>629</v>
      </c>
      <c r="G9622" t="s">
        <v>134</v>
      </c>
      <c r="H9622" t="s">
        <v>32</v>
      </c>
      <c r="I9622">
        <v>0</v>
      </c>
      <c r="J9622">
        <v>28.5</v>
      </c>
      <c r="K9622">
        <v>0</v>
      </c>
      <c r="L9622" t="s">
        <v>162</v>
      </c>
    </row>
    <row r="9623" spans="1:14" hidden="1" x14ac:dyDescent="0.2">
      <c r="A9623" t="s">
        <v>75</v>
      </c>
      <c r="B9623" t="s">
        <v>1463</v>
      </c>
      <c r="C9623" t="s">
        <v>1145</v>
      </c>
      <c r="E9623" t="s">
        <v>628</v>
      </c>
      <c r="F9623" t="s">
        <v>629</v>
      </c>
      <c r="G9623" t="s">
        <v>134</v>
      </c>
      <c r="H9623" t="s">
        <v>32</v>
      </c>
      <c r="I9623">
        <v>0</v>
      </c>
      <c r="J9623">
        <v>28.5</v>
      </c>
      <c r="K9623">
        <v>0</v>
      </c>
      <c r="L9623" t="s">
        <v>162</v>
      </c>
      <c r="N9623" t="s">
        <v>1468</v>
      </c>
    </row>
    <row r="9624" spans="1:14" hidden="1" x14ac:dyDescent="0.2">
      <c r="A9624" t="s">
        <v>75</v>
      </c>
      <c r="B9624" t="s">
        <v>1463</v>
      </c>
      <c r="C9624" t="s">
        <v>1145</v>
      </c>
      <c r="E9624" t="s">
        <v>1291</v>
      </c>
      <c r="F9624" t="s">
        <v>1292</v>
      </c>
      <c r="G9624" t="s">
        <v>134</v>
      </c>
      <c r="H9624" t="s">
        <v>32</v>
      </c>
      <c r="I9624">
        <v>0</v>
      </c>
      <c r="J9624">
        <v>28.5</v>
      </c>
      <c r="K9624">
        <v>0</v>
      </c>
      <c r="L9624" t="s">
        <v>24</v>
      </c>
      <c r="M9624" t="s">
        <v>1293</v>
      </c>
    </row>
    <row r="9625" spans="1:14" hidden="1" x14ac:dyDescent="0.2">
      <c r="A9625" t="s">
        <v>75</v>
      </c>
      <c r="B9625" t="s">
        <v>1463</v>
      </c>
      <c r="C9625" t="s">
        <v>1145</v>
      </c>
      <c r="E9625" t="s">
        <v>1289</v>
      </c>
      <c r="F9625" t="s">
        <v>1290</v>
      </c>
      <c r="G9625" t="s">
        <v>1191</v>
      </c>
      <c r="H9625" t="s">
        <v>32</v>
      </c>
      <c r="I9625">
        <v>0</v>
      </c>
      <c r="J9625">
        <v>28.5</v>
      </c>
      <c r="K9625">
        <v>0</v>
      </c>
      <c r="L9625" t="s">
        <v>24</v>
      </c>
      <c r="M9625" t="s">
        <v>1229</v>
      </c>
    </row>
    <row r="9626" spans="1:14" hidden="1" x14ac:dyDescent="0.2">
      <c r="A9626" t="s">
        <v>75</v>
      </c>
      <c r="B9626" t="s">
        <v>1463</v>
      </c>
      <c r="C9626" t="s">
        <v>1145</v>
      </c>
      <c r="E9626" t="s">
        <v>1240</v>
      </c>
      <c r="F9626" t="s">
        <v>1241</v>
      </c>
      <c r="G9626" t="s">
        <v>134</v>
      </c>
      <c r="H9626" t="s">
        <v>64</v>
      </c>
      <c r="I9626">
        <v>0</v>
      </c>
      <c r="J9626">
        <v>28.5</v>
      </c>
      <c r="K9626">
        <v>0</v>
      </c>
      <c r="L9626" t="s">
        <v>24</v>
      </c>
      <c r="M9626" t="s">
        <v>1152</v>
      </c>
    </row>
    <row r="9627" spans="1:14" hidden="1" x14ac:dyDescent="0.2">
      <c r="A9627" t="s">
        <v>75</v>
      </c>
      <c r="B9627" t="s">
        <v>1463</v>
      </c>
      <c r="C9627" t="s">
        <v>1145</v>
      </c>
      <c r="E9627" t="s">
        <v>1219</v>
      </c>
      <c r="F9627" t="s">
        <v>1214</v>
      </c>
      <c r="G9627" t="s">
        <v>134</v>
      </c>
      <c r="H9627" t="s">
        <v>1215</v>
      </c>
      <c r="I9627">
        <v>0</v>
      </c>
      <c r="J9627">
        <v>28.5</v>
      </c>
      <c r="K9627">
        <v>0</v>
      </c>
      <c r="L9627" t="s">
        <v>135</v>
      </c>
      <c r="M9627" t="s">
        <v>1216</v>
      </c>
    </row>
    <row r="9628" spans="1:14" hidden="1" x14ac:dyDescent="0.2">
      <c r="A9628" t="s">
        <v>75</v>
      </c>
      <c r="B9628" t="s">
        <v>1463</v>
      </c>
      <c r="C9628" t="s">
        <v>1145</v>
      </c>
      <c r="E9628" t="s">
        <v>1195</v>
      </c>
      <c r="F9628" t="s">
        <v>1196</v>
      </c>
      <c r="G9628" t="s">
        <v>134</v>
      </c>
      <c r="H9628" t="s">
        <v>64</v>
      </c>
      <c r="I9628">
        <v>0</v>
      </c>
      <c r="J9628">
        <v>28.5</v>
      </c>
      <c r="K9628">
        <v>0</v>
      </c>
      <c r="L9628" t="s">
        <v>24</v>
      </c>
      <c r="M9628" t="s">
        <v>1197</v>
      </c>
    </row>
    <row r="9629" spans="1:14" hidden="1" x14ac:dyDescent="0.2">
      <c r="A9629" t="s">
        <v>75</v>
      </c>
      <c r="B9629" t="s">
        <v>1463</v>
      </c>
      <c r="C9629" t="s">
        <v>1145</v>
      </c>
      <c r="E9629" t="s">
        <v>1343</v>
      </c>
      <c r="F9629" t="s">
        <v>1344</v>
      </c>
      <c r="I9629">
        <v>0</v>
      </c>
      <c r="J9629">
        <v>28.5</v>
      </c>
      <c r="K9629">
        <v>0</v>
      </c>
      <c r="L9629" t="s">
        <v>217</v>
      </c>
      <c r="M9629" t="s">
        <v>1345</v>
      </c>
    </row>
    <row r="9630" spans="1:14" hidden="1" x14ac:dyDescent="0.2">
      <c r="A9630" t="s">
        <v>75</v>
      </c>
      <c r="B9630" t="s">
        <v>1463</v>
      </c>
      <c r="C9630" t="s">
        <v>1145</v>
      </c>
      <c r="E9630" t="s">
        <v>1331</v>
      </c>
      <c r="F9630" t="s">
        <v>1332</v>
      </c>
      <c r="G9630" t="s">
        <v>1191</v>
      </c>
      <c r="H9630" t="s">
        <v>145</v>
      </c>
      <c r="I9630">
        <v>0</v>
      </c>
      <c r="J9630">
        <v>28.5</v>
      </c>
      <c r="K9630">
        <v>0</v>
      </c>
      <c r="L9630" t="s">
        <v>24</v>
      </c>
      <c r="M9630" t="s">
        <v>1333</v>
      </c>
    </row>
    <row r="9631" spans="1:14" hidden="1" x14ac:dyDescent="0.2">
      <c r="A9631" t="s">
        <v>75</v>
      </c>
      <c r="B9631" t="s">
        <v>1463</v>
      </c>
      <c r="C9631" t="s">
        <v>1145</v>
      </c>
      <c r="E9631" t="s">
        <v>1307</v>
      </c>
      <c r="F9631" t="s">
        <v>1308</v>
      </c>
      <c r="G9631" t="s">
        <v>134</v>
      </c>
      <c r="H9631" t="s">
        <v>32</v>
      </c>
      <c r="I9631">
        <v>0</v>
      </c>
      <c r="J9631">
        <v>28.5</v>
      </c>
      <c r="K9631">
        <v>0</v>
      </c>
      <c r="L9631" t="s">
        <v>24</v>
      </c>
      <c r="M9631" t="s">
        <v>1244</v>
      </c>
      <c r="N9631" t="s">
        <v>1469</v>
      </c>
    </row>
    <row r="9632" spans="1:14" hidden="1" x14ac:dyDescent="0.2">
      <c r="A9632" t="s">
        <v>75</v>
      </c>
      <c r="B9632" t="s">
        <v>1463</v>
      </c>
      <c r="C9632" t="s">
        <v>1145</v>
      </c>
      <c r="E9632" t="s">
        <v>1181</v>
      </c>
      <c r="F9632" t="s">
        <v>1182</v>
      </c>
      <c r="G9632" t="s">
        <v>134</v>
      </c>
      <c r="H9632" t="s">
        <v>32</v>
      </c>
      <c r="I9632">
        <v>0</v>
      </c>
      <c r="J9632">
        <v>28.5</v>
      </c>
      <c r="K9632">
        <v>0</v>
      </c>
      <c r="L9632" t="s">
        <v>24</v>
      </c>
      <c r="M9632" t="s">
        <v>1173</v>
      </c>
    </row>
    <row r="9633" spans="1:14" hidden="1" x14ac:dyDescent="0.2">
      <c r="A9633" t="s">
        <v>76</v>
      </c>
      <c r="B9633" t="s">
        <v>1463</v>
      </c>
      <c r="C9633" t="s">
        <v>1145</v>
      </c>
      <c r="E9633" t="s">
        <v>20</v>
      </c>
      <c r="I9633">
        <v>0</v>
      </c>
      <c r="J9633">
        <v>28.5</v>
      </c>
      <c r="K9633">
        <v>0</v>
      </c>
      <c r="N9633" t="s">
        <v>1470</v>
      </c>
    </row>
    <row r="9634" spans="1:14" hidden="1" x14ac:dyDescent="0.2">
      <c r="A9634" t="s">
        <v>76</v>
      </c>
      <c r="B9634" t="s">
        <v>1463</v>
      </c>
      <c r="C9634" t="s">
        <v>1145</v>
      </c>
      <c r="E9634" t="s">
        <v>17</v>
      </c>
      <c r="I9634">
        <v>0</v>
      </c>
      <c r="J9634">
        <v>28.5</v>
      </c>
      <c r="K9634">
        <v>0</v>
      </c>
    </row>
    <row r="9635" spans="1:14" hidden="1" x14ac:dyDescent="0.2">
      <c r="A9635" t="s">
        <v>76</v>
      </c>
      <c r="B9635" t="s">
        <v>1463</v>
      </c>
      <c r="C9635" t="s">
        <v>1145</v>
      </c>
      <c r="E9635" t="s">
        <v>557</v>
      </c>
      <c r="I9635">
        <v>0</v>
      </c>
      <c r="J9635">
        <v>28.5</v>
      </c>
      <c r="K9635">
        <v>0</v>
      </c>
    </row>
    <row r="9636" spans="1:14" hidden="1" x14ac:dyDescent="0.2">
      <c r="A9636" t="s">
        <v>76</v>
      </c>
      <c r="B9636" t="s">
        <v>1463</v>
      </c>
      <c r="C9636" t="s">
        <v>1145</v>
      </c>
      <c r="E9636" t="s">
        <v>46</v>
      </c>
      <c r="I9636">
        <v>0</v>
      </c>
      <c r="J9636">
        <v>28.5</v>
      </c>
      <c r="K9636">
        <v>0</v>
      </c>
    </row>
    <row r="9637" spans="1:14" hidden="1" x14ac:dyDescent="0.2">
      <c r="A9637" t="s">
        <v>76</v>
      </c>
      <c r="B9637" t="s">
        <v>1463</v>
      </c>
      <c r="C9637" t="s">
        <v>1145</v>
      </c>
      <c r="E9637" t="s">
        <v>116</v>
      </c>
      <c r="I9637">
        <v>0</v>
      </c>
      <c r="J9637">
        <v>28.5</v>
      </c>
      <c r="K9637">
        <v>0</v>
      </c>
    </row>
    <row r="9638" spans="1:14" hidden="1" x14ac:dyDescent="0.2">
      <c r="A9638" t="s">
        <v>76</v>
      </c>
      <c r="B9638" t="s">
        <v>1463</v>
      </c>
      <c r="C9638" t="s">
        <v>1145</v>
      </c>
      <c r="E9638" t="s">
        <v>92</v>
      </c>
      <c r="I9638">
        <v>0</v>
      </c>
      <c r="J9638">
        <v>28.5</v>
      </c>
      <c r="K9638">
        <v>0</v>
      </c>
      <c r="N9638" t="s">
        <v>1465</v>
      </c>
    </row>
    <row r="9639" spans="1:14" hidden="1" x14ac:dyDescent="0.2">
      <c r="A9639" t="s">
        <v>76</v>
      </c>
      <c r="B9639" t="s">
        <v>1463</v>
      </c>
      <c r="C9639" t="s">
        <v>1145</v>
      </c>
      <c r="E9639" t="s">
        <v>1294</v>
      </c>
      <c r="F9639" t="s">
        <v>1295</v>
      </c>
      <c r="G9639" t="s">
        <v>134</v>
      </c>
      <c r="H9639" t="s">
        <v>64</v>
      </c>
      <c r="I9639">
        <v>0</v>
      </c>
      <c r="J9639">
        <v>28.5</v>
      </c>
      <c r="K9639">
        <v>0</v>
      </c>
      <c r="L9639" t="s">
        <v>24</v>
      </c>
      <c r="M9639" t="s">
        <v>1236</v>
      </c>
    </row>
    <row r="9640" spans="1:14" hidden="1" x14ac:dyDescent="0.2">
      <c r="A9640" t="s">
        <v>76</v>
      </c>
      <c r="B9640" t="s">
        <v>1463</v>
      </c>
      <c r="C9640" t="s">
        <v>1145</v>
      </c>
      <c r="E9640" t="s">
        <v>1466</v>
      </c>
      <c r="F9640" t="s">
        <v>1426</v>
      </c>
      <c r="G9640" t="s">
        <v>134</v>
      </c>
      <c r="H9640" t="s">
        <v>32</v>
      </c>
      <c r="I9640">
        <v>0</v>
      </c>
      <c r="J9640">
        <v>28.5</v>
      </c>
      <c r="K9640">
        <v>0</v>
      </c>
      <c r="L9640" t="s">
        <v>24</v>
      </c>
      <c r="M9640" t="s">
        <v>1293</v>
      </c>
    </row>
    <row r="9641" spans="1:14" hidden="1" x14ac:dyDescent="0.2">
      <c r="A9641" t="s">
        <v>76</v>
      </c>
      <c r="B9641" t="s">
        <v>1463</v>
      </c>
      <c r="C9641" t="s">
        <v>1145</v>
      </c>
      <c r="E9641" t="s">
        <v>1307</v>
      </c>
      <c r="F9641" t="s">
        <v>1308</v>
      </c>
      <c r="G9641" t="s">
        <v>134</v>
      </c>
      <c r="H9641" t="s">
        <v>32</v>
      </c>
      <c r="I9641">
        <v>0</v>
      </c>
      <c r="J9641">
        <v>28.5</v>
      </c>
      <c r="K9641">
        <v>0</v>
      </c>
      <c r="L9641" t="s">
        <v>24</v>
      </c>
      <c r="M9641" t="s">
        <v>1244</v>
      </c>
      <c r="N9641" t="s">
        <v>1467</v>
      </c>
    </row>
    <row r="9642" spans="1:14" hidden="1" x14ac:dyDescent="0.2">
      <c r="A9642" t="s">
        <v>76</v>
      </c>
      <c r="B9642" t="s">
        <v>1463</v>
      </c>
      <c r="C9642" t="s">
        <v>1145</v>
      </c>
      <c r="E9642" t="s">
        <v>1260</v>
      </c>
      <c r="F9642" t="s">
        <v>1261</v>
      </c>
      <c r="G9642" t="s">
        <v>134</v>
      </c>
      <c r="H9642" t="s">
        <v>180</v>
      </c>
      <c r="I9642">
        <v>0</v>
      </c>
      <c r="J9642">
        <v>28.5</v>
      </c>
      <c r="K9642">
        <v>0</v>
      </c>
      <c r="L9642" t="s">
        <v>24</v>
      </c>
      <c r="M9642" t="s">
        <v>616</v>
      </c>
    </row>
    <row r="9643" spans="1:14" hidden="1" x14ac:dyDescent="0.2">
      <c r="A9643" t="s">
        <v>76</v>
      </c>
      <c r="B9643" t="s">
        <v>1463</v>
      </c>
      <c r="C9643" t="s">
        <v>1145</v>
      </c>
      <c r="E9643" t="s">
        <v>1331</v>
      </c>
      <c r="F9643" t="s">
        <v>1332</v>
      </c>
      <c r="G9643" t="s">
        <v>1191</v>
      </c>
      <c r="H9643" t="s">
        <v>145</v>
      </c>
      <c r="I9643">
        <v>0</v>
      </c>
      <c r="J9643">
        <v>28.5</v>
      </c>
      <c r="K9643">
        <v>0</v>
      </c>
      <c r="L9643" t="s">
        <v>24</v>
      </c>
      <c r="M9643" t="s">
        <v>1333</v>
      </c>
    </row>
    <row r="9644" spans="1:14" hidden="1" x14ac:dyDescent="0.2">
      <c r="A9644" t="s">
        <v>76</v>
      </c>
      <c r="B9644" t="s">
        <v>1463</v>
      </c>
      <c r="C9644" t="s">
        <v>1145</v>
      </c>
      <c r="E9644" t="s">
        <v>1268</v>
      </c>
      <c r="F9644" t="s">
        <v>629</v>
      </c>
      <c r="G9644" t="s">
        <v>134</v>
      </c>
      <c r="H9644" t="s">
        <v>32</v>
      </c>
      <c r="I9644">
        <v>0</v>
      </c>
      <c r="J9644">
        <v>28.5</v>
      </c>
      <c r="K9644">
        <v>0</v>
      </c>
      <c r="L9644" t="s">
        <v>162</v>
      </c>
    </row>
    <row r="9645" spans="1:14" hidden="1" x14ac:dyDescent="0.2">
      <c r="A9645" t="s">
        <v>76</v>
      </c>
      <c r="B9645" t="s">
        <v>1463</v>
      </c>
      <c r="C9645" t="s">
        <v>1145</v>
      </c>
      <c r="E9645" t="s">
        <v>628</v>
      </c>
      <c r="F9645" t="s">
        <v>629</v>
      </c>
      <c r="G9645" t="s">
        <v>134</v>
      </c>
      <c r="H9645" t="s">
        <v>32</v>
      </c>
      <c r="I9645">
        <v>0</v>
      </c>
      <c r="J9645">
        <v>28.5</v>
      </c>
      <c r="K9645">
        <v>0</v>
      </c>
      <c r="L9645" t="s">
        <v>162</v>
      </c>
      <c r="N9645" t="s">
        <v>1468</v>
      </c>
    </row>
    <row r="9646" spans="1:14" hidden="1" x14ac:dyDescent="0.2">
      <c r="A9646" t="s">
        <v>76</v>
      </c>
      <c r="B9646" t="s">
        <v>1463</v>
      </c>
      <c r="C9646" t="s">
        <v>1145</v>
      </c>
      <c r="E9646" t="s">
        <v>1291</v>
      </c>
      <c r="F9646" t="s">
        <v>1292</v>
      </c>
      <c r="G9646" t="s">
        <v>134</v>
      </c>
      <c r="H9646" t="s">
        <v>32</v>
      </c>
      <c r="I9646">
        <v>0</v>
      </c>
      <c r="J9646">
        <v>28.5</v>
      </c>
      <c r="K9646">
        <v>0</v>
      </c>
      <c r="L9646" t="s">
        <v>24</v>
      </c>
      <c r="M9646" t="s">
        <v>1293</v>
      </c>
    </row>
    <row r="9647" spans="1:14" hidden="1" x14ac:dyDescent="0.2">
      <c r="A9647" t="s">
        <v>76</v>
      </c>
      <c r="B9647" t="s">
        <v>1463</v>
      </c>
      <c r="C9647" t="s">
        <v>1145</v>
      </c>
      <c r="E9647" t="s">
        <v>1289</v>
      </c>
      <c r="F9647" t="s">
        <v>1290</v>
      </c>
      <c r="G9647" t="s">
        <v>1191</v>
      </c>
      <c r="H9647" t="s">
        <v>32</v>
      </c>
      <c r="I9647">
        <v>0</v>
      </c>
      <c r="J9647">
        <v>28.5</v>
      </c>
      <c r="K9647">
        <v>0</v>
      </c>
      <c r="L9647" t="s">
        <v>24</v>
      </c>
      <c r="M9647" t="s">
        <v>1229</v>
      </c>
    </row>
    <row r="9648" spans="1:14" hidden="1" x14ac:dyDescent="0.2">
      <c r="A9648" t="s">
        <v>76</v>
      </c>
      <c r="B9648" t="s">
        <v>1463</v>
      </c>
      <c r="C9648" t="s">
        <v>1145</v>
      </c>
      <c r="E9648" t="s">
        <v>1240</v>
      </c>
      <c r="F9648" t="s">
        <v>1241</v>
      </c>
      <c r="G9648" t="s">
        <v>134</v>
      </c>
      <c r="H9648" t="s">
        <v>64</v>
      </c>
      <c r="I9648">
        <v>0</v>
      </c>
      <c r="J9648">
        <v>28.5</v>
      </c>
      <c r="K9648">
        <v>0</v>
      </c>
      <c r="L9648" t="s">
        <v>24</v>
      </c>
      <c r="M9648" t="s">
        <v>1152</v>
      </c>
    </row>
    <row r="9649" spans="1:14" hidden="1" x14ac:dyDescent="0.2">
      <c r="A9649" t="s">
        <v>76</v>
      </c>
      <c r="B9649" t="s">
        <v>1463</v>
      </c>
      <c r="C9649" t="s">
        <v>1145</v>
      </c>
      <c r="E9649" t="s">
        <v>1219</v>
      </c>
      <c r="F9649" t="s">
        <v>1214</v>
      </c>
      <c r="G9649" t="s">
        <v>134</v>
      </c>
      <c r="H9649" t="s">
        <v>1215</v>
      </c>
      <c r="I9649">
        <v>0</v>
      </c>
      <c r="J9649">
        <v>28.5</v>
      </c>
      <c r="K9649">
        <v>0</v>
      </c>
      <c r="L9649" t="s">
        <v>135</v>
      </c>
      <c r="M9649" t="s">
        <v>1216</v>
      </c>
    </row>
    <row r="9650" spans="1:14" hidden="1" x14ac:dyDescent="0.2">
      <c r="A9650" t="s">
        <v>76</v>
      </c>
      <c r="B9650" t="s">
        <v>1463</v>
      </c>
      <c r="C9650" t="s">
        <v>1145</v>
      </c>
      <c r="E9650" t="s">
        <v>1195</v>
      </c>
      <c r="F9650" t="s">
        <v>1196</v>
      </c>
      <c r="G9650" t="s">
        <v>134</v>
      </c>
      <c r="H9650" t="s">
        <v>64</v>
      </c>
      <c r="I9650">
        <v>0</v>
      </c>
      <c r="J9650">
        <v>28.5</v>
      </c>
      <c r="K9650">
        <v>0</v>
      </c>
      <c r="L9650" t="s">
        <v>24</v>
      </c>
      <c r="M9650" t="s">
        <v>1197</v>
      </c>
    </row>
    <row r="9651" spans="1:14" hidden="1" x14ac:dyDescent="0.2">
      <c r="A9651" t="s">
        <v>76</v>
      </c>
      <c r="B9651" t="s">
        <v>1463</v>
      </c>
      <c r="C9651" t="s">
        <v>1145</v>
      </c>
      <c r="E9651" t="s">
        <v>1343</v>
      </c>
      <c r="F9651" t="s">
        <v>1344</v>
      </c>
      <c r="I9651">
        <v>0</v>
      </c>
      <c r="J9651">
        <v>28.5</v>
      </c>
      <c r="K9651">
        <v>0</v>
      </c>
      <c r="L9651" t="s">
        <v>217</v>
      </c>
      <c r="M9651" t="s">
        <v>1345</v>
      </c>
    </row>
    <row r="9652" spans="1:14" hidden="1" x14ac:dyDescent="0.2">
      <c r="A9652" t="s">
        <v>76</v>
      </c>
      <c r="B9652" t="s">
        <v>1463</v>
      </c>
      <c r="C9652" t="s">
        <v>1145</v>
      </c>
      <c r="E9652" t="s">
        <v>1331</v>
      </c>
      <c r="F9652" t="s">
        <v>1332</v>
      </c>
      <c r="G9652" t="s">
        <v>1191</v>
      </c>
      <c r="H9652" t="s">
        <v>145</v>
      </c>
      <c r="I9652">
        <v>0</v>
      </c>
      <c r="J9652">
        <v>28.5</v>
      </c>
      <c r="K9652">
        <v>0</v>
      </c>
      <c r="L9652" t="s">
        <v>24</v>
      </c>
      <c r="M9652" t="s">
        <v>1333</v>
      </c>
    </row>
    <row r="9653" spans="1:14" hidden="1" x14ac:dyDescent="0.2">
      <c r="A9653" t="s">
        <v>76</v>
      </c>
      <c r="B9653" t="s">
        <v>1463</v>
      </c>
      <c r="C9653" t="s">
        <v>1145</v>
      </c>
      <c r="E9653" t="s">
        <v>1307</v>
      </c>
      <c r="F9653" t="s">
        <v>1308</v>
      </c>
      <c r="G9653" t="s">
        <v>134</v>
      </c>
      <c r="H9653" t="s">
        <v>32</v>
      </c>
      <c r="I9653">
        <v>0</v>
      </c>
      <c r="J9653">
        <v>28.5</v>
      </c>
      <c r="K9653">
        <v>0</v>
      </c>
      <c r="L9653" t="s">
        <v>24</v>
      </c>
      <c r="M9653" t="s">
        <v>1244</v>
      </c>
      <c r="N9653" t="s">
        <v>1469</v>
      </c>
    </row>
    <row r="9654" spans="1:14" hidden="1" x14ac:dyDescent="0.2">
      <c r="A9654" t="s">
        <v>76</v>
      </c>
      <c r="B9654" t="s">
        <v>1463</v>
      </c>
      <c r="C9654" t="s">
        <v>1145</v>
      </c>
      <c r="E9654" t="s">
        <v>1181</v>
      </c>
      <c r="F9654" t="s">
        <v>1182</v>
      </c>
      <c r="G9654" t="s">
        <v>134</v>
      </c>
      <c r="H9654" t="s">
        <v>32</v>
      </c>
      <c r="I9654">
        <v>0</v>
      </c>
      <c r="J9654">
        <v>28.5</v>
      </c>
      <c r="K9654">
        <v>0</v>
      </c>
      <c r="L9654" t="s">
        <v>24</v>
      </c>
      <c r="M9654" t="s">
        <v>1173</v>
      </c>
    </row>
    <row r="9655" spans="1:14" hidden="1" x14ac:dyDescent="0.2">
      <c r="A9655" t="s">
        <v>77</v>
      </c>
      <c r="B9655" t="s">
        <v>1463</v>
      </c>
      <c r="C9655" t="s">
        <v>1145</v>
      </c>
      <c r="E9655" t="s">
        <v>20</v>
      </c>
      <c r="I9655">
        <v>8</v>
      </c>
      <c r="J9655">
        <v>28.5</v>
      </c>
      <c r="K9655">
        <v>228</v>
      </c>
      <c r="N9655" t="s">
        <v>1464</v>
      </c>
    </row>
    <row r="9656" spans="1:14" hidden="1" x14ac:dyDescent="0.2">
      <c r="A9656" t="s">
        <v>77</v>
      </c>
      <c r="B9656" t="s">
        <v>1463</v>
      </c>
      <c r="C9656" t="s">
        <v>1145</v>
      </c>
      <c r="E9656" t="s">
        <v>17</v>
      </c>
      <c r="I9656">
        <v>0</v>
      </c>
      <c r="J9656">
        <v>28.5</v>
      </c>
      <c r="K9656">
        <v>0</v>
      </c>
    </row>
    <row r="9657" spans="1:14" hidden="1" x14ac:dyDescent="0.2">
      <c r="A9657" t="s">
        <v>77</v>
      </c>
      <c r="B9657" t="s">
        <v>1463</v>
      </c>
      <c r="C9657" t="s">
        <v>1145</v>
      </c>
      <c r="E9657" t="s">
        <v>557</v>
      </c>
      <c r="I9657">
        <v>0</v>
      </c>
      <c r="J9657">
        <v>28.5</v>
      </c>
      <c r="K9657">
        <v>0</v>
      </c>
    </row>
    <row r="9658" spans="1:14" hidden="1" x14ac:dyDescent="0.2">
      <c r="A9658" t="s">
        <v>77</v>
      </c>
      <c r="B9658" t="s">
        <v>1463</v>
      </c>
      <c r="C9658" t="s">
        <v>1145</v>
      </c>
      <c r="E9658" t="s">
        <v>46</v>
      </c>
      <c r="I9658">
        <v>0</v>
      </c>
      <c r="J9658">
        <v>28.5</v>
      </c>
      <c r="K9658">
        <v>0</v>
      </c>
    </row>
    <row r="9659" spans="1:14" hidden="1" x14ac:dyDescent="0.2">
      <c r="A9659" t="s">
        <v>77</v>
      </c>
      <c r="B9659" t="s">
        <v>1463</v>
      </c>
      <c r="C9659" t="s">
        <v>1145</v>
      </c>
      <c r="E9659" t="s">
        <v>116</v>
      </c>
      <c r="I9659">
        <v>0</v>
      </c>
      <c r="J9659">
        <v>28.5</v>
      </c>
      <c r="K9659">
        <v>0</v>
      </c>
    </row>
    <row r="9660" spans="1:14" hidden="1" x14ac:dyDescent="0.2">
      <c r="A9660" t="s">
        <v>77</v>
      </c>
      <c r="B9660" t="s">
        <v>1463</v>
      </c>
      <c r="C9660" t="s">
        <v>1145</v>
      </c>
      <c r="E9660" t="s">
        <v>92</v>
      </c>
      <c r="I9660">
        <v>0</v>
      </c>
      <c r="J9660">
        <v>28.5</v>
      </c>
      <c r="K9660">
        <v>0</v>
      </c>
      <c r="N9660" t="s">
        <v>1465</v>
      </c>
    </row>
    <row r="9661" spans="1:14" hidden="1" x14ac:dyDescent="0.2">
      <c r="A9661" t="s">
        <v>77</v>
      </c>
      <c r="B9661" t="s">
        <v>1463</v>
      </c>
      <c r="C9661" t="s">
        <v>1145</v>
      </c>
      <c r="E9661" t="s">
        <v>1294</v>
      </c>
      <c r="F9661" t="s">
        <v>1295</v>
      </c>
      <c r="G9661" t="s">
        <v>134</v>
      </c>
      <c r="H9661" t="s">
        <v>64</v>
      </c>
      <c r="I9661">
        <v>0</v>
      </c>
      <c r="J9661">
        <v>28.5</v>
      </c>
      <c r="K9661">
        <v>0</v>
      </c>
      <c r="L9661" t="s">
        <v>24</v>
      </c>
      <c r="M9661" t="s">
        <v>1236</v>
      </c>
    </row>
    <row r="9662" spans="1:14" hidden="1" x14ac:dyDescent="0.2">
      <c r="A9662" t="s">
        <v>77</v>
      </c>
      <c r="B9662" t="s">
        <v>1463</v>
      </c>
      <c r="C9662" t="s">
        <v>1145</v>
      </c>
      <c r="E9662" t="s">
        <v>1466</v>
      </c>
      <c r="F9662" t="s">
        <v>1426</v>
      </c>
      <c r="G9662" t="s">
        <v>134</v>
      </c>
      <c r="H9662" t="s">
        <v>32</v>
      </c>
      <c r="I9662">
        <v>0</v>
      </c>
      <c r="J9662">
        <v>28.5</v>
      </c>
      <c r="K9662">
        <v>0</v>
      </c>
      <c r="L9662" t="s">
        <v>24</v>
      </c>
      <c r="M9662" t="s">
        <v>1293</v>
      </c>
    </row>
    <row r="9663" spans="1:14" hidden="1" x14ac:dyDescent="0.2">
      <c r="A9663" t="s">
        <v>77</v>
      </c>
      <c r="B9663" t="s">
        <v>1463</v>
      </c>
      <c r="C9663" t="s">
        <v>1145</v>
      </c>
      <c r="E9663" t="s">
        <v>1307</v>
      </c>
      <c r="F9663" t="s">
        <v>1308</v>
      </c>
      <c r="G9663" t="s">
        <v>134</v>
      </c>
      <c r="H9663" t="s">
        <v>32</v>
      </c>
      <c r="I9663">
        <v>0</v>
      </c>
      <c r="J9663">
        <v>28.5</v>
      </c>
      <c r="K9663">
        <v>0</v>
      </c>
      <c r="L9663" t="s">
        <v>24</v>
      </c>
      <c r="M9663" t="s">
        <v>1244</v>
      </c>
      <c r="N9663" t="s">
        <v>1467</v>
      </c>
    </row>
    <row r="9664" spans="1:14" hidden="1" x14ac:dyDescent="0.2">
      <c r="A9664" t="s">
        <v>77</v>
      </c>
      <c r="B9664" t="s">
        <v>1463</v>
      </c>
      <c r="C9664" t="s">
        <v>1145</v>
      </c>
      <c r="E9664" t="s">
        <v>1260</v>
      </c>
      <c r="F9664" t="s">
        <v>1261</v>
      </c>
      <c r="G9664" t="s">
        <v>134</v>
      </c>
      <c r="H9664" t="s">
        <v>180</v>
      </c>
      <c r="I9664">
        <v>0</v>
      </c>
      <c r="J9664">
        <v>28.5</v>
      </c>
      <c r="K9664">
        <v>0</v>
      </c>
      <c r="L9664" t="s">
        <v>24</v>
      </c>
      <c r="M9664" t="s">
        <v>616</v>
      </c>
    </row>
    <row r="9665" spans="1:14" hidden="1" x14ac:dyDescent="0.2">
      <c r="A9665" t="s">
        <v>77</v>
      </c>
      <c r="B9665" t="s">
        <v>1463</v>
      </c>
      <c r="C9665" t="s">
        <v>1145</v>
      </c>
      <c r="E9665" t="s">
        <v>1331</v>
      </c>
      <c r="F9665" t="s">
        <v>1332</v>
      </c>
      <c r="G9665" t="s">
        <v>1191</v>
      </c>
      <c r="H9665" t="s">
        <v>145</v>
      </c>
      <c r="I9665">
        <v>0</v>
      </c>
      <c r="J9665">
        <v>28.5</v>
      </c>
      <c r="K9665">
        <v>0</v>
      </c>
      <c r="L9665" t="s">
        <v>24</v>
      </c>
      <c r="M9665" t="s">
        <v>1333</v>
      </c>
    </row>
    <row r="9666" spans="1:14" hidden="1" x14ac:dyDescent="0.2">
      <c r="A9666" t="s">
        <v>77</v>
      </c>
      <c r="B9666" t="s">
        <v>1463</v>
      </c>
      <c r="C9666" t="s">
        <v>1145</v>
      </c>
      <c r="E9666" t="s">
        <v>1268</v>
      </c>
      <c r="F9666" t="s">
        <v>629</v>
      </c>
      <c r="G9666" t="s">
        <v>134</v>
      </c>
      <c r="H9666" t="s">
        <v>32</v>
      </c>
      <c r="I9666">
        <v>0</v>
      </c>
      <c r="J9666">
        <v>28.5</v>
      </c>
      <c r="K9666">
        <v>0</v>
      </c>
      <c r="L9666" t="s">
        <v>162</v>
      </c>
    </row>
    <row r="9667" spans="1:14" hidden="1" x14ac:dyDescent="0.2">
      <c r="A9667" t="s">
        <v>77</v>
      </c>
      <c r="B9667" t="s">
        <v>1463</v>
      </c>
      <c r="C9667" t="s">
        <v>1145</v>
      </c>
      <c r="E9667" t="s">
        <v>628</v>
      </c>
      <c r="F9667" t="s">
        <v>629</v>
      </c>
      <c r="G9667" t="s">
        <v>134</v>
      </c>
      <c r="H9667" t="s">
        <v>32</v>
      </c>
      <c r="I9667">
        <v>0</v>
      </c>
      <c r="J9667">
        <v>28.5</v>
      </c>
      <c r="K9667">
        <v>0</v>
      </c>
      <c r="L9667" t="s">
        <v>162</v>
      </c>
      <c r="N9667" t="s">
        <v>1468</v>
      </c>
    </row>
    <row r="9668" spans="1:14" hidden="1" x14ac:dyDescent="0.2">
      <c r="A9668" t="s">
        <v>77</v>
      </c>
      <c r="B9668" t="s">
        <v>1463</v>
      </c>
      <c r="C9668" t="s">
        <v>1145</v>
      </c>
      <c r="E9668" t="s">
        <v>1291</v>
      </c>
      <c r="F9668" t="s">
        <v>1292</v>
      </c>
      <c r="G9668" t="s">
        <v>134</v>
      </c>
      <c r="H9668" t="s">
        <v>32</v>
      </c>
      <c r="I9668">
        <v>0</v>
      </c>
      <c r="J9668">
        <v>28.5</v>
      </c>
      <c r="K9668">
        <v>0</v>
      </c>
      <c r="L9668" t="s">
        <v>24</v>
      </c>
      <c r="M9668" t="s">
        <v>1293</v>
      </c>
    </row>
    <row r="9669" spans="1:14" hidden="1" x14ac:dyDescent="0.2">
      <c r="A9669" t="s">
        <v>77</v>
      </c>
      <c r="B9669" t="s">
        <v>1463</v>
      </c>
      <c r="C9669" t="s">
        <v>1145</v>
      </c>
      <c r="E9669" t="s">
        <v>1289</v>
      </c>
      <c r="F9669" t="s">
        <v>1290</v>
      </c>
      <c r="G9669" t="s">
        <v>1191</v>
      </c>
      <c r="H9669" t="s">
        <v>32</v>
      </c>
      <c r="I9669">
        <v>0</v>
      </c>
      <c r="J9669">
        <v>28.5</v>
      </c>
      <c r="K9669">
        <v>0</v>
      </c>
      <c r="L9669" t="s">
        <v>24</v>
      </c>
      <c r="M9669" t="s">
        <v>1229</v>
      </c>
    </row>
    <row r="9670" spans="1:14" hidden="1" x14ac:dyDescent="0.2">
      <c r="A9670" t="s">
        <v>77</v>
      </c>
      <c r="B9670" t="s">
        <v>1463</v>
      </c>
      <c r="C9670" t="s">
        <v>1145</v>
      </c>
      <c r="E9670" t="s">
        <v>1240</v>
      </c>
      <c r="F9670" t="s">
        <v>1241</v>
      </c>
      <c r="G9670" t="s">
        <v>134</v>
      </c>
      <c r="H9670" t="s">
        <v>64</v>
      </c>
      <c r="I9670">
        <v>0</v>
      </c>
      <c r="J9670">
        <v>28.5</v>
      </c>
      <c r="K9670">
        <v>0</v>
      </c>
      <c r="L9670" t="s">
        <v>24</v>
      </c>
      <c r="M9670" t="s">
        <v>1152</v>
      </c>
    </row>
    <row r="9671" spans="1:14" hidden="1" x14ac:dyDescent="0.2">
      <c r="A9671" t="s">
        <v>77</v>
      </c>
      <c r="B9671" t="s">
        <v>1463</v>
      </c>
      <c r="C9671" t="s">
        <v>1145</v>
      </c>
      <c r="E9671" t="s">
        <v>1219</v>
      </c>
      <c r="F9671" t="s">
        <v>1214</v>
      </c>
      <c r="G9671" t="s">
        <v>134</v>
      </c>
      <c r="H9671" t="s">
        <v>1215</v>
      </c>
      <c r="I9671">
        <v>0</v>
      </c>
      <c r="J9671">
        <v>28.5</v>
      </c>
      <c r="K9671">
        <v>0</v>
      </c>
      <c r="L9671" t="s">
        <v>135</v>
      </c>
      <c r="M9671" t="s">
        <v>1216</v>
      </c>
    </row>
    <row r="9672" spans="1:14" hidden="1" x14ac:dyDescent="0.2">
      <c r="A9672" t="s">
        <v>77</v>
      </c>
      <c r="B9672" t="s">
        <v>1463</v>
      </c>
      <c r="C9672" t="s">
        <v>1145</v>
      </c>
      <c r="E9672" t="s">
        <v>1195</v>
      </c>
      <c r="F9672" t="s">
        <v>1196</v>
      </c>
      <c r="G9672" t="s">
        <v>134</v>
      </c>
      <c r="H9672" t="s">
        <v>64</v>
      </c>
      <c r="I9672">
        <v>0</v>
      </c>
      <c r="J9672">
        <v>28.5</v>
      </c>
      <c r="K9672">
        <v>0</v>
      </c>
      <c r="L9672" t="s">
        <v>24</v>
      </c>
      <c r="M9672" t="s">
        <v>1197</v>
      </c>
    </row>
    <row r="9673" spans="1:14" hidden="1" x14ac:dyDescent="0.2">
      <c r="A9673" t="s">
        <v>77</v>
      </c>
      <c r="B9673" t="s">
        <v>1463</v>
      </c>
      <c r="C9673" t="s">
        <v>1145</v>
      </c>
      <c r="E9673" t="s">
        <v>1343</v>
      </c>
      <c r="F9673" t="s">
        <v>1344</v>
      </c>
      <c r="I9673">
        <v>0</v>
      </c>
      <c r="J9673">
        <v>28.5</v>
      </c>
      <c r="K9673">
        <v>0</v>
      </c>
      <c r="L9673" t="s">
        <v>217</v>
      </c>
      <c r="M9673" t="s">
        <v>1345</v>
      </c>
    </row>
    <row r="9674" spans="1:14" hidden="1" x14ac:dyDescent="0.2">
      <c r="A9674" t="s">
        <v>77</v>
      </c>
      <c r="B9674" t="s">
        <v>1463</v>
      </c>
      <c r="C9674" t="s">
        <v>1145</v>
      </c>
      <c r="E9674" t="s">
        <v>1331</v>
      </c>
      <c r="F9674" t="s">
        <v>1332</v>
      </c>
      <c r="G9674" t="s">
        <v>1191</v>
      </c>
      <c r="H9674" t="s">
        <v>145</v>
      </c>
      <c r="I9674">
        <v>0</v>
      </c>
      <c r="J9674">
        <v>28.5</v>
      </c>
      <c r="K9674">
        <v>0</v>
      </c>
      <c r="L9674" t="s">
        <v>24</v>
      </c>
      <c r="M9674" t="s">
        <v>1333</v>
      </c>
    </row>
    <row r="9675" spans="1:14" hidden="1" x14ac:dyDescent="0.2">
      <c r="A9675" t="s">
        <v>77</v>
      </c>
      <c r="B9675" t="s">
        <v>1463</v>
      </c>
      <c r="C9675" t="s">
        <v>1145</v>
      </c>
      <c r="E9675" t="s">
        <v>1307</v>
      </c>
      <c r="F9675" t="s">
        <v>1308</v>
      </c>
      <c r="G9675" t="s">
        <v>134</v>
      </c>
      <c r="H9675" t="s">
        <v>32</v>
      </c>
      <c r="I9675">
        <v>0</v>
      </c>
      <c r="J9675">
        <v>28.5</v>
      </c>
      <c r="K9675">
        <v>0</v>
      </c>
      <c r="L9675" t="s">
        <v>24</v>
      </c>
      <c r="M9675" t="s">
        <v>1244</v>
      </c>
      <c r="N9675" t="s">
        <v>1469</v>
      </c>
    </row>
    <row r="9676" spans="1:14" hidden="1" x14ac:dyDescent="0.2">
      <c r="A9676" t="s">
        <v>77</v>
      </c>
      <c r="B9676" t="s">
        <v>1463</v>
      </c>
      <c r="C9676" t="s">
        <v>1145</v>
      </c>
      <c r="E9676" t="s">
        <v>1181</v>
      </c>
      <c r="F9676" t="s">
        <v>1182</v>
      </c>
      <c r="G9676" t="s">
        <v>134</v>
      </c>
      <c r="H9676" t="s">
        <v>32</v>
      </c>
      <c r="I9676">
        <v>0</v>
      </c>
      <c r="J9676">
        <v>28.5</v>
      </c>
      <c r="K9676">
        <v>0</v>
      </c>
      <c r="L9676" t="s">
        <v>24</v>
      </c>
      <c r="M9676" t="s">
        <v>1173</v>
      </c>
    </row>
    <row r="9677" spans="1:14" hidden="1" x14ac:dyDescent="0.2">
      <c r="A9677" t="s">
        <v>78</v>
      </c>
      <c r="B9677" t="s">
        <v>1463</v>
      </c>
      <c r="C9677" t="s">
        <v>1145</v>
      </c>
      <c r="E9677" t="s">
        <v>20</v>
      </c>
      <c r="I9677">
        <v>0</v>
      </c>
      <c r="J9677">
        <v>28.5</v>
      </c>
      <c r="K9677">
        <v>0</v>
      </c>
      <c r="N9677" t="s">
        <v>1464</v>
      </c>
    </row>
    <row r="9678" spans="1:14" hidden="1" x14ac:dyDescent="0.2">
      <c r="A9678" t="s">
        <v>78</v>
      </c>
      <c r="B9678" t="s">
        <v>1463</v>
      </c>
      <c r="C9678" t="s">
        <v>1145</v>
      </c>
      <c r="E9678" t="s">
        <v>17</v>
      </c>
      <c r="I9678">
        <v>0</v>
      </c>
      <c r="J9678">
        <v>28.5</v>
      </c>
      <c r="K9678">
        <v>0</v>
      </c>
    </row>
    <row r="9679" spans="1:14" hidden="1" x14ac:dyDescent="0.2">
      <c r="A9679" t="s">
        <v>78</v>
      </c>
      <c r="B9679" t="s">
        <v>1463</v>
      </c>
      <c r="C9679" t="s">
        <v>1145</v>
      </c>
      <c r="E9679" t="s">
        <v>557</v>
      </c>
      <c r="I9679">
        <v>0</v>
      </c>
      <c r="J9679">
        <v>28.5</v>
      </c>
      <c r="K9679">
        <v>0</v>
      </c>
    </row>
    <row r="9680" spans="1:14" hidden="1" x14ac:dyDescent="0.2">
      <c r="A9680" t="s">
        <v>78</v>
      </c>
      <c r="B9680" t="s">
        <v>1463</v>
      </c>
      <c r="C9680" t="s">
        <v>1145</v>
      </c>
      <c r="E9680" t="s">
        <v>46</v>
      </c>
      <c r="I9680">
        <v>0</v>
      </c>
      <c r="J9680">
        <v>28.5</v>
      </c>
      <c r="K9680">
        <v>0</v>
      </c>
    </row>
    <row r="9681" spans="1:14" hidden="1" x14ac:dyDescent="0.2">
      <c r="A9681" t="s">
        <v>78</v>
      </c>
      <c r="B9681" t="s">
        <v>1463</v>
      </c>
      <c r="C9681" t="s">
        <v>1145</v>
      </c>
      <c r="E9681" t="s">
        <v>116</v>
      </c>
      <c r="I9681">
        <v>0</v>
      </c>
      <c r="J9681">
        <v>28.5</v>
      </c>
      <c r="K9681">
        <v>0</v>
      </c>
    </row>
    <row r="9682" spans="1:14" hidden="1" x14ac:dyDescent="0.2">
      <c r="A9682" t="s">
        <v>78</v>
      </c>
      <c r="B9682" t="s">
        <v>1463</v>
      </c>
      <c r="C9682" t="s">
        <v>1145</v>
      </c>
      <c r="E9682" t="s">
        <v>92</v>
      </c>
      <c r="I9682">
        <v>0</v>
      </c>
      <c r="J9682">
        <v>28.5</v>
      </c>
      <c r="K9682">
        <v>0</v>
      </c>
      <c r="N9682" t="s">
        <v>1465</v>
      </c>
    </row>
    <row r="9683" spans="1:14" hidden="1" x14ac:dyDescent="0.2">
      <c r="A9683" t="s">
        <v>78</v>
      </c>
      <c r="B9683" t="s">
        <v>1463</v>
      </c>
      <c r="C9683" t="s">
        <v>1145</v>
      </c>
      <c r="E9683" t="s">
        <v>1294</v>
      </c>
      <c r="F9683" t="s">
        <v>1295</v>
      </c>
      <c r="G9683" t="s">
        <v>134</v>
      </c>
      <c r="H9683" t="s">
        <v>64</v>
      </c>
      <c r="I9683">
        <v>0</v>
      </c>
      <c r="J9683">
        <v>28.5</v>
      </c>
      <c r="K9683">
        <v>0</v>
      </c>
      <c r="L9683" t="s">
        <v>24</v>
      </c>
      <c r="M9683" t="s">
        <v>1236</v>
      </c>
    </row>
    <row r="9684" spans="1:14" hidden="1" x14ac:dyDescent="0.2">
      <c r="A9684" t="s">
        <v>78</v>
      </c>
      <c r="B9684" t="s">
        <v>1463</v>
      </c>
      <c r="C9684" t="s">
        <v>1145</v>
      </c>
      <c r="E9684" t="s">
        <v>1466</v>
      </c>
      <c r="F9684" t="s">
        <v>1426</v>
      </c>
      <c r="G9684" t="s">
        <v>134</v>
      </c>
      <c r="H9684" t="s">
        <v>32</v>
      </c>
      <c r="I9684">
        <v>0</v>
      </c>
      <c r="J9684">
        <v>28.5</v>
      </c>
      <c r="K9684">
        <v>0</v>
      </c>
      <c r="L9684" t="s">
        <v>24</v>
      </c>
      <c r="M9684" t="s">
        <v>1293</v>
      </c>
    </row>
    <row r="9685" spans="1:14" hidden="1" x14ac:dyDescent="0.2">
      <c r="A9685" t="s">
        <v>78</v>
      </c>
      <c r="B9685" t="s">
        <v>1463</v>
      </c>
      <c r="C9685" t="s">
        <v>1145</v>
      </c>
      <c r="E9685" t="s">
        <v>1307</v>
      </c>
      <c r="F9685" t="s">
        <v>1308</v>
      </c>
      <c r="G9685" t="s">
        <v>134</v>
      </c>
      <c r="H9685" t="s">
        <v>32</v>
      </c>
      <c r="I9685">
        <v>0</v>
      </c>
      <c r="J9685">
        <v>28.5</v>
      </c>
      <c r="K9685">
        <v>0</v>
      </c>
      <c r="L9685" t="s">
        <v>24</v>
      </c>
      <c r="M9685" t="s">
        <v>1244</v>
      </c>
      <c r="N9685" t="s">
        <v>1467</v>
      </c>
    </row>
    <row r="9686" spans="1:14" hidden="1" x14ac:dyDescent="0.2">
      <c r="A9686" t="s">
        <v>78</v>
      </c>
      <c r="B9686" t="s">
        <v>1463</v>
      </c>
      <c r="C9686" t="s">
        <v>1145</v>
      </c>
      <c r="E9686" t="s">
        <v>1260</v>
      </c>
      <c r="F9686" t="s">
        <v>1261</v>
      </c>
      <c r="G9686" t="s">
        <v>134</v>
      </c>
      <c r="H9686" t="s">
        <v>180</v>
      </c>
      <c r="I9686">
        <v>0</v>
      </c>
      <c r="J9686">
        <v>28.5</v>
      </c>
      <c r="K9686">
        <v>0</v>
      </c>
      <c r="L9686" t="s">
        <v>24</v>
      </c>
      <c r="M9686" t="s">
        <v>616</v>
      </c>
    </row>
    <row r="9687" spans="1:14" hidden="1" x14ac:dyDescent="0.2">
      <c r="A9687" t="s">
        <v>78</v>
      </c>
      <c r="B9687" t="s">
        <v>1463</v>
      </c>
      <c r="C9687" t="s">
        <v>1145</v>
      </c>
      <c r="E9687" t="s">
        <v>1331</v>
      </c>
      <c r="F9687" t="s">
        <v>1332</v>
      </c>
      <c r="G9687" t="s">
        <v>1191</v>
      </c>
      <c r="H9687" t="s">
        <v>145</v>
      </c>
      <c r="I9687">
        <v>0</v>
      </c>
      <c r="J9687">
        <v>28.5</v>
      </c>
      <c r="K9687">
        <v>0</v>
      </c>
      <c r="L9687" t="s">
        <v>24</v>
      </c>
      <c r="M9687" t="s">
        <v>1333</v>
      </c>
    </row>
    <row r="9688" spans="1:14" hidden="1" x14ac:dyDescent="0.2">
      <c r="A9688" t="s">
        <v>78</v>
      </c>
      <c r="B9688" t="s">
        <v>1463</v>
      </c>
      <c r="C9688" t="s">
        <v>1145</v>
      </c>
      <c r="E9688" t="s">
        <v>1268</v>
      </c>
      <c r="F9688" t="s">
        <v>629</v>
      </c>
      <c r="G9688" t="s">
        <v>134</v>
      </c>
      <c r="H9688" t="s">
        <v>32</v>
      </c>
      <c r="I9688">
        <v>0</v>
      </c>
      <c r="J9688">
        <v>28.5</v>
      </c>
      <c r="K9688">
        <v>0</v>
      </c>
      <c r="L9688" t="s">
        <v>162</v>
      </c>
    </row>
    <row r="9689" spans="1:14" hidden="1" x14ac:dyDescent="0.2">
      <c r="A9689" t="s">
        <v>78</v>
      </c>
      <c r="B9689" t="s">
        <v>1463</v>
      </c>
      <c r="C9689" t="s">
        <v>1145</v>
      </c>
      <c r="E9689" t="s">
        <v>628</v>
      </c>
      <c r="F9689" t="s">
        <v>629</v>
      </c>
      <c r="G9689" t="s">
        <v>134</v>
      </c>
      <c r="H9689" t="s">
        <v>32</v>
      </c>
      <c r="I9689">
        <v>0</v>
      </c>
      <c r="J9689">
        <v>28.5</v>
      </c>
      <c r="K9689">
        <v>0</v>
      </c>
      <c r="L9689" t="s">
        <v>162</v>
      </c>
      <c r="N9689" t="s">
        <v>1468</v>
      </c>
    </row>
    <row r="9690" spans="1:14" hidden="1" x14ac:dyDescent="0.2">
      <c r="A9690" t="s">
        <v>78</v>
      </c>
      <c r="B9690" t="s">
        <v>1463</v>
      </c>
      <c r="C9690" t="s">
        <v>1145</v>
      </c>
      <c r="E9690" t="s">
        <v>1291</v>
      </c>
      <c r="F9690" t="s">
        <v>1292</v>
      </c>
      <c r="G9690" t="s">
        <v>134</v>
      </c>
      <c r="H9690" t="s">
        <v>32</v>
      </c>
      <c r="I9690">
        <v>0</v>
      </c>
      <c r="J9690">
        <v>28.5</v>
      </c>
      <c r="K9690">
        <v>0</v>
      </c>
      <c r="L9690" t="s">
        <v>24</v>
      </c>
      <c r="M9690" t="s">
        <v>1293</v>
      </c>
    </row>
    <row r="9691" spans="1:14" hidden="1" x14ac:dyDescent="0.2">
      <c r="A9691" t="s">
        <v>78</v>
      </c>
      <c r="B9691" t="s">
        <v>1463</v>
      </c>
      <c r="C9691" t="s">
        <v>1145</v>
      </c>
      <c r="E9691" t="s">
        <v>1289</v>
      </c>
      <c r="F9691" t="s">
        <v>1290</v>
      </c>
      <c r="G9691" t="s">
        <v>1191</v>
      </c>
      <c r="H9691" t="s">
        <v>32</v>
      </c>
      <c r="I9691">
        <v>0</v>
      </c>
      <c r="J9691">
        <v>28.5</v>
      </c>
      <c r="K9691">
        <v>0</v>
      </c>
      <c r="L9691" t="s">
        <v>24</v>
      </c>
      <c r="M9691" t="s">
        <v>1229</v>
      </c>
    </row>
    <row r="9692" spans="1:14" hidden="1" x14ac:dyDescent="0.2">
      <c r="A9692" t="s">
        <v>78</v>
      </c>
      <c r="B9692" t="s">
        <v>1463</v>
      </c>
      <c r="C9692" t="s">
        <v>1145</v>
      </c>
      <c r="E9692" t="s">
        <v>1240</v>
      </c>
      <c r="F9692" t="s">
        <v>1241</v>
      </c>
      <c r="G9692" t="s">
        <v>134</v>
      </c>
      <c r="H9692" t="s">
        <v>64</v>
      </c>
      <c r="I9692">
        <v>0</v>
      </c>
      <c r="J9692">
        <v>28.5</v>
      </c>
      <c r="K9692">
        <v>0</v>
      </c>
      <c r="L9692" t="s">
        <v>24</v>
      </c>
      <c r="M9692" t="s">
        <v>1152</v>
      </c>
    </row>
    <row r="9693" spans="1:14" hidden="1" x14ac:dyDescent="0.2">
      <c r="A9693" t="s">
        <v>78</v>
      </c>
      <c r="B9693" t="s">
        <v>1463</v>
      </c>
      <c r="C9693" t="s">
        <v>1145</v>
      </c>
      <c r="E9693" t="s">
        <v>1219</v>
      </c>
      <c r="F9693" t="s">
        <v>1214</v>
      </c>
      <c r="G9693" t="s">
        <v>134</v>
      </c>
      <c r="H9693" t="s">
        <v>1215</v>
      </c>
      <c r="I9693">
        <v>0</v>
      </c>
      <c r="J9693">
        <v>28.5</v>
      </c>
      <c r="K9693">
        <v>0</v>
      </c>
      <c r="L9693" t="s">
        <v>135</v>
      </c>
      <c r="M9693" t="s">
        <v>1216</v>
      </c>
    </row>
    <row r="9694" spans="1:14" hidden="1" x14ac:dyDescent="0.2">
      <c r="A9694" t="s">
        <v>78</v>
      </c>
      <c r="B9694" t="s">
        <v>1463</v>
      </c>
      <c r="C9694" t="s">
        <v>1145</v>
      </c>
      <c r="E9694" t="s">
        <v>1195</v>
      </c>
      <c r="F9694" t="s">
        <v>1196</v>
      </c>
      <c r="G9694" t="s">
        <v>134</v>
      </c>
      <c r="H9694" t="s">
        <v>64</v>
      </c>
      <c r="I9694">
        <v>0</v>
      </c>
      <c r="J9694">
        <v>28.5</v>
      </c>
      <c r="K9694">
        <v>0</v>
      </c>
      <c r="L9694" t="s">
        <v>24</v>
      </c>
      <c r="M9694" t="s">
        <v>1197</v>
      </c>
    </row>
    <row r="9695" spans="1:14" hidden="1" x14ac:dyDescent="0.2">
      <c r="A9695" t="s">
        <v>78</v>
      </c>
      <c r="B9695" t="s">
        <v>1463</v>
      </c>
      <c r="C9695" t="s">
        <v>1145</v>
      </c>
      <c r="E9695" t="s">
        <v>1343</v>
      </c>
      <c r="F9695" t="s">
        <v>1344</v>
      </c>
      <c r="I9695">
        <v>0</v>
      </c>
      <c r="J9695">
        <v>28.5</v>
      </c>
      <c r="K9695">
        <v>0</v>
      </c>
      <c r="L9695" t="s">
        <v>217</v>
      </c>
      <c r="M9695" t="s">
        <v>1345</v>
      </c>
    </row>
    <row r="9696" spans="1:14" hidden="1" x14ac:dyDescent="0.2">
      <c r="A9696" t="s">
        <v>78</v>
      </c>
      <c r="B9696" t="s">
        <v>1463</v>
      </c>
      <c r="C9696" t="s">
        <v>1145</v>
      </c>
      <c r="E9696" t="s">
        <v>1331</v>
      </c>
      <c r="F9696" t="s">
        <v>1332</v>
      </c>
      <c r="G9696" t="s">
        <v>1191</v>
      </c>
      <c r="H9696" t="s">
        <v>145</v>
      </c>
      <c r="I9696">
        <v>0</v>
      </c>
      <c r="J9696">
        <v>28.5</v>
      </c>
      <c r="K9696">
        <v>0</v>
      </c>
      <c r="L9696" t="s">
        <v>24</v>
      </c>
      <c r="M9696" t="s">
        <v>1333</v>
      </c>
    </row>
    <row r="9697" spans="1:14" hidden="1" x14ac:dyDescent="0.2">
      <c r="A9697" t="s">
        <v>78</v>
      </c>
      <c r="B9697" t="s">
        <v>1463</v>
      </c>
      <c r="C9697" t="s">
        <v>1145</v>
      </c>
      <c r="E9697" t="s">
        <v>1307</v>
      </c>
      <c r="F9697" t="s">
        <v>1308</v>
      </c>
      <c r="G9697" t="s">
        <v>134</v>
      </c>
      <c r="H9697" t="s">
        <v>32</v>
      </c>
      <c r="I9697">
        <v>0</v>
      </c>
      <c r="J9697">
        <v>28.5</v>
      </c>
      <c r="K9697">
        <v>0</v>
      </c>
      <c r="L9697" t="s">
        <v>24</v>
      </c>
      <c r="M9697" t="s">
        <v>1244</v>
      </c>
      <c r="N9697" t="s">
        <v>1469</v>
      </c>
    </row>
    <row r="9698" spans="1:14" hidden="1" x14ac:dyDescent="0.2">
      <c r="A9698" t="s">
        <v>78</v>
      </c>
      <c r="B9698" t="s">
        <v>1463</v>
      </c>
      <c r="C9698" t="s">
        <v>1145</v>
      </c>
      <c r="E9698" t="s">
        <v>1181</v>
      </c>
      <c r="F9698" t="s">
        <v>1182</v>
      </c>
      <c r="G9698" t="s">
        <v>134</v>
      </c>
      <c r="H9698" t="s">
        <v>32</v>
      </c>
      <c r="I9698">
        <v>0</v>
      </c>
      <c r="J9698">
        <v>28.5</v>
      </c>
      <c r="K9698">
        <v>0</v>
      </c>
      <c r="L9698" t="s">
        <v>24</v>
      </c>
      <c r="M9698" t="s">
        <v>1173</v>
      </c>
    </row>
    <row r="9699" spans="1:14" hidden="1" x14ac:dyDescent="0.2">
      <c r="A9699" t="s">
        <v>80</v>
      </c>
      <c r="B9699" t="s">
        <v>1463</v>
      </c>
      <c r="C9699" t="s">
        <v>1145</v>
      </c>
      <c r="E9699" t="s">
        <v>20</v>
      </c>
      <c r="I9699">
        <v>0</v>
      </c>
      <c r="J9699">
        <v>28.5</v>
      </c>
      <c r="K9699">
        <v>0</v>
      </c>
      <c r="N9699" t="s">
        <v>1464</v>
      </c>
    </row>
    <row r="9700" spans="1:14" hidden="1" x14ac:dyDescent="0.2">
      <c r="A9700" t="s">
        <v>80</v>
      </c>
      <c r="B9700" t="s">
        <v>1463</v>
      </c>
      <c r="C9700" t="s">
        <v>1145</v>
      </c>
      <c r="E9700" t="s">
        <v>17</v>
      </c>
      <c r="I9700">
        <v>0</v>
      </c>
      <c r="J9700">
        <v>28.5</v>
      </c>
      <c r="K9700">
        <v>0</v>
      </c>
    </row>
    <row r="9701" spans="1:14" hidden="1" x14ac:dyDescent="0.2">
      <c r="A9701" t="s">
        <v>80</v>
      </c>
      <c r="B9701" t="s">
        <v>1463</v>
      </c>
      <c r="C9701" t="s">
        <v>1145</v>
      </c>
      <c r="E9701" t="s">
        <v>557</v>
      </c>
      <c r="I9701">
        <v>0</v>
      </c>
      <c r="J9701">
        <v>28.5</v>
      </c>
      <c r="K9701">
        <v>0</v>
      </c>
    </row>
    <row r="9702" spans="1:14" hidden="1" x14ac:dyDescent="0.2">
      <c r="A9702" t="s">
        <v>80</v>
      </c>
      <c r="B9702" t="s">
        <v>1463</v>
      </c>
      <c r="C9702" t="s">
        <v>1145</v>
      </c>
      <c r="E9702" t="s">
        <v>46</v>
      </c>
      <c r="I9702">
        <v>0</v>
      </c>
      <c r="J9702">
        <v>28.5</v>
      </c>
      <c r="K9702">
        <v>0</v>
      </c>
    </row>
    <row r="9703" spans="1:14" hidden="1" x14ac:dyDescent="0.2">
      <c r="A9703" t="s">
        <v>80</v>
      </c>
      <c r="B9703" t="s">
        <v>1463</v>
      </c>
      <c r="C9703" t="s">
        <v>1145</v>
      </c>
      <c r="E9703" t="s">
        <v>116</v>
      </c>
      <c r="I9703">
        <v>0</v>
      </c>
      <c r="J9703">
        <v>28.5</v>
      </c>
      <c r="K9703">
        <v>0</v>
      </c>
    </row>
    <row r="9704" spans="1:14" hidden="1" x14ac:dyDescent="0.2">
      <c r="A9704" t="s">
        <v>80</v>
      </c>
      <c r="B9704" t="s">
        <v>1463</v>
      </c>
      <c r="C9704" t="s">
        <v>1145</v>
      </c>
      <c r="E9704" t="s">
        <v>92</v>
      </c>
      <c r="I9704">
        <v>0</v>
      </c>
      <c r="J9704">
        <v>28.5</v>
      </c>
      <c r="K9704">
        <v>0</v>
      </c>
      <c r="N9704" t="s">
        <v>1465</v>
      </c>
    </row>
    <row r="9705" spans="1:14" hidden="1" x14ac:dyDescent="0.2">
      <c r="A9705" t="s">
        <v>80</v>
      </c>
      <c r="B9705" t="s">
        <v>1463</v>
      </c>
      <c r="C9705" t="s">
        <v>1145</v>
      </c>
      <c r="E9705" t="s">
        <v>1294</v>
      </c>
      <c r="F9705" t="s">
        <v>1295</v>
      </c>
      <c r="G9705" t="s">
        <v>134</v>
      </c>
      <c r="H9705" t="s">
        <v>64</v>
      </c>
      <c r="I9705">
        <v>0</v>
      </c>
      <c r="J9705">
        <v>28.5</v>
      </c>
      <c r="K9705">
        <v>0</v>
      </c>
      <c r="L9705" t="s">
        <v>24</v>
      </c>
      <c r="M9705" t="s">
        <v>1236</v>
      </c>
    </row>
    <row r="9706" spans="1:14" hidden="1" x14ac:dyDescent="0.2">
      <c r="A9706" t="s">
        <v>80</v>
      </c>
      <c r="B9706" t="s">
        <v>1463</v>
      </c>
      <c r="C9706" t="s">
        <v>1145</v>
      </c>
      <c r="E9706" t="s">
        <v>1466</v>
      </c>
      <c r="F9706" t="s">
        <v>1426</v>
      </c>
      <c r="G9706" t="s">
        <v>134</v>
      </c>
      <c r="H9706" t="s">
        <v>32</v>
      </c>
      <c r="I9706">
        <v>0</v>
      </c>
      <c r="J9706">
        <v>28.5</v>
      </c>
      <c r="K9706">
        <v>0</v>
      </c>
      <c r="L9706" t="s">
        <v>24</v>
      </c>
      <c r="M9706" t="s">
        <v>1293</v>
      </c>
    </row>
    <row r="9707" spans="1:14" hidden="1" x14ac:dyDescent="0.2">
      <c r="A9707" t="s">
        <v>80</v>
      </c>
      <c r="B9707" t="s">
        <v>1463</v>
      </c>
      <c r="C9707" t="s">
        <v>1145</v>
      </c>
      <c r="E9707" t="s">
        <v>1307</v>
      </c>
      <c r="F9707" t="s">
        <v>1308</v>
      </c>
      <c r="G9707" t="s">
        <v>134</v>
      </c>
      <c r="H9707" t="s">
        <v>32</v>
      </c>
      <c r="I9707">
        <v>0</v>
      </c>
      <c r="J9707">
        <v>28.5</v>
      </c>
      <c r="K9707">
        <v>0</v>
      </c>
      <c r="L9707" t="s">
        <v>24</v>
      </c>
      <c r="M9707" t="s">
        <v>1244</v>
      </c>
      <c r="N9707" t="s">
        <v>1467</v>
      </c>
    </row>
    <row r="9708" spans="1:14" hidden="1" x14ac:dyDescent="0.2">
      <c r="A9708" t="s">
        <v>80</v>
      </c>
      <c r="B9708" t="s">
        <v>1463</v>
      </c>
      <c r="C9708" t="s">
        <v>1145</v>
      </c>
      <c r="E9708" t="s">
        <v>1260</v>
      </c>
      <c r="F9708" t="s">
        <v>1261</v>
      </c>
      <c r="G9708" t="s">
        <v>134</v>
      </c>
      <c r="H9708" t="s">
        <v>180</v>
      </c>
      <c r="I9708">
        <v>0</v>
      </c>
      <c r="J9708">
        <v>28.5</v>
      </c>
      <c r="K9708">
        <v>0</v>
      </c>
      <c r="L9708" t="s">
        <v>24</v>
      </c>
      <c r="M9708" t="s">
        <v>616</v>
      </c>
    </row>
    <row r="9709" spans="1:14" hidden="1" x14ac:dyDescent="0.2">
      <c r="A9709" t="s">
        <v>80</v>
      </c>
      <c r="B9709" t="s">
        <v>1463</v>
      </c>
      <c r="C9709" t="s">
        <v>1145</v>
      </c>
      <c r="E9709" t="s">
        <v>1331</v>
      </c>
      <c r="F9709" t="s">
        <v>1332</v>
      </c>
      <c r="G9709" t="s">
        <v>1191</v>
      </c>
      <c r="H9709" t="s">
        <v>145</v>
      </c>
      <c r="I9709">
        <v>0</v>
      </c>
      <c r="J9709">
        <v>28.5</v>
      </c>
      <c r="K9709">
        <v>0</v>
      </c>
      <c r="L9709" t="s">
        <v>24</v>
      </c>
      <c r="M9709" t="s">
        <v>1333</v>
      </c>
    </row>
    <row r="9710" spans="1:14" hidden="1" x14ac:dyDescent="0.2">
      <c r="A9710" t="s">
        <v>80</v>
      </c>
      <c r="B9710" t="s">
        <v>1463</v>
      </c>
      <c r="C9710" t="s">
        <v>1145</v>
      </c>
      <c r="E9710" t="s">
        <v>1268</v>
      </c>
      <c r="F9710" t="s">
        <v>629</v>
      </c>
      <c r="G9710" t="s">
        <v>134</v>
      </c>
      <c r="H9710" t="s">
        <v>32</v>
      </c>
      <c r="I9710">
        <v>0</v>
      </c>
      <c r="J9710">
        <v>28.5</v>
      </c>
      <c r="K9710">
        <v>0</v>
      </c>
      <c r="L9710" t="s">
        <v>162</v>
      </c>
    </row>
    <row r="9711" spans="1:14" hidden="1" x14ac:dyDescent="0.2">
      <c r="A9711" t="s">
        <v>80</v>
      </c>
      <c r="B9711" t="s">
        <v>1463</v>
      </c>
      <c r="C9711" t="s">
        <v>1145</v>
      </c>
      <c r="E9711" t="s">
        <v>628</v>
      </c>
      <c r="F9711" t="s">
        <v>629</v>
      </c>
      <c r="G9711" t="s">
        <v>134</v>
      </c>
      <c r="H9711" t="s">
        <v>32</v>
      </c>
      <c r="I9711">
        <v>0</v>
      </c>
      <c r="J9711">
        <v>28.5</v>
      </c>
      <c r="K9711">
        <v>0</v>
      </c>
      <c r="L9711" t="s">
        <v>162</v>
      </c>
      <c r="N9711" t="s">
        <v>1468</v>
      </c>
    </row>
    <row r="9712" spans="1:14" hidden="1" x14ac:dyDescent="0.2">
      <c r="A9712" t="s">
        <v>80</v>
      </c>
      <c r="B9712" t="s">
        <v>1463</v>
      </c>
      <c r="C9712" t="s">
        <v>1145</v>
      </c>
      <c r="E9712" t="s">
        <v>1291</v>
      </c>
      <c r="F9712" t="s">
        <v>1292</v>
      </c>
      <c r="G9712" t="s">
        <v>134</v>
      </c>
      <c r="H9712" t="s">
        <v>32</v>
      </c>
      <c r="I9712">
        <v>0</v>
      </c>
      <c r="J9712">
        <v>28.5</v>
      </c>
      <c r="K9712">
        <v>0</v>
      </c>
      <c r="L9712" t="s">
        <v>24</v>
      </c>
      <c r="M9712" t="s">
        <v>1293</v>
      </c>
    </row>
    <row r="9713" spans="1:14" hidden="1" x14ac:dyDescent="0.2">
      <c r="A9713" t="s">
        <v>80</v>
      </c>
      <c r="B9713" t="s">
        <v>1463</v>
      </c>
      <c r="C9713" t="s">
        <v>1145</v>
      </c>
      <c r="E9713" t="s">
        <v>1289</v>
      </c>
      <c r="F9713" t="s">
        <v>1290</v>
      </c>
      <c r="G9713" t="s">
        <v>1191</v>
      </c>
      <c r="H9713" t="s">
        <v>32</v>
      </c>
      <c r="I9713">
        <v>0</v>
      </c>
      <c r="J9713">
        <v>28.5</v>
      </c>
      <c r="K9713">
        <v>0</v>
      </c>
      <c r="L9713" t="s">
        <v>24</v>
      </c>
      <c r="M9713" t="s">
        <v>1229</v>
      </c>
    </row>
    <row r="9714" spans="1:14" hidden="1" x14ac:dyDescent="0.2">
      <c r="A9714" t="s">
        <v>80</v>
      </c>
      <c r="B9714" t="s">
        <v>1463</v>
      </c>
      <c r="C9714" t="s">
        <v>1145</v>
      </c>
      <c r="E9714" t="s">
        <v>1240</v>
      </c>
      <c r="F9714" t="s">
        <v>1241</v>
      </c>
      <c r="G9714" t="s">
        <v>134</v>
      </c>
      <c r="H9714" t="s">
        <v>64</v>
      </c>
      <c r="I9714">
        <v>0</v>
      </c>
      <c r="J9714">
        <v>28.5</v>
      </c>
      <c r="K9714">
        <v>0</v>
      </c>
      <c r="L9714" t="s">
        <v>24</v>
      </c>
      <c r="M9714" t="s">
        <v>1152</v>
      </c>
    </row>
    <row r="9715" spans="1:14" hidden="1" x14ac:dyDescent="0.2">
      <c r="A9715" t="s">
        <v>80</v>
      </c>
      <c r="B9715" t="s">
        <v>1463</v>
      </c>
      <c r="C9715" t="s">
        <v>1145</v>
      </c>
      <c r="E9715" t="s">
        <v>1219</v>
      </c>
      <c r="F9715" t="s">
        <v>1214</v>
      </c>
      <c r="G9715" t="s">
        <v>134</v>
      </c>
      <c r="H9715" t="s">
        <v>1215</v>
      </c>
      <c r="I9715">
        <v>0</v>
      </c>
      <c r="J9715">
        <v>28.5</v>
      </c>
      <c r="K9715">
        <v>0</v>
      </c>
      <c r="L9715" t="s">
        <v>135</v>
      </c>
      <c r="M9715" t="s">
        <v>1216</v>
      </c>
    </row>
    <row r="9716" spans="1:14" hidden="1" x14ac:dyDescent="0.2">
      <c r="A9716" t="s">
        <v>80</v>
      </c>
      <c r="B9716" t="s">
        <v>1463</v>
      </c>
      <c r="C9716" t="s">
        <v>1145</v>
      </c>
      <c r="E9716" t="s">
        <v>1195</v>
      </c>
      <c r="F9716" t="s">
        <v>1196</v>
      </c>
      <c r="G9716" t="s">
        <v>134</v>
      </c>
      <c r="H9716" t="s">
        <v>64</v>
      </c>
      <c r="I9716">
        <v>0</v>
      </c>
      <c r="J9716">
        <v>28.5</v>
      </c>
      <c r="K9716">
        <v>0</v>
      </c>
      <c r="L9716" t="s">
        <v>24</v>
      </c>
      <c r="M9716" t="s">
        <v>1197</v>
      </c>
    </row>
    <row r="9717" spans="1:14" hidden="1" x14ac:dyDescent="0.2">
      <c r="A9717" t="s">
        <v>80</v>
      </c>
      <c r="B9717" t="s">
        <v>1463</v>
      </c>
      <c r="C9717" t="s">
        <v>1145</v>
      </c>
      <c r="E9717" t="s">
        <v>1343</v>
      </c>
      <c r="F9717" t="s">
        <v>1344</v>
      </c>
      <c r="I9717">
        <v>0</v>
      </c>
      <c r="J9717">
        <v>28.5</v>
      </c>
      <c r="K9717">
        <v>0</v>
      </c>
      <c r="L9717" t="s">
        <v>217</v>
      </c>
      <c r="M9717" t="s">
        <v>1345</v>
      </c>
    </row>
    <row r="9718" spans="1:14" hidden="1" x14ac:dyDescent="0.2">
      <c r="A9718" t="s">
        <v>80</v>
      </c>
      <c r="B9718" t="s">
        <v>1463</v>
      </c>
      <c r="C9718" t="s">
        <v>1145</v>
      </c>
      <c r="E9718" t="s">
        <v>1331</v>
      </c>
      <c r="F9718" t="s">
        <v>1332</v>
      </c>
      <c r="G9718" t="s">
        <v>1191</v>
      </c>
      <c r="H9718" t="s">
        <v>145</v>
      </c>
      <c r="I9718">
        <v>0</v>
      </c>
      <c r="J9718">
        <v>28.5</v>
      </c>
      <c r="K9718">
        <v>0</v>
      </c>
      <c r="L9718" t="s">
        <v>24</v>
      </c>
      <c r="M9718" t="s">
        <v>1333</v>
      </c>
    </row>
    <row r="9719" spans="1:14" hidden="1" x14ac:dyDescent="0.2">
      <c r="A9719" t="s">
        <v>80</v>
      </c>
      <c r="B9719" t="s">
        <v>1463</v>
      </c>
      <c r="C9719" t="s">
        <v>1145</v>
      </c>
      <c r="E9719" t="s">
        <v>1307</v>
      </c>
      <c r="F9719" t="s">
        <v>1308</v>
      </c>
      <c r="G9719" t="s">
        <v>134</v>
      </c>
      <c r="H9719" t="s">
        <v>32</v>
      </c>
      <c r="I9719">
        <v>0</v>
      </c>
      <c r="J9719">
        <v>28.5</v>
      </c>
      <c r="K9719">
        <v>0</v>
      </c>
      <c r="L9719" t="s">
        <v>24</v>
      </c>
      <c r="M9719" t="s">
        <v>1244</v>
      </c>
      <c r="N9719" t="s">
        <v>1469</v>
      </c>
    </row>
    <row r="9720" spans="1:14" hidden="1" x14ac:dyDescent="0.2">
      <c r="A9720" t="s">
        <v>80</v>
      </c>
      <c r="B9720" t="s">
        <v>1463</v>
      </c>
      <c r="C9720" t="s">
        <v>1145</v>
      </c>
      <c r="E9720" t="s">
        <v>1181</v>
      </c>
      <c r="F9720" t="s">
        <v>1182</v>
      </c>
      <c r="G9720" t="s">
        <v>134</v>
      </c>
      <c r="H9720" t="s">
        <v>32</v>
      </c>
      <c r="I9720">
        <v>0</v>
      </c>
      <c r="J9720">
        <v>28.5</v>
      </c>
      <c r="K9720">
        <v>0</v>
      </c>
      <c r="L9720" t="s">
        <v>24</v>
      </c>
      <c r="M9720" t="s">
        <v>1173</v>
      </c>
    </row>
    <row r="9721" spans="1:14" hidden="1" x14ac:dyDescent="0.2">
      <c r="A9721" t="s">
        <v>81</v>
      </c>
      <c r="B9721" t="s">
        <v>1463</v>
      </c>
      <c r="C9721" t="s">
        <v>1145</v>
      </c>
      <c r="E9721" t="s">
        <v>20</v>
      </c>
      <c r="I9721">
        <v>0</v>
      </c>
      <c r="J9721">
        <v>28.5</v>
      </c>
      <c r="K9721">
        <v>0</v>
      </c>
      <c r="N9721" t="s">
        <v>1464</v>
      </c>
    </row>
    <row r="9722" spans="1:14" hidden="1" x14ac:dyDescent="0.2">
      <c r="A9722" t="s">
        <v>81</v>
      </c>
      <c r="B9722" t="s">
        <v>1463</v>
      </c>
      <c r="C9722" t="s">
        <v>1145</v>
      </c>
      <c r="E9722" t="s">
        <v>17</v>
      </c>
      <c r="I9722">
        <v>16</v>
      </c>
      <c r="J9722">
        <v>28.5</v>
      </c>
      <c r="K9722">
        <v>456</v>
      </c>
    </row>
    <row r="9723" spans="1:14" hidden="1" x14ac:dyDescent="0.2">
      <c r="A9723" t="s">
        <v>81</v>
      </c>
      <c r="B9723" t="s">
        <v>1463</v>
      </c>
      <c r="C9723" t="s">
        <v>1145</v>
      </c>
      <c r="E9723" t="s">
        <v>557</v>
      </c>
      <c r="I9723">
        <v>0</v>
      </c>
      <c r="J9723">
        <v>28.5</v>
      </c>
      <c r="K9723">
        <v>0</v>
      </c>
    </row>
    <row r="9724" spans="1:14" hidden="1" x14ac:dyDescent="0.2">
      <c r="A9724" t="s">
        <v>81</v>
      </c>
      <c r="B9724" t="s">
        <v>1463</v>
      </c>
      <c r="C9724" t="s">
        <v>1145</v>
      </c>
      <c r="E9724" t="s">
        <v>46</v>
      </c>
      <c r="I9724">
        <v>0</v>
      </c>
      <c r="J9724">
        <v>28.5</v>
      </c>
      <c r="K9724">
        <v>0</v>
      </c>
    </row>
    <row r="9725" spans="1:14" hidden="1" x14ac:dyDescent="0.2">
      <c r="A9725" t="s">
        <v>81</v>
      </c>
      <c r="B9725" t="s">
        <v>1463</v>
      </c>
      <c r="C9725" t="s">
        <v>1145</v>
      </c>
      <c r="E9725" t="s">
        <v>116</v>
      </c>
      <c r="I9725">
        <v>0</v>
      </c>
      <c r="J9725">
        <v>28.5</v>
      </c>
      <c r="K9725">
        <v>0</v>
      </c>
    </row>
    <row r="9726" spans="1:14" hidden="1" x14ac:dyDescent="0.2">
      <c r="A9726" t="s">
        <v>81</v>
      </c>
      <c r="B9726" t="s">
        <v>1463</v>
      </c>
      <c r="C9726" t="s">
        <v>1145</v>
      </c>
      <c r="E9726" t="s">
        <v>92</v>
      </c>
      <c r="I9726">
        <v>0</v>
      </c>
      <c r="J9726">
        <v>28.5</v>
      </c>
      <c r="K9726">
        <v>0</v>
      </c>
      <c r="N9726" t="s">
        <v>1465</v>
      </c>
    </row>
    <row r="9727" spans="1:14" hidden="1" x14ac:dyDescent="0.2">
      <c r="A9727" t="s">
        <v>81</v>
      </c>
      <c r="B9727" t="s">
        <v>1463</v>
      </c>
      <c r="C9727" t="s">
        <v>1145</v>
      </c>
      <c r="E9727" t="s">
        <v>1294</v>
      </c>
      <c r="F9727" t="s">
        <v>1295</v>
      </c>
      <c r="G9727" t="s">
        <v>134</v>
      </c>
      <c r="H9727" t="s">
        <v>64</v>
      </c>
      <c r="I9727">
        <v>0</v>
      </c>
      <c r="J9727">
        <v>28.5</v>
      </c>
      <c r="K9727">
        <v>0</v>
      </c>
      <c r="L9727" t="s">
        <v>24</v>
      </c>
      <c r="M9727" t="s">
        <v>1236</v>
      </c>
    </row>
    <row r="9728" spans="1:14" hidden="1" x14ac:dyDescent="0.2">
      <c r="A9728" t="s">
        <v>81</v>
      </c>
      <c r="B9728" t="s">
        <v>1463</v>
      </c>
      <c r="C9728" t="s">
        <v>1145</v>
      </c>
      <c r="E9728" t="s">
        <v>1466</v>
      </c>
      <c r="F9728" t="s">
        <v>1426</v>
      </c>
      <c r="G9728" t="s">
        <v>134</v>
      </c>
      <c r="H9728" t="s">
        <v>32</v>
      </c>
      <c r="I9728">
        <v>0</v>
      </c>
      <c r="J9728">
        <v>28.5</v>
      </c>
      <c r="K9728">
        <v>0</v>
      </c>
      <c r="L9728" t="s">
        <v>24</v>
      </c>
      <c r="M9728" t="s">
        <v>1293</v>
      </c>
    </row>
    <row r="9729" spans="1:14" hidden="1" x14ac:dyDescent="0.2">
      <c r="A9729" t="s">
        <v>81</v>
      </c>
      <c r="B9729" t="s">
        <v>1463</v>
      </c>
      <c r="C9729" t="s">
        <v>1145</v>
      </c>
      <c r="E9729" t="s">
        <v>1307</v>
      </c>
      <c r="F9729" t="s">
        <v>1308</v>
      </c>
      <c r="G9729" t="s">
        <v>134</v>
      </c>
      <c r="H9729" t="s">
        <v>32</v>
      </c>
      <c r="I9729">
        <v>0</v>
      </c>
      <c r="J9729">
        <v>28.5</v>
      </c>
      <c r="K9729">
        <v>0</v>
      </c>
      <c r="L9729" t="s">
        <v>24</v>
      </c>
      <c r="M9729" t="s">
        <v>1244</v>
      </c>
      <c r="N9729" t="s">
        <v>1467</v>
      </c>
    </row>
    <row r="9730" spans="1:14" hidden="1" x14ac:dyDescent="0.2">
      <c r="A9730" t="s">
        <v>81</v>
      </c>
      <c r="B9730" t="s">
        <v>1463</v>
      </c>
      <c r="C9730" t="s">
        <v>1145</v>
      </c>
      <c r="E9730" t="s">
        <v>1260</v>
      </c>
      <c r="F9730" t="s">
        <v>1261</v>
      </c>
      <c r="G9730" t="s">
        <v>134</v>
      </c>
      <c r="H9730" t="s">
        <v>180</v>
      </c>
      <c r="I9730">
        <v>0</v>
      </c>
      <c r="J9730">
        <v>28.5</v>
      </c>
      <c r="K9730">
        <v>0</v>
      </c>
      <c r="L9730" t="s">
        <v>24</v>
      </c>
      <c r="M9730" t="s">
        <v>616</v>
      </c>
    </row>
    <row r="9731" spans="1:14" hidden="1" x14ac:dyDescent="0.2">
      <c r="A9731" t="s">
        <v>81</v>
      </c>
      <c r="B9731" t="s">
        <v>1463</v>
      </c>
      <c r="C9731" t="s">
        <v>1145</v>
      </c>
      <c r="E9731" t="s">
        <v>1331</v>
      </c>
      <c r="F9731" t="s">
        <v>1332</v>
      </c>
      <c r="G9731" t="s">
        <v>1191</v>
      </c>
      <c r="H9731" t="s">
        <v>145</v>
      </c>
      <c r="I9731">
        <v>0</v>
      </c>
      <c r="J9731">
        <v>28.5</v>
      </c>
      <c r="K9731">
        <v>0</v>
      </c>
      <c r="L9731" t="s">
        <v>24</v>
      </c>
      <c r="M9731" t="s">
        <v>1333</v>
      </c>
    </row>
    <row r="9732" spans="1:14" hidden="1" x14ac:dyDescent="0.2">
      <c r="A9732" t="s">
        <v>81</v>
      </c>
      <c r="B9732" t="s">
        <v>1463</v>
      </c>
      <c r="C9732" t="s">
        <v>1145</v>
      </c>
      <c r="E9732" t="s">
        <v>1268</v>
      </c>
      <c r="F9732" t="s">
        <v>629</v>
      </c>
      <c r="G9732" t="s">
        <v>134</v>
      </c>
      <c r="H9732" t="s">
        <v>32</v>
      </c>
      <c r="I9732">
        <v>0</v>
      </c>
      <c r="J9732">
        <v>28.5</v>
      </c>
      <c r="K9732">
        <v>0</v>
      </c>
      <c r="L9732" t="s">
        <v>162</v>
      </c>
    </row>
    <row r="9733" spans="1:14" hidden="1" x14ac:dyDescent="0.2">
      <c r="A9733" t="s">
        <v>81</v>
      </c>
      <c r="B9733" t="s">
        <v>1463</v>
      </c>
      <c r="C9733" t="s">
        <v>1145</v>
      </c>
      <c r="E9733" t="s">
        <v>628</v>
      </c>
      <c r="F9733" t="s">
        <v>629</v>
      </c>
      <c r="G9733" t="s">
        <v>134</v>
      </c>
      <c r="H9733" t="s">
        <v>32</v>
      </c>
      <c r="I9733">
        <v>0</v>
      </c>
      <c r="J9733">
        <v>28.5</v>
      </c>
      <c r="K9733">
        <v>0</v>
      </c>
      <c r="L9733" t="s">
        <v>162</v>
      </c>
      <c r="N9733" t="s">
        <v>1468</v>
      </c>
    </row>
    <row r="9734" spans="1:14" hidden="1" x14ac:dyDescent="0.2">
      <c r="A9734" t="s">
        <v>81</v>
      </c>
      <c r="B9734" t="s">
        <v>1463</v>
      </c>
      <c r="C9734" t="s">
        <v>1145</v>
      </c>
      <c r="E9734" t="s">
        <v>1291</v>
      </c>
      <c r="F9734" t="s">
        <v>1292</v>
      </c>
      <c r="G9734" t="s">
        <v>134</v>
      </c>
      <c r="H9734" t="s">
        <v>32</v>
      </c>
      <c r="I9734">
        <v>0</v>
      </c>
      <c r="J9734">
        <v>28.5</v>
      </c>
      <c r="K9734">
        <v>0</v>
      </c>
      <c r="L9734" t="s">
        <v>24</v>
      </c>
      <c r="M9734" t="s">
        <v>1293</v>
      </c>
    </row>
    <row r="9735" spans="1:14" hidden="1" x14ac:dyDescent="0.2">
      <c r="A9735" t="s">
        <v>81</v>
      </c>
      <c r="B9735" t="s">
        <v>1463</v>
      </c>
      <c r="C9735" t="s">
        <v>1145</v>
      </c>
      <c r="E9735" t="s">
        <v>1289</v>
      </c>
      <c r="F9735" t="s">
        <v>1290</v>
      </c>
      <c r="G9735" t="s">
        <v>1191</v>
      </c>
      <c r="H9735" t="s">
        <v>32</v>
      </c>
      <c r="I9735">
        <v>0</v>
      </c>
      <c r="J9735">
        <v>28.5</v>
      </c>
      <c r="K9735">
        <v>0</v>
      </c>
      <c r="L9735" t="s">
        <v>24</v>
      </c>
      <c r="M9735" t="s">
        <v>1229</v>
      </c>
    </row>
    <row r="9736" spans="1:14" hidden="1" x14ac:dyDescent="0.2">
      <c r="A9736" t="s">
        <v>81</v>
      </c>
      <c r="B9736" t="s">
        <v>1463</v>
      </c>
      <c r="C9736" t="s">
        <v>1145</v>
      </c>
      <c r="E9736" t="s">
        <v>1240</v>
      </c>
      <c r="F9736" t="s">
        <v>1241</v>
      </c>
      <c r="G9736" t="s">
        <v>134</v>
      </c>
      <c r="H9736" t="s">
        <v>64</v>
      </c>
      <c r="I9736">
        <v>0</v>
      </c>
      <c r="J9736">
        <v>28.5</v>
      </c>
      <c r="K9736">
        <v>0</v>
      </c>
      <c r="L9736" t="s">
        <v>24</v>
      </c>
      <c r="M9736" t="s">
        <v>1152</v>
      </c>
    </row>
    <row r="9737" spans="1:14" hidden="1" x14ac:dyDescent="0.2">
      <c r="A9737" t="s">
        <v>81</v>
      </c>
      <c r="B9737" t="s">
        <v>1463</v>
      </c>
      <c r="C9737" t="s">
        <v>1145</v>
      </c>
      <c r="E9737" t="s">
        <v>1219</v>
      </c>
      <c r="F9737" t="s">
        <v>1214</v>
      </c>
      <c r="G9737" t="s">
        <v>134</v>
      </c>
      <c r="H9737" t="s">
        <v>1215</v>
      </c>
      <c r="I9737">
        <v>0</v>
      </c>
      <c r="J9737">
        <v>28.5</v>
      </c>
      <c r="K9737">
        <v>0</v>
      </c>
      <c r="L9737" t="s">
        <v>135</v>
      </c>
      <c r="M9737" t="s">
        <v>1216</v>
      </c>
    </row>
    <row r="9738" spans="1:14" hidden="1" x14ac:dyDescent="0.2">
      <c r="A9738" t="s">
        <v>81</v>
      </c>
      <c r="B9738" t="s">
        <v>1463</v>
      </c>
      <c r="C9738" t="s">
        <v>1145</v>
      </c>
      <c r="E9738" t="s">
        <v>1195</v>
      </c>
      <c r="F9738" t="s">
        <v>1196</v>
      </c>
      <c r="G9738" t="s">
        <v>134</v>
      </c>
      <c r="H9738" t="s">
        <v>64</v>
      </c>
      <c r="I9738">
        <v>0</v>
      </c>
      <c r="J9738">
        <v>28.5</v>
      </c>
      <c r="K9738">
        <v>0</v>
      </c>
      <c r="L9738" t="s">
        <v>24</v>
      </c>
      <c r="M9738" t="s">
        <v>1197</v>
      </c>
    </row>
    <row r="9739" spans="1:14" hidden="1" x14ac:dyDescent="0.2">
      <c r="A9739" t="s">
        <v>81</v>
      </c>
      <c r="B9739" t="s">
        <v>1463</v>
      </c>
      <c r="C9739" t="s">
        <v>1145</v>
      </c>
      <c r="E9739" t="s">
        <v>1343</v>
      </c>
      <c r="F9739" t="s">
        <v>1344</v>
      </c>
      <c r="I9739">
        <v>0</v>
      </c>
      <c r="J9739">
        <v>28.5</v>
      </c>
      <c r="K9739">
        <v>0</v>
      </c>
      <c r="L9739" t="s">
        <v>217</v>
      </c>
      <c r="M9739" t="s">
        <v>1345</v>
      </c>
    </row>
    <row r="9740" spans="1:14" hidden="1" x14ac:dyDescent="0.2">
      <c r="A9740" t="s">
        <v>81</v>
      </c>
      <c r="B9740" t="s">
        <v>1463</v>
      </c>
      <c r="C9740" t="s">
        <v>1145</v>
      </c>
      <c r="E9740" t="s">
        <v>1331</v>
      </c>
      <c r="F9740" t="s">
        <v>1332</v>
      </c>
      <c r="G9740" t="s">
        <v>1191</v>
      </c>
      <c r="H9740" t="s">
        <v>145</v>
      </c>
      <c r="I9740">
        <v>0</v>
      </c>
      <c r="J9740">
        <v>28.5</v>
      </c>
      <c r="K9740">
        <v>0</v>
      </c>
      <c r="L9740" t="s">
        <v>24</v>
      </c>
      <c r="M9740" t="s">
        <v>1333</v>
      </c>
    </row>
    <row r="9741" spans="1:14" hidden="1" x14ac:dyDescent="0.2">
      <c r="A9741" t="s">
        <v>81</v>
      </c>
      <c r="B9741" t="s">
        <v>1463</v>
      </c>
      <c r="C9741" t="s">
        <v>1145</v>
      </c>
      <c r="E9741" t="s">
        <v>1307</v>
      </c>
      <c r="F9741" t="s">
        <v>1308</v>
      </c>
      <c r="G9741" t="s">
        <v>134</v>
      </c>
      <c r="H9741" t="s">
        <v>32</v>
      </c>
      <c r="I9741">
        <v>0</v>
      </c>
      <c r="J9741">
        <v>28.5</v>
      </c>
      <c r="K9741">
        <v>0</v>
      </c>
      <c r="L9741" t="s">
        <v>24</v>
      </c>
      <c r="M9741" t="s">
        <v>1244</v>
      </c>
      <c r="N9741" t="s">
        <v>1469</v>
      </c>
    </row>
    <row r="9742" spans="1:14" hidden="1" x14ac:dyDescent="0.2">
      <c r="A9742" t="s">
        <v>81</v>
      </c>
      <c r="B9742" t="s">
        <v>1463</v>
      </c>
      <c r="C9742" t="s">
        <v>1145</v>
      </c>
      <c r="E9742" t="s">
        <v>1181</v>
      </c>
      <c r="F9742" t="s">
        <v>1182</v>
      </c>
      <c r="G9742" t="s">
        <v>134</v>
      </c>
      <c r="H9742" t="s">
        <v>32</v>
      </c>
      <c r="I9742">
        <v>0</v>
      </c>
      <c r="J9742">
        <v>28.5</v>
      </c>
      <c r="K9742">
        <v>0</v>
      </c>
      <c r="L9742" t="s">
        <v>24</v>
      </c>
      <c r="M9742" t="s">
        <v>1173</v>
      </c>
    </row>
    <row r="9743" spans="1:14" hidden="1" x14ac:dyDescent="0.2">
      <c r="A9743" t="s">
        <v>82</v>
      </c>
      <c r="B9743" t="s">
        <v>1463</v>
      </c>
      <c r="C9743" t="s">
        <v>1145</v>
      </c>
      <c r="E9743" t="s">
        <v>20</v>
      </c>
      <c r="I9743">
        <v>8</v>
      </c>
      <c r="J9743">
        <v>28.5</v>
      </c>
      <c r="K9743">
        <v>228</v>
      </c>
      <c r="N9743" t="s">
        <v>1470</v>
      </c>
    </row>
    <row r="9744" spans="1:14" hidden="1" x14ac:dyDescent="0.2">
      <c r="A9744" t="s">
        <v>82</v>
      </c>
      <c r="B9744" t="s">
        <v>1463</v>
      </c>
      <c r="C9744" t="s">
        <v>1145</v>
      </c>
      <c r="E9744" t="s">
        <v>17</v>
      </c>
      <c r="I9744">
        <v>4</v>
      </c>
      <c r="J9744">
        <v>28.5</v>
      </c>
      <c r="K9744">
        <v>114</v>
      </c>
    </row>
    <row r="9745" spans="1:14" hidden="1" x14ac:dyDescent="0.2">
      <c r="A9745" t="s">
        <v>82</v>
      </c>
      <c r="B9745" t="s">
        <v>1463</v>
      </c>
      <c r="C9745" t="s">
        <v>1145</v>
      </c>
      <c r="E9745" t="s">
        <v>557</v>
      </c>
      <c r="I9745">
        <v>0</v>
      </c>
      <c r="J9745">
        <v>28.5</v>
      </c>
      <c r="K9745">
        <v>0</v>
      </c>
    </row>
    <row r="9746" spans="1:14" hidden="1" x14ac:dyDescent="0.2">
      <c r="A9746" t="s">
        <v>82</v>
      </c>
      <c r="B9746" t="s">
        <v>1463</v>
      </c>
      <c r="C9746" t="s">
        <v>1145</v>
      </c>
      <c r="E9746" t="s">
        <v>46</v>
      </c>
      <c r="I9746">
        <v>0</v>
      </c>
      <c r="J9746">
        <v>28.5</v>
      </c>
      <c r="K9746">
        <v>0</v>
      </c>
    </row>
    <row r="9747" spans="1:14" hidden="1" x14ac:dyDescent="0.2">
      <c r="A9747" t="s">
        <v>82</v>
      </c>
      <c r="B9747" t="s">
        <v>1463</v>
      </c>
      <c r="C9747" t="s">
        <v>1145</v>
      </c>
      <c r="E9747" t="s">
        <v>116</v>
      </c>
      <c r="I9747">
        <v>0</v>
      </c>
      <c r="J9747">
        <v>28.5</v>
      </c>
      <c r="K9747">
        <v>0</v>
      </c>
    </row>
    <row r="9748" spans="1:14" hidden="1" x14ac:dyDescent="0.2">
      <c r="A9748" t="s">
        <v>82</v>
      </c>
      <c r="B9748" t="s">
        <v>1463</v>
      </c>
      <c r="C9748" t="s">
        <v>1145</v>
      </c>
      <c r="E9748" t="s">
        <v>92</v>
      </c>
      <c r="I9748">
        <v>0</v>
      </c>
      <c r="J9748">
        <v>28.5</v>
      </c>
      <c r="K9748">
        <v>0</v>
      </c>
      <c r="N9748" t="s">
        <v>1465</v>
      </c>
    </row>
    <row r="9749" spans="1:14" hidden="1" x14ac:dyDescent="0.2">
      <c r="A9749" t="s">
        <v>82</v>
      </c>
      <c r="B9749" t="s">
        <v>1463</v>
      </c>
      <c r="C9749" t="s">
        <v>1145</v>
      </c>
      <c r="E9749" t="s">
        <v>1294</v>
      </c>
      <c r="F9749" t="s">
        <v>1295</v>
      </c>
      <c r="G9749" t="s">
        <v>134</v>
      </c>
      <c r="H9749" t="s">
        <v>64</v>
      </c>
      <c r="I9749">
        <v>0</v>
      </c>
      <c r="J9749">
        <v>28.5</v>
      </c>
      <c r="K9749">
        <v>0</v>
      </c>
      <c r="L9749" t="s">
        <v>24</v>
      </c>
      <c r="M9749" t="s">
        <v>1236</v>
      </c>
    </row>
    <row r="9750" spans="1:14" hidden="1" x14ac:dyDescent="0.2">
      <c r="A9750" t="s">
        <v>82</v>
      </c>
      <c r="B9750" t="s">
        <v>1463</v>
      </c>
      <c r="C9750" t="s">
        <v>1145</v>
      </c>
      <c r="E9750" t="s">
        <v>1466</v>
      </c>
      <c r="F9750" t="s">
        <v>1426</v>
      </c>
      <c r="G9750" t="s">
        <v>134</v>
      </c>
      <c r="H9750" t="s">
        <v>32</v>
      </c>
      <c r="I9750">
        <v>0</v>
      </c>
      <c r="J9750">
        <v>28.5</v>
      </c>
      <c r="K9750">
        <v>0</v>
      </c>
      <c r="L9750" t="s">
        <v>24</v>
      </c>
      <c r="M9750" t="s">
        <v>1293</v>
      </c>
    </row>
    <row r="9751" spans="1:14" hidden="1" x14ac:dyDescent="0.2">
      <c r="A9751" t="s">
        <v>82</v>
      </c>
      <c r="B9751" t="s">
        <v>1463</v>
      </c>
      <c r="C9751" t="s">
        <v>1145</v>
      </c>
      <c r="E9751" t="s">
        <v>1307</v>
      </c>
      <c r="F9751" t="s">
        <v>1308</v>
      </c>
      <c r="G9751" t="s">
        <v>134</v>
      </c>
      <c r="H9751" t="s">
        <v>32</v>
      </c>
      <c r="I9751">
        <v>0</v>
      </c>
      <c r="J9751">
        <v>28.5</v>
      </c>
      <c r="K9751">
        <v>0</v>
      </c>
      <c r="L9751" t="s">
        <v>24</v>
      </c>
      <c r="M9751" t="s">
        <v>1244</v>
      </c>
      <c r="N9751" t="s">
        <v>1467</v>
      </c>
    </row>
    <row r="9752" spans="1:14" hidden="1" x14ac:dyDescent="0.2">
      <c r="A9752" t="s">
        <v>82</v>
      </c>
      <c r="B9752" t="s">
        <v>1463</v>
      </c>
      <c r="C9752" t="s">
        <v>1145</v>
      </c>
      <c r="E9752" t="s">
        <v>1260</v>
      </c>
      <c r="F9752" t="s">
        <v>1261</v>
      </c>
      <c r="G9752" t="s">
        <v>134</v>
      </c>
      <c r="H9752" t="s">
        <v>180</v>
      </c>
      <c r="I9752">
        <v>0</v>
      </c>
      <c r="J9752">
        <v>28.5</v>
      </c>
      <c r="K9752">
        <v>0</v>
      </c>
      <c r="L9752" t="s">
        <v>24</v>
      </c>
      <c r="M9752" t="s">
        <v>616</v>
      </c>
    </row>
    <row r="9753" spans="1:14" hidden="1" x14ac:dyDescent="0.2">
      <c r="A9753" t="s">
        <v>82</v>
      </c>
      <c r="B9753" t="s">
        <v>1463</v>
      </c>
      <c r="C9753" t="s">
        <v>1145</v>
      </c>
      <c r="E9753" t="s">
        <v>1331</v>
      </c>
      <c r="F9753" t="s">
        <v>1332</v>
      </c>
      <c r="G9753" t="s">
        <v>1191</v>
      </c>
      <c r="H9753" t="s">
        <v>145</v>
      </c>
      <c r="I9753">
        <v>0</v>
      </c>
      <c r="J9753">
        <v>28.5</v>
      </c>
      <c r="K9753">
        <v>0</v>
      </c>
      <c r="L9753" t="s">
        <v>24</v>
      </c>
      <c r="M9753" t="s">
        <v>1333</v>
      </c>
    </row>
    <row r="9754" spans="1:14" hidden="1" x14ac:dyDescent="0.2">
      <c r="A9754" t="s">
        <v>82</v>
      </c>
      <c r="B9754" t="s">
        <v>1463</v>
      </c>
      <c r="C9754" t="s">
        <v>1145</v>
      </c>
      <c r="E9754" t="s">
        <v>1268</v>
      </c>
      <c r="F9754" t="s">
        <v>629</v>
      </c>
      <c r="G9754" t="s">
        <v>134</v>
      </c>
      <c r="H9754" t="s">
        <v>32</v>
      </c>
      <c r="I9754">
        <v>0</v>
      </c>
      <c r="J9754">
        <v>28.5</v>
      </c>
      <c r="K9754">
        <v>0</v>
      </c>
      <c r="L9754" t="s">
        <v>162</v>
      </c>
    </row>
    <row r="9755" spans="1:14" hidden="1" x14ac:dyDescent="0.2">
      <c r="A9755" t="s">
        <v>82</v>
      </c>
      <c r="B9755" t="s">
        <v>1463</v>
      </c>
      <c r="C9755" t="s">
        <v>1145</v>
      </c>
      <c r="E9755" t="s">
        <v>628</v>
      </c>
      <c r="F9755" t="s">
        <v>629</v>
      </c>
      <c r="G9755" t="s">
        <v>134</v>
      </c>
      <c r="H9755" t="s">
        <v>32</v>
      </c>
      <c r="I9755">
        <v>0</v>
      </c>
      <c r="J9755">
        <v>28.5</v>
      </c>
      <c r="K9755">
        <v>0</v>
      </c>
      <c r="L9755" t="s">
        <v>162</v>
      </c>
      <c r="N9755" t="s">
        <v>1468</v>
      </c>
    </row>
    <row r="9756" spans="1:14" hidden="1" x14ac:dyDescent="0.2">
      <c r="A9756" t="s">
        <v>82</v>
      </c>
      <c r="B9756" t="s">
        <v>1463</v>
      </c>
      <c r="C9756" t="s">
        <v>1145</v>
      </c>
      <c r="E9756" t="s">
        <v>1291</v>
      </c>
      <c r="F9756" t="s">
        <v>1292</v>
      </c>
      <c r="G9756" t="s">
        <v>134</v>
      </c>
      <c r="H9756" t="s">
        <v>32</v>
      </c>
      <c r="I9756">
        <v>0</v>
      </c>
      <c r="J9756">
        <v>28.5</v>
      </c>
      <c r="K9756">
        <v>0</v>
      </c>
      <c r="L9756" t="s">
        <v>24</v>
      </c>
      <c r="M9756" t="s">
        <v>1293</v>
      </c>
    </row>
    <row r="9757" spans="1:14" hidden="1" x14ac:dyDescent="0.2">
      <c r="A9757" t="s">
        <v>82</v>
      </c>
      <c r="B9757" t="s">
        <v>1463</v>
      </c>
      <c r="C9757" t="s">
        <v>1145</v>
      </c>
      <c r="E9757" t="s">
        <v>1289</v>
      </c>
      <c r="F9757" t="s">
        <v>1290</v>
      </c>
      <c r="G9757" t="s">
        <v>1191</v>
      </c>
      <c r="H9757" t="s">
        <v>32</v>
      </c>
      <c r="I9757">
        <v>0</v>
      </c>
      <c r="J9757">
        <v>28.5</v>
      </c>
      <c r="K9757">
        <v>0</v>
      </c>
      <c r="L9757" t="s">
        <v>24</v>
      </c>
      <c r="M9757" t="s">
        <v>1229</v>
      </c>
    </row>
    <row r="9758" spans="1:14" hidden="1" x14ac:dyDescent="0.2">
      <c r="A9758" t="s">
        <v>82</v>
      </c>
      <c r="B9758" t="s">
        <v>1463</v>
      </c>
      <c r="C9758" t="s">
        <v>1145</v>
      </c>
      <c r="E9758" t="s">
        <v>1240</v>
      </c>
      <c r="F9758" t="s">
        <v>1241</v>
      </c>
      <c r="G9758" t="s">
        <v>134</v>
      </c>
      <c r="H9758" t="s">
        <v>64</v>
      </c>
      <c r="I9758">
        <v>0</v>
      </c>
      <c r="J9758">
        <v>28.5</v>
      </c>
      <c r="K9758">
        <v>0</v>
      </c>
      <c r="L9758" t="s">
        <v>24</v>
      </c>
      <c r="M9758" t="s">
        <v>1152</v>
      </c>
    </row>
    <row r="9759" spans="1:14" hidden="1" x14ac:dyDescent="0.2">
      <c r="A9759" t="s">
        <v>82</v>
      </c>
      <c r="B9759" t="s">
        <v>1463</v>
      </c>
      <c r="C9759" t="s">
        <v>1145</v>
      </c>
      <c r="E9759" t="s">
        <v>1219</v>
      </c>
      <c r="F9759" t="s">
        <v>1214</v>
      </c>
      <c r="G9759" t="s">
        <v>134</v>
      </c>
      <c r="H9759" t="s">
        <v>1215</v>
      </c>
      <c r="I9759">
        <v>0</v>
      </c>
      <c r="J9759">
        <v>28.5</v>
      </c>
      <c r="K9759">
        <v>0</v>
      </c>
      <c r="L9759" t="s">
        <v>135</v>
      </c>
      <c r="M9759" t="s">
        <v>1216</v>
      </c>
    </row>
    <row r="9760" spans="1:14" hidden="1" x14ac:dyDescent="0.2">
      <c r="A9760" t="s">
        <v>82</v>
      </c>
      <c r="B9760" t="s">
        <v>1463</v>
      </c>
      <c r="C9760" t="s">
        <v>1145</v>
      </c>
      <c r="E9760" t="s">
        <v>1195</v>
      </c>
      <c r="F9760" t="s">
        <v>1196</v>
      </c>
      <c r="G9760" t="s">
        <v>134</v>
      </c>
      <c r="H9760" t="s">
        <v>64</v>
      </c>
      <c r="I9760">
        <v>0</v>
      </c>
      <c r="J9760">
        <v>28.5</v>
      </c>
      <c r="K9760">
        <v>0</v>
      </c>
      <c r="L9760" t="s">
        <v>24</v>
      </c>
      <c r="M9760" t="s">
        <v>1197</v>
      </c>
    </row>
    <row r="9761" spans="1:14" hidden="1" x14ac:dyDescent="0.2">
      <c r="A9761" t="s">
        <v>82</v>
      </c>
      <c r="B9761" t="s">
        <v>1463</v>
      </c>
      <c r="C9761" t="s">
        <v>1145</v>
      </c>
      <c r="E9761" t="s">
        <v>1343</v>
      </c>
      <c r="F9761" t="s">
        <v>1344</v>
      </c>
      <c r="I9761">
        <v>0</v>
      </c>
      <c r="J9761">
        <v>28.5</v>
      </c>
      <c r="K9761">
        <v>0</v>
      </c>
      <c r="L9761" t="s">
        <v>217</v>
      </c>
      <c r="M9761" t="s">
        <v>1345</v>
      </c>
    </row>
    <row r="9762" spans="1:14" hidden="1" x14ac:dyDescent="0.2">
      <c r="A9762" t="s">
        <v>82</v>
      </c>
      <c r="B9762" t="s">
        <v>1463</v>
      </c>
      <c r="C9762" t="s">
        <v>1145</v>
      </c>
      <c r="E9762" t="s">
        <v>1331</v>
      </c>
      <c r="F9762" t="s">
        <v>1332</v>
      </c>
      <c r="G9762" t="s">
        <v>1191</v>
      </c>
      <c r="H9762" t="s">
        <v>145</v>
      </c>
      <c r="I9762">
        <v>0</v>
      </c>
      <c r="J9762">
        <v>28.5</v>
      </c>
      <c r="K9762">
        <v>0</v>
      </c>
      <c r="L9762" t="s">
        <v>24</v>
      </c>
      <c r="M9762" t="s">
        <v>1333</v>
      </c>
    </row>
    <row r="9763" spans="1:14" hidden="1" x14ac:dyDescent="0.2">
      <c r="A9763" t="s">
        <v>82</v>
      </c>
      <c r="B9763" t="s">
        <v>1463</v>
      </c>
      <c r="C9763" t="s">
        <v>1145</v>
      </c>
      <c r="E9763" t="s">
        <v>1307</v>
      </c>
      <c r="F9763" t="s">
        <v>1308</v>
      </c>
      <c r="G9763" t="s">
        <v>134</v>
      </c>
      <c r="H9763" t="s">
        <v>32</v>
      </c>
      <c r="I9763">
        <v>0</v>
      </c>
      <c r="J9763">
        <v>28.5</v>
      </c>
      <c r="K9763">
        <v>0</v>
      </c>
      <c r="L9763" t="s">
        <v>24</v>
      </c>
      <c r="M9763" t="s">
        <v>1244</v>
      </c>
      <c r="N9763" t="s">
        <v>1469</v>
      </c>
    </row>
    <row r="9764" spans="1:14" hidden="1" x14ac:dyDescent="0.2">
      <c r="A9764" t="s">
        <v>82</v>
      </c>
      <c r="B9764" t="s">
        <v>1463</v>
      </c>
      <c r="C9764" t="s">
        <v>1145</v>
      </c>
      <c r="E9764" t="s">
        <v>1181</v>
      </c>
      <c r="F9764" t="s">
        <v>1182</v>
      </c>
      <c r="G9764" t="s">
        <v>134</v>
      </c>
      <c r="H9764" t="s">
        <v>32</v>
      </c>
      <c r="I9764">
        <v>0</v>
      </c>
      <c r="J9764">
        <v>28.5</v>
      </c>
      <c r="K9764">
        <v>0</v>
      </c>
      <c r="L9764" t="s">
        <v>24</v>
      </c>
      <c r="M9764" t="s">
        <v>1173</v>
      </c>
    </row>
    <row r="9765" spans="1:14" hidden="1" x14ac:dyDescent="0.2">
      <c r="A9765" t="s">
        <v>83</v>
      </c>
      <c r="B9765" t="s">
        <v>1463</v>
      </c>
      <c r="C9765" t="s">
        <v>1145</v>
      </c>
      <c r="E9765" t="s">
        <v>20</v>
      </c>
      <c r="I9765">
        <v>8</v>
      </c>
      <c r="J9765">
        <v>28.5</v>
      </c>
      <c r="K9765">
        <v>228</v>
      </c>
      <c r="N9765" t="s">
        <v>1464</v>
      </c>
    </row>
    <row r="9766" spans="1:14" hidden="1" x14ac:dyDescent="0.2">
      <c r="A9766" t="s">
        <v>83</v>
      </c>
      <c r="B9766" t="s">
        <v>1463</v>
      </c>
      <c r="C9766" t="s">
        <v>1145</v>
      </c>
      <c r="E9766" t="s">
        <v>17</v>
      </c>
      <c r="I9766">
        <v>0</v>
      </c>
      <c r="J9766">
        <v>28.5</v>
      </c>
      <c r="K9766">
        <v>0</v>
      </c>
    </row>
    <row r="9767" spans="1:14" hidden="1" x14ac:dyDescent="0.2">
      <c r="A9767" t="s">
        <v>83</v>
      </c>
      <c r="B9767" t="s">
        <v>1463</v>
      </c>
      <c r="C9767" t="s">
        <v>1145</v>
      </c>
      <c r="E9767" t="s">
        <v>557</v>
      </c>
      <c r="I9767">
        <v>0</v>
      </c>
      <c r="J9767">
        <v>28.5</v>
      </c>
      <c r="K9767">
        <v>0</v>
      </c>
    </row>
    <row r="9768" spans="1:14" hidden="1" x14ac:dyDescent="0.2">
      <c r="A9768" t="s">
        <v>83</v>
      </c>
      <c r="B9768" t="s">
        <v>1463</v>
      </c>
      <c r="C9768" t="s">
        <v>1145</v>
      </c>
      <c r="E9768" t="s">
        <v>46</v>
      </c>
      <c r="I9768">
        <v>0</v>
      </c>
      <c r="J9768">
        <v>28.5</v>
      </c>
      <c r="K9768">
        <v>0</v>
      </c>
    </row>
    <row r="9769" spans="1:14" hidden="1" x14ac:dyDescent="0.2">
      <c r="A9769" t="s">
        <v>83</v>
      </c>
      <c r="B9769" t="s">
        <v>1463</v>
      </c>
      <c r="C9769" t="s">
        <v>1145</v>
      </c>
      <c r="E9769" t="s">
        <v>116</v>
      </c>
      <c r="I9769">
        <v>0</v>
      </c>
      <c r="J9769">
        <v>28.5</v>
      </c>
      <c r="K9769">
        <v>0</v>
      </c>
    </row>
    <row r="9770" spans="1:14" hidden="1" x14ac:dyDescent="0.2">
      <c r="A9770" t="s">
        <v>83</v>
      </c>
      <c r="B9770" t="s">
        <v>1463</v>
      </c>
      <c r="C9770" t="s">
        <v>1145</v>
      </c>
      <c r="E9770" t="s">
        <v>92</v>
      </c>
      <c r="I9770">
        <v>0</v>
      </c>
      <c r="J9770">
        <v>28.5</v>
      </c>
      <c r="K9770">
        <v>0</v>
      </c>
      <c r="N9770" t="s">
        <v>1465</v>
      </c>
    </row>
    <row r="9771" spans="1:14" hidden="1" x14ac:dyDescent="0.2">
      <c r="A9771" t="s">
        <v>83</v>
      </c>
      <c r="B9771" t="s">
        <v>1463</v>
      </c>
      <c r="C9771" t="s">
        <v>1145</v>
      </c>
      <c r="E9771" t="s">
        <v>1294</v>
      </c>
      <c r="F9771" t="s">
        <v>1295</v>
      </c>
      <c r="G9771" t="s">
        <v>134</v>
      </c>
      <c r="H9771" t="s">
        <v>64</v>
      </c>
      <c r="I9771">
        <v>0</v>
      </c>
      <c r="J9771">
        <v>28.5</v>
      </c>
      <c r="K9771">
        <v>0</v>
      </c>
      <c r="L9771" t="s">
        <v>24</v>
      </c>
      <c r="M9771" t="s">
        <v>1236</v>
      </c>
    </row>
    <row r="9772" spans="1:14" hidden="1" x14ac:dyDescent="0.2">
      <c r="A9772" t="s">
        <v>83</v>
      </c>
      <c r="B9772" t="s">
        <v>1463</v>
      </c>
      <c r="C9772" t="s">
        <v>1145</v>
      </c>
      <c r="E9772" t="s">
        <v>1466</v>
      </c>
      <c r="F9772" t="s">
        <v>1426</v>
      </c>
      <c r="G9772" t="s">
        <v>134</v>
      </c>
      <c r="H9772" t="s">
        <v>32</v>
      </c>
      <c r="I9772">
        <v>0</v>
      </c>
      <c r="J9772">
        <v>28.5</v>
      </c>
      <c r="K9772">
        <v>0</v>
      </c>
      <c r="L9772" t="s">
        <v>24</v>
      </c>
      <c r="M9772" t="s">
        <v>1293</v>
      </c>
    </row>
    <row r="9773" spans="1:14" hidden="1" x14ac:dyDescent="0.2">
      <c r="A9773" t="s">
        <v>83</v>
      </c>
      <c r="B9773" t="s">
        <v>1463</v>
      </c>
      <c r="C9773" t="s">
        <v>1145</v>
      </c>
      <c r="E9773" t="s">
        <v>1307</v>
      </c>
      <c r="F9773" t="s">
        <v>1308</v>
      </c>
      <c r="G9773" t="s">
        <v>134</v>
      </c>
      <c r="H9773" t="s">
        <v>32</v>
      </c>
      <c r="I9773">
        <v>0</v>
      </c>
      <c r="J9773">
        <v>28.5</v>
      </c>
      <c r="K9773">
        <v>0</v>
      </c>
      <c r="L9773" t="s">
        <v>24</v>
      </c>
      <c r="M9773" t="s">
        <v>1244</v>
      </c>
      <c r="N9773" t="s">
        <v>1467</v>
      </c>
    </row>
    <row r="9774" spans="1:14" hidden="1" x14ac:dyDescent="0.2">
      <c r="A9774" t="s">
        <v>83</v>
      </c>
      <c r="B9774" t="s">
        <v>1463</v>
      </c>
      <c r="C9774" t="s">
        <v>1145</v>
      </c>
      <c r="E9774" t="s">
        <v>1260</v>
      </c>
      <c r="F9774" t="s">
        <v>1261</v>
      </c>
      <c r="G9774" t="s">
        <v>134</v>
      </c>
      <c r="H9774" t="s">
        <v>180</v>
      </c>
      <c r="I9774">
        <v>0</v>
      </c>
      <c r="J9774">
        <v>28.5</v>
      </c>
      <c r="K9774">
        <v>0</v>
      </c>
      <c r="L9774" t="s">
        <v>24</v>
      </c>
      <c r="M9774" t="s">
        <v>616</v>
      </c>
    </row>
    <row r="9775" spans="1:14" hidden="1" x14ac:dyDescent="0.2">
      <c r="A9775" t="s">
        <v>83</v>
      </c>
      <c r="B9775" t="s">
        <v>1463</v>
      </c>
      <c r="C9775" t="s">
        <v>1145</v>
      </c>
      <c r="E9775" t="s">
        <v>1331</v>
      </c>
      <c r="F9775" t="s">
        <v>1332</v>
      </c>
      <c r="G9775" t="s">
        <v>1191</v>
      </c>
      <c r="H9775" t="s">
        <v>145</v>
      </c>
      <c r="I9775">
        <v>0</v>
      </c>
      <c r="J9775">
        <v>28.5</v>
      </c>
      <c r="K9775">
        <v>0</v>
      </c>
      <c r="L9775" t="s">
        <v>24</v>
      </c>
      <c r="M9775" t="s">
        <v>1333</v>
      </c>
    </row>
    <row r="9776" spans="1:14" hidden="1" x14ac:dyDescent="0.2">
      <c r="A9776" t="s">
        <v>83</v>
      </c>
      <c r="B9776" t="s">
        <v>1463</v>
      </c>
      <c r="C9776" t="s">
        <v>1145</v>
      </c>
      <c r="E9776" t="s">
        <v>1268</v>
      </c>
      <c r="F9776" t="s">
        <v>629</v>
      </c>
      <c r="G9776" t="s">
        <v>134</v>
      </c>
      <c r="H9776" t="s">
        <v>32</v>
      </c>
      <c r="I9776">
        <v>0</v>
      </c>
      <c r="J9776">
        <v>28.5</v>
      </c>
      <c r="K9776">
        <v>0</v>
      </c>
      <c r="L9776" t="s">
        <v>162</v>
      </c>
    </row>
    <row r="9777" spans="1:14" hidden="1" x14ac:dyDescent="0.2">
      <c r="A9777" t="s">
        <v>83</v>
      </c>
      <c r="B9777" t="s">
        <v>1463</v>
      </c>
      <c r="C9777" t="s">
        <v>1145</v>
      </c>
      <c r="E9777" t="s">
        <v>628</v>
      </c>
      <c r="F9777" t="s">
        <v>629</v>
      </c>
      <c r="G9777" t="s">
        <v>134</v>
      </c>
      <c r="H9777" t="s">
        <v>32</v>
      </c>
      <c r="I9777">
        <v>0</v>
      </c>
      <c r="J9777">
        <v>28.5</v>
      </c>
      <c r="K9777">
        <v>0</v>
      </c>
      <c r="L9777" t="s">
        <v>162</v>
      </c>
      <c r="N9777" t="s">
        <v>1468</v>
      </c>
    </row>
    <row r="9778" spans="1:14" hidden="1" x14ac:dyDescent="0.2">
      <c r="A9778" t="s">
        <v>83</v>
      </c>
      <c r="B9778" t="s">
        <v>1463</v>
      </c>
      <c r="C9778" t="s">
        <v>1145</v>
      </c>
      <c r="E9778" t="s">
        <v>1291</v>
      </c>
      <c r="F9778" t="s">
        <v>1292</v>
      </c>
      <c r="G9778" t="s">
        <v>134</v>
      </c>
      <c r="H9778" t="s">
        <v>32</v>
      </c>
      <c r="I9778">
        <v>0</v>
      </c>
      <c r="J9778">
        <v>28.5</v>
      </c>
      <c r="K9778">
        <v>0</v>
      </c>
      <c r="L9778" t="s">
        <v>24</v>
      </c>
      <c r="M9778" t="s">
        <v>1293</v>
      </c>
    </row>
    <row r="9779" spans="1:14" hidden="1" x14ac:dyDescent="0.2">
      <c r="A9779" t="s">
        <v>83</v>
      </c>
      <c r="B9779" t="s">
        <v>1463</v>
      </c>
      <c r="C9779" t="s">
        <v>1145</v>
      </c>
      <c r="E9779" t="s">
        <v>1289</v>
      </c>
      <c r="F9779" t="s">
        <v>1290</v>
      </c>
      <c r="G9779" t="s">
        <v>1191</v>
      </c>
      <c r="H9779" t="s">
        <v>32</v>
      </c>
      <c r="I9779">
        <v>0</v>
      </c>
      <c r="J9779">
        <v>28.5</v>
      </c>
      <c r="K9779">
        <v>0</v>
      </c>
      <c r="L9779" t="s">
        <v>24</v>
      </c>
      <c r="M9779" t="s">
        <v>1229</v>
      </c>
    </row>
    <row r="9780" spans="1:14" hidden="1" x14ac:dyDescent="0.2">
      <c r="A9780" t="s">
        <v>83</v>
      </c>
      <c r="B9780" t="s">
        <v>1463</v>
      </c>
      <c r="C9780" t="s">
        <v>1145</v>
      </c>
      <c r="E9780" t="s">
        <v>1240</v>
      </c>
      <c r="F9780" t="s">
        <v>1241</v>
      </c>
      <c r="G9780" t="s">
        <v>134</v>
      </c>
      <c r="H9780" t="s">
        <v>64</v>
      </c>
      <c r="I9780">
        <v>0</v>
      </c>
      <c r="J9780">
        <v>28.5</v>
      </c>
      <c r="K9780">
        <v>0</v>
      </c>
      <c r="L9780" t="s">
        <v>24</v>
      </c>
      <c r="M9780" t="s">
        <v>1152</v>
      </c>
    </row>
    <row r="9781" spans="1:14" hidden="1" x14ac:dyDescent="0.2">
      <c r="A9781" t="s">
        <v>83</v>
      </c>
      <c r="B9781" t="s">
        <v>1463</v>
      </c>
      <c r="C9781" t="s">
        <v>1145</v>
      </c>
      <c r="E9781" t="s">
        <v>1219</v>
      </c>
      <c r="F9781" t="s">
        <v>1214</v>
      </c>
      <c r="G9781" t="s">
        <v>134</v>
      </c>
      <c r="H9781" t="s">
        <v>1215</v>
      </c>
      <c r="I9781">
        <v>0</v>
      </c>
      <c r="J9781">
        <v>28.5</v>
      </c>
      <c r="K9781">
        <v>0</v>
      </c>
      <c r="L9781" t="s">
        <v>135</v>
      </c>
      <c r="M9781" t="s">
        <v>1216</v>
      </c>
    </row>
    <row r="9782" spans="1:14" hidden="1" x14ac:dyDescent="0.2">
      <c r="A9782" t="s">
        <v>83</v>
      </c>
      <c r="B9782" t="s">
        <v>1463</v>
      </c>
      <c r="C9782" t="s">
        <v>1145</v>
      </c>
      <c r="E9782" t="s">
        <v>1195</v>
      </c>
      <c r="F9782" t="s">
        <v>1196</v>
      </c>
      <c r="G9782" t="s">
        <v>134</v>
      </c>
      <c r="H9782" t="s">
        <v>64</v>
      </c>
      <c r="I9782">
        <v>0</v>
      </c>
      <c r="J9782">
        <v>28.5</v>
      </c>
      <c r="K9782">
        <v>0</v>
      </c>
      <c r="L9782" t="s">
        <v>24</v>
      </c>
      <c r="M9782" t="s">
        <v>1197</v>
      </c>
    </row>
    <row r="9783" spans="1:14" hidden="1" x14ac:dyDescent="0.2">
      <c r="A9783" t="s">
        <v>83</v>
      </c>
      <c r="B9783" t="s">
        <v>1463</v>
      </c>
      <c r="C9783" t="s">
        <v>1145</v>
      </c>
      <c r="E9783" t="s">
        <v>1343</v>
      </c>
      <c r="F9783" t="s">
        <v>1344</v>
      </c>
      <c r="I9783">
        <v>0</v>
      </c>
      <c r="J9783">
        <v>28.5</v>
      </c>
      <c r="K9783">
        <v>0</v>
      </c>
      <c r="L9783" t="s">
        <v>217</v>
      </c>
      <c r="M9783" t="s">
        <v>1345</v>
      </c>
    </row>
    <row r="9784" spans="1:14" hidden="1" x14ac:dyDescent="0.2">
      <c r="A9784" t="s">
        <v>83</v>
      </c>
      <c r="B9784" t="s">
        <v>1463</v>
      </c>
      <c r="C9784" t="s">
        <v>1145</v>
      </c>
      <c r="E9784" t="s">
        <v>1331</v>
      </c>
      <c r="F9784" t="s">
        <v>1332</v>
      </c>
      <c r="G9784" t="s">
        <v>1191</v>
      </c>
      <c r="H9784" t="s">
        <v>145</v>
      </c>
      <c r="I9784">
        <v>0</v>
      </c>
      <c r="J9784">
        <v>28.5</v>
      </c>
      <c r="K9784">
        <v>0</v>
      </c>
      <c r="L9784" t="s">
        <v>24</v>
      </c>
      <c r="M9784" t="s">
        <v>1333</v>
      </c>
    </row>
    <row r="9785" spans="1:14" hidden="1" x14ac:dyDescent="0.2">
      <c r="A9785" t="s">
        <v>83</v>
      </c>
      <c r="B9785" t="s">
        <v>1463</v>
      </c>
      <c r="C9785" t="s">
        <v>1145</v>
      </c>
      <c r="E9785" t="s">
        <v>1307</v>
      </c>
      <c r="F9785" t="s">
        <v>1308</v>
      </c>
      <c r="G9785" t="s">
        <v>134</v>
      </c>
      <c r="H9785" t="s">
        <v>32</v>
      </c>
      <c r="I9785">
        <v>0</v>
      </c>
      <c r="J9785">
        <v>28.5</v>
      </c>
      <c r="K9785">
        <v>0</v>
      </c>
      <c r="L9785" t="s">
        <v>24</v>
      </c>
      <c r="M9785" t="s">
        <v>1244</v>
      </c>
      <c r="N9785" t="s">
        <v>1469</v>
      </c>
    </row>
    <row r="9786" spans="1:14" hidden="1" x14ac:dyDescent="0.2">
      <c r="A9786" t="s">
        <v>83</v>
      </c>
      <c r="B9786" t="s">
        <v>1463</v>
      </c>
      <c r="C9786" t="s">
        <v>1145</v>
      </c>
      <c r="E9786" t="s">
        <v>1181</v>
      </c>
      <c r="F9786" t="s">
        <v>1182</v>
      </c>
      <c r="G9786" t="s">
        <v>134</v>
      </c>
      <c r="H9786" t="s">
        <v>32</v>
      </c>
      <c r="I9786">
        <v>0</v>
      </c>
      <c r="J9786">
        <v>28.5</v>
      </c>
      <c r="K9786">
        <v>0</v>
      </c>
      <c r="L9786" t="s">
        <v>24</v>
      </c>
      <c r="M9786" t="s">
        <v>1173</v>
      </c>
    </row>
    <row r="9787" spans="1:14" hidden="1" x14ac:dyDescent="0.2">
      <c r="A9787" t="s">
        <v>84</v>
      </c>
      <c r="B9787" t="s">
        <v>1463</v>
      </c>
      <c r="C9787" t="s">
        <v>1145</v>
      </c>
      <c r="E9787" t="s">
        <v>20</v>
      </c>
      <c r="I9787">
        <v>0</v>
      </c>
      <c r="J9787">
        <v>28.5</v>
      </c>
      <c r="K9787">
        <v>0</v>
      </c>
      <c r="N9787" t="s">
        <v>1464</v>
      </c>
    </row>
    <row r="9788" spans="1:14" hidden="1" x14ac:dyDescent="0.2">
      <c r="A9788" t="s">
        <v>84</v>
      </c>
      <c r="B9788" t="s">
        <v>1463</v>
      </c>
      <c r="C9788" t="s">
        <v>1145</v>
      </c>
      <c r="E9788" t="s">
        <v>17</v>
      </c>
      <c r="I9788">
        <v>0</v>
      </c>
      <c r="J9788">
        <v>28.5</v>
      </c>
      <c r="K9788">
        <v>0</v>
      </c>
    </row>
    <row r="9789" spans="1:14" hidden="1" x14ac:dyDescent="0.2">
      <c r="A9789" t="s">
        <v>84</v>
      </c>
      <c r="B9789" t="s">
        <v>1463</v>
      </c>
      <c r="C9789" t="s">
        <v>1145</v>
      </c>
      <c r="E9789" t="s">
        <v>557</v>
      </c>
      <c r="I9789">
        <v>0</v>
      </c>
      <c r="J9789">
        <v>28.5</v>
      </c>
      <c r="K9789">
        <v>0</v>
      </c>
    </row>
    <row r="9790" spans="1:14" hidden="1" x14ac:dyDescent="0.2">
      <c r="A9790" t="s">
        <v>84</v>
      </c>
      <c r="B9790" t="s">
        <v>1463</v>
      </c>
      <c r="C9790" t="s">
        <v>1145</v>
      </c>
      <c r="E9790" t="s">
        <v>46</v>
      </c>
      <c r="I9790">
        <v>0</v>
      </c>
      <c r="J9790">
        <v>28.5</v>
      </c>
      <c r="K9790">
        <v>0</v>
      </c>
    </row>
    <row r="9791" spans="1:14" hidden="1" x14ac:dyDescent="0.2">
      <c r="A9791" t="s">
        <v>84</v>
      </c>
      <c r="B9791" t="s">
        <v>1463</v>
      </c>
      <c r="C9791" t="s">
        <v>1145</v>
      </c>
      <c r="E9791" t="s">
        <v>116</v>
      </c>
      <c r="I9791">
        <v>0</v>
      </c>
      <c r="J9791">
        <v>28.5</v>
      </c>
      <c r="K9791">
        <v>0</v>
      </c>
    </row>
    <row r="9792" spans="1:14" hidden="1" x14ac:dyDescent="0.2">
      <c r="A9792" t="s">
        <v>84</v>
      </c>
      <c r="B9792" t="s">
        <v>1463</v>
      </c>
      <c r="C9792" t="s">
        <v>1145</v>
      </c>
      <c r="E9792" t="s">
        <v>92</v>
      </c>
      <c r="I9792">
        <v>0</v>
      </c>
      <c r="J9792">
        <v>28.5</v>
      </c>
      <c r="K9792">
        <v>0</v>
      </c>
      <c r="N9792" t="s">
        <v>1465</v>
      </c>
    </row>
    <row r="9793" spans="1:14" hidden="1" x14ac:dyDescent="0.2">
      <c r="A9793" t="s">
        <v>84</v>
      </c>
      <c r="B9793" t="s">
        <v>1463</v>
      </c>
      <c r="C9793" t="s">
        <v>1145</v>
      </c>
      <c r="E9793" t="s">
        <v>1294</v>
      </c>
      <c r="F9793" t="s">
        <v>1295</v>
      </c>
      <c r="G9793" t="s">
        <v>134</v>
      </c>
      <c r="H9793" t="s">
        <v>64</v>
      </c>
      <c r="I9793">
        <v>0</v>
      </c>
      <c r="J9793">
        <v>28.5</v>
      </c>
      <c r="K9793">
        <v>0</v>
      </c>
      <c r="L9793" t="s">
        <v>24</v>
      </c>
      <c r="M9793" t="s">
        <v>1236</v>
      </c>
    </row>
    <row r="9794" spans="1:14" hidden="1" x14ac:dyDescent="0.2">
      <c r="A9794" t="s">
        <v>84</v>
      </c>
      <c r="B9794" t="s">
        <v>1463</v>
      </c>
      <c r="C9794" t="s">
        <v>1145</v>
      </c>
      <c r="E9794" t="s">
        <v>1466</v>
      </c>
      <c r="F9794" t="s">
        <v>1426</v>
      </c>
      <c r="G9794" t="s">
        <v>134</v>
      </c>
      <c r="H9794" t="s">
        <v>32</v>
      </c>
      <c r="I9794">
        <v>0</v>
      </c>
      <c r="J9794">
        <v>28.5</v>
      </c>
      <c r="K9794">
        <v>0</v>
      </c>
      <c r="L9794" t="s">
        <v>24</v>
      </c>
      <c r="M9794" t="s">
        <v>1293</v>
      </c>
    </row>
    <row r="9795" spans="1:14" hidden="1" x14ac:dyDescent="0.2">
      <c r="A9795" t="s">
        <v>84</v>
      </c>
      <c r="B9795" t="s">
        <v>1463</v>
      </c>
      <c r="C9795" t="s">
        <v>1145</v>
      </c>
      <c r="E9795" t="s">
        <v>1307</v>
      </c>
      <c r="F9795" t="s">
        <v>1308</v>
      </c>
      <c r="G9795" t="s">
        <v>134</v>
      </c>
      <c r="H9795" t="s">
        <v>32</v>
      </c>
      <c r="I9795">
        <v>0</v>
      </c>
      <c r="J9795">
        <v>28.5</v>
      </c>
      <c r="K9795">
        <v>0</v>
      </c>
      <c r="L9795" t="s">
        <v>24</v>
      </c>
      <c r="M9795" t="s">
        <v>1244</v>
      </c>
      <c r="N9795" t="s">
        <v>1467</v>
      </c>
    </row>
    <row r="9796" spans="1:14" hidden="1" x14ac:dyDescent="0.2">
      <c r="A9796" t="s">
        <v>84</v>
      </c>
      <c r="B9796" t="s">
        <v>1463</v>
      </c>
      <c r="C9796" t="s">
        <v>1145</v>
      </c>
      <c r="E9796" t="s">
        <v>1260</v>
      </c>
      <c r="F9796" t="s">
        <v>1261</v>
      </c>
      <c r="G9796" t="s">
        <v>134</v>
      </c>
      <c r="H9796" t="s">
        <v>180</v>
      </c>
      <c r="I9796">
        <v>0</v>
      </c>
      <c r="J9796">
        <v>28.5</v>
      </c>
      <c r="K9796">
        <v>0</v>
      </c>
      <c r="L9796" t="s">
        <v>24</v>
      </c>
      <c r="M9796" t="s">
        <v>616</v>
      </c>
    </row>
    <row r="9797" spans="1:14" hidden="1" x14ac:dyDescent="0.2">
      <c r="A9797" t="s">
        <v>84</v>
      </c>
      <c r="B9797" t="s">
        <v>1463</v>
      </c>
      <c r="C9797" t="s">
        <v>1145</v>
      </c>
      <c r="E9797" t="s">
        <v>1331</v>
      </c>
      <c r="F9797" t="s">
        <v>1332</v>
      </c>
      <c r="G9797" t="s">
        <v>1191</v>
      </c>
      <c r="H9797" t="s">
        <v>145</v>
      </c>
      <c r="I9797">
        <v>0</v>
      </c>
      <c r="J9797">
        <v>28.5</v>
      </c>
      <c r="K9797">
        <v>0</v>
      </c>
      <c r="L9797" t="s">
        <v>24</v>
      </c>
      <c r="M9797" t="s">
        <v>1333</v>
      </c>
    </row>
    <row r="9798" spans="1:14" hidden="1" x14ac:dyDescent="0.2">
      <c r="A9798" t="s">
        <v>84</v>
      </c>
      <c r="B9798" t="s">
        <v>1463</v>
      </c>
      <c r="C9798" t="s">
        <v>1145</v>
      </c>
      <c r="E9798" t="s">
        <v>1268</v>
      </c>
      <c r="F9798" t="s">
        <v>629</v>
      </c>
      <c r="G9798" t="s">
        <v>134</v>
      </c>
      <c r="H9798" t="s">
        <v>32</v>
      </c>
      <c r="I9798">
        <v>0</v>
      </c>
      <c r="J9798">
        <v>28.5</v>
      </c>
      <c r="K9798">
        <v>0</v>
      </c>
      <c r="L9798" t="s">
        <v>162</v>
      </c>
    </row>
    <row r="9799" spans="1:14" hidden="1" x14ac:dyDescent="0.2">
      <c r="A9799" t="s">
        <v>84</v>
      </c>
      <c r="B9799" t="s">
        <v>1463</v>
      </c>
      <c r="C9799" t="s">
        <v>1145</v>
      </c>
      <c r="E9799" t="s">
        <v>628</v>
      </c>
      <c r="F9799" t="s">
        <v>629</v>
      </c>
      <c r="G9799" t="s">
        <v>134</v>
      </c>
      <c r="H9799" t="s">
        <v>32</v>
      </c>
      <c r="I9799">
        <v>0</v>
      </c>
      <c r="J9799">
        <v>28.5</v>
      </c>
      <c r="K9799">
        <v>0</v>
      </c>
      <c r="L9799" t="s">
        <v>162</v>
      </c>
      <c r="N9799" t="s">
        <v>1468</v>
      </c>
    </row>
    <row r="9800" spans="1:14" hidden="1" x14ac:dyDescent="0.2">
      <c r="A9800" t="s">
        <v>84</v>
      </c>
      <c r="B9800" t="s">
        <v>1463</v>
      </c>
      <c r="C9800" t="s">
        <v>1145</v>
      </c>
      <c r="E9800" t="s">
        <v>1291</v>
      </c>
      <c r="F9800" t="s">
        <v>1292</v>
      </c>
      <c r="G9800" t="s">
        <v>134</v>
      </c>
      <c r="H9800" t="s">
        <v>32</v>
      </c>
      <c r="I9800">
        <v>0</v>
      </c>
      <c r="J9800">
        <v>28.5</v>
      </c>
      <c r="K9800">
        <v>0</v>
      </c>
      <c r="L9800" t="s">
        <v>24</v>
      </c>
      <c r="M9800" t="s">
        <v>1293</v>
      </c>
    </row>
    <row r="9801" spans="1:14" hidden="1" x14ac:dyDescent="0.2">
      <c r="A9801" t="s">
        <v>84</v>
      </c>
      <c r="B9801" t="s">
        <v>1463</v>
      </c>
      <c r="C9801" t="s">
        <v>1145</v>
      </c>
      <c r="E9801" t="s">
        <v>1289</v>
      </c>
      <c r="F9801" t="s">
        <v>1290</v>
      </c>
      <c r="G9801" t="s">
        <v>1191</v>
      </c>
      <c r="H9801" t="s">
        <v>32</v>
      </c>
      <c r="I9801">
        <v>0</v>
      </c>
      <c r="J9801">
        <v>28.5</v>
      </c>
      <c r="K9801">
        <v>0</v>
      </c>
      <c r="L9801" t="s">
        <v>24</v>
      </c>
      <c r="M9801" t="s">
        <v>1229</v>
      </c>
    </row>
    <row r="9802" spans="1:14" hidden="1" x14ac:dyDescent="0.2">
      <c r="A9802" t="s">
        <v>84</v>
      </c>
      <c r="B9802" t="s">
        <v>1463</v>
      </c>
      <c r="C9802" t="s">
        <v>1145</v>
      </c>
      <c r="E9802" t="s">
        <v>1240</v>
      </c>
      <c r="F9802" t="s">
        <v>1241</v>
      </c>
      <c r="G9802" t="s">
        <v>134</v>
      </c>
      <c r="H9802" t="s">
        <v>64</v>
      </c>
      <c r="I9802">
        <v>0</v>
      </c>
      <c r="J9802">
        <v>28.5</v>
      </c>
      <c r="K9802">
        <v>0</v>
      </c>
      <c r="L9802" t="s">
        <v>24</v>
      </c>
      <c r="M9802" t="s">
        <v>1152</v>
      </c>
    </row>
    <row r="9803" spans="1:14" hidden="1" x14ac:dyDescent="0.2">
      <c r="A9803" t="s">
        <v>84</v>
      </c>
      <c r="B9803" t="s">
        <v>1463</v>
      </c>
      <c r="C9803" t="s">
        <v>1145</v>
      </c>
      <c r="E9803" t="s">
        <v>1219</v>
      </c>
      <c r="F9803" t="s">
        <v>1214</v>
      </c>
      <c r="G9803" t="s">
        <v>134</v>
      </c>
      <c r="H9803" t="s">
        <v>1215</v>
      </c>
      <c r="I9803">
        <v>0</v>
      </c>
      <c r="J9803">
        <v>28.5</v>
      </c>
      <c r="K9803">
        <v>0</v>
      </c>
      <c r="L9803" t="s">
        <v>135</v>
      </c>
      <c r="M9803" t="s">
        <v>1216</v>
      </c>
    </row>
    <row r="9804" spans="1:14" hidden="1" x14ac:dyDescent="0.2">
      <c r="A9804" t="s">
        <v>84</v>
      </c>
      <c r="B9804" t="s">
        <v>1463</v>
      </c>
      <c r="C9804" t="s">
        <v>1145</v>
      </c>
      <c r="E9804" t="s">
        <v>1195</v>
      </c>
      <c r="F9804" t="s">
        <v>1196</v>
      </c>
      <c r="G9804" t="s">
        <v>134</v>
      </c>
      <c r="H9804" t="s">
        <v>64</v>
      </c>
      <c r="I9804">
        <v>0</v>
      </c>
      <c r="J9804">
        <v>28.5</v>
      </c>
      <c r="K9804">
        <v>0</v>
      </c>
      <c r="L9804" t="s">
        <v>24</v>
      </c>
      <c r="M9804" t="s">
        <v>1197</v>
      </c>
    </row>
    <row r="9805" spans="1:14" hidden="1" x14ac:dyDescent="0.2">
      <c r="A9805" t="s">
        <v>84</v>
      </c>
      <c r="B9805" t="s">
        <v>1463</v>
      </c>
      <c r="C9805" t="s">
        <v>1145</v>
      </c>
      <c r="E9805" t="s">
        <v>1343</v>
      </c>
      <c r="F9805" t="s">
        <v>1344</v>
      </c>
      <c r="I9805">
        <v>0</v>
      </c>
      <c r="J9805">
        <v>28.5</v>
      </c>
      <c r="K9805">
        <v>0</v>
      </c>
      <c r="L9805" t="s">
        <v>217</v>
      </c>
      <c r="M9805" t="s">
        <v>1345</v>
      </c>
    </row>
    <row r="9806" spans="1:14" hidden="1" x14ac:dyDescent="0.2">
      <c r="A9806" t="s">
        <v>84</v>
      </c>
      <c r="B9806" t="s">
        <v>1463</v>
      </c>
      <c r="C9806" t="s">
        <v>1145</v>
      </c>
      <c r="E9806" t="s">
        <v>1331</v>
      </c>
      <c r="F9806" t="s">
        <v>1332</v>
      </c>
      <c r="G9806" t="s">
        <v>1191</v>
      </c>
      <c r="H9806" t="s">
        <v>145</v>
      </c>
      <c r="I9806">
        <v>0</v>
      </c>
      <c r="J9806">
        <v>28.5</v>
      </c>
      <c r="K9806">
        <v>0</v>
      </c>
      <c r="L9806" t="s">
        <v>24</v>
      </c>
      <c r="M9806" t="s">
        <v>1333</v>
      </c>
    </row>
    <row r="9807" spans="1:14" hidden="1" x14ac:dyDescent="0.2">
      <c r="A9807" t="s">
        <v>84</v>
      </c>
      <c r="B9807" t="s">
        <v>1463</v>
      </c>
      <c r="C9807" t="s">
        <v>1145</v>
      </c>
      <c r="E9807" t="s">
        <v>1307</v>
      </c>
      <c r="F9807" t="s">
        <v>1308</v>
      </c>
      <c r="G9807" t="s">
        <v>134</v>
      </c>
      <c r="H9807" t="s">
        <v>32</v>
      </c>
      <c r="I9807">
        <v>0</v>
      </c>
      <c r="J9807">
        <v>28.5</v>
      </c>
      <c r="K9807">
        <v>0</v>
      </c>
      <c r="L9807" t="s">
        <v>24</v>
      </c>
      <c r="M9807" t="s">
        <v>1244</v>
      </c>
      <c r="N9807" t="s">
        <v>1469</v>
      </c>
    </row>
    <row r="9808" spans="1:14" hidden="1" x14ac:dyDescent="0.2">
      <c r="A9808" t="s">
        <v>84</v>
      </c>
      <c r="B9808" t="s">
        <v>1463</v>
      </c>
      <c r="C9808" t="s">
        <v>1145</v>
      </c>
      <c r="E9808" t="s">
        <v>1181</v>
      </c>
      <c r="F9808" t="s">
        <v>1182</v>
      </c>
      <c r="G9808" t="s">
        <v>134</v>
      </c>
      <c r="H9808" t="s">
        <v>32</v>
      </c>
      <c r="I9808">
        <v>0</v>
      </c>
      <c r="J9808">
        <v>28.5</v>
      </c>
      <c r="K9808">
        <v>0</v>
      </c>
      <c r="L9808" t="s">
        <v>24</v>
      </c>
      <c r="M9808" t="s">
        <v>1173</v>
      </c>
    </row>
    <row r="9809" spans="1:14" hidden="1" x14ac:dyDescent="0.2">
      <c r="A9809" t="s">
        <v>85</v>
      </c>
      <c r="B9809" t="s">
        <v>1463</v>
      </c>
      <c r="C9809" t="s">
        <v>1145</v>
      </c>
      <c r="E9809" t="s">
        <v>20</v>
      </c>
      <c r="I9809">
        <v>0</v>
      </c>
      <c r="J9809">
        <v>28.5</v>
      </c>
      <c r="K9809">
        <v>0</v>
      </c>
      <c r="N9809" t="s">
        <v>1464</v>
      </c>
    </row>
    <row r="9810" spans="1:14" hidden="1" x14ac:dyDescent="0.2">
      <c r="A9810" t="s">
        <v>85</v>
      </c>
      <c r="B9810" t="s">
        <v>1463</v>
      </c>
      <c r="C9810" t="s">
        <v>1145</v>
      </c>
      <c r="E9810" t="s">
        <v>17</v>
      </c>
      <c r="I9810">
        <v>0</v>
      </c>
      <c r="J9810">
        <v>28.5</v>
      </c>
      <c r="K9810">
        <v>0</v>
      </c>
    </row>
    <row r="9811" spans="1:14" hidden="1" x14ac:dyDescent="0.2">
      <c r="A9811" t="s">
        <v>85</v>
      </c>
      <c r="B9811" t="s">
        <v>1463</v>
      </c>
      <c r="C9811" t="s">
        <v>1145</v>
      </c>
      <c r="E9811" t="s">
        <v>557</v>
      </c>
      <c r="I9811">
        <v>0</v>
      </c>
      <c r="J9811">
        <v>28.5</v>
      </c>
      <c r="K9811">
        <v>0</v>
      </c>
    </row>
    <row r="9812" spans="1:14" hidden="1" x14ac:dyDescent="0.2">
      <c r="A9812" t="s">
        <v>85</v>
      </c>
      <c r="B9812" t="s">
        <v>1463</v>
      </c>
      <c r="C9812" t="s">
        <v>1145</v>
      </c>
      <c r="E9812" t="s">
        <v>46</v>
      </c>
      <c r="I9812">
        <v>0</v>
      </c>
      <c r="J9812">
        <v>28.5</v>
      </c>
      <c r="K9812">
        <v>0</v>
      </c>
    </row>
    <row r="9813" spans="1:14" hidden="1" x14ac:dyDescent="0.2">
      <c r="A9813" t="s">
        <v>85</v>
      </c>
      <c r="B9813" t="s">
        <v>1463</v>
      </c>
      <c r="C9813" t="s">
        <v>1145</v>
      </c>
      <c r="E9813" t="s">
        <v>116</v>
      </c>
      <c r="I9813">
        <v>38.75</v>
      </c>
      <c r="J9813">
        <v>28.5</v>
      </c>
      <c r="K9813">
        <v>1104.375</v>
      </c>
      <c r="N9813" t="s">
        <v>1471</v>
      </c>
    </row>
    <row r="9814" spans="1:14" hidden="1" x14ac:dyDescent="0.2">
      <c r="A9814" t="s">
        <v>85</v>
      </c>
      <c r="B9814" t="s">
        <v>1463</v>
      </c>
      <c r="C9814" t="s">
        <v>1145</v>
      </c>
      <c r="E9814" t="s">
        <v>92</v>
      </c>
      <c r="I9814">
        <v>0</v>
      </c>
      <c r="J9814">
        <v>28.5</v>
      </c>
      <c r="K9814">
        <v>0</v>
      </c>
      <c r="N9814" t="s">
        <v>1465</v>
      </c>
    </row>
    <row r="9815" spans="1:14" hidden="1" x14ac:dyDescent="0.2">
      <c r="A9815" t="s">
        <v>85</v>
      </c>
      <c r="B9815" t="s">
        <v>1463</v>
      </c>
      <c r="C9815" t="s">
        <v>1145</v>
      </c>
      <c r="E9815" t="s">
        <v>1294</v>
      </c>
      <c r="F9815" t="s">
        <v>1295</v>
      </c>
      <c r="G9815" t="s">
        <v>134</v>
      </c>
      <c r="H9815" t="s">
        <v>64</v>
      </c>
      <c r="I9815">
        <v>0</v>
      </c>
      <c r="J9815">
        <v>28.5</v>
      </c>
      <c r="K9815">
        <v>0</v>
      </c>
      <c r="L9815" t="s">
        <v>24</v>
      </c>
      <c r="M9815" t="s">
        <v>1236</v>
      </c>
    </row>
    <row r="9816" spans="1:14" hidden="1" x14ac:dyDescent="0.2">
      <c r="A9816" t="s">
        <v>85</v>
      </c>
      <c r="B9816" t="s">
        <v>1463</v>
      </c>
      <c r="C9816" t="s">
        <v>1145</v>
      </c>
      <c r="E9816" t="s">
        <v>1466</v>
      </c>
      <c r="F9816" t="s">
        <v>1426</v>
      </c>
      <c r="G9816" t="s">
        <v>134</v>
      </c>
      <c r="H9816" t="s">
        <v>32</v>
      </c>
      <c r="I9816">
        <v>0</v>
      </c>
      <c r="J9816">
        <v>28.5</v>
      </c>
      <c r="K9816">
        <v>0</v>
      </c>
      <c r="L9816" t="s">
        <v>24</v>
      </c>
      <c r="M9816" t="s">
        <v>1293</v>
      </c>
    </row>
    <row r="9817" spans="1:14" hidden="1" x14ac:dyDescent="0.2">
      <c r="A9817" t="s">
        <v>85</v>
      </c>
      <c r="B9817" t="s">
        <v>1463</v>
      </c>
      <c r="C9817" t="s">
        <v>1145</v>
      </c>
      <c r="E9817" t="s">
        <v>1307</v>
      </c>
      <c r="F9817" t="s">
        <v>1308</v>
      </c>
      <c r="G9817" t="s">
        <v>134</v>
      </c>
      <c r="H9817" t="s">
        <v>32</v>
      </c>
      <c r="I9817">
        <v>0</v>
      </c>
      <c r="J9817">
        <v>28.5</v>
      </c>
      <c r="K9817">
        <v>0</v>
      </c>
      <c r="L9817" t="s">
        <v>24</v>
      </c>
      <c r="M9817" t="s">
        <v>1244</v>
      </c>
      <c r="N9817" t="s">
        <v>1467</v>
      </c>
    </row>
    <row r="9818" spans="1:14" hidden="1" x14ac:dyDescent="0.2">
      <c r="A9818" t="s">
        <v>85</v>
      </c>
      <c r="B9818" t="s">
        <v>1463</v>
      </c>
      <c r="C9818" t="s">
        <v>1145</v>
      </c>
      <c r="E9818" t="s">
        <v>1260</v>
      </c>
      <c r="F9818" t="s">
        <v>1261</v>
      </c>
      <c r="G9818" t="s">
        <v>134</v>
      </c>
      <c r="H9818" t="s">
        <v>180</v>
      </c>
      <c r="I9818">
        <v>0</v>
      </c>
      <c r="J9818">
        <v>28.5</v>
      </c>
      <c r="K9818">
        <v>0</v>
      </c>
      <c r="L9818" t="s">
        <v>24</v>
      </c>
      <c r="M9818" t="s">
        <v>616</v>
      </c>
    </row>
    <row r="9819" spans="1:14" hidden="1" x14ac:dyDescent="0.2">
      <c r="A9819" t="s">
        <v>85</v>
      </c>
      <c r="B9819" t="s">
        <v>1463</v>
      </c>
      <c r="C9819" t="s">
        <v>1145</v>
      </c>
      <c r="E9819" t="s">
        <v>1331</v>
      </c>
      <c r="F9819" t="s">
        <v>1332</v>
      </c>
      <c r="G9819" t="s">
        <v>1191</v>
      </c>
      <c r="H9819" t="s">
        <v>145</v>
      </c>
      <c r="I9819">
        <v>0</v>
      </c>
      <c r="J9819">
        <v>28.5</v>
      </c>
      <c r="K9819">
        <v>0</v>
      </c>
      <c r="L9819" t="s">
        <v>24</v>
      </c>
      <c r="M9819" t="s">
        <v>1333</v>
      </c>
    </row>
    <row r="9820" spans="1:14" hidden="1" x14ac:dyDescent="0.2">
      <c r="A9820" t="s">
        <v>85</v>
      </c>
      <c r="B9820" t="s">
        <v>1463</v>
      </c>
      <c r="C9820" t="s">
        <v>1145</v>
      </c>
      <c r="E9820" t="s">
        <v>1268</v>
      </c>
      <c r="F9820" t="s">
        <v>629</v>
      </c>
      <c r="G9820" t="s">
        <v>134</v>
      </c>
      <c r="H9820" t="s">
        <v>32</v>
      </c>
      <c r="I9820">
        <v>0</v>
      </c>
      <c r="J9820">
        <v>28.5</v>
      </c>
      <c r="K9820">
        <v>0</v>
      </c>
      <c r="L9820" t="s">
        <v>162</v>
      </c>
    </row>
    <row r="9821" spans="1:14" hidden="1" x14ac:dyDescent="0.2">
      <c r="A9821" t="s">
        <v>85</v>
      </c>
      <c r="B9821" t="s">
        <v>1463</v>
      </c>
      <c r="C9821" t="s">
        <v>1145</v>
      </c>
      <c r="E9821" t="s">
        <v>628</v>
      </c>
      <c r="F9821" t="s">
        <v>629</v>
      </c>
      <c r="G9821" t="s">
        <v>134</v>
      </c>
      <c r="H9821" t="s">
        <v>32</v>
      </c>
      <c r="I9821">
        <v>0</v>
      </c>
      <c r="J9821">
        <v>28.5</v>
      </c>
      <c r="K9821">
        <v>0</v>
      </c>
      <c r="L9821" t="s">
        <v>162</v>
      </c>
      <c r="N9821" t="s">
        <v>1468</v>
      </c>
    </row>
    <row r="9822" spans="1:14" hidden="1" x14ac:dyDescent="0.2">
      <c r="A9822" t="s">
        <v>85</v>
      </c>
      <c r="B9822" t="s">
        <v>1463</v>
      </c>
      <c r="C9822" t="s">
        <v>1145</v>
      </c>
      <c r="E9822" t="s">
        <v>1291</v>
      </c>
      <c r="F9822" t="s">
        <v>1292</v>
      </c>
      <c r="G9822" t="s">
        <v>134</v>
      </c>
      <c r="H9822" t="s">
        <v>32</v>
      </c>
      <c r="I9822">
        <v>0</v>
      </c>
      <c r="J9822">
        <v>28.5</v>
      </c>
      <c r="K9822">
        <v>0</v>
      </c>
      <c r="L9822" t="s">
        <v>24</v>
      </c>
      <c r="M9822" t="s">
        <v>1293</v>
      </c>
    </row>
    <row r="9823" spans="1:14" hidden="1" x14ac:dyDescent="0.2">
      <c r="A9823" t="s">
        <v>85</v>
      </c>
      <c r="B9823" t="s">
        <v>1463</v>
      </c>
      <c r="C9823" t="s">
        <v>1145</v>
      </c>
      <c r="E9823" t="s">
        <v>1289</v>
      </c>
      <c r="F9823" t="s">
        <v>1290</v>
      </c>
      <c r="G9823" t="s">
        <v>1191</v>
      </c>
      <c r="H9823" t="s">
        <v>32</v>
      </c>
      <c r="I9823">
        <v>0</v>
      </c>
      <c r="J9823">
        <v>28.5</v>
      </c>
      <c r="K9823">
        <v>0</v>
      </c>
      <c r="L9823" t="s">
        <v>24</v>
      </c>
      <c r="M9823" t="s">
        <v>1229</v>
      </c>
    </row>
    <row r="9824" spans="1:14" hidden="1" x14ac:dyDescent="0.2">
      <c r="A9824" t="s">
        <v>85</v>
      </c>
      <c r="B9824" t="s">
        <v>1463</v>
      </c>
      <c r="C9824" t="s">
        <v>1145</v>
      </c>
      <c r="E9824" t="s">
        <v>1240</v>
      </c>
      <c r="F9824" t="s">
        <v>1241</v>
      </c>
      <c r="G9824" t="s">
        <v>134</v>
      </c>
      <c r="H9824" t="s">
        <v>64</v>
      </c>
      <c r="I9824">
        <v>0</v>
      </c>
      <c r="J9824">
        <v>28.5</v>
      </c>
      <c r="K9824">
        <v>0</v>
      </c>
      <c r="L9824" t="s">
        <v>24</v>
      </c>
      <c r="M9824" t="s">
        <v>1152</v>
      </c>
    </row>
    <row r="9825" spans="1:14" hidden="1" x14ac:dyDescent="0.2">
      <c r="A9825" t="s">
        <v>85</v>
      </c>
      <c r="B9825" t="s">
        <v>1463</v>
      </c>
      <c r="C9825" t="s">
        <v>1145</v>
      </c>
      <c r="E9825" t="s">
        <v>1219</v>
      </c>
      <c r="F9825" t="s">
        <v>1214</v>
      </c>
      <c r="G9825" t="s">
        <v>134</v>
      </c>
      <c r="H9825" t="s">
        <v>1215</v>
      </c>
      <c r="I9825">
        <v>0</v>
      </c>
      <c r="J9825">
        <v>28.5</v>
      </c>
      <c r="K9825">
        <v>0</v>
      </c>
      <c r="L9825" t="s">
        <v>135</v>
      </c>
      <c r="M9825" t="s">
        <v>1216</v>
      </c>
    </row>
    <row r="9826" spans="1:14" hidden="1" x14ac:dyDescent="0.2">
      <c r="A9826" t="s">
        <v>85</v>
      </c>
      <c r="B9826" t="s">
        <v>1463</v>
      </c>
      <c r="C9826" t="s">
        <v>1145</v>
      </c>
      <c r="E9826" t="s">
        <v>1195</v>
      </c>
      <c r="F9826" t="s">
        <v>1196</v>
      </c>
      <c r="G9826" t="s">
        <v>134</v>
      </c>
      <c r="H9826" t="s">
        <v>64</v>
      </c>
      <c r="I9826">
        <v>0</v>
      </c>
      <c r="J9826">
        <v>28.5</v>
      </c>
      <c r="K9826">
        <v>0</v>
      </c>
      <c r="L9826" t="s">
        <v>24</v>
      </c>
      <c r="M9826" t="s">
        <v>1197</v>
      </c>
    </row>
    <row r="9827" spans="1:14" hidden="1" x14ac:dyDescent="0.2">
      <c r="A9827" t="s">
        <v>85</v>
      </c>
      <c r="B9827" t="s">
        <v>1463</v>
      </c>
      <c r="C9827" t="s">
        <v>1145</v>
      </c>
      <c r="E9827" t="s">
        <v>1343</v>
      </c>
      <c r="F9827" t="s">
        <v>1344</v>
      </c>
      <c r="I9827">
        <v>0</v>
      </c>
      <c r="J9827">
        <v>28.5</v>
      </c>
      <c r="K9827">
        <v>0</v>
      </c>
      <c r="L9827" t="s">
        <v>217</v>
      </c>
      <c r="M9827" t="s">
        <v>1345</v>
      </c>
    </row>
    <row r="9828" spans="1:14" hidden="1" x14ac:dyDescent="0.2">
      <c r="A9828" t="s">
        <v>85</v>
      </c>
      <c r="B9828" t="s">
        <v>1463</v>
      </c>
      <c r="C9828" t="s">
        <v>1145</v>
      </c>
      <c r="E9828" t="s">
        <v>1331</v>
      </c>
      <c r="F9828" t="s">
        <v>1332</v>
      </c>
      <c r="G9828" t="s">
        <v>1191</v>
      </c>
      <c r="H9828" t="s">
        <v>145</v>
      </c>
      <c r="I9828">
        <v>0</v>
      </c>
      <c r="J9828">
        <v>28.5</v>
      </c>
      <c r="K9828">
        <v>0</v>
      </c>
      <c r="L9828" t="s">
        <v>24</v>
      </c>
      <c r="M9828" t="s">
        <v>1333</v>
      </c>
    </row>
    <row r="9829" spans="1:14" hidden="1" x14ac:dyDescent="0.2">
      <c r="A9829" t="s">
        <v>85</v>
      </c>
      <c r="B9829" t="s">
        <v>1463</v>
      </c>
      <c r="C9829" t="s">
        <v>1145</v>
      </c>
      <c r="E9829" t="s">
        <v>1307</v>
      </c>
      <c r="F9829" t="s">
        <v>1308</v>
      </c>
      <c r="G9829" t="s">
        <v>134</v>
      </c>
      <c r="H9829" t="s">
        <v>32</v>
      </c>
      <c r="I9829">
        <v>0</v>
      </c>
      <c r="J9829">
        <v>28.5</v>
      </c>
      <c r="K9829">
        <v>0</v>
      </c>
      <c r="L9829" t="s">
        <v>24</v>
      </c>
      <c r="M9829" t="s">
        <v>1244</v>
      </c>
      <c r="N9829" t="s">
        <v>1469</v>
      </c>
    </row>
    <row r="9830" spans="1:14" hidden="1" x14ac:dyDescent="0.2">
      <c r="A9830" t="s">
        <v>85</v>
      </c>
      <c r="B9830" t="s">
        <v>1463</v>
      </c>
      <c r="C9830" t="s">
        <v>1145</v>
      </c>
      <c r="E9830" t="s">
        <v>1181</v>
      </c>
      <c r="F9830" t="s">
        <v>1182</v>
      </c>
      <c r="G9830" t="s">
        <v>134</v>
      </c>
      <c r="H9830" t="s">
        <v>32</v>
      </c>
      <c r="I9830">
        <v>0</v>
      </c>
      <c r="J9830">
        <v>28.5</v>
      </c>
      <c r="K9830">
        <v>0</v>
      </c>
      <c r="L9830" t="s">
        <v>24</v>
      </c>
      <c r="M9830" t="s">
        <v>1173</v>
      </c>
    </row>
    <row r="9831" spans="1:14" hidden="1" x14ac:dyDescent="0.2">
      <c r="A9831" t="s">
        <v>86</v>
      </c>
      <c r="B9831" t="s">
        <v>1463</v>
      </c>
      <c r="C9831" t="s">
        <v>1145</v>
      </c>
      <c r="E9831" t="s">
        <v>20</v>
      </c>
      <c r="I9831">
        <v>0</v>
      </c>
      <c r="J9831">
        <v>28.5</v>
      </c>
      <c r="K9831">
        <v>0</v>
      </c>
      <c r="N9831" t="s">
        <v>1464</v>
      </c>
    </row>
    <row r="9832" spans="1:14" hidden="1" x14ac:dyDescent="0.2">
      <c r="A9832" t="s">
        <v>86</v>
      </c>
      <c r="B9832" t="s">
        <v>1463</v>
      </c>
      <c r="C9832" t="s">
        <v>1145</v>
      </c>
      <c r="E9832" t="s">
        <v>17</v>
      </c>
      <c r="I9832">
        <v>0</v>
      </c>
      <c r="J9832">
        <v>28.5</v>
      </c>
      <c r="K9832">
        <v>0</v>
      </c>
    </row>
    <row r="9833" spans="1:14" hidden="1" x14ac:dyDescent="0.2">
      <c r="A9833" t="s">
        <v>86</v>
      </c>
      <c r="B9833" t="s">
        <v>1463</v>
      </c>
      <c r="C9833" t="s">
        <v>1145</v>
      </c>
      <c r="E9833" t="s">
        <v>557</v>
      </c>
      <c r="I9833">
        <v>0</v>
      </c>
      <c r="J9833">
        <v>28.5</v>
      </c>
      <c r="K9833">
        <v>0</v>
      </c>
    </row>
    <row r="9834" spans="1:14" hidden="1" x14ac:dyDescent="0.2">
      <c r="A9834" t="s">
        <v>86</v>
      </c>
      <c r="B9834" t="s">
        <v>1463</v>
      </c>
      <c r="C9834" t="s">
        <v>1145</v>
      </c>
      <c r="E9834" t="s">
        <v>46</v>
      </c>
      <c r="I9834">
        <v>0</v>
      </c>
      <c r="J9834">
        <v>28.5</v>
      </c>
      <c r="K9834">
        <v>0</v>
      </c>
    </row>
    <row r="9835" spans="1:14" hidden="1" x14ac:dyDescent="0.2">
      <c r="A9835" t="s">
        <v>86</v>
      </c>
      <c r="B9835" t="s">
        <v>1463</v>
      </c>
      <c r="C9835" t="s">
        <v>1145</v>
      </c>
      <c r="E9835" t="s">
        <v>116</v>
      </c>
      <c r="I9835">
        <v>38.75</v>
      </c>
      <c r="J9835">
        <v>28.5</v>
      </c>
      <c r="K9835">
        <v>1104.375</v>
      </c>
      <c r="N9835" t="s">
        <v>1471</v>
      </c>
    </row>
    <row r="9836" spans="1:14" hidden="1" x14ac:dyDescent="0.2">
      <c r="A9836" t="s">
        <v>86</v>
      </c>
      <c r="B9836" t="s">
        <v>1463</v>
      </c>
      <c r="C9836" t="s">
        <v>1145</v>
      </c>
      <c r="E9836" t="s">
        <v>92</v>
      </c>
      <c r="I9836">
        <v>0</v>
      </c>
      <c r="J9836">
        <v>28.5</v>
      </c>
      <c r="K9836">
        <v>0</v>
      </c>
      <c r="N9836" t="s">
        <v>1465</v>
      </c>
    </row>
    <row r="9837" spans="1:14" hidden="1" x14ac:dyDescent="0.2">
      <c r="A9837" t="s">
        <v>86</v>
      </c>
      <c r="B9837" t="s">
        <v>1463</v>
      </c>
      <c r="C9837" t="s">
        <v>1145</v>
      </c>
      <c r="E9837" t="s">
        <v>1294</v>
      </c>
      <c r="F9837" t="s">
        <v>1295</v>
      </c>
      <c r="G9837" t="s">
        <v>134</v>
      </c>
      <c r="H9837" t="s">
        <v>64</v>
      </c>
      <c r="I9837">
        <v>0</v>
      </c>
      <c r="J9837">
        <v>28.5</v>
      </c>
      <c r="K9837">
        <v>0</v>
      </c>
      <c r="L9837" t="s">
        <v>24</v>
      </c>
      <c r="M9837" t="s">
        <v>1236</v>
      </c>
    </row>
    <row r="9838" spans="1:14" hidden="1" x14ac:dyDescent="0.2">
      <c r="A9838" t="s">
        <v>86</v>
      </c>
      <c r="B9838" t="s">
        <v>1463</v>
      </c>
      <c r="C9838" t="s">
        <v>1145</v>
      </c>
      <c r="E9838" t="s">
        <v>1466</v>
      </c>
      <c r="F9838" t="s">
        <v>1426</v>
      </c>
      <c r="G9838" t="s">
        <v>134</v>
      </c>
      <c r="H9838" t="s">
        <v>32</v>
      </c>
      <c r="I9838">
        <v>0</v>
      </c>
      <c r="J9838">
        <v>28.5</v>
      </c>
      <c r="K9838">
        <v>0</v>
      </c>
      <c r="L9838" t="s">
        <v>24</v>
      </c>
      <c r="M9838" t="s">
        <v>1293</v>
      </c>
    </row>
    <row r="9839" spans="1:14" hidden="1" x14ac:dyDescent="0.2">
      <c r="A9839" t="s">
        <v>86</v>
      </c>
      <c r="B9839" t="s">
        <v>1463</v>
      </c>
      <c r="C9839" t="s">
        <v>1145</v>
      </c>
      <c r="E9839" t="s">
        <v>1307</v>
      </c>
      <c r="F9839" t="s">
        <v>1308</v>
      </c>
      <c r="G9839" t="s">
        <v>134</v>
      </c>
      <c r="H9839" t="s">
        <v>32</v>
      </c>
      <c r="I9839">
        <v>0</v>
      </c>
      <c r="J9839">
        <v>28.5</v>
      </c>
      <c r="K9839">
        <v>0</v>
      </c>
      <c r="L9839" t="s">
        <v>24</v>
      </c>
      <c r="M9839" t="s">
        <v>1244</v>
      </c>
      <c r="N9839" t="s">
        <v>1467</v>
      </c>
    </row>
    <row r="9840" spans="1:14" hidden="1" x14ac:dyDescent="0.2">
      <c r="A9840" t="s">
        <v>86</v>
      </c>
      <c r="B9840" t="s">
        <v>1463</v>
      </c>
      <c r="C9840" t="s">
        <v>1145</v>
      </c>
      <c r="E9840" t="s">
        <v>1260</v>
      </c>
      <c r="F9840" t="s">
        <v>1261</v>
      </c>
      <c r="G9840" t="s">
        <v>134</v>
      </c>
      <c r="H9840" t="s">
        <v>180</v>
      </c>
      <c r="I9840">
        <v>0</v>
      </c>
      <c r="J9840">
        <v>28.5</v>
      </c>
      <c r="K9840">
        <v>0</v>
      </c>
      <c r="L9840" t="s">
        <v>24</v>
      </c>
      <c r="M9840" t="s">
        <v>616</v>
      </c>
    </row>
    <row r="9841" spans="1:14" hidden="1" x14ac:dyDescent="0.2">
      <c r="A9841" t="s">
        <v>86</v>
      </c>
      <c r="B9841" t="s">
        <v>1463</v>
      </c>
      <c r="C9841" t="s">
        <v>1145</v>
      </c>
      <c r="E9841" t="s">
        <v>1331</v>
      </c>
      <c r="F9841" t="s">
        <v>1332</v>
      </c>
      <c r="G9841" t="s">
        <v>1191</v>
      </c>
      <c r="H9841" t="s">
        <v>145</v>
      </c>
      <c r="I9841">
        <v>0</v>
      </c>
      <c r="J9841">
        <v>28.5</v>
      </c>
      <c r="K9841">
        <v>0</v>
      </c>
      <c r="L9841" t="s">
        <v>24</v>
      </c>
      <c r="M9841" t="s">
        <v>1333</v>
      </c>
    </row>
    <row r="9842" spans="1:14" hidden="1" x14ac:dyDescent="0.2">
      <c r="A9842" t="s">
        <v>86</v>
      </c>
      <c r="B9842" t="s">
        <v>1463</v>
      </c>
      <c r="C9842" t="s">
        <v>1145</v>
      </c>
      <c r="E9842" t="s">
        <v>1268</v>
      </c>
      <c r="F9842" t="s">
        <v>629</v>
      </c>
      <c r="G9842" t="s">
        <v>134</v>
      </c>
      <c r="H9842" t="s">
        <v>32</v>
      </c>
      <c r="I9842">
        <v>0</v>
      </c>
      <c r="J9842">
        <v>28.5</v>
      </c>
      <c r="K9842">
        <v>0</v>
      </c>
      <c r="L9842" t="s">
        <v>162</v>
      </c>
    </row>
    <row r="9843" spans="1:14" hidden="1" x14ac:dyDescent="0.2">
      <c r="A9843" t="s">
        <v>86</v>
      </c>
      <c r="B9843" t="s">
        <v>1463</v>
      </c>
      <c r="C9843" t="s">
        <v>1145</v>
      </c>
      <c r="E9843" t="s">
        <v>628</v>
      </c>
      <c r="F9843" t="s">
        <v>629</v>
      </c>
      <c r="G9843" t="s">
        <v>134</v>
      </c>
      <c r="H9843" t="s">
        <v>32</v>
      </c>
      <c r="I9843">
        <v>0</v>
      </c>
      <c r="J9843">
        <v>28.5</v>
      </c>
      <c r="K9843">
        <v>0</v>
      </c>
      <c r="L9843" t="s">
        <v>162</v>
      </c>
      <c r="N9843" t="s">
        <v>1468</v>
      </c>
    </row>
    <row r="9844" spans="1:14" hidden="1" x14ac:dyDescent="0.2">
      <c r="A9844" t="s">
        <v>86</v>
      </c>
      <c r="B9844" t="s">
        <v>1463</v>
      </c>
      <c r="C9844" t="s">
        <v>1145</v>
      </c>
      <c r="E9844" t="s">
        <v>1291</v>
      </c>
      <c r="F9844" t="s">
        <v>1292</v>
      </c>
      <c r="G9844" t="s">
        <v>134</v>
      </c>
      <c r="H9844" t="s">
        <v>32</v>
      </c>
      <c r="I9844">
        <v>0</v>
      </c>
      <c r="J9844">
        <v>28.5</v>
      </c>
      <c r="K9844">
        <v>0</v>
      </c>
      <c r="L9844" t="s">
        <v>24</v>
      </c>
      <c r="M9844" t="s">
        <v>1293</v>
      </c>
    </row>
    <row r="9845" spans="1:14" hidden="1" x14ac:dyDescent="0.2">
      <c r="A9845" t="s">
        <v>86</v>
      </c>
      <c r="B9845" t="s">
        <v>1463</v>
      </c>
      <c r="C9845" t="s">
        <v>1145</v>
      </c>
      <c r="E9845" t="s">
        <v>1289</v>
      </c>
      <c r="F9845" t="s">
        <v>1290</v>
      </c>
      <c r="G9845" t="s">
        <v>1191</v>
      </c>
      <c r="H9845" t="s">
        <v>32</v>
      </c>
      <c r="I9845">
        <v>0</v>
      </c>
      <c r="J9845">
        <v>28.5</v>
      </c>
      <c r="K9845">
        <v>0</v>
      </c>
      <c r="L9845" t="s">
        <v>24</v>
      </c>
      <c r="M9845" t="s">
        <v>1229</v>
      </c>
    </row>
    <row r="9846" spans="1:14" hidden="1" x14ac:dyDescent="0.2">
      <c r="A9846" t="s">
        <v>86</v>
      </c>
      <c r="B9846" t="s">
        <v>1463</v>
      </c>
      <c r="C9846" t="s">
        <v>1145</v>
      </c>
      <c r="E9846" t="s">
        <v>1240</v>
      </c>
      <c r="F9846" t="s">
        <v>1241</v>
      </c>
      <c r="G9846" t="s">
        <v>134</v>
      </c>
      <c r="H9846" t="s">
        <v>64</v>
      </c>
      <c r="I9846">
        <v>0</v>
      </c>
      <c r="J9846">
        <v>28.5</v>
      </c>
      <c r="K9846">
        <v>0</v>
      </c>
      <c r="L9846" t="s">
        <v>24</v>
      </c>
      <c r="M9846" t="s">
        <v>1152</v>
      </c>
    </row>
    <row r="9847" spans="1:14" hidden="1" x14ac:dyDescent="0.2">
      <c r="A9847" t="s">
        <v>86</v>
      </c>
      <c r="B9847" t="s">
        <v>1463</v>
      </c>
      <c r="C9847" t="s">
        <v>1145</v>
      </c>
      <c r="E9847" t="s">
        <v>1219</v>
      </c>
      <c r="F9847" t="s">
        <v>1214</v>
      </c>
      <c r="G9847" t="s">
        <v>134</v>
      </c>
      <c r="H9847" t="s">
        <v>1215</v>
      </c>
      <c r="I9847">
        <v>0</v>
      </c>
      <c r="J9847">
        <v>28.5</v>
      </c>
      <c r="K9847">
        <v>0</v>
      </c>
      <c r="L9847" t="s">
        <v>135</v>
      </c>
      <c r="M9847" t="s">
        <v>1216</v>
      </c>
    </row>
    <row r="9848" spans="1:14" hidden="1" x14ac:dyDescent="0.2">
      <c r="A9848" t="s">
        <v>86</v>
      </c>
      <c r="B9848" t="s">
        <v>1463</v>
      </c>
      <c r="C9848" t="s">
        <v>1145</v>
      </c>
      <c r="E9848" t="s">
        <v>1195</v>
      </c>
      <c r="F9848" t="s">
        <v>1196</v>
      </c>
      <c r="G9848" t="s">
        <v>134</v>
      </c>
      <c r="H9848" t="s">
        <v>64</v>
      </c>
      <c r="I9848">
        <v>0</v>
      </c>
      <c r="J9848">
        <v>28.5</v>
      </c>
      <c r="K9848">
        <v>0</v>
      </c>
      <c r="L9848" t="s">
        <v>24</v>
      </c>
      <c r="M9848" t="s">
        <v>1197</v>
      </c>
    </row>
    <row r="9849" spans="1:14" hidden="1" x14ac:dyDescent="0.2">
      <c r="A9849" t="s">
        <v>86</v>
      </c>
      <c r="B9849" t="s">
        <v>1463</v>
      </c>
      <c r="C9849" t="s">
        <v>1145</v>
      </c>
      <c r="E9849" t="s">
        <v>1343</v>
      </c>
      <c r="F9849" t="s">
        <v>1344</v>
      </c>
      <c r="I9849">
        <v>0</v>
      </c>
      <c r="J9849">
        <v>28.5</v>
      </c>
      <c r="K9849">
        <v>0</v>
      </c>
      <c r="L9849" t="s">
        <v>217</v>
      </c>
      <c r="M9849" t="s">
        <v>1345</v>
      </c>
    </row>
    <row r="9850" spans="1:14" hidden="1" x14ac:dyDescent="0.2">
      <c r="A9850" t="s">
        <v>86</v>
      </c>
      <c r="B9850" t="s">
        <v>1463</v>
      </c>
      <c r="C9850" t="s">
        <v>1145</v>
      </c>
      <c r="E9850" t="s">
        <v>1331</v>
      </c>
      <c r="F9850" t="s">
        <v>1332</v>
      </c>
      <c r="G9850" t="s">
        <v>1191</v>
      </c>
      <c r="H9850" t="s">
        <v>145</v>
      </c>
      <c r="I9850">
        <v>0</v>
      </c>
      <c r="J9850">
        <v>28.5</v>
      </c>
      <c r="K9850">
        <v>0</v>
      </c>
      <c r="L9850" t="s">
        <v>24</v>
      </c>
      <c r="M9850" t="s">
        <v>1333</v>
      </c>
    </row>
    <row r="9851" spans="1:14" hidden="1" x14ac:dyDescent="0.2">
      <c r="A9851" t="s">
        <v>86</v>
      </c>
      <c r="B9851" t="s">
        <v>1463</v>
      </c>
      <c r="C9851" t="s">
        <v>1145</v>
      </c>
      <c r="E9851" t="s">
        <v>1307</v>
      </c>
      <c r="F9851" t="s">
        <v>1308</v>
      </c>
      <c r="G9851" t="s">
        <v>134</v>
      </c>
      <c r="H9851" t="s">
        <v>32</v>
      </c>
      <c r="I9851">
        <v>0</v>
      </c>
      <c r="J9851">
        <v>28.5</v>
      </c>
      <c r="K9851">
        <v>0</v>
      </c>
      <c r="L9851" t="s">
        <v>24</v>
      </c>
      <c r="M9851" t="s">
        <v>1244</v>
      </c>
      <c r="N9851" t="s">
        <v>1469</v>
      </c>
    </row>
    <row r="9852" spans="1:14" hidden="1" x14ac:dyDescent="0.2">
      <c r="A9852" t="s">
        <v>86</v>
      </c>
      <c r="B9852" t="s">
        <v>1463</v>
      </c>
      <c r="C9852" t="s">
        <v>1145</v>
      </c>
      <c r="E9852" t="s">
        <v>1181</v>
      </c>
      <c r="F9852" t="s">
        <v>1182</v>
      </c>
      <c r="G9852" t="s">
        <v>134</v>
      </c>
      <c r="H9852" t="s">
        <v>32</v>
      </c>
      <c r="I9852">
        <v>0</v>
      </c>
      <c r="J9852">
        <v>28.5</v>
      </c>
      <c r="K9852">
        <v>0</v>
      </c>
      <c r="L9852" t="s">
        <v>24</v>
      </c>
      <c r="M9852" t="s">
        <v>1173</v>
      </c>
    </row>
    <row r="9853" spans="1:14" hidden="1" x14ac:dyDescent="0.2">
      <c r="A9853" t="s">
        <v>87</v>
      </c>
      <c r="B9853" t="s">
        <v>1463</v>
      </c>
      <c r="C9853" t="s">
        <v>1145</v>
      </c>
      <c r="E9853" t="s">
        <v>20</v>
      </c>
      <c r="I9853">
        <v>0</v>
      </c>
      <c r="J9853">
        <v>28.5</v>
      </c>
      <c r="K9853">
        <v>0</v>
      </c>
      <c r="N9853" t="s">
        <v>1464</v>
      </c>
    </row>
    <row r="9854" spans="1:14" hidden="1" x14ac:dyDescent="0.2">
      <c r="A9854" t="s">
        <v>87</v>
      </c>
      <c r="B9854" t="s">
        <v>1463</v>
      </c>
      <c r="C9854" t="s">
        <v>1145</v>
      </c>
      <c r="E9854" t="s">
        <v>17</v>
      </c>
      <c r="I9854">
        <v>0</v>
      </c>
      <c r="J9854">
        <v>28.5</v>
      </c>
      <c r="K9854">
        <v>0</v>
      </c>
    </row>
    <row r="9855" spans="1:14" hidden="1" x14ac:dyDescent="0.2">
      <c r="A9855" t="s">
        <v>87</v>
      </c>
      <c r="B9855" t="s">
        <v>1463</v>
      </c>
      <c r="C9855" t="s">
        <v>1145</v>
      </c>
      <c r="E9855" t="s">
        <v>557</v>
      </c>
      <c r="I9855">
        <v>0</v>
      </c>
      <c r="J9855">
        <v>28.5</v>
      </c>
      <c r="K9855">
        <v>0</v>
      </c>
    </row>
    <row r="9856" spans="1:14" hidden="1" x14ac:dyDescent="0.2">
      <c r="A9856" t="s">
        <v>87</v>
      </c>
      <c r="B9856" t="s">
        <v>1463</v>
      </c>
      <c r="C9856" t="s">
        <v>1145</v>
      </c>
      <c r="E9856" t="s">
        <v>46</v>
      </c>
      <c r="I9856">
        <v>0</v>
      </c>
      <c r="J9856">
        <v>28.5</v>
      </c>
      <c r="K9856">
        <v>0</v>
      </c>
    </row>
    <row r="9857" spans="1:14" hidden="1" x14ac:dyDescent="0.2">
      <c r="A9857" t="s">
        <v>87</v>
      </c>
      <c r="B9857" t="s">
        <v>1463</v>
      </c>
      <c r="C9857" t="s">
        <v>1145</v>
      </c>
      <c r="E9857" t="s">
        <v>116</v>
      </c>
      <c r="I9857">
        <v>38.75</v>
      </c>
      <c r="J9857">
        <v>28.5</v>
      </c>
      <c r="K9857">
        <v>1104.375</v>
      </c>
      <c r="N9857" t="s">
        <v>1471</v>
      </c>
    </row>
    <row r="9858" spans="1:14" hidden="1" x14ac:dyDescent="0.2">
      <c r="A9858" t="s">
        <v>87</v>
      </c>
      <c r="B9858" t="s">
        <v>1463</v>
      </c>
      <c r="C9858" t="s">
        <v>1145</v>
      </c>
      <c r="E9858" t="s">
        <v>92</v>
      </c>
      <c r="I9858">
        <v>0</v>
      </c>
      <c r="J9858">
        <v>28.5</v>
      </c>
      <c r="K9858">
        <v>0</v>
      </c>
      <c r="N9858" t="s">
        <v>1465</v>
      </c>
    </row>
    <row r="9859" spans="1:14" hidden="1" x14ac:dyDescent="0.2">
      <c r="A9859" t="s">
        <v>87</v>
      </c>
      <c r="B9859" t="s">
        <v>1463</v>
      </c>
      <c r="C9859" t="s">
        <v>1145</v>
      </c>
      <c r="E9859" t="s">
        <v>1294</v>
      </c>
      <c r="F9859" t="s">
        <v>1295</v>
      </c>
      <c r="G9859" t="s">
        <v>134</v>
      </c>
      <c r="H9859" t="s">
        <v>64</v>
      </c>
      <c r="I9859">
        <v>0</v>
      </c>
      <c r="J9859">
        <v>28.5</v>
      </c>
      <c r="K9859">
        <v>0</v>
      </c>
      <c r="L9859" t="s">
        <v>24</v>
      </c>
      <c r="M9859" t="s">
        <v>1236</v>
      </c>
    </row>
    <row r="9860" spans="1:14" hidden="1" x14ac:dyDescent="0.2">
      <c r="A9860" t="s">
        <v>87</v>
      </c>
      <c r="B9860" t="s">
        <v>1463</v>
      </c>
      <c r="C9860" t="s">
        <v>1145</v>
      </c>
      <c r="E9860" t="s">
        <v>1466</v>
      </c>
      <c r="F9860" t="s">
        <v>1426</v>
      </c>
      <c r="G9860" t="s">
        <v>134</v>
      </c>
      <c r="H9860" t="s">
        <v>32</v>
      </c>
      <c r="I9860">
        <v>0</v>
      </c>
      <c r="J9860">
        <v>28.5</v>
      </c>
      <c r="K9860">
        <v>0</v>
      </c>
      <c r="L9860" t="s">
        <v>24</v>
      </c>
      <c r="M9860" t="s">
        <v>1293</v>
      </c>
    </row>
    <row r="9861" spans="1:14" hidden="1" x14ac:dyDescent="0.2">
      <c r="A9861" t="s">
        <v>87</v>
      </c>
      <c r="B9861" t="s">
        <v>1463</v>
      </c>
      <c r="C9861" t="s">
        <v>1145</v>
      </c>
      <c r="E9861" t="s">
        <v>1307</v>
      </c>
      <c r="F9861" t="s">
        <v>1308</v>
      </c>
      <c r="G9861" t="s">
        <v>134</v>
      </c>
      <c r="H9861" t="s">
        <v>32</v>
      </c>
      <c r="I9861">
        <v>0</v>
      </c>
      <c r="J9861">
        <v>28.5</v>
      </c>
      <c r="K9861">
        <v>0</v>
      </c>
      <c r="L9861" t="s">
        <v>24</v>
      </c>
      <c r="M9861" t="s">
        <v>1244</v>
      </c>
      <c r="N9861" t="s">
        <v>1467</v>
      </c>
    </row>
    <row r="9862" spans="1:14" hidden="1" x14ac:dyDescent="0.2">
      <c r="A9862" t="s">
        <v>87</v>
      </c>
      <c r="B9862" t="s">
        <v>1463</v>
      </c>
      <c r="C9862" t="s">
        <v>1145</v>
      </c>
      <c r="E9862" t="s">
        <v>1260</v>
      </c>
      <c r="F9862" t="s">
        <v>1261</v>
      </c>
      <c r="G9862" t="s">
        <v>134</v>
      </c>
      <c r="H9862" t="s">
        <v>180</v>
      </c>
      <c r="I9862">
        <v>0</v>
      </c>
      <c r="J9862">
        <v>28.5</v>
      </c>
      <c r="K9862">
        <v>0</v>
      </c>
      <c r="L9862" t="s">
        <v>24</v>
      </c>
      <c r="M9862" t="s">
        <v>616</v>
      </c>
    </row>
    <row r="9863" spans="1:14" hidden="1" x14ac:dyDescent="0.2">
      <c r="A9863" t="s">
        <v>87</v>
      </c>
      <c r="B9863" t="s">
        <v>1463</v>
      </c>
      <c r="C9863" t="s">
        <v>1145</v>
      </c>
      <c r="E9863" t="s">
        <v>1331</v>
      </c>
      <c r="F9863" t="s">
        <v>1332</v>
      </c>
      <c r="G9863" t="s">
        <v>1191</v>
      </c>
      <c r="H9863" t="s">
        <v>145</v>
      </c>
      <c r="I9863">
        <v>0</v>
      </c>
      <c r="J9863">
        <v>28.5</v>
      </c>
      <c r="K9863">
        <v>0</v>
      </c>
      <c r="L9863" t="s">
        <v>24</v>
      </c>
      <c r="M9863" t="s">
        <v>1333</v>
      </c>
    </row>
    <row r="9864" spans="1:14" hidden="1" x14ac:dyDescent="0.2">
      <c r="A9864" t="s">
        <v>87</v>
      </c>
      <c r="B9864" t="s">
        <v>1463</v>
      </c>
      <c r="C9864" t="s">
        <v>1145</v>
      </c>
      <c r="E9864" t="s">
        <v>1268</v>
      </c>
      <c r="F9864" t="s">
        <v>629</v>
      </c>
      <c r="G9864" t="s">
        <v>134</v>
      </c>
      <c r="H9864" t="s">
        <v>32</v>
      </c>
      <c r="I9864">
        <v>0</v>
      </c>
      <c r="J9864">
        <v>28.5</v>
      </c>
      <c r="K9864">
        <v>0</v>
      </c>
      <c r="L9864" t="s">
        <v>162</v>
      </c>
    </row>
    <row r="9865" spans="1:14" hidden="1" x14ac:dyDescent="0.2">
      <c r="A9865" t="s">
        <v>87</v>
      </c>
      <c r="B9865" t="s">
        <v>1463</v>
      </c>
      <c r="C9865" t="s">
        <v>1145</v>
      </c>
      <c r="E9865" t="s">
        <v>628</v>
      </c>
      <c r="F9865" t="s">
        <v>629</v>
      </c>
      <c r="G9865" t="s">
        <v>134</v>
      </c>
      <c r="H9865" t="s">
        <v>32</v>
      </c>
      <c r="I9865">
        <v>0</v>
      </c>
      <c r="J9865">
        <v>28.5</v>
      </c>
      <c r="K9865">
        <v>0</v>
      </c>
      <c r="L9865" t="s">
        <v>162</v>
      </c>
      <c r="N9865" t="s">
        <v>1468</v>
      </c>
    </row>
    <row r="9866" spans="1:14" hidden="1" x14ac:dyDescent="0.2">
      <c r="A9866" t="s">
        <v>87</v>
      </c>
      <c r="B9866" t="s">
        <v>1463</v>
      </c>
      <c r="C9866" t="s">
        <v>1145</v>
      </c>
      <c r="E9866" t="s">
        <v>1291</v>
      </c>
      <c r="F9866" t="s">
        <v>1292</v>
      </c>
      <c r="G9866" t="s">
        <v>134</v>
      </c>
      <c r="H9866" t="s">
        <v>32</v>
      </c>
      <c r="I9866">
        <v>0</v>
      </c>
      <c r="J9866">
        <v>28.5</v>
      </c>
      <c r="K9866">
        <v>0</v>
      </c>
      <c r="L9866" t="s">
        <v>24</v>
      </c>
      <c r="M9866" t="s">
        <v>1293</v>
      </c>
    </row>
    <row r="9867" spans="1:14" hidden="1" x14ac:dyDescent="0.2">
      <c r="A9867" t="s">
        <v>87</v>
      </c>
      <c r="B9867" t="s">
        <v>1463</v>
      </c>
      <c r="C9867" t="s">
        <v>1145</v>
      </c>
      <c r="E9867" t="s">
        <v>1289</v>
      </c>
      <c r="F9867" t="s">
        <v>1290</v>
      </c>
      <c r="G9867" t="s">
        <v>1191</v>
      </c>
      <c r="H9867" t="s">
        <v>32</v>
      </c>
      <c r="I9867">
        <v>0</v>
      </c>
      <c r="J9867">
        <v>28.5</v>
      </c>
      <c r="K9867">
        <v>0</v>
      </c>
      <c r="L9867" t="s">
        <v>24</v>
      </c>
      <c r="M9867" t="s">
        <v>1229</v>
      </c>
    </row>
    <row r="9868" spans="1:14" hidden="1" x14ac:dyDescent="0.2">
      <c r="A9868" t="s">
        <v>87</v>
      </c>
      <c r="B9868" t="s">
        <v>1463</v>
      </c>
      <c r="C9868" t="s">
        <v>1145</v>
      </c>
      <c r="E9868" t="s">
        <v>1240</v>
      </c>
      <c r="F9868" t="s">
        <v>1241</v>
      </c>
      <c r="G9868" t="s">
        <v>134</v>
      </c>
      <c r="H9868" t="s">
        <v>64</v>
      </c>
      <c r="I9868">
        <v>0</v>
      </c>
      <c r="J9868">
        <v>28.5</v>
      </c>
      <c r="K9868">
        <v>0</v>
      </c>
      <c r="L9868" t="s">
        <v>24</v>
      </c>
      <c r="M9868" t="s">
        <v>1152</v>
      </c>
    </row>
    <row r="9869" spans="1:14" hidden="1" x14ac:dyDescent="0.2">
      <c r="A9869" t="s">
        <v>87</v>
      </c>
      <c r="B9869" t="s">
        <v>1463</v>
      </c>
      <c r="C9869" t="s">
        <v>1145</v>
      </c>
      <c r="E9869" t="s">
        <v>1219</v>
      </c>
      <c r="F9869" t="s">
        <v>1214</v>
      </c>
      <c r="G9869" t="s">
        <v>134</v>
      </c>
      <c r="H9869" t="s">
        <v>1215</v>
      </c>
      <c r="I9869">
        <v>0</v>
      </c>
      <c r="J9869">
        <v>28.5</v>
      </c>
      <c r="K9869">
        <v>0</v>
      </c>
      <c r="L9869" t="s">
        <v>135</v>
      </c>
      <c r="M9869" t="s">
        <v>1216</v>
      </c>
    </row>
    <row r="9870" spans="1:14" hidden="1" x14ac:dyDescent="0.2">
      <c r="A9870" t="s">
        <v>87</v>
      </c>
      <c r="B9870" t="s">
        <v>1463</v>
      </c>
      <c r="C9870" t="s">
        <v>1145</v>
      </c>
      <c r="E9870" t="s">
        <v>1195</v>
      </c>
      <c r="F9870" t="s">
        <v>1196</v>
      </c>
      <c r="G9870" t="s">
        <v>134</v>
      </c>
      <c r="H9870" t="s">
        <v>64</v>
      </c>
      <c r="I9870">
        <v>0</v>
      </c>
      <c r="J9870">
        <v>28.5</v>
      </c>
      <c r="K9870">
        <v>0</v>
      </c>
      <c r="L9870" t="s">
        <v>24</v>
      </c>
      <c r="M9870" t="s">
        <v>1197</v>
      </c>
    </row>
    <row r="9871" spans="1:14" hidden="1" x14ac:dyDescent="0.2">
      <c r="A9871" t="s">
        <v>87</v>
      </c>
      <c r="B9871" t="s">
        <v>1463</v>
      </c>
      <c r="C9871" t="s">
        <v>1145</v>
      </c>
      <c r="E9871" t="s">
        <v>1343</v>
      </c>
      <c r="F9871" t="s">
        <v>1344</v>
      </c>
      <c r="I9871">
        <v>0</v>
      </c>
      <c r="J9871">
        <v>28.5</v>
      </c>
      <c r="K9871">
        <v>0</v>
      </c>
      <c r="L9871" t="s">
        <v>217</v>
      </c>
      <c r="M9871" t="s">
        <v>1345</v>
      </c>
    </row>
    <row r="9872" spans="1:14" hidden="1" x14ac:dyDescent="0.2">
      <c r="A9872" t="s">
        <v>87</v>
      </c>
      <c r="B9872" t="s">
        <v>1463</v>
      </c>
      <c r="C9872" t="s">
        <v>1145</v>
      </c>
      <c r="E9872" t="s">
        <v>1331</v>
      </c>
      <c r="F9872" t="s">
        <v>1332</v>
      </c>
      <c r="G9872" t="s">
        <v>1191</v>
      </c>
      <c r="H9872" t="s">
        <v>145</v>
      </c>
      <c r="I9872">
        <v>0</v>
      </c>
      <c r="J9872">
        <v>28.5</v>
      </c>
      <c r="K9872">
        <v>0</v>
      </c>
      <c r="L9872" t="s">
        <v>24</v>
      </c>
      <c r="M9872" t="s">
        <v>1333</v>
      </c>
    </row>
    <row r="9873" spans="1:14" hidden="1" x14ac:dyDescent="0.2">
      <c r="A9873" t="s">
        <v>87</v>
      </c>
      <c r="B9873" t="s">
        <v>1463</v>
      </c>
      <c r="C9873" t="s">
        <v>1145</v>
      </c>
      <c r="E9873" t="s">
        <v>1307</v>
      </c>
      <c r="F9873" t="s">
        <v>1308</v>
      </c>
      <c r="G9873" t="s">
        <v>134</v>
      </c>
      <c r="H9873" t="s">
        <v>32</v>
      </c>
      <c r="I9873">
        <v>0</v>
      </c>
      <c r="J9873">
        <v>28.5</v>
      </c>
      <c r="K9873">
        <v>0</v>
      </c>
      <c r="L9873" t="s">
        <v>24</v>
      </c>
      <c r="M9873" t="s">
        <v>1244</v>
      </c>
      <c r="N9873" t="s">
        <v>1469</v>
      </c>
    </row>
    <row r="9874" spans="1:14" hidden="1" x14ac:dyDescent="0.2">
      <c r="A9874" t="s">
        <v>87</v>
      </c>
      <c r="B9874" t="s">
        <v>1463</v>
      </c>
      <c r="C9874" t="s">
        <v>1145</v>
      </c>
      <c r="E9874" t="s">
        <v>1181</v>
      </c>
      <c r="F9874" t="s">
        <v>1182</v>
      </c>
      <c r="G9874" t="s">
        <v>134</v>
      </c>
      <c r="H9874" t="s">
        <v>32</v>
      </c>
      <c r="I9874">
        <v>0</v>
      </c>
      <c r="J9874">
        <v>28.5</v>
      </c>
      <c r="K9874">
        <v>0</v>
      </c>
      <c r="L9874" t="s">
        <v>24</v>
      </c>
      <c r="M9874" t="s">
        <v>1173</v>
      </c>
    </row>
    <row r="9875" spans="1:14" hidden="1" x14ac:dyDescent="0.2">
      <c r="A9875" t="s">
        <v>88</v>
      </c>
      <c r="B9875" t="s">
        <v>1463</v>
      </c>
      <c r="C9875" t="s">
        <v>1145</v>
      </c>
      <c r="E9875" t="s">
        <v>20</v>
      </c>
      <c r="I9875">
        <v>0</v>
      </c>
      <c r="J9875">
        <v>28.5</v>
      </c>
      <c r="K9875">
        <v>0</v>
      </c>
      <c r="N9875" t="s">
        <v>1464</v>
      </c>
    </row>
    <row r="9876" spans="1:14" hidden="1" x14ac:dyDescent="0.2">
      <c r="A9876" t="s">
        <v>88</v>
      </c>
      <c r="B9876" t="s">
        <v>1463</v>
      </c>
      <c r="C9876" t="s">
        <v>1145</v>
      </c>
      <c r="E9876" t="s">
        <v>17</v>
      </c>
      <c r="I9876">
        <v>0</v>
      </c>
      <c r="J9876">
        <v>28.5</v>
      </c>
      <c r="K9876">
        <v>0</v>
      </c>
    </row>
    <row r="9877" spans="1:14" hidden="1" x14ac:dyDescent="0.2">
      <c r="A9877" t="s">
        <v>88</v>
      </c>
      <c r="B9877" t="s">
        <v>1463</v>
      </c>
      <c r="C9877" t="s">
        <v>1145</v>
      </c>
      <c r="E9877" t="s">
        <v>557</v>
      </c>
      <c r="I9877">
        <v>0</v>
      </c>
      <c r="J9877">
        <v>28.5</v>
      </c>
      <c r="K9877">
        <v>0</v>
      </c>
    </row>
    <row r="9878" spans="1:14" hidden="1" x14ac:dyDescent="0.2">
      <c r="A9878" t="s">
        <v>88</v>
      </c>
      <c r="B9878" t="s">
        <v>1463</v>
      </c>
      <c r="C9878" t="s">
        <v>1145</v>
      </c>
      <c r="E9878" t="s">
        <v>46</v>
      </c>
      <c r="I9878">
        <v>0</v>
      </c>
      <c r="J9878">
        <v>28.5</v>
      </c>
      <c r="K9878">
        <v>0</v>
      </c>
    </row>
    <row r="9879" spans="1:14" hidden="1" x14ac:dyDescent="0.2">
      <c r="A9879" t="s">
        <v>88</v>
      </c>
      <c r="B9879" t="s">
        <v>1463</v>
      </c>
      <c r="C9879" t="s">
        <v>1145</v>
      </c>
      <c r="E9879" t="s">
        <v>116</v>
      </c>
      <c r="I9879">
        <v>38.75</v>
      </c>
      <c r="J9879">
        <v>28.5</v>
      </c>
      <c r="K9879">
        <v>1104.375</v>
      </c>
      <c r="N9879" t="s">
        <v>1471</v>
      </c>
    </row>
    <row r="9880" spans="1:14" hidden="1" x14ac:dyDescent="0.2">
      <c r="A9880" t="s">
        <v>88</v>
      </c>
      <c r="B9880" t="s">
        <v>1463</v>
      </c>
      <c r="C9880" t="s">
        <v>1145</v>
      </c>
      <c r="E9880" t="s">
        <v>92</v>
      </c>
      <c r="I9880">
        <v>0</v>
      </c>
      <c r="J9880">
        <v>28.5</v>
      </c>
      <c r="K9880">
        <v>0</v>
      </c>
      <c r="N9880" t="s">
        <v>1465</v>
      </c>
    </row>
    <row r="9881" spans="1:14" hidden="1" x14ac:dyDescent="0.2">
      <c r="A9881" t="s">
        <v>88</v>
      </c>
      <c r="B9881" t="s">
        <v>1463</v>
      </c>
      <c r="C9881" t="s">
        <v>1145</v>
      </c>
      <c r="E9881" t="s">
        <v>1294</v>
      </c>
      <c r="F9881" t="s">
        <v>1295</v>
      </c>
      <c r="G9881" t="s">
        <v>134</v>
      </c>
      <c r="H9881" t="s">
        <v>64</v>
      </c>
      <c r="I9881">
        <v>0</v>
      </c>
      <c r="J9881">
        <v>28.5</v>
      </c>
      <c r="K9881">
        <v>0</v>
      </c>
      <c r="L9881" t="s">
        <v>24</v>
      </c>
      <c r="M9881" t="s">
        <v>1236</v>
      </c>
    </row>
    <row r="9882" spans="1:14" hidden="1" x14ac:dyDescent="0.2">
      <c r="A9882" t="s">
        <v>88</v>
      </c>
      <c r="B9882" t="s">
        <v>1463</v>
      </c>
      <c r="C9882" t="s">
        <v>1145</v>
      </c>
      <c r="E9882" t="s">
        <v>1466</v>
      </c>
      <c r="F9882" t="s">
        <v>1426</v>
      </c>
      <c r="G9882" t="s">
        <v>134</v>
      </c>
      <c r="H9882" t="s">
        <v>32</v>
      </c>
      <c r="I9882">
        <v>0</v>
      </c>
      <c r="J9882">
        <v>28.5</v>
      </c>
      <c r="K9882">
        <v>0</v>
      </c>
      <c r="L9882" t="s">
        <v>24</v>
      </c>
      <c r="M9882" t="s">
        <v>1293</v>
      </c>
    </row>
    <row r="9883" spans="1:14" hidden="1" x14ac:dyDescent="0.2">
      <c r="A9883" t="s">
        <v>88</v>
      </c>
      <c r="B9883" t="s">
        <v>1463</v>
      </c>
      <c r="C9883" t="s">
        <v>1145</v>
      </c>
      <c r="E9883" t="s">
        <v>1307</v>
      </c>
      <c r="F9883" t="s">
        <v>1308</v>
      </c>
      <c r="G9883" t="s">
        <v>134</v>
      </c>
      <c r="H9883" t="s">
        <v>32</v>
      </c>
      <c r="I9883">
        <v>0</v>
      </c>
      <c r="J9883">
        <v>28.5</v>
      </c>
      <c r="K9883">
        <v>0</v>
      </c>
      <c r="L9883" t="s">
        <v>24</v>
      </c>
      <c r="M9883" t="s">
        <v>1244</v>
      </c>
      <c r="N9883" t="s">
        <v>1467</v>
      </c>
    </row>
    <row r="9884" spans="1:14" hidden="1" x14ac:dyDescent="0.2">
      <c r="A9884" t="s">
        <v>88</v>
      </c>
      <c r="B9884" t="s">
        <v>1463</v>
      </c>
      <c r="C9884" t="s">
        <v>1145</v>
      </c>
      <c r="E9884" t="s">
        <v>1260</v>
      </c>
      <c r="F9884" t="s">
        <v>1261</v>
      </c>
      <c r="G9884" t="s">
        <v>134</v>
      </c>
      <c r="H9884" t="s">
        <v>180</v>
      </c>
      <c r="I9884">
        <v>0</v>
      </c>
      <c r="J9884">
        <v>28.5</v>
      </c>
      <c r="K9884">
        <v>0</v>
      </c>
      <c r="L9884" t="s">
        <v>24</v>
      </c>
      <c r="M9884" t="s">
        <v>616</v>
      </c>
    </row>
    <row r="9885" spans="1:14" hidden="1" x14ac:dyDescent="0.2">
      <c r="A9885" t="s">
        <v>88</v>
      </c>
      <c r="B9885" t="s">
        <v>1463</v>
      </c>
      <c r="C9885" t="s">
        <v>1145</v>
      </c>
      <c r="E9885" t="s">
        <v>1331</v>
      </c>
      <c r="F9885" t="s">
        <v>1332</v>
      </c>
      <c r="G9885" t="s">
        <v>1191</v>
      </c>
      <c r="H9885" t="s">
        <v>145</v>
      </c>
      <c r="I9885">
        <v>0</v>
      </c>
      <c r="J9885">
        <v>28.5</v>
      </c>
      <c r="K9885">
        <v>0</v>
      </c>
      <c r="L9885" t="s">
        <v>24</v>
      </c>
      <c r="M9885" t="s">
        <v>1333</v>
      </c>
    </row>
    <row r="9886" spans="1:14" hidden="1" x14ac:dyDescent="0.2">
      <c r="A9886" t="s">
        <v>88</v>
      </c>
      <c r="B9886" t="s">
        <v>1463</v>
      </c>
      <c r="C9886" t="s">
        <v>1145</v>
      </c>
      <c r="E9886" t="s">
        <v>1268</v>
      </c>
      <c r="F9886" t="s">
        <v>629</v>
      </c>
      <c r="G9886" t="s">
        <v>134</v>
      </c>
      <c r="H9886" t="s">
        <v>32</v>
      </c>
      <c r="I9886">
        <v>0</v>
      </c>
      <c r="J9886">
        <v>28.5</v>
      </c>
      <c r="K9886">
        <v>0</v>
      </c>
      <c r="L9886" t="s">
        <v>162</v>
      </c>
    </row>
    <row r="9887" spans="1:14" hidden="1" x14ac:dyDescent="0.2">
      <c r="A9887" t="s">
        <v>88</v>
      </c>
      <c r="B9887" t="s">
        <v>1463</v>
      </c>
      <c r="C9887" t="s">
        <v>1145</v>
      </c>
      <c r="E9887" t="s">
        <v>628</v>
      </c>
      <c r="F9887" t="s">
        <v>629</v>
      </c>
      <c r="G9887" t="s">
        <v>134</v>
      </c>
      <c r="H9887" t="s">
        <v>32</v>
      </c>
      <c r="I9887">
        <v>0</v>
      </c>
      <c r="J9887">
        <v>28.5</v>
      </c>
      <c r="K9887">
        <v>0</v>
      </c>
      <c r="L9887" t="s">
        <v>162</v>
      </c>
      <c r="N9887" t="s">
        <v>1468</v>
      </c>
    </row>
    <row r="9888" spans="1:14" hidden="1" x14ac:dyDescent="0.2">
      <c r="A9888" t="s">
        <v>88</v>
      </c>
      <c r="B9888" t="s">
        <v>1463</v>
      </c>
      <c r="C9888" t="s">
        <v>1145</v>
      </c>
      <c r="E9888" t="s">
        <v>1291</v>
      </c>
      <c r="F9888" t="s">
        <v>1292</v>
      </c>
      <c r="G9888" t="s">
        <v>134</v>
      </c>
      <c r="H9888" t="s">
        <v>32</v>
      </c>
      <c r="I9888">
        <v>0</v>
      </c>
      <c r="J9888">
        <v>28.5</v>
      </c>
      <c r="K9888">
        <v>0</v>
      </c>
      <c r="L9888" t="s">
        <v>24</v>
      </c>
      <c r="M9888" t="s">
        <v>1293</v>
      </c>
    </row>
    <row r="9889" spans="1:14" hidden="1" x14ac:dyDescent="0.2">
      <c r="A9889" t="s">
        <v>88</v>
      </c>
      <c r="B9889" t="s">
        <v>1463</v>
      </c>
      <c r="C9889" t="s">
        <v>1145</v>
      </c>
      <c r="E9889" t="s">
        <v>1289</v>
      </c>
      <c r="F9889" t="s">
        <v>1290</v>
      </c>
      <c r="G9889" t="s">
        <v>1191</v>
      </c>
      <c r="H9889" t="s">
        <v>32</v>
      </c>
      <c r="I9889">
        <v>0</v>
      </c>
      <c r="J9889">
        <v>28.5</v>
      </c>
      <c r="K9889">
        <v>0</v>
      </c>
      <c r="L9889" t="s">
        <v>24</v>
      </c>
      <c r="M9889" t="s">
        <v>1229</v>
      </c>
    </row>
    <row r="9890" spans="1:14" hidden="1" x14ac:dyDescent="0.2">
      <c r="A9890" t="s">
        <v>88</v>
      </c>
      <c r="B9890" t="s">
        <v>1463</v>
      </c>
      <c r="C9890" t="s">
        <v>1145</v>
      </c>
      <c r="E9890" t="s">
        <v>1240</v>
      </c>
      <c r="F9890" t="s">
        <v>1241</v>
      </c>
      <c r="G9890" t="s">
        <v>134</v>
      </c>
      <c r="H9890" t="s">
        <v>64</v>
      </c>
      <c r="I9890">
        <v>0</v>
      </c>
      <c r="J9890">
        <v>28.5</v>
      </c>
      <c r="K9890">
        <v>0</v>
      </c>
      <c r="L9890" t="s">
        <v>24</v>
      </c>
      <c r="M9890" t="s">
        <v>1152</v>
      </c>
    </row>
    <row r="9891" spans="1:14" hidden="1" x14ac:dyDescent="0.2">
      <c r="A9891" t="s">
        <v>88</v>
      </c>
      <c r="B9891" t="s">
        <v>1463</v>
      </c>
      <c r="C9891" t="s">
        <v>1145</v>
      </c>
      <c r="E9891" t="s">
        <v>1219</v>
      </c>
      <c r="F9891" t="s">
        <v>1214</v>
      </c>
      <c r="G9891" t="s">
        <v>134</v>
      </c>
      <c r="H9891" t="s">
        <v>1215</v>
      </c>
      <c r="I9891">
        <v>0</v>
      </c>
      <c r="J9891">
        <v>28.5</v>
      </c>
      <c r="K9891">
        <v>0</v>
      </c>
      <c r="L9891" t="s">
        <v>135</v>
      </c>
      <c r="M9891" t="s">
        <v>1216</v>
      </c>
    </row>
    <row r="9892" spans="1:14" hidden="1" x14ac:dyDescent="0.2">
      <c r="A9892" t="s">
        <v>88</v>
      </c>
      <c r="B9892" t="s">
        <v>1463</v>
      </c>
      <c r="C9892" t="s">
        <v>1145</v>
      </c>
      <c r="E9892" t="s">
        <v>1195</v>
      </c>
      <c r="F9892" t="s">
        <v>1196</v>
      </c>
      <c r="G9892" t="s">
        <v>134</v>
      </c>
      <c r="H9892" t="s">
        <v>64</v>
      </c>
      <c r="I9892">
        <v>0</v>
      </c>
      <c r="J9892">
        <v>28.5</v>
      </c>
      <c r="K9892">
        <v>0</v>
      </c>
      <c r="L9892" t="s">
        <v>24</v>
      </c>
      <c r="M9892" t="s">
        <v>1197</v>
      </c>
    </row>
    <row r="9893" spans="1:14" hidden="1" x14ac:dyDescent="0.2">
      <c r="A9893" t="s">
        <v>88</v>
      </c>
      <c r="B9893" t="s">
        <v>1463</v>
      </c>
      <c r="C9893" t="s">
        <v>1145</v>
      </c>
      <c r="E9893" t="s">
        <v>1343</v>
      </c>
      <c r="F9893" t="s">
        <v>1344</v>
      </c>
      <c r="I9893">
        <v>0</v>
      </c>
      <c r="J9893">
        <v>28.5</v>
      </c>
      <c r="K9893">
        <v>0</v>
      </c>
      <c r="L9893" t="s">
        <v>217</v>
      </c>
      <c r="M9893" t="s">
        <v>1345</v>
      </c>
    </row>
    <row r="9894" spans="1:14" hidden="1" x14ac:dyDescent="0.2">
      <c r="A9894" t="s">
        <v>88</v>
      </c>
      <c r="B9894" t="s">
        <v>1463</v>
      </c>
      <c r="C9894" t="s">
        <v>1145</v>
      </c>
      <c r="E9894" t="s">
        <v>1331</v>
      </c>
      <c r="F9894" t="s">
        <v>1332</v>
      </c>
      <c r="G9894" t="s">
        <v>1191</v>
      </c>
      <c r="H9894" t="s">
        <v>145</v>
      </c>
      <c r="I9894">
        <v>0</v>
      </c>
      <c r="J9894">
        <v>28.5</v>
      </c>
      <c r="K9894">
        <v>0</v>
      </c>
      <c r="L9894" t="s">
        <v>24</v>
      </c>
      <c r="M9894" t="s">
        <v>1333</v>
      </c>
    </row>
    <row r="9895" spans="1:14" hidden="1" x14ac:dyDescent="0.2">
      <c r="A9895" t="s">
        <v>88</v>
      </c>
      <c r="B9895" t="s">
        <v>1463</v>
      </c>
      <c r="C9895" t="s">
        <v>1145</v>
      </c>
      <c r="E9895" t="s">
        <v>1307</v>
      </c>
      <c r="F9895" t="s">
        <v>1308</v>
      </c>
      <c r="G9895" t="s">
        <v>134</v>
      </c>
      <c r="H9895" t="s">
        <v>32</v>
      </c>
      <c r="I9895">
        <v>0</v>
      </c>
      <c r="J9895">
        <v>28.5</v>
      </c>
      <c r="K9895">
        <v>0</v>
      </c>
      <c r="L9895" t="s">
        <v>24</v>
      </c>
      <c r="M9895" t="s">
        <v>1244</v>
      </c>
      <c r="N9895" t="s">
        <v>1469</v>
      </c>
    </row>
    <row r="9896" spans="1:14" hidden="1" x14ac:dyDescent="0.2">
      <c r="A9896" t="s">
        <v>88</v>
      </c>
      <c r="B9896" t="s">
        <v>1463</v>
      </c>
      <c r="C9896" t="s">
        <v>1145</v>
      </c>
      <c r="E9896" t="s">
        <v>1181</v>
      </c>
      <c r="F9896" t="s">
        <v>1182</v>
      </c>
      <c r="G9896" t="s">
        <v>134</v>
      </c>
      <c r="H9896" t="s">
        <v>32</v>
      </c>
      <c r="I9896">
        <v>0</v>
      </c>
      <c r="J9896">
        <v>28.5</v>
      </c>
      <c r="K9896">
        <v>0</v>
      </c>
      <c r="L9896" t="s">
        <v>24</v>
      </c>
      <c r="M9896" t="s">
        <v>1173</v>
      </c>
    </row>
    <row r="9897" spans="1:14" hidden="1" x14ac:dyDescent="0.2">
      <c r="A9897" t="s">
        <v>89</v>
      </c>
      <c r="B9897" t="s">
        <v>1463</v>
      </c>
      <c r="C9897" t="s">
        <v>1145</v>
      </c>
      <c r="E9897" t="s">
        <v>20</v>
      </c>
      <c r="I9897">
        <v>0</v>
      </c>
      <c r="J9897">
        <v>28.5</v>
      </c>
      <c r="K9897">
        <v>0</v>
      </c>
      <c r="N9897" t="s">
        <v>1464</v>
      </c>
    </row>
    <row r="9898" spans="1:14" hidden="1" x14ac:dyDescent="0.2">
      <c r="A9898" t="s">
        <v>89</v>
      </c>
      <c r="B9898" t="s">
        <v>1463</v>
      </c>
      <c r="C9898" t="s">
        <v>1145</v>
      </c>
      <c r="E9898" t="s">
        <v>17</v>
      </c>
      <c r="I9898">
        <v>14.75</v>
      </c>
      <c r="J9898">
        <v>28.5</v>
      </c>
      <c r="K9898">
        <v>420.375</v>
      </c>
    </row>
    <row r="9899" spans="1:14" hidden="1" x14ac:dyDescent="0.2">
      <c r="A9899" t="s">
        <v>89</v>
      </c>
      <c r="B9899" t="s">
        <v>1463</v>
      </c>
      <c r="C9899" t="s">
        <v>1145</v>
      </c>
      <c r="E9899" t="s">
        <v>557</v>
      </c>
      <c r="I9899">
        <v>0</v>
      </c>
      <c r="J9899">
        <v>28.5</v>
      </c>
      <c r="K9899">
        <v>0</v>
      </c>
    </row>
    <row r="9900" spans="1:14" hidden="1" x14ac:dyDescent="0.2">
      <c r="A9900" t="s">
        <v>89</v>
      </c>
      <c r="B9900" t="s">
        <v>1463</v>
      </c>
      <c r="C9900" t="s">
        <v>1145</v>
      </c>
      <c r="E9900" t="s">
        <v>46</v>
      </c>
      <c r="I9900">
        <v>0</v>
      </c>
      <c r="J9900">
        <v>28.5</v>
      </c>
      <c r="K9900">
        <v>0</v>
      </c>
    </row>
    <row r="9901" spans="1:14" hidden="1" x14ac:dyDescent="0.2">
      <c r="A9901" t="s">
        <v>89</v>
      </c>
      <c r="B9901" t="s">
        <v>1463</v>
      </c>
      <c r="C9901" t="s">
        <v>1145</v>
      </c>
      <c r="E9901" t="s">
        <v>116</v>
      </c>
      <c r="I9901">
        <v>24</v>
      </c>
      <c r="J9901">
        <v>28.5</v>
      </c>
      <c r="K9901">
        <v>684</v>
      </c>
      <c r="N9901" t="s">
        <v>1471</v>
      </c>
    </row>
    <row r="9902" spans="1:14" hidden="1" x14ac:dyDescent="0.2">
      <c r="A9902" t="s">
        <v>89</v>
      </c>
      <c r="B9902" t="s">
        <v>1463</v>
      </c>
      <c r="C9902" t="s">
        <v>1145</v>
      </c>
      <c r="E9902" t="s">
        <v>92</v>
      </c>
      <c r="I9902">
        <v>0</v>
      </c>
      <c r="J9902">
        <v>28.5</v>
      </c>
      <c r="K9902">
        <v>0</v>
      </c>
      <c r="N9902" t="s">
        <v>1465</v>
      </c>
    </row>
    <row r="9903" spans="1:14" hidden="1" x14ac:dyDescent="0.2">
      <c r="A9903" t="s">
        <v>89</v>
      </c>
      <c r="B9903" t="s">
        <v>1463</v>
      </c>
      <c r="C9903" t="s">
        <v>1145</v>
      </c>
      <c r="E9903" t="s">
        <v>1294</v>
      </c>
      <c r="F9903" t="s">
        <v>1295</v>
      </c>
      <c r="G9903" t="s">
        <v>134</v>
      </c>
      <c r="H9903" t="s">
        <v>64</v>
      </c>
      <c r="I9903">
        <v>0</v>
      </c>
      <c r="J9903">
        <v>28.5</v>
      </c>
      <c r="K9903">
        <v>0</v>
      </c>
      <c r="L9903" t="s">
        <v>24</v>
      </c>
      <c r="M9903" t="s">
        <v>1236</v>
      </c>
    </row>
    <row r="9904" spans="1:14" hidden="1" x14ac:dyDescent="0.2">
      <c r="A9904" t="s">
        <v>89</v>
      </c>
      <c r="B9904" t="s">
        <v>1463</v>
      </c>
      <c r="C9904" t="s">
        <v>1145</v>
      </c>
      <c r="E9904" t="s">
        <v>1466</v>
      </c>
      <c r="F9904" t="s">
        <v>1426</v>
      </c>
      <c r="G9904" t="s">
        <v>134</v>
      </c>
      <c r="H9904" t="s">
        <v>32</v>
      </c>
      <c r="I9904">
        <v>0</v>
      </c>
      <c r="J9904">
        <v>28.5</v>
      </c>
      <c r="K9904">
        <v>0</v>
      </c>
      <c r="L9904" t="s">
        <v>24</v>
      </c>
      <c r="M9904" t="s">
        <v>1293</v>
      </c>
    </row>
    <row r="9905" spans="1:14" hidden="1" x14ac:dyDescent="0.2">
      <c r="A9905" t="s">
        <v>89</v>
      </c>
      <c r="B9905" t="s">
        <v>1463</v>
      </c>
      <c r="C9905" t="s">
        <v>1145</v>
      </c>
      <c r="E9905" t="s">
        <v>1307</v>
      </c>
      <c r="F9905" t="s">
        <v>1308</v>
      </c>
      <c r="G9905" t="s">
        <v>134</v>
      </c>
      <c r="H9905" t="s">
        <v>32</v>
      </c>
      <c r="I9905">
        <v>0</v>
      </c>
      <c r="J9905">
        <v>28.5</v>
      </c>
      <c r="K9905">
        <v>0</v>
      </c>
      <c r="L9905" t="s">
        <v>24</v>
      </c>
      <c r="M9905" t="s">
        <v>1244</v>
      </c>
      <c r="N9905" t="s">
        <v>1467</v>
      </c>
    </row>
    <row r="9906" spans="1:14" hidden="1" x14ac:dyDescent="0.2">
      <c r="A9906" t="s">
        <v>89</v>
      </c>
      <c r="B9906" t="s">
        <v>1463</v>
      </c>
      <c r="C9906" t="s">
        <v>1145</v>
      </c>
      <c r="E9906" t="s">
        <v>1260</v>
      </c>
      <c r="F9906" t="s">
        <v>1261</v>
      </c>
      <c r="G9906" t="s">
        <v>134</v>
      </c>
      <c r="H9906" t="s">
        <v>180</v>
      </c>
      <c r="I9906">
        <v>0</v>
      </c>
      <c r="J9906">
        <v>28.5</v>
      </c>
      <c r="K9906">
        <v>0</v>
      </c>
      <c r="L9906" t="s">
        <v>24</v>
      </c>
      <c r="M9906" t="s">
        <v>616</v>
      </c>
    </row>
    <row r="9907" spans="1:14" hidden="1" x14ac:dyDescent="0.2">
      <c r="A9907" t="s">
        <v>89</v>
      </c>
      <c r="B9907" t="s">
        <v>1463</v>
      </c>
      <c r="C9907" t="s">
        <v>1145</v>
      </c>
      <c r="E9907" t="s">
        <v>1331</v>
      </c>
      <c r="F9907" t="s">
        <v>1332</v>
      </c>
      <c r="G9907" t="s">
        <v>1191</v>
      </c>
      <c r="H9907" t="s">
        <v>145</v>
      </c>
      <c r="I9907">
        <v>0</v>
      </c>
      <c r="J9907">
        <v>28.5</v>
      </c>
      <c r="K9907">
        <v>0</v>
      </c>
      <c r="L9907" t="s">
        <v>24</v>
      </c>
      <c r="M9907" t="s">
        <v>1333</v>
      </c>
    </row>
    <row r="9908" spans="1:14" hidden="1" x14ac:dyDescent="0.2">
      <c r="A9908" t="s">
        <v>89</v>
      </c>
      <c r="B9908" t="s">
        <v>1463</v>
      </c>
      <c r="C9908" t="s">
        <v>1145</v>
      </c>
      <c r="E9908" t="s">
        <v>1268</v>
      </c>
      <c r="F9908" t="s">
        <v>629</v>
      </c>
      <c r="G9908" t="s">
        <v>134</v>
      </c>
      <c r="H9908" t="s">
        <v>32</v>
      </c>
      <c r="I9908">
        <v>0</v>
      </c>
      <c r="J9908">
        <v>28.5</v>
      </c>
      <c r="K9908">
        <v>0</v>
      </c>
      <c r="L9908" t="s">
        <v>162</v>
      </c>
    </row>
    <row r="9909" spans="1:14" hidden="1" x14ac:dyDescent="0.2">
      <c r="A9909" t="s">
        <v>89</v>
      </c>
      <c r="B9909" t="s">
        <v>1463</v>
      </c>
      <c r="C9909" t="s">
        <v>1145</v>
      </c>
      <c r="E9909" t="s">
        <v>628</v>
      </c>
      <c r="F9909" t="s">
        <v>629</v>
      </c>
      <c r="G9909" t="s">
        <v>134</v>
      </c>
      <c r="H9909" t="s">
        <v>32</v>
      </c>
      <c r="I9909">
        <v>0</v>
      </c>
      <c r="J9909">
        <v>28.5</v>
      </c>
      <c r="K9909">
        <v>0</v>
      </c>
      <c r="L9909" t="s">
        <v>162</v>
      </c>
      <c r="N9909" t="s">
        <v>1468</v>
      </c>
    </row>
    <row r="9910" spans="1:14" hidden="1" x14ac:dyDescent="0.2">
      <c r="A9910" t="s">
        <v>89</v>
      </c>
      <c r="B9910" t="s">
        <v>1463</v>
      </c>
      <c r="C9910" t="s">
        <v>1145</v>
      </c>
      <c r="E9910" t="s">
        <v>1291</v>
      </c>
      <c r="F9910" t="s">
        <v>1292</v>
      </c>
      <c r="G9910" t="s">
        <v>134</v>
      </c>
      <c r="H9910" t="s">
        <v>32</v>
      </c>
      <c r="I9910">
        <v>0</v>
      </c>
      <c r="J9910">
        <v>28.5</v>
      </c>
      <c r="K9910">
        <v>0</v>
      </c>
      <c r="L9910" t="s">
        <v>24</v>
      </c>
      <c r="M9910" t="s">
        <v>1293</v>
      </c>
    </row>
    <row r="9911" spans="1:14" hidden="1" x14ac:dyDescent="0.2">
      <c r="A9911" t="s">
        <v>89</v>
      </c>
      <c r="B9911" t="s">
        <v>1463</v>
      </c>
      <c r="C9911" t="s">
        <v>1145</v>
      </c>
      <c r="E9911" t="s">
        <v>1289</v>
      </c>
      <c r="F9911" t="s">
        <v>1290</v>
      </c>
      <c r="G9911" t="s">
        <v>1191</v>
      </c>
      <c r="H9911" t="s">
        <v>32</v>
      </c>
      <c r="I9911">
        <v>0</v>
      </c>
      <c r="J9911">
        <v>28.5</v>
      </c>
      <c r="K9911">
        <v>0</v>
      </c>
      <c r="L9911" t="s">
        <v>24</v>
      </c>
      <c r="M9911" t="s">
        <v>1229</v>
      </c>
    </row>
    <row r="9912" spans="1:14" hidden="1" x14ac:dyDescent="0.2">
      <c r="A9912" t="s">
        <v>89</v>
      </c>
      <c r="B9912" t="s">
        <v>1463</v>
      </c>
      <c r="C9912" t="s">
        <v>1145</v>
      </c>
      <c r="E9912" t="s">
        <v>1240</v>
      </c>
      <c r="F9912" t="s">
        <v>1241</v>
      </c>
      <c r="G9912" t="s">
        <v>134</v>
      </c>
      <c r="H9912" t="s">
        <v>64</v>
      </c>
      <c r="I9912">
        <v>0</v>
      </c>
      <c r="J9912">
        <v>28.5</v>
      </c>
      <c r="K9912">
        <v>0</v>
      </c>
      <c r="L9912" t="s">
        <v>24</v>
      </c>
      <c r="M9912" t="s">
        <v>1152</v>
      </c>
    </row>
    <row r="9913" spans="1:14" hidden="1" x14ac:dyDescent="0.2">
      <c r="A9913" t="s">
        <v>89</v>
      </c>
      <c r="B9913" t="s">
        <v>1463</v>
      </c>
      <c r="C9913" t="s">
        <v>1145</v>
      </c>
      <c r="E9913" t="s">
        <v>1219</v>
      </c>
      <c r="F9913" t="s">
        <v>1214</v>
      </c>
      <c r="G9913" t="s">
        <v>134</v>
      </c>
      <c r="H9913" t="s">
        <v>1215</v>
      </c>
      <c r="I9913">
        <v>0</v>
      </c>
      <c r="J9913">
        <v>28.5</v>
      </c>
      <c r="K9913">
        <v>0</v>
      </c>
      <c r="L9913" t="s">
        <v>135</v>
      </c>
      <c r="M9913" t="s">
        <v>1216</v>
      </c>
    </row>
    <row r="9914" spans="1:14" hidden="1" x14ac:dyDescent="0.2">
      <c r="A9914" t="s">
        <v>89</v>
      </c>
      <c r="B9914" t="s">
        <v>1463</v>
      </c>
      <c r="C9914" t="s">
        <v>1145</v>
      </c>
      <c r="E9914" t="s">
        <v>1195</v>
      </c>
      <c r="F9914" t="s">
        <v>1196</v>
      </c>
      <c r="G9914" t="s">
        <v>134</v>
      </c>
      <c r="H9914" t="s">
        <v>64</v>
      </c>
      <c r="I9914">
        <v>0</v>
      </c>
      <c r="J9914">
        <v>28.5</v>
      </c>
      <c r="K9914">
        <v>0</v>
      </c>
      <c r="L9914" t="s">
        <v>24</v>
      </c>
      <c r="M9914" t="s">
        <v>1197</v>
      </c>
    </row>
    <row r="9915" spans="1:14" hidden="1" x14ac:dyDescent="0.2">
      <c r="A9915" t="s">
        <v>89</v>
      </c>
      <c r="B9915" t="s">
        <v>1463</v>
      </c>
      <c r="C9915" t="s">
        <v>1145</v>
      </c>
      <c r="E9915" t="s">
        <v>1343</v>
      </c>
      <c r="F9915" t="s">
        <v>1344</v>
      </c>
      <c r="I9915">
        <v>0</v>
      </c>
      <c r="J9915">
        <v>28.5</v>
      </c>
      <c r="K9915">
        <v>0</v>
      </c>
      <c r="L9915" t="s">
        <v>217</v>
      </c>
      <c r="M9915" t="s">
        <v>1345</v>
      </c>
    </row>
    <row r="9916" spans="1:14" hidden="1" x14ac:dyDescent="0.2">
      <c r="A9916" t="s">
        <v>89</v>
      </c>
      <c r="B9916" t="s">
        <v>1463</v>
      </c>
      <c r="C9916" t="s">
        <v>1145</v>
      </c>
      <c r="E9916" t="s">
        <v>1331</v>
      </c>
      <c r="F9916" t="s">
        <v>1332</v>
      </c>
      <c r="G9916" t="s">
        <v>1191</v>
      </c>
      <c r="H9916" t="s">
        <v>145</v>
      </c>
      <c r="I9916">
        <v>0</v>
      </c>
      <c r="J9916">
        <v>28.5</v>
      </c>
      <c r="K9916">
        <v>0</v>
      </c>
      <c r="L9916" t="s">
        <v>24</v>
      </c>
      <c r="M9916" t="s">
        <v>1333</v>
      </c>
    </row>
    <row r="9917" spans="1:14" hidden="1" x14ac:dyDescent="0.2">
      <c r="A9917" t="s">
        <v>89</v>
      </c>
      <c r="B9917" t="s">
        <v>1463</v>
      </c>
      <c r="C9917" t="s">
        <v>1145</v>
      </c>
      <c r="E9917" t="s">
        <v>1307</v>
      </c>
      <c r="F9917" t="s">
        <v>1308</v>
      </c>
      <c r="G9917" t="s">
        <v>134</v>
      </c>
      <c r="H9917" t="s">
        <v>32</v>
      </c>
      <c r="I9917">
        <v>0</v>
      </c>
      <c r="J9917">
        <v>28.5</v>
      </c>
      <c r="K9917">
        <v>0</v>
      </c>
      <c r="L9917" t="s">
        <v>24</v>
      </c>
      <c r="M9917" t="s">
        <v>1244</v>
      </c>
      <c r="N9917" t="s">
        <v>1469</v>
      </c>
    </row>
    <row r="9918" spans="1:14" hidden="1" x14ac:dyDescent="0.2">
      <c r="A9918" t="s">
        <v>89</v>
      </c>
      <c r="B9918" t="s">
        <v>1463</v>
      </c>
      <c r="C9918" t="s">
        <v>1145</v>
      </c>
      <c r="E9918" t="s">
        <v>1181</v>
      </c>
      <c r="F9918" t="s">
        <v>1182</v>
      </c>
      <c r="G9918" t="s">
        <v>134</v>
      </c>
      <c r="H9918" t="s">
        <v>32</v>
      </c>
      <c r="I9918">
        <v>0</v>
      </c>
      <c r="J9918">
        <v>28.5</v>
      </c>
      <c r="K9918">
        <v>0</v>
      </c>
      <c r="L9918" t="s">
        <v>24</v>
      </c>
      <c r="M9918" t="s">
        <v>1173</v>
      </c>
    </row>
    <row r="9919" spans="1:14" hidden="1" x14ac:dyDescent="0.2">
      <c r="A9919" t="s">
        <v>90</v>
      </c>
      <c r="B9919" t="s">
        <v>1463</v>
      </c>
      <c r="C9919" t="s">
        <v>1145</v>
      </c>
      <c r="E9919" t="s">
        <v>20</v>
      </c>
      <c r="I9919">
        <v>0</v>
      </c>
      <c r="J9919">
        <v>28.5</v>
      </c>
      <c r="K9919">
        <v>0</v>
      </c>
      <c r="N9919" t="s">
        <v>1464</v>
      </c>
    </row>
    <row r="9920" spans="1:14" hidden="1" x14ac:dyDescent="0.2">
      <c r="A9920" t="s">
        <v>90</v>
      </c>
      <c r="B9920" t="s">
        <v>1463</v>
      </c>
      <c r="C9920" t="s">
        <v>1145</v>
      </c>
      <c r="E9920" t="s">
        <v>17</v>
      </c>
      <c r="I9920">
        <v>38.75</v>
      </c>
      <c r="J9920">
        <v>28.5</v>
      </c>
      <c r="K9920">
        <v>1104.375</v>
      </c>
    </row>
    <row r="9921" spans="1:14" hidden="1" x14ac:dyDescent="0.2">
      <c r="A9921" t="s">
        <v>90</v>
      </c>
      <c r="B9921" t="s">
        <v>1463</v>
      </c>
      <c r="C9921" t="s">
        <v>1145</v>
      </c>
      <c r="E9921" t="s">
        <v>557</v>
      </c>
      <c r="I9921">
        <v>0</v>
      </c>
      <c r="J9921">
        <v>28.5</v>
      </c>
      <c r="K9921">
        <v>0</v>
      </c>
    </row>
    <row r="9922" spans="1:14" hidden="1" x14ac:dyDescent="0.2">
      <c r="A9922" t="s">
        <v>90</v>
      </c>
      <c r="B9922" t="s">
        <v>1463</v>
      </c>
      <c r="C9922" t="s">
        <v>1145</v>
      </c>
      <c r="E9922" t="s">
        <v>46</v>
      </c>
      <c r="I9922">
        <v>0</v>
      </c>
      <c r="J9922">
        <v>28.5</v>
      </c>
      <c r="K9922">
        <v>0</v>
      </c>
    </row>
    <row r="9923" spans="1:14" hidden="1" x14ac:dyDescent="0.2">
      <c r="A9923" t="s">
        <v>90</v>
      </c>
      <c r="B9923" t="s">
        <v>1463</v>
      </c>
      <c r="C9923" t="s">
        <v>1145</v>
      </c>
      <c r="E9923" t="s">
        <v>116</v>
      </c>
      <c r="I9923">
        <v>0</v>
      </c>
      <c r="J9923">
        <v>28.5</v>
      </c>
      <c r="K9923">
        <v>0</v>
      </c>
      <c r="N9923" t="s">
        <v>1471</v>
      </c>
    </row>
    <row r="9924" spans="1:14" hidden="1" x14ac:dyDescent="0.2">
      <c r="A9924" t="s">
        <v>90</v>
      </c>
      <c r="B9924" t="s">
        <v>1463</v>
      </c>
      <c r="C9924" t="s">
        <v>1145</v>
      </c>
      <c r="E9924" t="s">
        <v>92</v>
      </c>
      <c r="I9924">
        <v>0</v>
      </c>
      <c r="J9924">
        <v>28.5</v>
      </c>
      <c r="K9924">
        <v>0</v>
      </c>
      <c r="N9924" t="s">
        <v>1465</v>
      </c>
    </row>
    <row r="9925" spans="1:14" hidden="1" x14ac:dyDescent="0.2">
      <c r="A9925" t="s">
        <v>90</v>
      </c>
      <c r="B9925" t="s">
        <v>1463</v>
      </c>
      <c r="C9925" t="s">
        <v>1145</v>
      </c>
      <c r="E9925" t="s">
        <v>1294</v>
      </c>
      <c r="F9925" t="s">
        <v>1295</v>
      </c>
      <c r="G9925" t="s">
        <v>134</v>
      </c>
      <c r="H9925" t="s">
        <v>64</v>
      </c>
      <c r="I9925">
        <v>0</v>
      </c>
      <c r="J9925">
        <v>28.5</v>
      </c>
      <c r="K9925">
        <v>0</v>
      </c>
      <c r="L9925" t="s">
        <v>24</v>
      </c>
      <c r="M9925" t="s">
        <v>1236</v>
      </c>
    </row>
    <row r="9926" spans="1:14" hidden="1" x14ac:dyDescent="0.2">
      <c r="A9926" t="s">
        <v>90</v>
      </c>
      <c r="B9926" t="s">
        <v>1463</v>
      </c>
      <c r="C9926" t="s">
        <v>1145</v>
      </c>
      <c r="E9926" t="s">
        <v>1466</v>
      </c>
      <c r="F9926" t="s">
        <v>1426</v>
      </c>
      <c r="G9926" t="s">
        <v>134</v>
      </c>
      <c r="H9926" t="s">
        <v>32</v>
      </c>
      <c r="I9926">
        <v>0</v>
      </c>
      <c r="J9926">
        <v>28.5</v>
      </c>
      <c r="K9926">
        <v>0</v>
      </c>
      <c r="L9926" t="s">
        <v>24</v>
      </c>
      <c r="M9926" t="s">
        <v>1293</v>
      </c>
    </row>
    <row r="9927" spans="1:14" hidden="1" x14ac:dyDescent="0.2">
      <c r="A9927" t="s">
        <v>90</v>
      </c>
      <c r="B9927" t="s">
        <v>1463</v>
      </c>
      <c r="C9927" t="s">
        <v>1145</v>
      </c>
      <c r="E9927" t="s">
        <v>1307</v>
      </c>
      <c r="F9927" t="s">
        <v>1308</v>
      </c>
      <c r="G9927" t="s">
        <v>134</v>
      </c>
      <c r="H9927" t="s">
        <v>32</v>
      </c>
      <c r="I9927">
        <v>0</v>
      </c>
      <c r="J9927">
        <v>28.5</v>
      </c>
      <c r="K9927">
        <v>0</v>
      </c>
      <c r="L9927" t="s">
        <v>24</v>
      </c>
      <c r="M9927" t="s">
        <v>1244</v>
      </c>
      <c r="N9927" t="s">
        <v>1467</v>
      </c>
    </row>
    <row r="9928" spans="1:14" hidden="1" x14ac:dyDescent="0.2">
      <c r="A9928" t="s">
        <v>90</v>
      </c>
      <c r="B9928" t="s">
        <v>1463</v>
      </c>
      <c r="C9928" t="s">
        <v>1145</v>
      </c>
      <c r="E9928" t="s">
        <v>1260</v>
      </c>
      <c r="F9928" t="s">
        <v>1261</v>
      </c>
      <c r="G9928" t="s">
        <v>134</v>
      </c>
      <c r="H9928" t="s">
        <v>180</v>
      </c>
      <c r="I9928">
        <v>0</v>
      </c>
      <c r="J9928">
        <v>28.5</v>
      </c>
      <c r="K9928">
        <v>0</v>
      </c>
      <c r="L9928" t="s">
        <v>24</v>
      </c>
      <c r="M9928" t="s">
        <v>616</v>
      </c>
    </row>
    <row r="9929" spans="1:14" hidden="1" x14ac:dyDescent="0.2">
      <c r="A9929" t="s">
        <v>90</v>
      </c>
      <c r="B9929" t="s">
        <v>1463</v>
      </c>
      <c r="C9929" t="s">
        <v>1145</v>
      </c>
      <c r="E9929" t="s">
        <v>1331</v>
      </c>
      <c r="F9929" t="s">
        <v>1332</v>
      </c>
      <c r="G9929" t="s">
        <v>1191</v>
      </c>
      <c r="H9929" t="s">
        <v>145</v>
      </c>
      <c r="I9929">
        <v>0</v>
      </c>
      <c r="J9929">
        <v>28.5</v>
      </c>
      <c r="K9929">
        <v>0</v>
      </c>
      <c r="L9929" t="s">
        <v>24</v>
      </c>
      <c r="M9929" t="s">
        <v>1333</v>
      </c>
    </row>
    <row r="9930" spans="1:14" hidden="1" x14ac:dyDescent="0.2">
      <c r="A9930" t="s">
        <v>90</v>
      </c>
      <c r="B9930" t="s">
        <v>1463</v>
      </c>
      <c r="C9930" t="s">
        <v>1145</v>
      </c>
      <c r="E9930" t="s">
        <v>1268</v>
      </c>
      <c r="F9930" t="s">
        <v>629</v>
      </c>
      <c r="G9930" t="s">
        <v>134</v>
      </c>
      <c r="H9930" t="s">
        <v>32</v>
      </c>
      <c r="I9930">
        <v>0</v>
      </c>
      <c r="J9930">
        <v>28.5</v>
      </c>
      <c r="K9930">
        <v>0</v>
      </c>
      <c r="L9930" t="s">
        <v>162</v>
      </c>
    </row>
    <row r="9931" spans="1:14" hidden="1" x14ac:dyDescent="0.2">
      <c r="A9931" t="s">
        <v>90</v>
      </c>
      <c r="B9931" t="s">
        <v>1463</v>
      </c>
      <c r="C9931" t="s">
        <v>1145</v>
      </c>
      <c r="E9931" t="s">
        <v>628</v>
      </c>
      <c r="F9931" t="s">
        <v>629</v>
      </c>
      <c r="G9931" t="s">
        <v>134</v>
      </c>
      <c r="H9931" t="s">
        <v>32</v>
      </c>
      <c r="I9931">
        <v>0</v>
      </c>
      <c r="J9931">
        <v>28.5</v>
      </c>
      <c r="K9931">
        <v>0</v>
      </c>
      <c r="L9931" t="s">
        <v>162</v>
      </c>
      <c r="N9931" t="s">
        <v>1468</v>
      </c>
    </row>
    <row r="9932" spans="1:14" hidden="1" x14ac:dyDescent="0.2">
      <c r="A9932" t="s">
        <v>90</v>
      </c>
      <c r="B9932" t="s">
        <v>1463</v>
      </c>
      <c r="C9932" t="s">
        <v>1145</v>
      </c>
      <c r="E9932" t="s">
        <v>1291</v>
      </c>
      <c r="F9932" t="s">
        <v>1292</v>
      </c>
      <c r="G9932" t="s">
        <v>134</v>
      </c>
      <c r="H9932" t="s">
        <v>32</v>
      </c>
      <c r="I9932">
        <v>0</v>
      </c>
      <c r="J9932">
        <v>28.5</v>
      </c>
      <c r="K9932">
        <v>0</v>
      </c>
      <c r="L9932" t="s">
        <v>24</v>
      </c>
      <c r="M9932" t="s">
        <v>1293</v>
      </c>
    </row>
    <row r="9933" spans="1:14" hidden="1" x14ac:dyDescent="0.2">
      <c r="A9933" t="s">
        <v>90</v>
      </c>
      <c r="B9933" t="s">
        <v>1463</v>
      </c>
      <c r="C9933" t="s">
        <v>1145</v>
      </c>
      <c r="E9933" t="s">
        <v>1289</v>
      </c>
      <c r="F9933" t="s">
        <v>1290</v>
      </c>
      <c r="G9933" t="s">
        <v>1191</v>
      </c>
      <c r="H9933" t="s">
        <v>32</v>
      </c>
      <c r="I9933">
        <v>0</v>
      </c>
      <c r="J9933">
        <v>28.5</v>
      </c>
      <c r="K9933">
        <v>0</v>
      </c>
      <c r="L9933" t="s">
        <v>24</v>
      </c>
      <c r="M9933" t="s">
        <v>1229</v>
      </c>
    </row>
    <row r="9934" spans="1:14" hidden="1" x14ac:dyDescent="0.2">
      <c r="A9934" t="s">
        <v>90</v>
      </c>
      <c r="B9934" t="s">
        <v>1463</v>
      </c>
      <c r="C9934" t="s">
        <v>1145</v>
      </c>
      <c r="E9934" t="s">
        <v>1240</v>
      </c>
      <c r="F9934" t="s">
        <v>1241</v>
      </c>
      <c r="G9934" t="s">
        <v>134</v>
      </c>
      <c r="H9934" t="s">
        <v>64</v>
      </c>
      <c r="I9934">
        <v>0</v>
      </c>
      <c r="J9934">
        <v>28.5</v>
      </c>
      <c r="K9934">
        <v>0</v>
      </c>
      <c r="L9934" t="s">
        <v>24</v>
      </c>
      <c r="M9934" t="s">
        <v>1152</v>
      </c>
    </row>
    <row r="9935" spans="1:14" hidden="1" x14ac:dyDescent="0.2">
      <c r="A9935" t="s">
        <v>90</v>
      </c>
      <c r="B9935" t="s">
        <v>1463</v>
      </c>
      <c r="C9935" t="s">
        <v>1145</v>
      </c>
      <c r="E9935" t="s">
        <v>1219</v>
      </c>
      <c r="F9935" t="s">
        <v>1214</v>
      </c>
      <c r="G9935" t="s">
        <v>134</v>
      </c>
      <c r="H9935" t="s">
        <v>1215</v>
      </c>
      <c r="I9935">
        <v>0</v>
      </c>
      <c r="J9935">
        <v>28.5</v>
      </c>
      <c r="K9935">
        <v>0</v>
      </c>
      <c r="L9935" t="s">
        <v>135</v>
      </c>
      <c r="M9935" t="s">
        <v>1216</v>
      </c>
    </row>
    <row r="9936" spans="1:14" hidden="1" x14ac:dyDescent="0.2">
      <c r="A9936" t="s">
        <v>90</v>
      </c>
      <c r="B9936" t="s">
        <v>1463</v>
      </c>
      <c r="C9936" t="s">
        <v>1145</v>
      </c>
      <c r="E9936" t="s">
        <v>1195</v>
      </c>
      <c r="F9936" t="s">
        <v>1196</v>
      </c>
      <c r="G9936" t="s">
        <v>134</v>
      </c>
      <c r="H9936" t="s">
        <v>64</v>
      </c>
      <c r="I9936">
        <v>0</v>
      </c>
      <c r="J9936">
        <v>28.5</v>
      </c>
      <c r="K9936">
        <v>0</v>
      </c>
      <c r="L9936" t="s">
        <v>24</v>
      </c>
      <c r="M9936" t="s">
        <v>1197</v>
      </c>
    </row>
    <row r="9937" spans="1:14" hidden="1" x14ac:dyDescent="0.2">
      <c r="A9937" t="s">
        <v>90</v>
      </c>
      <c r="B9937" t="s">
        <v>1463</v>
      </c>
      <c r="C9937" t="s">
        <v>1145</v>
      </c>
      <c r="E9937" t="s">
        <v>1343</v>
      </c>
      <c r="F9937" t="s">
        <v>1344</v>
      </c>
      <c r="I9937">
        <v>0</v>
      </c>
      <c r="J9937">
        <v>28.5</v>
      </c>
      <c r="K9937">
        <v>0</v>
      </c>
      <c r="L9937" t="s">
        <v>217</v>
      </c>
      <c r="M9937" t="s">
        <v>1345</v>
      </c>
    </row>
    <row r="9938" spans="1:14" hidden="1" x14ac:dyDescent="0.2">
      <c r="A9938" t="s">
        <v>90</v>
      </c>
      <c r="B9938" t="s">
        <v>1463</v>
      </c>
      <c r="C9938" t="s">
        <v>1145</v>
      </c>
      <c r="E9938" t="s">
        <v>1331</v>
      </c>
      <c r="F9938" t="s">
        <v>1332</v>
      </c>
      <c r="G9938" t="s">
        <v>1191</v>
      </c>
      <c r="H9938" t="s">
        <v>145</v>
      </c>
      <c r="I9938">
        <v>0</v>
      </c>
      <c r="J9938">
        <v>28.5</v>
      </c>
      <c r="K9938">
        <v>0</v>
      </c>
      <c r="L9938" t="s">
        <v>24</v>
      </c>
      <c r="M9938" t="s">
        <v>1333</v>
      </c>
    </row>
    <row r="9939" spans="1:14" hidden="1" x14ac:dyDescent="0.2">
      <c r="A9939" t="s">
        <v>90</v>
      </c>
      <c r="B9939" t="s">
        <v>1463</v>
      </c>
      <c r="C9939" t="s">
        <v>1145</v>
      </c>
      <c r="E9939" t="s">
        <v>1307</v>
      </c>
      <c r="F9939" t="s">
        <v>1308</v>
      </c>
      <c r="G9939" t="s">
        <v>134</v>
      </c>
      <c r="H9939" t="s">
        <v>32</v>
      </c>
      <c r="I9939">
        <v>0</v>
      </c>
      <c r="J9939">
        <v>28.5</v>
      </c>
      <c r="K9939">
        <v>0</v>
      </c>
      <c r="L9939" t="s">
        <v>24</v>
      </c>
      <c r="M9939" t="s">
        <v>1244</v>
      </c>
      <c r="N9939" t="s">
        <v>1469</v>
      </c>
    </row>
    <row r="9940" spans="1:14" hidden="1" x14ac:dyDescent="0.2">
      <c r="A9940" t="s">
        <v>90</v>
      </c>
      <c r="B9940" t="s">
        <v>1463</v>
      </c>
      <c r="C9940" t="s">
        <v>1145</v>
      </c>
      <c r="E9940" t="s">
        <v>1181</v>
      </c>
      <c r="F9940" t="s">
        <v>1182</v>
      </c>
      <c r="G9940" t="s">
        <v>134</v>
      </c>
      <c r="H9940" t="s">
        <v>32</v>
      </c>
      <c r="I9940">
        <v>0</v>
      </c>
      <c r="J9940">
        <v>28.5</v>
      </c>
      <c r="K9940">
        <v>0</v>
      </c>
      <c r="L9940" t="s">
        <v>24</v>
      </c>
      <c r="M9940" t="s">
        <v>1173</v>
      </c>
    </row>
    <row r="9941" spans="1:14" hidden="1" x14ac:dyDescent="0.2">
      <c r="A9941" t="s">
        <v>91</v>
      </c>
      <c r="B9941" t="s">
        <v>1463</v>
      </c>
      <c r="C9941" t="s">
        <v>1145</v>
      </c>
      <c r="E9941" t="s">
        <v>20</v>
      </c>
      <c r="I9941">
        <v>0</v>
      </c>
      <c r="J9941">
        <v>28.5</v>
      </c>
      <c r="K9941">
        <v>0</v>
      </c>
      <c r="N9941" t="s">
        <v>1464</v>
      </c>
    </row>
    <row r="9942" spans="1:14" hidden="1" x14ac:dyDescent="0.2">
      <c r="A9942" t="s">
        <v>91</v>
      </c>
      <c r="B9942" t="s">
        <v>1463</v>
      </c>
      <c r="C9942" t="s">
        <v>1145</v>
      </c>
      <c r="E9942" t="s">
        <v>17</v>
      </c>
      <c r="I9942">
        <v>38.75</v>
      </c>
      <c r="J9942">
        <v>28.5</v>
      </c>
      <c r="K9942">
        <v>1104.375</v>
      </c>
    </row>
    <row r="9943" spans="1:14" hidden="1" x14ac:dyDescent="0.2">
      <c r="A9943" t="s">
        <v>91</v>
      </c>
      <c r="B9943" t="s">
        <v>1463</v>
      </c>
      <c r="C9943" t="s">
        <v>1145</v>
      </c>
      <c r="E9943" t="s">
        <v>557</v>
      </c>
      <c r="I9943">
        <v>0</v>
      </c>
      <c r="J9943">
        <v>28.5</v>
      </c>
      <c r="K9943">
        <v>0</v>
      </c>
    </row>
    <row r="9944" spans="1:14" hidden="1" x14ac:dyDescent="0.2">
      <c r="A9944" t="s">
        <v>91</v>
      </c>
      <c r="B9944" t="s">
        <v>1463</v>
      </c>
      <c r="C9944" t="s">
        <v>1145</v>
      </c>
      <c r="E9944" t="s">
        <v>46</v>
      </c>
      <c r="I9944">
        <v>0</v>
      </c>
      <c r="J9944">
        <v>28.5</v>
      </c>
      <c r="K9944">
        <v>0</v>
      </c>
    </row>
    <row r="9945" spans="1:14" hidden="1" x14ac:dyDescent="0.2">
      <c r="A9945" t="s">
        <v>91</v>
      </c>
      <c r="B9945" t="s">
        <v>1463</v>
      </c>
      <c r="C9945" t="s">
        <v>1145</v>
      </c>
      <c r="E9945" t="s">
        <v>116</v>
      </c>
      <c r="I9945">
        <v>0</v>
      </c>
      <c r="J9945">
        <v>28.5</v>
      </c>
      <c r="K9945">
        <v>0</v>
      </c>
      <c r="N9945" t="s">
        <v>1471</v>
      </c>
    </row>
    <row r="9946" spans="1:14" hidden="1" x14ac:dyDescent="0.2">
      <c r="A9946" t="s">
        <v>91</v>
      </c>
      <c r="B9946" t="s">
        <v>1463</v>
      </c>
      <c r="C9946" t="s">
        <v>1145</v>
      </c>
      <c r="E9946" t="s">
        <v>92</v>
      </c>
      <c r="I9946">
        <v>0</v>
      </c>
      <c r="J9946">
        <v>28.5</v>
      </c>
      <c r="K9946">
        <v>0</v>
      </c>
      <c r="N9946" t="s">
        <v>1465</v>
      </c>
    </row>
    <row r="9947" spans="1:14" hidden="1" x14ac:dyDescent="0.2">
      <c r="A9947" t="s">
        <v>91</v>
      </c>
      <c r="B9947" t="s">
        <v>1463</v>
      </c>
      <c r="C9947" t="s">
        <v>1145</v>
      </c>
      <c r="E9947" t="s">
        <v>1294</v>
      </c>
      <c r="F9947" t="s">
        <v>1295</v>
      </c>
      <c r="G9947" t="s">
        <v>134</v>
      </c>
      <c r="H9947" t="s">
        <v>64</v>
      </c>
      <c r="I9947">
        <v>0</v>
      </c>
      <c r="J9947">
        <v>28.5</v>
      </c>
      <c r="K9947">
        <v>0</v>
      </c>
      <c r="L9947" t="s">
        <v>24</v>
      </c>
      <c r="M9947" t="s">
        <v>1236</v>
      </c>
    </row>
    <row r="9948" spans="1:14" hidden="1" x14ac:dyDescent="0.2">
      <c r="A9948" t="s">
        <v>91</v>
      </c>
      <c r="B9948" t="s">
        <v>1463</v>
      </c>
      <c r="C9948" t="s">
        <v>1145</v>
      </c>
      <c r="E9948" t="s">
        <v>1466</v>
      </c>
      <c r="F9948" t="s">
        <v>1426</v>
      </c>
      <c r="G9948" t="s">
        <v>134</v>
      </c>
      <c r="H9948" t="s">
        <v>32</v>
      </c>
      <c r="I9948">
        <v>0</v>
      </c>
      <c r="J9948">
        <v>28.5</v>
      </c>
      <c r="K9948">
        <v>0</v>
      </c>
      <c r="L9948" t="s">
        <v>24</v>
      </c>
      <c r="M9948" t="s">
        <v>1293</v>
      </c>
    </row>
    <row r="9949" spans="1:14" hidden="1" x14ac:dyDescent="0.2">
      <c r="A9949" t="s">
        <v>91</v>
      </c>
      <c r="B9949" t="s">
        <v>1463</v>
      </c>
      <c r="C9949" t="s">
        <v>1145</v>
      </c>
      <c r="E9949" t="s">
        <v>1307</v>
      </c>
      <c r="F9949" t="s">
        <v>1308</v>
      </c>
      <c r="G9949" t="s">
        <v>134</v>
      </c>
      <c r="H9949" t="s">
        <v>32</v>
      </c>
      <c r="I9949">
        <v>0</v>
      </c>
      <c r="J9949">
        <v>28.5</v>
      </c>
      <c r="K9949">
        <v>0</v>
      </c>
      <c r="L9949" t="s">
        <v>24</v>
      </c>
      <c r="M9949" t="s">
        <v>1244</v>
      </c>
      <c r="N9949" t="s">
        <v>1467</v>
      </c>
    </row>
    <row r="9950" spans="1:14" hidden="1" x14ac:dyDescent="0.2">
      <c r="A9950" t="s">
        <v>91</v>
      </c>
      <c r="B9950" t="s">
        <v>1463</v>
      </c>
      <c r="C9950" t="s">
        <v>1145</v>
      </c>
      <c r="E9950" t="s">
        <v>1260</v>
      </c>
      <c r="F9950" t="s">
        <v>1261</v>
      </c>
      <c r="G9950" t="s">
        <v>134</v>
      </c>
      <c r="H9950" t="s">
        <v>180</v>
      </c>
      <c r="I9950">
        <v>0</v>
      </c>
      <c r="J9950">
        <v>28.5</v>
      </c>
      <c r="K9950">
        <v>0</v>
      </c>
      <c r="L9950" t="s">
        <v>24</v>
      </c>
      <c r="M9950" t="s">
        <v>616</v>
      </c>
    </row>
    <row r="9951" spans="1:14" hidden="1" x14ac:dyDescent="0.2">
      <c r="A9951" t="s">
        <v>91</v>
      </c>
      <c r="B9951" t="s">
        <v>1463</v>
      </c>
      <c r="C9951" t="s">
        <v>1145</v>
      </c>
      <c r="E9951" t="s">
        <v>1331</v>
      </c>
      <c r="F9951" t="s">
        <v>1332</v>
      </c>
      <c r="G9951" t="s">
        <v>1191</v>
      </c>
      <c r="H9951" t="s">
        <v>145</v>
      </c>
      <c r="I9951">
        <v>0</v>
      </c>
      <c r="J9951">
        <v>28.5</v>
      </c>
      <c r="K9951">
        <v>0</v>
      </c>
      <c r="L9951" t="s">
        <v>24</v>
      </c>
      <c r="M9951" t="s">
        <v>1333</v>
      </c>
    </row>
    <row r="9952" spans="1:14" hidden="1" x14ac:dyDescent="0.2">
      <c r="A9952" t="s">
        <v>91</v>
      </c>
      <c r="B9952" t="s">
        <v>1463</v>
      </c>
      <c r="C9952" t="s">
        <v>1145</v>
      </c>
      <c r="E9952" t="s">
        <v>1268</v>
      </c>
      <c r="F9952" t="s">
        <v>629</v>
      </c>
      <c r="G9952" t="s">
        <v>134</v>
      </c>
      <c r="H9952" t="s">
        <v>32</v>
      </c>
      <c r="I9952">
        <v>0</v>
      </c>
      <c r="J9952">
        <v>28.5</v>
      </c>
      <c r="K9952">
        <v>0</v>
      </c>
      <c r="L9952" t="s">
        <v>162</v>
      </c>
    </row>
    <row r="9953" spans="1:14" hidden="1" x14ac:dyDescent="0.2">
      <c r="A9953" t="s">
        <v>91</v>
      </c>
      <c r="B9953" t="s">
        <v>1463</v>
      </c>
      <c r="C9953" t="s">
        <v>1145</v>
      </c>
      <c r="E9953" t="s">
        <v>628</v>
      </c>
      <c r="F9953" t="s">
        <v>629</v>
      </c>
      <c r="G9953" t="s">
        <v>134</v>
      </c>
      <c r="H9953" t="s">
        <v>32</v>
      </c>
      <c r="I9953">
        <v>0</v>
      </c>
      <c r="J9953">
        <v>28.5</v>
      </c>
      <c r="K9953">
        <v>0</v>
      </c>
      <c r="L9953" t="s">
        <v>162</v>
      </c>
      <c r="N9953" t="s">
        <v>1468</v>
      </c>
    </row>
    <row r="9954" spans="1:14" hidden="1" x14ac:dyDescent="0.2">
      <c r="A9954" t="s">
        <v>91</v>
      </c>
      <c r="B9954" t="s">
        <v>1463</v>
      </c>
      <c r="C9954" t="s">
        <v>1145</v>
      </c>
      <c r="E9954" t="s">
        <v>1291</v>
      </c>
      <c r="F9954" t="s">
        <v>1292</v>
      </c>
      <c r="G9954" t="s">
        <v>134</v>
      </c>
      <c r="H9954" t="s">
        <v>32</v>
      </c>
      <c r="I9954">
        <v>0</v>
      </c>
      <c r="J9954">
        <v>28.5</v>
      </c>
      <c r="K9954">
        <v>0</v>
      </c>
      <c r="L9954" t="s">
        <v>24</v>
      </c>
      <c r="M9954" t="s">
        <v>1293</v>
      </c>
    </row>
    <row r="9955" spans="1:14" hidden="1" x14ac:dyDescent="0.2">
      <c r="A9955" t="s">
        <v>91</v>
      </c>
      <c r="B9955" t="s">
        <v>1463</v>
      </c>
      <c r="C9955" t="s">
        <v>1145</v>
      </c>
      <c r="E9955" t="s">
        <v>1289</v>
      </c>
      <c r="F9955" t="s">
        <v>1290</v>
      </c>
      <c r="G9955" t="s">
        <v>1191</v>
      </c>
      <c r="H9955" t="s">
        <v>32</v>
      </c>
      <c r="I9955">
        <v>0</v>
      </c>
      <c r="J9955">
        <v>28.5</v>
      </c>
      <c r="K9955">
        <v>0</v>
      </c>
      <c r="L9955" t="s">
        <v>24</v>
      </c>
      <c r="M9955" t="s">
        <v>1229</v>
      </c>
    </row>
    <row r="9956" spans="1:14" hidden="1" x14ac:dyDescent="0.2">
      <c r="A9956" t="s">
        <v>91</v>
      </c>
      <c r="B9956" t="s">
        <v>1463</v>
      </c>
      <c r="C9956" t="s">
        <v>1145</v>
      </c>
      <c r="E9956" t="s">
        <v>1240</v>
      </c>
      <c r="F9956" t="s">
        <v>1241</v>
      </c>
      <c r="G9956" t="s">
        <v>134</v>
      </c>
      <c r="H9956" t="s">
        <v>64</v>
      </c>
      <c r="I9956">
        <v>0</v>
      </c>
      <c r="J9956">
        <v>28.5</v>
      </c>
      <c r="K9956">
        <v>0</v>
      </c>
      <c r="L9956" t="s">
        <v>24</v>
      </c>
      <c r="M9956" t="s">
        <v>1152</v>
      </c>
    </row>
    <row r="9957" spans="1:14" hidden="1" x14ac:dyDescent="0.2">
      <c r="A9957" t="s">
        <v>91</v>
      </c>
      <c r="B9957" t="s">
        <v>1463</v>
      </c>
      <c r="C9957" t="s">
        <v>1145</v>
      </c>
      <c r="E9957" t="s">
        <v>1219</v>
      </c>
      <c r="F9957" t="s">
        <v>1214</v>
      </c>
      <c r="G9957" t="s">
        <v>134</v>
      </c>
      <c r="H9957" t="s">
        <v>1215</v>
      </c>
      <c r="I9957">
        <v>0</v>
      </c>
      <c r="J9957">
        <v>28.5</v>
      </c>
      <c r="K9957">
        <v>0</v>
      </c>
      <c r="L9957" t="s">
        <v>135</v>
      </c>
      <c r="M9957" t="s">
        <v>1216</v>
      </c>
    </row>
    <row r="9958" spans="1:14" hidden="1" x14ac:dyDescent="0.2">
      <c r="A9958" t="s">
        <v>91</v>
      </c>
      <c r="B9958" t="s">
        <v>1463</v>
      </c>
      <c r="C9958" t="s">
        <v>1145</v>
      </c>
      <c r="E9958" t="s">
        <v>1195</v>
      </c>
      <c r="F9958" t="s">
        <v>1196</v>
      </c>
      <c r="G9958" t="s">
        <v>134</v>
      </c>
      <c r="H9958" t="s">
        <v>64</v>
      </c>
      <c r="I9958">
        <v>0</v>
      </c>
      <c r="J9958">
        <v>28.5</v>
      </c>
      <c r="K9958">
        <v>0</v>
      </c>
      <c r="L9958" t="s">
        <v>24</v>
      </c>
      <c r="M9958" t="s">
        <v>1197</v>
      </c>
    </row>
    <row r="9959" spans="1:14" hidden="1" x14ac:dyDescent="0.2">
      <c r="A9959" t="s">
        <v>91</v>
      </c>
      <c r="B9959" t="s">
        <v>1463</v>
      </c>
      <c r="C9959" t="s">
        <v>1145</v>
      </c>
      <c r="E9959" t="s">
        <v>1343</v>
      </c>
      <c r="F9959" t="s">
        <v>1344</v>
      </c>
      <c r="I9959">
        <v>0</v>
      </c>
      <c r="J9959">
        <v>28.5</v>
      </c>
      <c r="K9959">
        <v>0</v>
      </c>
      <c r="L9959" t="s">
        <v>217</v>
      </c>
      <c r="M9959" t="s">
        <v>1345</v>
      </c>
    </row>
    <row r="9960" spans="1:14" hidden="1" x14ac:dyDescent="0.2">
      <c r="A9960" t="s">
        <v>91</v>
      </c>
      <c r="B9960" t="s">
        <v>1463</v>
      </c>
      <c r="C9960" t="s">
        <v>1145</v>
      </c>
      <c r="E9960" t="s">
        <v>1331</v>
      </c>
      <c r="F9960" t="s">
        <v>1332</v>
      </c>
      <c r="G9960" t="s">
        <v>1191</v>
      </c>
      <c r="H9960" t="s">
        <v>145</v>
      </c>
      <c r="I9960">
        <v>0</v>
      </c>
      <c r="J9960">
        <v>28.5</v>
      </c>
      <c r="K9960">
        <v>0</v>
      </c>
      <c r="L9960" t="s">
        <v>24</v>
      </c>
      <c r="M9960" t="s">
        <v>1333</v>
      </c>
    </row>
    <row r="9961" spans="1:14" hidden="1" x14ac:dyDescent="0.2">
      <c r="A9961" t="s">
        <v>91</v>
      </c>
      <c r="B9961" t="s">
        <v>1463</v>
      </c>
      <c r="C9961" t="s">
        <v>1145</v>
      </c>
      <c r="E9961" t="s">
        <v>1307</v>
      </c>
      <c r="F9961" t="s">
        <v>1308</v>
      </c>
      <c r="G9961" t="s">
        <v>134</v>
      </c>
      <c r="H9961" t="s">
        <v>32</v>
      </c>
      <c r="I9961">
        <v>0</v>
      </c>
      <c r="J9961">
        <v>28.5</v>
      </c>
      <c r="K9961">
        <v>0</v>
      </c>
      <c r="L9961" t="s">
        <v>24</v>
      </c>
      <c r="M9961" t="s">
        <v>1244</v>
      </c>
      <c r="N9961" t="s">
        <v>1469</v>
      </c>
    </row>
    <row r="9962" spans="1:14" hidden="1" x14ac:dyDescent="0.2">
      <c r="A9962" t="s">
        <v>91</v>
      </c>
      <c r="B9962" t="s">
        <v>1463</v>
      </c>
      <c r="C9962" t="s">
        <v>1145</v>
      </c>
      <c r="E9962" t="s">
        <v>1181</v>
      </c>
      <c r="F9962" t="s">
        <v>1182</v>
      </c>
      <c r="G9962" t="s">
        <v>134</v>
      </c>
      <c r="H9962" t="s">
        <v>32</v>
      </c>
      <c r="I9962">
        <v>0</v>
      </c>
      <c r="J9962">
        <v>28.5</v>
      </c>
      <c r="K9962">
        <v>0</v>
      </c>
      <c r="L9962" t="s">
        <v>24</v>
      </c>
      <c r="M9962" t="s">
        <v>1173</v>
      </c>
    </row>
    <row r="9963" spans="1:14" hidden="1" x14ac:dyDescent="0.2">
      <c r="A9963" t="s">
        <v>93</v>
      </c>
      <c r="B9963" t="s">
        <v>1463</v>
      </c>
      <c r="C9963" t="s">
        <v>1145</v>
      </c>
      <c r="E9963" t="s">
        <v>20</v>
      </c>
      <c r="I9963">
        <v>8</v>
      </c>
      <c r="J9963">
        <v>28.5</v>
      </c>
      <c r="K9963">
        <v>228</v>
      </c>
      <c r="N9963" t="s">
        <v>1464</v>
      </c>
    </row>
    <row r="9964" spans="1:14" hidden="1" x14ac:dyDescent="0.2">
      <c r="A9964" t="s">
        <v>93</v>
      </c>
      <c r="B9964" t="s">
        <v>1463</v>
      </c>
      <c r="C9964" t="s">
        <v>1145</v>
      </c>
      <c r="E9964" t="s">
        <v>17</v>
      </c>
      <c r="I9964">
        <v>8</v>
      </c>
      <c r="J9964">
        <v>28.5</v>
      </c>
      <c r="K9964">
        <v>228</v>
      </c>
    </row>
    <row r="9965" spans="1:14" hidden="1" x14ac:dyDescent="0.2">
      <c r="A9965" t="s">
        <v>93</v>
      </c>
      <c r="B9965" t="s">
        <v>1463</v>
      </c>
      <c r="C9965" t="s">
        <v>1145</v>
      </c>
      <c r="E9965" t="s">
        <v>557</v>
      </c>
      <c r="I9965">
        <v>0</v>
      </c>
      <c r="J9965">
        <v>28.5</v>
      </c>
      <c r="K9965">
        <v>0</v>
      </c>
    </row>
    <row r="9966" spans="1:14" hidden="1" x14ac:dyDescent="0.2">
      <c r="A9966" t="s">
        <v>93</v>
      </c>
      <c r="B9966" t="s">
        <v>1463</v>
      </c>
      <c r="C9966" t="s">
        <v>1145</v>
      </c>
      <c r="E9966" t="s">
        <v>46</v>
      </c>
      <c r="I9966">
        <v>0</v>
      </c>
      <c r="J9966">
        <v>28.5</v>
      </c>
      <c r="K9966">
        <v>0</v>
      </c>
    </row>
    <row r="9967" spans="1:14" hidden="1" x14ac:dyDescent="0.2">
      <c r="A9967" t="s">
        <v>93</v>
      </c>
      <c r="B9967" t="s">
        <v>1463</v>
      </c>
      <c r="C9967" t="s">
        <v>1145</v>
      </c>
      <c r="E9967" t="s">
        <v>116</v>
      </c>
      <c r="I9967">
        <v>0</v>
      </c>
      <c r="J9967">
        <v>28.5</v>
      </c>
      <c r="K9967">
        <v>0</v>
      </c>
      <c r="N9967" t="s">
        <v>1471</v>
      </c>
    </row>
    <row r="9968" spans="1:14" hidden="1" x14ac:dyDescent="0.2">
      <c r="A9968" t="s">
        <v>93</v>
      </c>
      <c r="B9968" t="s">
        <v>1463</v>
      </c>
      <c r="C9968" t="s">
        <v>1145</v>
      </c>
      <c r="E9968" t="s">
        <v>92</v>
      </c>
      <c r="I9968">
        <v>0</v>
      </c>
      <c r="J9968">
        <v>28.5</v>
      </c>
      <c r="K9968">
        <v>0</v>
      </c>
      <c r="N9968" t="s">
        <v>1465</v>
      </c>
    </row>
    <row r="9969" spans="1:14" hidden="1" x14ac:dyDescent="0.2">
      <c r="A9969" t="s">
        <v>93</v>
      </c>
      <c r="B9969" t="s">
        <v>1463</v>
      </c>
      <c r="C9969" t="s">
        <v>1145</v>
      </c>
      <c r="E9969" t="s">
        <v>1294</v>
      </c>
      <c r="F9969" t="s">
        <v>1295</v>
      </c>
      <c r="G9969" t="s">
        <v>134</v>
      </c>
      <c r="H9969" t="s">
        <v>64</v>
      </c>
      <c r="I9969">
        <v>0</v>
      </c>
      <c r="J9969">
        <v>28.5</v>
      </c>
      <c r="K9969">
        <v>0</v>
      </c>
      <c r="L9969" t="s">
        <v>24</v>
      </c>
      <c r="M9969" t="s">
        <v>1236</v>
      </c>
    </row>
    <row r="9970" spans="1:14" hidden="1" x14ac:dyDescent="0.2">
      <c r="A9970" t="s">
        <v>93</v>
      </c>
      <c r="B9970" t="s">
        <v>1463</v>
      </c>
      <c r="C9970" t="s">
        <v>1145</v>
      </c>
      <c r="E9970" t="s">
        <v>1466</v>
      </c>
      <c r="F9970" t="s">
        <v>1426</v>
      </c>
      <c r="G9970" t="s">
        <v>134</v>
      </c>
      <c r="H9970" t="s">
        <v>32</v>
      </c>
      <c r="I9970">
        <v>0</v>
      </c>
      <c r="J9970">
        <v>28.5</v>
      </c>
      <c r="K9970">
        <v>0</v>
      </c>
      <c r="L9970" t="s">
        <v>24</v>
      </c>
      <c r="M9970" t="s">
        <v>1293</v>
      </c>
    </row>
    <row r="9971" spans="1:14" hidden="1" x14ac:dyDescent="0.2">
      <c r="A9971" t="s">
        <v>93</v>
      </c>
      <c r="B9971" t="s">
        <v>1463</v>
      </c>
      <c r="C9971" t="s">
        <v>1145</v>
      </c>
      <c r="E9971" t="s">
        <v>1307</v>
      </c>
      <c r="F9971" t="s">
        <v>1308</v>
      </c>
      <c r="G9971" t="s">
        <v>134</v>
      </c>
      <c r="H9971" t="s">
        <v>32</v>
      </c>
      <c r="I9971">
        <v>0</v>
      </c>
      <c r="J9971">
        <v>28.5</v>
      </c>
      <c r="K9971">
        <v>0</v>
      </c>
      <c r="L9971" t="s">
        <v>24</v>
      </c>
      <c r="M9971" t="s">
        <v>1244</v>
      </c>
      <c r="N9971" t="s">
        <v>1467</v>
      </c>
    </row>
    <row r="9972" spans="1:14" hidden="1" x14ac:dyDescent="0.2">
      <c r="A9972" t="s">
        <v>93</v>
      </c>
      <c r="B9972" t="s">
        <v>1463</v>
      </c>
      <c r="C9972" t="s">
        <v>1145</v>
      </c>
      <c r="E9972" t="s">
        <v>1260</v>
      </c>
      <c r="F9972" t="s">
        <v>1261</v>
      </c>
      <c r="G9972" t="s">
        <v>134</v>
      </c>
      <c r="H9972" t="s">
        <v>180</v>
      </c>
      <c r="I9972">
        <v>0</v>
      </c>
      <c r="J9972">
        <v>28.5</v>
      </c>
      <c r="K9972">
        <v>0</v>
      </c>
      <c r="L9972" t="s">
        <v>24</v>
      </c>
      <c r="M9972" t="s">
        <v>616</v>
      </c>
    </row>
    <row r="9973" spans="1:14" hidden="1" x14ac:dyDescent="0.2">
      <c r="A9973" t="s">
        <v>93</v>
      </c>
      <c r="B9973" t="s">
        <v>1463</v>
      </c>
      <c r="C9973" t="s">
        <v>1145</v>
      </c>
      <c r="E9973" t="s">
        <v>1331</v>
      </c>
      <c r="F9973" t="s">
        <v>1332</v>
      </c>
      <c r="G9973" t="s">
        <v>1191</v>
      </c>
      <c r="H9973" t="s">
        <v>145</v>
      </c>
      <c r="I9973">
        <v>0</v>
      </c>
      <c r="J9973">
        <v>28.5</v>
      </c>
      <c r="K9973">
        <v>0</v>
      </c>
      <c r="L9973" t="s">
        <v>24</v>
      </c>
      <c r="M9973" t="s">
        <v>1333</v>
      </c>
    </row>
    <row r="9974" spans="1:14" hidden="1" x14ac:dyDescent="0.2">
      <c r="A9974" t="s">
        <v>93</v>
      </c>
      <c r="B9974" t="s">
        <v>1463</v>
      </c>
      <c r="C9974" t="s">
        <v>1145</v>
      </c>
      <c r="E9974" t="s">
        <v>1268</v>
      </c>
      <c r="F9974" t="s">
        <v>629</v>
      </c>
      <c r="G9974" t="s">
        <v>134</v>
      </c>
      <c r="H9974" t="s">
        <v>32</v>
      </c>
      <c r="I9974">
        <v>0</v>
      </c>
      <c r="J9974">
        <v>28.5</v>
      </c>
      <c r="K9974">
        <v>0</v>
      </c>
      <c r="L9974" t="s">
        <v>162</v>
      </c>
    </row>
    <row r="9975" spans="1:14" hidden="1" x14ac:dyDescent="0.2">
      <c r="A9975" t="s">
        <v>93</v>
      </c>
      <c r="B9975" t="s">
        <v>1463</v>
      </c>
      <c r="C9975" t="s">
        <v>1145</v>
      </c>
      <c r="E9975" t="s">
        <v>628</v>
      </c>
      <c r="F9975" t="s">
        <v>629</v>
      </c>
      <c r="G9975" t="s">
        <v>134</v>
      </c>
      <c r="H9975" t="s">
        <v>32</v>
      </c>
      <c r="I9975">
        <v>0</v>
      </c>
      <c r="J9975">
        <v>28.5</v>
      </c>
      <c r="K9975">
        <v>0</v>
      </c>
      <c r="L9975" t="s">
        <v>162</v>
      </c>
      <c r="N9975" t="s">
        <v>1468</v>
      </c>
    </row>
    <row r="9976" spans="1:14" hidden="1" x14ac:dyDescent="0.2">
      <c r="A9976" t="s">
        <v>93</v>
      </c>
      <c r="B9976" t="s">
        <v>1463</v>
      </c>
      <c r="C9976" t="s">
        <v>1145</v>
      </c>
      <c r="E9976" t="s">
        <v>1291</v>
      </c>
      <c r="F9976" t="s">
        <v>1292</v>
      </c>
      <c r="G9976" t="s">
        <v>134</v>
      </c>
      <c r="H9976" t="s">
        <v>32</v>
      </c>
      <c r="I9976">
        <v>0</v>
      </c>
      <c r="J9976">
        <v>28.5</v>
      </c>
      <c r="K9976">
        <v>0</v>
      </c>
      <c r="L9976" t="s">
        <v>24</v>
      </c>
      <c r="M9976" t="s">
        <v>1293</v>
      </c>
    </row>
    <row r="9977" spans="1:14" hidden="1" x14ac:dyDescent="0.2">
      <c r="A9977" t="s">
        <v>93</v>
      </c>
      <c r="B9977" t="s">
        <v>1463</v>
      </c>
      <c r="C9977" t="s">
        <v>1145</v>
      </c>
      <c r="E9977" t="s">
        <v>1289</v>
      </c>
      <c r="F9977" t="s">
        <v>1290</v>
      </c>
      <c r="G9977" t="s">
        <v>1191</v>
      </c>
      <c r="H9977" t="s">
        <v>32</v>
      </c>
      <c r="I9977">
        <v>0</v>
      </c>
      <c r="J9977">
        <v>28.5</v>
      </c>
      <c r="K9977">
        <v>0</v>
      </c>
      <c r="L9977" t="s">
        <v>24</v>
      </c>
      <c r="M9977" t="s">
        <v>1229</v>
      </c>
    </row>
    <row r="9978" spans="1:14" hidden="1" x14ac:dyDescent="0.2">
      <c r="A9978" t="s">
        <v>93</v>
      </c>
      <c r="B9978" t="s">
        <v>1463</v>
      </c>
      <c r="C9978" t="s">
        <v>1145</v>
      </c>
      <c r="E9978" t="s">
        <v>1240</v>
      </c>
      <c r="F9978" t="s">
        <v>1241</v>
      </c>
      <c r="G9978" t="s">
        <v>134</v>
      </c>
      <c r="H9978" t="s">
        <v>64</v>
      </c>
      <c r="I9978">
        <v>0</v>
      </c>
      <c r="J9978">
        <v>28.5</v>
      </c>
      <c r="K9978">
        <v>0</v>
      </c>
      <c r="L9978" t="s">
        <v>24</v>
      </c>
      <c r="M9978" t="s">
        <v>1152</v>
      </c>
    </row>
    <row r="9979" spans="1:14" hidden="1" x14ac:dyDescent="0.2">
      <c r="A9979" t="s">
        <v>93</v>
      </c>
      <c r="B9979" t="s">
        <v>1463</v>
      </c>
      <c r="C9979" t="s">
        <v>1145</v>
      </c>
      <c r="E9979" t="s">
        <v>1219</v>
      </c>
      <c r="F9979" t="s">
        <v>1214</v>
      </c>
      <c r="G9979" t="s">
        <v>134</v>
      </c>
      <c r="H9979" t="s">
        <v>1215</v>
      </c>
      <c r="I9979">
        <v>0</v>
      </c>
      <c r="J9979">
        <v>28.5</v>
      </c>
      <c r="K9979">
        <v>0</v>
      </c>
      <c r="L9979" t="s">
        <v>135</v>
      </c>
      <c r="M9979" t="s">
        <v>1216</v>
      </c>
    </row>
    <row r="9980" spans="1:14" hidden="1" x14ac:dyDescent="0.2">
      <c r="A9980" t="s">
        <v>93</v>
      </c>
      <c r="B9980" t="s">
        <v>1463</v>
      </c>
      <c r="C9980" t="s">
        <v>1145</v>
      </c>
      <c r="E9980" t="s">
        <v>1195</v>
      </c>
      <c r="F9980" t="s">
        <v>1196</v>
      </c>
      <c r="G9980" t="s">
        <v>134</v>
      </c>
      <c r="H9980" t="s">
        <v>64</v>
      </c>
      <c r="I9980">
        <v>0</v>
      </c>
      <c r="J9980">
        <v>28.5</v>
      </c>
      <c r="K9980">
        <v>0</v>
      </c>
      <c r="L9980" t="s">
        <v>24</v>
      </c>
      <c r="M9980" t="s">
        <v>1197</v>
      </c>
    </row>
    <row r="9981" spans="1:14" hidden="1" x14ac:dyDescent="0.2">
      <c r="A9981" t="s">
        <v>93</v>
      </c>
      <c r="B9981" t="s">
        <v>1463</v>
      </c>
      <c r="C9981" t="s">
        <v>1145</v>
      </c>
      <c r="E9981" t="s">
        <v>1343</v>
      </c>
      <c r="F9981" t="s">
        <v>1344</v>
      </c>
      <c r="I9981">
        <v>0</v>
      </c>
      <c r="J9981">
        <v>28.5</v>
      </c>
      <c r="K9981">
        <v>0</v>
      </c>
      <c r="L9981" t="s">
        <v>217</v>
      </c>
      <c r="M9981" t="s">
        <v>1345</v>
      </c>
    </row>
    <row r="9982" spans="1:14" hidden="1" x14ac:dyDescent="0.2">
      <c r="A9982" t="s">
        <v>93</v>
      </c>
      <c r="B9982" t="s">
        <v>1463</v>
      </c>
      <c r="C9982" t="s">
        <v>1145</v>
      </c>
      <c r="E9982" t="s">
        <v>1331</v>
      </c>
      <c r="F9982" t="s">
        <v>1332</v>
      </c>
      <c r="G9982" t="s">
        <v>1191</v>
      </c>
      <c r="H9982" t="s">
        <v>145</v>
      </c>
      <c r="I9982">
        <v>0</v>
      </c>
      <c r="J9982">
        <v>28.5</v>
      </c>
      <c r="K9982">
        <v>0</v>
      </c>
      <c r="L9982" t="s">
        <v>24</v>
      </c>
      <c r="M9982" t="s">
        <v>1333</v>
      </c>
    </row>
    <row r="9983" spans="1:14" hidden="1" x14ac:dyDescent="0.2">
      <c r="A9983" t="s">
        <v>93</v>
      </c>
      <c r="B9983" t="s">
        <v>1463</v>
      </c>
      <c r="C9983" t="s">
        <v>1145</v>
      </c>
      <c r="E9983" t="s">
        <v>1307</v>
      </c>
      <c r="F9983" t="s">
        <v>1308</v>
      </c>
      <c r="G9983" t="s">
        <v>134</v>
      </c>
      <c r="H9983" t="s">
        <v>32</v>
      </c>
      <c r="I9983">
        <v>0</v>
      </c>
      <c r="J9983">
        <v>28.5</v>
      </c>
      <c r="K9983">
        <v>0</v>
      </c>
      <c r="L9983" t="s">
        <v>24</v>
      </c>
      <c r="M9983" t="s">
        <v>1244</v>
      </c>
      <c r="N9983" t="s">
        <v>1469</v>
      </c>
    </row>
    <row r="9984" spans="1:14" hidden="1" x14ac:dyDescent="0.2">
      <c r="A9984" t="s">
        <v>93</v>
      </c>
      <c r="B9984" t="s">
        <v>1463</v>
      </c>
      <c r="C9984" t="s">
        <v>1145</v>
      </c>
      <c r="E9984" t="s">
        <v>1181</v>
      </c>
      <c r="F9984" t="s">
        <v>1182</v>
      </c>
      <c r="G9984" t="s">
        <v>134</v>
      </c>
      <c r="H9984" t="s">
        <v>32</v>
      </c>
      <c r="I9984">
        <v>0</v>
      </c>
      <c r="J9984">
        <v>28.5</v>
      </c>
      <c r="K9984">
        <v>0</v>
      </c>
      <c r="L9984" t="s">
        <v>24</v>
      </c>
      <c r="M9984" t="s">
        <v>1173</v>
      </c>
    </row>
    <row r="9985" spans="1:14" hidden="1" x14ac:dyDescent="0.2">
      <c r="A9985" t="s">
        <v>94</v>
      </c>
      <c r="B9985" t="s">
        <v>1463</v>
      </c>
      <c r="C9985" t="s">
        <v>1145</v>
      </c>
      <c r="E9985" t="s">
        <v>20</v>
      </c>
      <c r="I9985">
        <v>0</v>
      </c>
      <c r="J9985">
        <v>28.5</v>
      </c>
      <c r="K9985">
        <v>0</v>
      </c>
      <c r="N9985" t="s">
        <v>1464</v>
      </c>
    </row>
    <row r="9986" spans="1:14" hidden="1" x14ac:dyDescent="0.2">
      <c r="A9986" t="s">
        <v>94</v>
      </c>
      <c r="B9986" t="s">
        <v>1463</v>
      </c>
      <c r="C9986" t="s">
        <v>1145</v>
      </c>
      <c r="E9986" t="s">
        <v>17</v>
      </c>
      <c r="I9986">
        <v>8</v>
      </c>
      <c r="J9986">
        <v>28.5</v>
      </c>
      <c r="K9986">
        <v>228</v>
      </c>
    </row>
    <row r="9987" spans="1:14" hidden="1" x14ac:dyDescent="0.2">
      <c r="A9987" t="s">
        <v>94</v>
      </c>
      <c r="B9987" t="s">
        <v>1463</v>
      </c>
      <c r="C9987" t="s">
        <v>1145</v>
      </c>
      <c r="E9987" t="s">
        <v>557</v>
      </c>
      <c r="I9987">
        <v>0</v>
      </c>
      <c r="J9987">
        <v>28.5</v>
      </c>
      <c r="K9987">
        <v>0</v>
      </c>
    </row>
    <row r="9988" spans="1:14" hidden="1" x14ac:dyDescent="0.2">
      <c r="A9988" t="s">
        <v>94</v>
      </c>
      <c r="B9988" t="s">
        <v>1463</v>
      </c>
      <c r="C9988" t="s">
        <v>1145</v>
      </c>
      <c r="E9988" t="s">
        <v>46</v>
      </c>
      <c r="I9988">
        <v>0</v>
      </c>
      <c r="J9988">
        <v>28.5</v>
      </c>
      <c r="K9988">
        <v>0</v>
      </c>
    </row>
    <row r="9989" spans="1:14" hidden="1" x14ac:dyDescent="0.2">
      <c r="A9989" t="s">
        <v>94</v>
      </c>
      <c r="B9989" t="s">
        <v>1463</v>
      </c>
      <c r="C9989" t="s">
        <v>1145</v>
      </c>
      <c r="E9989" t="s">
        <v>116</v>
      </c>
      <c r="I9989">
        <v>0</v>
      </c>
      <c r="J9989">
        <v>28.5</v>
      </c>
      <c r="K9989">
        <v>0</v>
      </c>
      <c r="N9989" t="s">
        <v>1471</v>
      </c>
    </row>
    <row r="9990" spans="1:14" hidden="1" x14ac:dyDescent="0.2">
      <c r="A9990" t="s">
        <v>94</v>
      </c>
      <c r="B9990" t="s">
        <v>1463</v>
      </c>
      <c r="C9990" t="s">
        <v>1145</v>
      </c>
      <c r="E9990" t="s">
        <v>92</v>
      </c>
      <c r="I9990">
        <v>0</v>
      </c>
      <c r="J9990">
        <v>28.5</v>
      </c>
      <c r="K9990">
        <v>0</v>
      </c>
      <c r="N9990" t="s">
        <v>1465</v>
      </c>
    </row>
    <row r="9991" spans="1:14" hidden="1" x14ac:dyDescent="0.2">
      <c r="A9991" t="s">
        <v>94</v>
      </c>
      <c r="B9991" t="s">
        <v>1463</v>
      </c>
      <c r="C9991" t="s">
        <v>1145</v>
      </c>
      <c r="E9991" t="s">
        <v>1294</v>
      </c>
      <c r="F9991" t="s">
        <v>1295</v>
      </c>
      <c r="G9991" t="s">
        <v>134</v>
      </c>
      <c r="H9991" t="s">
        <v>64</v>
      </c>
      <c r="I9991">
        <v>0</v>
      </c>
      <c r="J9991">
        <v>28.5</v>
      </c>
      <c r="K9991">
        <v>0</v>
      </c>
      <c r="L9991" t="s">
        <v>24</v>
      </c>
      <c r="M9991" t="s">
        <v>1236</v>
      </c>
    </row>
    <row r="9992" spans="1:14" hidden="1" x14ac:dyDescent="0.2">
      <c r="A9992" t="s">
        <v>94</v>
      </c>
      <c r="B9992" t="s">
        <v>1463</v>
      </c>
      <c r="C9992" t="s">
        <v>1145</v>
      </c>
      <c r="E9992" t="s">
        <v>1466</v>
      </c>
      <c r="F9992" t="s">
        <v>1426</v>
      </c>
      <c r="G9992" t="s">
        <v>134</v>
      </c>
      <c r="H9992" t="s">
        <v>32</v>
      </c>
      <c r="I9992">
        <v>0</v>
      </c>
      <c r="J9992">
        <v>28.5</v>
      </c>
      <c r="K9992">
        <v>0</v>
      </c>
      <c r="L9992" t="s">
        <v>24</v>
      </c>
      <c r="M9992" t="s">
        <v>1293</v>
      </c>
    </row>
    <row r="9993" spans="1:14" hidden="1" x14ac:dyDescent="0.2">
      <c r="A9993" t="s">
        <v>94</v>
      </c>
      <c r="B9993" t="s">
        <v>1463</v>
      </c>
      <c r="C9993" t="s">
        <v>1145</v>
      </c>
      <c r="E9993" t="s">
        <v>1307</v>
      </c>
      <c r="F9993" t="s">
        <v>1308</v>
      </c>
      <c r="G9993" t="s">
        <v>134</v>
      </c>
      <c r="H9993" t="s">
        <v>32</v>
      </c>
      <c r="I9993">
        <v>0</v>
      </c>
      <c r="J9993">
        <v>28.5</v>
      </c>
      <c r="K9993">
        <v>0</v>
      </c>
      <c r="L9993" t="s">
        <v>24</v>
      </c>
      <c r="M9993" t="s">
        <v>1244</v>
      </c>
      <c r="N9993" t="s">
        <v>1467</v>
      </c>
    </row>
    <row r="9994" spans="1:14" hidden="1" x14ac:dyDescent="0.2">
      <c r="A9994" t="s">
        <v>94</v>
      </c>
      <c r="B9994" t="s">
        <v>1463</v>
      </c>
      <c r="C9994" t="s">
        <v>1145</v>
      </c>
      <c r="E9994" t="s">
        <v>1260</v>
      </c>
      <c r="F9994" t="s">
        <v>1261</v>
      </c>
      <c r="G9994" t="s">
        <v>134</v>
      </c>
      <c r="H9994" t="s">
        <v>180</v>
      </c>
      <c r="I9994">
        <v>0</v>
      </c>
      <c r="J9994">
        <v>28.5</v>
      </c>
      <c r="K9994">
        <v>0</v>
      </c>
      <c r="L9994" t="s">
        <v>24</v>
      </c>
      <c r="M9994" t="s">
        <v>616</v>
      </c>
    </row>
    <row r="9995" spans="1:14" hidden="1" x14ac:dyDescent="0.2">
      <c r="A9995" t="s">
        <v>94</v>
      </c>
      <c r="B9995" t="s">
        <v>1463</v>
      </c>
      <c r="C9995" t="s">
        <v>1145</v>
      </c>
      <c r="E9995" t="s">
        <v>1331</v>
      </c>
      <c r="F9995" t="s">
        <v>1332</v>
      </c>
      <c r="G9995" t="s">
        <v>1191</v>
      </c>
      <c r="H9995" t="s">
        <v>145</v>
      </c>
      <c r="I9995">
        <v>0</v>
      </c>
      <c r="J9995">
        <v>28.5</v>
      </c>
      <c r="K9995">
        <v>0</v>
      </c>
      <c r="L9995" t="s">
        <v>24</v>
      </c>
      <c r="M9995" t="s">
        <v>1333</v>
      </c>
    </row>
    <row r="9996" spans="1:14" hidden="1" x14ac:dyDescent="0.2">
      <c r="A9996" t="s">
        <v>94</v>
      </c>
      <c r="B9996" t="s">
        <v>1463</v>
      </c>
      <c r="C9996" t="s">
        <v>1145</v>
      </c>
      <c r="E9996" t="s">
        <v>1268</v>
      </c>
      <c r="F9996" t="s">
        <v>629</v>
      </c>
      <c r="G9996" t="s">
        <v>134</v>
      </c>
      <c r="H9996" t="s">
        <v>32</v>
      </c>
      <c r="I9996">
        <v>0</v>
      </c>
      <c r="J9996">
        <v>28.5</v>
      </c>
      <c r="K9996">
        <v>0</v>
      </c>
      <c r="L9996" t="s">
        <v>162</v>
      </c>
    </row>
    <row r="9997" spans="1:14" hidden="1" x14ac:dyDescent="0.2">
      <c r="A9997" t="s">
        <v>94</v>
      </c>
      <c r="B9997" t="s">
        <v>1463</v>
      </c>
      <c r="C9997" t="s">
        <v>1145</v>
      </c>
      <c r="E9997" t="s">
        <v>628</v>
      </c>
      <c r="F9997" t="s">
        <v>629</v>
      </c>
      <c r="G9997" t="s">
        <v>134</v>
      </c>
      <c r="H9997" t="s">
        <v>32</v>
      </c>
      <c r="I9997">
        <v>0</v>
      </c>
      <c r="J9997">
        <v>28.5</v>
      </c>
      <c r="K9997">
        <v>0</v>
      </c>
      <c r="L9997" t="s">
        <v>162</v>
      </c>
      <c r="N9997" t="s">
        <v>1468</v>
      </c>
    </row>
    <row r="9998" spans="1:14" hidden="1" x14ac:dyDescent="0.2">
      <c r="A9998" t="s">
        <v>94</v>
      </c>
      <c r="B9998" t="s">
        <v>1463</v>
      </c>
      <c r="C9998" t="s">
        <v>1145</v>
      </c>
      <c r="E9998" t="s">
        <v>1291</v>
      </c>
      <c r="F9998" t="s">
        <v>1292</v>
      </c>
      <c r="G9998" t="s">
        <v>134</v>
      </c>
      <c r="H9998" t="s">
        <v>32</v>
      </c>
      <c r="I9998">
        <v>0</v>
      </c>
      <c r="J9998">
        <v>28.5</v>
      </c>
      <c r="K9998">
        <v>0</v>
      </c>
      <c r="L9998" t="s">
        <v>24</v>
      </c>
      <c r="M9998" t="s">
        <v>1293</v>
      </c>
    </row>
    <row r="9999" spans="1:14" hidden="1" x14ac:dyDescent="0.2">
      <c r="A9999" t="s">
        <v>94</v>
      </c>
      <c r="B9999" t="s">
        <v>1463</v>
      </c>
      <c r="C9999" t="s">
        <v>1145</v>
      </c>
      <c r="E9999" t="s">
        <v>1289</v>
      </c>
      <c r="F9999" t="s">
        <v>1290</v>
      </c>
      <c r="G9999" t="s">
        <v>1191</v>
      </c>
      <c r="H9999" t="s">
        <v>32</v>
      </c>
      <c r="I9999">
        <v>0</v>
      </c>
      <c r="J9999">
        <v>28.5</v>
      </c>
      <c r="K9999">
        <v>0</v>
      </c>
      <c r="L9999" t="s">
        <v>24</v>
      </c>
      <c r="M9999" t="s">
        <v>1229</v>
      </c>
    </row>
    <row r="10000" spans="1:14" hidden="1" x14ac:dyDescent="0.2">
      <c r="A10000" t="s">
        <v>94</v>
      </c>
      <c r="B10000" t="s">
        <v>1463</v>
      </c>
      <c r="C10000" t="s">
        <v>1145</v>
      </c>
      <c r="E10000" t="s">
        <v>1240</v>
      </c>
      <c r="F10000" t="s">
        <v>1241</v>
      </c>
      <c r="G10000" t="s">
        <v>134</v>
      </c>
      <c r="H10000" t="s">
        <v>64</v>
      </c>
      <c r="I10000">
        <v>0</v>
      </c>
      <c r="J10000">
        <v>28.5</v>
      </c>
      <c r="K10000">
        <v>0</v>
      </c>
      <c r="L10000" t="s">
        <v>24</v>
      </c>
      <c r="M10000" t="s">
        <v>1152</v>
      </c>
    </row>
    <row r="10001" spans="1:14" hidden="1" x14ac:dyDescent="0.2">
      <c r="A10001" t="s">
        <v>94</v>
      </c>
      <c r="B10001" t="s">
        <v>1463</v>
      </c>
      <c r="C10001" t="s">
        <v>1145</v>
      </c>
      <c r="E10001" t="s">
        <v>1219</v>
      </c>
      <c r="F10001" t="s">
        <v>1214</v>
      </c>
      <c r="G10001" t="s">
        <v>134</v>
      </c>
      <c r="H10001" t="s">
        <v>1215</v>
      </c>
      <c r="I10001">
        <v>0</v>
      </c>
      <c r="J10001">
        <v>28.5</v>
      </c>
      <c r="K10001">
        <v>0</v>
      </c>
      <c r="L10001" t="s">
        <v>135</v>
      </c>
      <c r="M10001" t="s">
        <v>1216</v>
      </c>
    </row>
    <row r="10002" spans="1:14" hidden="1" x14ac:dyDescent="0.2">
      <c r="A10002" t="s">
        <v>94</v>
      </c>
      <c r="B10002" t="s">
        <v>1463</v>
      </c>
      <c r="C10002" t="s">
        <v>1145</v>
      </c>
      <c r="E10002" t="s">
        <v>1195</v>
      </c>
      <c r="F10002" t="s">
        <v>1196</v>
      </c>
      <c r="G10002" t="s">
        <v>134</v>
      </c>
      <c r="H10002" t="s">
        <v>64</v>
      </c>
      <c r="I10002">
        <v>0</v>
      </c>
      <c r="J10002">
        <v>28.5</v>
      </c>
      <c r="K10002">
        <v>0</v>
      </c>
      <c r="L10002" t="s">
        <v>24</v>
      </c>
      <c r="M10002" t="s">
        <v>1197</v>
      </c>
    </row>
    <row r="10003" spans="1:14" hidden="1" x14ac:dyDescent="0.2">
      <c r="A10003" t="s">
        <v>94</v>
      </c>
      <c r="B10003" t="s">
        <v>1463</v>
      </c>
      <c r="C10003" t="s">
        <v>1145</v>
      </c>
      <c r="E10003" t="s">
        <v>1343</v>
      </c>
      <c r="F10003" t="s">
        <v>1344</v>
      </c>
      <c r="I10003">
        <v>0</v>
      </c>
      <c r="J10003">
        <v>28.5</v>
      </c>
      <c r="K10003">
        <v>0</v>
      </c>
      <c r="L10003" t="s">
        <v>217</v>
      </c>
      <c r="M10003" t="s">
        <v>1345</v>
      </c>
    </row>
    <row r="10004" spans="1:14" hidden="1" x14ac:dyDescent="0.2">
      <c r="A10004" t="s">
        <v>94</v>
      </c>
      <c r="B10004" t="s">
        <v>1463</v>
      </c>
      <c r="C10004" t="s">
        <v>1145</v>
      </c>
      <c r="E10004" t="s">
        <v>1331</v>
      </c>
      <c r="F10004" t="s">
        <v>1332</v>
      </c>
      <c r="G10004" t="s">
        <v>1191</v>
      </c>
      <c r="H10004" t="s">
        <v>145</v>
      </c>
      <c r="I10004">
        <v>0</v>
      </c>
      <c r="J10004">
        <v>28.5</v>
      </c>
      <c r="K10004">
        <v>0</v>
      </c>
      <c r="L10004" t="s">
        <v>24</v>
      </c>
      <c r="M10004" t="s">
        <v>1333</v>
      </c>
    </row>
    <row r="10005" spans="1:14" hidden="1" x14ac:dyDescent="0.2">
      <c r="A10005" t="s">
        <v>94</v>
      </c>
      <c r="B10005" t="s">
        <v>1463</v>
      </c>
      <c r="C10005" t="s">
        <v>1145</v>
      </c>
      <c r="E10005" t="s">
        <v>1307</v>
      </c>
      <c r="F10005" t="s">
        <v>1308</v>
      </c>
      <c r="G10005" t="s">
        <v>134</v>
      </c>
      <c r="H10005" t="s">
        <v>32</v>
      </c>
      <c r="I10005">
        <v>0</v>
      </c>
      <c r="J10005">
        <v>28.5</v>
      </c>
      <c r="K10005">
        <v>0</v>
      </c>
      <c r="L10005" t="s">
        <v>24</v>
      </c>
      <c r="M10005" t="s">
        <v>1244</v>
      </c>
      <c r="N10005" t="s">
        <v>1469</v>
      </c>
    </row>
    <row r="10006" spans="1:14" hidden="1" x14ac:dyDescent="0.2">
      <c r="A10006" t="s">
        <v>94</v>
      </c>
      <c r="B10006" t="s">
        <v>1463</v>
      </c>
      <c r="C10006" t="s">
        <v>1145</v>
      </c>
      <c r="E10006" t="s">
        <v>1181</v>
      </c>
      <c r="F10006" t="s">
        <v>1182</v>
      </c>
      <c r="G10006" t="s">
        <v>134</v>
      </c>
      <c r="H10006" t="s">
        <v>32</v>
      </c>
      <c r="I10006">
        <v>0</v>
      </c>
      <c r="J10006">
        <v>28.5</v>
      </c>
      <c r="K10006">
        <v>0</v>
      </c>
      <c r="L10006" t="s">
        <v>24</v>
      </c>
      <c r="M10006" t="s">
        <v>1173</v>
      </c>
    </row>
    <row r="10007" spans="1:14" hidden="1" x14ac:dyDescent="0.2">
      <c r="A10007" t="s">
        <v>95</v>
      </c>
      <c r="B10007" t="s">
        <v>1463</v>
      </c>
      <c r="C10007" t="s">
        <v>1145</v>
      </c>
      <c r="E10007" t="s">
        <v>20</v>
      </c>
      <c r="I10007">
        <v>0</v>
      </c>
      <c r="J10007">
        <v>28.5</v>
      </c>
      <c r="K10007">
        <v>0</v>
      </c>
      <c r="N10007" t="s">
        <v>1464</v>
      </c>
    </row>
    <row r="10008" spans="1:14" hidden="1" x14ac:dyDescent="0.2">
      <c r="A10008" t="s">
        <v>95</v>
      </c>
      <c r="B10008" t="s">
        <v>1463</v>
      </c>
      <c r="C10008" t="s">
        <v>1145</v>
      </c>
      <c r="E10008" t="s">
        <v>17</v>
      </c>
      <c r="I10008">
        <v>0</v>
      </c>
      <c r="J10008">
        <v>28.5</v>
      </c>
      <c r="K10008">
        <v>0</v>
      </c>
    </row>
    <row r="10009" spans="1:14" hidden="1" x14ac:dyDescent="0.2">
      <c r="A10009" t="s">
        <v>95</v>
      </c>
      <c r="B10009" t="s">
        <v>1463</v>
      </c>
      <c r="C10009" t="s">
        <v>1145</v>
      </c>
      <c r="E10009" t="s">
        <v>557</v>
      </c>
      <c r="I10009">
        <v>0</v>
      </c>
      <c r="J10009">
        <v>28.5</v>
      </c>
      <c r="K10009">
        <v>0</v>
      </c>
    </row>
    <row r="10010" spans="1:14" hidden="1" x14ac:dyDescent="0.2">
      <c r="A10010" t="s">
        <v>95</v>
      </c>
      <c r="B10010" t="s">
        <v>1463</v>
      </c>
      <c r="C10010" t="s">
        <v>1145</v>
      </c>
      <c r="E10010" t="s">
        <v>46</v>
      </c>
      <c r="I10010">
        <v>0</v>
      </c>
      <c r="J10010">
        <v>28.5</v>
      </c>
      <c r="K10010">
        <v>0</v>
      </c>
    </row>
    <row r="10011" spans="1:14" hidden="1" x14ac:dyDescent="0.2">
      <c r="A10011" t="s">
        <v>95</v>
      </c>
      <c r="B10011" t="s">
        <v>1463</v>
      </c>
      <c r="C10011" t="s">
        <v>1145</v>
      </c>
      <c r="E10011" t="s">
        <v>116</v>
      </c>
      <c r="I10011">
        <v>0</v>
      </c>
      <c r="J10011">
        <v>28.5</v>
      </c>
      <c r="K10011">
        <v>0</v>
      </c>
      <c r="N10011" t="s">
        <v>1471</v>
      </c>
    </row>
    <row r="10012" spans="1:14" hidden="1" x14ac:dyDescent="0.2">
      <c r="A10012" t="s">
        <v>95</v>
      </c>
      <c r="B10012" t="s">
        <v>1463</v>
      </c>
      <c r="C10012" t="s">
        <v>1145</v>
      </c>
      <c r="E10012" t="s">
        <v>92</v>
      </c>
      <c r="I10012">
        <v>0</v>
      </c>
      <c r="J10012">
        <v>28.5</v>
      </c>
      <c r="K10012">
        <v>0</v>
      </c>
      <c r="N10012" t="s">
        <v>1465</v>
      </c>
    </row>
    <row r="10013" spans="1:14" hidden="1" x14ac:dyDescent="0.2">
      <c r="A10013" t="s">
        <v>95</v>
      </c>
      <c r="B10013" t="s">
        <v>1463</v>
      </c>
      <c r="C10013" t="s">
        <v>1145</v>
      </c>
      <c r="E10013" t="s">
        <v>1294</v>
      </c>
      <c r="F10013" t="s">
        <v>1295</v>
      </c>
      <c r="G10013" t="s">
        <v>134</v>
      </c>
      <c r="H10013" t="s">
        <v>64</v>
      </c>
      <c r="I10013">
        <v>0</v>
      </c>
      <c r="J10013">
        <v>28.5</v>
      </c>
      <c r="K10013">
        <v>0</v>
      </c>
      <c r="L10013" t="s">
        <v>24</v>
      </c>
      <c r="M10013" t="s">
        <v>1236</v>
      </c>
    </row>
    <row r="10014" spans="1:14" hidden="1" x14ac:dyDescent="0.2">
      <c r="A10014" t="s">
        <v>95</v>
      </c>
      <c r="B10014" t="s">
        <v>1463</v>
      </c>
      <c r="C10014" t="s">
        <v>1145</v>
      </c>
      <c r="E10014" t="s">
        <v>1466</v>
      </c>
      <c r="F10014" t="s">
        <v>1426</v>
      </c>
      <c r="G10014" t="s">
        <v>134</v>
      </c>
      <c r="H10014" t="s">
        <v>32</v>
      </c>
      <c r="I10014">
        <v>0</v>
      </c>
      <c r="J10014">
        <v>28.5</v>
      </c>
      <c r="K10014">
        <v>0</v>
      </c>
      <c r="L10014" t="s">
        <v>24</v>
      </c>
      <c r="M10014" t="s">
        <v>1293</v>
      </c>
    </row>
    <row r="10015" spans="1:14" hidden="1" x14ac:dyDescent="0.2">
      <c r="A10015" t="s">
        <v>95</v>
      </c>
      <c r="B10015" t="s">
        <v>1463</v>
      </c>
      <c r="C10015" t="s">
        <v>1145</v>
      </c>
      <c r="E10015" t="s">
        <v>1307</v>
      </c>
      <c r="F10015" t="s">
        <v>1308</v>
      </c>
      <c r="G10015" t="s">
        <v>134</v>
      </c>
      <c r="H10015" t="s">
        <v>32</v>
      </c>
      <c r="I10015">
        <v>0</v>
      </c>
      <c r="J10015">
        <v>28.5</v>
      </c>
      <c r="K10015">
        <v>0</v>
      </c>
      <c r="L10015" t="s">
        <v>24</v>
      </c>
      <c r="M10015" t="s">
        <v>1244</v>
      </c>
      <c r="N10015" t="s">
        <v>1467</v>
      </c>
    </row>
    <row r="10016" spans="1:14" hidden="1" x14ac:dyDescent="0.2">
      <c r="A10016" t="s">
        <v>95</v>
      </c>
      <c r="B10016" t="s">
        <v>1463</v>
      </c>
      <c r="C10016" t="s">
        <v>1145</v>
      </c>
      <c r="E10016" t="s">
        <v>1260</v>
      </c>
      <c r="F10016" t="s">
        <v>1261</v>
      </c>
      <c r="G10016" t="s">
        <v>134</v>
      </c>
      <c r="H10016" t="s">
        <v>180</v>
      </c>
      <c r="I10016">
        <v>0</v>
      </c>
      <c r="J10016">
        <v>28.5</v>
      </c>
      <c r="K10016">
        <v>0</v>
      </c>
      <c r="L10016" t="s">
        <v>24</v>
      </c>
      <c r="M10016" t="s">
        <v>616</v>
      </c>
    </row>
    <row r="10017" spans="1:14" hidden="1" x14ac:dyDescent="0.2">
      <c r="A10017" t="s">
        <v>95</v>
      </c>
      <c r="B10017" t="s">
        <v>1463</v>
      </c>
      <c r="C10017" t="s">
        <v>1145</v>
      </c>
      <c r="E10017" t="s">
        <v>1331</v>
      </c>
      <c r="F10017" t="s">
        <v>1332</v>
      </c>
      <c r="G10017" t="s">
        <v>1191</v>
      </c>
      <c r="H10017" t="s">
        <v>145</v>
      </c>
      <c r="I10017">
        <v>0</v>
      </c>
      <c r="J10017">
        <v>28.5</v>
      </c>
      <c r="K10017">
        <v>0</v>
      </c>
      <c r="L10017" t="s">
        <v>24</v>
      </c>
      <c r="M10017" t="s">
        <v>1333</v>
      </c>
    </row>
    <row r="10018" spans="1:14" hidden="1" x14ac:dyDescent="0.2">
      <c r="A10018" t="s">
        <v>95</v>
      </c>
      <c r="B10018" t="s">
        <v>1463</v>
      </c>
      <c r="C10018" t="s">
        <v>1145</v>
      </c>
      <c r="E10018" t="s">
        <v>1268</v>
      </c>
      <c r="F10018" t="s">
        <v>629</v>
      </c>
      <c r="G10018" t="s">
        <v>134</v>
      </c>
      <c r="H10018" t="s">
        <v>32</v>
      </c>
      <c r="I10018">
        <v>0</v>
      </c>
      <c r="J10018">
        <v>28.5</v>
      </c>
      <c r="K10018">
        <v>0</v>
      </c>
      <c r="L10018" t="s">
        <v>162</v>
      </c>
    </row>
    <row r="10019" spans="1:14" hidden="1" x14ac:dyDescent="0.2">
      <c r="A10019" t="s">
        <v>95</v>
      </c>
      <c r="B10019" t="s">
        <v>1463</v>
      </c>
      <c r="C10019" t="s">
        <v>1145</v>
      </c>
      <c r="E10019" t="s">
        <v>628</v>
      </c>
      <c r="F10019" t="s">
        <v>629</v>
      </c>
      <c r="G10019" t="s">
        <v>134</v>
      </c>
      <c r="H10019" t="s">
        <v>32</v>
      </c>
      <c r="I10019">
        <v>0</v>
      </c>
      <c r="J10019">
        <v>28.5</v>
      </c>
      <c r="K10019">
        <v>0</v>
      </c>
      <c r="L10019" t="s">
        <v>162</v>
      </c>
      <c r="N10019" t="s">
        <v>1468</v>
      </c>
    </row>
    <row r="10020" spans="1:14" hidden="1" x14ac:dyDescent="0.2">
      <c r="A10020" t="s">
        <v>95</v>
      </c>
      <c r="B10020" t="s">
        <v>1463</v>
      </c>
      <c r="C10020" t="s">
        <v>1145</v>
      </c>
      <c r="E10020" t="s">
        <v>1291</v>
      </c>
      <c r="F10020" t="s">
        <v>1292</v>
      </c>
      <c r="G10020" t="s">
        <v>134</v>
      </c>
      <c r="H10020" t="s">
        <v>32</v>
      </c>
      <c r="I10020">
        <v>0</v>
      </c>
      <c r="J10020">
        <v>28.5</v>
      </c>
      <c r="K10020">
        <v>0</v>
      </c>
      <c r="L10020" t="s">
        <v>24</v>
      </c>
      <c r="M10020" t="s">
        <v>1293</v>
      </c>
    </row>
    <row r="10021" spans="1:14" hidden="1" x14ac:dyDescent="0.2">
      <c r="A10021" t="s">
        <v>95</v>
      </c>
      <c r="B10021" t="s">
        <v>1463</v>
      </c>
      <c r="C10021" t="s">
        <v>1145</v>
      </c>
      <c r="E10021" t="s">
        <v>1289</v>
      </c>
      <c r="F10021" t="s">
        <v>1290</v>
      </c>
      <c r="G10021" t="s">
        <v>1191</v>
      </c>
      <c r="H10021" t="s">
        <v>32</v>
      </c>
      <c r="I10021">
        <v>0</v>
      </c>
      <c r="J10021">
        <v>28.5</v>
      </c>
      <c r="K10021">
        <v>0</v>
      </c>
      <c r="L10021" t="s">
        <v>24</v>
      </c>
      <c r="M10021" t="s">
        <v>1229</v>
      </c>
    </row>
    <row r="10022" spans="1:14" hidden="1" x14ac:dyDescent="0.2">
      <c r="A10022" t="s">
        <v>95</v>
      </c>
      <c r="B10022" t="s">
        <v>1463</v>
      </c>
      <c r="C10022" t="s">
        <v>1145</v>
      </c>
      <c r="E10022" t="s">
        <v>1240</v>
      </c>
      <c r="F10022" t="s">
        <v>1241</v>
      </c>
      <c r="G10022" t="s">
        <v>134</v>
      </c>
      <c r="H10022" t="s">
        <v>64</v>
      </c>
      <c r="I10022">
        <v>0</v>
      </c>
      <c r="J10022">
        <v>28.5</v>
      </c>
      <c r="K10022">
        <v>0</v>
      </c>
      <c r="L10022" t="s">
        <v>24</v>
      </c>
      <c r="M10022" t="s">
        <v>1152</v>
      </c>
    </row>
    <row r="10023" spans="1:14" hidden="1" x14ac:dyDescent="0.2">
      <c r="A10023" t="s">
        <v>95</v>
      </c>
      <c r="B10023" t="s">
        <v>1463</v>
      </c>
      <c r="C10023" t="s">
        <v>1145</v>
      </c>
      <c r="E10023" t="s">
        <v>1219</v>
      </c>
      <c r="F10023" t="s">
        <v>1214</v>
      </c>
      <c r="G10023" t="s">
        <v>134</v>
      </c>
      <c r="H10023" t="s">
        <v>1215</v>
      </c>
      <c r="I10023">
        <v>0</v>
      </c>
      <c r="J10023">
        <v>28.5</v>
      </c>
      <c r="K10023">
        <v>0</v>
      </c>
      <c r="L10023" t="s">
        <v>135</v>
      </c>
      <c r="M10023" t="s">
        <v>1216</v>
      </c>
    </row>
    <row r="10024" spans="1:14" hidden="1" x14ac:dyDescent="0.2">
      <c r="A10024" t="s">
        <v>95</v>
      </c>
      <c r="B10024" t="s">
        <v>1463</v>
      </c>
      <c r="C10024" t="s">
        <v>1145</v>
      </c>
      <c r="E10024" t="s">
        <v>1195</v>
      </c>
      <c r="F10024" t="s">
        <v>1196</v>
      </c>
      <c r="G10024" t="s">
        <v>134</v>
      </c>
      <c r="H10024" t="s">
        <v>64</v>
      </c>
      <c r="I10024">
        <v>0</v>
      </c>
      <c r="J10024">
        <v>28.5</v>
      </c>
      <c r="K10024">
        <v>0</v>
      </c>
      <c r="L10024" t="s">
        <v>24</v>
      </c>
      <c r="M10024" t="s">
        <v>1197</v>
      </c>
    </row>
    <row r="10025" spans="1:14" hidden="1" x14ac:dyDescent="0.2">
      <c r="A10025" t="s">
        <v>95</v>
      </c>
      <c r="B10025" t="s">
        <v>1463</v>
      </c>
      <c r="C10025" t="s">
        <v>1145</v>
      </c>
      <c r="E10025" t="s">
        <v>1343</v>
      </c>
      <c r="F10025" t="s">
        <v>1344</v>
      </c>
      <c r="I10025">
        <v>0</v>
      </c>
      <c r="J10025">
        <v>28.5</v>
      </c>
      <c r="K10025">
        <v>0</v>
      </c>
      <c r="L10025" t="s">
        <v>217</v>
      </c>
      <c r="M10025" t="s">
        <v>1345</v>
      </c>
    </row>
    <row r="10026" spans="1:14" hidden="1" x14ac:dyDescent="0.2">
      <c r="A10026" t="s">
        <v>95</v>
      </c>
      <c r="B10026" t="s">
        <v>1463</v>
      </c>
      <c r="C10026" t="s">
        <v>1145</v>
      </c>
      <c r="E10026" t="s">
        <v>1331</v>
      </c>
      <c r="F10026" t="s">
        <v>1332</v>
      </c>
      <c r="G10026" t="s">
        <v>1191</v>
      </c>
      <c r="H10026" t="s">
        <v>145</v>
      </c>
      <c r="I10026">
        <v>0</v>
      </c>
      <c r="J10026">
        <v>28.5</v>
      </c>
      <c r="K10026">
        <v>0</v>
      </c>
      <c r="L10026" t="s">
        <v>24</v>
      </c>
      <c r="M10026" t="s">
        <v>1333</v>
      </c>
    </row>
    <row r="10027" spans="1:14" hidden="1" x14ac:dyDescent="0.2">
      <c r="A10027" t="s">
        <v>95</v>
      </c>
      <c r="B10027" t="s">
        <v>1463</v>
      </c>
      <c r="C10027" t="s">
        <v>1145</v>
      </c>
      <c r="E10027" t="s">
        <v>1307</v>
      </c>
      <c r="F10027" t="s">
        <v>1308</v>
      </c>
      <c r="G10027" t="s">
        <v>134</v>
      </c>
      <c r="H10027" t="s">
        <v>32</v>
      </c>
      <c r="I10027">
        <v>0</v>
      </c>
      <c r="J10027">
        <v>28.5</v>
      </c>
      <c r="K10027">
        <v>0</v>
      </c>
      <c r="L10027" t="s">
        <v>24</v>
      </c>
      <c r="M10027" t="s">
        <v>1244</v>
      </c>
      <c r="N10027" t="s">
        <v>1469</v>
      </c>
    </row>
    <row r="10028" spans="1:14" hidden="1" x14ac:dyDescent="0.2">
      <c r="A10028" t="s">
        <v>95</v>
      </c>
      <c r="B10028" t="s">
        <v>1463</v>
      </c>
      <c r="C10028" t="s">
        <v>1145</v>
      </c>
      <c r="E10028" t="s">
        <v>1181</v>
      </c>
      <c r="F10028" t="s">
        <v>1182</v>
      </c>
      <c r="G10028" t="s">
        <v>134</v>
      </c>
      <c r="H10028" t="s">
        <v>32</v>
      </c>
      <c r="I10028">
        <v>0</v>
      </c>
      <c r="J10028">
        <v>28.5</v>
      </c>
      <c r="K10028">
        <v>0</v>
      </c>
      <c r="L10028" t="s">
        <v>24</v>
      </c>
      <c r="M10028" t="s">
        <v>1173</v>
      </c>
    </row>
    <row r="10029" spans="1:14" hidden="1" x14ac:dyDescent="0.2">
      <c r="A10029" t="s">
        <v>96</v>
      </c>
      <c r="B10029" t="s">
        <v>1463</v>
      </c>
      <c r="C10029" t="s">
        <v>1145</v>
      </c>
      <c r="E10029" t="s">
        <v>20</v>
      </c>
      <c r="I10029">
        <v>8</v>
      </c>
      <c r="J10029">
        <v>28.5</v>
      </c>
      <c r="K10029">
        <v>228</v>
      </c>
      <c r="N10029" t="s">
        <v>1470</v>
      </c>
    </row>
    <row r="10030" spans="1:14" hidden="1" x14ac:dyDescent="0.2">
      <c r="A10030" t="s">
        <v>96</v>
      </c>
      <c r="B10030" t="s">
        <v>1463</v>
      </c>
      <c r="C10030" t="s">
        <v>1145</v>
      </c>
      <c r="E10030" t="s">
        <v>17</v>
      </c>
      <c r="I10030">
        <v>0</v>
      </c>
      <c r="J10030">
        <v>28.5</v>
      </c>
      <c r="K10030">
        <v>0</v>
      </c>
    </row>
    <row r="10031" spans="1:14" hidden="1" x14ac:dyDescent="0.2">
      <c r="A10031" t="s">
        <v>96</v>
      </c>
      <c r="B10031" t="s">
        <v>1463</v>
      </c>
      <c r="C10031" t="s">
        <v>1145</v>
      </c>
      <c r="E10031" t="s">
        <v>557</v>
      </c>
      <c r="I10031">
        <v>0</v>
      </c>
      <c r="J10031">
        <v>28.5</v>
      </c>
      <c r="K10031">
        <v>0</v>
      </c>
    </row>
    <row r="10032" spans="1:14" hidden="1" x14ac:dyDescent="0.2">
      <c r="A10032" t="s">
        <v>96</v>
      </c>
      <c r="B10032" t="s">
        <v>1463</v>
      </c>
      <c r="C10032" t="s">
        <v>1145</v>
      </c>
      <c r="E10032" t="s">
        <v>46</v>
      </c>
      <c r="I10032">
        <v>0</v>
      </c>
      <c r="J10032">
        <v>28.5</v>
      </c>
      <c r="K10032">
        <v>0</v>
      </c>
    </row>
    <row r="10033" spans="1:14" hidden="1" x14ac:dyDescent="0.2">
      <c r="A10033" t="s">
        <v>96</v>
      </c>
      <c r="B10033" t="s">
        <v>1463</v>
      </c>
      <c r="C10033" t="s">
        <v>1145</v>
      </c>
      <c r="E10033" t="s">
        <v>116</v>
      </c>
      <c r="I10033">
        <v>0</v>
      </c>
      <c r="J10033">
        <v>28.5</v>
      </c>
      <c r="K10033">
        <v>0</v>
      </c>
      <c r="N10033" t="s">
        <v>1471</v>
      </c>
    </row>
    <row r="10034" spans="1:14" hidden="1" x14ac:dyDescent="0.2">
      <c r="A10034" t="s">
        <v>96</v>
      </c>
      <c r="B10034" t="s">
        <v>1463</v>
      </c>
      <c r="C10034" t="s">
        <v>1145</v>
      </c>
      <c r="E10034" t="s">
        <v>92</v>
      </c>
      <c r="I10034">
        <v>0</v>
      </c>
      <c r="J10034">
        <v>28.5</v>
      </c>
      <c r="K10034">
        <v>0</v>
      </c>
      <c r="N10034" t="s">
        <v>1465</v>
      </c>
    </row>
    <row r="10035" spans="1:14" hidden="1" x14ac:dyDescent="0.2">
      <c r="A10035" t="s">
        <v>96</v>
      </c>
      <c r="B10035" t="s">
        <v>1463</v>
      </c>
      <c r="C10035" t="s">
        <v>1145</v>
      </c>
      <c r="E10035" t="s">
        <v>1294</v>
      </c>
      <c r="F10035" t="s">
        <v>1295</v>
      </c>
      <c r="G10035" t="s">
        <v>134</v>
      </c>
      <c r="H10035" t="s">
        <v>64</v>
      </c>
      <c r="I10035">
        <v>0</v>
      </c>
      <c r="J10035">
        <v>28.5</v>
      </c>
      <c r="K10035">
        <v>0</v>
      </c>
      <c r="L10035" t="s">
        <v>24</v>
      </c>
      <c r="M10035" t="s">
        <v>1236</v>
      </c>
    </row>
    <row r="10036" spans="1:14" hidden="1" x14ac:dyDescent="0.2">
      <c r="A10036" t="s">
        <v>96</v>
      </c>
      <c r="B10036" t="s">
        <v>1463</v>
      </c>
      <c r="C10036" t="s">
        <v>1145</v>
      </c>
      <c r="E10036" t="s">
        <v>1466</v>
      </c>
      <c r="F10036" t="s">
        <v>1426</v>
      </c>
      <c r="G10036" t="s">
        <v>134</v>
      </c>
      <c r="H10036" t="s">
        <v>32</v>
      </c>
      <c r="I10036">
        <v>0</v>
      </c>
      <c r="J10036">
        <v>28.5</v>
      </c>
      <c r="K10036">
        <v>0</v>
      </c>
      <c r="L10036" t="s">
        <v>24</v>
      </c>
      <c r="M10036" t="s">
        <v>1293</v>
      </c>
    </row>
    <row r="10037" spans="1:14" hidden="1" x14ac:dyDescent="0.2">
      <c r="A10037" t="s">
        <v>96</v>
      </c>
      <c r="B10037" t="s">
        <v>1463</v>
      </c>
      <c r="C10037" t="s">
        <v>1145</v>
      </c>
      <c r="E10037" t="s">
        <v>1307</v>
      </c>
      <c r="F10037" t="s">
        <v>1308</v>
      </c>
      <c r="G10037" t="s">
        <v>134</v>
      </c>
      <c r="H10037" t="s">
        <v>32</v>
      </c>
      <c r="I10037">
        <v>0</v>
      </c>
      <c r="J10037">
        <v>28.5</v>
      </c>
      <c r="K10037">
        <v>0</v>
      </c>
      <c r="L10037" t="s">
        <v>24</v>
      </c>
      <c r="M10037" t="s">
        <v>1244</v>
      </c>
      <c r="N10037" t="s">
        <v>1467</v>
      </c>
    </row>
    <row r="10038" spans="1:14" hidden="1" x14ac:dyDescent="0.2">
      <c r="A10038" t="s">
        <v>96</v>
      </c>
      <c r="B10038" t="s">
        <v>1463</v>
      </c>
      <c r="C10038" t="s">
        <v>1145</v>
      </c>
      <c r="E10038" t="s">
        <v>1260</v>
      </c>
      <c r="F10038" t="s">
        <v>1261</v>
      </c>
      <c r="G10038" t="s">
        <v>134</v>
      </c>
      <c r="H10038" t="s">
        <v>180</v>
      </c>
      <c r="I10038">
        <v>0</v>
      </c>
      <c r="J10038">
        <v>28.5</v>
      </c>
      <c r="K10038">
        <v>0</v>
      </c>
      <c r="L10038" t="s">
        <v>24</v>
      </c>
      <c r="M10038" t="s">
        <v>616</v>
      </c>
    </row>
    <row r="10039" spans="1:14" hidden="1" x14ac:dyDescent="0.2">
      <c r="A10039" t="s">
        <v>96</v>
      </c>
      <c r="B10039" t="s">
        <v>1463</v>
      </c>
      <c r="C10039" t="s">
        <v>1145</v>
      </c>
      <c r="E10039" t="s">
        <v>1331</v>
      </c>
      <c r="F10039" t="s">
        <v>1332</v>
      </c>
      <c r="G10039" t="s">
        <v>1191</v>
      </c>
      <c r="H10039" t="s">
        <v>145</v>
      </c>
      <c r="I10039">
        <v>0</v>
      </c>
      <c r="J10039">
        <v>28.5</v>
      </c>
      <c r="K10039">
        <v>0</v>
      </c>
      <c r="L10039" t="s">
        <v>24</v>
      </c>
      <c r="M10039" t="s">
        <v>1333</v>
      </c>
    </row>
    <row r="10040" spans="1:14" hidden="1" x14ac:dyDescent="0.2">
      <c r="A10040" t="s">
        <v>96</v>
      </c>
      <c r="B10040" t="s">
        <v>1463</v>
      </c>
      <c r="C10040" t="s">
        <v>1145</v>
      </c>
      <c r="E10040" t="s">
        <v>1268</v>
      </c>
      <c r="F10040" t="s">
        <v>629</v>
      </c>
      <c r="G10040" t="s">
        <v>134</v>
      </c>
      <c r="H10040" t="s">
        <v>32</v>
      </c>
      <c r="I10040">
        <v>0</v>
      </c>
      <c r="J10040">
        <v>28.5</v>
      </c>
      <c r="K10040">
        <v>0</v>
      </c>
      <c r="L10040" t="s">
        <v>162</v>
      </c>
    </row>
    <row r="10041" spans="1:14" hidden="1" x14ac:dyDescent="0.2">
      <c r="A10041" t="s">
        <v>96</v>
      </c>
      <c r="B10041" t="s">
        <v>1463</v>
      </c>
      <c r="C10041" t="s">
        <v>1145</v>
      </c>
      <c r="E10041" t="s">
        <v>628</v>
      </c>
      <c r="F10041" t="s">
        <v>629</v>
      </c>
      <c r="G10041" t="s">
        <v>134</v>
      </c>
      <c r="H10041" t="s">
        <v>32</v>
      </c>
      <c r="I10041">
        <v>0</v>
      </c>
      <c r="J10041">
        <v>28.5</v>
      </c>
      <c r="K10041">
        <v>0</v>
      </c>
      <c r="L10041" t="s">
        <v>162</v>
      </c>
      <c r="N10041" t="s">
        <v>1468</v>
      </c>
    </row>
    <row r="10042" spans="1:14" hidden="1" x14ac:dyDescent="0.2">
      <c r="A10042" t="s">
        <v>96</v>
      </c>
      <c r="B10042" t="s">
        <v>1463</v>
      </c>
      <c r="C10042" t="s">
        <v>1145</v>
      </c>
      <c r="E10042" t="s">
        <v>1291</v>
      </c>
      <c r="F10042" t="s">
        <v>1292</v>
      </c>
      <c r="G10042" t="s">
        <v>134</v>
      </c>
      <c r="H10042" t="s">
        <v>32</v>
      </c>
      <c r="I10042">
        <v>0</v>
      </c>
      <c r="J10042">
        <v>28.5</v>
      </c>
      <c r="K10042">
        <v>0</v>
      </c>
      <c r="L10042" t="s">
        <v>24</v>
      </c>
      <c r="M10042" t="s">
        <v>1293</v>
      </c>
    </row>
    <row r="10043" spans="1:14" hidden="1" x14ac:dyDescent="0.2">
      <c r="A10043" t="s">
        <v>96</v>
      </c>
      <c r="B10043" t="s">
        <v>1463</v>
      </c>
      <c r="C10043" t="s">
        <v>1145</v>
      </c>
      <c r="E10043" t="s">
        <v>1289</v>
      </c>
      <c r="F10043" t="s">
        <v>1290</v>
      </c>
      <c r="G10043" t="s">
        <v>1191</v>
      </c>
      <c r="H10043" t="s">
        <v>32</v>
      </c>
      <c r="I10043">
        <v>0</v>
      </c>
      <c r="J10043">
        <v>28.5</v>
      </c>
      <c r="K10043">
        <v>0</v>
      </c>
      <c r="L10043" t="s">
        <v>24</v>
      </c>
      <c r="M10043" t="s">
        <v>1229</v>
      </c>
    </row>
    <row r="10044" spans="1:14" hidden="1" x14ac:dyDescent="0.2">
      <c r="A10044" t="s">
        <v>96</v>
      </c>
      <c r="B10044" t="s">
        <v>1463</v>
      </c>
      <c r="C10044" t="s">
        <v>1145</v>
      </c>
      <c r="E10044" t="s">
        <v>1240</v>
      </c>
      <c r="F10044" t="s">
        <v>1241</v>
      </c>
      <c r="G10044" t="s">
        <v>134</v>
      </c>
      <c r="H10044" t="s">
        <v>64</v>
      </c>
      <c r="I10044">
        <v>0</v>
      </c>
      <c r="J10044">
        <v>28.5</v>
      </c>
      <c r="K10044">
        <v>0</v>
      </c>
      <c r="L10044" t="s">
        <v>24</v>
      </c>
      <c r="M10044" t="s">
        <v>1152</v>
      </c>
    </row>
    <row r="10045" spans="1:14" hidden="1" x14ac:dyDescent="0.2">
      <c r="A10045" t="s">
        <v>96</v>
      </c>
      <c r="B10045" t="s">
        <v>1463</v>
      </c>
      <c r="C10045" t="s">
        <v>1145</v>
      </c>
      <c r="E10045" t="s">
        <v>1219</v>
      </c>
      <c r="F10045" t="s">
        <v>1214</v>
      </c>
      <c r="G10045" t="s">
        <v>134</v>
      </c>
      <c r="H10045" t="s">
        <v>1215</v>
      </c>
      <c r="I10045">
        <v>0</v>
      </c>
      <c r="J10045">
        <v>28.5</v>
      </c>
      <c r="K10045">
        <v>0</v>
      </c>
      <c r="L10045" t="s">
        <v>135</v>
      </c>
      <c r="M10045" t="s">
        <v>1216</v>
      </c>
    </row>
    <row r="10046" spans="1:14" hidden="1" x14ac:dyDescent="0.2">
      <c r="A10046" t="s">
        <v>96</v>
      </c>
      <c r="B10046" t="s">
        <v>1463</v>
      </c>
      <c r="C10046" t="s">
        <v>1145</v>
      </c>
      <c r="E10046" t="s">
        <v>1195</v>
      </c>
      <c r="F10046" t="s">
        <v>1196</v>
      </c>
      <c r="G10046" t="s">
        <v>134</v>
      </c>
      <c r="H10046" t="s">
        <v>64</v>
      </c>
      <c r="I10046">
        <v>0</v>
      </c>
      <c r="J10046">
        <v>28.5</v>
      </c>
      <c r="K10046">
        <v>0</v>
      </c>
      <c r="L10046" t="s">
        <v>24</v>
      </c>
      <c r="M10046" t="s">
        <v>1197</v>
      </c>
    </row>
    <row r="10047" spans="1:14" hidden="1" x14ac:dyDescent="0.2">
      <c r="A10047" t="s">
        <v>96</v>
      </c>
      <c r="B10047" t="s">
        <v>1463</v>
      </c>
      <c r="C10047" t="s">
        <v>1145</v>
      </c>
      <c r="E10047" t="s">
        <v>1343</v>
      </c>
      <c r="F10047" t="s">
        <v>1344</v>
      </c>
      <c r="I10047">
        <v>0</v>
      </c>
      <c r="J10047">
        <v>28.5</v>
      </c>
      <c r="K10047">
        <v>0</v>
      </c>
      <c r="L10047" t="s">
        <v>217</v>
      </c>
      <c r="M10047" t="s">
        <v>1345</v>
      </c>
    </row>
    <row r="10048" spans="1:14" hidden="1" x14ac:dyDescent="0.2">
      <c r="A10048" t="s">
        <v>96</v>
      </c>
      <c r="B10048" t="s">
        <v>1463</v>
      </c>
      <c r="C10048" t="s">
        <v>1145</v>
      </c>
      <c r="E10048" t="s">
        <v>1331</v>
      </c>
      <c r="F10048" t="s">
        <v>1332</v>
      </c>
      <c r="G10048" t="s">
        <v>1191</v>
      </c>
      <c r="H10048" t="s">
        <v>145</v>
      </c>
      <c r="I10048">
        <v>0</v>
      </c>
      <c r="J10048">
        <v>28.5</v>
      </c>
      <c r="K10048">
        <v>0</v>
      </c>
      <c r="L10048" t="s">
        <v>24</v>
      </c>
      <c r="M10048" t="s">
        <v>1333</v>
      </c>
    </row>
    <row r="10049" spans="1:14" hidden="1" x14ac:dyDescent="0.2">
      <c r="A10049" t="s">
        <v>96</v>
      </c>
      <c r="B10049" t="s">
        <v>1463</v>
      </c>
      <c r="C10049" t="s">
        <v>1145</v>
      </c>
      <c r="E10049" t="s">
        <v>1307</v>
      </c>
      <c r="F10049" t="s">
        <v>1308</v>
      </c>
      <c r="G10049" t="s">
        <v>134</v>
      </c>
      <c r="H10049" t="s">
        <v>32</v>
      </c>
      <c r="I10049">
        <v>0</v>
      </c>
      <c r="J10049">
        <v>28.5</v>
      </c>
      <c r="K10049">
        <v>0</v>
      </c>
      <c r="L10049" t="s">
        <v>24</v>
      </c>
      <c r="M10049" t="s">
        <v>1244</v>
      </c>
      <c r="N10049" t="s">
        <v>1469</v>
      </c>
    </row>
    <row r="10050" spans="1:14" hidden="1" x14ac:dyDescent="0.2">
      <c r="A10050" t="s">
        <v>96</v>
      </c>
      <c r="B10050" t="s">
        <v>1463</v>
      </c>
      <c r="C10050" t="s">
        <v>1145</v>
      </c>
      <c r="E10050" t="s">
        <v>1181</v>
      </c>
      <c r="F10050" t="s">
        <v>1182</v>
      </c>
      <c r="G10050" t="s">
        <v>134</v>
      </c>
      <c r="H10050" t="s">
        <v>32</v>
      </c>
      <c r="I10050">
        <v>0</v>
      </c>
      <c r="J10050">
        <v>28.5</v>
      </c>
      <c r="K10050">
        <v>0</v>
      </c>
      <c r="L10050" t="s">
        <v>24</v>
      </c>
      <c r="M10050" t="s">
        <v>1173</v>
      </c>
    </row>
    <row r="10051" spans="1:14" hidden="1" x14ac:dyDescent="0.2">
      <c r="A10051" t="s">
        <v>97</v>
      </c>
      <c r="B10051" t="s">
        <v>1463</v>
      </c>
      <c r="C10051" t="s">
        <v>1145</v>
      </c>
      <c r="E10051" t="s">
        <v>20</v>
      </c>
      <c r="I10051">
        <v>0</v>
      </c>
      <c r="J10051">
        <v>28.5</v>
      </c>
      <c r="K10051">
        <v>0</v>
      </c>
      <c r="N10051" t="s">
        <v>1470</v>
      </c>
    </row>
    <row r="10052" spans="1:14" hidden="1" x14ac:dyDescent="0.2">
      <c r="A10052" t="s">
        <v>97</v>
      </c>
      <c r="B10052" t="s">
        <v>1463</v>
      </c>
      <c r="C10052" t="s">
        <v>1145</v>
      </c>
      <c r="E10052" t="s">
        <v>17</v>
      </c>
      <c r="I10052">
        <v>0</v>
      </c>
      <c r="J10052">
        <v>28.5</v>
      </c>
      <c r="K10052">
        <v>0</v>
      </c>
    </row>
    <row r="10053" spans="1:14" hidden="1" x14ac:dyDescent="0.2">
      <c r="A10053" t="s">
        <v>97</v>
      </c>
      <c r="B10053" t="s">
        <v>1463</v>
      </c>
      <c r="C10053" t="s">
        <v>1145</v>
      </c>
      <c r="E10053" t="s">
        <v>557</v>
      </c>
      <c r="I10053">
        <v>0</v>
      </c>
      <c r="J10053">
        <v>28.5</v>
      </c>
      <c r="K10053">
        <v>0</v>
      </c>
    </row>
    <row r="10054" spans="1:14" hidden="1" x14ac:dyDescent="0.2">
      <c r="A10054" t="s">
        <v>97</v>
      </c>
      <c r="B10054" t="s">
        <v>1463</v>
      </c>
      <c r="C10054" t="s">
        <v>1145</v>
      </c>
      <c r="E10054" t="s">
        <v>46</v>
      </c>
      <c r="I10054">
        <v>0</v>
      </c>
      <c r="J10054">
        <v>28.5</v>
      </c>
      <c r="K10054">
        <v>0</v>
      </c>
    </row>
    <row r="10055" spans="1:14" hidden="1" x14ac:dyDescent="0.2">
      <c r="A10055" t="s">
        <v>97</v>
      </c>
      <c r="B10055" t="s">
        <v>1463</v>
      </c>
      <c r="C10055" t="s">
        <v>1145</v>
      </c>
      <c r="E10055" t="s">
        <v>116</v>
      </c>
      <c r="I10055">
        <v>38.75</v>
      </c>
      <c r="J10055">
        <v>28.5</v>
      </c>
      <c r="K10055">
        <v>1104.375</v>
      </c>
      <c r="N10055" t="s">
        <v>1471</v>
      </c>
    </row>
    <row r="10056" spans="1:14" hidden="1" x14ac:dyDescent="0.2">
      <c r="A10056" t="s">
        <v>97</v>
      </c>
      <c r="B10056" t="s">
        <v>1463</v>
      </c>
      <c r="C10056" t="s">
        <v>1145</v>
      </c>
      <c r="E10056" t="s">
        <v>92</v>
      </c>
      <c r="I10056">
        <v>0</v>
      </c>
      <c r="J10056">
        <v>28.5</v>
      </c>
      <c r="K10056">
        <v>0</v>
      </c>
      <c r="N10056" t="s">
        <v>1465</v>
      </c>
    </row>
    <row r="10057" spans="1:14" hidden="1" x14ac:dyDescent="0.2">
      <c r="A10057" t="s">
        <v>97</v>
      </c>
      <c r="B10057" t="s">
        <v>1463</v>
      </c>
      <c r="C10057" t="s">
        <v>1145</v>
      </c>
      <c r="E10057" t="s">
        <v>1294</v>
      </c>
      <c r="F10057" t="s">
        <v>1295</v>
      </c>
      <c r="G10057" t="s">
        <v>134</v>
      </c>
      <c r="H10057" t="s">
        <v>64</v>
      </c>
      <c r="I10057">
        <v>0</v>
      </c>
      <c r="J10057">
        <v>28.5</v>
      </c>
      <c r="K10057">
        <v>0</v>
      </c>
      <c r="L10057" t="s">
        <v>24</v>
      </c>
      <c r="M10057" t="s">
        <v>1236</v>
      </c>
    </row>
    <row r="10058" spans="1:14" hidden="1" x14ac:dyDescent="0.2">
      <c r="A10058" t="s">
        <v>97</v>
      </c>
      <c r="B10058" t="s">
        <v>1463</v>
      </c>
      <c r="C10058" t="s">
        <v>1145</v>
      </c>
      <c r="E10058" t="s">
        <v>1466</v>
      </c>
      <c r="F10058" t="s">
        <v>1426</v>
      </c>
      <c r="G10058" t="s">
        <v>134</v>
      </c>
      <c r="H10058" t="s">
        <v>32</v>
      </c>
      <c r="I10058">
        <v>0</v>
      </c>
      <c r="J10058">
        <v>28.5</v>
      </c>
      <c r="K10058">
        <v>0</v>
      </c>
      <c r="L10058" t="s">
        <v>24</v>
      </c>
      <c r="M10058" t="s">
        <v>1293</v>
      </c>
    </row>
    <row r="10059" spans="1:14" hidden="1" x14ac:dyDescent="0.2">
      <c r="A10059" t="s">
        <v>97</v>
      </c>
      <c r="B10059" t="s">
        <v>1463</v>
      </c>
      <c r="C10059" t="s">
        <v>1145</v>
      </c>
      <c r="E10059" t="s">
        <v>1307</v>
      </c>
      <c r="F10059" t="s">
        <v>1308</v>
      </c>
      <c r="G10059" t="s">
        <v>134</v>
      </c>
      <c r="H10059" t="s">
        <v>32</v>
      </c>
      <c r="I10059">
        <v>0</v>
      </c>
      <c r="J10059">
        <v>28.5</v>
      </c>
      <c r="K10059">
        <v>0</v>
      </c>
      <c r="L10059" t="s">
        <v>24</v>
      </c>
      <c r="M10059" t="s">
        <v>1244</v>
      </c>
      <c r="N10059" t="s">
        <v>1467</v>
      </c>
    </row>
    <row r="10060" spans="1:14" hidden="1" x14ac:dyDescent="0.2">
      <c r="A10060" t="s">
        <v>97</v>
      </c>
      <c r="B10060" t="s">
        <v>1463</v>
      </c>
      <c r="C10060" t="s">
        <v>1145</v>
      </c>
      <c r="E10060" t="s">
        <v>1260</v>
      </c>
      <c r="F10060" t="s">
        <v>1261</v>
      </c>
      <c r="G10060" t="s">
        <v>134</v>
      </c>
      <c r="H10060" t="s">
        <v>180</v>
      </c>
      <c r="I10060">
        <v>0</v>
      </c>
      <c r="J10060">
        <v>28.5</v>
      </c>
      <c r="K10060">
        <v>0</v>
      </c>
      <c r="L10060" t="s">
        <v>24</v>
      </c>
      <c r="M10060" t="s">
        <v>616</v>
      </c>
    </row>
    <row r="10061" spans="1:14" hidden="1" x14ac:dyDescent="0.2">
      <c r="A10061" t="s">
        <v>97</v>
      </c>
      <c r="B10061" t="s">
        <v>1463</v>
      </c>
      <c r="C10061" t="s">
        <v>1145</v>
      </c>
      <c r="E10061" t="s">
        <v>1331</v>
      </c>
      <c r="F10061" t="s">
        <v>1332</v>
      </c>
      <c r="G10061" t="s">
        <v>1191</v>
      </c>
      <c r="H10061" t="s">
        <v>145</v>
      </c>
      <c r="I10061">
        <v>0</v>
      </c>
      <c r="J10061">
        <v>28.5</v>
      </c>
      <c r="K10061">
        <v>0</v>
      </c>
      <c r="L10061" t="s">
        <v>24</v>
      </c>
      <c r="M10061" t="s">
        <v>1333</v>
      </c>
    </row>
    <row r="10062" spans="1:14" hidden="1" x14ac:dyDescent="0.2">
      <c r="A10062" t="s">
        <v>97</v>
      </c>
      <c r="B10062" t="s">
        <v>1463</v>
      </c>
      <c r="C10062" t="s">
        <v>1145</v>
      </c>
      <c r="E10062" t="s">
        <v>1268</v>
      </c>
      <c r="F10062" t="s">
        <v>629</v>
      </c>
      <c r="G10062" t="s">
        <v>134</v>
      </c>
      <c r="H10062" t="s">
        <v>32</v>
      </c>
      <c r="I10062">
        <v>0</v>
      </c>
      <c r="J10062">
        <v>28.5</v>
      </c>
      <c r="K10062">
        <v>0</v>
      </c>
      <c r="L10062" t="s">
        <v>162</v>
      </c>
    </row>
    <row r="10063" spans="1:14" hidden="1" x14ac:dyDescent="0.2">
      <c r="A10063" t="s">
        <v>97</v>
      </c>
      <c r="B10063" t="s">
        <v>1463</v>
      </c>
      <c r="C10063" t="s">
        <v>1145</v>
      </c>
      <c r="E10063" t="s">
        <v>628</v>
      </c>
      <c r="F10063" t="s">
        <v>629</v>
      </c>
      <c r="G10063" t="s">
        <v>134</v>
      </c>
      <c r="H10063" t="s">
        <v>32</v>
      </c>
      <c r="I10063">
        <v>0</v>
      </c>
      <c r="J10063">
        <v>28.5</v>
      </c>
      <c r="K10063">
        <v>0</v>
      </c>
      <c r="L10063" t="s">
        <v>162</v>
      </c>
      <c r="N10063" t="s">
        <v>1468</v>
      </c>
    </row>
    <row r="10064" spans="1:14" hidden="1" x14ac:dyDescent="0.2">
      <c r="A10064" t="s">
        <v>97</v>
      </c>
      <c r="B10064" t="s">
        <v>1463</v>
      </c>
      <c r="C10064" t="s">
        <v>1145</v>
      </c>
      <c r="E10064" t="s">
        <v>1291</v>
      </c>
      <c r="F10064" t="s">
        <v>1292</v>
      </c>
      <c r="G10064" t="s">
        <v>134</v>
      </c>
      <c r="H10064" t="s">
        <v>32</v>
      </c>
      <c r="I10064">
        <v>0</v>
      </c>
      <c r="J10064">
        <v>28.5</v>
      </c>
      <c r="K10064">
        <v>0</v>
      </c>
      <c r="L10064" t="s">
        <v>24</v>
      </c>
      <c r="M10064" t="s">
        <v>1293</v>
      </c>
    </row>
    <row r="10065" spans="1:14" hidden="1" x14ac:dyDescent="0.2">
      <c r="A10065" t="s">
        <v>97</v>
      </c>
      <c r="B10065" t="s">
        <v>1463</v>
      </c>
      <c r="C10065" t="s">
        <v>1145</v>
      </c>
      <c r="E10065" t="s">
        <v>1289</v>
      </c>
      <c r="F10065" t="s">
        <v>1290</v>
      </c>
      <c r="G10065" t="s">
        <v>1191</v>
      </c>
      <c r="H10065" t="s">
        <v>32</v>
      </c>
      <c r="I10065">
        <v>0</v>
      </c>
      <c r="J10065">
        <v>28.5</v>
      </c>
      <c r="K10065">
        <v>0</v>
      </c>
      <c r="L10065" t="s">
        <v>24</v>
      </c>
      <c r="M10065" t="s">
        <v>1229</v>
      </c>
    </row>
    <row r="10066" spans="1:14" hidden="1" x14ac:dyDescent="0.2">
      <c r="A10066" t="s">
        <v>97</v>
      </c>
      <c r="B10066" t="s">
        <v>1463</v>
      </c>
      <c r="C10066" t="s">
        <v>1145</v>
      </c>
      <c r="E10066" t="s">
        <v>1240</v>
      </c>
      <c r="F10066" t="s">
        <v>1241</v>
      </c>
      <c r="G10066" t="s">
        <v>134</v>
      </c>
      <c r="H10066" t="s">
        <v>64</v>
      </c>
      <c r="I10066">
        <v>0</v>
      </c>
      <c r="J10066">
        <v>28.5</v>
      </c>
      <c r="K10066">
        <v>0</v>
      </c>
      <c r="L10066" t="s">
        <v>24</v>
      </c>
      <c r="M10066" t="s">
        <v>1152</v>
      </c>
    </row>
    <row r="10067" spans="1:14" hidden="1" x14ac:dyDescent="0.2">
      <c r="A10067" t="s">
        <v>97</v>
      </c>
      <c r="B10067" t="s">
        <v>1463</v>
      </c>
      <c r="C10067" t="s">
        <v>1145</v>
      </c>
      <c r="E10067" t="s">
        <v>1219</v>
      </c>
      <c r="F10067" t="s">
        <v>1214</v>
      </c>
      <c r="G10067" t="s">
        <v>134</v>
      </c>
      <c r="H10067" t="s">
        <v>1215</v>
      </c>
      <c r="I10067">
        <v>0</v>
      </c>
      <c r="J10067">
        <v>28.5</v>
      </c>
      <c r="K10067">
        <v>0</v>
      </c>
      <c r="L10067" t="s">
        <v>135</v>
      </c>
      <c r="M10067" t="s">
        <v>1216</v>
      </c>
    </row>
    <row r="10068" spans="1:14" hidden="1" x14ac:dyDescent="0.2">
      <c r="A10068" t="s">
        <v>97</v>
      </c>
      <c r="B10068" t="s">
        <v>1463</v>
      </c>
      <c r="C10068" t="s">
        <v>1145</v>
      </c>
      <c r="E10068" t="s">
        <v>1195</v>
      </c>
      <c r="F10068" t="s">
        <v>1196</v>
      </c>
      <c r="G10068" t="s">
        <v>134</v>
      </c>
      <c r="H10068" t="s">
        <v>64</v>
      </c>
      <c r="I10068">
        <v>0</v>
      </c>
      <c r="J10068">
        <v>28.5</v>
      </c>
      <c r="K10068">
        <v>0</v>
      </c>
      <c r="L10068" t="s">
        <v>24</v>
      </c>
      <c r="M10068" t="s">
        <v>1197</v>
      </c>
    </row>
    <row r="10069" spans="1:14" hidden="1" x14ac:dyDescent="0.2">
      <c r="A10069" t="s">
        <v>97</v>
      </c>
      <c r="B10069" t="s">
        <v>1463</v>
      </c>
      <c r="C10069" t="s">
        <v>1145</v>
      </c>
      <c r="E10069" t="s">
        <v>1343</v>
      </c>
      <c r="F10069" t="s">
        <v>1344</v>
      </c>
      <c r="I10069">
        <v>0</v>
      </c>
      <c r="J10069">
        <v>28.5</v>
      </c>
      <c r="K10069">
        <v>0</v>
      </c>
      <c r="L10069" t="s">
        <v>217</v>
      </c>
      <c r="M10069" t="s">
        <v>1345</v>
      </c>
    </row>
    <row r="10070" spans="1:14" hidden="1" x14ac:dyDescent="0.2">
      <c r="A10070" t="s">
        <v>97</v>
      </c>
      <c r="B10070" t="s">
        <v>1463</v>
      </c>
      <c r="C10070" t="s">
        <v>1145</v>
      </c>
      <c r="E10070" t="s">
        <v>1331</v>
      </c>
      <c r="F10070" t="s">
        <v>1332</v>
      </c>
      <c r="G10070" t="s">
        <v>1191</v>
      </c>
      <c r="H10070" t="s">
        <v>145</v>
      </c>
      <c r="I10070">
        <v>0</v>
      </c>
      <c r="J10070">
        <v>28.5</v>
      </c>
      <c r="K10070">
        <v>0</v>
      </c>
      <c r="L10070" t="s">
        <v>24</v>
      </c>
      <c r="M10070" t="s">
        <v>1333</v>
      </c>
    </row>
    <row r="10071" spans="1:14" hidden="1" x14ac:dyDescent="0.2">
      <c r="A10071" t="s">
        <v>97</v>
      </c>
      <c r="B10071" t="s">
        <v>1463</v>
      </c>
      <c r="C10071" t="s">
        <v>1145</v>
      </c>
      <c r="E10071" t="s">
        <v>1307</v>
      </c>
      <c r="F10071" t="s">
        <v>1308</v>
      </c>
      <c r="G10071" t="s">
        <v>134</v>
      </c>
      <c r="H10071" t="s">
        <v>32</v>
      </c>
      <c r="I10071">
        <v>0</v>
      </c>
      <c r="J10071">
        <v>28.5</v>
      </c>
      <c r="K10071">
        <v>0</v>
      </c>
      <c r="L10071" t="s">
        <v>24</v>
      </c>
      <c r="M10071" t="s">
        <v>1244</v>
      </c>
      <c r="N10071" t="s">
        <v>1469</v>
      </c>
    </row>
    <row r="10072" spans="1:14" hidden="1" x14ac:dyDescent="0.2">
      <c r="A10072" t="s">
        <v>97</v>
      </c>
      <c r="B10072" t="s">
        <v>1463</v>
      </c>
      <c r="C10072" t="s">
        <v>1145</v>
      </c>
      <c r="E10072" t="s">
        <v>1181</v>
      </c>
      <c r="F10072" t="s">
        <v>1182</v>
      </c>
      <c r="G10072" t="s">
        <v>134</v>
      </c>
      <c r="H10072" t="s">
        <v>32</v>
      </c>
      <c r="I10072">
        <v>0</v>
      </c>
      <c r="J10072">
        <v>28.5</v>
      </c>
      <c r="K10072">
        <v>0</v>
      </c>
      <c r="L10072" t="s">
        <v>24</v>
      </c>
      <c r="M10072" t="s">
        <v>1173</v>
      </c>
    </row>
    <row r="10073" spans="1:14" hidden="1" x14ac:dyDescent="0.2">
      <c r="A10073" t="s">
        <v>98</v>
      </c>
      <c r="B10073" t="s">
        <v>1463</v>
      </c>
      <c r="C10073" t="s">
        <v>1145</v>
      </c>
      <c r="E10073" t="s">
        <v>20</v>
      </c>
      <c r="I10073">
        <v>0</v>
      </c>
      <c r="J10073">
        <v>28.5</v>
      </c>
      <c r="K10073">
        <v>0</v>
      </c>
      <c r="N10073" t="s">
        <v>1470</v>
      </c>
    </row>
    <row r="10074" spans="1:14" hidden="1" x14ac:dyDescent="0.2">
      <c r="A10074" t="s">
        <v>98</v>
      </c>
      <c r="B10074" t="s">
        <v>1463</v>
      </c>
      <c r="C10074" t="s">
        <v>1145</v>
      </c>
      <c r="E10074" t="s">
        <v>17</v>
      </c>
      <c r="I10074">
        <v>0</v>
      </c>
      <c r="J10074">
        <v>28.5</v>
      </c>
      <c r="K10074">
        <v>0</v>
      </c>
    </row>
    <row r="10075" spans="1:14" hidden="1" x14ac:dyDescent="0.2">
      <c r="A10075" t="s">
        <v>98</v>
      </c>
      <c r="B10075" t="s">
        <v>1463</v>
      </c>
      <c r="C10075" t="s">
        <v>1145</v>
      </c>
      <c r="E10075" t="s">
        <v>557</v>
      </c>
      <c r="I10075">
        <v>0</v>
      </c>
      <c r="J10075">
        <v>28.5</v>
      </c>
      <c r="K10075">
        <v>0</v>
      </c>
    </row>
    <row r="10076" spans="1:14" hidden="1" x14ac:dyDescent="0.2">
      <c r="A10076" t="s">
        <v>98</v>
      </c>
      <c r="B10076" t="s">
        <v>1463</v>
      </c>
      <c r="C10076" t="s">
        <v>1145</v>
      </c>
      <c r="E10076" t="s">
        <v>46</v>
      </c>
      <c r="I10076">
        <v>0</v>
      </c>
      <c r="J10076">
        <v>28.5</v>
      </c>
      <c r="K10076">
        <v>0</v>
      </c>
    </row>
    <row r="10077" spans="1:14" hidden="1" x14ac:dyDescent="0.2">
      <c r="A10077" t="s">
        <v>98</v>
      </c>
      <c r="B10077" t="s">
        <v>1463</v>
      </c>
      <c r="C10077" t="s">
        <v>1145</v>
      </c>
      <c r="E10077" t="s">
        <v>116</v>
      </c>
      <c r="I10077">
        <v>38.75</v>
      </c>
      <c r="J10077">
        <v>28.5</v>
      </c>
      <c r="K10077">
        <v>1104.375</v>
      </c>
      <c r="N10077" t="s">
        <v>1471</v>
      </c>
    </row>
    <row r="10078" spans="1:14" hidden="1" x14ac:dyDescent="0.2">
      <c r="A10078" t="s">
        <v>98</v>
      </c>
      <c r="B10078" t="s">
        <v>1463</v>
      </c>
      <c r="C10078" t="s">
        <v>1145</v>
      </c>
      <c r="E10078" t="s">
        <v>92</v>
      </c>
      <c r="I10078">
        <v>0</v>
      </c>
      <c r="J10078">
        <v>28.5</v>
      </c>
      <c r="K10078">
        <v>0</v>
      </c>
      <c r="N10078" t="s">
        <v>1465</v>
      </c>
    </row>
    <row r="10079" spans="1:14" hidden="1" x14ac:dyDescent="0.2">
      <c r="A10079" t="s">
        <v>98</v>
      </c>
      <c r="B10079" t="s">
        <v>1463</v>
      </c>
      <c r="C10079" t="s">
        <v>1145</v>
      </c>
      <c r="E10079" t="s">
        <v>1294</v>
      </c>
      <c r="F10079" t="s">
        <v>1295</v>
      </c>
      <c r="G10079" t="s">
        <v>134</v>
      </c>
      <c r="H10079" t="s">
        <v>64</v>
      </c>
      <c r="I10079">
        <v>0</v>
      </c>
      <c r="J10079">
        <v>28.5</v>
      </c>
      <c r="K10079">
        <v>0</v>
      </c>
      <c r="L10079" t="s">
        <v>24</v>
      </c>
      <c r="M10079" t="s">
        <v>1236</v>
      </c>
    </row>
    <row r="10080" spans="1:14" hidden="1" x14ac:dyDescent="0.2">
      <c r="A10080" t="s">
        <v>98</v>
      </c>
      <c r="B10080" t="s">
        <v>1463</v>
      </c>
      <c r="C10080" t="s">
        <v>1145</v>
      </c>
      <c r="E10080" t="s">
        <v>1466</v>
      </c>
      <c r="F10080" t="s">
        <v>1426</v>
      </c>
      <c r="G10080" t="s">
        <v>134</v>
      </c>
      <c r="H10080" t="s">
        <v>32</v>
      </c>
      <c r="I10080">
        <v>0</v>
      </c>
      <c r="J10080">
        <v>28.5</v>
      </c>
      <c r="K10080">
        <v>0</v>
      </c>
      <c r="L10080" t="s">
        <v>24</v>
      </c>
      <c r="M10080" t="s">
        <v>1293</v>
      </c>
    </row>
    <row r="10081" spans="1:14" hidden="1" x14ac:dyDescent="0.2">
      <c r="A10081" t="s">
        <v>98</v>
      </c>
      <c r="B10081" t="s">
        <v>1463</v>
      </c>
      <c r="C10081" t="s">
        <v>1145</v>
      </c>
      <c r="E10081" t="s">
        <v>1307</v>
      </c>
      <c r="F10081" t="s">
        <v>1308</v>
      </c>
      <c r="G10081" t="s">
        <v>134</v>
      </c>
      <c r="H10081" t="s">
        <v>32</v>
      </c>
      <c r="I10081">
        <v>0</v>
      </c>
      <c r="J10081">
        <v>28.5</v>
      </c>
      <c r="K10081">
        <v>0</v>
      </c>
      <c r="L10081" t="s">
        <v>24</v>
      </c>
      <c r="M10081" t="s">
        <v>1244</v>
      </c>
      <c r="N10081" t="s">
        <v>1467</v>
      </c>
    </row>
    <row r="10082" spans="1:14" hidden="1" x14ac:dyDescent="0.2">
      <c r="A10082" t="s">
        <v>98</v>
      </c>
      <c r="B10082" t="s">
        <v>1463</v>
      </c>
      <c r="C10082" t="s">
        <v>1145</v>
      </c>
      <c r="E10082" t="s">
        <v>1260</v>
      </c>
      <c r="F10082" t="s">
        <v>1261</v>
      </c>
      <c r="G10082" t="s">
        <v>134</v>
      </c>
      <c r="H10082" t="s">
        <v>180</v>
      </c>
      <c r="I10082">
        <v>0</v>
      </c>
      <c r="J10082">
        <v>28.5</v>
      </c>
      <c r="K10082">
        <v>0</v>
      </c>
      <c r="L10082" t="s">
        <v>24</v>
      </c>
      <c r="M10082" t="s">
        <v>616</v>
      </c>
    </row>
    <row r="10083" spans="1:14" hidden="1" x14ac:dyDescent="0.2">
      <c r="A10083" t="s">
        <v>98</v>
      </c>
      <c r="B10083" t="s">
        <v>1463</v>
      </c>
      <c r="C10083" t="s">
        <v>1145</v>
      </c>
      <c r="E10083" t="s">
        <v>1331</v>
      </c>
      <c r="F10083" t="s">
        <v>1332</v>
      </c>
      <c r="G10083" t="s">
        <v>1191</v>
      </c>
      <c r="H10083" t="s">
        <v>145</v>
      </c>
      <c r="I10083">
        <v>0</v>
      </c>
      <c r="J10083">
        <v>28.5</v>
      </c>
      <c r="K10083">
        <v>0</v>
      </c>
      <c r="L10083" t="s">
        <v>24</v>
      </c>
      <c r="M10083" t="s">
        <v>1333</v>
      </c>
    </row>
    <row r="10084" spans="1:14" hidden="1" x14ac:dyDescent="0.2">
      <c r="A10084" t="s">
        <v>98</v>
      </c>
      <c r="B10084" t="s">
        <v>1463</v>
      </c>
      <c r="C10084" t="s">
        <v>1145</v>
      </c>
      <c r="E10084" t="s">
        <v>1268</v>
      </c>
      <c r="F10084" t="s">
        <v>629</v>
      </c>
      <c r="G10084" t="s">
        <v>134</v>
      </c>
      <c r="H10084" t="s">
        <v>32</v>
      </c>
      <c r="I10084">
        <v>0</v>
      </c>
      <c r="J10084">
        <v>28.5</v>
      </c>
      <c r="K10084">
        <v>0</v>
      </c>
      <c r="L10084" t="s">
        <v>162</v>
      </c>
    </row>
    <row r="10085" spans="1:14" hidden="1" x14ac:dyDescent="0.2">
      <c r="A10085" t="s">
        <v>98</v>
      </c>
      <c r="B10085" t="s">
        <v>1463</v>
      </c>
      <c r="C10085" t="s">
        <v>1145</v>
      </c>
      <c r="E10085" t="s">
        <v>628</v>
      </c>
      <c r="F10085" t="s">
        <v>629</v>
      </c>
      <c r="G10085" t="s">
        <v>134</v>
      </c>
      <c r="H10085" t="s">
        <v>32</v>
      </c>
      <c r="I10085">
        <v>0</v>
      </c>
      <c r="J10085">
        <v>28.5</v>
      </c>
      <c r="K10085">
        <v>0</v>
      </c>
      <c r="L10085" t="s">
        <v>162</v>
      </c>
      <c r="N10085" t="s">
        <v>1468</v>
      </c>
    </row>
    <row r="10086" spans="1:14" hidden="1" x14ac:dyDescent="0.2">
      <c r="A10086" t="s">
        <v>98</v>
      </c>
      <c r="B10086" t="s">
        <v>1463</v>
      </c>
      <c r="C10086" t="s">
        <v>1145</v>
      </c>
      <c r="E10086" t="s">
        <v>1291</v>
      </c>
      <c r="F10086" t="s">
        <v>1292</v>
      </c>
      <c r="G10086" t="s">
        <v>134</v>
      </c>
      <c r="H10086" t="s">
        <v>32</v>
      </c>
      <c r="I10086">
        <v>0</v>
      </c>
      <c r="J10086">
        <v>28.5</v>
      </c>
      <c r="K10086">
        <v>0</v>
      </c>
      <c r="L10086" t="s">
        <v>24</v>
      </c>
      <c r="M10086" t="s">
        <v>1293</v>
      </c>
    </row>
    <row r="10087" spans="1:14" hidden="1" x14ac:dyDescent="0.2">
      <c r="A10087" t="s">
        <v>98</v>
      </c>
      <c r="B10087" t="s">
        <v>1463</v>
      </c>
      <c r="C10087" t="s">
        <v>1145</v>
      </c>
      <c r="E10087" t="s">
        <v>1289</v>
      </c>
      <c r="F10087" t="s">
        <v>1290</v>
      </c>
      <c r="G10087" t="s">
        <v>1191</v>
      </c>
      <c r="H10087" t="s">
        <v>32</v>
      </c>
      <c r="I10087">
        <v>0</v>
      </c>
      <c r="J10087">
        <v>28.5</v>
      </c>
      <c r="K10087">
        <v>0</v>
      </c>
      <c r="L10087" t="s">
        <v>24</v>
      </c>
      <c r="M10087" t="s">
        <v>1229</v>
      </c>
    </row>
    <row r="10088" spans="1:14" hidden="1" x14ac:dyDescent="0.2">
      <c r="A10088" t="s">
        <v>98</v>
      </c>
      <c r="B10088" t="s">
        <v>1463</v>
      </c>
      <c r="C10088" t="s">
        <v>1145</v>
      </c>
      <c r="E10088" t="s">
        <v>1240</v>
      </c>
      <c r="F10088" t="s">
        <v>1241</v>
      </c>
      <c r="G10088" t="s">
        <v>134</v>
      </c>
      <c r="H10088" t="s">
        <v>64</v>
      </c>
      <c r="I10088">
        <v>0</v>
      </c>
      <c r="J10088">
        <v>28.5</v>
      </c>
      <c r="K10088">
        <v>0</v>
      </c>
      <c r="L10088" t="s">
        <v>24</v>
      </c>
      <c r="M10088" t="s">
        <v>1152</v>
      </c>
    </row>
    <row r="10089" spans="1:14" hidden="1" x14ac:dyDescent="0.2">
      <c r="A10089" t="s">
        <v>98</v>
      </c>
      <c r="B10089" t="s">
        <v>1463</v>
      </c>
      <c r="C10089" t="s">
        <v>1145</v>
      </c>
      <c r="E10089" t="s">
        <v>1219</v>
      </c>
      <c r="F10089" t="s">
        <v>1214</v>
      </c>
      <c r="G10089" t="s">
        <v>134</v>
      </c>
      <c r="H10089" t="s">
        <v>1215</v>
      </c>
      <c r="I10089">
        <v>0</v>
      </c>
      <c r="J10089">
        <v>28.5</v>
      </c>
      <c r="K10089">
        <v>0</v>
      </c>
      <c r="L10089" t="s">
        <v>135</v>
      </c>
      <c r="M10089" t="s">
        <v>1216</v>
      </c>
    </row>
    <row r="10090" spans="1:14" hidden="1" x14ac:dyDescent="0.2">
      <c r="A10090" t="s">
        <v>98</v>
      </c>
      <c r="B10090" t="s">
        <v>1463</v>
      </c>
      <c r="C10090" t="s">
        <v>1145</v>
      </c>
      <c r="E10090" t="s">
        <v>1195</v>
      </c>
      <c r="F10090" t="s">
        <v>1196</v>
      </c>
      <c r="G10090" t="s">
        <v>134</v>
      </c>
      <c r="H10090" t="s">
        <v>64</v>
      </c>
      <c r="I10090">
        <v>0</v>
      </c>
      <c r="J10090">
        <v>28.5</v>
      </c>
      <c r="K10090">
        <v>0</v>
      </c>
      <c r="L10090" t="s">
        <v>24</v>
      </c>
      <c r="M10090" t="s">
        <v>1197</v>
      </c>
    </row>
    <row r="10091" spans="1:14" hidden="1" x14ac:dyDescent="0.2">
      <c r="A10091" t="s">
        <v>98</v>
      </c>
      <c r="B10091" t="s">
        <v>1463</v>
      </c>
      <c r="C10091" t="s">
        <v>1145</v>
      </c>
      <c r="E10091" t="s">
        <v>1343</v>
      </c>
      <c r="F10091" t="s">
        <v>1344</v>
      </c>
      <c r="I10091">
        <v>0</v>
      </c>
      <c r="J10091">
        <v>28.5</v>
      </c>
      <c r="K10091">
        <v>0</v>
      </c>
      <c r="L10091" t="s">
        <v>217</v>
      </c>
      <c r="M10091" t="s">
        <v>1345</v>
      </c>
    </row>
    <row r="10092" spans="1:14" hidden="1" x14ac:dyDescent="0.2">
      <c r="A10092" t="s">
        <v>98</v>
      </c>
      <c r="B10092" t="s">
        <v>1463</v>
      </c>
      <c r="C10092" t="s">
        <v>1145</v>
      </c>
      <c r="E10092" t="s">
        <v>1331</v>
      </c>
      <c r="F10092" t="s">
        <v>1332</v>
      </c>
      <c r="G10092" t="s">
        <v>1191</v>
      </c>
      <c r="H10092" t="s">
        <v>145</v>
      </c>
      <c r="I10092">
        <v>0</v>
      </c>
      <c r="J10092">
        <v>28.5</v>
      </c>
      <c r="K10092">
        <v>0</v>
      </c>
      <c r="L10092" t="s">
        <v>24</v>
      </c>
      <c r="M10092" t="s">
        <v>1333</v>
      </c>
    </row>
    <row r="10093" spans="1:14" hidden="1" x14ac:dyDescent="0.2">
      <c r="A10093" t="s">
        <v>98</v>
      </c>
      <c r="B10093" t="s">
        <v>1463</v>
      </c>
      <c r="C10093" t="s">
        <v>1145</v>
      </c>
      <c r="E10093" t="s">
        <v>1307</v>
      </c>
      <c r="F10093" t="s">
        <v>1308</v>
      </c>
      <c r="G10093" t="s">
        <v>134</v>
      </c>
      <c r="H10093" t="s">
        <v>32</v>
      </c>
      <c r="I10093">
        <v>0</v>
      </c>
      <c r="J10093">
        <v>28.5</v>
      </c>
      <c r="K10093">
        <v>0</v>
      </c>
      <c r="L10093" t="s">
        <v>24</v>
      </c>
      <c r="M10093" t="s">
        <v>1244</v>
      </c>
      <c r="N10093" t="s">
        <v>1469</v>
      </c>
    </row>
    <row r="10094" spans="1:14" hidden="1" x14ac:dyDescent="0.2">
      <c r="A10094" t="s">
        <v>98</v>
      </c>
      <c r="B10094" t="s">
        <v>1463</v>
      </c>
      <c r="C10094" t="s">
        <v>1145</v>
      </c>
      <c r="E10094" t="s">
        <v>1181</v>
      </c>
      <c r="F10094" t="s">
        <v>1182</v>
      </c>
      <c r="G10094" t="s">
        <v>134</v>
      </c>
      <c r="H10094" t="s">
        <v>32</v>
      </c>
      <c r="I10094">
        <v>0</v>
      </c>
      <c r="J10094">
        <v>28.5</v>
      </c>
      <c r="K10094">
        <v>0</v>
      </c>
      <c r="L10094" t="s">
        <v>24</v>
      </c>
      <c r="M10094" t="s">
        <v>1173</v>
      </c>
    </row>
    <row r="10095" spans="1:14" hidden="1" x14ac:dyDescent="0.2">
      <c r="A10095" t="s">
        <v>99</v>
      </c>
      <c r="B10095" t="s">
        <v>1463</v>
      </c>
      <c r="C10095" t="s">
        <v>1145</v>
      </c>
      <c r="E10095" t="s">
        <v>20</v>
      </c>
      <c r="I10095">
        <v>0</v>
      </c>
      <c r="J10095">
        <v>28.5</v>
      </c>
      <c r="K10095">
        <v>0</v>
      </c>
      <c r="N10095" t="s">
        <v>1470</v>
      </c>
    </row>
    <row r="10096" spans="1:14" hidden="1" x14ac:dyDescent="0.2">
      <c r="A10096" t="s">
        <v>99</v>
      </c>
      <c r="B10096" t="s">
        <v>1463</v>
      </c>
      <c r="C10096" t="s">
        <v>1145</v>
      </c>
      <c r="E10096" t="s">
        <v>17</v>
      </c>
      <c r="I10096">
        <v>0</v>
      </c>
      <c r="J10096">
        <v>28.5</v>
      </c>
      <c r="K10096">
        <v>0</v>
      </c>
    </row>
    <row r="10097" spans="1:14" hidden="1" x14ac:dyDescent="0.2">
      <c r="A10097" t="s">
        <v>99</v>
      </c>
      <c r="B10097" t="s">
        <v>1463</v>
      </c>
      <c r="C10097" t="s">
        <v>1145</v>
      </c>
      <c r="E10097" t="s">
        <v>557</v>
      </c>
      <c r="I10097">
        <v>0</v>
      </c>
      <c r="J10097">
        <v>28.5</v>
      </c>
      <c r="K10097">
        <v>0</v>
      </c>
    </row>
    <row r="10098" spans="1:14" hidden="1" x14ac:dyDescent="0.2">
      <c r="A10098" t="s">
        <v>99</v>
      </c>
      <c r="B10098" t="s">
        <v>1463</v>
      </c>
      <c r="C10098" t="s">
        <v>1145</v>
      </c>
      <c r="E10098" t="s">
        <v>46</v>
      </c>
      <c r="I10098">
        <v>0</v>
      </c>
      <c r="J10098">
        <v>28.5</v>
      </c>
      <c r="K10098">
        <v>0</v>
      </c>
    </row>
    <row r="10099" spans="1:14" hidden="1" x14ac:dyDescent="0.2">
      <c r="A10099" t="s">
        <v>99</v>
      </c>
      <c r="B10099" t="s">
        <v>1463</v>
      </c>
      <c r="C10099" t="s">
        <v>1145</v>
      </c>
      <c r="E10099" t="s">
        <v>116</v>
      </c>
      <c r="I10099">
        <v>0</v>
      </c>
      <c r="J10099">
        <v>28.5</v>
      </c>
      <c r="K10099">
        <v>0</v>
      </c>
      <c r="N10099" t="s">
        <v>1471</v>
      </c>
    </row>
    <row r="10100" spans="1:14" hidden="1" x14ac:dyDescent="0.2">
      <c r="A10100" t="s">
        <v>99</v>
      </c>
      <c r="B10100" t="s">
        <v>1463</v>
      </c>
      <c r="C10100" t="s">
        <v>1145</v>
      </c>
      <c r="E10100" t="s">
        <v>92</v>
      </c>
      <c r="I10100">
        <v>0</v>
      </c>
      <c r="J10100">
        <v>28.5</v>
      </c>
      <c r="K10100">
        <v>0</v>
      </c>
      <c r="N10100" t="s">
        <v>1465</v>
      </c>
    </row>
    <row r="10101" spans="1:14" hidden="1" x14ac:dyDescent="0.2">
      <c r="A10101" t="s">
        <v>99</v>
      </c>
      <c r="B10101" t="s">
        <v>1463</v>
      </c>
      <c r="C10101" t="s">
        <v>1145</v>
      </c>
      <c r="E10101" t="s">
        <v>1294</v>
      </c>
      <c r="F10101" t="s">
        <v>1295</v>
      </c>
      <c r="G10101" t="s">
        <v>134</v>
      </c>
      <c r="H10101" t="s">
        <v>64</v>
      </c>
      <c r="I10101">
        <v>0</v>
      </c>
      <c r="J10101">
        <v>28.5</v>
      </c>
      <c r="K10101">
        <v>0</v>
      </c>
      <c r="L10101" t="s">
        <v>24</v>
      </c>
      <c r="M10101" t="s">
        <v>1236</v>
      </c>
    </row>
    <row r="10102" spans="1:14" hidden="1" x14ac:dyDescent="0.2">
      <c r="A10102" t="s">
        <v>99</v>
      </c>
      <c r="B10102" t="s">
        <v>1463</v>
      </c>
      <c r="C10102" t="s">
        <v>1145</v>
      </c>
      <c r="E10102" t="s">
        <v>1466</v>
      </c>
      <c r="F10102" t="s">
        <v>1426</v>
      </c>
      <c r="G10102" t="s">
        <v>134</v>
      </c>
      <c r="H10102" t="s">
        <v>32</v>
      </c>
      <c r="I10102">
        <v>0</v>
      </c>
      <c r="J10102">
        <v>28.5</v>
      </c>
      <c r="K10102">
        <v>0</v>
      </c>
      <c r="L10102" t="s">
        <v>24</v>
      </c>
      <c r="M10102" t="s">
        <v>1293</v>
      </c>
    </row>
    <row r="10103" spans="1:14" hidden="1" x14ac:dyDescent="0.2">
      <c r="A10103" t="s">
        <v>99</v>
      </c>
      <c r="B10103" t="s">
        <v>1463</v>
      </c>
      <c r="C10103" t="s">
        <v>1145</v>
      </c>
      <c r="E10103" t="s">
        <v>1307</v>
      </c>
      <c r="F10103" t="s">
        <v>1308</v>
      </c>
      <c r="G10103" t="s">
        <v>134</v>
      </c>
      <c r="H10103" t="s">
        <v>32</v>
      </c>
      <c r="I10103">
        <v>0</v>
      </c>
      <c r="J10103">
        <v>28.5</v>
      </c>
      <c r="K10103">
        <v>0</v>
      </c>
      <c r="L10103" t="s">
        <v>24</v>
      </c>
      <c r="M10103" t="s">
        <v>1244</v>
      </c>
      <c r="N10103" t="s">
        <v>1467</v>
      </c>
    </row>
    <row r="10104" spans="1:14" hidden="1" x14ac:dyDescent="0.2">
      <c r="A10104" t="s">
        <v>99</v>
      </c>
      <c r="B10104" t="s">
        <v>1463</v>
      </c>
      <c r="C10104" t="s">
        <v>1145</v>
      </c>
      <c r="E10104" t="s">
        <v>1260</v>
      </c>
      <c r="F10104" t="s">
        <v>1261</v>
      </c>
      <c r="G10104" t="s">
        <v>134</v>
      </c>
      <c r="H10104" t="s">
        <v>180</v>
      </c>
      <c r="I10104">
        <v>0</v>
      </c>
      <c r="J10104">
        <v>28.5</v>
      </c>
      <c r="K10104">
        <v>0</v>
      </c>
      <c r="L10104" t="s">
        <v>24</v>
      </c>
      <c r="M10104" t="s">
        <v>616</v>
      </c>
    </row>
    <row r="10105" spans="1:14" hidden="1" x14ac:dyDescent="0.2">
      <c r="A10105" t="s">
        <v>99</v>
      </c>
      <c r="B10105" t="s">
        <v>1463</v>
      </c>
      <c r="C10105" t="s">
        <v>1145</v>
      </c>
      <c r="E10105" t="s">
        <v>1331</v>
      </c>
      <c r="F10105" t="s">
        <v>1332</v>
      </c>
      <c r="G10105" t="s">
        <v>1191</v>
      </c>
      <c r="H10105" t="s">
        <v>145</v>
      </c>
      <c r="I10105">
        <v>0</v>
      </c>
      <c r="J10105">
        <v>28.5</v>
      </c>
      <c r="K10105">
        <v>0</v>
      </c>
      <c r="L10105" t="s">
        <v>24</v>
      </c>
      <c r="M10105" t="s">
        <v>1333</v>
      </c>
    </row>
    <row r="10106" spans="1:14" hidden="1" x14ac:dyDescent="0.2">
      <c r="A10106" t="s">
        <v>99</v>
      </c>
      <c r="B10106" t="s">
        <v>1463</v>
      </c>
      <c r="C10106" t="s">
        <v>1145</v>
      </c>
      <c r="E10106" t="s">
        <v>1268</v>
      </c>
      <c r="F10106" t="s">
        <v>629</v>
      </c>
      <c r="G10106" t="s">
        <v>134</v>
      </c>
      <c r="H10106" t="s">
        <v>32</v>
      </c>
      <c r="I10106">
        <v>0</v>
      </c>
      <c r="J10106">
        <v>28.5</v>
      </c>
      <c r="K10106">
        <v>0</v>
      </c>
      <c r="L10106" t="s">
        <v>162</v>
      </c>
    </row>
    <row r="10107" spans="1:14" hidden="1" x14ac:dyDescent="0.2">
      <c r="A10107" t="s">
        <v>99</v>
      </c>
      <c r="B10107" t="s">
        <v>1463</v>
      </c>
      <c r="C10107" t="s">
        <v>1145</v>
      </c>
      <c r="E10107" t="s">
        <v>628</v>
      </c>
      <c r="F10107" t="s">
        <v>629</v>
      </c>
      <c r="G10107" t="s">
        <v>134</v>
      </c>
      <c r="H10107" t="s">
        <v>32</v>
      </c>
      <c r="I10107">
        <v>0</v>
      </c>
      <c r="J10107">
        <v>28.5</v>
      </c>
      <c r="K10107">
        <v>0</v>
      </c>
      <c r="L10107" t="s">
        <v>162</v>
      </c>
      <c r="N10107" t="s">
        <v>1468</v>
      </c>
    </row>
    <row r="10108" spans="1:14" hidden="1" x14ac:dyDescent="0.2">
      <c r="A10108" t="s">
        <v>99</v>
      </c>
      <c r="B10108" t="s">
        <v>1463</v>
      </c>
      <c r="C10108" t="s">
        <v>1145</v>
      </c>
      <c r="E10108" t="s">
        <v>1291</v>
      </c>
      <c r="F10108" t="s">
        <v>1292</v>
      </c>
      <c r="G10108" t="s">
        <v>134</v>
      </c>
      <c r="H10108" t="s">
        <v>32</v>
      </c>
      <c r="I10108">
        <v>0</v>
      </c>
      <c r="J10108">
        <v>28.5</v>
      </c>
      <c r="K10108">
        <v>0</v>
      </c>
      <c r="L10108" t="s">
        <v>24</v>
      </c>
      <c r="M10108" t="s">
        <v>1293</v>
      </c>
    </row>
    <row r="10109" spans="1:14" hidden="1" x14ac:dyDescent="0.2">
      <c r="A10109" t="s">
        <v>99</v>
      </c>
      <c r="B10109" t="s">
        <v>1463</v>
      </c>
      <c r="C10109" t="s">
        <v>1145</v>
      </c>
      <c r="E10109" t="s">
        <v>1289</v>
      </c>
      <c r="F10109" t="s">
        <v>1290</v>
      </c>
      <c r="G10109" t="s">
        <v>1191</v>
      </c>
      <c r="H10109" t="s">
        <v>32</v>
      </c>
      <c r="I10109">
        <v>0</v>
      </c>
      <c r="J10109">
        <v>28.5</v>
      </c>
      <c r="K10109">
        <v>0</v>
      </c>
      <c r="L10109" t="s">
        <v>24</v>
      </c>
      <c r="M10109" t="s">
        <v>1229</v>
      </c>
    </row>
    <row r="10110" spans="1:14" hidden="1" x14ac:dyDescent="0.2">
      <c r="A10110" t="s">
        <v>99</v>
      </c>
      <c r="B10110" t="s">
        <v>1463</v>
      </c>
      <c r="C10110" t="s">
        <v>1145</v>
      </c>
      <c r="E10110" t="s">
        <v>1240</v>
      </c>
      <c r="F10110" t="s">
        <v>1241</v>
      </c>
      <c r="G10110" t="s">
        <v>134</v>
      </c>
      <c r="H10110" t="s">
        <v>64</v>
      </c>
      <c r="I10110">
        <v>0</v>
      </c>
      <c r="J10110">
        <v>28.5</v>
      </c>
      <c r="K10110">
        <v>0</v>
      </c>
      <c r="L10110" t="s">
        <v>24</v>
      </c>
      <c r="M10110" t="s">
        <v>1152</v>
      </c>
    </row>
    <row r="10111" spans="1:14" hidden="1" x14ac:dyDescent="0.2">
      <c r="A10111" t="s">
        <v>99</v>
      </c>
      <c r="B10111" t="s">
        <v>1463</v>
      </c>
      <c r="C10111" t="s">
        <v>1145</v>
      </c>
      <c r="E10111" t="s">
        <v>1219</v>
      </c>
      <c r="F10111" t="s">
        <v>1214</v>
      </c>
      <c r="G10111" t="s">
        <v>134</v>
      </c>
      <c r="H10111" t="s">
        <v>1215</v>
      </c>
      <c r="I10111">
        <v>0</v>
      </c>
      <c r="J10111">
        <v>28.5</v>
      </c>
      <c r="K10111">
        <v>0</v>
      </c>
      <c r="L10111" t="s">
        <v>135</v>
      </c>
      <c r="M10111" t="s">
        <v>1216</v>
      </c>
    </row>
    <row r="10112" spans="1:14" hidden="1" x14ac:dyDescent="0.2">
      <c r="A10112" t="s">
        <v>99</v>
      </c>
      <c r="B10112" t="s">
        <v>1463</v>
      </c>
      <c r="C10112" t="s">
        <v>1145</v>
      </c>
      <c r="E10112" t="s">
        <v>1195</v>
      </c>
      <c r="F10112" t="s">
        <v>1196</v>
      </c>
      <c r="G10112" t="s">
        <v>134</v>
      </c>
      <c r="H10112" t="s">
        <v>64</v>
      </c>
      <c r="I10112">
        <v>0</v>
      </c>
      <c r="J10112">
        <v>28.5</v>
      </c>
      <c r="K10112">
        <v>0</v>
      </c>
      <c r="L10112" t="s">
        <v>24</v>
      </c>
      <c r="M10112" t="s">
        <v>1197</v>
      </c>
    </row>
    <row r="10113" spans="1:14" hidden="1" x14ac:dyDescent="0.2">
      <c r="A10113" t="s">
        <v>99</v>
      </c>
      <c r="B10113" t="s">
        <v>1463</v>
      </c>
      <c r="C10113" t="s">
        <v>1145</v>
      </c>
      <c r="E10113" t="s">
        <v>1343</v>
      </c>
      <c r="F10113" t="s">
        <v>1344</v>
      </c>
      <c r="I10113">
        <v>0</v>
      </c>
      <c r="J10113">
        <v>28.5</v>
      </c>
      <c r="K10113">
        <v>0</v>
      </c>
      <c r="L10113" t="s">
        <v>217</v>
      </c>
      <c r="M10113" t="s">
        <v>1345</v>
      </c>
    </row>
    <row r="10114" spans="1:14" hidden="1" x14ac:dyDescent="0.2">
      <c r="A10114" t="s">
        <v>99</v>
      </c>
      <c r="B10114" t="s">
        <v>1463</v>
      </c>
      <c r="C10114" t="s">
        <v>1145</v>
      </c>
      <c r="E10114" t="s">
        <v>1331</v>
      </c>
      <c r="F10114" t="s">
        <v>1332</v>
      </c>
      <c r="G10114" t="s">
        <v>1191</v>
      </c>
      <c r="H10114" t="s">
        <v>145</v>
      </c>
      <c r="I10114">
        <v>0</v>
      </c>
      <c r="J10114">
        <v>28.5</v>
      </c>
      <c r="K10114">
        <v>0</v>
      </c>
      <c r="L10114" t="s">
        <v>24</v>
      </c>
      <c r="M10114" t="s">
        <v>1333</v>
      </c>
    </row>
    <row r="10115" spans="1:14" hidden="1" x14ac:dyDescent="0.2">
      <c r="A10115" t="s">
        <v>99</v>
      </c>
      <c r="B10115" t="s">
        <v>1463</v>
      </c>
      <c r="C10115" t="s">
        <v>1145</v>
      </c>
      <c r="E10115" t="s">
        <v>1307</v>
      </c>
      <c r="F10115" t="s">
        <v>1308</v>
      </c>
      <c r="G10115" t="s">
        <v>134</v>
      </c>
      <c r="H10115" t="s">
        <v>32</v>
      </c>
      <c r="I10115">
        <v>0</v>
      </c>
      <c r="J10115">
        <v>28.5</v>
      </c>
      <c r="K10115">
        <v>0</v>
      </c>
      <c r="L10115" t="s">
        <v>24</v>
      </c>
      <c r="M10115" t="s">
        <v>1244</v>
      </c>
      <c r="N10115" t="s">
        <v>1469</v>
      </c>
    </row>
    <row r="10116" spans="1:14" hidden="1" x14ac:dyDescent="0.2">
      <c r="A10116" t="s">
        <v>99</v>
      </c>
      <c r="B10116" t="s">
        <v>1463</v>
      </c>
      <c r="C10116" t="s">
        <v>1145</v>
      </c>
      <c r="E10116" t="s">
        <v>1181</v>
      </c>
      <c r="F10116" t="s">
        <v>1182</v>
      </c>
      <c r="G10116" t="s">
        <v>134</v>
      </c>
      <c r="H10116" t="s">
        <v>32</v>
      </c>
      <c r="I10116">
        <v>0</v>
      </c>
      <c r="J10116">
        <v>28.5</v>
      </c>
      <c r="K10116">
        <v>0</v>
      </c>
      <c r="L10116" t="s">
        <v>24</v>
      </c>
      <c r="M10116" t="s">
        <v>1173</v>
      </c>
    </row>
    <row r="10117" spans="1:14" hidden="1" x14ac:dyDescent="0.2">
      <c r="A10117" t="s">
        <v>100</v>
      </c>
      <c r="B10117" t="s">
        <v>1463</v>
      </c>
      <c r="C10117" t="s">
        <v>1145</v>
      </c>
      <c r="E10117" t="s">
        <v>20</v>
      </c>
      <c r="I10117">
        <v>8</v>
      </c>
      <c r="J10117">
        <v>28.5</v>
      </c>
      <c r="K10117">
        <v>228</v>
      </c>
      <c r="N10117" t="s">
        <v>1470</v>
      </c>
    </row>
    <row r="10118" spans="1:14" hidden="1" x14ac:dyDescent="0.2">
      <c r="A10118" t="s">
        <v>100</v>
      </c>
      <c r="B10118" t="s">
        <v>1463</v>
      </c>
      <c r="C10118" t="s">
        <v>1145</v>
      </c>
      <c r="E10118" t="s">
        <v>17</v>
      </c>
      <c r="I10118">
        <v>0</v>
      </c>
      <c r="J10118">
        <v>28.5</v>
      </c>
      <c r="K10118">
        <v>0</v>
      </c>
    </row>
    <row r="10119" spans="1:14" hidden="1" x14ac:dyDescent="0.2">
      <c r="A10119" t="s">
        <v>100</v>
      </c>
      <c r="B10119" t="s">
        <v>1463</v>
      </c>
      <c r="C10119" t="s">
        <v>1145</v>
      </c>
      <c r="E10119" t="s">
        <v>557</v>
      </c>
      <c r="I10119">
        <v>0</v>
      </c>
      <c r="J10119">
        <v>28.5</v>
      </c>
      <c r="K10119">
        <v>0</v>
      </c>
    </row>
    <row r="10120" spans="1:14" hidden="1" x14ac:dyDescent="0.2">
      <c r="A10120" t="s">
        <v>100</v>
      </c>
      <c r="B10120" t="s">
        <v>1463</v>
      </c>
      <c r="C10120" t="s">
        <v>1145</v>
      </c>
      <c r="E10120" t="s">
        <v>46</v>
      </c>
      <c r="I10120">
        <v>0</v>
      </c>
      <c r="J10120">
        <v>28.5</v>
      </c>
      <c r="K10120">
        <v>0</v>
      </c>
    </row>
    <row r="10121" spans="1:14" hidden="1" x14ac:dyDescent="0.2">
      <c r="A10121" t="s">
        <v>100</v>
      </c>
      <c r="B10121" t="s">
        <v>1463</v>
      </c>
      <c r="C10121" t="s">
        <v>1145</v>
      </c>
      <c r="E10121" t="s">
        <v>116</v>
      </c>
      <c r="I10121">
        <v>0</v>
      </c>
      <c r="J10121">
        <v>28.5</v>
      </c>
      <c r="K10121">
        <v>0</v>
      </c>
      <c r="N10121" t="s">
        <v>1471</v>
      </c>
    </row>
    <row r="10122" spans="1:14" hidden="1" x14ac:dyDescent="0.2">
      <c r="A10122" t="s">
        <v>100</v>
      </c>
      <c r="B10122" t="s">
        <v>1463</v>
      </c>
      <c r="C10122" t="s">
        <v>1145</v>
      </c>
      <c r="E10122" t="s">
        <v>92</v>
      </c>
      <c r="I10122">
        <v>0</v>
      </c>
      <c r="J10122">
        <v>28.5</v>
      </c>
      <c r="K10122">
        <v>0</v>
      </c>
      <c r="N10122" t="s">
        <v>1465</v>
      </c>
    </row>
    <row r="10123" spans="1:14" hidden="1" x14ac:dyDescent="0.2">
      <c r="A10123" t="s">
        <v>100</v>
      </c>
      <c r="B10123" t="s">
        <v>1463</v>
      </c>
      <c r="C10123" t="s">
        <v>1145</v>
      </c>
      <c r="E10123" t="s">
        <v>1294</v>
      </c>
      <c r="F10123" t="s">
        <v>1295</v>
      </c>
      <c r="G10123" t="s">
        <v>134</v>
      </c>
      <c r="H10123" t="s">
        <v>64</v>
      </c>
      <c r="I10123">
        <v>0</v>
      </c>
      <c r="J10123">
        <v>28.5</v>
      </c>
      <c r="K10123">
        <v>0</v>
      </c>
      <c r="L10123" t="s">
        <v>24</v>
      </c>
      <c r="M10123" t="s">
        <v>1236</v>
      </c>
    </row>
    <row r="10124" spans="1:14" hidden="1" x14ac:dyDescent="0.2">
      <c r="A10124" t="s">
        <v>100</v>
      </c>
      <c r="B10124" t="s">
        <v>1463</v>
      </c>
      <c r="C10124" t="s">
        <v>1145</v>
      </c>
      <c r="E10124" t="s">
        <v>1466</v>
      </c>
      <c r="F10124" t="s">
        <v>1426</v>
      </c>
      <c r="G10124" t="s">
        <v>134</v>
      </c>
      <c r="H10124" t="s">
        <v>32</v>
      </c>
      <c r="I10124">
        <v>0</v>
      </c>
      <c r="J10124">
        <v>28.5</v>
      </c>
      <c r="K10124">
        <v>0</v>
      </c>
      <c r="L10124" t="s">
        <v>24</v>
      </c>
      <c r="M10124" t="s">
        <v>1293</v>
      </c>
    </row>
    <row r="10125" spans="1:14" hidden="1" x14ac:dyDescent="0.2">
      <c r="A10125" t="s">
        <v>100</v>
      </c>
      <c r="B10125" t="s">
        <v>1463</v>
      </c>
      <c r="C10125" t="s">
        <v>1145</v>
      </c>
      <c r="E10125" t="s">
        <v>1307</v>
      </c>
      <c r="F10125" t="s">
        <v>1308</v>
      </c>
      <c r="G10125" t="s">
        <v>134</v>
      </c>
      <c r="H10125" t="s">
        <v>32</v>
      </c>
      <c r="I10125">
        <v>0</v>
      </c>
      <c r="J10125">
        <v>28.5</v>
      </c>
      <c r="K10125">
        <v>0</v>
      </c>
      <c r="L10125" t="s">
        <v>24</v>
      </c>
      <c r="M10125" t="s">
        <v>1244</v>
      </c>
      <c r="N10125" t="s">
        <v>1467</v>
      </c>
    </row>
    <row r="10126" spans="1:14" hidden="1" x14ac:dyDescent="0.2">
      <c r="A10126" t="s">
        <v>100</v>
      </c>
      <c r="B10126" t="s">
        <v>1463</v>
      </c>
      <c r="C10126" t="s">
        <v>1145</v>
      </c>
      <c r="E10126" t="s">
        <v>1260</v>
      </c>
      <c r="F10126" t="s">
        <v>1261</v>
      </c>
      <c r="G10126" t="s">
        <v>134</v>
      </c>
      <c r="H10126" t="s">
        <v>180</v>
      </c>
      <c r="I10126">
        <v>0</v>
      </c>
      <c r="J10126">
        <v>28.5</v>
      </c>
      <c r="K10126">
        <v>0</v>
      </c>
      <c r="L10126" t="s">
        <v>24</v>
      </c>
      <c r="M10126" t="s">
        <v>616</v>
      </c>
    </row>
    <row r="10127" spans="1:14" hidden="1" x14ac:dyDescent="0.2">
      <c r="A10127" t="s">
        <v>100</v>
      </c>
      <c r="B10127" t="s">
        <v>1463</v>
      </c>
      <c r="C10127" t="s">
        <v>1145</v>
      </c>
      <c r="E10127" t="s">
        <v>1331</v>
      </c>
      <c r="F10127" t="s">
        <v>1332</v>
      </c>
      <c r="G10127" t="s">
        <v>1191</v>
      </c>
      <c r="H10127" t="s">
        <v>145</v>
      </c>
      <c r="I10127">
        <v>0</v>
      </c>
      <c r="J10127">
        <v>28.5</v>
      </c>
      <c r="K10127">
        <v>0</v>
      </c>
      <c r="L10127" t="s">
        <v>24</v>
      </c>
      <c r="M10127" t="s">
        <v>1333</v>
      </c>
    </row>
    <row r="10128" spans="1:14" hidden="1" x14ac:dyDescent="0.2">
      <c r="A10128" t="s">
        <v>100</v>
      </c>
      <c r="B10128" t="s">
        <v>1463</v>
      </c>
      <c r="C10128" t="s">
        <v>1145</v>
      </c>
      <c r="E10128" t="s">
        <v>1268</v>
      </c>
      <c r="F10128" t="s">
        <v>629</v>
      </c>
      <c r="G10128" t="s">
        <v>134</v>
      </c>
      <c r="H10128" t="s">
        <v>32</v>
      </c>
      <c r="I10128">
        <v>0</v>
      </c>
      <c r="J10128">
        <v>28.5</v>
      </c>
      <c r="K10128">
        <v>0</v>
      </c>
      <c r="L10128" t="s">
        <v>162</v>
      </c>
    </row>
    <row r="10129" spans="1:14" hidden="1" x14ac:dyDescent="0.2">
      <c r="A10129" t="s">
        <v>100</v>
      </c>
      <c r="B10129" t="s">
        <v>1463</v>
      </c>
      <c r="C10129" t="s">
        <v>1145</v>
      </c>
      <c r="E10129" t="s">
        <v>628</v>
      </c>
      <c r="F10129" t="s">
        <v>629</v>
      </c>
      <c r="G10129" t="s">
        <v>134</v>
      </c>
      <c r="H10129" t="s">
        <v>32</v>
      </c>
      <c r="I10129">
        <v>0</v>
      </c>
      <c r="J10129">
        <v>28.5</v>
      </c>
      <c r="K10129">
        <v>0</v>
      </c>
      <c r="L10129" t="s">
        <v>162</v>
      </c>
      <c r="N10129" t="s">
        <v>1468</v>
      </c>
    </row>
    <row r="10130" spans="1:14" hidden="1" x14ac:dyDescent="0.2">
      <c r="A10130" t="s">
        <v>100</v>
      </c>
      <c r="B10130" t="s">
        <v>1463</v>
      </c>
      <c r="C10130" t="s">
        <v>1145</v>
      </c>
      <c r="E10130" t="s">
        <v>1291</v>
      </c>
      <c r="F10130" t="s">
        <v>1292</v>
      </c>
      <c r="G10130" t="s">
        <v>134</v>
      </c>
      <c r="H10130" t="s">
        <v>32</v>
      </c>
      <c r="I10130">
        <v>0</v>
      </c>
      <c r="J10130">
        <v>28.5</v>
      </c>
      <c r="K10130">
        <v>0</v>
      </c>
      <c r="L10130" t="s">
        <v>24</v>
      </c>
      <c r="M10130" t="s">
        <v>1293</v>
      </c>
    </row>
    <row r="10131" spans="1:14" hidden="1" x14ac:dyDescent="0.2">
      <c r="A10131" t="s">
        <v>100</v>
      </c>
      <c r="B10131" t="s">
        <v>1463</v>
      </c>
      <c r="C10131" t="s">
        <v>1145</v>
      </c>
      <c r="E10131" t="s">
        <v>1289</v>
      </c>
      <c r="F10131" t="s">
        <v>1290</v>
      </c>
      <c r="G10131" t="s">
        <v>1191</v>
      </c>
      <c r="H10131" t="s">
        <v>32</v>
      </c>
      <c r="I10131">
        <v>0</v>
      </c>
      <c r="J10131">
        <v>28.5</v>
      </c>
      <c r="K10131">
        <v>0</v>
      </c>
      <c r="L10131" t="s">
        <v>24</v>
      </c>
      <c r="M10131" t="s">
        <v>1229</v>
      </c>
    </row>
    <row r="10132" spans="1:14" hidden="1" x14ac:dyDescent="0.2">
      <c r="A10132" t="s">
        <v>100</v>
      </c>
      <c r="B10132" t="s">
        <v>1463</v>
      </c>
      <c r="C10132" t="s">
        <v>1145</v>
      </c>
      <c r="E10132" t="s">
        <v>1240</v>
      </c>
      <c r="F10132" t="s">
        <v>1241</v>
      </c>
      <c r="G10132" t="s">
        <v>134</v>
      </c>
      <c r="H10132" t="s">
        <v>64</v>
      </c>
      <c r="I10132">
        <v>0</v>
      </c>
      <c r="J10132">
        <v>28.5</v>
      </c>
      <c r="K10132">
        <v>0</v>
      </c>
      <c r="L10132" t="s">
        <v>24</v>
      </c>
      <c r="M10132" t="s">
        <v>1152</v>
      </c>
    </row>
    <row r="10133" spans="1:14" hidden="1" x14ac:dyDescent="0.2">
      <c r="A10133" t="s">
        <v>100</v>
      </c>
      <c r="B10133" t="s">
        <v>1463</v>
      </c>
      <c r="C10133" t="s">
        <v>1145</v>
      </c>
      <c r="E10133" t="s">
        <v>1219</v>
      </c>
      <c r="F10133" t="s">
        <v>1214</v>
      </c>
      <c r="G10133" t="s">
        <v>134</v>
      </c>
      <c r="H10133" t="s">
        <v>1215</v>
      </c>
      <c r="I10133">
        <v>0</v>
      </c>
      <c r="J10133">
        <v>28.5</v>
      </c>
      <c r="K10133">
        <v>0</v>
      </c>
      <c r="L10133" t="s">
        <v>135</v>
      </c>
      <c r="M10133" t="s">
        <v>1216</v>
      </c>
    </row>
    <row r="10134" spans="1:14" hidden="1" x14ac:dyDescent="0.2">
      <c r="A10134" t="s">
        <v>100</v>
      </c>
      <c r="B10134" t="s">
        <v>1463</v>
      </c>
      <c r="C10134" t="s">
        <v>1145</v>
      </c>
      <c r="E10134" t="s">
        <v>1195</v>
      </c>
      <c r="F10134" t="s">
        <v>1196</v>
      </c>
      <c r="G10134" t="s">
        <v>134</v>
      </c>
      <c r="H10134" t="s">
        <v>64</v>
      </c>
      <c r="I10134">
        <v>0</v>
      </c>
      <c r="J10134">
        <v>28.5</v>
      </c>
      <c r="K10134">
        <v>0</v>
      </c>
      <c r="L10134" t="s">
        <v>24</v>
      </c>
      <c r="M10134" t="s">
        <v>1197</v>
      </c>
    </row>
    <row r="10135" spans="1:14" hidden="1" x14ac:dyDescent="0.2">
      <c r="A10135" t="s">
        <v>100</v>
      </c>
      <c r="B10135" t="s">
        <v>1463</v>
      </c>
      <c r="C10135" t="s">
        <v>1145</v>
      </c>
      <c r="E10135" t="s">
        <v>1343</v>
      </c>
      <c r="F10135" t="s">
        <v>1344</v>
      </c>
      <c r="I10135">
        <v>0</v>
      </c>
      <c r="J10135">
        <v>28.5</v>
      </c>
      <c r="K10135">
        <v>0</v>
      </c>
      <c r="L10135" t="s">
        <v>217</v>
      </c>
      <c r="M10135" t="s">
        <v>1345</v>
      </c>
    </row>
    <row r="10136" spans="1:14" hidden="1" x14ac:dyDescent="0.2">
      <c r="A10136" t="s">
        <v>100</v>
      </c>
      <c r="B10136" t="s">
        <v>1463</v>
      </c>
      <c r="C10136" t="s">
        <v>1145</v>
      </c>
      <c r="E10136" t="s">
        <v>1331</v>
      </c>
      <c r="F10136" t="s">
        <v>1332</v>
      </c>
      <c r="G10136" t="s">
        <v>1191</v>
      </c>
      <c r="H10136" t="s">
        <v>145</v>
      </c>
      <c r="I10136">
        <v>0</v>
      </c>
      <c r="J10136">
        <v>28.5</v>
      </c>
      <c r="K10136">
        <v>0</v>
      </c>
      <c r="L10136" t="s">
        <v>24</v>
      </c>
      <c r="M10136" t="s">
        <v>1333</v>
      </c>
    </row>
    <row r="10137" spans="1:14" hidden="1" x14ac:dyDescent="0.2">
      <c r="A10137" t="s">
        <v>100</v>
      </c>
      <c r="B10137" t="s">
        <v>1463</v>
      </c>
      <c r="C10137" t="s">
        <v>1145</v>
      </c>
      <c r="E10137" t="s">
        <v>1307</v>
      </c>
      <c r="F10137" t="s">
        <v>1308</v>
      </c>
      <c r="G10137" t="s">
        <v>134</v>
      </c>
      <c r="H10137" t="s">
        <v>32</v>
      </c>
      <c r="I10137">
        <v>0</v>
      </c>
      <c r="J10137">
        <v>28.5</v>
      </c>
      <c r="K10137">
        <v>0</v>
      </c>
      <c r="L10137" t="s">
        <v>24</v>
      </c>
      <c r="M10137" t="s">
        <v>1244</v>
      </c>
      <c r="N10137" t="s">
        <v>1469</v>
      </c>
    </row>
    <row r="10138" spans="1:14" hidden="1" x14ac:dyDescent="0.2">
      <c r="A10138" t="s">
        <v>100</v>
      </c>
      <c r="B10138" t="s">
        <v>1463</v>
      </c>
      <c r="C10138" t="s">
        <v>1145</v>
      </c>
      <c r="E10138" t="s">
        <v>1181</v>
      </c>
      <c r="F10138" t="s">
        <v>1182</v>
      </c>
      <c r="G10138" t="s">
        <v>134</v>
      </c>
      <c r="H10138" t="s">
        <v>32</v>
      </c>
      <c r="I10138">
        <v>0</v>
      </c>
      <c r="J10138">
        <v>28.5</v>
      </c>
      <c r="K10138">
        <v>0</v>
      </c>
      <c r="L10138" t="s">
        <v>24</v>
      </c>
      <c r="M10138" t="s">
        <v>1173</v>
      </c>
    </row>
    <row r="10139" spans="1:14" hidden="1" x14ac:dyDescent="0.2">
      <c r="A10139" t="s">
        <v>101</v>
      </c>
      <c r="B10139" t="s">
        <v>1463</v>
      </c>
      <c r="C10139" t="s">
        <v>1145</v>
      </c>
      <c r="E10139" t="s">
        <v>20</v>
      </c>
      <c r="I10139">
        <v>0</v>
      </c>
      <c r="J10139">
        <v>28.5</v>
      </c>
      <c r="K10139">
        <v>0</v>
      </c>
      <c r="N10139" t="s">
        <v>1470</v>
      </c>
    </row>
    <row r="10140" spans="1:14" hidden="1" x14ac:dyDescent="0.2">
      <c r="A10140" t="s">
        <v>101</v>
      </c>
      <c r="B10140" t="s">
        <v>1463</v>
      </c>
      <c r="C10140" t="s">
        <v>1145</v>
      </c>
      <c r="E10140" t="s">
        <v>17</v>
      </c>
      <c r="I10140">
        <v>38.75</v>
      </c>
      <c r="J10140">
        <v>28.5</v>
      </c>
      <c r="K10140">
        <v>1104.375</v>
      </c>
    </row>
    <row r="10141" spans="1:14" hidden="1" x14ac:dyDescent="0.2">
      <c r="A10141" t="s">
        <v>101</v>
      </c>
      <c r="B10141" t="s">
        <v>1463</v>
      </c>
      <c r="C10141" t="s">
        <v>1145</v>
      </c>
      <c r="E10141" t="s">
        <v>557</v>
      </c>
      <c r="I10141">
        <v>0</v>
      </c>
      <c r="J10141">
        <v>28.5</v>
      </c>
      <c r="K10141">
        <v>0</v>
      </c>
    </row>
    <row r="10142" spans="1:14" hidden="1" x14ac:dyDescent="0.2">
      <c r="A10142" t="s">
        <v>101</v>
      </c>
      <c r="B10142" t="s">
        <v>1463</v>
      </c>
      <c r="C10142" t="s">
        <v>1145</v>
      </c>
      <c r="E10142" t="s">
        <v>46</v>
      </c>
      <c r="I10142">
        <v>0</v>
      </c>
      <c r="J10142">
        <v>28.5</v>
      </c>
      <c r="K10142">
        <v>0</v>
      </c>
    </row>
    <row r="10143" spans="1:14" hidden="1" x14ac:dyDescent="0.2">
      <c r="A10143" t="s">
        <v>101</v>
      </c>
      <c r="B10143" t="s">
        <v>1463</v>
      </c>
      <c r="C10143" t="s">
        <v>1145</v>
      </c>
      <c r="E10143" t="s">
        <v>116</v>
      </c>
      <c r="I10143">
        <v>0</v>
      </c>
      <c r="J10143">
        <v>28.5</v>
      </c>
      <c r="K10143">
        <v>0</v>
      </c>
      <c r="N10143" t="s">
        <v>1471</v>
      </c>
    </row>
    <row r="10144" spans="1:14" hidden="1" x14ac:dyDescent="0.2">
      <c r="A10144" t="s">
        <v>101</v>
      </c>
      <c r="B10144" t="s">
        <v>1463</v>
      </c>
      <c r="C10144" t="s">
        <v>1145</v>
      </c>
      <c r="E10144" t="s">
        <v>92</v>
      </c>
      <c r="I10144">
        <v>0</v>
      </c>
      <c r="J10144">
        <v>28.5</v>
      </c>
      <c r="K10144">
        <v>0</v>
      </c>
      <c r="N10144" t="s">
        <v>1465</v>
      </c>
    </row>
    <row r="10145" spans="1:14" hidden="1" x14ac:dyDescent="0.2">
      <c r="A10145" t="s">
        <v>101</v>
      </c>
      <c r="B10145" t="s">
        <v>1463</v>
      </c>
      <c r="C10145" t="s">
        <v>1145</v>
      </c>
      <c r="E10145" t="s">
        <v>1294</v>
      </c>
      <c r="F10145" t="s">
        <v>1295</v>
      </c>
      <c r="G10145" t="s">
        <v>134</v>
      </c>
      <c r="H10145" t="s">
        <v>64</v>
      </c>
      <c r="I10145">
        <v>0</v>
      </c>
      <c r="J10145">
        <v>28.5</v>
      </c>
      <c r="K10145">
        <v>0</v>
      </c>
      <c r="L10145" t="s">
        <v>24</v>
      </c>
      <c r="M10145" t="s">
        <v>1236</v>
      </c>
    </row>
    <row r="10146" spans="1:14" hidden="1" x14ac:dyDescent="0.2">
      <c r="A10146" t="s">
        <v>101</v>
      </c>
      <c r="B10146" t="s">
        <v>1463</v>
      </c>
      <c r="C10146" t="s">
        <v>1145</v>
      </c>
      <c r="E10146" t="s">
        <v>1466</v>
      </c>
      <c r="F10146" t="s">
        <v>1426</v>
      </c>
      <c r="G10146" t="s">
        <v>134</v>
      </c>
      <c r="H10146" t="s">
        <v>32</v>
      </c>
      <c r="I10146">
        <v>0</v>
      </c>
      <c r="J10146">
        <v>28.5</v>
      </c>
      <c r="K10146">
        <v>0</v>
      </c>
      <c r="L10146" t="s">
        <v>24</v>
      </c>
      <c r="M10146" t="s">
        <v>1293</v>
      </c>
    </row>
    <row r="10147" spans="1:14" hidden="1" x14ac:dyDescent="0.2">
      <c r="A10147" t="s">
        <v>101</v>
      </c>
      <c r="B10147" t="s">
        <v>1463</v>
      </c>
      <c r="C10147" t="s">
        <v>1145</v>
      </c>
      <c r="E10147" t="s">
        <v>1307</v>
      </c>
      <c r="F10147" t="s">
        <v>1308</v>
      </c>
      <c r="G10147" t="s">
        <v>134</v>
      </c>
      <c r="H10147" t="s">
        <v>32</v>
      </c>
      <c r="I10147">
        <v>0</v>
      </c>
      <c r="J10147">
        <v>28.5</v>
      </c>
      <c r="K10147">
        <v>0</v>
      </c>
      <c r="L10147" t="s">
        <v>24</v>
      </c>
      <c r="M10147" t="s">
        <v>1244</v>
      </c>
      <c r="N10147" t="s">
        <v>1467</v>
      </c>
    </row>
    <row r="10148" spans="1:14" hidden="1" x14ac:dyDescent="0.2">
      <c r="A10148" t="s">
        <v>101</v>
      </c>
      <c r="B10148" t="s">
        <v>1463</v>
      </c>
      <c r="C10148" t="s">
        <v>1145</v>
      </c>
      <c r="E10148" t="s">
        <v>1260</v>
      </c>
      <c r="F10148" t="s">
        <v>1261</v>
      </c>
      <c r="G10148" t="s">
        <v>134</v>
      </c>
      <c r="H10148" t="s">
        <v>180</v>
      </c>
      <c r="I10148">
        <v>0</v>
      </c>
      <c r="J10148">
        <v>28.5</v>
      </c>
      <c r="K10148">
        <v>0</v>
      </c>
      <c r="L10148" t="s">
        <v>24</v>
      </c>
      <c r="M10148" t="s">
        <v>616</v>
      </c>
    </row>
    <row r="10149" spans="1:14" hidden="1" x14ac:dyDescent="0.2">
      <c r="A10149" t="s">
        <v>101</v>
      </c>
      <c r="B10149" t="s">
        <v>1463</v>
      </c>
      <c r="C10149" t="s">
        <v>1145</v>
      </c>
      <c r="E10149" t="s">
        <v>1331</v>
      </c>
      <c r="F10149" t="s">
        <v>1332</v>
      </c>
      <c r="G10149" t="s">
        <v>1191</v>
      </c>
      <c r="H10149" t="s">
        <v>145</v>
      </c>
      <c r="I10149">
        <v>0</v>
      </c>
      <c r="J10149">
        <v>28.5</v>
      </c>
      <c r="K10149">
        <v>0</v>
      </c>
      <c r="L10149" t="s">
        <v>24</v>
      </c>
      <c r="M10149" t="s">
        <v>1333</v>
      </c>
    </row>
    <row r="10150" spans="1:14" hidden="1" x14ac:dyDescent="0.2">
      <c r="A10150" t="s">
        <v>101</v>
      </c>
      <c r="B10150" t="s">
        <v>1463</v>
      </c>
      <c r="C10150" t="s">
        <v>1145</v>
      </c>
      <c r="E10150" t="s">
        <v>1268</v>
      </c>
      <c r="F10150" t="s">
        <v>629</v>
      </c>
      <c r="G10150" t="s">
        <v>134</v>
      </c>
      <c r="H10150" t="s">
        <v>32</v>
      </c>
      <c r="I10150">
        <v>0</v>
      </c>
      <c r="J10150">
        <v>28.5</v>
      </c>
      <c r="K10150">
        <v>0</v>
      </c>
      <c r="L10150" t="s">
        <v>162</v>
      </c>
    </row>
    <row r="10151" spans="1:14" hidden="1" x14ac:dyDescent="0.2">
      <c r="A10151" t="s">
        <v>101</v>
      </c>
      <c r="B10151" t="s">
        <v>1463</v>
      </c>
      <c r="C10151" t="s">
        <v>1145</v>
      </c>
      <c r="E10151" t="s">
        <v>628</v>
      </c>
      <c r="F10151" t="s">
        <v>629</v>
      </c>
      <c r="G10151" t="s">
        <v>134</v>
      </c>
      <c r="H10151" t="s">
        <v>32</v>
      </c>
      <c r="I10151">
        <v>0</v>
      </c>
      <c r="J10151">
        <v>28.5</v>
      </c>
      <c r="K10151">
        <v>0</v>
      </c>
      <c r="L10151" t="s">
        <v>162</v>
      </c>
      <c r="N10151" t="s">
        <v>1468</v>
      </c>
    </row>
    <row r="10152" spans="1:14" hidden="1" x14ac:dyDescent="0.2">
      <c r="A10152" t="s">
        <v>101</v>
      </c>
      <c r="B10152" t="s">
        <v>1463</v>
      </c>
      <c r="C10152" t="s">
        <v>1145</v>
      </c>
      <c r="E10152" t="s">
        <v>1291</v>
      </c>
      <c r="F10152" t="s">
        <v>1292</v>
      </c>
      <c r="G10152" t="s">
        <v>134</v>
      </c>
      <c r="H10152" t="s">
        <v>32</v>
      </c>
      <c r="I10152">
        <v>0</v>
      </c>
      <c r="J10152">
        <v>28.5</v>
      </c>
      <c r="K10152">
        <v>0</v>
      </c>
      <c r="L10152" t="s">
        <v>24</v>
      </c>
      <c r="M10152" t="s">
        <v>1293</v>
      </c>
    </row>
    <row r="10153" spans="1:14" hidden="1" x14ac:dyDescent="0.2">
      <c r="A10153" t="s">
        <v>101</v>
      </c>
      <c r="B10153" t="s">
        <v>1463</v>
      </c>
      <c r="C10153" t="s">
        <v>1145</v>
      </c>
      <c r="E10153" t="s">
        <v>1289</v>
      </c>
      <c r="F10153" t="s">
        <v>1290</v>
      </c>
      <c r="G10153" t="s">
        <v>1191</v>
      </c>
      <c r="H10153" t="s">
        <v>32</v>
      </c>
      <c r="I10153">
        <v>0</v>
      </c>
      <c r="J10153">
        <v>28.5</v>
      </c>
      <c r="K10153">
        <v>0</v>
      </c>
      <c r="L10153" t="s">
        <v>24</v>
      </c>
      <c r="M10153" t="s">
        <v>1229</v>
      </c>
    </row>
    <row r="10154" spans="1:14" hidden="1" x14ac:dyDescent="0.2">
      <c r="A10154" t="s">
        <v>101</v>
      </c>
      <c r="B10154" t="s">
        <v>1463</v>
      </c>
      <c r="C10154" t="s">
        <v>1145</v>
      </c>
      <c r="E10154" t="s">
        <v>1240</v>
      </c>
      <c r="F10154" t="s">
        <v>1241</v>
      </c>
      <c r="G10154" t="s">
        <v>134</v>
      </c>
      <c r="H10154" t="s">
        <v>64</v>
      </c>
      <c r="I10154">
        <v>0</v>
      </c>
      <c r="J10154">
        <v>28.5</v>
      </c>
      <c r="K10154">
        <v>0</v>
      </c>
      <c r="L10154" t="s">
        <v>24</v>
      </c>
      <c r="M10154" t="s">
        <v>1152</v>
      </c>
    </row>
    <row r="10155" spans="1:14" hidden="1" x14ac:dyDescent="0.2">
      <c r="A10155" t="s">
        <v>101</v>
      </c>
      <c r="B10155" t="s">
        <v>1463</v>
      </c>
      <c r="C10155" t="s">
        <v>1145</v>
      </c>
      <c r="E10155" t="s">
        <v>1219</v>
      </c>
      <c r="F10155" t="s">
        <v>1214</v>
      </c>
      <c r="G10155" t="s">
        <v>134</v>
      </c>
      <c r="H10155" t="s">
        <v>1215</v>
      </c>
      <c r="I10155">
        <v>0</v>
      </c>
      <c r="J10155">
        <v>28.5</v>
      </c>
      <c r="K10155">
        <v>0</v>
      </c>
      <c r="L10155" t="s">
        <v>135</v>
      </c>
      <c r="M10155" t="s">
        <v>1216</v>
      </c>
    </row>
    <row r="10156" spans="1:14" hidden="1" x14ac:dyDescent="0.2">
      <c r="A10156" t="s">
        <v>101</v>
      </c>
      <c r="B10156" t="s">
        <v>1463</v>
      </c>
      <c r="C10156" t="s">
        <v>1145</v>
      </c>
      <c r="E10156" t="s">
        <v>1195</v>
      </c>
      <c r="F10156" t="s">
        <v>1196</v>
      </c>
      <c r="G10156" t="s">
        <v>134</v>
      </c>
      <c r="H10156" t="s">
        <v>64</v>
      </c>
      <c r="I10156">
        <v>0</v>
      </c>
      <c r="J10156">
        <v>28.5</v>
      </c>
      <c r="K10156">
        <v>0</v>
      </c>
      <c r="L10156" t="s">
        <v>24</v>
      </c>
      <c r="M10156" t="s">
        <v>1197</v>
      </c>
    </row>
    <row r="10157" spans="1:14" hidden="1" x14ac:dyDescent="0.2">
      <c r="A10157" t="s">
        <v>101</v>
      </c>
      <c r="B10157" t="s">
        <v>1463</v>
      </c>
      <c r="C10157" t="s">
        <v>1145</v>
      </c>
      <c r="E10157" t="s">
        <v>1343</v>
      </c>
      <c r="F10157" t="s">
        <v>1344</v>
      </c>
      <c r="I10157">
        <v>0</v>
      </c>
      <c r="J10157">
        <v>28.5</v>
      </c>
      <c r="K10157">
        <v>0</v>
      </c>
      <c r="L10157" t="s">
        <v>217</v>
      </c>
      <c r="M10157" t="s">
        <v>1345</v>
      </c>
    </row>
    <row r="10158" spans="1:14" hidden="1" x14ac:dyDescent="0.2">
      <c r="A10158" t="s">
        <v>101</v>
      </c>
      <c r="B10158" t="s">
        <v>1463</v>
      </c>
      <c r="C10158" t="s">
        <v>1145</v>
      </c>
      <c r="E10158" t="s">
        <v>1331</v>
      </c>
      <c r="F10158" t="s">
        <v>1332</v>
      </c>
      <c r="G10158" t="s">
        <v>1191</v>
      </c>
      <c r="H10158" t="s">
        <v>145</v>
      </c>
      <c r="I10158">
        <v>0</v>
      </c>
      <c r="J10158">
        <v>28.5</v>
      </c>
      <c r="K10158">
        <v>0</v>
      </c>
      <c r="L10158" t="s">
        <v>24</v>
      </c>
      <c r="M10158" t="s">
        <v>1333</v>
      </c>
    </row>
    <row r="10159" spans="1:14" hidden="1" x14ac:dyDescent="0.2">
      <c r="A10159" t="s">
        <v>101</v>
      </c>
      <c r="B10159" t="s">
        <v>1463</v>
      </c>
      <c r="C10159" t="s">
        <v>1145</v>
      </c>
      <c r="E10159" t="s">
        <v>1307</v>
      </c>
      <c r="F10159" t="s">
        <v>1308</v>
      </c>
      <c r="G10159" t="s">
        <v>134</v>
      </c>
      <c r="H10159" t="s">
        <v>32</v>
      </c>
      <c r="I10159">
        <v>0</v>
      </c>
      <c r="J10159">
        <v>28.5</v>
      </c>
      <c r="K10159">
        <v>0</v>
      </c>
      <c r="L10159" t="s">
        <v>24</v>
      </c>
      <c r="M10159" t="s">
        <v>1244</v>
      </c>
      <c r="N10159" t="s">
        <v>1469</v>
      </c>
    </row>
    <row r="10160" spans="1:14" hidden="1" x14ac:dyDescent="0.2">
      <c r="A10160" t="s">
        <v>101</v>
      </c>
      <c r="B10160" t="s">
        <v>1463</v>
      </c>
      <c r="C10160" t="s">
        <v>1145</v>
      </c>
      <c r="E10160" t="s">
        <v>1181</v>
      </c>
      <c r="F10160" t="s">
        <v>1182</v>
      </c>
      <c r="G10160" t="s">
        <v>134</v>
      </c>
      <c r="H10160" t="s">
        <v>32</v>
      </c>
      <c r="I10160">
        <v>0</v>
      </c>
      <c r="J10160">
        <v>28.5</v>
      </c>
      <c r="K10160">
        <v>0</v>
      </c>
      <c r="L10160" t="s">
        <v>24</v>
      </c>
      <c r="M10160" t="s">
        <v>1173</v>
      </c>
    </row>
    <row r="10161" spans="1:14" hidden="1" x14ac:dyDescent="0.2">
      <c r="A10161" t="s">
        <v>102</v>
      </c>
      <c r="B10161" t="s">
        <v>1463</v>
      </c>
      <c r="C10161" t="s">
        <v>1145</v>
      </c>
      <c r="E10161" t="s">
        <v>20</v>
      </c>
      <c r="I10161">
        <v>0</v>
      </c>
      <c r="J10161">
        <v>28.5</v>
      </c>
      <c r="K10161">
        <v>0</v>
      </c>
      <c r="N10161" t="s">
        <v>1470</v>
      </c>
    </row>
    <row r="10162" spans="1:14" hidden="1" x14ac:dyDescent="0.2">
      <c r="A10162" t="s">
        <v>102</v>
      </c>
      <c r="B10162" t="s">
        <v>1463</v>
      </c>
      <c r="C10162" t="s">
        <v>1145</v>
      </c>
      <c r="E10162" t="s">
        <v>17</v>
      </c>
      <c r="I10162">
        <v>38.75</v>
      </c>
      <c r="J10162">
        <v>28.5</v>
      </c>
      <c r="K10162">
        <v>1104.375</v>
      </c>
    </row>
    <row r="10163" spans="1:14" hidden="1" x14ac:dyDescent="0.2">
      <c r="A10163" t="s">
        <v>102</v>
      </c>
      <c r="B10163" t="s">
        <v>1463</v>
      </c>
      <c r="C10163" t="s">
        <v>1145</v>
      </c>
      <c r="E10163" t="s">
        <v>557</v>
      </c>
      <c r="I10163">
        <v>0</v>
      </c>
      <c r="J10163">
        <v>28.5</v>
      </c>
      <c r="K10163">
        <v>0</v>
      </c>
    </row>
    <row r="10164" spans="1:14" hidden="1" x14ac:dyDescent="0.2">
      <c r="A10164" t="s">
        <v>102</v>
      </c>
      <c r="B10164" t="s">
        <v>1463</v>
      </c>
      <c r="C10164" t="s">
        <v>1145</v>
      </c>
      <c r="E10164" t="s">
        <v>46</v>
      </c>
      <c r="I10164">
        <v>0</v>
      </c>
      <c r="J10164">
        <v>28.5</v>
      </c>
      <c r="K10164">
        <v>0</v>
      </c>
    </row>
    <row r="10165" spans="1:14" hidden="1" x14ac:dyDescent="0.2">
      <c r="A10165" t="s">
        <v>102</v>
      </c>
      <c r="B10165" t="s">
        <v>1463</v>
      </c>
      <c r="C10165" t="s">
        <v>1145</v>
      </c>
      <c r="E10165" t="s">
        <v>116</v>
      </c>
      <c r="I10165">
        <v>0</v>
      </c>
      <c r="J10165">
        <v>28.5</v>
      </c>
      <c r="K10165">
        <v>0</v>
      </c>
      <c r="N10165" t="s">
        <v>1471</v>
      </c>
    </row>
    <row r="10166" spans="1:14" hidden="1" x14ac:dyDescent="0.2">
      <c r="A10166" t="s">
        <v>102</v>
      </c>
      <c r="B10166" t="s">
        <v>1463</v>
      </c>
      <c r="C10166" t="s">
        <v>1145</v>
      </c>
      <c r="E10166" t="s">
        <v>92</v>
      </c>
      <c r="I10166">
        <v>0</v>
      </c>
      <c r="J10166">
        <v>28.5</v>
      </c>
      <c r="K10166">
        <v>0</v>
      </c>
      <c r="N10166" t="s">
        <v>1465</v>
      </c>
    </row>
    <row r="10167" spans="1:14" hidden="1" x14ac:dyDescent="0.2">
      <c r="A10167" t="s">
        <v>102</v>
      </c>
      <c r="B10167" t="s">
        <v>1463</v>
      </c>
      <c r="C10167" t="s">
        <v>1145</v>
      </c>
      <c r="E10167" t="s">
        <v>1294</v>
      </c>
      <c r="F10167" t="s">
        <v>1295</v>
      </c>
      <c r="G10167" t="s">
        <v>134</v>
      </c>
      <c r="H10167" t="s">
        <v>64</v>
      </c>
      <c r="I10167">
        <v>0</v>
      </c>
      <c r="J10167">
        <v>28.5</v>
      </c>
      <c r="K10167">
        <v>0</v>
      </c>
      <c r="L10167" t="s">
        <v>24</v>
      </c>
      <c r="M10167" t="s">
        <v>1236</v>
      </c>
    </row>
    <row r="10168" spans="1:14" hidden="1" x14ac:dyDescent="0.2">
      <c r="A10168" t="s">
        <v>102</v>
      </c>
      <c r="B10168" t="s">
        <v>1463</v>
      </c>
      <c r="C10168" t="s">
        <v>1145</v>
      </c>
      <c r="E10168" t="s">
        <v>1466</v>
      </c>
      <c r="F10168" t="s">
        <v>1426</v>
      </c>
      <c r="G10168" t="s">
        <v>134</v>
      </c>
      <c r="H10168" t="s">
        <v>32</v>
      </c>
      <c r="I10168">
        <v>0</v>
      </c>
      <c r="J10168">
        <v>28.5</v>
      </c>
      <c r="K10168">
        <v>0</v>
      </c>
      <c r="L10168" t="s">
        <v>24</v>
      </c>
      <c r="M10168" t="s">
        <v>1293</v>
      </c>
    </row>
    <row r="10169" spans="1:14" hidden="1" x14ac:dyDescent="0.2">
      <c r="A10169" t="s">
        <v>102</v>
      </c>
      <c r="B10169" t="s">
        <v>1463</v>
      </c>
      <c r="C10169" t="s">
        <v>1145</v>
      </c>
      <c r="E10169" t="s">
        <v>1307</v>
      </c>
      <c r="F10169" t="s">
        <v>1308</v>
      </c>
      <c r="G10169" t="s">
        <v>134</v>
      </c>
      <c r="H10169" t="s">
        <v>32</v>
      </c>
      <c r="I10169">
        <v>0</v>
      </c>
      <c r="J10169">
        <v>28.5</v>
      </c>
      <c r="K10169">
        <v>0</v>
      </c>
      <c r="L10169" t="s">
        <v>24</v>
      </c>
      <c r="M10169" t="s">
        <v>1244</v>
      </c>
      <c r="N10169" t="s">
        <v>1467</v>
      </c>
    </row>
    <row r="10170" spans="1:14" hidden="1" x14ac:dyDescent="0.2">
      <c r="A10170" t="s">
        <v>102</v>
      </c>
      <c r="B10170" t="s">
        <v>1463</v>
      </c>
      <c r="C10170" t="s">
        <v>1145</v>
      </c>
      <c r="E10170" t="s">
        <v>1260</v>
      </c>
      <c r="F10170" t="s">
        <v>1261</v>
      </c>
      <c r="G10170" t="s">
        <v>134</v>
      </c>
      <c r="H10170" t="s">
        <v>180</v>
      </c>
      <c r="I10170">
        <v>0</v>
      </c>
      <c r="J10170">
        <v>28.5</v>
      </c>
      <c r="K10170">
        <v>0</v>
      </c>
      <c r="L10170" t="s">
        <v>24</v>
      </c>
      <c r="M10170" t="s">
        <v>616</v>
      </c>
    </row>
    <row r="10171" spans="1:14" hidden="1" x14ac:dyDescent="0.2">
      <c r="A10171" t="s">
        <v>102</v>
      </c>
      <c r="B10171" t="s">
        <v>1463</v>
      </c>
      <c r="C10171" t="s">
        <v>1145</v>
      </c>
      <c r="E10171" t="s">
        <v>1331</v>
      </c>
      <c r="F10171" t="s">
        <v>1332</v>
      </c>
      <c r="G10171" t="s">
        <v>1191</v>
      </c>
      <c r="H10171" t="s">
        <v>145</v>
      </c>
      <c r="I10171">
        <v>0</v>
      </c>
      <c r="J10171">
        <v>28.5</v>
      </c>
      <c r="K10171">
        <v>0</v>
      </c>
      <c r="L10171" t="s">
        <v>24</v>
      </c>
      <c r="M10171" t="s">
        <v>1333</v>
      </c>
    </row>
    <row r="10172" spans="1:14" hidden="1" x14ac:dyDescent="0.2">
      <c r="A10172" t="s">
        <v>102</v>
      </c>
      <c r="B10172" t="s">
        <v>1463</v>
      </c>
      <c r="C10172" t="s">
        <v>1145</v>
      </c>
      <c r="E10172" t="s">
        <v>1268</v>
      </c>
      <c r="F10172" t="s">
        <v>629</v>
      </c>
      <c r="G10172" t="s">
        <v>134</v>
      </c>
      <c r="H10172" t="s">
        <v>32</v>
      </c>
      <c r="I10172">
        <v>0</v>
      </c>
      <c r="J10172">
        <v>28.5</v>
      </c>
      <c r="K10172">
        <v>0</v>
      </c>
      <c r="L10172" t="s">
        <v>162</v>
      </c>
    </row>
    <row r="10173" spans="1:14" hidden="1" x14ac:dyDescent="0.2">
      <c r="A10173" t="s">
        <v>102</v>
      </c>
      <c r="B10173" t="s">
        <v>1463</v>
      </c>
      <c r="C10173" t="s">
        <v>1145</v>
      </c>
      <c r="E10173" t="s">
        <v>628</v>
      </c>
      <c r="F10173" t="s">
        <v>629</v>
      </c>
      <c r="G10173" t="s">
        <v>134</v>
      </c>
      <c r="H10173" t="s">
        <v>32</v>
      </c>
      <c r="I10173">
        <v>0</v>
      </c>
      <c r="J10173">
        <v>28.5</v>
      </c>
      <c r="K10173">
        <v>0</v>
      </c>
      <c r="L10173" t="s">
        <v>162</v>
      </c>
      <c r="N10173" t="s">
        <v>1468</v>
      </c>
    </row>
    <row r="10174" spans="1:14" hidden="1" x14ac:dyDescent="0.2">
      <c r="A10174" t="s">
        <v>102</v>
      </c>
      <c r="B10174" t="s">
        <v>1463</v>
      </c>
      <c r="C10174" t="s">
        <v>1145</v>
      </c>
      <c r="E10174" t="s">
        <v>1291</v>
      </c>
      <c r="F10174" t="s">
        <v>1292</v>
      </c>
      <c r="G10174" t="s">
        <v>134</v>
      </c>
      <c r="H10174" t="s">
        <v>32</v>
      </c>
      <c r="I10174">
        <v>0</v>
      </c>
      <c r="J10174">
        <v>28.5</v>
      </c>
      <c r="K10174">
        <v>0</v>
      </c>
      <c r="L10174" t="s">
        <v>24</v>
      </c>
      <c r="M10174" t="s">
        <v>1293</v>
      </c>
    </row>
    <row r="10175" spans="1:14" hidden="1" x14ac:dyDescent="0.2">
      <c r="A10175" t="s">
        <v>102</v>
      </c>
      <c r="B10175" t="s">
        <v>1463</v>
      </c>
      <c r="C10175" t="s">
        <v>1145</v>
      </c>
      <c r="E10175" t="s">
        <v>1289</v>
      </c>
      <c r="F10175" t="s">
        <v>1290</v>
      </c>
      <c r="G10175" t="s">
        <v>1191</v>
      </c>
      <c r="H10175" t="s">
        <v>32</v>
      </c>
      <c r="I10175">
        <v>0</v>
      </c>
      <c r="J10175">
        <v>28.5</v>
      </c>
      <c r="K10175">
        <v>0</v>
      </c>
      <c r="L10175" t="s">
        <v>24</v>
      </c>
      <c r="M10175" t="s">
        <v>1229</v>
      </c>
    </row>
    <row r="10176" spans="1:14" hidden="1" x14ac:dyDescent="0.2">
      <c r="A10176" t="s">
        <v>102</v>
      </c>
      <c r="B10176" t="s">
        <v>1463</v>
      </c>
      <c r="C10176" t="s">
        <v>1145</v>
      </c>
      <c r="E10176" t="s">
        <v>1240</v>
      </c>
      <c r="F10176" t="s">
        <v>1241</v>
      </c>
      <c r="G10176" t="s">
        <v>134</v>
      </c>
      <c r="H10176" t="s">
        <v>64</v>
      </c>
      <c r="I10176">
        <v>0</v>
      </c>
      <c r="J10176">
        <v>28.5</v>
      </c>
      <c r="K10176">
        <v>0</v>
      </c>
      <c r="L10176" t="s">
        <v>24</v>
      </c>
      <c r="M10176" t="s">
        <v>1152</v>
      </c>
    </row>
    <row r="10177" spans="1:14" hidden="1" x14ac:dyDescent="0.2">
      <c r="A10177" t="s">
        <v>102</v>
      </c>
      <c r="B10177" t="s">
        <v>1463</v>
      </c>
      <c r="C10177" t="s">
        <v>1145</v>
      </c>
      <c r="E10177" t="s">
        <v>1219</v>
      </c>
      <c r="F10177" t="s">
        <v>1214</v>
      </c>
      <c r="G10177" t="s">
        <v>134</v>
      </c>
      <c r="H10177" t="s">
        <v>1215</v>
      </c>
      <c r="I10177">
        <v>0</v>
      </c>
      <c r="J10177">
        <v>28.5</v>
      </c>
      <c r="K10177">
        <v>0</v>
      </c>
      <c r="L10177" t="s">
        <v>135</v>
      </c>
      <c r="M10177" t="s">
        <v>1216</v>
      </c>
    </row>
    <row r="10178" spans="1:14" hidden="1" x14ac:dyDescent="0.2">
      <c r="A10178" t="s">
        <v>102</v>
      </c>
      <c r="B10178" t="s">
        <v>1463</v>
      </c>
      <c r="C10178" t="s">
        <v>1145</v>
      </c>
      <c r="E10178" t="s">
        <v>1195</v>
      </c>
      <c r="F10178" t="s">
        <v>1196</v>
      </c>
      <c r="G10178" t="s">
        <v>134</v>
      </c>
      <c r="H10178" t="s">
        <v>64</v>
      </c>
      <c r="I10178">
        <v>0</v>
      </c>
      <c r="J10178">
        <v>28.5</v>
      </c>
      <c r="K10178">
        <v>0</v>
      </c>
      <c r="L10178" t="s">
        <v>24</v>
      </c>
      <c r="M10178" t="s">
        <v>1197</v>
      </c>
    </row>
    <row r="10179" spans="1:14" hidden="1" x14ac:dyDescent="0.2">
      <c r="A10179" t="s">
        <v>102</v>
      </c>
      <c r="B10179" t="s">
        <v>1463</v>
      </c>
      <c r="C10179" t="s">
        <v>1145</v>
      </c>
      <c r="E10179" t="s">
        <v>1343</v>
      </c>
      <c r="F10179" t="s">
        <v>1344</v>
      </c>
      <c r="I10179">
        <v>0</v>
      </c>
      <c r="J10179">
        <v>28.5</v>
      </c>
      <c r="K10179">
        <v>0</v>
      </c>
      <c r="L10179" t="s">
        <v>217</v>
      </c>
      <c r="M10179" t="s">
        <v>1345</v>
      </c>
    </row>
    <row r="10180" spans="1:14" hidden="1" x14ac:dyDescent="0.2">
      <c r="A10180" t="s">
        <v>102</v>
      </c>
      <c r="B10180" t="s">
        <v>1463</v>
      </c>
      <c r="C10180" t="s">
        <v>1145</v>
      </c>
      <c r="E10180" t="s">
        <v>1331</v>
      </c>
      <c r="F10180" t="s">
        <v>1332</v>
      </c>
      <c r="G10180" t="s">
        <v>1191</v>
      </c>
      <c r="H10180" t="s">
        <v>145</v>
      </c>
      <c r="I10180">
        <v>0</v>
      </c>
      <c r="J10180">
        <v>28.5</v>
      </c>
      <c r="K10180">
        <v>0</v>
      </c>
      <c r="L10180" t="s">
        <v>24</v>
      </c>
      <c r="M10180" t="s">
        <v>1333</v>
      </c>
    </row>
    <row r="10181" spans="1:14" hidden="1" x14ac:dyDescent="0.2">
      <c r="A10181" t="s">
        <v>102</v>
      </c>
      <c r="B10181" t="s">
        <v>1463</v>
      </c>
      <c r="C10181" t="s">
        <v>1145</v>
      </c>
      <c r="E10181" t="s">
        <v>1307</v>
      </c>
      <c r="F10181" t="s">
        <v>1308</v>
      </c>
      <c r="G10181" t="s">
        <v>134</v>
      </c>
      <c r="H10181" t="s">
        <v>32</v>
      </c>
      <c r="I10181">
        <v>0</v>
      </c>
      <c r="J10181">
        <v>28.5</v>
      </c>
      <c r="K10181">
        <v>0</v>
      </c>
      <c r="L10181" t="s">
        <v>24</v>
      </c>
      <c r="M10181" t="s">
        <v>1244</v>
      </c>
      <c r="N10181" t="s">
        <v>1469</v>
      </c>
    </row>
    <row r="10182" spans="1:14" hidden="1" x14ac:dyDescent="0.2">
      <c r="A10182" t="s">
        <v>102</v>
      </c>
      <c r="B10182" t="s">
        <v>1463</v>
      </c>
      <c r="C10182" t="s">
        <v>1145</v>
      </c>
      <c r="E10182" t="s">
        <v>1181</v>
      </c>
      <c r="F10182" t="s">
        <v>1182</v>
      </c>
      <c r="G10182" t="s">
        <v>134</v>
      </c>
      <c r="H10182" t="s">
        <v>32</v>
      </c>
      <c r="I10182">
        <v>0</v>
      </c>
      <c r="J10182">
        <v>28.5</v>
      </c>
      <c r="K10182">
        <v>0</v>
      </c>
      <c r="L10182" t="s">
        <v>24</v>
      </c>
      <c r="M10182" t="s">
        <v>1173</v>
      </c>
    </row>
    <row r="10183" spans="1:14" hidden="1" x14ac:dyDescent="0.2">
      <c r="A10183" t="s">
        <v>103</v>
      </c>
      <c r="B10183" t="s">
        <v>1463</v>
      </c>
      <c r="C10183" t="s">
        <v>1145</v>
      </c>
      <c r="E10183" t="s">
        <v>20</v>
      </c>
      <c r="I10183">
        <v>0</v>
      </c>
      <c r="J10183">
        <v>28.5</v>
      </c>
      <c r="K10183">
        <v>0</v>
      </c>
      <c r="N10183" t="s">
        <v>1470</v>
      </c>
    </row>
    <row r="10184" spans="1:14" hidden="1" x14ac:dyDescent="0.2">
      <c r="A10184" t="s">
        <v>103</v>
      </c>
      <c r="B10184" t="s">
        <v>1463</v>
      </c>
      <c r="C10184" t="s">
        <v>1145</v>
      </c>
      <c r="E10184" t="s">
        <v>17</v>
      </c>
      <c r="I10184">
        <v>24</v>
      </c>
      <c r="J10184">
        <v>28.5</v>
      </c>
      <c r="K10184">
        <v>684</v>
      </c>
    </row>
    <row r="10185" spans="1:14" hidden="1" x14ac:dyDescent="0.2">
      <c r="A10185" t="s">
        <v>103</v>
      </c>
      <c r="B10185" t="s">
        <v>1463</v>
      </c>
      <c r="C10185" t="s">
        <v>1145</v>
      </c>
      <c r="E10185" t="s">
        <v>557</v>
      </c>
      <c r="I10185">
        <v>0</v>
      </c>
      <c r="J10185">
        <v>28.5</v>
      </c>
      <c r="K10185">
        <v>0</v>
      </c>
    </row>
    <row r="10186" spans="1:14" hidden="1" x14ac:dyDescent="0.2">
      <c r="A10186" t="s">
        <v>103</v>
      </c>
      <c r="B10186" t="s">
        <v>1463</v>
      </c>
      <c r="C10186" t="s">
        <v>1145</v>
      </c>
      <c r="E10186" t="s">
        <v>46</v>
      </c>
      <c r="I10186">
        <v>0</v>
      </c>
      <c r="J10186">
        <v>28.5</v>
      </c>
      <c r="K10186">
        <v>0</v>
      </c>
    </row>
    <row r="10187" spans="1:14" hidden="1" x14ac:dyDescent="0.2">
      <c r="A10187" t="s">
        <v>103</v>
      </c>
      <c r="B10187" t="s">
        <v>1463</v>
      </c>
      <c r="C10187" t="s">
        <v>1145</v>
      </c>
      <c r="E10187" t="s">
        <v>116</v>
      </c>
      <c r="I10187">
        <v>0</v>
      </c>
      <c r="J10187">
        <v>28.5</v>
      </c>
      <c r="K10187">
        <v>0</v>
      </c>
      <c r="N10187" t="s">
        <v>1471</v>
      </c>
    </row>
    <row r="10188" spans="1:14" hidden="1" x14ac:dyDescent="0.2">
      <c r="A10188" t="s">
        <v>103</v>
      </c>
      <c r="B10188" t="s">
        <v>1463</v>
      </c>
      <c r="C10188" t="s">
        <v>1145</v>
      </c>
      <c r="E10188" t="s">
        <v>92</v>
      </c>
      <c r="I10188">
        <v>0</v>
      </c>
      <c r="J10188">
        <v>28.5</v>
      </c>
      <c r="K10188">
        <v>0</v>
      </c>
      <c r="N10188" t="s">
        <v>1465</v>
      </c>
    </row>
    <row r="10189" spans="1:14" hidden="1" x14ac:dyDescent="0.2">
      <c r="A10189" t="s">
        <v>103</v>
      </c>
      <c r="B10189" t="s">
        <v>1463</v>
      </c>
      <c r="C10189" t="s">
        <v>1145</v>
      </c>
      <c r="E10189" t="s">
        <v>1294</v>
      </c>
      <c r="F10189" t="s">
        <v>1295</v>
      </c>
      <c r="G10189" t="s">
        <v>134</v>
      </c>
      <c r="H10189" t="s">
        <v>64</v>
      </c>
      <c r="I10189">
        <v>0</v>
      </c>
      <c r="J10189">
        <v>28.5</v>
      </c>
      <c r="K10189">
        <v>0</v>
      </c>
      <c r="L10189" t="s">
        <v>24</v>
      </c>
      <c r="M10189" t="s">
        <v>1236</v>
      </c>
    </row>
    <row r="10190" spans="1:14" hidden="1" x14ac:dyDescent="0.2">
      <c r="A10190" t="s">
        <v>103</v>
      </c>
      <c r="B10190" t="s">
        <v>1463</v>
      </c>
      <c r="C10190" t="s">
        <v>1145</v>
      </c>
      <c r="E10190" t="s">
        <v>1466</v>
      </c>
      <c r="F10190" t="s">
        <v>1426</v>
      </c>
      <c r="G10190" t="s">
        <v>134</v>
      </c>
      <c r="H10190" t="s">
        <v>32</v>
      </c>
      <c r="I10190">
        <v>0</v>
      </c>
      <c r="J10190">
        <v>28.5</v>
      </c>
      <c r="K10190">
        <v>0</v>
      </c>
      <c r="L10190" t="s">
        <v>24</v>
      </c>
      <c r="M10190" t="s">
        <v>1293</v>
      </c>
    </row>
    <row r="10191" spans="1:14" hidden="1" x14ac:dyDescent="0.2">
      <c r="A10191" t="s">
        <v>103</v>
      </c>
      <c r="B10191" t="s">
        <v>1463</v>
      </c>
      <c r="C10191" t="s">
        <v>1145</v>
      </c>
      <c r="E10191" t="s">
        <v>1307</v>
      </c>
      <c r="F10191" t="s">
        <v>1308</v>
      </c>
      <c r="G10191" t="s">
        <v>134</v>
      </c>
      <c r="H10191" t="s">
        <v>32</v>
      </c>
      <c r="I10191">
        <v>0</v>
      </c>
      <c r="J10191">
        <v>28.5</v>
      </c>
      <c r="K10191">
        <v>0</v>
      </c>
      <c r="L10191" t="s">
        <v>24</v>
      </c>
      <c r="M10191" t="s">
        <v>1244</v>
      </c>
      <c r="N10191" t="s">
        <v>1467</v>
      </c>
    </row>
    <row r="10192" spans="1:14" hidden="1" x14ac:dyDescent="0.2">
      <c r="A10192" t="s">
        <v>103</v>
      </c>
      <c r="B10192" t="s">
        <v>1463</v>
      </c>
      <c r="C10192" t="s">
        <v>1145</v>
      </c>
      <c r="E10192" t="s">
        <v>1260</v>
      </c>
      <c r="F10192" t="s">
        <v>1261</v>
      </c>
      <c r="G10192" t="s">
        <v>134</v>
      </c>
      <c r="H10192" t="s">
        <v>180</v>
      </c>
      <c r="I10192">
        <v>0</v>
      </c>
      <c r="J10192">
        <v>28.5</v>
      </c>
      <c r="K10192">
        <v>0</v>
      </c>
      <c r="L10192" t="s">
        <v>24</v>
      </c>
      <c r="M10192" t="s">
        <v>616</v>
      </c>
    </row>
    <row r="10193" spans="1:14" hidden="1" x14ac:dyDescent="0.2">
      <c r="A10193" t="s">
        <v>103</v>
      </c>
      <c r="B10193" t="s">
        <v>1463</v>
      </c>
      <c r="C10193" t="s">
        <v>1145</v>
      </c>
      <c r="E10193" t="s">
        <v>1331</v>
      </c>
      <c r="F10193" t="s">
        <v>1332</v>
      </c>
      <c r="G10193" t="s">
        <v>1191</v>
      </c>
      <c r="H10193" t="s">
        <v>145</v>
      </c>
      <c r="I10193">
        <v>0</v>
      </c>
      <c r="J10193">
        <v>28.5</v>
      </c>
      <c r="K10193">
        <v>0</v>
      </c>
      <c r="L10193" t="s">
        <v>24</v>
      </c>
      <c r="M10193" t="s">
        <v>1333</v>
      </c>
    </row>
    <row r="10194" spans="1:14" hidden="1" x14ac:dyDescent="0.2">
      <c r="A10194" t="s">
        <v>103</v>
      </c>
      <c r="B10194" t="s">
        <v>1463</v>
      </c>
      <c r="C10194" t="s">
        <v>1145</v>
      </c>
      <c r="E10194" t="s">
        <v>1268</v>
      </c>
      <c r="F10194" t="s">
        <v>629</v>
      </c>
      <c r="G10194" t="s">
        <v>134</v>
      </c>
      <c r="H10194" t="s">
        <v>32</v>
      </c>
      <c r="I10194">
        <v>0</v>
      </c>
      <c r="J10194">
        <v>28.5</v>
      </c>
      <c r="K10194">
        <v>0</v>
      </c>
      <c r="L10194" t="s">
        <v>162</v>
      </c>
    </row>
    <row r="10195" spans="1:14" hidden="1" x14ac:dyDescent="0.2">
      <c r="A10195" t="s">
        <v>103</v>
      </c>
      <c r="B10195" t="s">
        <v>1463</v>
      </c>
      <c r="C10195" t="s">
        <v>1145</v>
      </c>
      <c r="E10195" t="s">
        <v>628</v>
      </c>
      <c r="F10195" t="s">
        <v>629</v>
      </c>
      <c r="G10195" t="s">
        <v>134</v>
      </c>
      <c r="H10195" t="s">
        <v>32</v>
      </c>
      <c r="I10195">
        <v>0</v>
      </c>
      <c r="J10195">
        <v>28.5</v>
      </c>
      <c r="K10195">
        <v>0</v>
      </c>
      <c r="L10195" t="s">
        <v>162</v>
      </c>
      <c r="N10195" t="s">
        <v>1468</v>
      </c>
    </row>
    <row r="10196" spans="1:14" hidden="1" x14ac:dyDescent="0.2">
      <c r="A10196" t="s">
        <v>103</v>
      </c>
      <c r="B10196" t="s">
        <v>1463</v>
      </c>
      <c r="C10196" t="s">
        <v>1145</v>
      </c>
      <c r="E10196" t="s">
        <v>1291</v>
      </c>
      <c r="F10196" t="s">
        <v>1292</v>
      </c>
      <c r="G10196" t="s">
        <v>134</v>
      </c>
      <c r="H10196" t="s">
        <v>32</v>
      </c>
      <c r="I10196">
        <v>0</v>
      </c>
      <c r="J10196">
        <v>28.5</v>
      </c>
      <c r="K10196">
        <v>0</v>
      </c>
      <c r="L10196" t="s">
        <v>24</v>
      </c>
      <c r="M10196" t="s">
        <v>1293</v>
      </c>
    </row>
    <row r="10197" spans="1:14" hidden="1" x14ac:dyDescent="0.2">
      <c r="A10197" t="s">
        <v>103</v>
      </c>
      <c r="B10197" t="s">
        <v>1463</v>
      </c>
      <c r="C10197" t="s">
        <v>1145</v>
      </c>
      <c r="E10197" t="s">
        <v>1289</v>
      </c>
      <c r="F10197" t="s">
        <v>1290</v>
      </c>
      <c r="G10197" t="s">
        <v>1191</v>
      </c>
      <c r="H10197" t="s">
        <v>32</v>
      </c>
      <c r="I10197">
        <v>0</v>
      </c>
      <c r="J10197">
        <v>28.5</v>
      </c>
      <c r="K10197">
        <v>0</v>
      </c>
      <c r="L10197" t="s">
        <v>24</v>
      </c>
      <c r="M10197" t="s">
        <v>1229</v>
      </c>
    </row>
    <row r="10198" spans="1:14" hidden="1" x14ac:dyDescent="0.2">
      <c r="A10198" t="s">
        <v>103</v>
      </c>
      <c r="B10198" t="s">
        <v>1463</v>
      </c>
      <c r="C10198" t="s">
        <v>1145</v>
      </c>
      <c r="E10198" t="s">
        <v>1240</v>
      </c>
      <c r="F10198" t="s">
        <v>1241</v>
      </c>
      <c r="G10198" t="s">
        <v>134</v>
      </c>
      <c r="H10198" t="s">
        <v>64</v>
      </c>
      <c r="I10198">
        <v>0</v>
      </c>
      <c r="J10198">
        <v>28.5</v>
      </c>
      <c r="K10198">
        <v>0</v>
      </c>
      <c r="L10198" t="s">
        <v>24</v>
      </c>
      <c r="M10198" t="s">
        <v>1152</v>
      </c>
    </row>
    <row r="10199" spans="1:14" hidden="1" x14ac:dyDescent="0.2">
      <c r="A10199" t="s">
        <v>103</v>
      </c>
      <c r="B10199" t="s">
        <v>1463</v>
      </c>
      <c r="C10199" t="s">
        <v>1145</v>
      </c>
      <c r="E10199" t="s">
        <v>1219</v>
      </c>
      <c r="F10199" t="s">
        <v>1214</v>
      </c>
      <c r="G10199" t="s">
        <v>134</v>
      </c>
      <c r="H10199" t="s">
        <v>1215</v>
      </c>
      <c r="I10199">
        <v>0</v>
      </c>
      <c r="J10199">
        <v>28.5</v>
      </c>
      <c r="K10199">
        <v>0</v>
      </c>
      <c r="L10199" t="s">
        <v>135</v>
      </c>
      <c r="M10199" t="s">
        <v>1216</v>
      </c>
    </row>
    <row r="10200" spans="1:14" hidden="1" x14ac:dyDescent="0.2">
      <c r="A10200" t="s">
        <v>103</v>
      </c>
      <c r="B10200" t="s">
        <v>1463</v>
      </c>
      <c r="C10200" t="s">
        <v>1145</v>
      </c>
      <c r="E10200" t="s">
        <v>1195</v>
      </c>
      <c r="F10200" t="s">
        <v>1196</v>
      </c>
      <c r="G10200" t="s">
        <v>134</v>
      </c>
      <c r="H10200" t="s">
        <v>64</v>
      </c>
      <c r="I10200">
        <v>0</v>
      </c>
      <c r="J10200">
        <v>28.5</v>
      </c>
      <c r="K10200">
        <v>0</v>
      </c>
      <c r="L10200" t="s">
        <v>24</v>
      </c>
      <c r="M10200" t="s">
        <v>1197</v>
      </c>
    </row>
    <row r="10201" spans="1:14" hidden="1" x14ac:dyDescent="0.2">
      <c r="A10201" t="s">
        <v>103</v>
      </c>
      <c r="B10201" t="s">
        <v>1463</v>
      </c>
      <c r="C10201" t="s">
        <v>1145</v>
      </c>
      <c r="E10201" t="s">
        <v>1343</v>
      </c>
      <c r="F10201" t="s">
        <v>1344</v>
      </c>
      <c r="I10201">
        <v>0</v>
      </c>
      <c r="J10201">
        <v>28.5</v>
      </c>
      <c r="K10201">
        <v>0</v>
      </c>
      <c r="L10201" t="s">
        <v>217</v>
      </c>
      <c r="M10201" t="s">
        <v>1345</v>
      </c>
    </row>
    <row r="10202" spans="1:14" hidden="1" x14ac:dyDescent="0.2">
      <c r="A10202" t="s">
        <v>103</v>
      </c>
      <c r="B10202" t="s">
        <v>1463</v>
      </c>
      <c r="C10202" t="s">
        <v>1145</v>
      </c>
      <c r="E10202" t="s">
        <v>1331</v>
      </c>
      <c r="F10202" t="s">
        <v>1332</v>
      </c>
      <c r="G10202" t="s">
        <v>1191</v>
      </c>
      <c r="H10202" t="s">
        <v>145</v>
      </c>
      <c r="I10202">
        <v>0</v>
      </c>
      <c r="J10202">
        <v>28.5</v>
      </c>
      <c r="K10202">
        <v>0</v>
      </c>
      <c r="L10202" t="s">
        <v>24</v>
      </c>
      <c r="M10202" t="s">
        <v>1333</v>
      </c>
    </row>
    <row r="10203" spans="1:14" hidden="1" x14ac:dyDescent="0.2">
      <c r="A10203" t="s">
        <v>103</v>
      </c>
      <c r="B10203" t="s">
        <v>1463</v>
      </c>
      <c r="C10203" t="s">
        <v>1145</v>
      </c>
      <c r="E10203" t="s">
        <v>1307</v>
      </c>
      <c r="F10203" t="s">
        <v>1308</v>
      </c>
      <c r="G10203" t="s">
        <v>134</v>
      </c>
      <c r="H10203" t="s">
        <v>32</v>
      </c>
      <c r="I10203">
        <v>0</v>
      </c>
      <c r="J10203">
        <v>28.5</v>
      </c>
      <c r="K10203">
        <v>0</v>
      </c>
      <c r="L10203" t="s">
        <v>24</v>
      </c>
      <c r="M10203" t="s">
        <v>1244</v>
      </c>
      <c r="N10203" t="s">
        <v>1469</v>
      </c>
    </row>
    <row r="10204" spans="1:14" hidden="1" x14ac:dyDescent="0.2">
      <c r="A10204" t="s">
        <v>103</v>
      </c>
      <c r="B10204" t="s">
        <v>1463</v>
      </c>
      <c r="C10204" t="s">
        <v>1145</v>
      </c>
      <c r="E10204" t="s">
        <v>1181</v>
      </c>
      <c r="F10204" t="s">
        <v>1182</v>
      </c>
      <c r="G10204" t="s">
        <v>134</v>
      </c>
      <c r="H10204" t="s">
        <v>32</v>
      </c>
      <c r="I10204">
        <v>0</v>
      </c>
      <c r="J10204">
        <v>28.5</v>
      </c>
      <c r="K10204">
        <v>0</v>
      </c>
      <c r="L10204" t="s">
        <v>24</v>
      </c>
      <c r="M10204" t="s">
        <v>1173</v>
      </c>
    </row>
    <row r="10205" spans="1:14" hidden="1" x14ac:dyDescent="0.2">
      <c r="A10205" t="s">
        <v>104</v>
      </c>
      <c r="B10205" t="s">
        <v>1463</v>
      </c>
      <c r="C10205" t="s">
        <v>1145</v>
      </c>
      <c r="E10205" t="s">
        <v>20</v>
      </c>
      <c r="I10205">
        <v>8</v>
      </c>
      <c r="J10205">
        <v>28.5</v>
      </c>
      <c r="K10205">
        <v>228</v>
      </c>
      <c r="N10205" t="s">
        <v>1470</v>
      </c>
    </row>
    <row r="10206" spans="1:14" hidden="1" x14ac:dyDescent="0.2">
      <c r="A10206" t="s">
        <v>104</v>
      </c>
      <c r="B10206" t="s">
        <v>1463</v>
      </c>
      <c r="C10206" t="s">
        <v>1145</v>
      </c>
      <c r="E10206" t="s">
        <v>17</v>
      </c>
      <c r="I10206">
        <v>0</v>
      </c>
      <c r="J10206">
        <v>28.5</v>
      </c>
      <c r="K10206">
        <v>0</v>
      </c>
    </row>
    <row r="10207" spans="1:14" hidden="1" x14ac:dyDescent="0.2">
      <c r="A10207" t="s">
        <v>104</v>
      </c>
      <c r="B10207" t="s">
        <v>1463</v>
      </c>
      <c r="C10207" t="s">
        <v>1145</v>
      </c>
      <c r="E10207" t="s">
        <v>557</v>
      </c>
      <c r="I10207">
        <v>0</v>
      </c>
      <c r="J10207">
        <v>28.5</v>
      </c>
      <c r="K10207">
        <v>0</v>
      </c>
    </row>
    <row r="10208" spans="1:14" hidden="1" x14ac:dyDescent="0.2">
      <c r="A10208" t="s">
        <v>104</v>
      </c>
      <c r="B10208" t="s">
        <v>1463</v>
      </c>
      <c r="C10208" t="s">
        <v>1145</v>
      </c>
      <c r="E10208" t="s">
        <v>46</v>
      </c>
      <c r="I10208">
        <v>0</v>
      </c>
      <c r="J10208">
        <v>28.5</v>
      </c>
      <c r="K10208">
        <v>0</v>
      </c>
    </row>
    <row r="10209" spans="1:14" hidden="1" x14ac:dyDescent="0.2">
      <c r="A10209" t="s">
        <v>104</v>
      </c>
      <c r="B10209" t="s">
        <v>1463</v>
      </c>
      <c r="C10209" t="s">
        <v>1145</v>
      </c>
      <c r="E10209" t="s">
        <v>116</v>
      </c>
      <c r="I10209">
        <v>0</v>
      </c>
      <c r="J10209">
        <v>28.5</v>
      </c>
      <c r="K10209">
        <v>0</v>
      </c>
      <c r="N10209" t="s">
        <v>1471</v>
      </c>
    </row>
    <row r="10210" spans="1:14" hidden="1" x14ac:dyDescent="0.2">
      <c r="A10210" t="s">
        <v>104</v>
      </c>
      <c r="B10210" t="s">
        <v>1463</v>
      </c>
      <c r="C10210" t="s">
        <v>1145</v>
      </c>
      <c r="E10210" t="s">
        <v>92</v>
      </c>
      <c r="I10210">
        <v>0</v>
      </c>
      <c r="J10210">
        <v>28.5</v>
      </c>
      <c r="K10210">
        <v>0</v>
      </c>
      <c r="N10210" t="s">
        <v>1465</v>
      </c>
    </row>
    <row r="10211" spans="1:14" hidden="1" x14ac:dyDescent="0.2">
      <c r="A10211" t="s">
        <v>104</v>
      </c>
      <c r="B10211" t="s">
        <v>1463</v>
      </c>
      <c r="C10211" t="s">
        <v>1145</v>
      </c>
      <c r="E10211" t="s">
        <v>1294</v>
      </c>
      <c r="F10211" t="s">
        <v>1295</v>
      </c>
      <c r="G10211" t="s">
        <v>134</v>
      </c>
      <c r="H10211" t="s">
        <v>64</v>
      </c>
      <c r="I10211">
        <v>0</v>
      </c>
      <c r="J10211">
        <v>28.5</v>
      </c>
      <c r="K10211">
        <v>0</v>
      </c>
      <c r="L10211" t="s">
        <v>24</v>
      </c>
      <c r="M10211" t="s">
        <v>1236</v>
      </c>
    </row>
    <row r="10212" spans="1:14" hidden="1" x14ac:dyDescent="0.2">
      <c r="A10212" t="s">
        <v>104</v>
      </c>
      <c r="B10212" t="s">
        <v>1463</v>
      </c>
      <c r="C10212" t="s">
        <v>1145</v>
      </c>
      <c r="E10212" t="s">
        <v>1466</v>
      </c>
      <c r="F10212" t="s">
        <v>1426</v>
      </c>
      <c r="G10212" t="s">
        <v>134</v>
      </c>
      <c r="H10212" t="s">
        <v>32</v>
      </c>
      <c r="I10212">
        <v>0</v>
      </c>
      <c r="J10212">
        <v>28.5</v>
      </c>
      <c r="K10212">
        <v>0</v>
      </c>
      <c r="L10212" t="s">
        <v>24</v>
      </c>
      <c r="M10212" t="s">
        <v>1293</v>
      </c>
    </row>
    <row r="10213" spans="1:14" hidden="1" x14ac:dyDescent="0.2">
      <c r="A10213" t="s">
        <v>104</v>
      </c>
      <c r="B10213" t="s">
        <v>1463</v>
      </c>
      <c r="C10213" t="s">
        <v>1145</v>
      </c>
      <c r="E10213" t="s">
        <v>1307</v>
      </c>
      <c r="F10213" t="s">
        <v>1308</v>
      </c>
      <c r="G10213" t="s">
        <v>134</v>
      </c>
      <c r="H10213" t="s">
        <v>32</v>
      </c>
      <c r="I10213">
        <v>0</v>
      </c>
      <c r="J10213">
        <v>28.5</v>
      </c>
      <c r="K10213">
        <v>0</v>
      </c>
      <c r="L10213" t="s">
        <v>24</v>
      </c>
      <c r="M10213" t="s">
        <v>1244</v>
      </c>
      <c r="N10213" t="s">
        <v>1467</v>
      </c>
    </row>
    <row r="10214" spans="1:14" hidden="1" x14ac:dyDescent="0.2">
      <c r="A10214" t="s">
        <v>104</v>
      </c>
      <c r="B10214" t="s">
        <v>1463</v>
      </c>
      <c r="C10214" t="s">
        <v>1145</v>
      </c>
      <c r="E10214" t="s">
        <v>1260</v>
      </c>
      <c r="F10214" t="s">
        <v>1261</v>
      </c>
      <c r="G10214" t="s">
        <v>134</v>
      </c>
      <c r="H10214" t="s">
        <v>180</v>
      </c>
      <c r="I10214">
        <v>0</v>
      </c>
      <c r="J10214">
        <v>28.5</v>
      </c>
      <c r="K10214">
        <v>0</v>
      </c>
      <c r="L10214" t="s">
        <v>24</v>
      </c>
      <c r="M10214" t="s">
        <v>616</v>
      </c>
    </row>
    <row r="10215" spans="1:14" hidden="1" x14ac:dyDescent="0.2">
      <c r="A10215" t="s">
        <v>104</v>
      </c>
      <c r="B10215" t="s">
        <v>1463</v>
      </c>
      <c r="C10215" t="s">
        <v>1145</v>
      </c>
      <c r="E10215" t="s">
        <v>1331</v>
      </c>
      <c r="F10215" t="s">
        <v>1332</v>
      </c>
      <c r="G10215" t="s">
        <v>1191</v>
      </c>
      <c r="H10215" t="s">
        <v>145</v>
      </c>
      <c r="I10215">
        <v>0</v>
      </c>
      <c r="J10215">
        <v>28.5</v>
      </c>
      <c r="K10215">
        <v>0</v>
      </c>
      <c r="L10215" t="s">
        <v>24</v>
      </c>
      <c r="M10215" t="s">
        <v>1333</v>
      </c>
    </row>
    <row r="10216" spans="1:14" hidden="1" x14ac:dyDescent="0.2">
      <c r="A10216" t="s">
        <v>104</v>
      </c>
      <c r="B10216" t="s">
        <v>1463</v>
      </c>
      <c r="C10216" t="s">
        <v>1145</v>
      </c>
      <c r="E10216" t="s">
        <v>1268</v>
      </c>
      <c r="F10216" t="s">
        <v>629</v>
      </c>
      <c r="G10216" t="s">
        <v>134</v>
      </c>
      <c r="H10216" t="s">
        <v>32</v>
      </c>
      <c r="I10216">
        <v>0</v>
      </c>
      <c r="J10216">
        <v>28.5</v>
      </c>
      <c r="K10216">
        <v>0</v>
      </c>
      <c r="L10216" t="s">
        <v>162</v>
      </c>
    </row>
    <row r="10217" spans="1:14" hidden="1" x14ac:dyDescent="0.2">
      <c r="A10217" t="s">
        <v>104</v>
      </c>
      <c r="B10217" t="s">
        <v>1463</v>
      </c>
      <c r="C10217" t="s">
        <v>1145</v>
      </c>
      <c r="E10217" t="s">
        <v>628</v>
      </c>
      <c r="F10217" t="s">
        <v>629</v>
      </c>
      <c r="G10217" t="s">
        <v>134</v>
      </c>
      <c r="H10217" t="s">
        <v>32</v>
      </c>
      <c r="I10217">
        <v>0</v>
      </c>
      <c r="J10217">
        <v>28.5</v>
      </c>
      <c r="K10217">
        <v>0</v>
      </c>
      <c r="L10217" t="s">
        <v>162</v>
      </c>
      <c r="N10217" t="s">
        <v>1468</v>
      </c>
    </row>
    <row r="10218" spans="1:14" hidden="1" x14ac:dyDescent="0.2">
      <c r="A10218" t="s">
        <v>104</v>
      </c>
      <c r="B10218" t="s">
        <v>1463</v>
      </c>
      <c r="C10218" t="s">
        <v>1145</v>
      </c>
      <c r="E10218" t="s">
        <v>1291</v>
      </c>
      <c r="F10218" t="s">
        <v>1292</v>
      </c>
      <c r="G10218" t="s">
        <v>134</v>
      </c>
      <c r="H10218" t="s">
        <v>32</v>
      </c>
      <c r="I10218">
        <v>0</v>
      </c>
      <c r="J10218">
        <v>28.5</v>
      </c>
      <c r="K10218">
        <v>0</v>
      </c>
      <c r="L10218" t="s">
        <v>24</v>
      </c>
      <c r="M10218" t="s">
        <v>1293</v>
      </c>
    </row>
    <row r="10219" spans="1:14" hidden="1" x14ac:dyDescent="0.2">
      <c r="A10219" t="s">
        <v>104</v>
      </c>
      <c r="B10219" t="s">
        <v>1463</v>
      </c>
      <c r="C10219" t="s">
        <v>1145</v>
      </c>
      <c r="E10219" t="s">
        <v>1289</v>
      </c>
      <c r="F10219" t="s">
        <v>1290</v>
      </c>
      <c r="G10219" t="s">
        <v>1191</v>
      </c>
      <c r="H10219" t="s">
        <v>32</v>
      </c>
      <c r="I10219">
        <v>0</v>
      </c>
      <c r="J10219">
        <v>28.5</v>
      </c>
      <c r="K10219">
        <v>0</v>
      </c>
      <c r="L10219" t="s">
        <v>24</v>
      </c>
      <c r="M10219" t="s">
        <v>1229</v>
      </c>
    </row>
    <row r="10220" spans="1:14" hidden="1" x14ac:dyDescent="0.2">
      <c r="A10220" t="s">
        <v>104</v>
      </c>
      <c r="B10220" t="s">
        <v>1463</v>
      </c>
      <c r="C10220" t="s">
        <v>1145</v>
      </c>
      <c r="E10220" t="s">
        <v>1240</v>
      </c>
      <c r="F10220" t="s">
        <v>1241</v>
      </c>
      <c r="G10220" t="s">
        <v>134</v>
      </c>
      <c r="H10220" t="s">
        <v>64</v>
      </c>
      <c r="I10220">
        <v>0</v>
      </c>
      <c r="J10220">
        <v>28.5</v>
      </c>
      <c r="K10220">
        <v>0</v>
      </c>
      <c r="L10220" t="s">
        <v>24</v>
      </c>
      <c r="M10220" t="s">
        <v>1152</v>
      </c>
    </row>
    <row r="10221" spans="1:14" hidden="1" x14ac:dyDescent="0.2">
      <c r="A10221" t="s">
        <v>104</v>
      </c>
      <c r="B10221" t="s">
        <v>1463</v>
      </c>
      <c r="C10221" t="s">
        <v>1145</v>
      </c>
      <c r="E10221" t="s">
        <v>1219</v>
      </c>
      <c r="F10221" t="s">
        <v>1214</v>
      </c>
      <c r="G10221" t="s">
        <v>134</v>
      </c>
      <c r="H10221" t="s">
        <v>1215</v>
      </c>
      <c r="I10221">
        <v>0</v>
      </c>
      <c r="J10221">
        <v>28.5</v>
      </c>
      <c r="K10221">
        <v>0</v>
      </c>
      <c r="L10221" t="s">
        <v>135</v>
      </c>
      <c r="M10221" t="s">
        <v>1216</v>
      </c>
    </row>
    <row r="10222" spans="1:14" hidden="1" x14ac:dyDescent="0.2">
      <c r="A10222" t="s">
        <v>104</v>
      </c>
      <c r="B10222" t="s">
        <v>1463</v>
      </c>
      <c r="C10222" t="s">
        <v>1145</v>
      </c>
      <c r="E10222" t="s">
        <v>1195</v>
      </c>
      <c r="F10222" t="s">
        <v>1196</v>
      </c>
      <c r="G10222" t="s">
        <v>134</v>
      </c>
      <c r="H10222" t="s">
        <v>64</v>
      </c>
      <c r="I10222">
        <v>0</v>
      </c>
      <c r="J10222">
        <v>28.5</v>
      </c>
      <c r="K10222">
        <v>0</v>
      </c>
      <c r="L10222" t="s">
        <v>24</v>
      </c>
      <c r="M10222" t="s">
        <v>1197</v>
      </c>
    </row>
    <row r="10223" spans="1:14" hidden="1" x14ac:dyDescent="0.2">
      <c r="A10223" t="s">
        <v>104</v>
      </c>
      <c r="B10223" t="s">
        <v>1463</v>
      </c>
      <c r="C10223" t="s">
        <v>1145</v>
      </c>
      <c r="E10223" t="s">
        <v>1343</v>
      </c>
      <c r="F10223" t="s">
        <v>1344</v>
      </c>
      <c r="I10223">
        <v>0</v>
      </c>
      <c r="J10223">
        <v>28.5</v>
      </c>
      <c r="K10223">
        <v>0</v>
      </c>
      <c r="L10223" t="s">
        <v>217</v>
      </c>
      <c r="M10223" t="s">
        <v>1345</v>
      </c>
    </row>
    <row r="10224" spans="1:14" hidden="1" x14ac:dyDescent="0.2">
      <c r="A10224" t="s">
        <v>104</v>
      </c>
      <c r="B10224" t="s">
        <v>1463</v>
      </c>
      <c r="C10224" t="s">
        <v>1145</v>
      </c>
      <c r="E10224" t="s">
        <v>1331</v>
      </c>
      <c r="F10224" t="s">
        <v>1332</v>
      </c>
      <c r="G10224" t="s">
        <v>1191</v>
      </c>
      <c r="H10224" t="s">
        <v>145</v>
      </c>
      <c r="I10224">
        <v>0</v>
      </c>
      <c r="J10224">
        <v>28.5</v>
      </c>
      <c r="K10224">
        <v>0</v>
      </c>
      <c r="L10224" t="s">
        <v>24</v>
      </c>
      <c r="M10224" t="s">
        <v>1333</v>
      </c>
    </row>
    <row r="10225" spans="1:14" hidden="1" x14ac:dyDescent="0.2">
      <c r="A10225" t="s">
        <v>104</v>
      </c>
      <c r="B10225" t="s">
        <v>1463</v>
      </c>
      <c r="C10225" t="s">
        <v>1145</v>
      </c>
      <c r="E10225" t="s">
        <v>1307</v>
      </c>
      <c r="F10225" t="s">
        <v>1308</v>
      </c>
      <c r="G10225" t="s">
        <v>134</v>
      </c>
      <c r="H10225" t="s">
        <v>32</v>
      </c>
      <c r="I10225">
        <v>0</v>
      </c>
      <c r="J10225">
        <v>28.5</v>
      </c>
      <c r="K10225">
        <v>0</v>
      </c>
      <c r="L10225" t="s">
        <v>24</v>
      </c>
      <c r="M10225" t="s">
        <v>1244</v>
      </c>
      <c r="N10225" t="s">
        <v>1469</v>
      </c>
    </row>
    <row r="10226" spans="1:14" hidden="1" x14ac:dyDescent="0.2">
      <c r="A10226" t="s">
        <v>104</v>
      </c>
      <c r="B10226" t="s">
        <v>1463</v>
      </c>
      <c r="C10226" t="s">
        <v>1145</v>
      </c>
      <c r="E10226" t="s">
        <v>1181</v>
      </c>
      <c r="F10226" t="s">
        <v>1182</v>
      </c>
      <c r="G10226" t="s">
        <v>134</v>
      </c>
      <c r="H10226" t="s">
        <v>32</v>
      </c>
      <c r="I10226">
        <v>0</v>
      </c>
      <c r="J10226">
        <v>28.5</v>
      </c>
      <c r="K10226">
        <v>0</v>
      </c>
      <c r="L10226" t="s">
        <v>24</v>
      </c>
      <c r="M10226" t="s">
        <v>1173</v>
      </c>
    </row>
    <row r="10227" spans="1:14" hidden="1" x14ac:dyDescent="0.2">
      <c r="A10227" t="s">
        <v>105</v>
      </c>
      <c r="B10227" t="s">
        <v>1463</v>
      </c>
      <c r="C10227" t="s">
        <v>1145</v>
      </c>
      <c r="E10227" t="s">
        <v>20</v>
      </c>
      <c r="I10227">
        <v>0</v>
      </c>
      <c r="J10227">
        <v>28.5</v>
      </c>
      <c r="K10227">
        <v>0</v>
      </c>
      <c r="N10227" t="s">
        <v>1470</v>
      </c>
    </row>
    <row r="10228" spans="1:14" hidden="1" x14ac:dyDescent="0.2">
      <c r="A10228" t="s">
        <v>105</v>
      </c>
      <c r="B10228" t="s">
        <v>1463</v>
      </c>
      <c r="C10228" t="s">
        <v>1145</v>
      </c>
      <c r="E10228" t="s">
        <v>17</v>
      </c>
      <c r="I10228">
        <v>4</v>
      </c>
      <c r="J10228">
        <v>28.5</v>
      </c>
      <c r="K10228">
        <v>114</v>
      </c>
    </row>
    <row r="10229" spans="1:14" hidden="1" x14ac:dyDescent="0.2">
      <c r="A10229" t="s">
        <v>105</v>
      </c>
      <c r="B10229" t="s">
        <v>1463</v>
      </c>
      <c r="C10229" t="s">
        <v>1145</v>
      </c>
      <c r="E10229" t="s">
        <v>557</v>
      </c>
      <c r="I10229">
        <v>0</v>
      </c>
      <c r="J10229">
        <v>28.5</v>
      </c>
      <c r="K10229">
        <v>0</v>
      </c>
    </row>
    <row r="10230" spans="1:14" hidden="1" x14ac:dyDescent="0.2">
      <c r="A10230" t="s">
        <v>105</v>
      </c>
      <c r="B10230" t="s">
        <v>1463</v>
      </c>
      <c r="C10230" t="s">
        <v>1145</v>
      </c>
      <c r="E10230" t="s">
        <v>46</v>
      </c>
      <c r="I10230">
        <v>0</v>
      </c>
      <c r="J10230">
        <v>28.5</v>
      </c>
      <c r="K10230">
        <v>0</v>
      </c>
    </row>
    <row r="10231" spans="1:14" hidden="1" x14ac:dyDescent="0.2">
      <c r="A10231" t="s">
        <v>105</v>
      </c>
      <c r="B10231" t="s">
        <v>1463</v>
      </c>
      <c r="C10231" t="s">
        <v>1145</v>
      </c>
      <c r="E10231" t="s">
        <v>116</v>
      </c>
      <c r="I10231">
        <v>0</v>
      </c>
      <c r="J10231">
        <v>28.5</v>
      </c>
      <c r="K10231">
        <v>0</v>
      </c>
      <c r="N10231" t="s">
        <v>1471</v>
      </c>
    </row>
    <row r="10232" spans="1:14" hidden="1" x14ac:dyDescent="0.2">
      <c r="A10232" t="s">
        <v>105</v>
      </c>
      <c r="B10232" t="s">
        <v>1463</v>
      </c>
      <c r="C10232" t="s">
        <v>1145</v>
      </c>
      <c r="E10232" t="s">
        <v>92</v>
      </c>
      <c r="I10232">
        <v>0</v>
      </c>
      <c r="J10232">
        <v>28.5</v>
      </c>
      <c r="K10232">
        <v>0</v>
      </c>
      <c r="N10232" t="s">
        <v>1465</v>
      </c>
    </row>
    <row r="10233" spans="1:14" hidden="1" x14ac:dyDescent="0.2">
      <c r="A10233" t="s">
        <v>105</v>
      </c>
      <c r="B10233" t="s">
        <v>1463</v>
      </c>
      <c r="C10233" t="s">
        <v>1145</v>
      </c>
      <c r="E10233" t="s">
        <v>1294</v>
      </c>
      <c r="F10233" t="s">
        <v>1295</v>
      </c>
      <c r="G10233" t="s">
        <v>134</v>
      </c>
      <c r="H10233" t="s">
        <v>64</v>
      </c>
      <c r="I10233">
        <v>0</v>
      </c>
      <c r="J10233">
        <v>28.5</v>
      </c>
      <c r="K10233">
        <v>0</v>
      </c>
      <c r="L10233" t="s">
        <v>24</v>
      </c>
      <c r="M10233" t="s">
        <v>1236</v>
      </c>
    </row>
    <row r="10234" spans="1:14" hidden="1" x14ac:dyDescent="0.2">
      <c r="A10234" t="s">
        <v>105</v>
      </c>
      <c r="B10234" t="s">
        <v>1463</v>
      </c>
      <c r="C10234" t="s">
        <v>1145</v>
      </c>
      <c r="E10234" t="s">
        <v>1466</v>
      </c>
      <c r="F10234" t="s">
        <v>1426</v>
      </c>
      <c r="G10234" t="s">
        <v>134</v>
      </c>
      <c r="H10234" t="s">
        <v>32</v>
      </c>
      <c r="I10234">
        <v>0</v>
      </c>
      <c r="J10234">
        <v>28.5</v>
      </c>
      <c r="K10234">
        <v>0</v>
      </c>
      <c r="L10234" t="s">
        <v>24</v>
      </c>
      <c r="M10234" t="s">
        <v>1293</v>
      </c>
    </row>
    <row r="10235" spans="1:14" hidden="1" x14ac:dyDescent="0.2">
      <c r="A10235" t="s">
        <v>105</v>
      </c>
      <c r="B10235" t="s">
        <v>1463</v>
      </c>
      <c r="C10235" t="s">
        <v>1145</v>
      </c>
      <c r="E10235" t="s">
        <v>1307</v>
      </c>
      <c r="F10235" t="s">
        <v>1308</v>
      </c>
      <c r="G10235" t="s">
        <v>134</v>
      </c>
      <c r="H10235" t="s">
        <v>32</v>
      </c>
      <c r="I10235">
        <v>0</v>
      </c>
      <c r="J10235">
        <v>28.5</v>
      </c>
      <c r="K10235">
        <v>0</v>
      </c>
      <c r="L10235" t="s">
        <v>24</v>
      </c>
      <c r="M10235" t="s">
        <v>1244</v>
      </c>
      <c r="N10235" t="s">
        <v>1467</v>
      </c>
    </row>
    <row r="10236" spans="1:14" hidden="1" x14ac:dyDescent="0.2">
      <c r="A10236" t="s">
        <v>105</v>
      </c>
      <c r="B10236" t="s">
        <v>1463</v>
      </c>
      <c r="C10236" t="s">
        <v>1145</v>
      </c>
      <c r="E10236" t="s">
        <v>1260</v>
      </c>
      <c r="F10236" t="s">
        <v>1261</v>
      </c>
      <c r="G10236" t="s">
        <v>134</v>
      </c>
      <c r="H10236" t="s">
        <v>180</v>
      </c>
      <c r="I10236">
        <v>0</v>
      </c>
      <c r="J10236">
        <v>28.5</v>
      </c>
      <c r="K10236">
        <v>0</v>
      </c>
      <c r="L10236" t="s">
        <v>24</v>
      </c>
      <c r="M10236" t="s">
        <v>616</v>
      </c>
    </row>
    <row r="10237" spans="1:14" hidden="1" x14ac:dyDescent="0.2">
      <c r="A10237" t="s">
        <v>105</v>
      </c>
      <c r="B10237" t="s">
        <v>1463</v>
      </c>
      <c r="C10237" t="s">
        <v>1145</v>
      </c>
      <c r="E10237" t="s">
        <v>1331</v>
      </c>
      <c r="F10237" t="s">
        <v>1332</v>
      </c>
      <c r="G10237" t="s">
        <v>1191</v>
      </c>
      <c r="H10237" t="s">
        <v>145</v>
      </c>
      <c r="I10237">
        <v>0</v>
      </c>
      <c r="J10237">
        <v>28.5</v>
      </c>
      <c r="K10237">
        <v>0</v>
      </c>
      <c r="L10237" t="s">
        <v>24</v>
      </c>
      <c r="M10237" t="s">
        <v>1333</v>
      </c>
    </row>
    <row r="10238" spans="1:14" hidden="1" x14ac:dyDescent="0.2">
      <c r="A10238" t="s">
        <v>105</v>
      </c>
      <c r="B10238" t="s">
        <v>1463</v>
      </c>
      <c r="C10238" t="s">
        <v>1145</v>
      </c>
      <c r="E10238" t="s">
        <v>1268</v>
      </c>
      <c r="F10238" t="s">
        <v>629</v>
      </c>
      <c r="G10238" t="s">
        <v>134</v>
      </c>
      <c r="H10238" t="s">
        <v>32</v>
      </c>
      <c r="I10238">
        <v>0</v>
      </c>
      <c r="J10238">
        <v>28.5</v>
      </c>
      <c r="K10238">
        <v>0</v>
      </c>
      <c r="L10238" t="s">
        <v>162</v>
      </c>
    </row>
    <row r="10239" spans="1:14" hidden="1" x14ac:dyDescent="0.2">
      <c r="A10239" t="s">
        <v>105</v>
      </c>
      <c r="B10239" t="s">
        <v>1463</v>
      </c>
      <c r="C10239" t="s">
        <v>1145</v>
      </c>
      <c r="E10239" t="s">
        <v>628</v>
      </c>
      <c r="F10239" t="s">
        <v>629</v>
      </c>
      <c r="G10239" t="s">
        <v>134</v>
      </c>
      <c r="H10239" t="s">
        <v>32</v>
      </c>
      <c r="I10239">
        <v>0</v>
      </c>
      <c r="J10239">
        <v>28.5</v>
      </c>
      <c r="K10239">
        <v>0</v>
      </c>
      <c r="L10239" t="s">
        <v>162</v>
      </c>
      <c r="N10239" t="s">
        <v>1468</v>
      </c>
    </row>
    <row r="10240" spans="1:14" hidden="1" x14ac:dyDescent="0.2">
      <c r="A10240" t="s">
        <v>105</v>
      </c>
      <c r="B10240" t="s">
        <v>1463</v>
      </c>
      <c r="C10240" t="s">
        <v>1145</v>
      </c>
      <c r="E10240" t="s">
        <v>1291</v>
      </c>
      <c r="F10240" t="s">
        <v>1292</v>
      </c>
      <c r="G10240" t="s">
        <v>134</v>
      </c>
      <c r="H10240" t="s">
        <v>32</v>
      </c>
      <c r="I10240">
        <v>0</v>
      </c>
      <c r="J10240">
        <v>28.5</v>
      </c>
      <c r="K10240">
        <v>0</v>
      </c>
      <c r="L10240" t="s">
        <v>24</v>
      </c>
      <c r="M10240" t="s">
        <v>1293</v>
      </c>
    </row>
    <row r="10241" spans="1:14" hidden="1" x14ac:dyDescent="0.2">
      <c r="A10241" t="s">
        <v>105</v>
      </c>
      <c r="B10241" t="s">
        <v>1463</v>
      </c>
      <c r="C10241" t="s">
        <v>1145</v>
      </c>
      <c r="E10241" t="s">
        <v>1289</v>
      </c>
      <c r="F10241" t="s">
        <v>1290</v>
      </c>
      <c r="G10241" t="s">
        <v>1191</v>
      </c>
      <c r="H10241" t="s">
        <v>32</v>
      </c>
      <c r="I10241">
        <v>0</v>
      </c>
      <c r="J10241">
        <v>28.5</v>
      </c>
      <c r="K10241">
        <v>0</v>
      </c>
      <c r="L10241" t="s">
        <v>24</v>
      </c>
      <c r="M10241" t="s">
        <v>1229</v>
      </c>
    </row>
    <row r="10242" spans="1:14" hidden="1" x14ac:dyDescent="0.2">
      <c r="A10242" t="s">
        <v>105</v>
      </c>
      <c r="B10242" t="s">
        <v>1463</v>
      </c>
      <c r="C10242" t="s">
        <v>1145</v>
      </c>
      <c r="E10242" t="s">
        <v>1240</v>
      </c>
      <c r="F10242" t="s">
        <v>1241</v>
      </c>
      <c r="G10242" t="s">
        <v>134</v>
      </c>
      <c r="H10242" t="s">
        <v>64</v>
      </c>
      <c r="I10242">
        <v>0</v>
      </c>
      <c r="J10242">
        <v>28.5</v>
      </c>
      <c r="K10242">
        <v>0</v>
      </c>
      <c r="L10242" t="s">
        <v>24</v>
      </c>
      <c r="M10242" t="s">
        <v>1152</v>
      </c>
    </row>
    <row r="10243" spans="1:14" hidden="1" x14ac:dyDescent="0.2">
      <c r="A10243" t="s">
        <v>105</v>
      </c>
      <c r="B10243" t="s">
        <v>1463</v>
      </c>
      <c r="C10243" t="s">
        <v>1145</v>
      </c>
      <c r="E10243" t="s">
        <v>1219</v>
      </c>
      <c r="F10243" t="s">
        <v>1214</v>
      </c>
      <c r="G10243" t="s">
        <v>134</v>
      </c>
      <c r="H10243" t="s">
        <v>1215</v>
      </c>
      <c r="I10243">
        <v>0</v>
      </c>
      <c r="J10243">
        <v>28.5</v>
      </c>
      <c r="K10243">
        <v>0</v>
      </c>
      <c r="L10243" t="s">
        <v>135</v>
      </c>
      <c r="M10243" t="s">
        <v>1216</v>
      </c>
    </row>
    <row r="10244" spans="1:14" hidden="1" x14ac:dyDescent="0.2">
      <c r="A10244" t="s">
        <v>105</v>
      </c>
      <c r="B10244" t="s">
        <v>1463</v>
      </c>
      <c r="C10244" t="s">
        <v>1145</v>
      </c>
      <c r="E10244" t="s">
        <v>1195</v>
      </c>
      <c r="F10244" t="s">
        <v>1196</v>
      </c>
      <c r="G10244" t="s">
        <v>134</v>
      </c>
      <c r="H10244" t="s">
        <v>64</v>
      </c>
      <c r="I10244">
        <v>0</v>
      </c>
      <c r="J10244">
        <v>28.5</v>
      </c>
      <c r="K10244">
        <v>0</v>
      </c>
      <c r="L10244" t="s">
        <v>24</v>
      </c>
      <c r="M10244" t="s">
        <v>1197</v>
      </c>
    </row>
    <row r="10245" spans="1:14" hidden="1" x14ac:dyDescent="0.2">
      <c r="A10245" t="s">
        <v>105</v>
      </c>
      <c r="B10245" t="s">
        <v>1463</v>
      </c>
      <c r="C10245" t="s">
        <v>1145</v>
      </c>
      <c r="E10245" t="s">
        <v>1343</v>
      </c>
      <c r="F10245" t="s">
        <v>1344</v>
      </c>
      <c r="I10245">
        <v>0</v>
      </c>
      <c r="J10245">
        <v>28.5</v>
      </c>
      <c r="K10245">
        <v>0</v>
      </c>
      <c r="L10245" t="s">
        <v>217</v>
      </c>
      <c r="M10245" t="s">
        <v>1345</v>
      </c>
    </row>
    <row r="10246" spans="1:14" hidden="1" x14ac:dyDescent="0.2">
      <c r="A10246" t="s">
        <v>105</v>
      </c>
      <c r="B10246" t="s">
        <v>1463</v>
      </c>
      <c r="C10246" t="s">
        <v>1145</v>
      </c>
      <c r="E10246" t="s">
        <v>1331</v>
      </c>
      <c r="F10246" t="s">
        <v>1332</v>
      </c>
      <c r="G10246" t="s">
        <v>1191</v>
      </c>
      <c r="H10246" t="s">
        <v>145</v>
      </c>
      <c r="I10246">
        <v>0</v>
      </c>
      <c r="J10246">
        <v>28.5</v>
      </c>
      <c r="K10246">
        <v>0</v>
      </c>
      <c r="L10246" t="s">
        <v>24</v>
      </c>
      <c r="M10246" t="s">
        <v>1333</v>
      </c>
    </row>
    <row r="10247" spans="1:14" hidden="1" x14ac:dyDescent="0.2">
      <c r="A10247" t="s">
        <v>105</v>
      </c>
      <c r="B10247" t="s">
        <v>1463</v>
      </c>
      <c r="C10247" t="s">
        <v>1145</v>
      </c>
      <c r="E10247" t="s">
        <v>1307</v>
      </c>
      <c r="F10247" t="s">
        <v>1308</v>
      </c>
      <c r="G10247" t="s">
        <v>134</v>
      </c>
      <c r="H10247" t="s">
        <v>32</v>
      </c>
      <c r="I10247">
        <v>0</v>
      </c>
      <c r="J10247">
        <v>28.5</v>
      </c>
      <c r="K10247">
        <v>0</v>
      </c>
      <c r="L10247" t="s">
        <v>24</v>
      </c>
      <c r="M10247" t="s">
        <v>1244</v>
      </c>
      <c r="N10247" t="s">
        <v>1469</v>
      </c>
    </row>
    <row r="10248" spans="1:14" hidden="1" x14ac:dyDescent="0.2">
      <c r="A10248" t="s">
        <v>105</v>
      </c>
      <c r="B10248" t="s">
        <v>1463</v>
      </c>
      <c r="C10248" t="s">
        <v>1145</v>
      </c>
      <c r="E10248" t="s">
        <v>1181</v>
      </c>
      <c r="F10248" t="s">
        <v>1182</v>
      </c>
      <c r="G10248" t="s">
        <v>134</v>
      </c>
      <c r="H10248" t="s">
        <v>32</v>
      </c>
      <c r="I10248">
        <v>0</v>
      </c>
      <c r="J10248">
        <v>28.5</v>
      </c>
      <c r="K10248">
        <v>0</v>
      </c>
      <c r="L10248" t="s">
        <v>24</v>
      </c>
      <c r="M10248" t="s">
        <v>1173</v>
      </c>
    </row>
    <row r="10249" spans="1:14" hidden="1" x14ac:dyDescent="0.2">
      <c r="A10249" t="s">
        <v>106</v>
      </c>
      <c r="B10249" t="s">
        <v>1463</v>
      </c>
      <c r="C10249" t="s">
        <v>1145</v>
      </c>
      <c r="E10249" t="s">
        <v>20</v>
      </c>
      <c r="I10249">
        <v>8</v>
      </c>
      <c r="J10249">
        <v>28.5</v>
      </c>
      <c r="K10249">
        <v>228</v>
      </c>
      <c r="N10249" t="s">
        <v>1464</v>
      </c>
    </row>
    <row r="10250" spans="1:14" hidden="1" x14ac:dyDescent="0.2">
      <c r="A10250" t="s">
        <v>106</v>
      </c>
      <c r="B10250" t="s">
        <v>1463</v>
      </c>
      <c r="C10250" t="s">
        <v>1145</v>
      </c>
      <c r="E10250" t="s">
        <v>17</v>
      </c>
      <c r="I10250">
        <v>0</v>
      </c>
      <c r="J10250">
        <v>28.5</v>
      </c>
      <c r="K10250">
        <v>0</v>
      </c>
    </row>
    <row r="10251" spans="1:14" hidden="1" x14ac:dyDescent="0.2">
      <c r="A10251" t="s">
        <v>106</v>
      </c>
      <c r="B10251" t="s">
        <v>1463</v>
      </c>
      <c r="C10251" t="s">
        <v>1145</v>
      </c>
      <c r="E10251" t="s">
        <v>557</v>
      </c>
      <c r="I10251">
        <v>0</v>
      </c>
      <c r="J10251">
        <v>28.5</v>
      </c>
      <c r="K10251">
        <v>0</v>
      </c>
    </row>
    <row r="10252" spans="1:14" hidden="1" x14ac:dyDescent="0.2">
      <c r="A10252" t="s">
        <v>106</v>
      </c>
      <c r="B10252" t="s">
        <v>1463</v>
      </c>
      <c r="C10252" t="s">
        <v>1145</v>
      </c>
      <c r="E10252" t="s">
        <v>46</v>
      </c>
      <c r="I10252">
        <v>0</v>
      </c>
      <c r="J10252">
        <v>28.5</v>
      </c>
      <c r="K10252">
        <v>0</v>
      </c>
    </row>
    <row r="10253" spans="1:14" hidden="1" x14ac:dyDescent="0.2">
      <c r="A10253" t="s">
        <v>106</v>
      </c>
      <c r="B10253" t="s">
        <v>1463</v>
      </c>
      <c r="C10253" t="s">
        <v>1145</v>
      </c>
      <c r="E10253" t="s">
        <v>116</v>
      </c>
      <c r="I10253">
        <v>0</v>
      </c>
      <c r="J10253">
        <v>28.5</v>
      </c>
      <c r="K10253">
        <v>0</v>
      </c>
      <c r="N10253" t="s">
        <v>1471</v>
      </c>
    </row>
    <row r="10254" spans="1:14" hidden="1" x14ac:dyDescent="0.2">
      <c r="A10254" t="s">
        <v>106</v>
      </c>
      <c r="B10254" t="s">
        <v>1463</v>
      </c>
      <c r="C10254" t="s">
        <v>1145</v>
      </c>
      <c r="E10254" t="s">
        <v>92</v>
      </c>
      <c r="I10254">
        <v>0</v>
      </c>
      <c r="J10254">
        <v>28.5</v>
      </c>
      <c r="K10254">
        <v>0</v>
      </c>
      <c r="N10254" t="s">
        <v>1465</v>
      </c>
    </row>
    <row r="10255" spans="1:14" hidden="1" x14ac:dyDescent="0.2">
      <c r="A10255" t="s">
        <v>106</v>
      </c>
      <c r="B10255" t="s">
        <v>1463</v>
      </c>
      <c r="C10255" t="s">
        <v>1145</v>
      </c>
      <c r="E10255" t="s">
        <v>1294</v>
      </c>
      <c r="F10255" t="s">
        <v>1295</v>
      </c>
      <c r="G10255" t="s">
        <v>134</v>
      </c>
      <c r="H10255" t="s">
        <v>64</v>
      </c>
      <c r="I10255">
        <v>0</v>
      </c>
      <c r="J10255">
        <v>28.5</v>
      </c>
      <c r="K10255">
        <v>0</v>
      </c>
      <c r="L10255" t="s">
        <v>24</v>
      </c>
      <c r="M10255" t="s">
        <v>1236</v>
      </c>
    </row>
    <row r="10256" spans="1:14" hidden="1" x14ac:dyDescent="0.2">
      <c r="A10256" t="s">
        <v>106</v>
      </c>
      <c r="B10256" t="s">
        <v>1463</v>
      </c>
      <c r="C10256" t="s">
        <v>1145</v>
      </c>
      <c r="E10256" t="s">
        <v>1466</v>
      </c>
      <c r="F10256" t="s">
        <v>1426</v>
      </c>
      <c r="G10256" t="s">
        <v>134</v>
      </c>
      <c r="H10256" t="s">
        <v>32</v>
      </c>
      <c r="I10256">
        <v>0</v>
      </c>
      <c r="J10256">
        <v>28.5</v>
      </c>
      <c r="K10256">
        <v>0</v>
      </c>
      <c r="L10256" t="s">
        <v>24</v>
      </c>
      <c r="M10256" t="s">
        <v>1293</v>
      </c>
    </row>
    <row r="10257" spans="1:14" hidden="1" x14ac:dyDescent="0.2">
      <c r="A10257" t="s">
        <v>106</v>
      </c>
      <c r="B10257" t="s">
        <v>1463</v>
      </c>
      <c r="C10257" t="s">
        <v>1145</v>
      </c>
      <c r="E10257" t="s">
        <v>1307</v>
      </c>
      <c r="F10257" t="s">
        <v>1308</v>
      </c>
      <c r="G10257" t="s">
        <v>134</v>
      </c>
      <c r="H10257" t="s">
        <v>32</v>
      </c>
      <c r="I10257">
        <v>0</v>
      </c>
      <c r="J10257">
        <v>28.5</v>
      </c>
      <c r="K10257">
        <v>0</v>
      </c>
      <c r="L10257" t="s">
        <v>24</v>
      </c>
      <c r="M10257" t="s">
        <v>1244</v>
      </c>
      <c r="N10257" t="s">
        <v>1467</v>
      </c>
    </row>
    <row r="10258" spans="1:14" hidden="1" x14ac:dyDescent="0.2">
      <c r="A10258" t="s">
        <v>106</v>
      </c>
      <c r="B10258" t="s">
        <v>1463</v>
      </c>
      <c r="C10258" t="s">
        <v>1145</v>
      </c>
      <c r="E10258" t="s">
        <v>1260</v>
      </c>
      <c r="F10258" t="s">
        <v>1261</v>
      </c>
      <c r="G10258" t="s">
        <v>134</v>
      </c>
      <c r="H10258" t="s">
        <v>180</v>
      </c>
      <c r="I10258">
        <v>0</v>
      </c>
      <c r="J10258">
        <v>28.5</v>
      </c>
      <c r="K10258">
        <v>0</v>
      </c>
      <c r="L10258" t="s">
        <v>24</v>
      </c>
      <c r="M10258" t="s">
        <v>616</v>
      </c>
    </row>
    <row r="10259" spans="1:14" hidden="1" x14ac:dyDescent="0.2">
      <c r="A10259" t="s">
        <v>106</v>
      </c>
      <c r="B10259" t="s">
        <v>1463</v>
      </c>
      <c r="C10259" t="s">
        <v>1145</v>
      </c>
      <c r="E10259" t="s">
        <v>1331</v>
      </c>
      <c r="F10259" t="s">
        <v>1332</v>
      </c>
      <c r="G10259" t="s">
        <v>1191</v>
      </c>
      <c r="H10259" t="s">
        <v>145</v>
      </c>
      <c r="I10259">
        <v>0</v>
      </c>
      <c r="J10259">
        <v>28.5</v>
      </c>
      <c r="K10259">
        <v>0</v>
      </c>
      <c r="L10259" t="s">
        <v>24</v>
      </c>
      <c r="M10259" t="s">
        <v>1333</v>
      </c>
    </row>
    <row r="10260" spans="1:14" hidden="1" x14ac:dyDescent="0.2">
      <c r="A10260" t="s">
        <v>106</v>
      </c>
      <c r="B10260" t="s">
        <v>1463</v>
      </c>
      <c r="C10260" t="s">
        <v>1145</v>
      </c>
      <c r="E10260" t="s">
        <v>1268</v>
      </c>
      <c r="F10260" t="s">
        <v>629</v>
      </c>
      <c r="G10260" t="s">
        <v>134</v>
      </c>
      <c r="H10260" t="s">
        <v>32</v>
      </c>
      <c r="I10260">
        <v>0</v>
      </c>
      <c r="J10260">
        <v>28.5</v>
      </c>
      <c r="K10260">
        <v>0</v>
      </c>
      <c r="L10260" t="s">
        <v>162</v>
      </c>
    </row>
    <row r="10261" spans="1:14" hidden="1" x14ac:dyDescent="0.2">
      <c r="A10261" t="s">
        <v>106</v>
      </c>
      <c r="B10261" t="s">
        <v>1463</v>
      </c>
      <c r="C10261" t="s">
        <v>1145</v>
      </c>
      <c r="E10261" t="s">
        <v>628</v>
      </c>
      <c r="F10261" t="s">
        <v>629</v>
      </c>
      <c r="G10261" t="s">
        <v>134</v>
      </c>
      <c r="H10261" t="s">
        <v>32</v>
      </c>
      <c r="I10261">
        <v>0</v>
      </c>
      <c r="J10261">
        <v>28.5</v>
      </c>
      <c r="K10261">
        <v>0</v>
      </c>
      <c r="L10261" t="s">
        <v>162</v>
      </c>
      <c r="N10261" t="s">
        <v>1468</v>
      </c>
    </row>
    <row r="10262" spans="1:14" hidden="1" x14ac:dyDescent="0.2">
      <c r="A10262" t="s">
        <v>106</v>
      </c>
      <c r="B10262" t="s">
        <v>1463</v>
      </c>
      <c r="C10262" t="s">
        <v>1145</v>
      </c>
      <c r="E10262" t="s">
        <v>1291</v>
      </c>
      <c r="F10262" t="s">
        <v>1292</v>
      </c>
      <c r="G10262" t="s">
        <v>134</v>
      </c>
      <c r="H10262" t="s">
        <v>32</v>
      </c>
      <c r="I10262">
        <v>0</v>
      </c>
      <c r="J10262">
        <v>28.5</v>
      </c>
      <c r="K10262">
        <v>0</v>
      </c>
      <c r="L10262" t="s">
        <v>24</v>
      </c>
      <c r="M10262" t="s">
        <v>1293</v>
      </c>
    </row>
    <row r="10263" spans="1:14" hidden="1" x14ac:dyDescent="0.2">
      <c r="A10263" t="s">
        <v>106</v>
      </c>
      <c r="B10263" t="s">
        <v>1463</v>
      </c>
      <c r="C10263" t="s">
        <v>1145</v>
      </c>
      <c r="E10263" t="s">
        <v>1289</v>
      </c>
      <c r="F10263" t="s">
        <v>1290</v>
      </c>
      <c r="G10263" t="s">
        <v>1191</v>
      </c>
      <c r="H10263" t="s">
        <v>32</v>
      </c>
      <c r="I10263">
        <v>0</v>
      </c>
      <c r="J10263">
        <v>28.5</v>
      </c>
      <c r="K10263">
        <v>0</v>
      </c>
      <c r="L10263" t="s">
        <v>24</v>
      </c>
      <c r="M10263" t="s">
        <v>1229</v>
      </c>
    </row>
    <row r="10264" spans="1:14" hidden="1" x14ac:dyDescent="0.2">
      <c r="A10264" t="s">
        <v>106</v>
      </c>
      <c r="B10264" t="s">
        <v>1463</v>
      </c>
      <c r="C10264" t="s">
        <v>1145</v>
      </c>
      <c r="E10264" t="s">
        <v>1240</v>
      </c>
      <c r="F10264" t="s">
        <v>1241</v>
      </c>
      <c r="G10264" t="s">
        <v>134</v>
      </c>
      <c r="H10264" t="s">
        <v>64</v>
      </c>
      <c r="I10264">
        <v>0</v>
      </c>
      <c r="J10264">
        <v>28.5</v>
      </c>
      <c r="K10264">
        <v>0</v>
      </c>
      <c r="L10264" t="s">
        <v>24</v>
      </c>
      <c r="M10264" t="s">
        <v>1152</v>
      </c>
    </row>
    <row r="10265" spans="1:14" hidden="1" x14ac:dyDescent="0.2">
      <c r="A10265" t="s">
        <v>106</v>
      </c>
      <c r="B10265" t="s">
        <v>1463</v>
      </c>
      <c r="C10265" t="s">
        <v>1145</v>
      </c>
      <c r="E10265" t="s">
        <v>1219</v>
      </c>
      <c r="F10265" t="s">
        <v>1214</v>
      </c>
      <c r="G10265" t="s">
        <v>134</v>
      </c>
      <c r="H10265" t="s">
        <v>1215</v>
      </c>
      <c r="I10265">
        <v>0</v>
      </c>
      <c r="J10265">
        <v>28.5</v>
      </c>
      <c r="K10265">
        <v>0</v>
      </c>
      <c r="L10265" t="s">
        <v>135</v>
      </c>
      <c r="M10265" t="s">
        <v>1216</v>
      </c>
    </row>
    <row r="10266" spans="1:14" hidden="1" x14ac:dyDescent="0.2">
      <c r="A10266" t="s">
        <v>106</v>
      </c>
      <c r="B10266" t="s">
        <v>1463</v>
      </c>
      <c r="C10266" t="s">
        <v>1145</v>
      </c>
      <c r="E10266" t="s">
        <v>1195</v>
      </c>
      <c r="F10266" t="s">
        <v>1196</v>
      </c>
      <c r="G10266" t="s">
        <v>134</v>
      </c>
      <c r="H10266" t="s">
        <v>64</v>
      </c>
      <c r="I10266">
        <v>0</v>
      </c>
      <c r="J10266">
        <v>28.5</v>
      </c>
      <c r="K10266">
        <v>0</v>
      </c>
      <c r="L10266" t="s">
        <v>24</v>
      </c>
      <c r="M10266" t="s">
        <v>1197</v>
      </c>
    </row>
    <row r="10267" spans="1:14" hidden="1" x14ac:dyDescent="0.2">
      <c r="A10267" t="s">
        <v>106</v>
      </c>
      <c r="B10267" t="s">
        <v>1463</v>
      </c>
      <c r="C10267" t="s">
        <v>1145</v>
      </c>
      <c r="E10267" t="s">
        <v>1343</v>
      </c>
      <c r="F10267" t="s">
        <v>1344</v>
      </c>
      <c r="I10267">
        <v>0</v>
      </c>
      <c r="J10267">
        <v>28.5</v>
      </c>
      <c r="K10267">
        <v>0</v>
      </c>
      <c r="L10267" t="s">
        <v>217</v>
      </c>
      <c r="M10267" t="s">
        <v>1345</v>
      </c>
    </row>
    <row r="10268" spans="1:14" hidden="1" x14ac:dyDescent="0.2">
      <c r="A10268" t="s">
        <v>106</v>
      </c>
      <c r="B10268" t="s">
        <v>1463</v>
      </c>
      <c r="C10268" t="s">
        <v>1145</v>
      </c>
      <c r="E10268" t="s">
        <v>1331</v>
      </c>
      <c r="F10268" t="s">
        <v>1332</v>
      </c>
      <c r="G10268" t="s">
        <v>1191</v>
      </c>
      <c r="H10268" t="s">
        <v>145</v>
      </c>
      <c r="I10268">
        <v>0</v>
      </c>
      <c r="J10268">
        <v>28.5</v>
      </c>
      <c r="K10268">
        <v>0</v>
      </c>
      <c r="L10268" t="s">
        <v>24</v>
      </c>
      <c r="M10268" t="s">
        <v>1333</v>
      </c>
    </row>
    <row r="10269" spans="1:14" hidden="1" x14ac:dyDescent="0.2">
      <c r="A10269" t="s">
        <v>106</v>
      </c>
      <c r="B10269" t="s">
        <v>1463</v>
      </c>
      <c r="C10269" t="s">
        <v>1145</v>
      </c>
      <c r="E10269" t="s">
        <v>1307</v>
      </c>
      <c r="F10269" t="s">
        <v>1308</v>
      </c>
      <c r="G10269" t="s">
        <v>134</v>
      </c>
      <c r="H10269" t="s">
        <v>32</v>
      </c>
      <c r="I10269">
        <v>0</v>
      </c>
      <c r="J10269">
        <v>28.5</v>
      </c>
      <c r="K10269">
        <v>0</v>
      </c>
      <c r="L10269" t="s">
        <v>24</v>
      </c>
      <c r="M10269" t="s">
        <v>1244</v>
      </c>
      <c r="N10269" t="s">
        <v>1469</v>
      </c>
    </row>
    <row r="10270" spans="1:14" hidden="1" x14ac:dyDescent="0.2">
      <c r="A10270" t="s">
        <v>106</v>
      </c>
      <c r="B10270" t="s">
        <v>1463</v>
      </c>
      <c r="C10270" t="s">
        <v>1145</v>
      </c>
      <c r="E10270" t="s">
        <v>1181</v>
      </c>
      <c r="F10270" t="s">
        <v>1182</v>
      </c>
      <c r="G10270" t="s">
        <v>134</v>
      </c>
      <c r="H10270" t="s">
        <v>32</v>
      </c>
      <c r="I10270">
        <v>0</v>
      </c>
      <c r="J10270">
        <v>28.5</v>
      </c>
      <c r="K10270">
        <v>0</v>
      </c>
      <c r="L10270" t="s">
        <v>24</v>
      </c>
      <c r="M10270" t="s">
        <v>1173</v>
      </c>
    </row>
    <row r="10271" spans="1:14" hidden="1" x14ac:dyDescent="0.2">
      <c r="A10271" t="s">
        <v>107</v>
      </c>
      <c r="B10271" t="s">
        <v>1463</v>
      </c>
      <c r="C10271" t="s">
        <v>1145</v>
      </c>
      <c r="E10271" t="s">
        <v>20</v>
      </c>
      <c r="I10271">
        <v>0</v>
      </c>
      <c r="J10271">
        <v>28.5</v>
      </c>
      <c r="K10271">
        <v>0</v>
      </c>
      <c r="N10271" t="s">
        <v>1464</v>
      </c>
    </row>
    <row r="10272" spans="1:14" hidden="1" x14ac:dyDescent="0.2">
      <c r="A10272" t="s">
        <v>107</v>
      </c>
      <c r="B10272" t="s">
        <v>1463</v>
      </c>
      <c r="C10272" t="s">
        <v>1145</v>
      </c>
      <c r="E10272" t="s">
        <v>17</v>
      </c>
      <c r="I10272">
        <v>0</v>
      </c>
      <c r="J10272">
        <v>28.5</v>
      </c>
      <c r="K10272">
        <v>0</v>
      </c>
    </row>
    <row r="10273" spans="1:14" hidden="1" x14ac:dyDescent="0.2">
      <c r="A10273" t="s">
        <v>107</v>
      </c>
      <c r="B10273" t="s">
        <v>1463</v>
      </c>
      <c r="C10273" t="s">
        <v>1145</v>
      </c>
      <c r="E10273" t="s">
        <v>557</v>
      </c>
      <c r="I10273">
        <v>0</v>
      </c>
      <c r="J10273">
        <v>28.5</v>
      </c>
      <c r="K10273">
        <v>0</v>
      </c>
    </row>
    <row r="10274" spans="1:14" hidden="1" x14ac:dyDescent="0.2">
      <c r="A10274" t="s">
        <v>107</v>
      </c>
      <c r="B10274" t="s">
        <v>1463</v>
      </c>
      <c r="C10274" t="s">
        <v>1145</v>
      </c>
      <c r="E10274" t="s">
        <v>46</v>
      </c>
      <c r="I10274">
        <v>0</v>
      </c>
      <c r="J10274">
        <v>28.5</v>
      </c>
      <c r="K10274">
        <v>0</v>
      </c>
    </row>
    <row r="10275" spans="1:14" hidden="1" x14ac:dyDescent="0.2">
      <c r="A10275" t="s">
        <v>107</v>
      </c>
      <c r="B10275" t="s">
        <v>1463</v>
      </c>
      <c r="C10275" t="s">
        <v>1145</v>
      </c>
      <c r="E10275" t="s">
        <v>116</v>
      </c>
      <c r="I10275">
        <v>0</v>
      </c>
      <c r="J10275">
        <v>28.5</v>
      </c>
      <c r="K10275">
        <v>0</v>
      </c>
      <c r="N10275" t="s">
        <v>1471</v>
      </c>
    </row>
    <row r="10276" spans="1:14" hidden="1" x14ac:dyDescent="0.2">
      <c r="A10276" t="s">
        <v>107</v>
      </c>
      <c r="B10276" t="s">
        <v>1463</v>
      </c>
      <c r="C10276" t="s">
        <v>1145</v>
      </c>
      <c r="E10276" t="s">
        <v>92</v>
      </c>
      <c r="I10276">
        <v>0</v>
      </c>
      <c r="J10276">
        <v>28.5</v>
      </c>
      <c r="K10276">
        <v>0</v>
      </c>
      <c r="N10276" t="s">
        <v>1465</v>
      </c>
    </row>
    <row r="10277" spans="1:14" hidden="1" x14ac:dyDescent="0.2">
      <c r="A10277" t="s">
        <v>107</v>
      </c>
      <c r="B10277" t="s">
        <v>1463</v>
      </c>
      <c r="C10277" t="s">
        <v>1145</v>
      </c>
      <c r="E10277" t="s">
        <v>1294</v>
      </c>
      <c r="F10277" t="s">
        <v>1295</v>
      </c>
      <c r="G10277" t="s">
        <v>134</v>
      </c>
      <c r="H10277" t="s">
        <v>64</v>
      </c>
      <c r="I10277">
        <v>0</v>
      </c>
      <c r="J10277">
        <v>28.5</v>
      </c>
      <c r="K10277">
        <v>0</v>
      </c>
      <c r="L10277" t="s">
        <v>24</v>
      </c>
      <c r="M10277" t="s">
        <v>1236</v>
      </c>
    </row>
    <row r="10278" spans="1:14" hidden="1" x14ac:dyDescent="0.2">
      <c r="A10278" t="s">
        <v>107</v>
      </c>
      <c r="B10278" t="s">
        <v>1463</v>
      </c>
      <c r="C10278" t="s">
        <v>1145</v>
      </c>
      <c r="E10278" t="s">
        <v>1466</v>
      </c>
      <c r="F10278" t="s">
        <v>1426</v>
      </c>
      <c r="G10278" t="s">
        <v>134</v>
      </c>
      <c r="H10278" t="s">
        <v>32</v>
      </c>
      <c r="I10278">
        <v>0</v>
      </c>
      <c r="J10278">
        <v>28.5</v>
      </c>
      <c r="K10278">
        <v>0</v>
      </c>
      <c r="L10278" t="s">
        <v>24</v>
      </c>
      <c r="M10278" t="s">
        <v>1293</v>
      </c>
    </row>
    <row r="10279" spans="1:14" hidden="1" x14ac:dyDescent="0.2">
      <c r="A10279" t="s">
        <v>107</v>
      </c>
      <c r="B10279" t="s">
        <v>1463</v>
      </c>
      <c r="C10279" t="s">
        <v>1145</v>
      </c>
      <c r="E10279" t="s">
        <v>1307</v>
      </c>
      <c r="F10279" t="s">
        <v>1308</v>
      </c>
      <c r="G10279" t="s">
        <v>134</v>
      </c>
      <c r="H10279" t="s">
        <v>32</v>
      </c>
      <c r="I10279">
        <v>0</v>
      </c>
      <c r="J10279">
        <v>28.5</v>
      </c>
      <c r="K10279">
        <v>0</v>
      </c>
      <c r="L10279" t="s">
        <v>24</v>
      </c>
      <c r="M10279" t="s">
        <v>1244</v>
      </c>
      <c r="N10279" t="s">
        <v>1467</v>
      </c>
    </row>
    <row r="10280" spans="1:14" hidden="1" x14ac:dyDescent="0.2">
      <c r="A10280" t="s">
        <v>107</v>
      </c>
      <c r="B10280" t="s">
        <v>1463</v>
      </c>
      <c r="C10280" t="s">
        <v>1145</v>
      </c>
      <c r="E10280" t="s">
        <v>1260</v>
      </c>
      <c r="F10280" t="s">
        <v>1261</v>
      </c>
      <c r="G10280" t="s">
        <v>134</v>
      </c>
      <c r="H10280" t="s">
        <v>180</v>
      </c>
      <c r="I10280">
        <v>0</v>
      </c>
      <c r="J10280">
        <v>28.5</v>
      </c>
      <c r="K10280">
        <v>0</v>
      </c>
      <c r="L10280" t="s">
        <v>24</v>
      </c>
      <c r="M10280" t="s">
        <v>616</v>
      </c>
    </row>
    <row r="10281" spans="1:14" hidden="1" x14ac:dyDescent="0.2">
      <c r="A10281" t="s">
        <v>107</v>
      </c>
      <c r="B10281" t="s">
        <v>1463</v>
      </c>
      <c r="C10281" t="s">
        <v>1145</v>
      </c>
      <c r="E10281" t="s">
        <v>1331</v>
      </c>
      <c r="F10281" t="s">
        <v>1332</v>
      </c>
      <c r="G10281" t="s">
        <v>1191</v>
      </c>
      <c r="H10281" t="s">
        <v>145</v>
      </c>
      <c r="I10281">
        <v>0</v>
      </c>
      <c r="J10281">
        <v>28.5</v>
      </c>
      <c r="K10281">
        <v>0</v>
      </c>
      <c r="L10281" t="s">
        <v>24</v>
      </c>
      <c r="M10281" t="s">
        <v>1333</v>
      </c>
    </row>
    <row r="10282" spans="1:14" hidden="1" x14ac:dyDescent="0.2">
      <c r="A10282" t="s">
        <v>107</v>
      </c>
      <c r="B10282" t="s">
        <v>1463</v>
      </c>
      <c r="C10282" t="s">
        <v>1145</v>
      </c>
      <c r="E10282" t="s">
        <v>1268</v>
      </c>
      <c r="F10282" t="s">
        <v>629</v>
      </c>
      <c r="G10282" t="s">
        <v>134</v>
      </c>
      <c r="H10282" t="s">
        <v>32</v>
      </c>
      <c r="I10282">
        <v>0</v>
      </c>
      <c r="J10282">
        <v>28.5</v>
      </c>
      <c r="K10282">
        <v>0</v>
      </c>
      <c r="L10282" t="s">
        <v>162</v>
      </c>
    </row>
    <row r="10283" spans="1:14" hidden="1" x14ac:dyDescent="0.2">
      <c r="A10283" t="s">
        <v>107</v>
      </c>
      <c r="B10283" t="s">
        <v>1463</v>
      </c>
      <c r="C10283" t="s">
        <v>1145</v>
      </c>
      <c r="E10283" t="s">
        <v>628</v>
      </c>
      <c r="F10283" t="s">
        <v>629</v>
      </c>
      <c r="G10283" t="s">
        <v>134</v>
      </c>
      <c r="H10283" t="s">
        <v>32</v>
      </c>
      <c r="I10283">
        <v>0</v>
      </c>
      <c r="J10283">
        <v>28.5</v>
      </c>
      <c r="K10283">
        <v>0</v>
      </c>
      <c r="L10283" t="s">
        <v>162</v>
      </c>
      <c r="N10283" t="s">
        <v>1468</v>
      </c>
    </row>
    <row r="10284" spans="1:14" hidden="1" x14ac:dyDescent="0.2">
      <c r="A10284" t="s">
        <v>107</v>
      </c>
      <c r="B10284" t="s">
        <v>1463</v>
      </c>
      <c r="C10284" t="s">
        <v>1145</v>
      </c>
      <c r="E10284" t="s">
        <v>1291</v>
      </c>
      <c r="F10284" t="s">
        <v>1292</v>
      </c>
      <c r="G10284" t="s">
        <v>134</v>
      </c>
      <c r="H10284" t="s">
        <v>32</v>
      </c>
      <c r="I10284">
        <v>0</v>
      </c>
      <c r="J10284">
        <v>28.5</v>
      </c>
      <c r="K10284">
        <v>0</v>
      </c>
      <c r="L10284" t="s">
        <v>24</v>
      </c>
      <c r="M10284" t="s">
        <v>1293</v>
      </c>
    </row>
    <row r="10285" spans="1:14" hidden="1" x14ac:dyDescent="0.2">
      <c r="A10285" t="s">
        <v>107</v>
      </c>
      <c r="B10285" t="s">
        <v>1463</v>
      </c>
      <c r="C10285" t="s">
        <v>1145</v>
      </c>
      <c r="E10285" t="s">
        <v>1289</v>
      </c>
      <c r="F10285" t="s">
        <v>1290</v>
      </c>
      <c r="G10285" t="s">
        <v>1191</v>
      </c>
      <c r="H10285" t="s">
        <v>32</v>
      </c>
      <c r="I10285">
        <v>0</v>
      </c>
      <c r="J10285">
        <v>28.5</v>
      </c>
      <c r="K10285">
        <v>0</v>
      </c>
      <c r="L10285" t="s">
        <v>24</v>
      </c>
      <c r="M10285" t="s">
        <v>1229</v>
      </c>
    </row>
    <row r="10286" spans="1:14" hidden="1" x14ac:dyDescent="0.2">
      <c r="A10286" t="s">
        <v>107</v>
      </c>
      <c r="B10286" t="s">
        <v>1463</v>
      </c>
      <c r="C10286" t="s">
        <v>1145</v>
      </c>
      <c r="E10286" t="s">
        <v>1240</v>
      </c>
      <c r="F10286" t="s">
        <v>1241</v>
      </c>
      <c r="G10286" t="s">
        <v>134</v>
      </c>
      <c r="H10286" t="s">
        <v>64</v>
      </c>
      <c r="I10286">
        <v>0</v>
      </c>
      <c r="J10286">
        <v>28.5</v>
      </c>
      <c r="K10286">
        <v>0</v>
      </c>
      <c r="L10286" t="s">
        <v>24</v>
      </c>
      <c r="M10286" t="s">
        <v>1152</v>
      </c>
    </row>
    <row r="10287" spans="1:14" hidden="1" x14ac:dyDescent="0.2">
      <c r="A10287" t="s">
        <v>107</v>
      </c>
      <c r="B10287" t="s">
        <v>1463</v>
      </c>
      <c r="C10287" t="s">
        <v>1145</v>
      </c>
      <c r="E10287" t="s">
        <v>1219</v>
      </c>
      <c r="F10287" t="s">
        <v>1214</v>
      </c>
      <c r="G10287" t="s">
        <v>134</v>
      </c>
      <c r="H10287" t="s">
        <v>1215</v>
      </c>
      <c r="I10287">
        <v>0</v>
      </c>
      <c r="J10287">
        <v>28.5</v>
      </c>
      <c r="K10287">
        <v>0</v>
      </c>
      <c r="L10287" t="s">
        <v>135</v>
      </c>
      <c r="M10287" t="s">
        <v>1216</v>
      </c>
    </row>
    <row r="10288" spans="1:14" hidden="1" x14ac:dyDescent="0.2">
      <c r="A10288" t="s">
        <v>107</v>
      </c>
      <c r="B10288" t="s">
        <v>1463</v>
      </c>
      <c r="C10288" t="s">
        <v>1145</v>
      </c>
      <c r="E10288" t="s">
        <v>1195</v>
      </c>
      <c r="F10288" t="s">
        <v>1196</v>
      </c>
      <c r="G10288" t="s">
        <v>134</v>
      </c>
      <c r="H10288" t="s">
        <v>64</v>
      </c>
      <c r="I10288">
        <v>0</v>
      </c>
      <c r="J10288">
        <v>28.5</v>
      </c>
      <c r="K10288">
        <v>0</v>
      </c>
      <c r="L10288" t="s">
        <v>24</v>
      </c>
      <c r="M10288" t="s">
        <v>1197</v>
      </c>
    </row>
    <row r="10289" spans="1:14" hidden="1" x14ac:dyDescent="0.2">
      <c r="A10289" t="s">
        <v>107</v>
      </c>
      <c r="B10289" t="s">
        <v>1463</v>
      </c>
      <c r="C10289" t="s">
        <v>1145</v>
      </c>
      <c r="E10289" t="s">
        <v>1343</v>
      </c>
      <c r="F10289" t="s">
        <v>1344</v>
      </c>
      <c r="I10289">
        <v>0</v>
      </c>
      <c r="J10289">
        <v>28.5</v>
      </c>
      <c r="K10289">
        <v>0</v>
      </c>
      <c r="L10289" t="s">
        <v>217</v>
      </c>
      <c r="M10289" t="s">
        <v>1345</v>
      </c>
    </row>
    <row r="10290" spans="1:14" hidden="1" x14ac:dyDescent="0.2">
      <c r="A10290" t="s">
        <v>107</v>
      </c>
      <c r="B10290" t="s">
        <v>1463</v>
      </c>
      <c r="C10290" t="s">
        <v>1145</v>
      </c>
      <c r="E10290" t="s">
        <v>1331</v>
      </c>
      <c r="F10290" t="s">
        <v>1332</v>
      </c>
      <c r="G10290" t="s">
        <v>1191</v>
      </c>
      <c r="H10290" t="s">
        <v>145</v>
      </c>
      <c r="I10290">
        <v>0</v>
      </c>
      <c r="J10290">
        <v>28.5</v>
      </c>
      <c r="K10290">
        <v>0</v>
      </c>
      <c r="L10290" t="s">
        <v>24</v>
      </c>
      <c r="M10290" t="s">
        <v>1333</v>
      </c>
    </row>
    <row r="10291" spans="1:14" hidden="1" x14ac:dyDescent="0.2">
      <c r="A10291" t="s">
        <v>107</v>
      </c>
      <c r="B10291" t="s">
        <v>1463</v>
      </c>
      <c r="C10291" t="s">
        <v>1145</v>
      </c>
      <c r="E10291" t="s">
        <v>1307</v>
      </c>
      <c r="F10291" t="s">
        <v>1308</v>
      </c>
      <c r="G10291" t="s">
        <v>134</v>
      </c>
      <c r="H10291" t="s">
        <v>32</v>
      </c>
      <c r="I10291">
        <v>0</v>
      </c>
      <c r="J10291">
        <v>28.5</v>
      </c>
      <c r="K10291">
        <v>0</v>
      </c>
      <c r="L10291" t="s">
        <v>24</v>
      </c>
      <c r="M10291" t="s">
        <v>1244</v>
      </c>
      <c r="N10291" t="s">
        <v>1469</v>
      </c>
    </row>
    <row r="10292" spans="1:14" hidden="1" x14ac:dyDescent="0.2">
      <c r="A10292" t="s">
        <v>107</v>
      </c>
      <c r="B10292" t="s">
        <v>1463</v>
      </c>
      <c r="C10292" t="s">
        <v>1145</v>
      </c>
      <c r="E10292" t="s">
        <v>1181</v>
      </c>
      <c r="F10292" t="s">
        <v>1182</v>
      </c>
      <c r="G10292" t="s">
        <v>134</v>
      </c>
      <c r="H10292" t="s">
        <v>32</v>
      </c>
      <c r="I10292">
        <v>0</v>
      </c>
      <c r="J10292">
        <v>28.5</v>
      </c>
      <c r="K10292">
        <v>0</v>
      </c>
      <c r="L10292" t="s">
        <v>24</v>
      </c>
      <c r="M10292" t="s">
        <v>1173</v>
      </c>
    </row>
    <row r="10293" spans="1:14" hidden="1" x14ac:dyDescent="0.2">
      <c r="A10293" t="s">
        <v>108</v>
      </c>
      <c r="B10293" t="s">
        <v>1463</v>
      </c>
      <c r="C10293" t="s">
        <v>1145</v>
      </c>
      <c r="E10293" t="s">
        <v>20</v>
      </c>
      <c r="I10293">
        <v>8</v>
      </c>
      <c r="J10293">
        <v>28.5</v>
      </c>
      <c r="K10293">
        <v>228</v>
      </c>
      <c r="N10293" t="s">
        <v>1470</v>
      </c>
    </row>
    <row r="10294" spans="1:14" hidden="1" x14ac:dyDescent="0.2">
      <c r="A10294" t="s">
        <v>108</v>
      </c>
      <c r="B10294" t="s">
        <v>1463</v>
      </c>
      <c r="C10294" t="s">
        <v>1145</v>
      </c>
      <c r="E10294" t="s">
        <v>17</v>
      </c>
      <c r="I10294">
        <v>0</v>
      </c>
      <c r="J10294">
        <v>28.5</v>
      </c>
      <c r="K10294">
        <v>0</v>
      </c>
    </row>
    <row r="10295" spans="1:14" hidden="1" x14ac:dyDescent="0.2">
      <c r="A10295" t="s">
        <v>108</v>
      </c>
      <c r="B10295" t="s">
        <v>1463</v>
      </c>
      <c r="C10295" t="s">
        <v>1145</v>
      </c>
      <c r="E10295" t="s">
        <v>557</v>
      </c>
      <c r="I10295">
        <v>0</v>
      </c>
      <c r="J10295">
        <v>28.5</v>
      </c>
      <c r="K10295">
        <v>0</v>
      </c>
    </row>
    <row r="10296" spans="1:14" hidden="1" x14ac:dyDescent="0.2">
      <c r="A10296" t="s">
        <v>108</v>
      </c>
      <c r="B10296" t="s">
        <v>1463</v>
      </c>
      <c r="C10296" t="s">
        <v>1145</v>
      </c>
      <c r="E10296" t="s">
        <v>46</v>
      </c>
      <c r="I10296">
        <v>0</v>
      </c>
      <c r="J10296">
        <v>28.5</v>
      </c>
      <c r="K10296">
        <v>0</v>
      </c>
    </row>
    <row r="10297" spans="1:14" hidden="1" x14ac:dyDescent="0.2">
      <c r="A10297" t="s">
        <v>108</v>
      </c>
      <c r="B10297" t="s">
        <v>1463</v>
      </c>
      <c r="C10297" t="s">
        <v>1145</v>
      </c>
      <c r="E10297" t="s">
        <v>116</v>
      </c>
      <c r="I10297">
        <v>0</v>
      </c>
      <c r="J10297">
        <v>28.5</v>
      </c>
      <c r="K10297">
        <v>0</v>
      </c>
      <c r="N10297" t="s">
        <v>1471</v>
      </c>
    </row>
    <row r="10298" spans="1:14" hidden="1" x14ac:dyDescent="0.2">
      <c r="A10298" t="s">
        <v>108</v>
      </c>
      <c r="B10298" t="s">
        <v>1463</v>
      </c>
      <c r="C10298" t="s">
        <v>1145</v>
      </c>
      <c r="E10298" t="s">
        <v>92</v>
      </c>
      <c r="I10298">
        <v>0</v>
      </c>
      <c r="J10298">
        <v>28.5</v>
      </c>
      <c r="K10298">
        <v>0</v>
      </c>
      <c r="N10298" t="s">
        <v>1465</v>
      </c>
    </row>
    <row r="10299" spans="1:14" hidden="1" x14ac:dyDescent="0.2">
      <c r="A10299" t="s">
        <v>108</v>
      </c>
      <c r="B10299" t="s">
        <v>1463</v>
      </c>
      <c r="C10299" t="s">
        <v>1145</v>
      </c>
      <c r="E10299" t="s">
        <v>1294</v>
      </c>
      <c r="F10299" t="s">
        <v>1295</v>
      </c>
      <c r="G10299" t="s">
        <v>134</v>
      </c>
      <c r="H10299" t="s">
        <v>64</v>
      </c>
      <c r="I10299">
        <v>0</v>
      </c>
      <c r="J10299">
        <v>28.5</v>
      </c>
      <c r="K10299">
        <v>0</v>
      </c>
      <c r="L10299" t="s">
        <v>24</v>
      </c>
      <c r="M10299" t="s">
        <v>1236</v>
      </c>
    </row>
    <row r="10300" spans="1:14" hidden="1" x14ac:dyDescent="0.2">
      <c r="A10300" t="s">
        <v>108</v>
      </c>
      <c r="B10300" t="s">
        <v>1463</v>
      </c>
      <c r="C10300" t="s">
        <v>1145</v>
      </c>
      <c r="E10300" t="s">
        <v>1466</v>
      </c>
      <c r="F10300" t="s">
        <v>1426</v>
      </c>
      <c r="G10300" t="s">
        <v>134</v>
      </c>
      <c r="H10300" t="s">
        <v>32</v>
      </c>
      <c r="I10300">
        <v>0</v>
      </c>
      <c r="J10300">
        <v>28.5</v>
      </c>
      <c r="K10300">
        <v>0</v>
      </c>
      <c r="L10300" t="s">
        <v>24</v>
      </c>
      <c r="M10300" t="s">
        <v>1293</v>
      </c>
    </row>
    <row r="10301" spans="1:14" hidden="1" x14ac:dyDescent="0.2">
      <c r="A10301" t="s">
        <v>108</v>
      </c>
      <c r="B10301" t="s">
        <v>1463</v>
      </c>
      <c r="C10301" t="s">
        <v>1145</v>
      </c>
      <c r="E10301" t="s">
        <v>1307</v>
      </c>
      <c r="F10301" t="s">
        <v>1308</v>
      </c>
      <c r="G10301" t="s">
        <v>134</v>
      </c>
      <c r="H10301" t="s">
        <v>32</v>
      </c>
      <c r="I10301">
        <v>0</v>
      </c>
      <c r="J10301">
        <v>28.5</v>
      </c>
      <c r="K10301">
        <v>0</v>
      </c>
      <c r="L10301" t="s">
        <v>24</v>
      </c>
      <c r="M10301" t="s">
        <v>1244</v>
      </c>
      <c r="N10301" t="s">
        <v>1467</v>
      </c>
    </row>
    <row r="10302" spans="1:14" hidden="1" x14ac:dyDescent="0.2">
      <c r="A10302" t="s">
        <v>108</v>
      </c>
      <c r="B10302" t="s">
        <v>1463</v>
      </c>
      <c r="C10302" t="s">
        <v>1145</v>
      </c>
      <c r="E10302" t="s">
        <v>1260</v>
      </c>
      <c r="F10302" t="s">
        <v>1261</v>
      </c>
      <c r="G10302" t="s">
        <v>134</v>
      </c>
      <c r="H10302" t="s">
        <v>180</v>
      </c>
      <c r="I10302">
        <v>0</v>
      </c>
      <c r="J10302">
        <v>28.5</v>
      </c>
      <c r="K10302">
        <v>0</v>
      </c>
      <c r="L10302" t="s">
        <v>24</v>
      </c>
      <c r="M10302" t="s">
        <v>616</v>
      </c>
    </row>
    <row r="10303" spans="1:14" hidden="1" x14ac:dyDescent="0.2">
      <c r="A10303" t="s">
        <v>108</v>
      </c>
      <c r="B10303" t="s">
        <v>1463</v>
      </c>
      <c r="C10303" t="s">
        <v>1145</v>
      </c>
      <c r="E10303" t="s">
        <v>1331</v>
      </c>
      <c r="F10303" t="s">
        <v>1332</v>
      </c>
      <c r="G10303" t="s">
        <v>1191</v>
      </c>
      <c r="H10303" t="s">
        <v>145</v>
      </c>
      <c r="I10303">
        <v>0</v>
      </c>
      <c r="J10303">
        <v>28.5</v>
      </c>
      <c r="K10303">
        <v>0</v>
      </c>
      <c r="L10303" t="s">
        <v>24</v>
      </c>
      <c r="M10303" t="s">
        <v>1333</v>
      </c>
    </row>
    <row r="10304" spans="1:14" hidden="1" x14ac:dyDescent="0.2">
      <c r="A10304" t="s">
        <v>108</v>
      </c>
      <c r="B10304" t="s">
        <v>1463</v>
      </c>
      <c r="C10304" t="s">
        <v>1145</v>
      </c>
      <c r="E10304" t="s">
        <v>1268</v>
      </c>
      <c r="F10304" t="s">
        <v>629</v>
      </c>
      <c r="G10304" t="s">
        <v>134</v>
      </c>
      <c r="H10304" t="s">
        <v>32</v>
      </c>
      <c r="I10304">
        <v>0</v>
      </c>
      <c r="J10304">
        <v>28.5</v>
      </c>
      <c r="K10304">
        <v>0</v>
      </c>
      <c r="L10304" t="s">
        <v>162</v>
      </c>
    </row>
    <row r="10305" spans="1:14" hidden="1" x14ac:dyDescent="0.2">
      <c r="A10305" t="s">
        <v>108</v>
      </c>
      <c r="B10305" t="s">
        <v>1463</v>
      </c>
      <c r="C10305" t="s">
        <v>1145</v>
      </c>
      <c r="E10305" t="s">
        <v>628</v>
      </c>
      <c r="F10305" t="s">
        <v>629</v>
      </c>
      <c r="G10305" t="s">
        <v>134</v>
      </c>
      <c r="H10305" t="s">
        <v>32</v>
      </c>
      <c r="I10305">
        <v>0</v>
      </c>
      <c r="J10305">
        <v>28.5</v>
      </c>
      <c r="K10305">
        <v>0</v>
      </c>
      <c r="L10305" t="s">
        <v>162</v>
      </c>
      <c r="N10305" t="s">
        <v>1468</v>
      </c>
    </row>
    <row r="10306" spans="1:14" hidden="1" x14ac:dyDescent="0.2">
      <c r="A10306" t="s">
        <v>108</v>
      </c>
      <c r="B10306" t="s">
        <v>1463</v>
      </c>
      <c r="C10306" t="s">
        <v>1145</v>
      </c>
      <c r="E10306" t="s">
        <v>1291</v>
      </c>
      <c r="F10306" t="s">
        <v>1292</v>
      </c>
      <c r="G10306" t="s">
        <v>134</v>
      </c>
      <c r="H10306" t="s">
        <v>32</v>
      </c>
      <c r="I10306">
        <v>0</v>
      </c>
      <c r="J10306">
        <v>28.5</v>
      </c>
      <c r="K10306">
        <v>0</v>
      </c>
      <c r="L10306" t="s">
        <v>24</v>
      </c>
      <c r="M10306" t="s">
        <v>1293</v>
      </c>
    </row>
    <row r="10307" spans="1:14" hidden="1" x14ac:dyDescent="0.2">
      <c r="A10307" t="s">
        <v>108</v>
      </c>
      <c r="B10307" t="s">
        <v>1463</v>
      </c>
      <c r="C10307" t="s">
        <v>1145</v>
      </c>
      <c r="E10307" t="s">
        <v>1289</v>
      </c>
      <c r="F10307" t="s">
        <v>1290</v>
      </c>
      <c r="G10307" t="s">
        <v>1191</v>
      </c>
      <c r="H10307" t="s">
        <v>32</v>
      </c>
      <c r="I10307">
        <v>0</v>
      </c>
      <c r="J10307">
        <v>28.5</v>
      </c>
      <c r="K10307">
        <v>0</v>
      </c>
      <c r="L10307" t="s">
        <v>24</v>
      </c>
      <c r="M10307" t="s">
        <v>1229</v>
      </c>
    </row>
    <row r="10308" spans="1:14" hidden="1" x14ac:dyDescent="0.2">
      <c r="A10308" t="s">
        <v>108</v>
      </c>
      <c r="B10308" t="s">
        <v>1463</v>
      </c>
      <c r="C10308" t="s">
        <v>1145</v>
      </c>
      <c r="E10308" t="s">
        <v>1240</v>
      </c>
      <c r="F10308" t="s">
        <v>1241</v>
      </c>
      <c r="G10308" t="s">
        <v>134</v>
      </c>
      <c r="H10308" t="s">
        <v>64</v>
      </c>
      <c r="I10308">
        <v>0</v>
      </c>
      <c r="J10308">
        <v>28.5</v>
      </c>
      <c r="K10308">
        <v>0</v>
      </c>
      <c r="L10308" t="s">
        <v>24</v>
      </c>
      <c r="M10308" t="s">
        <v>1152</v>
      </c>
    </row>
    <row r="10309" spans="1:14" hidden="1" x14ac:dyDescent="0.2">
      <c r="A10309" t="s">
        <v>108</v>
      </c>
      <c r="B10309" t="s">
        <v>1463</v>
      </c>
      <c r="C10309" t="s">
        <v>1145</v>
      </c>
      <c r="E10309" t="s">
        <v>1219</v>
      </c>
      <c r="F10309" t="s">
        <v>1214</v>
      </c>
      <c r="G10309" t="s">
        <v>134</v>
      </c>
      <c r="H10309" t="s">
        <v>1215</v>
      </c>
      <c r="I10309">
        <v>0</v>
      </c>
      <c r="J10309">
        <v>28.5</v>
      </c>
      <c r="K10309">
        <v>0</v>
      </c>
      <c r="L10309" t="s">
        <v>135</v>
      </c>
      <c r="M10309" t="s">
        <v>1216</v>
      </c>
    </row>
    <row r="10310" spans="1:14" hidden="1" x14ac:dyDescent="0.2">
      <c r="A10310" t="s">
        <v>108</v>
      </c>
      <c r="B10310" t="s">
        <v>1463</v>
      </c>
      <c r="C10310" t="s">
        <v>1145</v>
      </c>
      <c r="E10310" t="s">
        <v>1195</v>
      </c>
      <c r="F10310" t="s">
        <v>1196</v>
      </c>
      <c r="G10310" t="s">
        <v>134</v>
      </c>
      <c r="H10310" t="s">
        <v>64</v>
      </c>
      <c r="I10310">
        <v>0</v>
      </c>
      <c r="J10310">
        <v>28.5</v>
      </c>
      <c r="K10310">
        <v>0</v>
      </c>
      <c r="L10310" t="s">
        <v>24</v>
      </c>
      <c r="M10310" t="s">
        <v>1197</v>
      </c>
    </row>
    <row r="10311" spans="1:14" hidden="1" x14ac:dyDescent="0.2">
      <c r="A10311" t="s">
        <v>108</v>
      </c>
      <c r="B10311" t="s">
        <v>1463</v>
      </c>
      <c r="C10311" t="s">
        <v>1145</v>
      </c>
      <c r="E10311" t="s">
        <v>1343</v>
      </c>
      <c r="F10311" t="s">
        <v>1344</v>
      </c>
      <c r="I10311">
        <v>0</v>
      </c>
      <c r="J10311">
        <v>28.5</v>
      </c>
      <c r="K10311">
        <v>0</v>
      </c>
      <c r="L10311" t="s">
        <v>217</v>
      </c>
      <c r="M10311" t="s">
        <v>1345</v>
      </c>
    </row>
    <row r="10312" spans="1:14" hidden="1" x14ac:dyDescent="0.2">
      <c r="A10312" t="s">
        <v>108</v>
      </c>
      <c r="B10312" t="s">
        <v>1463</v>
      </c>
      <c r="C10312" t="s">
        <v>1145</v>
      </c>
      <c r="E10312" t="s">
        <v>1331</v>
      </c>
      <c r="F10312" t="s">
        <v>1332</v>
      </c>
      <c r="G10312" t="s">
        <v>1191</v>
      </c>
      <c r="H10312" t="s">
        <v>145</v>
      </c>
      <c r="I10312">
        <v>0</v>
      </c>
      <c r="J10312">
        <v>28.5</v>
      </c>
      <c r="K10312">
        <v>0</v>
      </c>
      <c r="L10312" t="s">
        <v>24</v>
      </c>
      <c r="M10312" t="s">
        <v>1333</v>
      </c>
    </row>
    <row r="10313" spans="1:14" hidden="1" x14ac:dyDescent="0.2">
      <c r="A10313" t="s">
        <v>108</v>
      </c>
      <c r="B10313" t="s">
        <v>1463</v>
      </c>
      <c r="C10313" t="s">
        <v>1145</v>
      </c>
      <c r="E10313" t="s">
        <v>1307</v>
      </c>
      <c r="F10313" t="s">
        <v>1308</v>
      </c>
      <c r="G10313" t="s">
        <v>134</v>
      </c>
      <c r="H10313" t="s">
        <v>32</v>
      </c>
      <c r="I10313">
        <v>0</v>
      </c>
      <c r="J10313">
        <v>28.5</v>
      </c>
      <c r="K10313">
        <v>0</v>
      </c>
      <c r="L10313" t="s">
        <v>24</v>
      </c>
      <c r="M10313" t="s">
        <v>1244</v>
      </c>
      <c r="N10313" t="s">
        <v>1469</v>
      </c>
    </row>
    <row r="10314" spans="1:14" hidden="1" x14ac:dyDescent="0.2">
      <c r="A10314" t="s">
        <v>108</v>
      </c>
      <c r="B10314" t="s">
        <v>1463</v>
      </c>
      <c r="C10314" t="s">
        <v>1145</v>
      </c>
      <c r="E10314" t="s">
        <v>1181</v>
      </c>
      <c r="F10314" t="s">
        <v>1182</v>
      </c>
      <c r="G10314" t="s">
        <v>134</v>
      </c>
      <c r="H10314" t="s">
        <v>32</v>
      </c>
      <c r="I10314">
        <v>0</v>
      </c>
      <c r="J10314">
        <v>28.5</v>
      </c>
      <c r="K10314">
        <v>0</v>
      </c>
      <c r="L10314" t="s">
        <v>24</v>
      </c>
      <c r="M10314" t="s">
        <v>1173</v>
      </c>
    </row>
    <row r="10315" spans="1:14" hidden="1" x14ac:dyDescent="0.2">
      <c r="A10315" t="s">
        <v>109</v>
      </c>
      <c r="B10315" t="s">
        <v>1463</v>
      </c>
      <c r="C10315" t="s">
        <v>1145</v>
      </c>
      <c r="E10315" t="s">
        <v>20</v>
      </c>
      <c r="I10315">
        <v>0</v>
      </c>
      <c r="J10315">
        <v>28.5</v>
      </c>
      <c r="K10315">
        <v>0</v>
      </c>
      <c r="N10315" t="s">
        <v>1470</v>
      </c>
    </row>
    <row r="10316" spans="1:14" hidden="1" x14ac:dyDescent="0.2">
      <c r="A10316" t="s">
        <v>109</v>
      </c>
      <c r="B10316" t="s">
        <v>1463</v>
      </c>
      <c r="C10316" t="s">
        <v>1145</v>
      </c>
      <c r="E10316" t="s">
        <v>17</v>
      </c>
      <c r="I10316">
        <v>38.75</v>
      </c>
      <c r="J10316">
        <v>28.5</v>
      </c>
      <c r="K10316">
        <v>1104.375</v>
      </c>
    </row>
    <row r="10317" spans="1:14" hidden="1" x14ac:dyDescent="0.2">
      <c r="A10317" t="s">
        <v>109</v>
      </c>
      <c r="B10317" t="s">
        <v>1463</v>
      </c>
      <c r="C10317" t="s">
        <v>1145</v>
      </c>
      <c r="E10317" t="s">
        <v>557</v>
      </c>
      <c r="I10317">
        <v>0</v>
      </c>
      <c r="J10317">
        <v>28.5</v>
      </c>
      <c r="K10317">
        <v>0</v>
      </c>
    </row>
    <row r="10318" spans="1:14" hidden="1" x14ac:dyDescent="0.2">
      <c r="A10318" t="s">
        <v>109</v>
      </c>
      <c r="B10318" t="s">
        <v>1463</v>
      </c>
      <c r="C10318" t="s">
        <v>1145</v>
      </c>
      <c r="E10318" t="s">
        <v>46</v>
      </c>
      <c r="I10318">
        <v>0</v>
      </c>
      <c r="J10318">
        <v>28.5</v>
      </c>
      <c r="K10318">
        <v>0</v>
      </c>
    </row>
    <row r="10319" spans="1:14" hidden="1" x14ac:dyDescent="0.2">
      <c r="A10319" t="s">
        <v>109</v>
      </c>
      <c r="B10319" t="s">
        <v>1463</v>
      </c>
      <c r="C10319" t="s">
        <v>1145</v>
      </c>
      <c r="E10319" t="s">
        <v>116</v>
      </c>
      <c r="I10319">
        <v>0</v>
      </c>
      <c r="J10319">
        <v>28.5</v>
      </c>
      <c r="K10319">
        <v>0</v>
      </c>
      <c r="N10319" t="s">
        <v>1471</v>
      </c>
    </row>
    <row r="10320" spans="1:14" hidden="1" x14ac:dyDescent="0.2">
      <c r="A10320" t="s">
        <v>109</v>
      </c>
      <c r="B10320" t="s">
        <v>1463</v>
      </c>
      <c r="C10320" t="s">
        <v>1145</v>
      </c>
      <c r="E10320" t="s">
        <v>92</v>
      </c>
      <c r="I10320">
        <v>0</v>
      </c>
      <c r="J10320">
        <v>28.5</v>
      </c>
      <c r="K10320">
        <v>0</v>
      </c>
      <c r="N10320" t="s">
        <v>1465</v>
      </c>
    </row>
    <row r="10321" spans="1:14" hidden="1" x14ac:dyDescent="0.2">
      <c r="A10321" t="s">
        <v>109</v>
      </c>
      <c r="B10321" t="s">
        <v>1463</v>
      </c>
      <c r="C10321" t="s">
        <v>1145</v>
      </c>
      <c r="E10321" t="s">
        <v>1294</v>
      </c>
      <c r="F10321" t="s">
        <v>1295</v>
      </c>
      <c r="G10321" t="s">
        <v>134</v>
      </c>
      <c r="H10321" t="s">
        <v>64</v>
      </c>
      <c r="I10321">
        <v>0</v>
      </c>
      <c r="J10321">
        <v>28.5</v>
      </c>
      <c r="K10321">
        <v>0</v>
      </c>
      <c r="L10321" t="s">
        <v>24</v>
      </c>
      <c r="M10321" t="s">
        <v>1236</v>
      </c>
    </row>
    <row r="10322" spans="1:14" hidden="1" x14ac:dyDescent="0.2">
      <c r="A10322" t="s">
        <v>109</v>
      </c>
      <c r="B10322" t="s">
        <v>1463</v>
      </c>
      <c r="C10322" t="s">
        <v>1145</v>
      </c>
      <c r="E10322" t="s">
        <v>1466</v>
      </c>
      <c r="F10322" t="s">
        <v>1426</v>
      </c>
      <c r="G10322" t="s">
        <v>134</v>
      </c>
      <c r="H10322" t="s">
        <v>32</v>
      </c>
      <c r="I10322">
        <v>0</v>
      </c>
      <c r="J10322">
        <v>28.5</v>
      </c>
      <c r="K10322">
        <v>0</v>
      </c>
      <c r="L10322" t="s">
        <v>24</v>
      </c>
      <c r="M10322" t="s">
        <v>1293</v>
      </c>
    </row>
    <row r="10323" spans="1:14" hidden="1" x14ac:dyDescent="0.2">
      <c r="A10323" t="s">
        <v>109</v>
      </c>
      <c r="B10323" t="s">
        <v>1463</v>
      </c>
      <c r="C10323" t="s">
        <v>1145</v>
      </c>
      <c r="E10323" t="s">
        <v>1307</v>
      </c>
      <c r="F10323" t="s">
        <v>1308</v>
      </c>
      <c r="G10323" t="s">
        <v>134</v>
      </c>
      <c r="H10323" t="s">
        <v>32</v>
      </c>
      <c r="I10323">
        <v>0</v>
      </c>
      <c r="J10323">
        <v>28.5</v>
      </c>
      <c r="K10323">
        <v>0</v>
      </c>
      <c r="L10323" t="s">
        <v>24</v>
      </c>
      <c r="M10323" t="s">
        <v>1244</v>
      </c>
      <c r="N10323" t="s">
        <v>1467</v>
      </c>
    </row>
    <row r="10324" spans="1:14" hidden="1" x14ac:dyDescent="0.2">
      <c r="A10324" t="s">
        <v>109</v>
      </c>
      <c r="B10324" t="s">
        <v>1463</v>
      </c>
      <c r="C10324" t="s">
        <v>1145</v>
      </c>
      <c r="E10324" t="s">
        <v>1260</v>
      </c>
      <c r="F10324" t="s">
        <v>1261</v>
      </c>
      <c r="G10324" t="s">
        <v>134</v>
      </c>
      <c r="H10324" t="s">
        <v>180</v>
      </c>
      <c r="I10324">
        <v>0</v>
      </c>
      <c r="J10324">
        <v>28.5</v>
      </c>
      <c r="K10324">
        <v>0</v>
      </c>
      <c r="L10324" t="s">
        <v>24</v>
      </c>
      <c r="M10324" t="s">
        <v>616</v>
      </c>
    </row>
    <row r="10325" spans="1:14" hidden="1" x14ac:dyDescent="0.2">
      <c r="A10325" t="s">
        <v>109</v>
      </c>
      <c r="B10325" t="s">
        <v>1463</v>
      </c>
      <c r="C10325" t="s">
        <v>1145</v>
      </c>
      <c r="E10325" t="s">
        <v>1331</v>
      </c>
      <c r="F10325" t="s">
        <v>1332</v>
      </c>
      <c r="G10325" t="s">
        <v>1191</v>
      </c>
      <c r="H10325" t="s">
        <v>145</v>
      </c>
      <c r="I10325">
        <v>0</v>
      </c>
      <c r="J10325">
        <v>28.5</v>
      </c>
      <c r="K10325">
        <v>0</v>
      </c>
      <c r="L10325" t="s">
        <v>24</v>
      </c>
      <c r="M10325" t="s">
        <v>1333</v>
      </c>
    </row>
    <row r="10326" spans="1:14" hidden="1" x14ac:dyDescent="0.2">
      <c r="A10326" t="s">
        <v>109</v>
      </c>
      <c r="B10326" t="s">
        <v>1463</v>
      </c>
      <c r="C10326" t="s">
        <v>1145</v>
      </c>
      <c r="E10326" t="s">
        <v>1268</v>
      </c>
      <c r="F10326" t="s">
        <v>629</v>
      </c>
      <c r="G10326" t="s">
        <v>134</v>
      </c>
      <c r="H10326" t="s">
        <v>32</v>
      </c>
      <c r="I10326">
        <v>0</v>
      </c>
      <c r="J10326">
        <v>28.5</v>
      </c>
      <c r="K10326">
        <v>0</v>
      </c>
      <c r="L10326" t="s">
        <v>162</v>
      </c>
    </row>
    <row r="10327" spans="1:14" hidden="1" x14ac:dyDescent="0.2">
      <c r="A10327" t="s">
        <v>109</v>
      </c>
      <c r="B10327" t="s">
        <v>1463</v>
      </c>
      <c r="C10327" t="s">
        <v>1145</v>
      </c>
      <c r="E10327" t="s">
        <v>628</v>
      </c>
      <c r="F10327" t="s">
        <v>629</v>
      </c>
      <c r="G10327" t="s">
        <v>134</v>
      </c>
      <c r="H10327" t="s">
        <v>32</v>
      </c>
      <c r="I10327">
        <v>0</v>
      </c>
      <c r="J10327">
        <v>28.5</v>
      </c>
      <c r="K10327">
        <v>0</v>
      </c>
      <c r="L10327" t="s">
        <v>162</v>
      </c>
      <c r="N10327" t="s">
        <v>1468</v>
      </c>
    </row>
    <row r="10328" spans="1:14" hidden="1" x14ac:dyDescent="0.2">
      <c r="A10328" t="s">
        <v>109</v>
      </c>
      <c r="B10328" t="s">
        <v>1463</v>
      </c>
      <c r="C10328" t="s">
        <v>1145</v>
      </c>
      <c r="E10328" t="s">
        <v>1291</v>
      </c>
      <c r="F10328" t="s">
        <v>1292</v>
      </c>
      <c r="G10328" t="s">
        <v>134</v>
      </c>
      <c r="H10328" t="s">
        <v>32</v>
      </c>
      <c r="I10328">
        <v>0</v>
      </c>
      <c r="J10328">
        <v>28.5</v>
      </c>
      <c r="K10328">
        <v>0</v>
      </c>
      <c r="L10328" t="s">
        <v>24</v>
      </c>
      <c r="M10328" t="s">
        <v>1293</v>
      </c>
    </row>
    <row r="10329" spans="1:14" hidden="1" x14ac:dyDescent="0.2">
      <c r="A10329" t="s">
        <v>109</v>
      </c>
      <c r="B10329" t="s">
        <v>1463</v>
      </c>
      <c r="C10329" t="s">
        <v>1145</v>
      </c>
      <c r="E10329" t="s">
        <v>1289</v>
      </c>
      <c r="F10329" t="s">
        <v>1290</v>
      </c>
      <c r="G10329" t="s">
        <v>1191</v>
      </c>
      <c r="H10329" t="s">
        <v>32</v>
      </c>
      <c r="I10329">
        <v>0</v>
      </c>
      <c r="J10329">
        <v>28.5</v>
      </c>
      <c r="K10329">
        <v>0</v>
      </c>
      <c r="L10329" t="s">
        <v>24</v>
      </c>
      <c r="M10329" t="s">
        <v>1229</v>
      </c>
    </row>
    <row r="10330" spans="1:14" hidden="1" x14ac:dyDescent="0.2">
      <c r="A10330" t="s">
        <v>109</v>
      </c>
      <c r="B10330" t="s">
        <v>1463</v>
      </c>
      <c r="C10330" t="s">
        <v>1145</v>
      </c>
      <c r="E10330" t="s">
        <v>1240</v>
      </c>
      <c r="F10330" t="s">
        <v>1241</v>
      </c>
      <c r="G10330" t="s">
        <v>134</v>
      </c>
      <c r="H10330" t="s">
        <v>64</v>
      </c>
      <c r="I10330">
        <v>0</v>
      </c>
      <c r="J10330">
        <v>28.5</v>
      </c>
      <c r="K10330">
        <v>0</v>
      </c>
      <c r="L10330" t="s">
        <v>24</v>
      </c>
      <c r="M10330" t="s">
        <v>1152</v>
      </c>
    </row>
    <row r="10331" spans="1:14" hidden="1" x14ac:dyDescent="0.2">
      <c r="A10331" t="s">
        <v>109</v>
      </c>
      <c r="B10331" t="s">
        <v>1463</v>
      </c>
      <c r="C10331" t="s">
        <v>1145</v>
      </c>
      <c r="E10331" t="s">
        <v>1219</v>
      </c>
      <c r="F10331" t="s">
        <v>1214</v>
      </c>
      <c r="G10331" t="s">
        <v>134</v>
      </c>
      <c r="H10331" t="s">
        <v>1215</v>
      </c>
      <c r="I10331">
        <v>0</v>
      </c>
      <c r="J10331">
        <v>28.5</v>
      </c>
      <c r="K10331">
        <v>0</v>
      </c>
      <c r="L10331" t="s">
        <v>135</v>
      </c>
      <c r="M10331" t="s">
        <v>1216</v>
      </c>
    </row>
    <row r="10332" spans="1:14" hidden="1" x14ac:dyDescent="0.2">
      <c r="A10332" t="s">
        <v>109</v>
      </c>
      <c r="B10332" t="s">
        <v>1463</v>
      </c>
      <c r="C10332" t="s">
        <v>1145</v>
      </c>
      <c r="E10332" t="s">
        <v>1195</v>
      </c>
      <c r="F10332" t="s">
        <v>1196</v>
      </c>
      <c r="G10332" t="s">
        <v>134</v>
      </c>
      <c r="H10332" t="s">
        <v>64</v>
      </c>
      <c r="I10332">
        <v>0</v>
      </c>
      <c r="J10332">
        <v>28.5</v>
      </c>
      <c r="K10332">
        <v>0</v>
      </c>
      <c r="L10332" t="s">
        <v>24</v>
      </c>
      <c r="M10332" t="s">
        <v>1197</v>
      </c>
    </row>
    <row r="10333" spans="1:14" hidden="1" x14ac:dyDescent="0.2">
      <c r="A10333" t="s">
        <v>109</v>
      </c>
      <c r="B10333" t="s">
        <v>1463</v>
      </c>
      <c r="C10333" t="s">
        <v>1145</v>
      </c>
      <c r="E10333" t="s">
        <v>1343</v>
      </c>
      <c r="F10333" t="s">
        <v>1344</v>
      </c>
      <c r="I10333">
        <v>0</v>
      </c>
      <c r="J10333">
        <v>28.5</v>
      </c>
      <c r="K10333">
        <v>0</v>
      </c>
      <c r="L10333" t="s">
        <v>217</v>
      </c>
      <c r="M10333" t="s">
        <v>1345</v>
      </c>
    </row>
    <row r="10334" spans="1:14" hidden="1" x14ac:dyDescent="0.2">
      <c r="A10334" t="s">
        <v>109</v>
      </c>
      <c r="B10334" t="s">
        <v>1463</v>
      </c>
      <c r="C10334" t="s">
        <v>1145</v>
      </c>
      <c r="E10334" t="s">
        <v>1331</v>
      </c>
      <c r="F10334" t="s">
        <v>1332</v>
      </c>
      <c r="G10334" t="s">
        <v>1191</v>
      </c>
      <c r="H10334" t="s">
        <v>145</v>
      </c>
      <c r="I10334">
        <v>0</v>
      </c>
      <c r="J10334">
        <v>28.5</v>
      </c>
      <c r="K10334">
        <v>0</v>
      </c>
      <c r="L10334" t="s">
        <v>24</v>
      </c>
      <c r="M10334" t="s">
        <v>1333</v>
      </c>
    </row>
    <row r="10335" spans="1:14" hidden="1" x14ac:dyDescent="0.2">
      <c r="A10335" t="s">
        <v>109</v>
      </c>
      <c r="B10335" t="s">
        <v>1463</v>
      </c>
      <c r="C10335" t="s">
        <v>1145</v>
      </c>
      <c r="E10335" t="s">
        <v>1307</v>
      </c>
      <c r="F10335" t="s">
        <v>1308</v>
      </c>
      <c r="G10335" t="s">
        <v>134</v>
      </c>
      <c r="H10335" t="s">
        <v>32</v>
      </c>
      <c r="I10335">
        <v>0</v>
      </c>
      <c r="J10335">
        <v>28.5</v>
      </c>
      <c r="K10335">
        <v>0</v>
      </c>
      <c r="L10335" t="s">
        <v>24</v>
      </c>
      <c r="M10335" t="s">
        <v>1244</v>
      </c>
      <c r="N10335" t="s">
        <v>1469</v>
      </c>
    </row>
    <row r="10336" spans="1:14" hidden="1" x14ac:dyDescent="0.2">
      <c r="A10336" t="s">
        <v>109</v>
      </c>
      <c r="B10336" t="s">
        <v>1463</v>
      </c>
      <c r="C10336" t="s">
        <v>1145</v>
      </c>
      <c r="E10336" t="s">
        <v>1181</v>
      </c>
      <c r="F10336" t="s">
        <v>1182</v>
      </c>
      <c r="G10336" t="s">
        <v>134</v>
      </c>
      <c r="H10336" t="s">
        <v>32</v>
      </c>
      <c r="I10336">
        <v>0</v>
      </c>
      <c r="J10336">
        <v>28.5</v>
      </c>
      <c r="K10336">
        <v>0</v>
      </c>
      <c r="L10336" t="s">
        <v>24</v>
      </c>
      <c r="M10336" t="s">
        <v>1173</v>
      </c>
    </row>
    <row r="10337" spans="1:14" hidden="1" x14ac:dyDescent="0.2">
      <c r="A10337" t="s">
        <v>14</v>
      </c>
      <c r="B10337" t="s">
        <v>1472</v>
      </c>
      <c r="C10337" t="s">
        <v>1145</v>
      </c>
      <c r="E10337" t="s">
        <v>178</v>
      </c>
      <c r="F10337" t="s">
        <v>179</v>
      </c>
      <c r="G10337" t="s">
        <v>134</v>
      </c>
      <c r="H10337" t="s">
        <v>180</v>
      </c>
      <c r="I10337">
        <v>27</v>
      </c>
      <c r="J10337">
        <v>30.94</v>
      </c>
      <c r="K10337">
        <v>835.38</v>
      </c>
      <c r="L10337" t="s">
        <v>24</v>
      </c>
      <c r="M10337" t="s">
        <v>181</v>
      </c>
    </row>
    <row r="10338" spans="1:14" hidden="1" x14ac:dyDescent="0.2">
      <c r="A10338" t="s">
        <v>14</v>
      </c>
      <c r="B10338" t="s">
        <v>1472</v>
      </c>
      <c r="C10338" t="s">
        <v>1145</v>
      </c>
      <c r="E10338" t="s">
        <v>17</v>
      </c>
      <c r="I10338">
        <v>7.75</v>
      </c>
      <c r="J10338">
        <v>30.94</v>
      </c>
      <c r="K10338">
        <v>239.785</v>
      </c>
    </row>
    <row r="10339" spans="1:14" hidden="1" x14ac:dyDescent="0.2">
      <c r="A10339" t="s">
        <v>14</v>
      </c>
      <c r="B10339" t="s">
        <v>1472</v>
      </c>
      <c r="C10339" t="s">
        <v>1145</v>
      </c>
      <c r="E10339" t="s">
        <v>1473</v>
      </c>
      <c r="F10339" t="s">
        <v>1474</v>
      </c>
      <c r="G10339" t="s">
        <v>134</v>
      </c>
      <c r="H10339" t="s">
        <v>180</v>
      </c>
      <c r="I10339">
        <v>2</v>
      </c>
      <c r="J10339">
        <v>30.94</v>
      </c>
      <c r="K10339">
        <v>61.88</v>
      </c>
      <c r="L10339" t="s">
        <v>24</v>
      </c>
      <c r="M10339" t="s">
        <v>1475</v>
      </c>
    </row>
    <row r="10340" spans="1:14" hidden="1" x14ac:dyDescent="0.2">
      <c r="A10340" t="s">
        <v>14</v>
      </c>
      <c r="B10340" t="s">
        <v>1472</v>
      </c>
      <c r="C10340" t="s">
        <v>1145</v>
      </c>
      <c r="E10340" t="s">
        <v>20</v>
      </c>
      <c r="I10340">
        <v>2</v>
      </c>
      <c r="J10340">
        <v>30.94</v>
      </c>
      <c r="K10340">
        <v>61.88</v>
      </c>
    </row>
    <row r="10341" spans="1:14" hidden="1" x14ac:dyDescent="0.2">
      <c r="A10341" t="s">
        <v>36</v>
      </c>
      <c r="B10341" t="s">
        <v>1472</v>
      </c>
      <c r="C10341" t="s">
        <v>1145</v>
      </c>
      <c r="E10341" t="s">
        <v>178</v>
      </c>
      <c r="F10341" t="s">
        <v>179</v>
      </c>
      <c r="G10341" t="s">
        <v>134</v>
      </c>
      <c r="H10341" t="s">
        <v>180</v>
      </c>
      <c r="I10341">
        <v>18</v>
      </c>
      <c r="J10341">
        <v>30.94</v>
      </c>
      <c r="K10341">
        <v>556.91999999999996</v>
      </c>
      <c r="L10341" t="s">
        <v>24</v>
      </c>
      <c r="M10341" t="s">
        <v>181</v>
      </c>
    </row>
    <row r="10342" spans="1:14" hidden="1" x14ac:dyDescent="0.2">
      <c r="A10342" t="s">
        <v>36</v>
      </c>
      <c r="B10342" t="s">
        <v>1472</v>
      </c>
      <c r="C10342" t="s">
        <v>1145</v>
      </c>
      <c r="E10342" t="s">
        <v>17</v>
      </c>
      <c r="I10342">
        <v>7.75</v>
      </c>
      <c r="J10342">
        <v>30.94</v>
      </c>
      <c r="K10342">
        <v>239.785</v>
      </c>
    </row>
    <row r="10343" spans="1:14" hidden="1" x14ac:dyDescent="0.2">
      <c r="A10343" t="s">
        <v>36</v>
      </c>
      <c r="B10343" t="s">
        <v>1472</v>
      </c>
      <c r="C10343" t="s">
        <v>1145</v>
      </c>
      <c r="E10343" t="s">
        <v>1473</v>
      </c>
      <c r="F10343" t="s">
        <v>1474</v>
      </c>
      <c r="G10343" t="s">
        <v>134</v>
      </c>
      <c r="H10343" t="s">
        <v>180</v>
      </c>
      <c r="I10343">
        <v>2</v>
      </c>
      <c r="J10343">
        <v>30.94</v>
      </c>
      <c r="K10343">
        <v>61.88</v>
      </c>
      <c r="L10343" t="s">
        <v>24</v>
      </c>
      <c r="M10343" t="s">
        <v>1475</v>
      </c>
    </row>
    <row r="10344" spans="1:14" hidden="1" x14ac:dyDescent="0.2">
      <c r="A10344" t="s">
        <v>36</v>
      </c>
      <c r="B10344" t="s">
        <v>1472</v>
      </c>
      <c r="C10344" t="s">
        <v>1145</v>
      </c>
      <c r="E10344" t="s">
        <v>116</v>
      </c>
      <c r="I10344">
        <v>11.75</v>
      </c>
      <c r="J10344">
        <v>30.94</v>
      </c>
      <c r="K10344">
        <v>363.54500000000002</v>
      </c>
    </row>
    <row r="10345" spans="1:14" hidden="1" x14ac:dyDescent="0.2">
      <c r="A10345" t="s">
        <v>37</v>
      </c>
      <c r="B10345" t="s">
        <v>1472</v>
      </c>
      <c r="C10345" t="s">
        <v>1145</v>
      </c>
      <c r="E10345" t="s">
        <v>614</v>
      </c>
      <c r="F10345" t="s">
        <v>615</v>
      </c>
      <c r="G10345" t="s">
        <v>134</v>
      </c>
      <c r="H10345" t="s">
        <v>180</v>
      </c>
      <c r="I10345">
        <v>23</v>
      </c>
      <c r="J10345">
        <v>30.94</v>
      </c>
      <c r="K10345">
        <v>711.62</v>
      </c>
      <c r="L10345" t="s">
        <v>24</v>
      </c>
      <c r="M10345" t="s">
        <v>616</v>
      </c>
    </row>
    <row r="10346" spans="1:14" hidden="1" x14ac:dyDescent="0.2">
      <c r="A10346" t="s">
        <v>37</v>
      </c>
      <c r="B10346" t="s">
        <v>1472</v>
      </c>
      <c r="C10346" t="s">
        <v>1145</v>
      </c>
      <c r="E10346" t="s">
        <v>1219</v>
      </c>
      <c r="F10346" t="s">
        <v>1214</v>
      </c>
      <c r="G10346" t="s">
        <v>134</v>
      </c>
      <c r="H10346" t="s">
        <v>1215</v>
      </c>
      <c r="I10346">
        <v>3</v>
      </c>
      <c r="J10346">
        <v>30.94</v>
      </c>
      <c r="K10346">
        <v>92.82</v>
      </c>
      <c r="L10346" t="s">
        <v>135</v>
      </c>
      <c r="M10346" t="s">
        <v>1216</v>
      </c>
    </row>
    <row r="10347" spans="1:14" hidden="1" x14ac:dyDescent="0.2">
      <c r="A10347" t="s">
        <v>37</v>
      </c>
      <c r="B10347" t="s">
        <v>1472</v>
      </c>
      <c r="C10347" t="s">
        <v>1145</v>
      </c>
      <c r="E10347" t="s">
        <v>190</v>
      </c>
      <c r="F10347" t="s">
        <v>191</v>
      </c>
      <c r="G10347" t="s">
        <v>63</v>
      </c>
      <c r="H10347" t="s">
        <v>192</v>
      </c>
      <c r="I10347">
        <v>1</v>
      </c>
      <c r="J10347">
        <v>30.94</v>
      </c>
      <c r="K10347">
        <v>30.94</v>
      </c>
      <c r="L10347" t="s">
        <v>193</v>
      </c>
    </row>
    <row r="10348" spans="1:14" hidden="1" x14ac:dyDescent="0.2">
      <c r="A10348" t="s">
        <v>37</v>
      </c>
      <c r="B10348" t="s">
        <v>1472</v>
      </c>
      <c r="C10348" t="s">
        <v>1145</v>
      </c>
      <c r="E10348" t="s">
        <v>17</v>
      </c>
      <c r="I10348">
        <v>11.75</v>
      </c>
      <c r="J10348">
        <v>30.94</v>
      </c>
      <c r="K10348">
        <v>363.54500000000002</v>
      </c>
    </row>
    <row r="10349" spans="1:14" hidden="1" x14ac:dyDescent="0.2">
      <c r="A10349" t="s">
        <v>39</v>
      </c>
      <c r="B10349" t="s">
        <v>1472</v>
      </c>
      <c r="C10349" t="s">
        <v>1145</v>
      </c>
      <c r="E10349" t="s">
        <v>614</v>
      </c>
      <c r="F10349" t="s">
        <v>615</v>
      </c>
      <c r="G10349" t="s">
        <v>134</v>
      </c>
      <c r="H10349" t="s">
        <v>180</v>
      </c>
      <c r="I10349">
        <v>5</v>
      </c>
      <c r="J10349">
        <v>30.94</v>
      </c>
      <c r="K10349">
        <v>154.69999999999999</v>
      </c>
      <c r="L10349" t="s">
        <v>24</v>
      </c>
      <c r="M10349" t="s">
        <v>616</v>
      </c>
    </row>
    <row r="10350" spans="1:14" hidden="1" x14ac:dyDescent="0.2">
      <c r="A10350" t="s">
        <v>39</v>
      </c>
      <c r="B10350" t="s">
        <v>1472</v>
      </c>
      <c r="C10350" t="s">
        <v>1145</v>
      </c>
      <c r="E10350" t="s">
        <v>46</v>
      </c>
      <c r="I10350">
        <v>38.75</v>
      </c>
      <c r="J10350">
        <v>30.94</v>
      </c>
      <c r="K10350">
        <v>1198.925</v>
      </c>
      <c r="N10350" t="s">
        <v>1476</v>
      </c>
    </row>
    <row r="10351" spans="1:14" hidden="1" x14ac:dyDescent="0.2">
      <c r="A10351" t="s">
        <v>44</v>
      </c>
      <c r="B10351" t="s">
        <v>1472</v>
      </c>
      <c r="C10351" t="s">
        <v>1145</v>
      </c>
      <c r="E10351" t="s">
        <v>614</v>
      </c>
      <c r="F10351" t="s">
        <v>615</v>
      </c>
      <c r="G10351" t="s">
        <v>134</v>
      </c>
      <c r="H10351" t="s">
        <v>180</v>
      </c>
      <c r="I10351">
        <v>40</v>
      </c>
      <c r="J10351">
        <v>30.94</v>
      </c>
      <c r="K10351">
        <v>1237.5999999999999</v>
      </c>
      <c r="L10351" t="s">
        <v>24</v>
      </c>
      <c r="M10351" t="s">
        <v>616</v>
      </c>
    </row>
    <row r="10352" spans="1:14" hidden="1" x14ac:dyDescent="0.2">
      <c r="A10352" t="s">
        <v>47</v>
      </c>
      <c r="B10352" t="s">
        <v>1472</v>
      </c>
      <c r="C10352" t="s">
        <v>1145</v>
      </c>
      <c r="E10352" t="s">
        <v>614</v>
      </c>
      <c r="F10352" t="s">
        <v>615</v>
      </c>
      <c r="G10352" t="s">
        <v>134</v>
      </c>
      <c r="H10352" t="s">
        <v>180</v>
      </c>
      <c r="I10352">
        <v>40</v>
      </c>
      <c r="J10352">
        <v>30.94</v>
      </c>
      <c r="K10352">
        <v>1237.5999999999999</v>
      </c>
      <c r="L10352" t="s">
        <v>24</v>
      </c>
      <c r="M10352" t="s">
        <v>616</v>
      </c>
    </row>
    <row r="10353" spans="1:14" hidden="1" x14ac:dyDescent="0.2">
      <c r="A10353" t="s">
        <v>48</v>
      </c>
      <c r="B10353" t="s">
        <v>1472</v>
      </c>
      <c r="C10353" t="s">
        <v>1145</v>
      </c>
      <c r="E10353" t="s">
        <v>614</v>
      </c>
      <c r="F10353" t="s">
        <v>615</v>
      </c>
      <c r="G10353" t="s">
        <v>134</v>
      </c>
      <c r="H10353" t="s">
        <v>180</v>
      </c>
      <c r="I10353">
        <v>24</v>
      </c>
      <c r="J10353">
        <v>30.94</v>
      </c>
      <c r="K10353">
        <v>742.56</v>
      </c>
      <c r="L10353" t="s">
        <v>24</v>
      </c>
      <c r="M10353" t="s">
        <v>616</v>
      </c>
    </row>
    <row r="10354" spans="1:14" hidden="1" x14ac:dyDescent="0.2">
      <c r="A10354" t="s">
        <v>48</v>
      </c>
      <c r="B10354" t="s">
        <v>1472</v>
      </c>
      <c r="C10354" t="s">
        <v>1145</v>
      </c>
      <c r="E10354" t="s">
        <v>1219</v>
      </c>
      <c r="F10354" t="s">
        <v>1214</v>
      </c>
      <c r="G10354" t="s">
        <v>134</v>
      </c>
      <c r="H10354" t="s">
        <v>1215</v>
      </c>
      <c r="I10354">
        <v>2.5</v>
      </c>
      <c r="J10354">
        <v>30.94</v>
      </c>
      <c r="K10354">
        <v>77.349999999999994</v>
      </c>
      <c r="L10354" t="s">
        <v>135</v>
      </c>
      <c r="M10354" t="s">
        <v>1216</v>
      </c>
    </row>
    <row r="10355" spans="1:14" hidden="1" x14ac:dyDescent="0.2">
      <c r="A10355" t="s">
        <v>48</v>
      </c>
      <c r="B10355" t="s">
        <v>1472</v>
      </c>
      <c r="C10355" t="s">
        <v>1145</v>
      </c>
      <c r="E10355" t="s">
        <v>190</v>
      </c>
      <c r="F10355" t="s">
        <v>191</v>
      </c>
      <c r="G10355" t="s">
        <v>63</v>
      </c>
      <c r="H10355" t="s">
        <v>192</v>
      </c>
      <c r="I10355">
        <v>1</v>
      </c>
      <c r="J10355">
        <v>30.94</v>
      </c>
      <c r="K10355">
        <v>30.94</v>
      </c>
      <c r="L10355" t="s">
        <v>193</v>
      </c>
    </row>
    <row r="10356" spans="1:14" hidden="1" x14ac:dyDescent="0.2">
      <c r="A10356" t="s">
        <v>48</v>
      </c>
      <c r="B10356" t="s">
        <v>1472</v>
      </c>
      <c r="C10356" t="s">
        <v>1145</v>
      </c>
      <c r="E10356" t="s">
        <v>17</v>
      </c>
      <c r="I10356">
        <v>11.75</v>
      </c>
      <c r="J10356">
        <v>30.94</v>
      </c>
      <c r="K10356">
        <v>363.54500000000002</v>
      </c>
    </row>
    <row r="10357" spans="1:14" hidden="1" x14ac:dyDescent="0.2">
      <c r="A10357" t="s">
        <v>49</v>
      </c>
      <c r="B10357" t="s">
        <v>1472</v>
      </c>
      <c r="C10357" t="s">
        <v>1145</v>
      </c>
      <c r="E10357" t="s">
        <v>614</v>
      </c>
      <c r="F10357" t="s">
        <v>615</v>
      </c>
      <c r="G10357" t="s">
        <v>134</v>
      </c>
      <c r="H10357" t="s">
        <v>180</v>
      </c>
      <c r="I10357">
        <v>28</v>
      </c>
      <c r="J10357">
        <v>30.94</v>
      </c>
      <c r="K10357">
        <v>866.32</v>
      </c>
      <c r="L10357" t="s">
        <v>24</v>
      </c>
      <c r="M10357" t="s">
        <v>616</v>
      </c>
    </row>
    <row r="10358" spans="1:14" hidden="1" x14ac:dyDescent="0.2">
      <c r="A10358" t="s">
        <v>49</v>
      </c>
      <c r="B10358" t="s">
        <v>1472</v>
      </c>
      <c r="C10358" t="s">
        <v>1145</v>
      </c>
      <c r="E10358" t="s">
        <v>190</v>
      </c>
      <c r="F10358" t="s">
        <v>191</v>
      </c>
      <c r="G10358" t="s">
        <v>63</v>
      </c>
      <c r="H10358" t="s">
        <v>192</v>
      </c>
      <c r="I10358">
        <v>2</v>
      </c>
      <c r="J10358">
        <v>30.94</v>
      </c>
      <c r="K10358">
        <v>61.88</v>
      </c>
      <c r="L10358" t="s">
        <v>193</v>
      </c>
    </row>
    <row r="10359" spans="1:14" hidden="1" x14ac:dyDescent="0.2">
      <c r="A10359" t="s">
        <v>49</v>
      </c>
      <c r="B10359" t="s">
        <v>1472</v>
      </c>
      <c r="C10359" t="s">
        <v>1145</v>
      </c>
      <c r="E10359" t="s">
        <v>17</v>
      </c>
      <c r="I10359">
        <v>15.5</v>
      </c>
      <c r="J10359">
        <v>30.94</v>
      </c>
      <c r="K10359">
        <v>479.57</v>
      </c>
    </row>
    <row r="10360" spans="1:14" hidden="1" x14ac:dyDescent="0.2">
      <c r="A10360" t="s">
        <v>51</v>
      </c>
      <c r="B10360" t="s">
        <v>1472</v>
      </c>
      <c r="C10360" t="s">
        <v>1145</v>
      </c>
      <c r="E10360" t="s">
        <v>614</v>
      </c>
      <c r="F10360" t="s">
        <v>615</v>
      </c>
      <c r="G10360" t="s">
        <v>134</v>
      </c>
      <c r="H10360" t="s">
        <v>180</v>
      </c>
      <c r="I10360">
        <v>27</v>
      </c>
      <c r="J10360">
        <v>30.94</v>
      </c>
      <c r="K10360">
        <v>835.38</v>
      </c>
      <c r="L10360" t="s">
        <v>24</v>
      </c>
      <c r="M10360" t="s">
        <v>616</v>
      </c>
    </row>
    <row r="10361" spans="1:14" hidden="1" x14ac:dyDescent="0.2">
      <c r="A10361" t="s">
        <v>51</v>
      </c>
      <c r="B10361" t="s">
        <v>1472</v>
      </c>
      <c r="C10361" t="s">
        <v>1145</v>
      </c>
      <c r="E10361" t="s">
        <v>190</v>
      </c>
      <c r="F10361" t="s">
        <v>191</v>
      </c>
      <c r="G10361" t="s">
        <v>63</v>
      </c>
      <c r="H10361" t="s">
        <v>192</v>
      </c>
      <c r="I10361">
        <v>3</v>
      </c>
      <c r="J10361">
        <v>30.94</v>
      </c>
      <c r="K10361">
        <v>92.82</v>
      </c>
      <c r="L10361" t="s">
        <v>193</v>
      </c>
      <c r="N10361" t="s">
        <v>1477</v>
      </c>
    </row>
    <row r="10362" spans="1:14" hidden="1" x14ac:dyDescent="0.2">
      <c r="A10362" t="s">
        <v>51</v>
      </c>
      <c r="B10362" t="s">
        <v>1472</v>
      </c>
      <c r="C10362" t="s">
        <v>1145</v>
      </c>
      <c r="E10362" t="s">
        <v>1341</v>
      </c>
      <c r="F10362" t="s">
        <v>1342</v>
      </c>
      <c r="G10362" t="s">
        <v>134</v>
      </c>
      <c r="H10362" t="s">
        <v>180</v>
      </c>
      <c r="I10362">
        <v>10</v>
      </c>
      <c r="J10362">
        <v>42.83</v>
      </c>
      <c r="K10362">
        <v>428.3</v>
      </c>
      <c r="L10362" t="s">
        <v>24</v>
      </c>
      <c r="M10362" t="s">
        <v>181</v>
      </c>
    </row>
    <row r="10363" spans="1:14" hidden="1" x14ac:dyDescent="0.2">
      <c r="A10363" t="s">
        <v>55</v>
      </c>
      <c r="B10363" t="s">
        <v>1472</v>
      </c>
      <c r="C10363" t="s">
        <v>1145</v>
      </c>
      <c r="E10363" t="s">
        <v>614</v>
      </c>
      <c r="F10363" t="s">
        <v>615</v>
      </c>
      <c r="G10363" t="s">
        <v>134</v>
      </c>
      <c r="H10363" t="s">
        <v>180</v>
      </c>
      <c r="I10363">
        <v>6</v>
      </c>
      <c r="J10363">
        <v>30.94</v>
      </c>
      <c r="K10363">
        <v>185.64</v>
      </c>
      <c r="L10363" t="s">
        <v>24</v>
      </c>
      <c r="M10363" t="s">
        <v>616</v>
      </c>
    </row>
    <row r="10364" spans="1:14" hidden="1" x14ac:dyDescent="0.2">
      <c r="A10364" t="s">
        <v>55</v>
      </c>
      <c r="B10364" t="s">
        <v>1472</v>
      </c>
      <c r="C10364" t="s">
        <v>1145</v>
      </c>
      <c r="E10364" t="s">
        <v>46</v>
      </c>
      <c r="I10364">
        <v>35</v>
      </c>
      <c r="J10364">
        <v>30.94</v>
      </c>
      <c r="K10364">
        <v>1082.9000000000001</v>
      </c>
    </row>
    <row r="10365" spans="1:14" hidden="1" x14ac:dyDescent="0.2">
      <c r="A10365" t="s">
        <v>56</v>
      </c>
      <c r="B10365" t="s">
        <v>1472</v>
      </c>
      <c r="C10365" t="s">
        <v>1145</v>
      </c>
      <c r="E10365" t="s">
        <v>614</v>
      </c>
      <c r="F10365" t="s">
        <v>615</v>
      </c>
      <c r="G10365" t="s">
        <v>134</v>
      </c>
      <c r="H10365" t="s">
        <v>180</v>
      </c>
      <c r="I10365">
        <v>27</v>
      </c>
      <c r="J10365">
        <v>30.94</v>
      </c>
      <c r="K10365">
        <v>835.38</v>
      </c>
      <c r="L10365" t="s">
        <v>24</v>
      </c>
      <c r="M10365" t="s">
        <v>616</v>
      </c>
      <c r="N10365" t="s">
        <v>1478</v>
      </c>
    </row>
    <row r="10366" spans="1:14" hidden="1" x14ac:dyDescent="0.2">
      <c r="A10366" t="s">
        <v>56</v>
      </c>
      <c r="B10366" t="s">
        <v>1472</v>
      </c>
      <c r="C10366" t="s">
        <v>1145</v>
      </c>
      <c r="E10366" t="s">
        <v>20</v>
      </c>
      <c r="I10366">
        <v>3</v>
      </c>
      <c r="J10366">
        <v>30.94</v>
      </c>
      <c r="K10366">
        <v>92.82</v>
      </c>
    </row>
    <row r="10367" spans="1:14" hidden="1" x14ac:dyDescent="0.2">
      <c r="A10367" t="s">
        <v>56</v>
      </c>
      <c r="B10367" t="s">
        <v>1472</v>
      </c>
      <c r="C10367" t="s">
        <v>1145</v>
      </c>
      <c r="E10367" t="s">
        <v>1252</v>
      </c>
      <c r="F10367" t="s">
        <v>615</v>
      </c>
      <c r="G10367" t="s">
        <v>134</v>
      </c>
      <c r="H10367" t="s">
        <v>180</v>
      </c>
      <c r="I10367">
        <v>2</v>
      </c>
      <c r="J10367">
        <v>42.83</v>
      </c>
      <c r="K10367">
        <v>85.66</v>
      </c>
      <c r="L10367" t="s">
        <v>24</v>
      </c>
      <c r="M10367" t="s">
        <v>616</v>
      </c>
      <c r="N10367" t="s">
        <v>1479</v>
      </c>
    </row>
    <row r="10368" spans="1:14" hidden="1" x14ac:dyDescent="0.2">
      <c r="A10368" t="s">
        <v>56</v>
      </c>
      <c r="B10368" t="s">
        <v>1472</v>
      </c>
      <c r="C10368" t="s">
        <v>1145</v>
      </c>
      <c r="E10368" t="s">
        <v>614</v>
      </c>
      <c r="F10368" t="s">
        <v>615</v>
      </c>
      <c r="G10368" t="s">
        <v>134</v>
      </c>
      <c r="H10368" t="s">
        <v>180</v>
      </c>
      <c r="I10368">
        <v>4</v>
      </c>
      <c r="J10368">
        <v>42.83</v>
      </c>
      <c r="K10368">
        <v>171.32</v>
      </c>
      <c r="L10368" t="s">
        <v>24</v>
      </c>
      <c r="M10368" t="s">
        <v>616</v>
      </c>
      <c r="N10368" t="s">
        <v>1258</v>
      </c>
    </row>
    <row r="10369" spans="1:14" hidden="1" x14ac:dyDescent="0.2">
      <c r="A10369" t="s">
        <v>56</v>
      </c>
      <c r="B10369" t="s">
        <v>1472</v>
      </c>
      <c r="C10369" t="s">
        <v>1145</v>
      </c>
      <c r="E10369" t="s">
        <v>1341</v>
      </c>
      <c r="F10369" t="s">
        <v>1342</v>
      </c>
      <c r="G10369" t="s">
        <v>134</v>
      </c>
      <c r="H10369" t="s">
        <v>180</v>
      </c>
      <c r="I10369">
        <v>4</v>
      </c>
      <c r="J10369">
        <v>42.83</v>
      </c>
      <c r="K10369">
        <v>171.32</v>
      </c>
      <c r="L10369" t="s">
        <v>24</v>
      </c>
      <c r="M10369" t="s">
        <v>181</v>
      </c>
      <c r="N10369" t="s">
        <v>1480</v>
      </c>
    </row>
    <row r="10370" spans="1:14" hidden="1" x14ac:dyDescent="0.2">
      <c r="A10370" t="s">
        <v>60</v>
      </c>
      <c r="B10370" t="s">
        <v>1472</v>
      </c>
      <c r="C10370" t="s">
        <v>1145</v>
      </c>
      <c r="E10370" t="s">
        <v>1341</v>
      </c>
      <c r="F10370" t="s">
        <v>1342</v>
      </c>
      <c r="G10370" t="s">
        <v>134</v>
      </c>
      <c r="H10370" t="s">
        <v>180</v>
      </c>
      <c r="I10370">
        <v>18.25</v>
      </c>
      <c r="J10370">
        <v>30.94</v>
      </c>
      <c r="K10370">
        <v>564.65499999999997</v>
      </c>
      <c r="L10370" t="s">
        <v>24</v>
      </c>
      <c r="M10370" t="s">
        <v>181</v>
      </c>
      <c r="N10370" t="s">
        <v>1481</v>
      </c>
    </row>
    <row r="10371" spans="1:14" hidden="1" x14ac:dyDescent="0.2">
      <c r="A10371" t="s">
        <v>60</v>
      </c>
      <c r="B10371" t="s">
        <v>1472</v>
      </c>
      <c r="C10371" t="s">
        <v>1145</v>
      </c>
      <c r="E10371" t="s">
        <v>17</v>
      </c>
      <c r="I10371">
        <v>15.5</v>
      </c>
      <c r="J10371">
        <v>30.94</v>
      </c>
      <c r="K10371">
        <v>479.57</v>
      </c>
    </row>
    <row r="10372" spans="1:14" hidden="1" x14ac:dyDescent="0.2">
      <c r="A10372" t="s">
        <v>60</v>
      </c>
      <c r="B10372" t="s">
        <v>1472</v>
      </c>
      <c r="C10372" t="s">
        <v>1145</v>
      </c>
      <c r="E10372" t="s">
        <v>1341</v>
      </c>
      <c r="F10372" t="s">
        <v>1342</v>
      </c>
      <c r="G10372" t="s">
        <v>134</v>
      </c>
      <c r="H10372" t="s">
        <v>180</v>
      </c>
      <c r="I10372">
        <v>3</v>
      </c>
      <c r="J10372">
        <v>42.83</v>
      </c>
      <c r="K10372">
        <v>128.49</v>
      </c>
      <c r="L10372" t="s">
        <v>24</v>
      </c>
      <c r="M10372" t="s">
        <v>181</v>
      </c>
      <c r="N10372" t="s">
        <v>1480</v>
      </c>
    </row>
    <row r="10373" spans="1:14" hidden="1" x14ac:dyDescent="0.2">
      <c r="A10373" t="s">
        <v>60</v>
      </c>
      <c r="B10373" t="s">
        <v>1472</v>
      </c>
      <c r="C10373" t="s">
        <v>1145</v>
      </c>
      <c r="E10373" t="s">
        <v>614</v>
      </c>
      <c r="F10373" t="s">
        <v>615</v>
      </c>
      <c r="G10373" t="s">
        <v>134</v>
      </c>
      <c r="H10373" t="s">
        <v>180</v>
      </c>
      <c r="I10373">
        <v>2</v>
      </c>
      <c r="J10373">
        <v>42.83</v>
      </c>
      <c r="K10373">
        <v>85.66</v>
      </c>
      <c r="L10373" t="s">
        <v>24</v>
      </c>
      <c r="M10373" t="s">
        <v>616</v>
      </c>
      <c r="N10373" t="s">
        <v>1482</v>
      </c>
    </row>
    <row r="10374" spans="1:14" hidden="1" x14ac:dyDescent="0.2">
      <c r="A10374" t="s">
        <v>67</v>
      </c>
      <c r="B10374" t="s">
        <v>1472</v>
      </c>
      <c r="C10374" t="s">
        <v>1145</v>
      </c>
      <c r="E10374" t="s">
        <v>1341</v>
      </c>
      <c r="F10374" t="s">
        <v>1342</v>
      </c>
      <c r="G10374" t="s">
        <v>134</v>
      </c>
      <c r="H10374" t="s">
        <v>180</v>
      </c>
      <c r="I10374">
        <v>20</v>
      </c>
      <c r="J10374">
        <v>30.94</v>
      </c>
      <c r="K10374">
        <v>618.79999999999995</v>
      </c>
      <c r="L10374" t="s">
        <v>24</v>
      </c>
      <c r="M10374" t="s">
        <v>181</v>
      </c>
    </row>
    <row r="10375" spans="1:14" hidden="1" x14ac:dyDescent="0.2">
      <c r="A10375" t="s">
        <v>67</v>
      </c>
      <c r="B10375" t="s">
        <v>1472</v>
      </c>
      <c r="C10375" t="s">
        <v>1145</v>
      </c>
      <c r="E10375" t="s">
        <v>17</v>
      </c>
      <c r="I10375">
        <v>4</v>
      </c>
      <c r="J10375">
        <v>30.94</v>
      </c>
      <c r="K10375">
        <v>123.76</v>
      </c>
    </row>
    <row r="10376" spans="1:14" hidden="1" x14ac:dyDescent="0.2">
      <c r="A10376" t="s">
        <v>67</v>
      </c>
      <c r="B10376" t="s">
        <v>1472</v>
      </c>
      <c r="C10376" t="s">
        <v>1145</v>
      </c>
      <c r="E10376" t="s">
        <v>20</v>
      </c>
      <c r="I10376">
        <v>2</v>
      </c>
      <c r="J10376">
        <v>42.83</v>
      </c>
      <c r="K10376">
        <v>85.66</v>
      </c>
    </row>
    <row r="10377" spans="1:14" hidden="1" x14ac:dyDescent="0.2">
      <c r="A10377" t="s">
        <v>67</v>
      </c>
      <c r="B10377" t="s">
        <v>1472</v>
      </c>
      <c r="C10377" t="s">
        <v>1145</v>
      </c>
      <c r="E10377" t="s">
        <v>614</v>
      </c>
      <c r="F10377" t="s">
        <v>615</v>
      </c>
      <c r="G10377" t="s">
        <v>134</v>
      </c>
      <c r="H10377" t="s">
        <v>180</v>
      </c>
      <c r="I10377">
        <v>5</v>
      </c>
      <c r="J10377">
        <v>42.83</v>
      </c>
      <c r="K10377">
        <v>214.15</v>
      </c>
      <c r="L10377" t="s">
        <v>24</v>
      </c>
      <c r="M10377" t="s">
        <v>616</v>
      </c>
      <c r="N10377" t="s">
        <v>1483</v>
      </c>
    </row>
    <row r="10378" spans="1:14" hidden="1" x14ac:dyDescent="0.2">
      <c r="A10378" t="s">
        <v>67</v>
      </c>
      <c r="B10378" t="s">
        <v>1472</v>
      </c>
      <c r="C10378" t="s">
        <v>1145</v>
      </c>
      <c r="E10378" t="s">
        <v>190</v>
      </c>
      <c r="F10378" t="s">
        <v>191</v>
      </c>
      <c r="G10378" t="s">
        <v>63</v>
      </c>
      <c r="H10378" t="s">
        <v>192</v>
      </c>
      <c r="I10378">
        <v>8</v>
      </c>
      <c r="J10378">
        <v>42.83</v>
      </c>
      <c r="K10378">
        <v>342.64</v>
      </c>
      <c r="L10378" t="s">
        <v>193</v>
      </c>
      <c r="N10378" t="s">
        <v>1484</v>
      </c>
    </row>
    <row r="10379" spans="1:14" hidden="1" x14ac:dyDescent="0.2">
      <c r="A10379" t="s">
        <v>68</v>
      </c>
      <c r="B10379" t="s">
        <v>1472</v>
      </c>
      <c r="C10379" t="s">
        <v>1145</v>
      </c>
      <c r="E10379" t="s">
        <v>17</v>
      </c>
      <c r="I10379">
        <v>4</v>
      </c>
      <c r="J10379">
        <v>42.83</v>
      </c>
      <c r="K10379">
        <v>171.32</v>
      </c>
    </row>
    <row r="10380" spans="1:14" hidden="1" x14ac:dyDescent="0.2">
      <c r="A10380" t="s">
        <v>68</v>
      </c>
      <c r="B10380" t="s">
        <v>1472</v>
      </c>
      <c r="C10380" t="s">
        <v>1145</v>
      </c>
      <c r="E10380" t="s">
        <v>46</v>
      </c>
      <c r="I10380">
        <v>4</v>
      </c>
      <c r="J10380">
        <v>42.83</v>
      </c>
      <c r="K10380">
        <v>171.32</v>
      </c>
    </row>
    <row r="10381" spans="1:14" hidden="1" x14ac:dyDescent="0.2">
      <c r="A10381" t="s">
        <v>68</v>
      </c>
      <c r="B10381" t="s">
        <v>1472</v>
      </c>
      <c r="C10381" t="s">
        <v>1145</v>
      </c>
      <c r="E10381" t="s">
        <v>20</v>
      </c>
      <c r="I10381">
        <v>4</v>
      </c>
      <c r="J10381">
        <v>42.83</v>
      </c>
      <c r="K10381">
        <v>171.32</v>
      </c>
    </row>
    <row r="10382" spans="1:14" hidden="1" x14ac:dyDescent="0.2">
      <c r="A10382" t="s">
        <v>68</v>
      </c>
      <c r="B10382" t="s">
        <v>1472</v>
      </c>
      <c r="C10382" t="s">
        <v>1145</v>
      </c>
      <c r="E10382" t="s">
        <v>614</v>
      </c>
      <c r="F10382" t="s">
        <v>615</v>
      </c>
      <c r="G10382" t="s">
        <v>134</v>
      </c>
      <c r="H10382" t="s">
        <v>180</v>
      </c>
      <c r="I10382">
        <v>6</v>
      </c>
      <c r="J10382">
        <v>42.83</v>
      </c>
      <c r="K10382">
        <v>256.98</v>
      </c>
      <c r="L10382" t="s">
        <v>24</v>
      </c>
      <c r="M10382" t="s">
        <v>616</v>
      </c>
      <c r="N10382" t="s">
        <v>1485</v>
      </c>
    </row>
    <row r="10383" spans="1:14" hidden="1" x14ac:dyDescent="0.2">
      <c r="A10383" t="s">
        <v>68</v>
      </c>
      <c r="B10383" t="s">
        <v>1472</v>
      </c>
      <c r="C10383" t="s">
        <v>1145</v>
      </c>
      <c r="E10383" t="s">
        <v>614</v>
      </c>
      <c r="F10383" t="s">
        <v>615</v>
      </c>
      <c r="G10383" t="s">
        <v>134</v>
      </c>
      <c r="H10383" t="s">
        <v>180</v>
      </c>
      <c r="I10383">
        <v>2</v>
      </c>
      <c r="J10383">
        <v>42.83</v>
      </c>
      <c r="K10383">
        <v>85.66</v>
      </c>
      <c r="L10383" t="s">
        <v>24</v>
      </c>
      <c r="M10383" t="s">
        <v>616</v>
      </c>
      <c r="N10383" t="s">
        <v>1258</v>
      </c>
    </row>
    <row r="10384" spans="1:14" hidden="1" x14ac:dyDescent="0.2">
      <c r="A10384" t="s">
        <v>68</v>
      </c>
      <c r="B10384" t="s">
        <v>1472</v>
      </c>
      <c r="C10384" t="s">
        <v>1145</v>
      </c>
      <c r="E10384" t="s">
        <v>1341</v>
      </c>
      <c r="F10384" t="s">
        <v>1342</v>
      </c>
      <c r="G10384" t="s">
        <v>134</v>
      </c>
      <c r="H10384" t="s">
        <v>180</v>
      </c>
      <c r="I10384">
        <v>8</v>
      </c>
      <c r="J10384">
        <v>42.83</v>
      </c>
      <c r="K10384">
        <v>342.64</v>
      </c>
      <c r="L10384" t="s">
        <v>24</v>
      </c>
      <c r="M10384" t="s">
        <v>181</v>
      </c>
    </row>
    <row r="10385" spans="1:14" hidden="1" x14ac:dyDescent="0.2">
      <c r="A10385" t="s">
        <v>68</v>
      </c>
      <c r="B10385" t="s">
        <v>1472</v>
      </c>
      <c r="C10385" t="s">
        <v>1145</v>
      </c>
      <c r="E10385" t="s">
        <v>1386</v>
      </c>
      <c r="F10385" t="s">
        <v>1387</v>
      </c>
      <c r="G10385" t="s">
        <v>134</v>
      </c>
      <c r="H10385" t="s">
        <v>180</v>
      </c>
      <c r="I10385">
        <v>10.75</v>
      </c>
      <c r="J10385">
        <v>42.83</v>
      </c>
      <c r="K10385">
        <v>460.42250000000001</v>
      </c>
      <c r="L10385" t="s">
        <v>24</v>
      </c>
      <c r="M10385" t="s">
        <v>1229</v>
      </c>
    </row>
    <row r="10386" spans="1:14" hidden="1" x14ac:dyDescent="0.2">
      <c r="A10386" t="s">
        <v>69</v>
      </c>
      <c r="B10386" t="s">
        <v>1472</v>
      </c>
      <c r="C10386" t="s">
        <v>1145</v>
      </c>
      <c r="E10386" t="s">
        <v>17</v>
      </c>
      <c r="I10386">
        <v>38.75</v>
      </c>
      <c r="J10386">
        <v>42.83</v>
      </c>
      <c r="K10386">
        <v>1659.6624999999999</v>
      </c>
    </row>
    <row r="10387" spans="1:14" hidden="1" x14ac:dyDescent="0.2">
      <c r="A10387" t="s">
        <v>70</v>
      </c>
      <c r="B10387" t="s">
        <v>1472</v>
      </c>
      <c r="C10387" t="s">
        <v>1145</v>
      </c>
      <c r="E10387" t="s">
        <v>1380</v>
      </c>
      <c r="F10387" t="s">
        <v>1214</v>
      </c>
      <c r="G10387" t="s">
        <v>134</v>
      </c>
      <c r="H10387" t="s">
        <v>1215</v>
      </c>
      <c r="I10387">
        <v>4</v>
      </c>
      <c r="J10387">
        <v>42.83</v>
      </c>
      <c r="K10387">
        <v>171.32</v>
      </c>
      <c r="L10387" t="s">
        <v>135</v>
      </c>
      <c r="M10387" t="s">
        <v>1216</v>
      </c>
    </row>
    <row r="10388" spans="1:14" hidden="1" x14ac:dyDescent="0.2">
      <c r="A10388" t="s">
        <v>70</v>
      </c>
      <c r="B10388" t="s">
        <v>1472</v>
      </c>
      <c r="C10388" t="s">
        <v>1145</v>
      </c>
      <c r="E10388" t="s">
        <v>614</v>
      </c>
      <c r="F10388" t="s">
        <v>615</v>
      </c>
      <c r="G10388" t="s">
        <v>134</v>
      </c>
      <c r="H10388" t="s">
        <v>180</v>
      </c>
      <c r="I10388">
        <v>4</v>
      </c>
      <c r="J10388">
        <v>42.83</v>
      </c>
      <c r="K10388">
        <v>171.32</v>
      </c>
      <c r="L10388" t="s">
        <v>24</v>
      </c>
      <c r="M10388" t="s">
        <v>616</v>
      </c>
      <c r="N10388" t="s">
        <v>1485</v>
      </c>
    </row>
    <row r="10389" spans="1:14" hidden="1" x14ac:dyDescent="0.2">
      <c r="A10389" t="s">
        <v>70</v>
      </c>
      <c r="B10389" t="s">
        <v>1472</v>
      </c>
      <c r="C10389" t="s">
        <v>1145</v>
      </c>
      <c r="E10389" t="s">
        <v>614</v>
      </c>
      <c r="F10389" t="s">
        <v>615</v>
      </c>
      <c r="G10389" t="s">
        <v>134</v>
      </c>
      <c r="H10389" t="s">
        <v>180</v>
      </c>
      <c r="I10389">
        <v>2</v>
      </c>
      <c r="J10389">
        <v>42.83</v>
      </c>
      <c r="K10389">
        <v>85.66</v>
      </c>
      <c r="L10389" t="s">
        <v>24</v>
      </c>
      <c r="M10389" t="s">
        <v>616</v>
      </c>
      <c r="N10389" t="s">
        <v>1258</v>
      </c>
    </row>
    <row r="10390" spans="1:14" hidden="1" x14ac:dyDescent="0.2">
      <c r="A10390" t="s">
        <v>70</v>
      </c>
      <c r="B10390" t="s">
        <v>1472</v>
      </c>
      <c r="C10390" t="s">
        <v>1145</v>
      </c>
      <c r="E10390" t="s">
        <v>1341</v>
      </c>
      <c r="F10390" t="s">
        <v>1342</v>
      </c>
      <c r="G10390" t="s">
        <v>134</v>
      </c>
      <c r="H10390" t="s">
        <v>180</v>
      </c>
      <c r="I10390">
        <v>18</v>
      </c>
      <c r="J10390">
        <v>42.83</v>
      </c>
      <c r="K10390">
        <v>770.94</v>
      </c>
      <c r="L10390" t="s">
        <v>24</v>
      </c>
      <c r="M10390" t="s">
        <v>181</v>
      </c>
    </row>
    <row r="10391" spans="1:14" hidden="1" x14ac:dyDescent="0.2">
      <c r="A10391" t="s">
        <v>70</v>
      </c>
      <c r="B10391" t="s">
        <v>1472</v>
      </c>
      <c r="C10391" t="s">
        <v>1145</v>
      </c>
      <c r="E10391" t="s">
        <v>1213</v>
      </c>
      <c r="F10391" t="s">
        <v>1214</v>
      </c>
      <c r="G10391" t="s">
        <v>134</v>
      </c>
      <c r="H10391" t="s">
        <v>1215</v>
      </c>
      <c r="I10391">
        <v>10.75</v>
      </c>
      <c r="J10391">
        <v>42.83</v>
      </c>
      <c r="K10391">
        <v>460.42250000000001</v>
      </c>
      <c r="L10391" t="s">
        <v>135</v>
      </c>
      <c r="M10391" t="s">
        <v>1216</v>
      </c>
    </row>
    <row r="10392" spans="1:14" hidden="1" x14ac:dyDescent="0.2">
      <c r="A10392" t="s">
        <v>71</v>
      </c>
      <c r="B10392" t="s">
        <v>1472</v>
      </c>
      <c r="C10392" t="s">
        <v>1145</v>
      </c>
      <c r="E10392" t="s">
        <v>17</v>
      </c>
      <c r="I10392">
        <v>4</v>
      </c>
      <c r="J10392">
        <v>42.83</v>
      </c>
      <c r="K10392">
        <v>171.32</v>
      </c>
    </row>
    <row r="10393" spans="1:14" hidden="1" x14ac:dyDescent="0.2">
      <c r="A10393" t="s">
        <v>71</v>
      </c>
      <c r="B10393" t="s">
        <v>1472</v>
      </c>
      <c r="C10393" t="s">
        <v>1145</v>
      </c>
      <c r="E10393" t="s">
        <v>46</v>
      </c>
      <c r="I10393">
        <v>12</v>
      </c>
      <c r="J10393">
        <v>42.83</v>
      </c>
      <c r="K10393">
        <v>513.96</v>
      </c>
    </row>
    <row r="10394" spans="1:14" hidden="1" x14ac:dyDescent="0.2">
      <c r="A10394" t="s">
        <v>71</v>
      </c>
      <c r="B10394" t="s">
        <v>1472</v>
      </c>
      <c r="C10394" t="s">
        <v>1145</v>
      </c>
      <c r="E10394" t="s">
        <v>20</v>
      </c>
      <c r="I10394">
        <v>4</v>
      </c>
      <c r="J10394">
        <v>42.83</v>
      </c>
      <c r="K10394">
        <v>171.32</v>
      </c>
    </row>
    <row r="10395" spans="1:14" hidden="1" x14ac:dyDescent="0.2">
      <c r="A10395" t="s">
        <v>71</v>
      </c>
      <c r="B10395" t="s">
        <v>1472</v>
      </c>
      <c r="C10395" t="s">
        <v>1145</v>
      </c>
      <c r="E10395" t="s">
        <v>1252</v>
      </c>
      <c r="F10395" t="s">
        <v>615</v>
      </c>
      <c r="G10395" t="s">
        <v>134</v>
      </c>
      <c r="H10395" t="s">
        <v>180</v>
      </c>
      <c r="I10395">
        <v>2</v>
      </c>
      <c r="J10395">
        <v>42.83</v>
      </c>
      <c r="K10395">
        <v>85.66</v>
      </c>
      <c r="L10395" t="s">
        <v>24</v>
      </c>
      <c r="M10395" t="s">
        <v>616</v>
      </c>
      <c r="N10395" t="s">
        <v>1486</v>
      </c>
    </row>
    <row r="10396" spans="1:14" hidden="1" x14ac:dyDescent="0.2">
      <c r="A10396" t="s">
        <v>71</v>
      </c>
      <c r="B10396" t="s">
        <v>1472</v>
      </c>
      <c r="C10396" t="s">
        <v>1145</v>
      </c>
      <c r="E10396" t="s">
        <v>614</v>
      </c>
      <c r="F10396" t="s">
        <v>615</v>
      </c>
      <c r="G10396" t="s">
        <v>134</v>
      </c>
      <c r="H10396" t="s">
        <v>180</v>
      </c>
      <c r="I10396">
        <v>2</v>
      </c>
      <c r="J10396">
        <v>42.83</v>
      </c>
      <c r="K10396">
        <v>85.66</v>
      </c>
      <c r="L10396" t="s">
        <v>24</v>
      </c>
      <c r="M10396" t="s">
        <v>616</v>
      </c>
      <c r="N10396" t="s">
        <v>1258</v>
      </c>
    </row>
    <row r="10397" spans="1:14" hidden="1" x14ac:dyDescent="0.2">
      <c r="A10397" t="s">
        <v>71</v>
      </c>
      <c r="B10397" t="s">
        <v>1472</v>
      </c>
      <c r="C10397" t="s">
        <v>1145</v>
      </c>
      <c r="E10397" t="s">
        <v>1341</v>
      </c>
      <c r="F10397" t="s">
        <v>1342</v>
      </c>
      <c r="G10397" t="s">
        <v>134</v>
      </c>
      <c r="H10397" t="s">
        <v>180</v>
      </c>
      <c r="I10397">
        <v>8</v>
      </c>
      <c r="J10397">
        <v>42.83</v>
      </c>
      <c r="K10397">
        <v>342.64</v>
      </c>
      <c r="L10397" t="s">
        <v>24</v>
      </c>
      <c r="M10397" t="s">
        <v>181</v>
      </c>
    </row>
    <row r="10398" spans="1:14" hidden="1" x14ac:dyDescent="0.2">
      <c r="A10398" t="s">
        <v>72</v>
      </c>
      <c r="B10398" t="s">
        <v>1472</v>
      </c>
      <c r="C10398" t="s">
        <v>1145</v>
      </c>
      <c r="E10398" t="s">
        <v>17</v>
      </c>
      <c r="I10398">
        <v>23.25</v>
      </c>
      <c r="J10398">
        <v>42.83</v>
      </c>
      <c r="K10398">
        <v>995.79750000000001</v>
      </c>
    </row>
    <row r="10399" spans="1:14" hidden="1" x14ac:dyDescent="0.2">
      <c r="A10399" t="s">
        <v>72</v>
      </c>
      <c r="B10399" t="s">
        <v>1472</v>
      </c>
      <c r="C10399" t="s">
        <v>1145</v>
      </c>
      <c r="E10399" t="s">
        <v>46</v>
      </c>
      <c r="I10399">
        <v>2.5</v>
      </c>
      <c r="J10399">
        <v>42.83</v>
      </c>
      <c r="K10399">
        <v>107.075</v>
      </c>
    </row>
    <row r="10400" spans="1:14" hidden="1" x14ac:dyDescent="0.2">
      <c r="A10400" t="s">
        <v>72</v>
      </c>
      <c r="B10400" t="s">
        <v>1472</v>
      </c>
      <c r="C10400" t="s">
        <v>1145</v>
      </c>
      <c r="E10400" t="s">
        <v>614</v>
      </c>
      <c r="F10400" t="s">
        <v>615</v>
      </c>
      <c r="G10400" t="s">
        <v>134</v>
      </c>
      <c r="H10400" t="s">
        <v>180</v>
      </c>
      <c r="I10400">
        <v>2</v>
      </c>
      <c r="J10400">
        <v>42.83</v>
      </c>
      <c r="K10400">
        <v>85.66</v>
      </c>
      <c r="L10400" t="s">
        <v>24</v>
      </c>
      <c r="M10400" t="s">
        <v>616</v>
      </c>
      <c r="N10400" t="s">
        <v>1487</v>
      </c>
    </row>
    <row r="10401" spans="1:14" hidden="1" x14ac:dyDescent="0.2">
      <c r="A10401" t="s">
        <v>72</v>
      </c>
      <c r="B10401" t="s">
        <v>1472</v>
      </c>
      <c r="C10401" t="s">
        <v>1145</v>
      </c>
      <c r="E10401" t="s">
        <v>1341</v>
      </c>
      <c r="F10401" t="s">
        <v>1342</v>
      </c>
      <c r="G10401" t="s">
        <v>134</v>
      </c>
      <c r="H10401" t="s">
        <v>180</v>
      </c>
      <c r="I10401">
        <v>11</v>
      </c>
      <c r="J10401">
        <v>42.83</v>
      </c>
      <c r="K10401">
        <v>471.13</v>
      </c>
      <c r="L10401" t="s">
        <v>24</v>
      </c>
      <c r="M10401" t="s">
        <v>181</v>
      </c>
    </row>
    <row r="10402" spans="1:14" hidden="1" x14ac:dyDescent="0.2">
      <c r="A10402" t="s">
        <v>74</v>
      </c>
      <c r="B10402" t="s">
        <v>1472</v>
      </c>
      <c r="C10402" t="s">
        <v>1145</v>
      </c>
      <c r="E10402" t="s">
        <v>17</v>
      </c>
      <c r="I10402">
        <v>7.75</v>
      </c>
      <c r="J10402">
        <v>42.83</v>
      </c>
      <c r="K10402">
        <v>331.9325</v>
      </c>
    </row>
    <row r="10403" spans="1:14" hidden="1" x14ac:dyDescent="0.2">
      <c r="A10403" t="s">
        <v>74</v>
      </c>
      <c r="B10403" t="s">
        <v>1472</v>
      </c>
      <c r="C10403" t="s">
        <v>1145</v>
      </c>
      <c r="E10403" t="s">
        <v>1386</v>
      </c>
      <c r="F10403" t="s">
        <v>1387</v>
      </c>
      <c r="G10403" t="s">
        <v>134</v>
      </c>
      <c r="H10403" t="s">
        <v>180</v>
      </c>
      <c r="I10403">
        <v>5</v>
      </c>
      <c r="J10403">
        <v>42.83</v>
      </c>
      <c r="K10403">
        <v>214.15</v>
      </c>
      <c r="L10403" t="s">
        <v>24</v>
      </c>
      <c r="M10403" t="s">
        <v>1229</v>
      </c>
    </row>
    <row r="10404" spans="1:14" hidden="1" x14ac:dyDescent="0.2">
      <c r="A10404" t="s">
        <v>74</v>
      </c>
      <c r="B10404" t="s">
        <v>1472</v>
      </c>
      <c r="C10404" t="s">
        <v>1145</v>
      </c>
      <c r="E10404" t="s">
        <v>20</v>
      </c>
      <c r="I10404">
        <v>6</v>
      </c>
      <c r="J10404">
        <v>42.83</v>
      </c>
      <c r="K10404">
        <v>256.98</v>
      </c>
    </row>
    <row r="10405" spans="1:14" hidden="1" x14ac:dyDescent="0.2">
      <c r="A10405" t="s">
        <v>74</v>
      </c>
      <c r="B10405" t="s">
        <v>1472</v>
      </c>
      <c r="C10405" t="s">
        <v>1145</v>
      </c>
      <c r="E10405" t="s">
        <v>1341</v>
      </c>
      <c r="F10405" t="s">
        <v>1342</v>
      </c>
      <c r="G10405" t="s">
        <v>134</v>
      </c>
      <c r="H10405" t="s">
        <v>180</v>
      </c>
      <c r="I10405">
        <v>2</v>
      </c>
      <c r="J10405">
        <v>42.83</v>
      </c>
      <c r="K10405">
        <v>85.66</v>
      </c>
      <c r="L10405" t="s">
        <v>24</v>
      </c>
      <c r="M10405" t="s">
        <v>181</v>
      </c>
    </row>
    <row r="10406" spans="1:14" hidden="1" x14ac:dyDescent="0.2">
      <c r="A10406" t="s">
        <v>74</v>
      </c>
      <c r="B10406" t="s">
        <v>1472</v>
      </c>
      <c r="C10406" t="s">
        <v>1145</v>
      </c>
      <c r="E10406" t="s">
        <v>46</v>
      </c>
      <c r="I10406">
        <v>6</v>
      </c>
      <c r="J10406">
        <v>42.83</v>
      </c>
      <c r="K10406">
        <v>256.98</v>
      </c>
    </row>
    <row r="10407" spans="1:14" hidden="1" x14ac:dyDescent="0.2">
      <c r="A10407" t="s">
        <v>74</v>
      </c>
      <c r="B10407" t="s">
        <v>1472</v>
      </c>
      <c r="C10407" t="s">
        <v>1145</v>
      </c>
      <c r="E10407" t="s">
        <v>190</v>
      </c>
      <c r="F10407" t="s">
        <v>191</v>
      </c>
      <c r="G10407" t="s">
        <v>63</v>
      </c>
      <c r="H10407" t="s">
        <v>192</v>
      </c>
      <c r="I10407">
        <v>6</v>
      </c>
      <c r="J10407">
        <v>42.83</v>
      </c>
      <c r="K10407">
        <v>256.98</v>
      </c>
      <c r="L10407" t="s">
        <v>193</v>
      </c>
    </row>
    <row r="10408" spans="1:14" hidden="1" x14ac:dyDescent="0.2">
      <c r="A10408" t="s">
        <v>74</v>
      </c>
      <c r="B10408" t="s">
        <v>1472</v>
      </c>
      <c r="C10408" t="s">
        <v>1145</v>
      </c>
      <c r="E10408" t="s">
        <v>557</v>
      </c>
      <c r="I10408">
        <v>6</v>
      </c>
      <c r="J10408">
        <v>42.83</v>
      </c>
      <c r="K10408">
        <v>256.98</v>
      </c>
    </row>
    <row r="10409" spans="1:14" hidden="1" x14ac:dyDescent="0.2">
      <c r="A10409" t="s">
        <v>75</v>
      </c>
      <c r="B10409" t="s">
        <v>1472</v>
      </c>
      <c r="C10409" t="s">
        <v>1145</v>
      </c>
      <c r="E10409" t="s">
        <v>17</v>
      </c>
      <c r="I10409">
        <v>7.75</v>
      </c>
      <c r="J10409">
        <v>42.83</v>
      </c>
      <c r="K10409">
        <v>331.9325</v>
      </c>
    </row>
    <row r="10410" spans="1:14" hidden="1" x14ac:dyDescent="0.2">
      <c r="A10410" t="s">
        <v>75</v>
      </c>
      <c r="B10410" t="s">
        <v>1472</v>
      </c>
      <c r="C10410" t="s">
        <v>1145</v>
      </c>
      <c r="E10410" t="s">
        <v>1386</v>
      </c>
      <c r="F10410" t="s">
        <v>1387</v>
      </c>
      <c r="G10410" t="s">
        <v>134</v>
      </c>
      <c r="H10410" t="s">
        <v>180</v>
      </c>
      <c r="I10410">
        <v>5</v>
      </c>
      <c r="J10410">
        <v>42.83</v>
      </c>
      <c r="K10410">
        <v>214.15</v>
      </c>
      <c r="L10410" t="s">
        <v>24</v>
      </c>
      <c r="M10410" t="s">
        <v>1229</v>
      </c>
    </row>
    <row r="10411" spans="1:14" hidden="1" x14ac:dyDescent="0.2">
      <c r="A10411" t="s">
        <v>75</v>
      </c>
      <c r="B10411" t="s">
        <v>1472</v>
      </c>
      <c r="C10411" t="s">
        <v>1145</v>
      </c>
      <c r="E10411" t="s">
        <v>614</v>
      </c>
      <c r="F10411" t="s">
        <v>615</v>
      </c>
      <c r="G10411" t="s">
        <v>134</v>
      </c>
      <c r="H10411" t="s">
        <v>180</v>
      </c>
      <c r="I10411">
        <v>3</v>
      </c>
      <c r="J10411">
        <v>42.83</v>
      </c>
      <c r="K10411">
        <v>128.49</v>
      </c>
      <c r="L10411" t="s">
        <v>24</v>
      </c>
      <c r="M10411" t="s">
        <v>616</v>
      </c>
    </row>
    <row r="10412" spans="1:14" hidden="1" x14ac:dyDescent="0.2">
      <c r="A10412" t="s">
        <v>75</v>
      </c>
      <c r="B10412" t="s">
        <v>1472</v>
      </c>
      <c r="C10412" t="s">
        <v>1145</v>
      </c>
      <c r="E10412" t="s">
        <v>1341</v>
      </c>
      <c r="F10412" t="s">
        <v>1342</v>
      </c>
      <c r="G10412" t="s">
        <v>134</v>
      </c>
      <c r="H10412" t="s">
        <v>180</v>
      </c>
      <c r="I10412">
        <v>2</v>
      </c>
      <c r="J10412">
        <v>42.83</v>
      </c>
      <c r="K10412">
        <v>85.66</v>
      </c>
      <c r="L10412" t="s">
        <v>24</v>
      </c>
      <c r="M10412" t="s">
        <v>181</v>
      </c>
    </row>
    <row r="10413" spans="1:14" hidden="1" x14ac:dyDescent="0.2">
      <c r="A10413" t="s">
        <v>75</v>
      </c>
      <c r="B10413" t="s">
        <v>1472</v>
      </c>
      <c r="C10413" t="s">
        <v>1145</v>
      </c>
      <c r="E10413" t="s">
        <v>46</v>
      </c>
      <c r="I10413">
        <v>16</v>
      </c>
      <c r="J10413">
        <v>42.83</v>
      </c>
      <c r="K10413">
        <v>685.28</v>
      </c>
    </row>
    <row r="10414" spans="1:14" hidden="1" x14ac:dyDescent="0.2">
      <c r="A10414" t="s">
        <v>75</v>
      </c>
      <c r="B10414" t="s">
        <v>1472</v>
      </c>
      <c r="C10414" t="s">
        <v>1145</v>
      </c>
      <c r="E10414" t="s">
        <v>190</v>
      </c>
      <c r="F10414" t="s">
        <v>191</v>
      </c>
      <c r="G10414" t="s">
        <v>63</v>
      </c>
      <c r="H10414" t="s">
        <v>192</v>
      </c>
      <c r="I10414">
        <v>5</v>
      </c>
      <c r="J10414">
        <v>42.83</v>
      </c>
      <c r="K10414">
        <v>214.15</v>
      </c>
      <c r="L10414" t="s">
        <v>193</v>
      </c>
    </row>
    <row r="10415" spans="1:14" hidden="1" x14ac:dyDescent="0.2">
      <c r="A10415" t="s">
        <v>76</v>
      </c>
      <c r="B10415" t="s">
        <v>1472</v>
      </c>
      <c r="C10415" t="s">
        <v>1145</v>
      </c>
      <c r="E10415" t="s">
        <v>991</v>
      </c>
      <c r="F10415" t="s">
        <v>992</v>
      </c>
      <c r="G10415" t="s">
        <v>396</v>
      </c>
      <c r="H10415" t="s">
        <v>180</v>
      </c>
      <c r="I10415">
        <v>5.75</v>
      </c>
      <c r="J10415">
        <v>42.83</v>
      </c>
      <c r="K10415">
        <v>246.27250000000001</v>
      </c>
      <c r="L10415" t="s">
        <v>162</v>
      </c>
      <c r="N10415" t="s">
        <v>1488</v>
      </c>
    </row>
    <row r="10416" spans="1:14" hidden="1" x14ac:dyDescent="0.2">
      <c r="A10416" t="s">
        <v>76</v>
      </c>
      <c r="B10416" t="s">
        <v>1472</v>
      </c>
      <c r="C10416" t="s">
        <v>1145</v>
      </c>
      <c r="E10416" t="s">
        <v>1386</v>
      </c>
      <c r="F10416" t="s">
        <v>1387</v>
      </c>
      <c r="G10416" t="s">
        <v>134</v>
      </c>
      <c r="H10416" t="s">
        <v>180</v>
      </c>
      <c r="I10416">
        <v>10</v>
      </c>
      <c r="J10416">
        <v>42.83</v>
      </c>
      <c r="K10416">
        <v>428.3</v>
      </c>
      <c r="L10416" t="s">
        <v>24</v>
      </c>
      <c r="M10416" t="s">
        <v>1229</v>
      </c>
    </row>
    <row r="10417" spans="1:14" hidden="1" x14ac:dyDescent="0.2">
      <c r="A10417" t="s">
        <v>76</v>
      </c>
      <c r="B10417" t="s">
        <v>1472</v>
      </c>
      <c r="C10417" t="s">
        <v>1145</v>
      </c>
      <c r="E10417" t="s">
        <v>614</v>
      </c>
      <c r="F10417" t="s">
        <v>615</v>
      </c>
      <c r="G10417" t="s">
        <v>134</v>
      </c>
      <c r="H10417" t="s">
        <v>180</v>
      </c>
      <c r="I10417">
        <v>3</v>
      </c>
      <c r="J10417">
        <v>42.83</v>
      </c>
      <c r="K10417">
        <v>128.49</v>
      </c>
      <c r="L10417" t="s">
        <v>24</v>
      </c>
      <c r="M10417" t="s">
        <v>616</v>
      </c>
    </row>
    <row r="10418" spans="1:14" hidden="1" x14ac:dyDescent="0.2">
      <c r="A10418" t="s">
        <v>76</v>
      </c>
      <c r="B10418" t="s">
        <v>1472</v>
      </c>
      <c r="C10418" t="s">
        <v>1145</v>
      </c>
      <c r="E10418" t="s">
        <v>1341</v>
      </c>
      <c r="F10418" t="s">
        <v>1342</v>
      </c>
      <c r="G10418" t="s">
        <v>134</v>
      </c>
      <c r="H10418" t="s">
        <v>180</v>
      </c>
      <c r="I10418">
        <v>5</v>
      </c>
      <c r="J10418">
        <v>42.83</v>
      </c>
      <c r="K10418">
        <v>214.15</v>
      </c>
      <c r="L10418" t="s">
        <v>24</v>
      </c>
      <c r="M10418" t="s">
        <v>181</v>
      </c>
    </row>
    <row r="10419" spans="1:14" hidden="1" x14ac:dyDescent="0.2">
      <c r="A10419" t="s">
        <v>76</v>
      </c>
      <c r="B10419" t="s">
        <v>1472</v>
      </c>
      <c r="C10419" t="s">
        <v>1145</v>
      </c>
      <c r="E10419" t="s">
        <v>46</v>
      </c>
      <c r="I10419">
        <v>5</v>
      </c>
      <c r="J10419">
        <v>42.83</v>
      </c>
      <c r="K10419">
        <v>214.15</v>
      </c>
      <c r="N10419" t="s">
        <v>1489</v>
      </c>
    </row>
    <row r="10420" spans="1:14" hidden="1" x14ac:dyDescent="0.2">
      <c r="A10420" t="s">
        <v>76</v>
      </c>
      <c r="B10420" t="s">
        <v>1472</v>
      </c>
      <c r="C10420" t="s">
        <v>1145</v>
      </c>
      <c r="E10420" t="s">
        <v>20</v>
      </c>
      <c r="I10420">
        <v>10</v>
      </c>
      <c r="J10420">
        <v>42.83</v>
      </c>
      <c r="K10420">
        <v>428.3</v>
      </c>
    </row>
    <row r="10421" spans="1:14" hidden="1" x14ac:dyDescent="0.2">
      <c r="A10421" t="s">
        <v>77</v>
      </c>
      <c r="B10421" t="s">
        <v>1472</v>
      </c>
      <c r="C10421" t="s">
        <v>1145</v>
      </c>
      <c r="E10421" t="s">
        <v>1386</v>
      </c>
      <c r="F10421" t="s">
        <v>1387</v>
      </c>
      <c r="G10421" t="s">
        <v>134</v>
      </c>
      <c r="H10421" t="s">
        <v>180</v>
      </c>
      <c r="I10421">
        <v>2</v>
      </c>
      <c r="J10421">
        <v>42.83</v>
      </c>
      <c r="K10421">
        <v>85.66</v>
      </c>
      <c r="L10421" t="s">
        <v>24</v>
      </c>
      <c r="M10421" t="s">
        <v>1229</v>
      </c>
    </row>
    <row r="10422" spans="1:14" hidden="1" x14ac:dyDescent="0.2">
      <c r="A10422" t="s">
        <v>77</v>
      </c>
      <c r="B10422" t="s">
        <v>1472</v>
      </c>
      <c r="C10422" t="s">
        <v>1145</v>
      </c>
      <c r="E10422" t="s">
        <v>557</v>
      </c>
      <c r="I10422">
        <v>6.75</v>
      </c>
      <c r="J10422">
        <v>42.83</v>
      </c>
      <c r="K10422">
        <v>289.10250000000002</v>
      </c>
    </row>
    <row r="10423" spans="1:14" hidden="1" x14ac:dyDescent="0.2">
      <c r="A10423" t="s">
        <v>77</v>
      </c>
      <c r="B10423" t="s">
        <v>1472</v>
      </c>
      <c r="C10423" t="s">
        <v>1145</v>
      </c>
      <c r="E10423" t="s">
        <v>1341</v>
      </c>
      <c r="F10423" t="s">
        <v>1342</v>
      </c>
      <c r="G10423" t="s">
        <v>134</v>
      </c>
      <c r="H10423" t="s">
        <v>180</v>
      </c>
      <c r="I10423">
        <v>10</v>
      </c>
      <c r="J10423">
        <v>42.83</v>
      </c>
      <c r="K10423">
        <v>428.3</v>
      </c>
      <c r="L10423" t="s">
        <v>24</v>
      </c>
      <c r="M10423" t="s">
        <v>181</v>
      </c>
    </row>
    <row r="10424" spans="1:14" hidden="1" x14ac:dyDescent="0.2">
      <c r="A10424" t="s">
        <v>77</v>
      </c>
      <c r="B10424" t="s">
        <v>1472</v>
      </c>
      <c r="C10424" t="s">
        <v>1145</v>
      </c>
      <c r="E10424" t="s">
        <v>17</v>
      </c>
      <c r="I10424">
        <v>8</v>
      </c>
      <c r="J10424">
        <v>42.83</v>
      </c>
      <c r="K10424">
        <v>342.64</v>
      </c>
    </row>
    <row r="10425" spans="1:14" hidden="1" x14ac:dyDescent="0.2">
      <c r="A10425" t="s">
        <v>77</v>
      </c>
      <c r="B10425" t="s">
        <v>1472</v>
      </c>
      <c r="C10425" t="s">
        <v>1145</v>
      </c>
      <c r="E10425" t="s">
        <v>20</v>
      </c>
      <c r="I10425">
        <v>12</v>
      </c>
      <c r="J10425">
        <v>42.83</v>
      </c>
      <c r="K10425">
        <v>513.96</v>
      </c>
    </row>
    <row r="10426" spans="1:14" hidden="1" x14ac:dyDescent="0.2">
      <c r="A10426" t="s">
        <v>78</v>
      </c>
      <c r="B10426" t="s">
        <v>1472</v>
      </c>
      <c r="C10426" t="s">
        <v>1145</v>
      </c>
      <c r="E10426" t="s">
        <v>1386</v>
      </c>
      <c r="F10426" t="s">
        <v>1387</v>
      </c>
      <c r="G10426" t="s">
        <v>134</v>
      </c>
      <c r="H10426" t="s">
        <v>180</v>
      </c>
      <c r="I10426">
        <v>8</v>
      </c>
      <c r="J10426">
        <v>42.83</v>
      </c>
      <c r="K10426">
        <v>342.64</v>
      </c>
      <c r="L10426" t="s">
        <v>24</v>
      </c>
      <c r="M10426" t="s">
        <v>1229</v>
      </c>
    </row>
    <row r="10427" spans="1:14" hidden="1" x14ac:dyDescent="0.2">
      <c r="A10427" t="s">
        <v>78</v>
      </c>
      <c r="B10427" t="s">
        <v>1472</v>
      </c>
      <c r="C10427" t="s">
        <v>1145</v>
      </c>
      <c r="E10427" t="s">
        <v>557</v>
      </c>
      <c r="I10427">
        <v>7.75</v>
      </c>
      <c r="J10427">
        <v>42.83</v>
      </c>
      <c r="K10427">
        <v>331.9325</v>
      </c>
      <c r="N10427" t="s">
        <v>1490</v>
      </c>
    </row>
    <row r="10428" spans="1:14" hidden="1" x14ac:dyDescent="0.2">
      <c r="A10428" t="s">
        <v>78</v>
      </c>
      <c r="B10428" t="s">
        <v>1472</v>
      </c>
      <c r="C10428" t="s">
        <v>1145</v>
      </c>
      <c r="E10428" t="s">
        <v>1341</v>
      </c>
      <c r="F10428" t="s">
        <v>1342</v>
      </c>
      <c r="G10428" t="s">
        <v>134</v>
      </c>
      <c r="H10428" t="s">
        <v>180</v>
      </c>
      <c r="I10428">
        <v>5</v>
      </c>
      <c r="J10428">
        <v>42.83</v>
      </c>
      <c r="K10428">
        <v>214.15</v>
      </c>
      <c r="L10428" t="s">
        <v>24</v>
      </c>
      <c r="M10428" t="s">
        <v>181</v>
      </c>
      <c r="N10428" t="s">
        <v>1491</v>
      </c>
    </row>
    <row r="10429" spans="1:14" hidden="1" x14ac:dyDescent="0.2">
      <c r="A10429" t="s">
        <v>78</v>
      </c>
      <c r="B10429" t="s">
        <v>1472</v>
      </c>
      <c r="C10429" t="s">
        <v>1145</v>
      </c>
      <c r="E10429" t="s">
        <v>46</v>
      </c>
      <c r="I10429">
        <v>4</v>
      </c>
      <c r="J10429">
        <v>42.83</v>
      </c>
      <c r="K10429">
        <v>171.32</v>
      </c>
    </row>
    <row r="10430" spans="1:14" hidden="1" x14ac:dyDescent="0.2">
      <c r="A10430" t="s">
        <v>78</v>
      </c>
      <c r="B10430" t="s">
        <v>1472</v>
      </c>
      <c r="C10430" t="s">
        <v>1145</v>
      </c>
      <c r="E10430" t="s">
        <v>20</v>
      </c>
      <c r="I10430">
        <v>4</v>
      </c>
      <c r="J10430">
        <v>42.83</v>
      </c>
      <c r="K10430">
        <v>171.32</v>
      </c>
    </row>
    <row r="10431" spans="1:14" hidden="1" x14ac:dyDescent="0.2">
      <c r="A10431" t="s">
        <v>78</v>
      </c>
      <c r="B10431" t="s">
        <v>1472</v>
      </c>
      <c r="C10431" t="s">
        <v>1145</v>
      </c>
      <c r="E10431" t="s">
        <v>1341</v>
      </c>
      <c r="F10431" t="s">
        <v>1342</v>
      </c>
      <c r="G10431" t="s">
        <v>134</v>
      </c>
      <c r="H10431" t="s">
        <v>180</v>
      </c>
      <c r="I10431">
        <v>4</v>
      </c>
      <c r="J10431">
        <v>42.83</v>
      </c>
      <c r="K10431">
        <v>171.32</v>
      </c>
      <c r="L10431" t="s">
        <v>24</v>
      </c>
      <c r="M10431" t="s">
        <v>181</v>
      </c>
      <c r="N10431" t="s">
        <v>1492</v>
      </c>
    </row>
    <row r="10432" spans="1:14" hidden="1" x14ac:dyDescent="0.2">
      <c r="A10432" t="s">
        <v>78</v>
      </c>
      <c r="B10432" t="s">
        <v>1472</v>
      </c>
      <c r="C10432" t="s">
        <v>1145</v>
      </c>
      <c r="E10432" t="s">
        <v>1341</v>
      </c>
      <c r="F10432" t="s">
        <v>1342</v>
      </c>
      <c r="G10432" t="s">
        <v>134</v>
      </c>
      <c r="H10432" t="s">
        <v>180</v>
      </c>
      <c r="I10432">
        <v>6</v>
      </c>
      <c r="J10432">
        <v>42.83</v>
      </c>
      <c r="K10432">
        <v>256.98</v>
      </c>
      <c r="L10432" t="s">
        <v>24</v>
      </c>
      <c r="M10432" t="s">
        <v>181</v>
      </c>
      <c r="N10432" t="s">
        <v>1493</v>
      </c>
    </row>
    <row r="10433" spans="1:14" hidden="1" x14ac:dyDescent="0.2">
      <c r="A10433" t="s">
        <v>80</v>
      </c>
      <c r="B10433" t="s">
        <v>1472</v>
      </c>
      <c r="C10433" t="s">
        <v>1145</v>
      </c>
      <c r="E10433" t="s">
        <v>1380</v>
      </c>
      <c r="F10433" t="s">
        <v>1214</v>
      </c>
      <c r="G10433" t="s">
        <v>134</v>
      </c>
      <c r="H10433" t="s">
        <v>1215</v>
      </c>
      <c r="I10433">
        <v>6</v>
      </c>
      <c r="J10433">
        <v>42.83</v>
      </c>
      <c r="K10433">
        <v>256.98</v>
      </c>
      <c r="L10433" t="s">
        <v>135</v>
      </c>
      <c r="M10433" t="s">
        <v>1216</v>
      </c>
    </row>
    <row r="10434" spans="1:14" hidden="1" x14ac:dyDescent="0.2">
      <c r="A10434" t="s">
        <v>80</v>
      </c>
      <c r="B10434" t="s">
        <v>1472</v>
      </c>
      <c r="C10434" t="s">
        <v>1145</v>
      </c>
      <c r="E10434" t="s">
        <v>557</v>
      </c>
      <c r="I10434">
        <v>5</v>
      </c>
      <c r="J10434">
        <v>42.83</v>
      </c>
      <c r="K10434">
        <v>214.15</v>
      </c>
      <c r="N10434" t="s">
        <v>1494</v>
      </c>
    </row>
    <row r="10435" spans="1:14" hidden="1" x14ac:dyDescent="0.2">
      <c r="A10435" t="s">
        <v>80</v>
      </c>
      <c r="B10435" t="s">
        <v>1472</v>
      </c>
      <c r="C10435" t="s">
        <v>1145</v>
      </c>
      <c r="E10435" t="s">
        <v>1341</v>
      </c>
      <c r="F10435" t="s">
        <v>1342</v>
      </c>
      <c r="G10435" t="s">
        <v>134</v>
      </c>
      <c r="H10435" t="s">
        <v>180</v>
      </c>
      <c r="I10435">
        <v>10.75</v>
      </c>
      <c r="J10435">
        <v>42.83</v>
      </c>
      <c r="K10435">
        <v>460.42250000000001</v>
      </c>
      <c r="L10435" t="s">
        <v>24</v>
      </c>
      <c r="M10435" t="s">
        <v>181</v>
      </c>
    </row>
    <row r="10436" spans="1:14" hidden="1" x14ac:dyDescent="0.2">
      <c r="A10436" t="s">
        <v>80</v>
      </c>
      <c r="B10436" t="s">
        <v>1472</v>
      </c>
      <c r="C10436" t="s">
        <v>1145</v>
      </c>
      <c r="E10436" t="s">
        <v>20</v>
      </c>
      <c r="I10436">
        <v>4</v>
      </c>
      <c r="J10436">
        <v>42.83</v>
      </c>
      <c r="K10436">
        <v>171.32</v>
      </c>
    </row>
    <row r="10437" spans="1:14" hidden="1" x14ac:dyDescent="0.2">
      <c r="A10437" t="s">
        <v>80</v>
      </c>
      <c r="B10437" t="s">
        <v>1472</v>
      </c>
      <c r="C10437" t="s">
        <v>1145</v>
      </c>
      <c r="E10437" t="s">
        <v>1341</v>
      </c>
      <c r="F10437" t="s">
        <v>1342</v>
      </c>
      <c r="G10437" t="s">
        <v>134</v>
      </c>
      <c r="H10437" t="s">
        <v>180</v>
      </c>
      <c r="I10437">
        <v>5</v>
      </c>
      <c r="J10437">
        <v>42.83</v>
      </c>
      <c r="K10437">
        <v>214.15</v>
      </c>
      <c r="L10437" t="s">
        <v>24</v>
      </c>
      <c r="M10437" t="s">
        <v>181</v>
      </c>
      <c r="N10437" t="s">
        <v>1492</v>
      </c>
    </row>
    <row r="10438" spans="1:14" hidden="1" x14ac:dyDescent="0.2">
      <c r="A10438" t="s">
        <v>80</v>
      </c>
      <c r="B10438" t="s">
        <v>1472</v>
      </c>
      <c r="C10438" t="s">
        <v>1145</v>
      </c>
      <c r="E10438" t="s">
        <v>991</v>
      </c>
      <c r="F10438" t="s">
        <v>992</v>
      </c>
      <c r="G10438" t="s">
        <v>396</v>
      </c>
      <c r="H10438" t="s">
        <v>180</v>
      </c>
      <c r="I10438">
        <v>4</v>
      </c>
      <c r="J10438">
        <v>42.83</v>
      </c>
      <c r="K10438">
        <v>171.32</v>
      </c>
      <c r="L10438" t="s">
        <v>162</v>
      </c>
      <c r="N10438" t="s">
        <v>1495</v>
      </c>
    </row>
    <row r="10439" spans="1:14" hidden="1" x14ac:dyDescent="0.2">
      <c r="A10439" t="s">
        <v>80</v>
      </c>
      <c r="B10439" t="s">
        <v>1472</v>
      </c>
      <c r="C10439" t="s">
        <v>1145</v>
      </c>
      <c r="E10439" t="s">
        <v>991</v>
      </c>
      <c r="F10439" t="s">
        <v>992</v>
      </c>
      <c r="G10439" t="s">
        <v>396</v>
      </c>
      <c r="H10439" t="s">
        <v>180</v>
      </c>
      <c r="I10439">
        <v>4</v>
      </c>
      <c r="J10439">
        <v>42.83</v>
      </c>
      <c r="K10439">
        <v>171.32</v>
      </c>
      <c r="L10439" t="s">
        <v>162</v>
      </c>
      <c r="N10439" t="s">
        <v>1496</v>
      </c>
    </row>
    <row r="10440" spans="1:14" hidden="1" x14ac:dyDescent="0.2">
      <c r="A10440" t="s">
        <v>81</v>
      </c>
      <c r="B10440" t="s">
        <v>1472</v>
      </c>
      <c r="C10440" t="s">
        <v>1145</v>
      </c>
      <c r="E10440" t="s">
        <v>991</v>
      </c>
      <c r="F10440" t="s">
        <v>992</v>
      </c>
      <c r="G10440" t="s">
        <v>396</v>
      </c>
      <c r="H10440" t="s">
        <v>180</v>
      </c>
      <c r="I10440">
        <v>4</v>
      </c>
      <c r="J10440">
        <v>42.83</v>
      </c>
      <c r="K10440">
        <v>171.32</v>
      </c>
      <c r="L10440" t="s">
        <v>162</v>
      </c>
      <c r="N10440" t="s">
        <v>1497</v>
      </c>
    </row>
    <row r="10441" spans="1:14" hidden="1" x14ac:dyDescent="0.2">
      <c r="A10441" t="s">
        <v>81</v>
      </c>
      <c r="B10441" t="s">
        <v>1472</v>
      </c>
      <c r="C10441" t="s">
        <v>1145</v>
      </c>
      <c r="E10441" t="s">
        <v>1341</v>
      </c>
      <c r="F10441" t="s">
        <v>1342</v>
      </c>
      <c r="G10441" t="s">
        <v>134</v>
      </c>
      <c r="H10441" t="s">
        <v>180</v>
      </c>
      <c r="I10441">
        <v>10</v>
      </c>
      <c r="J10441">
        <v>42.83</v>
      </c>
      <c r="K10441">
        <v>428.3</v>
      </c>
      <c r="L10441" t="s">
        <v>24</v>
      </c>
      <c r="M10441" t="s">
        <v>181</v>
      </c>
    </row>
    <row r="10442" spans="1:14" hidden="1" x14ac:dyDescent="0.2">
      <c r="A10442" t="s">
        <v>81</v>
      </c>
      <c r="B10442" t="s">
        <v>1472</v>
      </c>
      <c r="C10442" t="s">
        <v>1145</v>
      </c>
      <c r="E10442" t="s">
        <v>557</v>
      </c>
      <c r="I10442">
        <v>4</v>
      </c>
      <c r="J10442">
        <v>42.83</v>
      </c>
      <c r="K10442">
        <v>171.32</v>
      </c>
      <c r="N10442" t="s">
        <v>1498</v>
      </c>
    </row>
    <row r="10443" spans="1:14" hidden="1" x14ac:dyDescent="0.2">
      <c r="A10443" t="s">
        <v>81</v>
      </c>
      <c r="B10443" t="s">
        <v>1472</v>
      </c>
      <c r="C10443" t="s">
        <v>1145</v>
      </c>
      <c r="E10443" t="s">
        <v>1341</v>
      </c>
      <c r="F10443" t="s">
        <v>1342</v>
      </c>
      <c r="G10443" t="s">
        <v>134</v>
      </c>
      <c r="H10443" t="s">
        <v>180</v>
      </c>
      <c r="I10443">
        <v>5</v>
      </c>
      <c r="J10443">
        <v>42.83</v>
      </c>
      <c r="K10443">
        <v>214.15</v>
      </c>
      <c r="L10443" t="s">
        <v>24</v>
      </c>
      <c r="M10443" t="s">
        <v>181</v>
      </c>
      <c r="N10443" t="s">
        <v>1492</v>
      </c>
    </row>
    <row r="10444" spans="1:14" hidden="1" x14ac:dyDescent="0.2">
      <c r="A10444" t="s">
        <v>81</v>
      </c>
      <c r="B10444" t="s">
        <v>1472</v>
      </c>
      <c r="C10444" t="s">
        <v>1145</v>
      </c>
      <c r="E10444" t="s">
        <v>614</v>
      </c>
      <c r="F10444" t="s">
        <v>615</v>
      </c>
      <c r="G10444" t="s">
        <v>134</v>
      </c>
      <c r="H10444" t="s">
        <v>180</v>
      </c>
      <c r="I10444">
        <v>5</v>
      </c>
      <c r="J10444">
        <v>42.83</v>
      </c>
      <c r="K10444">
        <v>214.15</v>
      </c>
      <c r="L10444" t="s">
        <v>24</v>
      </c>
      <c r="M10444" t="s">
        <v>616</v>
      </c>
      <c r="N10444" t="s">
        <v>1499</v>
      </c>
    </row>
    <row r="10445" spans="1:14" hidden="1" x14ac:dyDescent="0.2">
      <c r="A10445" t="s">
        <v>81</v>
      </c>
      <c r="B10445" t="s">
        <v>1472</v>
      </c>
      <c r="C10445" t="s">
        <v>1145</v>
      </c>
      <c r="E10445" t="s">
        <v>614</v>
      </c>
      <c r="F10445" t="s">
        <v>615</v>
      </c>
      <c r="G10445" t="s">
        <v>134</v>
      </c>
      <c r="H10445" t="s">
        <v>180</v>
      </c>
      <c r="I10445">
        <v>7.75</v>
      </c>
      <c r="J10445">
        <v>42.83</v>
      </c>
      <c r="K10445">
        <v>331.9325</v>
      </c>
      <c r="L10445" t="s">
        <v>24</v>
      </c>
      <c r="M10445" t="s">
        <v>616</v>
      </c>
      <c r="N10445" t="s">
        <v>1500</v>
      </c>
    </row>
    <row r="10446" spans="1:14" hidden="1" x14ac:dyDescent="0.2">
      <c r="A10446" t="s">
        <v>81</v>
      </c>
      <c r="B10446" t="s">
        <v>1472</v>
      </c>
      <c r="C10446" t="s">
        <v>1145</v>
      </c>
      <c r="E10446" t="s">
        <v>1386</v>
      </c>
      <c r="F10446" t="s">
        <v>1387</v>
      </c>
      <c r="G10446" t="s">
        <v>134</v>
      </c>
      <c r="H10446" t="s">
        <v>180</v>
      </c>
      <c r="I10446">
        <v>3</v>
      </c>
      <c r="J10446">
        <v>42.83</v>
      </c>
      <c r="K10446">
        <v>128.49</v>
      </c>
      <c r="L10446" t="s">
        <v>24</v>
      </c>
      <c r="M10446" t="s">
        <v>1229</v>
      </c>
    </row>
    <row r="10447" spans="1:14" hidden="1" x14ac:dyDescent="0.2">
      <c r="A10447" t="s">
        <v>82</v>
      </c>
      <c r="B10447" t="s">
        <v>1472</v>
      </c>
      <c r="C10447" t="s">
        <v>1145</v>
      </c>
      <c r="E10447" t="s">
        <v>1341</v>
      </c>
      <c r="F10447" t="s">
        <v>1342</v>
      </c>
      <c r="G10447" t="s">
        <v>134</v>
      </c>
      <c r="H10447" t="s">
        <v>180</v>
      </c>
      <c r="I10447">
        <v>4.75</v>
      </c>
      <c r="J10447">
        <v>42.83</v>
      </c>
      <c r="K10447">
        <v>203.4425</v>
      </c>
      <c r="L10447" t="s">
        <v>24</v>
      </c>
      <c r="M10447" t="s">
        <v>181</v>
      </c>
      <c r="N10447" t="s">
        <v>1501</v>
      </c>
    </row>
    <row r="10448" spans="1:14" hidden="1" x14ac:dyDescent="0.2">
      <c r="A10448" t="s">
        <v>82</v>
      </c>
      <c r="B10448" t="s">
        <v>1472</v>
      </c>
      <c r="C10448" t="s">
        <v>1145</v>
      </c>
      <c r="E10448" t="s">
        <v>20</v>
      </c>
      <c r="I10448">
        <v>7</v>
      </c>
      <c r="J10448">
        <v>42.83</v>
      </c>
      <c r="K10448">
        <v>299.81</v>
      </c>
    </row>
    <row r="10449" spans="1:14" hidden="1" x14ac:dyDescent="0.2">
      <c r="A10449" t="s">
        <v>82</v>
      </c>
      <c r="B10449" t="s">
        <v>1472</v>
      </c>
      <c r="C10449" t="s">
        <v>1145</v>
      </c>
      <c r="E10449" t="s">
        <v>1341</v>
      </c>
      <c r="F10449" t="s">
        <v>1342</v>
      </c>
      <c r="G10449" t="s">
        <v>134</v>
      </c>
      <c r="H10449" t="s">
        <v>180</v>
      </c>
      <c r="I10449">
        <v>5</v>
      </c>
      <c r="J10449">
        <v>42.83</v>
      </c>
      <c r="K10449">
        <v>214.15</v>
      </c>
      <c r="L10449" t="s">
        <v>24</v>
      </c>
      <c r="M10449" t="s">
        <v>181</v>
      </c>
      <c r="N10449" t="s">
        <v>1502</v>
      </c>
    </row>
    <row r="10450" spans="1:14" hidden="1" x14ac:dyDescent="0.2">
      <c r="A10450" t="s">
        <v>82</v>
      </c>
      <c r="B10450" t="s">
        <v>1472</v>
      </c>
      <c r="C10450" t="s">
        <v>1145</v>
      </c>
      <c r="E10450" t="s">
        <v>1380</v>
      </c>
      <c r="F10450" t="s">
        <v>1214</v>
      </c>
      <c r="G10450" t="s">
        <v>134</v>
      </c>
      <c r="H10450" t="s">
        <v>1215</v>
      </c>
      <c r="I10450">
        <v>2</v>
      </c>
      <c r="J10450">
        <v>42.83</v>
      </c>
      <c r="K10450">
        <v>85.66</v>
      </c>
      <c r="L10450" t="s">
        <v>135</v>
      </c>
      <c r="M10450" t="s">
        <v>1216</v>
      </c>
    </row>
    <row r="10451" spans="1:14" hidden="1" x14ac:dyDescent="0.2">
      <c r="A10451" t="s">
        <v>82</v>
      </c>
      <c r="B10451" t="s">
        <v>1472</v>
      </c>
      <c r="C10451" t="s">
        <v>1145</v>
      </c>
      <c r="E10451" t="s">
        <v>614</v>
      </c>
      <c r="F10451" t="s">
        <v>615</v>
      </c>
      <c r="G10451" t="s">
        <v>134</v>
      </c>
      <c r="H10451" t="s">
        <v>180</v>
      </c>
      <c r="I10451">
        <v>6</v>
      </c>
      <c r="J10451">
        <v>42.83</v>
      </c>
      <c r="K10451">
        <v>256.98</v>
      </c>
      <c r="L10451" t="s">
        <v>24</v>
      </c>
      <c r="M10451" t="s">
        <v>616</v>
      </c>
      <c r="N10451" t="s">
        <v>1503</v>
      </c>
    </row>
    <row r="10452" spans="1:14" hidden="1" x14ac:dyDescent="0.2">
      <c r="A10452" t="s">
        <v>82</v>
      </c>
      <c r="B10452" t="s">
        <v>1472</v>
      </c>
      <c r="C10452" t="s">
        <v>1145</v>
      </c>
      <c r="E10452" t="s">
        <v>1386</v>
      </c>
      <c r="F10452" t="s">
        <v>1387</v>
      </c>
      <c r="G10452" t="s">
        <v>134</v>
      </c>
      <c r="H10452" t="s">
        <v>180</v>
      </c>
      <c r="I10452">
        <v>4</v>
      </c>
      <c r="J10452">
        <v>42.83</v>
      </c>
      <c r="K10452">
        <v>171.32</v>
      </c>
      <c r="L10452" t="s">
        <v>24</v>
      </c>
      <c r="M10452" t="s">
        <v>1229</v>
      </c>
    </row>
    <row r="10453" spans="1:14" hidden="1" x14ac:dyDescent="0.2">
      <c r="A10453" t="s">
        <v>82</v>
      </c>
      <c r="B10453" t="s">
        <v>1472</v>
      </c>
      <c r="C10453" t="s">
        <v>1145</v>
      </c>
      <c r="E10453" t="s">
        <v>1322</v>
      </c>
      <c r="F10453" t="s">
        <v>1323</v>
      </c>
      <c r="G10453" t="s">
        <v>134</v>
      </c>
      <c r="H10453" t="s">
        <v>180</v>
      </c>
      <c r="I10453">
        <v>10</v>
      </c>
      <c r="J10453">
        <v>42.83</v>
      </c>
      <c r="K10453">
        <v>428.3</v>
      </c>
      <c r="L10453" t="s">
        <v>24</v>
      </c>
      <c r="M10453" t="s">
        <v>1324</v>
      </c>
    </row>
    <row r="10454" spans="1:14" hidden="1" x14ac:dyDescent="0.2">
      <c r="A10454" t="s">
        <v>84</v>
      </c>
      <c r="B10454" t="s">
        <v>1472</v>
      </c>
      <c r="C10454" t="s">
        <v>1145</v>
      </c>
      <c r="E10454" t="s">
        <v>17</v>
      </c>
      <c r="I10454">
        <v>38.75</v>
      </c>
      <c r="J10454">
        <v>42.83</v>
      </c>
      <c r="K10454">
        <v>1659.6624999999999</v>
      </c>
    </row>
    <row r="10455" spans="1:14" hidden="1" x14ac:dyDescent="0.2">
      <c r="A10455" t="s">
        <v>85</v>
      </c>
      <c r="B10455" t="s">
        <v>1472</v>
      </c>
      <c r="C10455" t="s">
        <v>1145</v>
      </c>
      <c r="E10455" t="s">
        <v>1504</v>
      </c>
      <c r="F10455" t="s">
        <v>1505</v>
      </c>
      <c r="G10455" t="s">
        <v>134</v>
      </c>
      <c r="H10455" t="s">
        <v>180</v>
      </c>
      <c r="I10455">
        <v>7</v>
      </c>
      <c r="J10455">
        <v>42.83</v>
      </c>
      <c r="K10455">
        <v>299.81</v>
      </c>
      <c r="L10455" t="s">
        <v>24</v>
      </c>
      <c r="M10455" t="s">
        <v>1506</v>
      </c>
    </row>
    <row r="10456" spans="1:14" hidden="1" x14ac:dyDescent="0.2">
      <c r="A10456" t="s">
        <v>85</v>
      </c>
      <c r="B10456" t="s">
        <v>1472</v>
      </c>
      <c r="C10456" t="s">
        <v>1145</v>
      </c>
      <c r="E10456" t="s">
        <v>557</v>
      </c>
      <c r="I10456">
        <v>4</v>
      </c>
      <c r="J10456">
        <v>42.83</v>
      </c>
      <c r="K10456">
        <v>171.32</v>
      </c>
      <c r="N10456" t="s">
        <v>1507</v>
      </c>
    </row>
    <row r="10457" spans="1:14" hidden="1" x14ac:dyDescent="0.2">
      <c r="A10457" t="s">
        <v>85</v>
      </c>
      <c r="B10457" t="s">
        <v>1472</v>
      </c>
      <c r="C10457" t="s">
        <v>1145</v>
      </c>
      <c r="E10457" t="s">
        <v>1341</v>
      </c>
      <c r="F10457" t="s">
        <v>1342</v>
      </c>
      <c r="G10457" t="s">
        <v>134</v>
      </c>
      <c r="H10457" t="s">
        <v>180</v>
      </c>
      <c r="I10457">
        <v>4.75</v>
      </c>
      <c r="J10457">
        <v>42.83</v>
      </c>
      <c r="K10457">
        <v>203.4425</v>
      </c>
      <c r="L10457" t="s">
        <v>24</v>
      </c>
      <c r="M10457" t="s">
        <v>181</v>
      </c>
    </row>
    <row r="10458" spans="1:14" hidden="1" x14ac:dyDescent="0.2">
      <c r="A10458" t="s">
        <v>85</v>
      </c>
      <c r="B10458" t="s">
        <v>1472</v>
      </c>
      <c r="C10458" t="s">
        <v>1145</v>
      </c>
      <c r="E10458" t="s">
        <v>1380</v>
      </c>
      <c r="F10458" t="s">
        <v>1214</v>
      </c>
      <c r="G10458" t="s">
        <v>134</v>
      </c>
      <c r="H10458" t="s">
        <v>1215</v>
      </c>
      <c r="I10458">
        <v>5</v>
      </c>
      <c r="J10458">
        <v>42.83</v>
      </c>
      <c r="K10458">
        <v>214.15</v>
      </c>
      <c r="L10458" t="s">
        <v>135</v>
      </c>
      <c r="M10458" t="s">
        <v>1216</v>
      </c>
    </row>
    <row r="10459" spans="1:14" hidden="1" x14ac:dyDescent="0.2">
      <c r="A10459" t="s">
        <v>85</v>
      </c>
      <c r="B10459" t="s">
        <v>1472</v>
      </c>
      <c r="C10459" t="s">
        <v>1145</v>
      </c>
      <c r="E10459" t="s">
        <v>614</v>
      </c>
      <c r="F10459" t="s">
        <v>615</v>
      </c>
      <c r="G10459" t="s">
        <v>134</v>
      </c>
      <c r="H10459" t="s">
        <v>180</v>
      </c>
      <c r="I10459">
        <v>6</v>
      </c>
      <c r="J10459">
        <v>42.83</v>
      </c>
      <c r="K10459">
        <v>256.98</v>
      </c>
      <c r="L10459" t="s">
        <v>24</v>
      </c>
      <c r="M10459" t="s">
        <v>616</v>
      </c>
    </row>
    <row r="10460" spans="1:14" hidden="1" x14ac:dyDescent="0.2">
      <c r="A10460" t="s">
        <v>85</v>
      </c>
      <c r="B10460" t="s">
        <v>1472</v>
      </c>
      <c r="C10460" t="s">
        <v>1145</v>
      </c>
      <c r="E10460" t="s">
        <v>1386</v>
      </c>
      <c r="F10460" t="s">
        <v>1387</v>
      </c>
      <c r="G10460" t="s">
        <v>134</v>
      </c>
      <c r="H10460" t="s">
        <v>180</v>
      </c>
      <c r="I10460">
        <v>2</v>
      </c>
      <c r="J10460">
        <v>42.83</v>
      </c>
      <c r="K10460">
        <v>85.66</v>
      </c>
      <c r="L10460" t="s">
        <v>24</v>
      </c>
      <c r="M10460" t="s">
        <v>1229</v>
      </c>
    </row>
    <row r="10461" spans="1:14" hidden="1" x14ac:dyDescent="0.2">
      <c r="A10461" t="s">
        <v>85</v>
      </c>
      <c r="B10461" t="s">
        <v>1472</v>
      </c>
      <c r="C10461" t="s">
        <v>1145</v>
      </c>
      <c r="E10461" t="s">
        <v>1322</v>
      </c>
      <c r="F10461" t="s">
        <v>1323</v>
      </c>
      <c r="G10461" t="s">
        <v>134</v>
      </c>
      <c r="H10461" t="s">
        <v>180</v>
      </c>
      <c r="I10461">
        <v>10</v>
      </c>
      <c r="J10461">
        <v>42.83</v>
      </c>
      <c r="K10461">
        <v>428.3</v>
      </c>
      <c r="L10461" t="s">
        <v>24</v>
      </c>
      <c r="M10461" t="s">
        <v>1324</v>
      </c>
    </row>
    <row r="10462" spans="1:14" hidden="1" x14ac:dyDescent="0.2">
      <c r="A10462" t="s">
        <v>83</v>
      </c>
      <c r="B10462" t="s">
        <v>1472</v>
      </c>
      <c r="C10462" t="s">
        <v>1145</v>
      </c>
      <c r="E10462" t="s">
        <v>46</v>
      </c>
      <c r="I10462">
        <v>1</v>
      </c>
      <c r="J10462">
        <v>42.83</v>
      </c>
      <c r="K10462">
        <v>42.83</v>
      </c>
    </row>
    <row r="10463" spans="1:14" hidden="1" x14ac:dyDescent="0.2">
      <c r="A10463" t="s">
        <v>83</v>
      </c>
      <c r="B10463" t="s">
        <v>1472</v>
      </c>
      <c r="C10463" t="s">
        <v>1145</v>
      </c>
      <c r="E10463" t="s">
        <v>1410</v>
      </c>
      <c r="F10463" t="s">
        <v>1387</v>
      </c>
      <c r="G10463" t="s">
        <v>134</v>
      </c>
      <c r="H10463" t="s">
        <v>180</v>
      </c>
      <c r="I10463">
        <v>10</v>
      </c>
      <c r="J10463">
        <v>42.83</v>
      </c>
      <c r="K10463">
        <v>428.3</v>
      </c>
      <c r="L10463" t="s">
        <v>24</v>
      </c>
      <c r="M10463" t="s">
        <v>1229</v>
      </c>
    </row>
    <row r="10464" spans="1:14" hidden="1" x14ac:dyDescent="0.2">
      <c r="A10464" t="s">
        <v>83</v>
      </c>
      <c r="B10464" t="s">
        <v>1472</v>
      </c>
      <c r="C10464" t="s">
        <v>1145</v>
      </c>
      <c r="E10464" t="s">
        <v>1402</v>
      </c>
      <c r="F10464" t="s">
        <v>1342</v>
      </c>
      <c r="G10464" t="s">
        <v>134</v>
      </c>
      <c r="H10464" t="s">
        <v>180</v>
      </c>
      <c r="I10464">
        <v>5</v>
      </c>
      <c r="J10464">
        <v>42.83</v>
      </c>
      <c r="K10464">
        <v>214.15</v>
      </c>
      <c r="L10464" t="s">
        <v>24</v>
      </c>
      <c r="M10464" t="s">
        <v>181</v>
      </c>
    </row>
    <row r="10465" spans="1:14" hidden="1" x14ac:dyDescent="0.2">
      <c r="A10465" t="s">
        <v>83</v>
      </c>
      <c r="B10465" t="s">
        <v>1472</v>
      </c>
      <c r="C10465" t="s">
        <v>1145</v>
      </c>
      <c r="E10465" t="s">
        <v>1504</v>
      </c>
      <c r="F10465" t="s">
        <v>1505</v>
      </c>
      <c r="G10465" t="s">
        <v>134</v>
      </c>
      <c r="H10465" t="s">
        <v>180</v>
      </c>
      <c r="I10465">
        <v>3</v>
      </c>
      <c r="J10465">
        <v>42.83</v>
      </c>
      <c r="K10465">
        <v>128.49</v>
      </c>
      <c r="L10465" t="s">
        <v>24</v>
      </c>
      <c r="M10465" t="s">
        <v>1506</v>
      </c>
    </row>
    <row r="10466" spans="1:14" hidden="1" x14ac:dyDescent="0.2">
      <c r="A10466" t="s">
        <v>83</v>
      </c>
      <c r="B10466" t="s">
        <v>1472</v>
      </c>
      <c r="C10466" t="s">
        <v>1145</v>
      </c>
      <c r="E10466" t="s">
        <v>20</v>
      </c>
      <c r="I10466">
        <v>4</v>
      </c>
      <c r="J10466">
        <v>42.83</v>
      </c>
      <c r="K10466">
        <v>171.32</v>
      </c>
    </row>
    <row r="10467" spans="1:14" hidden="1" x14ac:dyDescent="0.2">
      <c r="A10467" t="s">
        <v>83</v>
      </c>
      <c r="B10467" t="s">
        <v>1472</v>
      </c>
      <c r="C10467" t="s">
        <v>1145</v>
      </c>
      <c r="E10467" t="s">
        <v>79</v>
      </c>
      <c r="I10467">
        <v>8</v>
      </c>
      <c r="J10467">
        <v>42.83</v>
      </c>
      <c r="K10467">
        <v>342.64</v>
      </c>
      <c r="N10467" t="s">
        <v>1508</v>
      </c>
    </row>
    <row r="10468" spans="1:14" hidden="1" x14ac:dyDescent="0.2">
      <c r="A10468" t="s">
        <v>83</v>
      </c>
      <c r="B10468" t="s">
        <v>1472</v>
      </c>
      <c r="C10468" t="s">
        <v>1145</v>
      </c>
      <c r="E10468" t="s">
        <v>116</v>
      </c>
      <c r="I10468">
        <v>4</v>
      </c>
      <c r="J10468">
        <v>42.83</v>
      </c>
      <c r="K10468">
        <v>171.32</v>
      </c>
    </row>
    <row r="10469" spans="1:14" hidden="1" x14ac:dyDescent="0.2">
      <c r="A10469" t="s">
        <v>83</v>
      </c>
      <c r="B10469" t="s">
        <v>1472</v>
      </c>
      <c r="C10469" t="s">
        <v>1145</v>
      </c>
      <c r="E10469" t="s">
        <v>1219</v>
      </c>
      <c r="F10469" t="s">
        <v>1214</v>
      </c>
      <c r="G10469" t="s">
        <v>134</v>
      </c>
      <c r="H10469" t="s">
        <v>1215</v>
      </c>
      <c r="I10469">
        <v>3.75</v>
      </c>
      <c r="J10469">
        <v>42.83</v>
      </c>
      <c r="K10469">
        <v>160.61250000000001</v>
      </c>
      <c r="L10469" t="s">
        <v>135</v>
      </c>
      <c r="M10469" t="s">
        <v>1216</v>
      </c>
    </row>
    <row r="10470" spans="1:14" hidden="1" x14ac:dyDescent="0.2">
      <c r="A10470" t="s">
        <v>86</v>
      </c>
      <c r="B10470" t="s">
        <v>1472</v>
      </c>
      <c r="C10470" t="s">
        <v>1145</v>
      </c>
      <c r="E10470" t="s">
        <v>17</v>
      </c>
      <c r="I10470">
        <v>38.75</v>
      </c>
      <c r="J10470">
        <v>42.83</v>
      </c>
      <c r="K10470">
        <v>1659.6624999999999</v>
      </c>
    </row>
    <row r="10471" spans="1:14" hidden="1" x14ac:dyDescent="0.2">
      <c r="A10471" t="s">
        <v>87</v>
      </c>
      <c r="B10471" t="s">
        <v>1472</v>
      </c>
      <c r="C10471" t="s">
        <v>1145</v>
      </c>
      <c r="E10471" t="s">
        <v>17</v>
      </c>
      <c r="I10471">
        <v>23</v>
      </c>
      <c r="J10471">
        <v>42.83</v>
      </c>
      <c r="K10471">
        <v>985.09</v>
      </c>
    </row>
    <row r="10472" spans="1:14" hidden="1" x14ac:dyDescent="0.2">
      <c r="A10472" t="s">
        <v>87</v>
      </c>
      <c r="B10472" t="s">
        <v>1472</v>
      </c>
      <c r="C10472" t="s">
        <v>1145</v>
      </c>
      <c r="E10472" t="s">
        <v>1341</v>
      </c>
      <c r="F10472" t="s">
        <v>1342</v>
      </c>
      <c r="G10472" t="s">
        <v>134</v>
      </c>
      <c r="H10472" t="s">
        <v>180</v>
      </c>
      <c r="I10472">
        <v>16</v>
      </c>
      <c r="J10472">
        <v>42.83</v>
      </c>
      <c r="K10472">
        <v>685.28</v>
      </c>
      <c r="L10472" t="s">
        <v>24</v>
      </c>
      <c r="M10472" t="s">
        <v>181</v>
      </c>
      <c r="N10472" t="s">
        <v>1509</v>
      </c>
    </row>
    <row r="10473" spans="1:14" hidden="1" x14ac:dyDescent="0.2">
      <c r="A10473" t="s">
        <v>88</v>
      </c>
      <c r="B10473" t="s">
        <v>1472</v>
      </c>
      <c r="C10473" t="s">
        <v>1145</v>
      </c>
      <c r="E10473" t="s">
        <v>17</v>
      </c>
      <c r="I10473">
        <v>23</v>
      </c>
      <c r="J10473">
        <v>42.83</v>
      </c>
      <c r="K10473">
        <v>985.09</v>
      </c>
    </row>
    <row r="10474" spans="1:14" hidden="1" x14ac:dyDescent="0.2">
      <c r="A10474" t="s">
        <v>88</v>
      </c>
      <c r="B10474" t="s">
        <v>1472</v>
      </c>
      <c r="C10474" t="s">
        <v>1145</v>
      </c>
      <c r="E10474" t="s">
        <v>1341</v>
      </c>
      <c r="F10474" t="s">
        <v>1342</v>
      </c>
      <c r="G10474" t="s">
        <v>134</v>
      </c>
      <c r="H10474" t="s">
        <v>180</v>
      </c>
      <c r="I10474">
        <v>16</v>
      </c>
      <c r="J10474">
        <v>42.83</v>
      </c>
      <c r="K10474">
        <v>685.28</v>
      </c>
      <c r="L10474" t="s">
        <v>24</v>
      </c>
      <c r="M10474" t="s">
        <v>181</v>
      </c>
      <c r="N10474" t="s">
        <v>1509</v>
      </c>
    </row>
    <row r="10475" spans="1:14" hidden="1" x14ac:dyDescent="0.2">
      <c r="A10475" t="s">
        <v>89</v>
      </c>
      <c r="B10475" t="s">
        <v>1472</v>
      </c>
      <c r="C10475" t="s">
        <v>1145</v>
      </c>
      <c r="E10475" t="s">
        <v>17</v>
      </c>
      <c r="I10475">
        <v>16</v>
      </c>
      <c r="J10475">
        <v>42.83</v>
      </c>
      <c r="K10475">
        <v>685.28</v>
      </c>
    </row>
    <row r="10476" spans="1:14" hidden="1" x14ac:dyDescent="0.2">
      <c r="A10476" t="s">
        <v>89</v>
      </c>
      <c r="B10476" t="s">
        <v>1472</v>
      </c>
      <c r="C10476" t="s">
        <v>1145</v>
      </c>
      <c r="E10476" t="s">
        <v>1341</v>
      </c>
      <c r="F10476" t="s">
        <v>1342</v>
      </c>
      <c r="G10476" t="s">
        <v>134</v>
      </c>
      <c r="H10476" t="s">
        <v>180</v>
      </c>
      <c r="I10476">
        <v>16</v>
      </c>
      <c r="J10476">
        <v>42.83</v>
      </c>
      <c r="K10476">
        <v>685.28</v>
      </c>
      <c r="L10476" t="s">
        <v>24</v>
      </c>
      <c r="M10476" t="s">
        <v>181</v>
      </c>
      <c r="N10476" t="s">
        <v>1509</v>
      </c>
    </row>
    <row r="10477" spans="1:14" hidden="1" x14ac:dyDescent="0.2">
      <c r="A10477" t="s">
        <v>89</v>
      </c>
      <c r="B10477" t="s">
        <v>1472</v>
      </c>
      <c r="C10477" t="s">
        <v>1145</v>
      </c>
      <c r="E10477" t="s">
        <v>1341</v>
      </c>
      <c r="F10477" t="s">
        <v>1342</v>
      </c>
      <c r="G10477" t="s">
        <v>134</v>
      </c>
      <c r="H10477" t="s">
        <v>180</v>
      </c>
      <c r="I10477">
        <v>4</v>
      </c>
      <c r="J10477">
        <v>42.83</v>
      </c>
      <c r="K10477">
        <v>171.32</v>
      </c>
      <c r="L10477" t="s">
        <v>24</v>
      </c>
      <c r="M10477" t="s">
        <v>181</v>
      </c>
      <c r="N10477" t="s">
        <v>1510</v>
      </c>
    </row>
    <row r="10478" spans="1:14" hidden="1" x14ac:dyDescent="0.2">
      <c r="A10478" t="s">
        <v>89</v>
      </c>
      <c r="B10478" t="s">
        <v>1472</v>
      </c>
      <c r="C10478" t="s">
        <v>1145</v>
      </c>
      <c r="E10478" t="s">
        <v>18</v>
      </c>
      <c r="I10478">
        <v>2.75</v>
      </c>
      <c r="J10478">
        <v>42.83</v>
      </c>
      <c r="K10478">
        <v>117.7825</v>
      </c>
    </row>
    <row r="10479" spans="1:14" hidden="1" x14ac:dyDescent="0.2">
      <c r="A10479" t="s">
        <v>90</v>
      </c>
      <c r="B10479" t="s">
        <v>1472</v>
      </c>
      <c r="C10479" t="s">
        <v>1145</v>
      </c>
      <c r="E10479" t="s">
        <v>17</v>
      </c>
      <c r="I10479">
        <v>24</v>
      </c>
      <c r="J10479">
        <v>42.83</v>
      </c>
      <c r="K10479">
        <v>1027.92</v>
      </c>
    </row>
    <row r="10480" spans="1:14" hidden="1" x14ac:dyDescent="0.2">
      <c r="A10480" t="s">
        <v>90</v>
      </c>
      <c r="B10480" t="s">
        <v>1472</v>
      </c>
      <c r="C10480" t="s">
        <v>1145</v>
      </c>
      <c r="E10480" t="s">
        <v>1341</v>
      </c>
      <c r="F10480" t="s">
        <v>1342</v>
      </c>
      <c r="G10480" t="s">
        <v>134</v>
      </c>
      <c r="H10480" t="s">
        <v>180</v>
      </c>
      <c r="I10480">
        <v>5</v>
      </c>
      <c r="J10480">
        <v>42.83</v>
      </c>
      <c r="K10480">
        <v>214.15</v>
      </c>
      <c r="L10480" t="s">
        <v>24</v>
      </c>
      <c r="M10480" t="s">
        <v>181</v>
      </c>
    </row>
    <row r="10481" spans="1:14" hidden="1" x14ac:dyDescent="0.2">
      <c r="A10481" t="s">
        <v>90</v>
      </c>
      <c r="B10481" t="s">
        <v>1472</v>
      </c>
      <c r="C10481" t="s">
        <v>1145</v>
      </c>
      <c r="E10481" t="s">
        <v>1296</v>
      </c>
      <c r="F10481" t="s">
        <v>1297</v>
      </c>
      <c r="G10481" t="s">
        <v>134</v>
      </c>
      <c r="H10481" t="s">
        <v>180</v>
      </c>
      <c r="I10481">
        <v>5</v>
      </c>
      <c r="J10481">
        <v>42.83</v>
      </c>
      <c r="K10481">
        <v>214.15</v>
      </c>
      <c r="L10481" t="s">
        <v>24</v>
      </c>
      <c r="M10481" t="s">
        <v>1298</v>
      </c>
    </row>
    <row r="10482" spans="1:14" hidden="1" x14ac:dyDescent="0.2">
      <c r="A10482" t="s">
        <v>90</v>
      </c>
      <c r="B10482" t="s">
        <v>1472</v>
      </c>
      <c r="C10482" t="s">
        <v>1145</v>
      </c>
      <c r="E10482" t="s">
        <v>1386</v>
      </c>
      <c r="F10482" t="s">
        <v>1387</v>
      </c>
      <c r="G10482" t="s">
        <v>134</v>
      </c>
      <c r="H10482" t="s">
        <v>180</v>
      </c>
      <c r="I10482">
        <v>4.75</v>
      </c>
      <c r="J10482">
        <v>42.83</v>
      </c>
      <c r="K10482">
        <v>203.4425</v>
      </c>
      <c r="L10482" t="s">
        <v>24</v>
      </c>
      <c r="M10482" t="s">
        <v>1229</v>
      </c>
    </row>
    <row r="10483" spans="1:14" hidden="1" x14ac:dyDescent="0.2">
      <c r="A10483" t="s">
        <v>91</v>
      </c>
      <c r="B10483" t="s">
        <v>1472</v>
      </c>
      <c r="C10483" t="s">
        <v>1145</v>
      </c>
      <c r="E10483" t="s">
        <v>17</v>
      </c>
      <c r="I10483">
        <v>12</v>
      </c>
      <c r="J10483">
        <v>42.83</v>
      </c>
      <c r="K10483">
        <v>513.96</v>
      </c>
    </row>
    <row r="10484" spans="1:14" hidden="1" x14ac:dyDescent="0.2">
      <c r="A10484" t="s">
        <v>91</v>
      </c>
      <c r="B10484" t="s">
        <v>1472</v>
      </c>
      <c r="C10484" t="s">
        <v>1145</v>
      </c>
      <c r="E10484" t="s">
        <v>1341</v>
      </c>
      <c r="F10484" t="s">
        <v>1342</v>
      </c>
      <c r="G10484" t="s">
        <v>134</v>
      </c>
      <c r="H10484" t="s">
        <v>180</v>
      </c>
      <c r="I10484">
        <v>21.75</v>
      </c>
      <c r="J10484">
        <v>42.83</v>
      </c>
      <c r="K10484">
        <v>931.55250000000001</v>
      </c>
      <c r="L10484" t="s">
        <v>24</v>
      </c>
      <c r="M10484" t="s">
        <v>181</v>
      </c>
    </row>
    <row r="10485" spans="1:14" hidden="1" x14ac:dyDescent="0.2">
      <c r="A10485" t="s">
        <v>91</v>
      </c>
      <c r="B10485" t="s">
        <v>1472</v>
      </c>
      <c r="C10485" t="s">
        <v>1145</v>
      </c>
      <c r="E10485" t="s">
        <v>1386</v>
      </c>
      <c r="F10485" t="s">
        <v>1387</v>
      </c>
      <c r="G10485" t="s">
        <v>134</v>
      </c>
      <c r="H10485" t="s">
        <v>180</v>
      </c>
      <c r="I10485">
        <v>2</v>
      </c>
      <c r="J10485">
        <v>42.83</v>
      </c>
      <c r="K10485">
        <v>85.66</v>
      </c>
      <c r="L10485" t="s">
        <v>24</v>
      </c>
      <c r="M10485" t="s">
        <v>1229</v>
      </c>
    </row>
    <row r="10486" spans="1:14" hidden="1" x14ac:dyDescent="0.2">
      <c r="A10486" t="s">
        <v>91</v>
      </c>
      <c r="B10486" t="s">
        <v>1472</v>
      </c>
      <c r="C10486" t="s">
        <v>1145</v>
      </c>
      <c r="E10486" t="s">
        <v>1504</v>
      </c>
      <c r="F10486" t="s">
        <v>1505</v>
      </c>
      <c r="G10486" t="s">
        <v>134</v>
      </c>
      <c r="H10486" t="s">
        <v>180</v>
      </c>
      <c r="I10486">
        <v>2</v>
      </c>
      <c r="J10486">
        <v>42.83</v>
      </c>
      <c r="K10486">
        <v>85.66</v>
      </c>
      <c r="L10486" t="s">
        <v>24</v>
      </c>
      <c r="M10486" t="s">
        <v>1506</v>
      </c>
    </row>
    <row r="10487" spans="1:14" hidden="1" x14ac:dyDescent="0.2">
      <c r="A10487" t="s">
        <v>91</v>
      </c>
      <c r="B10487" t="s">
        <v>1472</v>
      </c>
      <c r="C10487" t="s">
        <v>1145</v>
      </c>
      <c r="E10487" t="s">
        <v>1296</v>
      </c>
      <c r="F10487" t="s">
        <v>1297</v>
      </c>
      <c r="G10487" t="s">
        <v>134</v>
      </c>
      <c r="H10487" t="s">
        <v>180</v>
      </c>
      <c r="I10487">
        <v>1</v>
      </c>
      <c r="J10487">
        <v>42.83</v>
      </c>
      <c r="K10487">
        <v>42.83</v>
      </c>
      <c r="L10487" t="s">
        <v>24</v>
      </c>
      <c r="M10487" t="s">
        <v>1298</v>
      </c>
    </row>
    <row r="10488" spans="1:14" hidden="1" x14ac:dyDescent="0.2">
      <c r="A10488" t="s">
        <v>93</v>
      </c>
      <c r="B10488" t="s">
        <v>1472</v>
      </c>
      <c r="C10488" t="s">
        <v>1145</v>
      </c>
      <c r="E10488" t="s">
        <v>1341</v>
      </c>
      <c r="F10488" t="s">
        <v>1342</v>
      </c>
      <c r="G10488" t="s">
        <v>134</v>
      </c>
      <c r="H10488" t="s">
        <v>180</v>
      </c>
      <c r="I10488">
        <v>29</v>
      </c>
      <c r="J10488">
        <v>42.83</v>
      </c>
      <c r="K10488">
        <v>1242.07</v>
      </c>
      <c r="L10488" t="s">
        <v>24</v>
      </c>
      <c r="M10488" t="s">
        <v>181</v>
      </c>
    </row>
    <row r="10489" spans="1:14" hidden="1" x14ac:dyDescent="0.2">
      <c r="A10489" t="s">
        <v>93</v>
      </c>
      <c r="B10489" t="s">
        <v>1472</v>
      </c>
      <c r="C10489" t="s">
        <v>1145</v>
      </c>
      <c r="E10489" t="s">
        <v>614</v>
      </c>
      <c r="F10489" t="s">
        <v>615</v>
      </c>
      <c r="G10489" t="s">
        <v>134</v>
      </c>
      <c r="H10489" t="s">
        <v>180</v>
      </c>
      <c r="I10489">
        <v>6</v>
      </c>
      <c r="J10489">
        <v>42.83</v>
      </c>
      <c r="K10489">
        <v>256.98</v>
      </c>
      <c r="L10489" t="s">
        <v>24</v>
      </c>
      <c r="M10489" t="s">
        <v>616</v>
      </c>
    </row>
    <row r="10490" spans="1:14" hidden="1" x14ac:dyDescent="0.2">
      <c r="A10490" t="s">
        <v>93</v>
      </c>
      <c r="B10490" t="s">
        <v>1472</v>
      </c>
      <c r="C10490" t="s">
        <v>1145</v>
      </c>
      <c r="E10490" t="s">
        <v>46</v>
      </c>
      <c r="I10490">
        <v>1</v>
      </c>
      <c r="J10490">
        <v>42.83</v>
      </c>
      <c r="K10490">
        <v>42.83</v>
      </c>
    </row>
    <row r="10491" spans="1:14" hidden="1" x14ac:dyDescent="0.2">
      <c r="A10491" t="s">
        <v>93</v>
      </c>
      <c r="B10491" t="s">
        <v>1472</v>
      </c>
      <c r="C10491" t="s">
        <v>1145</v>
      </c>
      <c r="E10491" t="s">
        <v>1504</v>
      </c>
      <c r="F10491" t="s">
        <v>1505</v>
      </c>
      <c r="G10491" t="s">
        <v>134</v>
      </c>
      <c r="H10491" t="s">
        <v>180</v>
      </c>
      <c r="I10491">
        <v>3</v>
      </c>
      <c r="J10491">
        <v>42.83</v>
      </c>
      <c r="K10491">
        <v>128.49</v>
      </c>
      <c r="L10491" t="s">
        <v>24</v>
      </c>
      <c r="M10491" t="s">
        <v>1506</v>
      </c>
    </row>
    <row r="10492" spans="1:14" hidden="1" x14ac:dyDescent="0.2">
      <c r="A10492" t="s">
        <v>93</v>
      </c>
      <c r="B10492" t="s">
        <v>1472</v>
      </c>
      <c r="C10492" t="s">
        <v>1145</v>
      </c>
      <c r="E10492" t="s">
        <v>40</v>
      </c>
      <c r="I10492">
        <v>2</v>
      </c>
      <c r="J10492">
        <v>42.83</v>
      </c>
      <c r="K10492">
        <v>85.66</v>
      </c>
    </row>
    <row r="10493" spans="1:14" hidden="1" x14ac:dyDescent="0.2">
      <c r="A10493" t="s">
        <v>94</v>
      </c>
      <c r="B10493" t="s">
        <v>1472</v>
      </c>
      <c r="C10493" t="s">
        <v>1145</v>
      </c>
      <c r="E10493" t="s">
        <v>1341</v>
      </c>
      <c r="F10493" t="s">
        <v>1342</v>
      </c>
      <c r="G10493" t="s">
        <v>134</v>
      </c>
      <c r="H10493" t="s">
        <v>180</v>
      </c>
      <c r="I10493">
        <v>24.75</v>
      </c>
      <c r="J10493">
        <v>42.83</v>
      </c>
      <c r="K10493">
        <v>1060.0425</v>
      </c>
      <c r="L10493" t="s">
        <v>24</v>
      </c>
      <c r="M10493" t="s">
        <v>181</v>
      </c>
    </row>
    <row r="10494" spans="1:14" hidden="1" x14ac:dyDescent="0.2">
      <c r="A10494" t="s">
        <v>94</v>
      </c>
      <c r="B10494" t="s">
        <v>1472</v>
      </c>
      <c r="C10494" t="s">
        <v>1145</v>
      </c>
      <c r="E10494" t="s">
        <v>614</v>
      </c>
      <c r="F10494" t="s">
        <v>615</v>
      </c>
      <c r="G10494" t="s">
        <v>134</v>
      </c>
      <c r="H10494" t="s">
        <v>180</v>
      </c>
      <c r="I10494">
        <v>4</v>
      </c>
      <c r="J10494">
        <v>42.83</v>
      </c>
      <c r="K10494">
        <v>171.32</v>
      </c>
      <c r="L10494" t="s">
        <v>24</v>
      </c>
      <c r="M10494" t="s">
        <v>616</v>
      </c>
      <c r="N10494" t="s">
        <v>1511</v>
      </c>
    </row>
    <row r="10495" spans="1:14" hidden="1" x14ac:dyDescent="0.2">
      <c r="A10495" t="s">
        <v>94</v>
      </c>
      <c r="B10495" t="s">
        <v>1472</v>
      </c>
      <c r="C10495" t="s">
        <v>1145</v>
      </c>
      <c r="E10495" t="s">
        <v>46</v>
      </c>
      <c r="I10495">
        <v>3</v>
      </c>
      <c r="J10495">
        <v>42.83</v>
      </c>
      <c r="K10495">
        <v>128.49</v>
      </c>
    </row>
    <row r="10496" spans="1:14" hidden="1" x14ac:dyDescent="0.2">
      <c r="A10496" t="s">
        <v>94</v>
      </c>
      <c r="B10496" t="s">
        <v>1472</v>
      </c>
      <c r="C10496" t="s">
        <v>1145</v>
      </c>
      <c r="E10496" t="s">
        <v>1504</v>
      </c>
      <c r="F10496" t="s">
        <v>1505</v>
      </c>
      <c r="G10496" t="s">
        <v>134</v>
      </c>
      <c r="H10496" t="s">
        <v>180</v>
      </c>
      <c r="I10496">
        <v>3</v>
      </c>
      <c r="J10496">
        <v>42.83</v>
      </c>
      <c r="K10496">
        <v>128.49</v>
      </c>
      <c r="L10496" t="s">
        <v>24</v>
      </c>
      <c r="M10496" t="s">
        <v>1506</v>
      </c>
    </row>
    <row r="10497" spans="1:14" hidden="1" x14ac:dyDescent="0.2">
      <c r="A10497" t="s">
        <v>94</v>
      </c>
      <c r="B10497" t="s">
        <v>1472</v>
      </c>
      <c r="C10497" t="s">
        <v>1145</v>
      </c>
      <c r="E10497" t="s">
        <v>20</v>
      </c>
      <c r="I10497">
        <v>2</v>
      </c>
      <c r="J10497">
        <v>42.83</v>
      </c>
      <c r="K10497">
        <v>85.66</v>
      </c>
    </row>
    <row r="10498" spans="1:14" hidden="1" x14ac:dyDescent="0.2">
      <c r="A10498" t="s">
        <v>94</v>
      </c>
      <c r="B10498" t="s">
        <v>1472</v>
      </c>
      <c r="C10498" t="s">
        <v>1145</v>
      </c>
      <c r="E10498" t="s">
        <v>1213</v>
      </c>
      <c r="F10498" t="s">
        <v>1214</v>
      </c>
      <c r="G10498" t="s">
        <v>134</v>
      </c>
      <c r="H10498" t="s">
        <v>1215</v>
      </c>
      <c r="I10498">
        <v>2</v>
      </c>
      <c r="J10498">
        <v>42.83</v>
      </c>
      <c r="K10498">
        <v>85.66</v>
      </c>
      <c r="L10498" t="s">
        <v>135</v>
      </c>
      <c r="M10498" t="s">
        <v>1216</v>
      </c>
    </row>
    <row r="10499" spans="1:14" hidden="1" x14ac:dyDescent="0.2">
      <c r="A10499" t="s">
        <v>95</v>
      </c>
      <c r="B10499" t="s">
        <v>1472</v>
      </c>
      <c r="C10499" t="s">
        <v>1145</v>
      </c>
      <c r="E10499" t="s">
        <v>1341</v>
      </c>
      <c r="F10499" t="s">
        <v>1342</v>
      </c>
      <c r="G10499" t="s">
        <v>134</v>
      </c>
      <c r="H10499" t="s">
        <v>180</v>
      </c>
      <c r="I10499">
        <v>22</v>
      </c>
      <c r="J10499">
        <v>42.83</v>
      </c>
      <c r="K10499">
        <v>942.26</v>
      </c>
      <c r="L10499" t="s">
        <v>24</v>
      </c>
      <c r="M10499" t="s">
        <v>181</v>
      </c>
    </row>
    <row r="10500" spans="1:14" hidden="1" x14ac:dyDescent="0.2">
      <c r="A10500" t="s">
        <v>95</v>
      </c>
      <c r="B10500" t="s">
        <v>1472</v>
      </c>
      <c r="C10500" t="s">
        <v>1145</v>
      </c>
      <c r="E10500" t="s">
        <v>614</v>
      </c>
      <c r="F10500" t="s">
        <v>615</v>
      </c>
      <c r="G10500" t="s">
        <v>134</v>
      </c>
      <c r="H10500" t="s">
        <v>180</v>
      </c>
      <c r="I10500">
        <v>4</v>
      </c>
      <c r="J10500">
        <v>42.83</v>
      </c>
      <c r="K10500">
        <v>171.32</v>
      </c>
      <c r="L10500" t="s">
        <v>24</v>
      </c>
      <c r="M10500" t="s">
        <v>616</v>
      </c>
    </row>
    <row r="10501" spans="1:14" hidden="1" x14ac:dyDescent="0.2">
      <c r="A10501" t="s">
        <v>95</v>
      </c>
      <c r="B10501" t="s">
        <v>1472</v>
      </c>
      <c r="C10501" t="s">
        <v>1145</v>
      </c>
      <c r="E10501" t="s">
        <v>46</v>
      </c>
      <c r="I10501">
        <v>7.75</v>
      </c>
      <c r="J10501">
        <v>42.83</v>
      </c>
      <c r="K10501">
        <v>331.9325</v>
      </c>
      <c r="N10501" t="s">
        <v>1512</v>
      </c>
    </row>
    <row r="10502" spans="1:14" hidden="1" x14ac:dyDescent="0.2">
      <c r="A10502" t="s">
        <v>95</v>
      </c>
      <c r="B10502" t="s">
        <v>1472</v>
      </c>
      <c r="C10502" t="s">
        <v>1145</v>
      </c>
      <c r="E10502" t="s">
        <v>1504</v>
      </c>
      <c r="F10502" t="s">
        <v>1505</v>
      </c>
      <c r="G10502" t="s">
        <v>134</v>
      </c>
      <c r="H10502" t="s">
        <v>180</v>
      </c>
      <c r="I10502">
        <v>3</v>
      </c>
      <c r="J10502">
        <v>42.83</v>
      </c>
      <c r="K10502">
        <v>128.49</v>
      </c>
      <c r="L10502" t="s">
        <v>24</v>
      </c>
      <c r="M10502" t="s">
        <v>1506</v>
      </c>
    </row>
    <row r="10503" spans="1:14" hidden="1" x14ac:dyDescent="0.2">
      <c r="A10503" t="s">
        <v>95</v>
      </c>
      <c r="B10503" t="s">
        <v>1472</v>
      </c>
      <c r="C10503" t="s">
        <v>1145</v>
      </c>
      <c r="E10503" t="s">
        <v>20</v>
      </c>
      <c r="I10503">
        <v>4</v>
      </c>
      <c r="J10503">
        <v>42.83</v>
      </c>
      <c r="K10503">
        <v>171.32</v>
      </c>
      <c r="N10503" t="s">
        <v>1513</v>
      </c>
    </row>
    <row r="10504" spans="1:14" hidden="1" x14ac:dyDescent="0.2">
      <c r="A10504" t="s">
        <v>96</v>
      </c>
      <c r="B10504" t="s">
        <v>1472</v>
      </c>
      <c r="C10504" t="s">
        <v>1145</v>
      </c>
      <c r="E10504" t="s">
        <v>1341</v>
      </c>
      <c r="F10504" t="s">
        <v>1342</v>
      </c>
      <c r="G10504" t="s">
        <v>134</v>
      </c>
      <c r="H10504" t="s">
        <v>180</v>
      </c>
      <c r="I10504">
        <v>12</v>
      </c>
      <c r="J10504">
        <v>42.83</v>
      </c>
      <c r="K10504">
        <v>513.96</v>
      </c>
      <c r="L10504" t="s">
        <v>24</v>
      </c>
      <c r="M10504" t="s">
        <v>181</v>
      </c>
    </row>
    <row r="10505" spans="1:14" hidden="1" x14ac:dyDescent="0.2">
      <c r="A10505" t="s">
        <v>96</v>
      </c>
      <c r="B10505" t="s">
        <v>1472</v>
      </c>
      <c r="C10505" t="s">
        <v>1145</v>
      </c>
      <c r="E10505" t="s">
        <v>614</v>
      </c>
      <c r="F10505" t="s">
        <v>615</v>
      </c>
      <c r="G10505" t="s">
        <v>134</v>
      </c>
      <c r="H10505" t="s">
        <v>180</v>
      </c>
      <c r="I10505">
        <v>12</v>
      </c>
      <c r="J10505">
        <v>42.83</v>
      </c>
      <c r="K10505">
        <v>513.96</v>
      </c>
      <c r="L10505" t="s">
        <v>24</v>
      </c>
      <c r="M10505" t="s">
        <v>616</v>
      </c>
      <c r="N10505" t="s">
        <v>1514</v>
      </c>
    </row>
    <row r="10506" spans="1:14" hidden="1" x14ac:dyDescent="0.2">
      <c r="A10506" t="s">
        <v>96</v>
      </c>
      <c r="B10506" t="s">
        <v>1472</v>
      </c>
      <c r="C10506" t="s">
        <v>1145</v>
      </c>
      <c r="E10506" t="s">
        <v>46</v>
      </c>
      <c r="I10506">
        <v>3</v>
      </c>
      <c r="J10506">
        <v>42.83</v>
      </c>
      <c r="K10506">
        <v>128.49</v>
      </c>
      <c r="N10506" t="s">
        <v>586</v>
      </c>
    </row>
    <row r="10507" spans="1:14" hidden="1" x14ac:dyDescent="0.2">
      <c r="A10507" t="s">
        <v>96</v>
      </c>
      <c r="B10507" t="s">
        <v>1472</v>
      </c>
      <c r="C10507" t="s">
        <v>1145</v>
      </c>
      <c r="E10507" t="s">
        <v>1322</v>
      </c>
      <c r="F10507" t="s">
        <v>1323</v>
      </c>
      <c r="G10507" t="s">
        <v>134</v>
      </c>
      <c r="H10507" t="s">
        <v>180</v>
      </c>
      <c r="I10507">
        <v>5</v>
      </c>
      <c r="J10507">
        <v>42.83</v>
      </c>
      <c r="K10507">
        <v>214.15</v>
      </c>
      <c r="L10507" t="s">
        <v>24</v>
      </c>
      <c r="M10507" t="s">
        <v>1324</v>
      </c>
    </row>
    <row r="10508" spans="1:14" hidden="1" x14ac:dyDescent="0.2">
      <c r="A10508" t="s">
        <v>96</v>
      </c>
      <c r="B10508" t="s">
        <v>1472</v>
      </c>
      <c r="C10508" t="s">
        <v>1145</v>
      </c>
      <c r="E10508" t="s">
        <v>20</v>
      </c>
      <c r="I10508">
        <v>4</v>
      </c>
      <c r="J10508">
        <v>42.83</v>
      </c>
      <c r="K10508">
        <v>171.32</v>
      </c>
    </row>
    <row r="10509" spans="1:14" hidden="1" x14ac:dyDescent="0.2">
      <c r="A10509" t="s">
        <v>96</v>
      </c>
      <c r="B10509" t="s">
        <v>1472</v>
      </c>
      <c r="C10509" t="s">
        <v>1145</v>
      </c>
      <c r="E10509" t="s">
        <v>991</v>
      </c>
      <c r="F10509" t="s">
        <v>992</v>
      </c>
      <c r="G10509" t="s">
        <v>396</v>
      </c>
      <c r="H10509" t="s">
        <v>180</v>
      </c>
      <c r="I10509">
        <v>2.75</v>
      </c>
      <c r="J10509">
        <v>42.83</v>
      </c>
      <c r="K10509">
        <v>117.7825</v>
      </c>
      <c r="L10509" t="s">
        <v>162</v>
      </c>
    </row>
    <row r="10510" spans="1:14" hidden="1" x14ac:dyDescent="0.2">
      <c r="A10510" t="s">
        <v>97</v>
      </c>
      <c r="B10510" t="s">
        <v>1472</v>
      </c>
      <c r="C10510" t="s">
        <v>1145</v>
      </c>
      <c r="E10510" t="s">
        <v>1341</v>
      </c>
      <c r="F10510" t="s">
        <v>1342</v>
      </c>
      <c r="G10510" t="s">
        <v>134</v>
      </c>
      <c r="H10510" t="s">
        <v>180</v>
      </c>
      <c r="I10510">
        <v>25</v>
      </c>
      <c r="J10510">
        <v>42.83</v>
      </c>
      <c r="K10510">
        <v>1070.75</v>
      </c>
      <c r="L10510" t="s">
        <v>24</v>
      </c>
      <c r="M10510" t="s">
        <v>181</v>
      </c>
    </row>
    <row r="10511" spans="1:14" hidden="1" x14ac:dyDescent="0.2">
      <c r="A10511" t="s">
        <v>97</v>
      </c>
      <c r="B10511" t="s">
        <v>1472</v>
      </c>
      <c r="C10511" t="s">
        <v>1145</v>
      </c>
      <c r="E10511" t="s">
        <v>614</v>
      </c>
      <c r="F10511" t="s">
        <v>615</v>
      </c>
      <c r="G10511" t="s">
        <v>134</v>
      </c>
      <c r="H10511" t="s">
        <v>180</v>
      </c>
      <c r="I10511">
        <v>8</v>
      </c>
      <c r="J10511">
        <v>42.83</v>
      </c>
      <c r="K10511">
        <v>342.64</v>
      </c>
      <c r="L10511" t="s">
        <v>24</v>
      </c>
      <c r="M10511" t="s">
        <v>616</v>
      </c>
    </row>
    <row r="10512" spans="1:14" hidden="1" x14ac:dyDescent="0.2">
      <c r="A10512" t="s">
        <v>97</v>
      </c>
      <c r="B10512" t="s">
        <v>1472</v>
      </c>
      <c r="C10512" t="s">
        <v>1145</v>
      </c>
      <c r="E10512" t="s">
        <v>46</v>
      </c>
      <c r="I10512">
        <v>7.75</v>
      </c>
      <c r="J10512">
        <v>42.83</v>
      </c>
      <c r="K10512">
        <v>331.9325</v>
      </c>
      <c r="N10512" t="s">
        <v>1515</v>
      </c>
    </row>
    <row r="10513" spans="1:14" hidden="1" x14ac:dyDescent="0.2">
      <c r="A10513" t="s">
        <v>97</v>
      </c>
      <c r="B10513" t="s">
        <v>1472</v>
      </c>
      <c r="C10513" t="s">
        <v>1145</v>
      </c>
      <c r="E10513" t="s">
        <v>1322</v>
      </c>
      <c r="F10513" t="s">
        <v>1323</v>
      </c>
      <c r="G10513" t="s">
        <v>134</v>
      </c>
      <c r="H10513" t="s">
        <v>180</v>
      </c>
      <c r="I10513">
        <v>2</v>
      </c>
      <c r="J10513">
        <v>42.83</v>
      </c>
      <c r="K10513">
        <v>85.66</v>
      </c>
      <c r="L10513" t="s">
        <v>24</v>
      </c>
      <c r="M10513" t="s">
        <v>1324</v>
      </c>
    </row>
    <row r="10514" spans="1:14" hidden="1" x14ac:dyDescent="0.2">
      <c r="A10514" t="s">
        <v>98</v>
      </c>
      <c r="B10514" t="s">
        <v>1472</v>
      </c>
      <c r="C10514" t="s">
        <v>1145</v>
      </c>
      <c r="E10514" t="s">
        <v>1341</v>
      </c>
      <c r="F10514" t="s">
        <v>1342</v>
      </c>
      <c r="G10514" t="s">
        <v>134</v>
      </c>
      <c r="H10514" t="s">
        <v>180</v>
      </c>
      <c r="I10514">
        <v>7.75</v>
      </c>
      <c r="J10514">
        <v>42.83</v>
      </c>
      <c r="K10514">
        <v>331.9325</v>
      </c>
      <c r="L10514" t="s">
        <v>24</v>
      </c>
      <c r="M10514" t="s">
        <v>181</v>
      </c>
    </row>
    <row r="10515" spans="1:14" hidden="1" x14ac:dyDescent="0.2">
      <c r="A10515" t="s">
        <v>98</v>
      </c>
      <c r="B10515" t="s">
        <v>1472</v>
      </c>
      <c r="C10515" t="s">
        <v>1145</v>
      </c>
      <c r="E10515" t="s">
        <v>1213</v>
      </c>
      <c r="F10515" t="s">
        <v>1214</v>
      </c>
      <c r="G10515" t="s">
        <v>134</v>
      </c>
      <c r="H10515" t="s">
        <v>1215</v>
      </c>
      <c r="I10515">
        <v>7.25</v>
      </c>
      <c r="J10515">
        <v>42.83</v>
      </c>
      <c r="K10515">
        <v>310.51749999999998</v>
      </c>
      <c r="L10515" t="s">
        <v>135</v>
      </c>
      <c r="M10515" t="s">
        <v>1216</v>
      </c>
    </row>
    <row r="10516" spans="1:14" hidden="1" x14ac:dyDescent="0.2">
      <c r="A10516" t="s">
        <v>98</v>
      </c>
      <c r="B10516" t="s">
        <v>1472</v>
      </c>
      <c r="C10516" t="s">
        <v>1145</v>
      </c>
      <c r="E10516" t="s">
        <v>46</v>
      </c>
      <c r="I10516">
        <v>16</v>
      </c>
      <c r="J10516">
        <v>42.83</v>
      </c>
      <c r="K10516">
        <v>685.28</v>
      </c>
      <c r="N10516" t="s">
        <v>1516</v>
      </c>
    </row>
    <row r="10517" spans="1:14" hidden="1" x14ac:dyDescent="0.2">
      <c r="A10517" t="s">
        <v>98</v>
      </c>
      <c r="B10517" t="s">
        <v>1472</v>
      </c>
      <c r="C10517" t="s">
        <v>1145</v>
      </c>
      <c r="E10517" t="s">
        <v>46</v>
      </c>
      <c r="I10517">
        <v>7.75</v>
      </c>
      <c r="J10517">
        <v>42.83</v>
      </c>
      <c r="K10517">
        <v>331.9325</v>
      </c>
      <c r="N10517" t="s">
        <v>1517</v>
      </c>
    </row>
    <row r="10518" spans="1:14" hidden="1" x14ac:dyDescent="0.2">
      <c r="A10518" t="s">
        <v>99</v>
      </c>
      <c r="B10518" t="s">
        <v>1472</v>
      </c>
      <c r="C10518" t="s">
        <v>1145</v>
      </c>
      <c r="E10518" t="s">
        <v>1341</v>
      </c>
      <c r="F10518" t="s">
        <v>1342</v>
      </c>
      <c r="G10518" t="s">
        <v>134</v>
      </c>
      <c r="H10518" t="s">
        <v>180</v>
      </c>
      <c r="I10518">
        <v>20.75</v>
      </c>
      <c r="J10518">
        <v>42.83</v>
      </c>
      <c r="K10518">
        <v>888.72249999999997</v>
      </c>
      <c r="L10518" t="s">
        <v>24</v>
      </c>
      <c r="M10518" t="s">
        <v>181</v>
      </c>
    </row>
    <row r="10519" spans="1:14" hidden="1" x14ac:dyDescent="0.2">
      <c r="A10519" t="s">
        <v>99</v>
      </c>
      <c r="B10519" t="s">
        <v>1472</v>
      </c>
      <c r="C10519" t="s">
        <v>1145</v>
      </c>
      <c r="E10519" t="s">
        <v>614</v>
      </c>
      <c r="F10519" t="s">
        <v>615</v>
      </c>
      <c r="G10519" t="s">
        <v>134</v>
      </c>
      <c r="H10519" t="s">
        <v>180</v>
      </c>
      <c r="I10519">
        <v>10</v>
      </c>
      <c r="J10519">
        <v>42.83</v>
      </c>
      <c r="K10519">
        <v>428.3</v>
      </c>
      <c r="L10519" t="s">
        <v>24</v>
      </c>
      <c r="M10519" t="s">
        <v>616</v>
      </c>
    </row>
    <row r="10520" spans="1:14" hidden="1" x14ac:dyDescent="0.2">
      <c r="A10520" t="s">
        <v>99</v>
      </c>
      <c r="B10520" t="s">
        <v>1472</v>
      </c>
      <c r="C10520" t="s">
        <v>1145</v>
      </c>
      <c r="E10520" t="s">
        <v>20</v>
      </c>
      <c r="I10520">
        <v>5</v>
      </c>
      <c r="J10520">
        <v>42.83</v>
      </c>
      <c r="K10520">
        <v>214.15</v>
      </c>
    </row>
    <row r="10521" spans="1:14" hidden="1" x14ac:dyDescent="0.2">
      <c r="A10521" t="s">
        <v>99</v>
      </c>
      <c r="B10521" t="s">
        <v>1472</v>
      </c>
      <c r="C10521" t="s">
        <v>1145</v>
      </c>
      <c r="E10521" t="s">
        <v>1213</v>
      </c>
      <c r="F10521" t="s">
        <v>1214</v>
      </c>
      <c r="G10521" t="s">
        <v>134</v>
      </c>
      <c r="H10521" t="s">
        <v>1215</v>
      </c>
      <c r="I10521">
        <v>5</v>
      </c>
      <c r="J10521">
        <v>42.83</v>
      </c>
      <c r="K10521">
        <v>214.15</v>
      </c>
      <c r="L10521" t="s">
        <v>135</v>
      </c>
      <c r="M10521" t="s">
        <v>1216</v>
      </c>
    </row>
    <row r="10522" spans="1:14" hidden="1" x14ac:dyDescent="0.2">
      <c r="A10522" t="s">
        <v>100</v>
      </c>
      <c r="B10522" t="s">
        <v>1472</v>
      </c>
      <c r="C10522" t="s">
        <v>1145</v>
      </c>
      <c r="E10522" t="s">
        <v>17</v>
      </c>
      <c r="I10522">
        <v>38.75</v>
      </c>
      <c r="J10522">
        <v>30.94</v>
      </c>
      <c r="K10522">
        <v>1198.925</v>
      </c>
    </row>
    <row r="10523" spans="1:14" hidden="1" x14ac:dyDescent="0.2">
      <c r="A10523" t="s">
        <v>101</v>
      </c>
      <c r="B10523" t="s">
        <v>1472</v>
      </c>
      <c r="C10523" t="s">
        <v>1145</v>
      </c>
      <c r="E10523" t="s">
        <v>1402</v>
      </c>
      <c r="F10523" t="s">
        <v>1342</v>
      </c>
      <c r="G10523" t="s">
        <v>134</v>
      </c>
      <c r="H10523" t="s">
        <v>180</v>
      </c>
      <c r="I10523">
        <v>8</v>
      </c>
      <c r="J10523">
        <v>42.83</v>
      </c>
      <c r="K10523">
        <v>342.64</v>
      </c>
      <c r="L10523" t="s">
        <v>24</v>
      </c>
      <c r="M10523" t="s">
        <v>181</v>
      </c>
    </row>
    <row r="10524" spans="1:14" hidden="1" x14ac:dyDescent="0.2">
      <c r="A10524" t="s">
        <v>101</v>
      </c>
      <c r="B10524" t="s">
        <v>1472</v>
      </c>
      <c r="C10524" t="s">
        <v>1145</v>
      </c>
      <c r="E10524" t="s">
        <v>614</v>
      </c>
      <c r="F10524" t="s">
        <v>615</v>
      </c>
      <c r="G10524" t="s">
        <v>134</v>
      </c>
      <c r="H10524" t="s">
        <v>180</v>
      </c>
      <c r="I10524">
        <v>8</v>
      </c>
      <c r="J10524">
        <v>42.83</v>
      </c>
      <c r="K10524">
        <v>342.64</v>
      </c>
      <c r="L10524" t="s">
        <v>24</v>
      </c>
      <c r="M10524" t="s">
        <v>616</v>
      </c>
    </row>
    <row r="10525" spans="1:14" hidden="1" x14ac:dyDescent="0.2">
      <c r="A10525" t="s">
        <v>101</v>
      </c>
      <c r="B10525" t="s">
        <v>1472</v>
      </c>
      <c r="C10525" t="s">
        <v>1145</v>
      </c>
      <c r="E10525" t="s">
        <v>17</v>
      </c>
      <c r="I10525">
        <v>12</v>
      </c>
      <c r="J10525">
        <v>42.83</v>
      </c>
      <c r="K10525">
        <v>513.96</v>
      </c>
    </row>
    <row r="10526" spans="1:14" hidden="1" x14ac:dyDescent="0.2">
      <c r="A10526" t="s">
        <v>101</v>
      </c>
      <c r="B10526" t="s">
        <v>1472</v>
      </c>
      <c r="C10526" t="s">
        <v>1145</v>
      </c>
      <c r="E10526" t="s">
        <v>1213</v>
      </c>
      <c r="F10526" t="s">
        <v>1214</v>
      </c>
      <c r="G10526" t="s">
        <v>134</v>
      </c>
      <c r="H10526" t="s">
        <v>1215</v>
      </c>
      <c r="I10526">
        <v>8.75</v>
      </c>
      <c r="J10526">
        <v>42.83</v>
      </c>
      <c r="K10526">
        <v>374.76249999999999</v>
      </c>
      <c r="L10526" t="s">
        <v>135</v>
      </c>
      <c r="M10526" t="s">
        <v>1216</v>
      </c>
    </row>
    <row r="10527" spans="1:14" hidden="1" x14ac:dyDescent="0.2">
      <c r="A10527" t="s">
        <v>101</v>
      </c>
      <c r="B10527" t="s">
        <v>1472</v>
      </c>
      <c r="C10527" t="s">
        <v>1145</v>
      </c>
      <c r="E10527" t="s">
        <v>1322</v>
      </c>
      <c r="F10527" t="s">
        <v>1323</v>
      </c>
      <c r="G10527" t="s">
        <v>134</v>
      </c>
      <c r="H10527" t="s">
        <v>180</v>
      </c>
      <c r="I10527">
        <v>2</v>
      </c>
      <c r="J10527">
        <v>42.83</v>
      </c>
      <c r="K10527">
        <v>85.66</v>
      </c>
      <c r="L10527" t="s">
        <v>24</v>
      </c>
      <c r="M10527" t="s">
        <v>1324</v>
      </c>
    </row>
    <row r="10528" spans="1:14" hidden="1" x14ac:dyDescent="0.2">
      <c r="A10528" t="s">
        <v>102</v>
      </c>
      <c r="B10528" t="s">
        <v>1472</v>
      </c>
      <c r="C10528" t="s">
        <v>1145</v>
      </c>
      <c r="E10528" t="s">
        <v>1402</v>
      </c>
      <c r="F10528" t="s">
        <v>1342</v>
      </c>
      <c r="G10528" t="s">
        <v>134</v>
      </c>
      <c r="H10528" t="s">
        <v>180</v>
      </c>
      <c r="I10528">
        <v>8</v>
      </c>
      <c r="J10528">
        <v>42.83</v>
      </c>
      <c r="K10528">
        <v>342.64</v>
      </c>
      <c r="L10528" t="s">
        <v>24</v>
      </c>
      <c r="M10528" t="s">
        <v>181</v>
      </c>
    </row>
    <row r="10529" spans="1:14" hidden="1" x14ac:dyDescent="0.2">
      <c r="A10529" t="s">
        <v>102</v>
      </c>
      <c r="B10529" t="s">
        <v>1472</v>
      </c>
      <c r="C10529" t="s">
        <v>1145</v>
      </c>
      <c r="E10529" t="s">
        <v>1341</v>
      </c>
      <c r="F10529" t="s">
        <v>1342</v>
      </c>
      <c r="G10529" t="s">
        <v>134</v>
      </c>
      <c r="H10529" t="s">
        <v>180</v>
      </c>
      <c r="I10529">
        <v>2</v>
      </c>
      <c r="J10529">
        <v>42.83</v>
      </c>
      <c r="K10529">
        <v>85.66</v>
      </c>
      <c r="L10529" t="s">
        <v>24</v>
      </c>
      <c r="M10529" t="s">
        <v>181</v>
      </c>
    </row>
    <row r="10530" spans="1:14" hidden="1" x14ac:dyDescent="0.2">
      <c r="A10530" t="s">
        <v>102</v>
      </c>
      <c r="B10530" t="s">
        <v>1472</v>
      </c>
      <c r="C10530" t="s">
        <v>1145</v>
      </c>
      <c r="E10530" t="s">
        <v>17</v>
      </c>
      <c r="I10530">
        <v>4</v>
      </c>
      <c r="J10530">
        <v>42.83</v>
      </c>
      <c r="K10530">
        <v>171.32</v>
      </c>
    </row>
    <row r="10531" spans="1:14" hidden="1" x14ac:dyDescent="0.2">
      <c r="A10531" t="s">
        <v>102</v>
      </c>
      <c r="B10531" t="s">
        <v>1472</v>
      </c>
      <c r="C10531" t="s">
        <v>1145</v>
      </c>
      <c r="E10531" t="s">
        <v>1213</v>
      </c>
      <c r="F10531" t="s">
        <v>1214</v>
      </c>
      <c r="G10531" t="s">
        <v>134</v>
      </c>
      <c r="H10531" t="s">
        <v>1215</v>
      </c>
      <c r="I10531">
        <v>8.75</v>
      </c>
      <c r="J10531">
        <v>42.83</v>
      </c>
      <c r="K10531">
        <v>374.76249999999999</v>
      </c>
      <c r="L10531" t="s">
        <v>135</v>
      </c>
      <c r="M10531" t="s">
        <v>1216</v>
      </c>
    </row>
    <row r="10532" spans="1:14" hidden="1" x14ac:dyDescent="0.2">
      <c r="A10532" t="s">
        <v>102</v>
      </c>
      <c r="B10532" t="s">
        <v>1472</v>
      </c>
      <c r="C10532" t="s">
        <v>1145</v>
      </c>
      <c r="E10532" t="s">
        <v>1392</v>
      </c>
      <c r="F10532" t="s">
        <v>1393</v>
      </c>
      <c r="G10532" t="s">
        <v>134</v>
      </c>
      <c r="H10532" t="s">
        <v>180</v>
      </c>
      <c r="I10532">
        <v>2</v>
      </c>
      <c r="J10532">
        <v>42.83</v>
      </c>
      <c r="K10532">
        <v>85.66</v>
      </c>
      <c r="L10532" t="s">
        <v>24</v>
      </c>
      <c r="M10532" t="s">
        <v>1394</v>
      </c>
    </row>
    <row r="10533" spans="1:14" hidden="1" x14ac:dyDescent="0.2">
      <c r="A10533" t="s">
        <v>102</v>
      </c>
      <c r="B10533" t="s">
        <v>1472</v>
      </c>
      <c r="C10533" t="s">
        <v>1145</v>
      </c>
      <c r="E10533" t="s">
        <v>46</v>
      </c>
      <c r="I10533">
        <v>10</v>
      </c>
      <c r="J10533">
        <v>42.83</v>
      </c>
      <c r="K10533">
        <v>428.3</v>
      </c>
      <c r="N10533" t="s">
        <v>1518</v>
      </c>
    </row>
    <row r="10534" spans="1:14" hidden="1" x14ac:dyDescent="0.2">
      <c r="A10534" t="s">
        <v>102</v>
      </c>
      <c r="B10534" t="s">
        <v>1472</v>
      </c>
      <c r="C10534" t="s">
        <v>1145</v>
      </c>
      <c r="E10534" t="s">
        <v>991</v>
      </c>
      <c r="F10534" t="s">
        <v>992</v>
      </c>
      <c r="G10534" t="s">
        <v>396</v>
      </c>
      <c r="H10534" t="s">
        <v>180</v>
      </c>
      <c r="I10534">
        <v>4</v>
      </c>
      <c r="J10534">
        <v>42.83</v>
      </c>
      <c r="K10534">
        <v>171.32</v>
      </c>
      <c r="L10534" t="s">
        <v>162</v>
      </c>
      <c r="N10534" t="s">
        <v>388</v>
      </c>
    </row>
    <row r="10535" spans="1:14" hidden="1" x14ac:dyDescent="0.2">
      <c r="A10535" t="s">
        <v>103</v>
      </c>
      <c r="B10535" t="s">
        <v>1472</v>
      </c>
      <c r="C10535" t="s">
        <v>1145</v>
      </c>
      <c r="E10535" t="s">
        <v>1402</v>
      </c>
      <c r="F10535" t="s">
        <v>1342</v>
      </c>
      <c r="G10535" t="s">
        <v>134</v>
      </c>
      <c r="H10535" t="s">
        <v>180</v>
      </c>
      <c r="I10535">
        <v>8</v>
      </c>
      <c r="J10535">
        <v>42.83</v>
      </c>
      <c r="K10535">
        <v>342.64</v>
      </c>
      <c r="L10535" t="s">
        <v>24</v>
      </c>
      <c r="M10535" t="s">
        <v>181</v>
      </c>
    </row>
    <row r="10536" spans="1:14" hidden="1" x14ac:dyDescent="0.2">
      <c r="A10536" t="s">
        <v>103</v>
      </c>
      <c r="B10536" t="s">
        <v>1472</v>
      </c>
      <c r="C10536" t="s">
        <v>1145</v>
      </c>
      <c r="E10536" t="s">
        <v>614</v>
      </c>
      <c r="F10536" t="s">
        <v>615</v>
      </c>
      <c r="G10536" t="s">
        <v>134</v>
      </c>
      <c r="H10536" t="s">
        <v>180</v>
      </c>
      <c r="I10536">
        <v>4</v>
      </c>
      <c r="J10536">
        <v>42.83</v>
      </c>
      <c r="K10536">
        <v>171.32</v>
      </c>
      <c r="L10536" t="s">
        <v>24</v>
      </c>
      <c r="M10536" t="s">
        <v>616</v>
      </c>
    </row>
    <row r="10537" spans="1:14" hidden="1" x14ac:dyDescent="0.2">
      <c r="A10537" t="s">
        <v>103</v>
      </c>
      <c r="B10537" t="s">
        <v>1472</v>
      </c>
      <c r="C10537" t="s">
        <v>1145</v>
      </c>
      <c r="E10537" t="s">
        <v>1213</v>
      </c>
      <c r="F10537" t="s">
        <v>1214</v>
      </c>
      <c r="G10537" t="s">
        <v>134</v>
      </c>
      <c r="H10537" t="s">
        <v>1215</v>
      </c>
      <c r="I10537">
        <v>8.75</v>
      </c>
      <c r="J10537">
        <v>42.83</v>
      </c>
      <c r="K10537">
        <v>374.76249999999999</v>
      </c>
      <c r="L10537" t="s">
        <v>135</v>
      </c>
      <c r="M10537" t="s">
        <v>1216</v>
      </c>
    </row>
    <row r="10538" spans="1:14" hidden="1" x14ac:dyDescent="0.2">
      <c r="A10538" t="s">
        <v>103</v>
      </c>
      <c r="B10538" t="s">
        <v>1472</v>
      </c>
      <c r="C10538" t="s">
        <v>1145</v>
      </c>
      <c r="E10538" t="s">
        <v>1392</v>
      </c>
      <c r="F10538" t="s">
        <v>1393</v>
      </c>
      <c r="G10538" t="s">
        <v>134</v>
      </c>
      <c r="H10538" t="s">
        <v>180</v>
      </c>
      <c r="I10538">
        <v>2</v>
      </c>
      <c r="J10538">
        <v>42.83</v>
      </c>
      <c r="K10538">
        <v>85.66</v>
      </c>
      <c r="L10538" t="s">
        <v>24</v>
      </c>
      <c r="M10538" t="s">
        <v>1394</v>
      </c>
    </row>
    <row r="10539" spans="1:14" hidden="1" x14ac:dyDescent="0.2">
      <c r="A10539" t="s">
        <v>103</v>
      </c>
      <c r="B10539" t="s">
        <v>1472</v>
      </c>
      <c r="C10539" t="s">
        <v>1145</v>
      </c>
      <c r="E10539" t="s">
        <v>1322</v>
      </c>
      <c r="F10539" t="s">
        <v>1323</v>
      </c>
      <c r="G10539" t="s">
        <v>134</v>
      </c>
      <c r="H10539" t="s">
        <v>180</v>
      </c>
      <c r="I10539">
        <v>10</v>
      </c>
      <c r="J10539">
        <v>42.83</v>
      </c>
      <c r="K10539">
        <v>428.3</v>
      </c>
      <c r="L10539" t="s">
        <v>24</v>
      </c>
      <c r="M10539" t="s">
        <v>1324</v>
      </c>
    </row>
    <row r="10540" spans="1:14" hidden="1" x14ac:dyDescent="0.2">
      <c r="A10540" t="s">
        <v>103</v>
      </c>
      <c r="B10540" t="s">
        <v>1472</v>
      </c>
      <c r="C10540" t="s">
        <v>1145</v>
      </c>
      <c r="E10540" t="s">
        <v>991</v>
      </c>
      <c r="F10540" t="s">
        <v>992</v>
      </c>
      <c r="G10540" t="s">
        <v>396</v>
      </c>
      <c r="H10540" t="s">
        <v>180</v>
      </c>
      <c r="I10540">
        <v>4</v>
      </c>
      <c r="J10540">
        <v>42.83</v>
      </c>
      <c r="K10540">
        <v>171.32</v>
      </c>
      <c r="L10540" t="s">
        <v>162</v>
      </c>
      <c r="N10540" t="s">
        <v>1519</v>
      </c>
    </row>
    <row r="10541" spans="1:14" hidden="1" x14ac:dyDescent="0.2">
      <c r="A10541" t="s">
        <v>103</v>
      </c>
      <c r="B10541" t="s">
        <v>1472</v>
      </c>
      <c r="C10541" t="s">
        <v>1145</v>
      </c>
      <c r="E10541" t="s">
        <v>991</v>
      </c>
      <c r="F10541" t="s">
        <v>992</v>
      </c>
      <c r="G10541" t="s">
        <v>396</v>
      </c>
      <c r="H10541" t="s">
        <v>180</v>
      </c>
      <c r="I10541">
        <v>2</v>
      </c>
      <c r="J10541">
        <v>42.83</v>
      </c>
      <c r="K10541">
        <v>85.66</v>
      </c>
      <c r="L10541" t="s">
        <v>162</v>
      </c>
    </row>
    <row r="10542" spans="1:14" hidden="1" x14ac:dyDescent="0.2">
      <c r="A10542" t="s">
        <v>104</v>
      </c>
      <c r="B10542" t="s">
        <v>1472</v>
      </c>
      <c r="C10542" t="s">
        <v>1145</v>
      </c>
      <c r="E10542" t="s">
        <v>1341</v>
      </c>
      <c r="F10542" t="s">
        <v>1342</v>
      </c>
      <c r="G10542" t="s">
        <v>134</v>
      </c>
      <c r="H10542" t="s">
        <v>180</v>
      </c>
      <c r="I10542">
        <v>8</v>
      </c>
      <c r="J10542">
        <v>42.83</v>
      </c>
      <c r="K10542">
        <v>342.64</v>
      </c>
      <c r="L10542" t="s">
        <v>24</v>
      </c>
      <c r="M10542" t="s">
        <v>181</v>
      </c>
    </row>
    <row r="10543" spans="1:14" hidden="1" x14ac:dyDescent="0.2">
      <c r="A10543" t="s">
        <v>104</v>
      </c>
      <c r="B10543" t="s">
        <v>1472</v>
      </c>
      <c r="C10543" t="s">
        <v>1145</v>
      </c>
      <c r="E10543" t="s">
        <v>614</v>
      </c>
      <c r="F10543" t="s">
        <v>615</v>
      </c>
      <c r="G10543" t="s">
        <v>134</v>
      </c>
      <c r="H10543" t="s">
        <v>180</v>
      </c>
      <c r="I10543">
        <v>4</v>
      </c>
      <c r="J10543">
        <v>42.83</v>
      </c>
      <c r="K10543">
        <v>171.32</v>
      </c>
      <c r="L10543" t="s">
        <v>24</v>
      </c>
      <c r="M10543" t="s">
        <v>616</v>
      </c>
    </row>
    <row r="10544" spans="1:14" hidden="1" x14ac:dyDescent="0.2">
      <c r="A10544" t="s">
        <v>104</v>
      </c>
      <c r="B10544" t="s">
        <v>1472</v>
      </c>
      <c r="C10544" t="s">
        <v>1145</v>
      </c>
      <c r="E10544" t="s">
        <v>1213</v>
      </c>
      <c r="F10544" t="s">
        <v>1214</v>
      </c>
      <c r="G10544" t="s">
        <v>134</v>
      </c>
      <c r="H10544" t="s">
        <v>1215</v>
      </c>
      <c r="I10544">
        <v>6</v>
      </c>
      <c r="J10544">
        <v>42.83</v>
      </c>
      <c r="K10544">
        <v>256.98</v>
      </c>
      <c r="L10544" t="s">
        <v>135</v>
      </c>
      <c r="M10544" t="s">
        <v>1216</v>
      </c>
    </row>
    <row r="10545" spans="1:14" hidden="1" x14ac:dyDescent="0.2">
      <c r="A10545" t="s">
        <v>104</v>
      </c>
      <c r="B10545" t="s">
        <v>1472</v>
      </c>
      <c r="C10545" t="s">
        <v>1145</v>
      </c>
      <c r="E10545" t="s">
        <v>20</v>
      </c>
      <c r="I10545">
        <v>2</v>
      </c>
      <c r="J10545">
        <v>42.83</v>
      </c>
      <c r="K10545">
        <v>85.66</v>
      </c>
    </row>
    <row r="10546" spans="1:14" hidden="1" x14ac:dyDescent="0.2">
      <c r="A10546" t="s">
        <v>104</v>
      </c>
      <c r="B10546" t="s">
        <v>1472</v>
      </c>
      <c r="C10546" t="s">
        <v>1145</v>
      </c>
      <c r="E10546" t="s">
        <v>46</v>
      </c>
      <c r="I10546">
        <v>7.75</v>
      </c>
      <c r="J10546">
        <v>42.83</v>
      </c>
      <c r="K10546">
        <v>331.9325</v>
      </c>
    </row>
    <row r="10547" spans="1:14" hidden="1" x14ac:dyDescent="0.2">
      <c r="A10547" t="s">
        <v>104</v>
      </c>
      <c r="B10547" t="s">
        <v>1472</v>
      </c>
      <c r="C10547" t="s">
        <v>1145</v>
      </c>
      <c r="E10547" t="s">
        <v>991</v>
      </c>
      <c r="F10547" t="s">
        <v>992</v>
      </c>
      <c r="G10547" t="s">
        <v>396</v>
      </c>
      <c r="H10547" t="s">
        <v>180</v>
      </c>
      <c r="I10547">
        <v>10</v>
      </c>
      <c r="J10547">
        <v>42.83</v>
      </c>
      <c r="K10547">
        <v>428.3</v>
      </c>
      <c r="L10547" t="s">
        <v>162</v>
      </c>
      <c r="N10547" t="s">
        <v>1519</v>
      </c>
    </row>
    <row r="10548" spans="1:14" hidden="1" x14ac:dyDescent="0.2">
      <c r="A10548" t="s">
        <v>104</v>
      </c>
      <c r="B10548" t="s">
        <v>1472</v>
      </c>
      <c r="C10548" t="s">
        <v>1145</v>
      </c>
      <c r="E10548" t="s">
        <v>79</v>
      </c>
      <c r="I10548">
        <v>4</v>
      </c>
      <c r="J10548">
        <v>42.83</v>
      </c>
      <c r="K10548">
        <v>171.32</v>
      </c>
    </row>
    <row r="10549" spans="1:14" hidden="1" x14ac:dyDescent="0.2">
      <c r="A10549" t="s">
        <v>105</v>
      </c>
      <c r="B10549" t="s">
        <v>1472</v>
      </c>
      <c r="C10549" t="s">
        <v>1145</v>
      </c>
      <c r="E10549" t="s">
        <v>1341</v>
      </c>
      <c r="F10549" t="s">
        <v>1342</v>
      </c>
      <c r="G10549" t="s">
        <v>134</v>
      </c>
      <c r="H10549" t="s">
        <v>180</v>
      </c>
      <c r="I10549">
        <v>8</v>
      </c>
      <c r="J10549">
        <v>42.83</v>
      </c>
      <c r="K10549">
        <v>342.64</v>
      </c>
      <c r="L10549" t="s">
        <v>24</v>
      </c>
      <c r="M10549" t="s">
        <v>181</v>
      </c>
    </row>
    <row r="10550" spans="1:14" hidden="1" x14ac:dyDescent="0.2">
      <c r="A10550" t="s">
        <v>105</v>
      </c>
      <c r="B10550" t="s">
        <v>1472</v>
      </c>
      <c r="C10550" t="s">
        <v>1145</v>
      </c>
      <c r="E10550" t="s">
        <v>614</v>
      </c>
      <c r="F10550" t="s">
        <v>615</v>
      </c>
      <c r="G10550" t="s">
        <v>134</v>
      </c>
      <c r="H10550" t="s">
        <v>180</v>
      </c>
      <c r="I10550">
        <v>20</v>
      </c>
      <c r="J10550">
        <v>42.83</v>
      </c>
      <c r="K10550">
        <v>856.6</v>
      </c>
      <c r="L10550" t="s">
        <v>24</v>
      </c>
      <c r="M10550" t="s">
        <v>616</v>
      </c>
    </row>
    <row r="10551" spans="1:14" hidden="1" x14ac:dyDescent="0.2">
      <c r="A10551" t="s">
        <v>105</v>
      </c>
      <c r="B10551" t="s">
        <v>1472</v>
      </c>
      <c r="C10551" t="s">
        <v>1145</v>
      </c>
      <c r="E10551" t="s">
        <v>1213</v>
      </c>
      <c r="F10551" t="s">
        <v>1214</v>
      </c>
      <c r="G10551" t="s">
        <v>134</v>
      </c>
      <c r="H10551" t="s">
        <v>1215</v>
      </c>
      <c r="I10551">
        <v>6.75</v>
      </c>
      <c r="J10551">
        <v>42.83</v>
      </c>
      <c r="K10551">
        <v>289.10250000000002</v>
      </c>
      <c r="L10551" t="s">
        <v>135</v>
      </c>
      <c r="M10551" t="s">
        <v>1216</v>
      </c>
    </row>
    <row r="10552" spans="1:14" hidden="1" x14ac:dyDescent="0.2">
      <c r="A10552" t="s">
        <v>105</v>
      </c>
      <c r="B10552" t="s">
        <v>1472</v>
      </c>
      <c r="C10552" t="s">
        <v>1145</v>
      </c>
      <c r="E10552" t="s">
        <v>20</v>
      </c>
      <c r="I10552">
        <v>4</v>
      </c>
      <c r="J10552">
        <v>42.83</v>
      </c>
      <c r="K10552">
        <v>171.32</v>
      </c>
    </row>
    <row r="10553" spans="1:14" hidden="1" x14ac:dyDescent="0.2">
      <c r="A10553" t="s">
        <v>106</v>
      </c>
      <c r="B10553" t="s">
        <v>1472</v>
      </c>
      <c r="C10553" t="s">
        <v>1145</v>
      </c>
      <c r="E10553" t="s">
        <v>1341</v>
      </c>
      <c r="F10553" t="s">
        <v>1342</v>
      </c>
      <c r="G10553" t="s">
        <v>134</v>
      </c>
      <c r="H10553" t="s">
        <v>180</v>
      </c>
      <c r="I10553">
        <v>4</v>
      </c>
      <c r="J10553">
        <v>42.83</v>
      </c>
      <c r="K10553">
        <v>171.32</v>
      </c>
      <c r="L10553" t="s">
        <v>24</v>
      </c>
      <c r="M10553" t="s">
        <v>181</v>
      </c>
    </row>
    <row r="10554" spans="1:14" hidden="1" x14ac:dyDescent="0.2">
      <c r="A10554" t="s">
        <v>106</v>
      </c>
      <c r="B10554" t="s">
        <v>1472</v>
      </c>
      <c r="C10554" t="s">
        <v>1145</v>
      </c>
      <c r="E10554" t="s">
        <v>614</v>
      </c>
      <c r="F10554" t="s">
        <v>615</v>
      </c>
      <c r="G10554" t="s">
        <v>134</v>
      </c>
      <c r="H10554" t="s">
        <v>180</v>
      </c>
      <c r="I10554">
        <v>8</v>
      </c>
      <c r="J10554">
        <v>42.83</v>
      </c>
      <c r="K10554">
        <v>342.64</v>
      </c>
      <c r="L10554" t="s">
        <v>24</v>
      </c>
      <c r="M10554" t="s">
        <v>616</v>
      </c>
    </row>
    <row r="10555" spans="1:14" hidden="1" x14ac:dyDescent="0.2">
      <c r="A10555" t="s">
        <v>106</v>
      </c>
      <c r="B10555" t="s">
        <v>1472</v>
      </c>
      <c r="C10555" t="s">
        <v>1145</v>
      </c>
      <c r="E10555" t="s">
        <v>20</v>
      </c>
      <c r="I10555">
        <v>4</v>
      </c>
      <c r="J10555">
        <v>42.83</v>
      </c>
      <c r="K10555">
        <v>171.32</v>
      </c>
    </row>
    <row r="10556" spans="1:14" hidden="1" x14ac:dyDescent="0.2">
      <c r="A10556" t="s">
        <v>106</v>
      </c>
      <c r="B10556" t="s">
        <v>1472</v>
      </c>
      <c r="C10556" t="s">
        <v>1145</v>
      </c>
      <c r="E10556" t="s">
        <v>17</v>
      </c>
      <c r="I10556">
        <v>7.75</v>
      </c>
      <c r="J10556">
        <v>42.83</v>
      </c>
      <c r="K10556">
        <v>331.9325</v>
      </c>
    </row>
    <row r="10557" spans="1:14" hidden="1" x14ac:dyDescent="0.2">
      <c r="A10557" t="s">
        <v>106</v>
      </c>
      <c r="B10557" t="s">
        <v>1472</v>
      </c>
      <c r="C10557" t="s">
        <v>1145</v>
      </c>
      <c r="E10557" t="s">
        <v>1386</v>
      </c>
      <c r="F10557" t="s">
        <v>1387</v>
      </c>
      <c r="G10557" t="s">
        <v>134</v>
      </c>
      <c r="H10557" t="s">
        <v>180</v>
      </c>
      <c r="I10557">
        <v>11</v>
      </c>
      <c r="J10557">
        <v>42.83</v>
      </c>
      <c r="K10557">
        <v>471.13</v>
      </c>
      <c r="L10557" t="s">
        <v>24</v>
      </c>
      <c r="M10557" t="s">
        <v>1229</v>
      </c>
    </row>
    <row r="10558" spans="1:14" hidden="1" x14ac:dyDescent="0.2">
      <c r="A10558" t="s">
        <v>106</v>
      </c>
      <c r="B10558" t="s">
        <v>1472</v>
      </c>
      <c r="C10558" t="s">
        <v>1145</v>
      </c>
      <c r="E10558" t="s">
        <v>1213</v>
      </c>
      <c r="F10558" t="s">
        <v>1214</v>
      </c>
      <c r="G10558" t="s">
        <v>134</v>
      </c>
      <c r="H10558" t="s">
        <v>1215</v>
      </c>
      <c r="I10558">
        <v>4</v>
      </c>
      <c r="J10558">
        <v>42.83</v>
      </c>
      <c r="K10558">
        <v>171.32</v>
      </c>
      <c r="L10558" t="s">
        <v>135</v>
      </c>
      <c r="M10558" t="s">
        <v>1216</v>
      </c>
    </row>
    <row r="10559" spans="1:14" hidden="1" x14ac:dyDescent="0.2">
      <c r="A10559" t="s">
        <v>107</v>
      </c>
      <c r="B10559" t="s">
        <v>1472</v>
      </c>
      <c r="C10559" t="s">
        <v>1145</v>
      </c>
      <c r="E10559" t="s">
        <v>1341</v>
      </c>
      <c r="F10559" t="s">
        <v>1342</v>
      </c>
      <c r="G10559" t="s">
        <v>134</v>
      </c>
      <c r="H10559" t="s">
        <v>180</v>
      </c>
      <c r="I10559">
        <v>4</v>
      </c>
      <c r="J10559">
        <v>42.83</v>
      </c>
      <c r="K10559">
        <v>171.32</v>
      </c>
      <c r="L10559" t="s">
        <v>24</v>
      </c>
      <c r="M10559" t="s">
        <v>181</v>
      </c>
    </row>
    <row r="10560" spans="1:14" hidden="1" x14ac:dyDescent="0.2">
      <c r="A10560" t="s">
        <v>107</v>
      </c>
      <c r="B10560" t="s">
        <v>1472</v>
      </c>
      <c r="C10560" t="s">
        <v>1145</v>
      </c>
      <c r="E10560" t="s">
        <v>1213</v>
      </c>
      <c r="F10560" t="s">
        <v>1214</v>
      </c>
      <c r="G10560" t="s">
        <v>134</v>
      </c>
      <c r="H10560" t="s">
        <v>1215</v>
      </c>
      <c r="I10560">
        <v>4</v>
      </c>
      <c r="J10560">
        <v>42.83</v>
      </c>
      <c r="K10560">
        <v>171.32</v>
      </c>
      <c r="L10560" t="s">
        <v>135</v>
      </c>
      <c r="M10560" t="s">
        <v>1216</v>
      </c>
    </row>
    <row r="10561" spans="1:13" hidden="1" x14ac:dyDescent="0.2">
      <c r="A10561" t="s">
        <v>107</v>
      </c>
      <c r="B10561" t="s">
        <v>1472</v>
      </c>
      <c r="C10561" t="s">
        <v>1145</v>
      </c>
      <c r="E10561" t="s">
        <v>46</v>
      </c>
      <c r="I10561">
        <v>16</v>
      </c>
      <c r="J10561">
        <v>42.83</v>
      </c>
      <c r="K10561">
        <v>685.28</v>
      </c>
    </row>
    <row r="10562" spans="1:13" hidden="1" x14ac:dyDescent="0.2">
      <c r="A10562" t="s">
        <v>107</v>
      </c>
      <c r="B10562" t="s">
        <v>1472</v>
      </c>
      <c r="C10562" t="s">
        <v>1145</v>
      </c>
      <c r="E10562" t="s">
        <v>79</v>
      </c>
      <c r="I10562">
        <v>7.75</v>
      </c>
      <c r="J10562">
        <v>42.83</v>
      </c>
      <c r="K10562">
        <v>331.9325</v>
      </c>
    </row>
    <row r="10563" spans="1:13" hidden="1" x14ac:dyDescent="0.2">
      <c r="A10563" t="s">
        <v>107</v>
      </c>
      <c r="B10563" t="s">
        <v>1472</v>
      </c>
      <c r="C10563" t="s">
        <v>1145</v>
      </c>
      <c r="E10563" t="s">
        <v>614</v>
      </c>
      <c r="F10563" t="s">
        <v>615</v>
      </c>
      <c r="G10563" t="s">
        <v>134</v>
      </c>
      <c r="H10563" t="s">
        <v>180</v>
      </c>
      <c r="I10563">
        <v>7</v>
      </c>
      <c r="J10563">
        <v>42.83</v>
      </c>
      <c r="K10563">
        <v>299.81</v>
      </c>
      <c r="L10563" t="s">
        <v>24</v>
      </c>
      <c r="M10563" t="s">
        <v>616</v>
      </c>
    </row>
    <row r="10564" spans="1:13" hidden="1" x14ac:dyDescent="0.2">
      <c r="A10564" t="s">
        <v>108</v>
      </c>
      <c r="B10564" t="s">
        <v>1472</v>
      </c>
      <c r="C10564" t="s">
        <v>1145</v>
      </c>
      <c r="E10564" t="s">
        <v>1386</v>
      </c>
      <c r="F10564" t="s">
        <v>1387</v>
      </c>
      <c r="G10564" t="s">
        <v>134</v>
      </c>
      <c r="H10564" t="s">
        <v>180</v>
      </c>
      <c r="I10564">
        <v>4</v>
      </c>
      <c r="J10564">
        <v>42.83</v>
      </c>
      <c r="K10564">
        <v>171.32</v>
      </c>
      <c r="L10564" t="s">
        <v>24</v>
      </c>
      <c r="M10564" t="s">
        <v>1229</v>
      </c>
    </row>
    <row r="10565" spans="1:13" hidden="1" x14ac:dyDescent="0.2">
      <c r="A10565" t="s">
        <v>108</v>
      </c>
      <c r="B10565" t="s">
        <v>1472</v>
      </c>
      <c r="C10565" t="s">
        <v>1145</v>
      </c>
      <c r="E10565" t="s">
        <v>20</v>
      </c>
      <c r="I10565">
        <v>6</v>
      </c>
      <c r="J10565">
        <v>42.83</v>
      </c>
      <c r="K10565">
        <v>256.98</v>
      </c>
    </row>
    <row r="10566" spans="1:13" hidden="1" x14ac:dyDescent="0.2">
      <c r="A10566" t="s">
        <v>108</v>
      </c>
      <c r="B10566" t="s">
        <v>1472</v>
      </c>
      <c r="C10566" t="s">
        <v>1145</v>
      </c>
      <c r="E10566" t="s">
        <v>614</v>
      </c>
      <c r="F10566" t="s">
        <v>615</v>
      </c>
      <c r="G10566" t="s">
        <v>134</v>
      </c>
      <c r="H10566" t="s">
        <v>180</v>
      </c>
      <c r="I10566">
        <v>24.75</v>
      </c>
      <c r="J10566">
        <v>42.83</v>
      </c>
      <c r="K10566">
        <v>1060.0425</v>
      </c>
      <c r="L10566" t="s">
        <v>24</v>
      </c>
      <c r="M10566" t="s">
        <v>616</v>
      </c>
    </row>
    <row r="10567" spans="1:13" hidden="1" x14ac:dyDescent="0.2">
      <c r="A10567" t="s">
        <v>108</v>
      </c>
      <c r="B10567" t="s">
        <v>1472</v>
      </c>
      <c r="C10567" t="s">
        <v>1145</v>
      </c>
      <c r="E10567" t="s">
        <v>1341</v>
      </c>
      <c r="F10567" t="s">
        <v>1342</v>
      </c>
      <c r="G10567" t="s">
        <v>134</v>
      </c>
      <c r="H10567" t="s">
        <v>180</v>
      </c>
      <c r="I10567">
        <v>4</v>
      </c>
      <c r="J10567">
        <v>42.83</v>
      </c>
      <c r="K10567">
        <v>171.32</v>
      </c>
      <c r="L10567" t="s">
        <v>24</v>
      </c>
      <c r="M10567" t="s">
        <v>181</v>
      </c>
    </row>
    <row r="10568" spans="1:13" hidden="1" x14ac:dyDescent="0.2">
      <c r="A10568" t="s">
        <v>109</v>
      </c>
      <c r="B10568" t="s">
        <v>1472</v>
      </c>
      <c r="C10568" t="s">
        <v>1145</v>
      </c>
      <c r="E10568" t="s">
        <v>17</v>
      </c>
      <c r="I10568">
        <v>38.75</v>
      </c>
      <c r="J10568">
        <v>30.94</v>
      </c>
      <c r="K10568">
        <v>1198.925</v>
      </c>
    </row>
    <row r="10569" spans="1:13" hidden="1" x14ac:dyDescent="0.2">
      <c r="A10569" t="s">
        <v>14</v>
      </c>
      <c r="B10569" t="s">
        <v>1520</v>
      </c>
      <c r="C10569" t="s">
        <v>1145</v>
      </c>
      <c r="E10569" t="s">
        <v>17</v>
      </c>
      <c r="I10569">
        <v>7.75</v>
      </c>
      <c r="J10569">
        <v>42.83</v>
      </c>
      <c r="K10569">
        <v>331.9325</v>
      </c>
    </row>
    <row r="10570" spans="1:13" hidden="1" x14ac:dyDescent="0.2">
      <c r="A10570" t="s">
        <v>14</v>
      </c>
      <c r="B10570" t="s">
        <v>1520</v>
      </c>
      <c r="C10570" t="s">
        <v>1145</v>
      </c>
      <c r="E10570" t="s">
        <v>1189</v>
      </c>
      <c r="F10570" t="s">
        <v>1190</v>
      </c>
      <c r="G10570" t="s">
        <v>1191</v>
      </c>
      <c r="H10570" t="s">
        <v>64</v>
      </c>
      <c r="I10570">
        <v>31</v>
      </c>
      <c r="J10570">
        <v>42.83</v>
      </c>
      <c r="K10570">
        <v>1327.73</v>
      </c>
      <c r="L10570" t="s">
        <v>24</v>
      </c>
      <c r="M10570" t="s">
        <v>1192</v>
      </c>
    </row>
    <row r="10571" spans="1:13" hidden="1" x14ac:dyDescent="0.2">
      <c r="A10571" t="s">
        <v>36</v>
      </c>
      <c r="B10571" t="s">
        <v>1520</v>
      </c>
      <c r="C10571" t="s">
        <v>1145</v>
      </c>
      <c r="E10571" t="s">
        <v>1187</v>
      </c>
      <c r="F10571" t="s">
        <v>1188</v>
      </c>
      <c r="G10571" t="s">
        <v>396</v>
      </c>
      <c r="H10571" t="s">
        <v>64</v>
      </c>
      <c r="I10571">
        <v>0</v>
      </c>
      <c r="J10571">
        <v>42.83</v>
      </c>
      <c r="K10571">
        <v>0</v>
      </c>
      <c r="L10571" t="s">
        <v>24</v>
      </c>
    </row>
    <row r="10572" spans="1:13" hidden="1" x14ac:dyDescent="0.2">
      <c r="A10572" t="s">
        <v>36</v>
      </c>
      <c r="B10572" t="s">
        <v>1520</v>
      </c>
      <c r="C10572" t="s">
        <v>1145</v>
      </c>
      <c r="E10572" t="s">
        <v>1189</v>
      </c>
      <c r="F10572" t="s">
        <v>1190</v>
      </c>
      <c r="G10572" t="s">
        <v>1191</v>
      </c>
      <c r="H10572" t="s">
        <v>64</v>
      </c>
      <c r="I10572">
        <v>31</v>
      </c>
      <c r="J10572">
        <v>42.83</v>
      </c>
      <c r="K10572">
        <v>1327.73</v>
      </c>
      <c r="L10572" t="s">
        <v>24</v>
      </c>
      <c r="M10572" t="s">
        <v>1192</v>
      </c>
    </row>
    <row r="10573" spans="1:13" hidden="1" x14ac:dyDescent="0.2">
      <c r="A10573" t="s">
        <v>36</v>
      </c>
      <c r="B10573" t="s">
        <v>1520</v>
      </c>
      <c r="C10573" t="s">
        <v>1145</v>
      </c>
      <c r="E10573" t="s">
        <v>46</v>
      </c>
      <c r="I10573">
        <v>7.75</v>
      </c>
      <c r="J10573">
        <v>42.83</v>
      </c>
      <c r="K10573">
        <v>331.9325</v>
      </c>
    </row>
    <row r="10574" spans="1:13" hidden="1" x14ac:dyDescent="0.2">
      <c r="A10574" t="s">
        <v>37</v>
      </c>
      <c r="B10574" t="s">
        <v>1520</v>
      </c>
      <c r="C10574" t="s">
        <v>1145</v>
      </c>
      <c r="E10574" t="s">
        <v>1187</v>
      </c>
      <c r="F10574" t="s">
        <v>1188</v>
      </c>
      <c r="G10574" t="s">
        <v>396</v>
      </c>
      <c r="H10574" t="s">
        <v>64</v>
      </c>
      <c r="I10574">
        <v>7.75</v>
      </c>
      <c r="J10574">
        <v>42.83</v>
      </c>
      <c r="K10574">
        <v>331.9325</v>
      </c>
      <c r="L10574" t="s">
        <v>24</v>
      </c>
    </row>
    <row r="10575" spans="1:13" hidden="1" x14ac:dyDescent="0.2">
      <c r="A10575" t="s">
        <v>37</v>
      </c>
      <c r="B10575" t="s">
        <v>1520</v>
      </c>
      <c r="C10575" t="s">
        <v>1145</v>
      </c>
      <c r="E10575" t="s">
        <v>1189</v>
      </c>
      <c r="F10575" t="s">
        <v>1190</v>
      </c>
      <c r="G10575" t="s">
        <v>1191</v>
      </c>
      <c r="H10575" t="s">
        <v>64</v>
      </c>
      <c r="I10575">
        <v>31</v>
      </c>
      <c r="J10575">
        <v>42.83</v>
      </c>
      <c r="K10575">
        <v>1327.73</v>
      </c>
      <c r="L10575" t="s">
        <v>24</v>
      </c>
      <c r="M10575" t="s">
        <v>1192</v>
      </c>
    </row>
    <row r="10576" spans="1:13" hidden="1" x14ac:dyDescent="0.2">
      <c r="A10576" t="s">
        <v>39</v>
      </c>
      <c r="B10576" t="s">
        <v>1520</v>
      </c>
      <c r="C10576" t="s">
        <v>1145</v>
      </c>
      <c r="E10576" t="s">
        <v>17</v>
      </c>
      <c r="I10576">
        <v>7.75</v>
      </c>
      <c r="J10576">
        <v>42.83</v>
      </c>
      <c r="K10576">
        <v>331.9325</v>
      </c>
    </row>
    <row r="10577" spans="1:13" hidden="1" x14ac:dyDescent="0.2">
      <c r="A10577" t="s">
        <v>39</v>
      </c>
      <c r="B10577" t="s">
        <v>1520</v>
      </c>
      <c r="C10577" t="s">
        <v>1145</v>
      </c>
      <c r="E10577" t="s">
        <v>1189</v>
      </c>
      <c r="F10577" t="s">
        <v>1190</v>
      </c>
      <c r="G10577" t="s">
        <v>1191</v>
      </c>
      <c r="H10577" t="s">
        <v>64</v>
      </c>
      <c r="I10577">
        <v>31</v>
      </c>
      <c r="J10577">
        <v>42.83</v>
      </c>
      <c r="K10577">
        <v>1327.73</v>
      </c>
      <c r="L10577" t="s">
        <v>24</v>
      </c>
      <c r="M10577" t="s">
        <v>1192</v>
      </c>
    </row>
    <row r="10578" spans="1:13" hidden="1" x14ac:dyDescent="0.2">
      <c r="A10578" t="s">
        <v>44</v>
      </c>
      <c r="B10578" t="s">
        <v>1520</v>
      </c>
      <c r="C10578" t="s">
        <v>1145</v>
      </c>
      <c r="E10578" t="s">
        <v>1187</v>
      </c>
      <c r="F10578" t="s">
        <v>1188</v>
      </c>
      <c r="G10578" t="s">
        <v>396</v>
      </c>
      <c r="H10578" t="s">
        <v>64</v>
      </c>
      <c r="I10578">
        <v>7.75</v>
      </c>
      <c r="J10578">
        <v>42.83</v>
      </c>
      <c r="K10578">
        <v>331.9325</v>
      </c>
      <c r="L10578" t="s">
        <v>24</v>
      </c>
    </row>
    <row r="10579" spans="1:13" hidden="1" x14ac:dyDescent="0.2">
      <c r="A10579" t="s">
        <v>44</v>
      </c>
      <c r="B10579" t="s">
        <v>1520</v>
      </c>
      <c r="C10579" t="s">
        <v>1145</v>
      </c>
      <c r="E10579" t="s">
        <v>1189</v>
      </c>
      <c r="F10579" t="s">
        <v>1190</v>
      </c>
      <c r="G10579" t="s">
        <v>1191</v>
      </c>
      <c r="H10579" t="s">
        <v>64</v>
      </c>
      <c r="I10579">
        <v>31</v>
      </c>
      <c r="J10579">
        <v>42.83</v>
      </c>
      <c r="K10579">
        <v>1327.73</v>
      </c>
      <c r="L10579" t="s">
        <v>24</v>
      </c>
      <c r="M10579" t="s">
        <v>1192</v>
      </c>
    </row>
    <row r="10580" spans="1:13" hidden="1" x14ac:dyDescent="0.2">
      <c r="A10580" t="s">
        <v>47</v>
      </c>
      <c r="B10580" t="s">
        <v>1520</v>
      </c>
      <c r="C10580" t="s">
        <v>1145</v>
      </c>
      <c r="E10580" t="s">
        <v>1187</v>
      </c>
      <c r="F10580" t="s">
        <v>1188</v>
      </c>
      <c r="G10580" t="s">
        <v>396</v>
      </c>
      <c r="H10580" t="s">
        <v>64</v>
      </c>
      <c r="I10580">
        <v>7.75</v>
      </c>
      <c r="J10580">
        <v>42.83</v>
      </c>
      <c r="K10580">
        <v>331.9325</v>
      </c>
      <c r="L10580" t="s">
        <v>24</v>
      </c>
    </row>
    <row r="10581" spans="1:13" hidden="1" x14ac:dyDescent="0.2">
      <c r="A10581" t="s">
        <v>47</v>
      </c>
      <c r="B10581" t="s">
        <v>1520</v>
      </c>
      <c r="C10581" t="s">
        <v>1145</v>
      </c>
      <c r="E10581" t="s">
        <v>1189</v>
      </c>
      <c r="F10581" t="s">
        <v>1190</v>
      </c>
      <c r="G10581" t="s">
        <v>1191</v>
      </c>
      <c r="H10581" t="s">
        <v>64</v>
      </c>
      <c r="I10581">
        <v>31</v>
      </c>
      <c r="J10581">
        <v>42.83</v>
      </c>
      <c r="K10581">
        <v>1327.73</v>
      </c>
      <c r="L10581" t="s">
        <v>24</v>
      </c>
      <c r="M10581" t="s">
        <v>1192</v>
      </c>
    </row>
    <row r="10582" spans="1:13" hidden="1" x14ac:dyDescent="0.2">
      <c r="A10582" t="s">
        <v>48</v>
      </c>
      <c r="B10582" t="s">
        <v>1520</v>
      </c>
      <c r="C10582" t="s">
        <v>1145</v>
      </c>
      <c r="E10582" t="s">
        <v>17</v>
      </c>
      <c r="I10582">
        <v>14.75</v>
      </c>
      <c r="J10582">
        <v>42.83</v>
      </c>
      <c r="K10582">
        <v>631.74249999999995</v>
      </c>
    </row>
    <row r="10583" spans="1:13" hidden="1" x14ac:dyDescent="0.2">
      <c r="A10583" t="s">
        <v>48</v>
      </c>
      <c r="B10583" t="s">
        <v>1520</v>
      </c>
      <c r="C10583" t="s">
        <v>1145</v>
      </c>
      <c r="E10583" t="s">
        <v>1189</v>
      </c>
      <c r="F10583" t="s">
        <v>1190</v>
      </c>
      <c r="G10583" t="s">
        <v>1191</v>
      </c>
      <c r="H10583" t="s">
        <v>64</v>
      </c>
      <c r="I10583">
        <v>24</v>
      </c>
      <c r="J10583">
        <v>42.83</v>
      </c>
      <c r="K10583">
        <v>1027.92</v>
      </c>
      <c r="L10583" t="s">
        <v>24</v>
      </c>
      <c r="M10583" t="s">
        <v>1192</v>
      </c>
    </row>
    <row r="10584" spans="1:13" hidden="1" x14ac:dyDescent="0.2">
      <c r="A10584" t="s">
        <v>49</v>
      </c>
      <c r="B10584" t="s">
        <v>1520</v>
      </c>
      <c r="C10584" t="s">
        <v>1145</v>
      </c>
      <c r="E10584" t="s">
        <v>1187</v>
      </c>
      <c r="F10584" t="s">
        <v>1188</v>
      </c>
      <c r="G10584" t="s">
        <v>396</v>
      </c>
      <c r="H10584" t="s">
        <v>64</v>
      </c>
      <c r="I10584">
        <v>7.75</v>
      </c>
      <c r="J10584">
        <v>42.83</v>
      </c>
      <c r="K10584">
        <v>331.9325</v>
      </c>
      <c r="L10584" t="s">
        <v>24</v>
      </c>
    </row>
    <row r="10585" spans="1:13" hidden="1" x14ac:dyDescent="0.2">
      <c r="A10585" t="s">
        <v>49</v>
      </c>
      <c r="B10585" t="s">
        <v>1520</v>
      </c>
      <c r="C10585" t="s">
        <v>1145</v>
      </c>
      <c r="E10585" t="s">
        <v>1189</v>
      </c>
      <c r="F10585" t="s">
        <v>1190</v>
      </c>
      <c r="G10585" t="s">
        <v>1191</v>
      </c>
      <c r="H10585" t="s">
        <v>64</v>
      </c>
      <c r="I10585">
        <v>31</v>
      </c>
      <c r="J10585">
        <v>42.83</v>
      </c>
      <c r="K10585">
        <v>1327.73</v>
      </c>
      <c r="L10585" t="s">
        <v>24</v>
      </c>
      <c r="M10585" t="s">
        <v>1192</v>
      </c>
    </row>
    <row r="10586" spans="1:13" hidden="1" x14ac:dyDescent="0.2">
      <c r="A10586" t="s">
        <v>51</v>
      </c>
      <c r="B10586" t="s">
        <v>1520</v>
      </c>
      <c r="C10586" t="s">
        <v>1145</v>
      </c>
      <c r="E10586" t="s">
        <v>1187</v>
      </c>
      <c r="F10586" t="s">
        <v>1188</v>
      </c>
      <c r="G10586" t="s">
        <v>396</v>
      </c>
      <c r="H10586" t="s">
        <v>64</v>
      </c>
      <c r="I10586">
        <v>7.75</v>
      </c>
      <c r="J10586">
        <v>42.83</v>
      </c>
      <c r="K10586">
        <v>331.9325</v>
      </c>
      <c r="L10586" t="s">
        <v>24</v>
      </c>
    </row>
    <row r="10587" spans="1:13" hidden="1" x14ac:dyDescent="0.2">
      <c r="A10587" t="s">
        <v>51</v>
      </c>
      <c r="B10587" t="s">
        <v>1520</v>
      </c>
      <c r="C10587" t="s">
        <v>1145</v>
      </c>
      <c r="E10587" t="s">
        <v>1189</v>
      </c>
      <c r="F10587" t="s">
        <v>1190</v>
      </c>
      <c r="G10587" t="s">
        <v>1191</v>
      </c>
      <c r="H10587" t="s">
        <v>64</v>
      </c>
      <c r="I10587">
        <v>24</v>
      </c>
      <c r="J10587">
        <v>42.83</v>
      </c>
      <c r="K10587">
        <v>1027.92</v>
      </c>
      <c r="L10587" t="s">
        <v>24</v>
      </c>
      <c r="M10587" t="s">
        <v>1192</v>
      </c>
    </row>
    <row r="10588" spans="1:13" hidden="1" x14ac:dyDescent="0.2">
      <c r="A10588" t="s">
        <v>51</v>
      </c>
      <c r="B10588" t="s">
        <v>1520</v>
      </c>
      <c r="C10588" t="s">
        <v>1145</v>
      </c>
      <c r="E10588" t="s">
        <v>17</v>
      </c>
      <c r="I10588">
        <v>7</v>
      </c>
      <c r="J10588">
        <v>42.83</v>
      </c>
      <c r="K10588">
        <v>299.81</v>
      </c>
    </row>
    <row r="10589" spans="1:13" hidden="1" x14ac:dyDescent="0.2">
      <c r="A10589" t="s">
        <v>55</v>
      </c>
      <c r="B10589" t="s">
        <v>1520</v>
      </c>
      <c r="C10589" t="s">
        <v>1145</v>
      </c>
      <c r="E10589" t="s">
        <v>1187</v>
      </c>
      <c r="F10589" t="s">
        <v>1188</v>
      </c>
      <c r="G10589" t="s">
        <v>396</v>
      </c>
      <c r="H10589" t="s">
        <v>64</v>
      </c>
      <c r="I10589">
        <v>3.75</v>
      </c>
      <c r="J10589">
        <v>42.83</v>
      </c>
      <c r="K10589">
        <v>160.61250000000001</v>
      </c>
      <c r="L10589" t="s">
        <v>24</v>
      </c>
    </row>
    <row r="10590" spans="1:13" hidden="1" x14ac:dyDescent="0.2">
      <c r="A10590" t="s">
        <v>55</v>
      </c>
      <c r="B10590" t="s">
        <v>1520</v>
      </c>
      <c r="C10590" t="s">
        <v>1145</v>
      </c>
      <c r="E10590" t="s">
        <v>1189</v>
      </c>
      <c r="F10590" t="s">
        <v>1190</v>
      </c>
      <c r="G10590" t="s">
        <v>1191</v>
      </c>
      <c r="H10590" t="s">
        <v>64</v>
      </c>
      <c r="I10590">
        <v>35</v>
      </c>
      <c r="J10590">
        <v>42.83</v>
      </c>
      <c r="K10590">
        <v>1499.05</v>
      </c>
      <c r="L10590" t="s">
        <v>24</v>
      </c>
      <c r="M10590" t="s">
        <v>1192</v>
      </c>
    </row>
    <row r="10591" spans="1:13" hidden="1" x14ac:dyDescent="0.2">
      <c r="A10591" t="s">
        <v>56</v>
      </c>
      <c r="B10591" t="s">
        <v>1520</v>
      </c>
      <c r="C10591" t="s">
        <v>1145</v>
      </c>
      <c r="E10591" t="s">
        <v>1187</v>
      </c>
      <c r="F10591" t="s">
        <v>1188</v>
      </c>
      <c r="G10591" t="s">
        <v>396</v>
      </c>
      <c r="H10591" t="s">
        <v>64</v>
      </c>
      <c r="I10591">
        <v>3.75</v>
      </c>
      <c r="J10591">
        <v>42.83</v>
      </c>
      <c r="K10591">
        <v>160.61250000000001</v>
      </c>
      <c r="L10591" t="s">
        <v>24</v>
      </c>
    </row>
    <row r="10592" spans="1:13" hidden="1" x14ac:dyDescent="0.2">
      <c r="A10592" t="s">
        <v>56</v>
      </c>
      <c r="B10592" t="s">
        <v>1520</v>
      </c>
      <c r="C10592" t="s">
        <v>1145</v>
      </c>
      <c r="E10592" t="s">
        <v>1189</v>
      </c>
      <c r="F10592" t="s">
        <v>1190</v>
      </c>
      <c r="G10592" t="s">
        <v>1191</v>
      </c>
      <c r="H10592" t="s">
        <v>64</v>
      </c>
      <c r="I10592">
        <v>35</v>
      </c>
      <c r="J10592">
        <v>42.83</v>
      </c>
      <c r="K10592">
        <v>1499.05</v>
      </c>
      <c r="L10592" t="s">
        <v>24</v>
      </c>
      <c r="M10592" t="s">
        <v>1192</v>
      </c>
    </row>
    <row r="10593" spans="1:13" hidden="1" x14ac:dyDescent="0.2">
      <c r="A10593" t="s">
        <v>60</v>
      </c>
      <c r="B10593" t="s">
        <v>1520</v>
      </c>
      <c r="C10593" t="s">
        <v>1145</v>
      </c>
      <c r="E10593" t="s">
        <v>1187</v>
      </c>
      <c r="F10593" t="s">
        <v>1188</v>
      </c>
      <c r="G10593" t="s">
        <v>396</v>
      </c>
      <c r="H10593" t="s">
        <v>64</v>
      </c>
      <c r="I10593">
        <v>3.75</v>
      </c>
      <c r="J10593">
        <v>42.83</v>
      </c>
      <c r="K10593">
        <v>160.61250000000001</v>
      </c>
      <c r="L10593" t="s">
        <v>24</v>
      </c>
    </row>
    <row r="10594" spans="1:13" hidden="1" x14ac:dyDescent="0.2">
      <c r="A10594" t="s">
        <v>60</v>
      </c>
      <c r="B10594" t="s">
        <v>1520</v>
      </c>
      <c r="C10594" t="s">
        <v>1145</v>
      </c>
      <c r="E10594" t="s">
        <v>1189</v>
      </c>
      <c r="F10594" t="s">
        <v>1190</v>
      </c>
      <c r="G10594" t="s">
        <v>1191</v>
      </c>
      <c r="H10594" t="s">
        <v>64</v>
      </c>
      <c r="I10594">
        <v>35</v>
      </c>
      <c r="J10594">
        <v>42.83</v>
      </c>
      <c r="K10594">
        <v>1499.05</v>
      </c>
      <c r="L10594" t="s">
        <v>24</v>
      </c>
      <c r="M10594" t="s">
        <v>1192</v>
      </c>
    </row>
    <row r="10595" spans="1:13" hidden="1" x14ac:dyDescent="0.2">
      <c r="A10595" t="s">
        <v>67</v>
      </c>
      <c r="B10595" t="s">
        <v>1520</v>
      </c>
      <c r="C10595" t="s">
        <v>1145</v>
      </c>
      <c r="E10595" t="s">
        <v>1187</v>
      </c>
      <c r="F10595" t="s">
        <v>1188</v>
      </c>
      <c r="G10595" t="s">
        <v>396</v>
      </c>
      <c r="H10595" t="s">
        <v>64</v>
      </c>
      <c r="I10595">
        <v>3.75</v>
      </c>
      <c r="J10595">
        <v>42.83</v>
      </c>
      <c r="K10595">
        <v>160.61250000000001</v>
      </c>
      <c r="L10595" t="s">
        <v>24</v>
      </c>
    </row>
    <row r="10596" spans="1:13" hidden="1" x14ac:dyDescent="0.2">
      <c r="A10596" t="s">
        <v>67</v>
      </c>
      <c r="B10596" t="s">
        <v>1520</v>
      </c>
      <c r="C10596" t="s">
        <v>1145</v>
      </c>
      <c r="E10596" t="s">
        <v>1189</v>
      </c>
      <c r="F10596" t="s">
        <v>1190</v>
      </c>
      <c r="G10596" t="s">
        <v>1191</v>
      </c>
      <c r="H10596" t="s">
        <v>64</v>
      </c>
      <c r="I10596">
        <v>31</v>
      </c>
      <c r="J10596">
        <v>42.83</v>
      </c>
      <c r="K10596">
        <v>1327.73</v>
      </c>
      <c r="L10596" t="s">
        <v>24</v>
      </c>
      <c r="M10596" t="s">
        <v>1192</v>
      </c>
    </row>
    <row r="10597" spans="1:13" hidden="1" x14ac:dyDescent="0.2">
      <c r="A10597" t="s">
        <v>67</v>
      </c>
      <c r="B10597" t="s">
        <v>1520</v>
      </c>
      <c r="C10597" t="s">
        <v>1145</v>
      </c>
      <c r="E10597" t="s">
        <v>17</v>
      </c>
      <c r="I10597">
        <v>4</v>
      </c>
      <c r="J10597">
        <v>42.83</v>
      </c>
      <c r="K10597">
        <v>171.32</v>
      </c>
    </row>
    <row r="10598" spans="1:13" hidden="1" x14ac:dyDescent="0.2">
      <c r="A10598" t="s">
        <v>68</v>
      </c>
      <c r="B10598" t="s">
        <v>1520</v>
      </c>
      <c r="C10598" t="s">
        <v>1145</v>
      </c>
      <c r="E10598" t="s">
        <v>1187</v>
      </c>
      <c r="F10598" t="s">
        <v>1188</v>
      </c>
      <c r="G10598" t="s">
        <v>396</v>
      </c>
      <c r="H10598" t="s">
        <v>64</v>
      </c>
      <c r="I10598">
        <v>3.75</v>
      </c>
      <c r="J10598">
        <v>42.83</v>
      </c>
      <c r="K10598">
        <v>160.61250000000001</v>
      </c>
      <c r="L10598" t="s">
        <v>24</v>
      </c>
    </row>
    <row r="10599" spans="1:13" hidden="1" x14ac:dyDescent="0.2">
      <c r="A10599" t="s">
        <v>68</v>
      </c>
      <c r="B10599" t="s">
        <v>1520</v>
      </c>
      <c r="C10599" t="s">
        <v>1145</v>
      </c>
      <c r="E10599" t="s">
        <v>1189</v>
      </c>
      <c r="F10599" t="s">
        <v>1190</v>
      </c>
      <c r="G10599" t="s">
        <v>1191</v>
      </c>
      <c r="H10599" t="s">
        <v>64</v>
      </c>
      <c r="I10599">
        <v>35</v>
      </c>
      <c r="J10599">
        <v>42.83</v>
      </c>
      <c r="K10599">
        <v>1499.05</v>
      </c>
      <c r="L10599" t="s">
        <v>24</v>
      </c>
      <c r="M10599" t="s">
        <v>1192</v>
      </c>
    </row>
    <row r="10600" spans="1:13" hidden="1" x14ac:dyDescent="0.2">
      <c r="A10600" t="s">
        <v>69</v>
      </c>
      <c r="B10600" t="s">
        <v>1520</v>
      </c>
      <c r="C10600" t="s">
        <v>1145</v>
      </c>
      <c r="E10600" t="s">
        <v>1187</v>
      </c>
      <c r="F10600" t="s">
        <v>1188</v>
      </c>
      <c r="G10600" t="s">
        <v>396</v>
      </c>
      <c r="H10600" t="s">
        <v>64</v>
      </c>
      <c r="I10600">
        <v>3.75</v>
      </c>
      <c r="J10600">
        <v>42.83</v>
      </c>
      <c r="K10600">
        <v>160.61250000000001</v>
      </c>
      <c r="L10600" t="s">
        <v>24</v>
      </c>
    </row>
    <row r="10601" spans="1:13" hidden="1" x14ac:dyDescent="0.2">
      <c r="A10601" t="s">
        <v>69</v>
      </c>
      <c r="B10601" t="s">
        <v>1520</v>
      </c>
      <c r="C10601" t="s">
        <v>1145</v>
      </c>
      <c r="E10601" t="s">
        <v>1189</v>
      </c>
      <c r="F10601" t="s">
        <v>1190</v>
      </c>
      <c r="G10601" t="s">
        <v>1191</v>
      </c>
      <c r="H10601" t="s">
        <v>64</v>
      </c>
      <c r="I10601">
        <v>35</v>
      </c>
      <c r="J10601">
        <v>42.83</v>
      </c>
      <c r="K10601">
        <v>1499.05</v>
      </c>
      <c r="L10601" t="s">
        <v>24</v>
      </c>
      <c r="M10601" t="s">
        <v>1192</v>
      </c>
    </row>
    <row r="10602" spans="1:13" hidden="1" x14ac:dyDescent="0.2">
      <c r="A10602" t="s">
        <v>70</v>
      </c>
      <c r="B10602" t="s">
        <v>1520</v>
      </c>
      <c r="C10602" t="s">
        <v>1145</v>
      </c>
      <c r="E10602" t="s">
        <v>1187</v>
      </c>
      <c r="F10602" t="s">
        <v>1188</v>
      </c>
      <c r="G10602" t="s">
        <v>396</v>
      </c>
      <c r="H10602" t="s">
        <v>64</v>
      </c>
      <c r="I10602">
        <v>0</v>
      </c>
      <c r="J10602">
        <v>42.83</v>
      </c>
      <c r="K10602">
        <v>0</v>
      </c>
      <c r="L10602" t="s">
        <v>24</v>
      </c>
    </row>
    <row r="10603" spans="1:13" hidden="1" x14ac:dyDescent="0.2">
      <c r="A10603" t="s">
        <v>70</v>
      </c>
      <c r="B10603" t="s">
        <v>1520</v>
      </c>
      <c r="C10603" t="s">
        <v>1145</v>
      </c>
      <c r="E10603" t="s">
        <v>1189</v>
      </c>
      <c r="F10603" t="s">
        <v>1190</v>
      </c>
      <c r="G10603" t="s">
        <v>1191</v>
      </c>
      <c r="H10603" t="s">
        <v>64</v>
      </c>
      <c r="I10603">
        <v>0</v>
      </c>
      <c r="J10603">
        <v>42.83</v>
      </c>
      <c r="K10603">
        <v>0</v>
      </c>
      <c r="L10603" t="s">
        <v>24</v>
      </c>
      <c r="M10603" t="s">
        <v>1192</v>
      </c>
    </row>
    <row r="10604" spans="1:13" hidden="1" x14ac:dyDescent="0.2">
      <c r="A10604" t="s">
        <v>70</v>
      </c>
      <c r="B10604" t="s">
        <v>1520</v>
      </c>
      <c r="C10604" t="s">
        <v>1145</v>
      </c>
      <c r="E10604" t="s">
        <v>17</v>
      </c>
      <c r="I10604">
        <v>35</v>
      </c>
      <c r="J10604">
        <v>42.83</v>
      </c>
      <c r="K10604">
        <v>1499.05</v>
      </c>
    </row>
    <row r="10605" spans="1:13" hidden="1" x14ac:dyDescent="0.2">
      <c r="A10605" t="s">
        <v>71</v>
      </c>
      <c r="B10605" t="s">
        <v>1520</v>
      </c>
      <c r="C10605" t="s">
        <v>1145</v>
      </c>
      <c r="E10605" t="s">
        <v>1187</v>
      </c>
      <c r="F10605" t="s">
        <v>1188</v>
      </c>
      <c r="G10605" t="s">
        <v>396</v>
      </c>
      <c r="H10605" t="s">
        <v>64</v>
      </c>
      <c r="I10605">
        <v>3.75</v>
      </c>
      <c r="J10605">
        <v>42.83</v>
      </c>
      <c r="K10605">
        <v>160.61250000000001</v>
      </c>
      <c r="L10605" t="s">
        <v>24</v>
      </c>
    </row>
    <row r="10606" spans="1:13" hidden="1" x14ac:dyDescent="0.2">
      <c r="A10606" t="s">
        <v>71</v>
      </c>
      <c r="B10606" t="s">
        <v>1520</v>
      </c>
      <c r="C10606" t="s">
        <v>1145</v>
      </c>
      <c r="E10606" t="s">
        <v>1189</v>
      </c>
      <c r="F10606" t="s">
        <v>1190</v>
      </c>
      <c r="G10606" t="s">
        <v>1191</v>
      </c>
      <c r="H10606" t="s">
        <v>64</v>
      </c>
      <c r="I10606">
        <v>35</v>
      </c>
      <c r="J10606">
        <v>42.83</v>
      </c>
      <c r="K10606">
        <v>1499.05</v>
      </c>
      <c r="L10606" t="s">
        <v>24</v>
      </c>
      <c r="M10606" t="s">
        <v>1192</v>
      </c>
    </row>
    <row r="10607" spans="1:13" hidden="1" x14ac:dyDescent="0.2">
      <c r="A10607" t="s">
        <v>72</v>
      </c>
      <c r="B10607" t="s">
        <v>1520</v>
      </c>
      <c r="C10607" t="s">
        <v>1145</v>
      </c>
      <c r="E10607" t="s">
        <v>1187</v>
      </c>
      <c r="F10607" t="s">
        <v>1188</v>
      </c>
      <c r="G10607" t="s">
        <v>396</v>
      </c>
      <c r="H10607" t="s">
        <v>64</v>
      </c>
      <c r="I10607">
        <v>3.75</v>
      </c>
      <c r="J10607">
        <v>42.83</v>
      </c>
      <c r="K10607">
        <v>160.61250000000001</v>
      </c>
      <c r="L10607" t="s">
        <v>24</v>
      </c>
    </row>
    <row r="10608" spans="1:13" hidden="1" x14ac:dyDescent="0.2">
      <c r="A10608" t="s">
        <v>72</v>
      </c>
      <c r="B10608" t="s">
        <v>1520</v>
      </c>
      <c r="C10608" t="s">
        <v>1145</v>
      </c>
      <c r="E10608" t="s">
        <v>1189</v>
      </c>
      <c r="F10608" t="s">
        <v>1190</v>
      </c>
      <c r="G10608" t="s">
        <v>1191</v>
      </c>
      <c r="H10608" t="s">
        <v>64</v>
      </c>
      <c r="I10608">
        <v>35</v>
      </c>
      <c r="J10608">
        <v>42.83</v>
      </c>
      <c r="K10608">
        <v>1499.05</v>
      </c>
      <c r="L10608" t="s">
        <v>24</v>
      </c>
      <c r="M10608" t="s">
        <v>1192</v>
      </c>
    </row>
    <row r="10609" spans="1:13" hidden="1" x14ac:dyDescent="0.2">
      <c r="A10609" t="s">
        <v>74</v>
      </c>
      <c r="B10609" t="s">
        <v>1520</v>
      </c>
      <c r="C10609" t="s">
        <v>1145</v>
      </c>
      <c r="E10609" t="s">
        <v>1187</v>
      </c>
      <c r="F10609" t="s">
        <v>1188</v>
      </c>
      <c r="G10609" t="s">
        <v>396</v>
      </c>
      <c r="H10609" t="s">
        <v>64</v>
      </c>
      <c r="I10609">
        <v>3.75</v>
      </c>
      <c r="J10609">
        <v>42.83</v>
      </c>
      <c r="K10609">
        <v>160.61250000000001</v>
      </c>
      <c r="L10609" t="s">
        <v>24</v>
      </c>
    </row>
    <row r="10610" spans="1:13" hidden="1" x14ac:dyDescent="0.2">
      <c r="A10610" t="s">
        <v>74</v>
      </c>
      <c r="B10610" t="s">
        <v>1520</v>
      </c>
      <c r="C10610" t="s">
        <v>1145</v>
      </c>
      <c r="E10610" t="s">
        <v>1189</v>
      </c>
      <c r="F10610" t="s">
        <v>1190</v>
      </c>
      <c r="G10610" t="s">
        <v>1191</v>
      </c>
      <c r="H10610" t="s">
        <v>64</v>
      </c>
      <c r="I10610">
        <v>35</v>
      </c>
      <c r="J10610">
        <v>42.83</v>
      </c>
      <c r="K10610">
        <v>1499.05</v>
      </c>
      <c r="L10610" t="s">
        <v>24</v>
      </c>
      <c r="M10610" t="s">
        <v>1192</v>
      </c>
    </row>
    <row r="10611" spans="1:13" hidden="1" x14ac:dyDescent="0.2">
      <c r="A10611" t="s">
        <v>75</v>
      </c>
      <c r="B10611" t="s">
        <v>1520</v>
      </c>
      <c r="C10611" t="s">
        <v>1145</v>
      </c>
      <c r="E10611" t="s">
        <v>1187</v>
      </c>
      <c r="F10611" t="s">
        <v>1188</v>
      </c>
      <c r="G10611" t="s">
        <v>396</v>
      </c>
      <c r="H10611" t="s">
        <v>64</v>
      </c>
      <c r="I10611">
        <v>3.75</v>
      </c>
      <c r="J10611">
        <v>42.83</v>
      </c>
      <c r="K10611">
        <v>160.61250000000001</v>
      </c>
      <c r="L10611" t="s">
        <v>24</v>
      </c>
    </row>
    <row r="10612" spans="1:13" hidden="1" x14ac:dyDescent="0.2">
      <c r="A10612" t="s">
        <v>75</v>
      </c>
      <c r="B10612" t="s">
        <v>1520</v>
      </c>
      <c r="C10612" t="s">
        <v>1145</v>
      </c>
      <c r="E10612" t="s">
        <v>1189</v>
      </c>
      <c r="F10612" t="s">
        <v>1190</v>
      </c>
      <c r="G10612" t="s">
        <v>1191</v>
      </c>
      <c r="H10612" t="s">
        <v>64</v>
      </c>
      <c r="I10612">
        <v>28</v>
      </c>
      <c r="J10612">
        <v>42.83</v>
      </c>
      <c r="K10612">
        <v>1199.24</v>
      </c>
      <c r="L10612" t="s">
        <v>24</v>
      </c>
      <c r="M10612" t="s">
        <v>1192</v>
      </c>
    </row>
    <row r="10613" spans="1:13" hidden="1" x14ac:dyDescent="0.2">
      <c r="A10613" t="s">
        <v>75</v>
      </c>
      <c r="B10613" t="s">
        <v>1520</v>
      </c>
      <c r="C10613" t="s">
        <v>1145</v>
      </c>
      <c r="E10613" t="s">
        <v>17</v>
      </c>
      <c r="I10613">
        <v>7</v>
      </c>
      <c r="J10613">
        <v>42.83</v>
      </c>
      <c r="K10613">
        <v>299.81</v>
      </c>
    </row>
    <row r="10614" spans="1:13" hidden="1" x14ac:dyDescent="0.2">
      <c r="A10614" t="s">
        <v>76</v>
      </c>
      <c r="B10614" t="s">
        <v>1520</v>
      </c>
      <c r="C10614" t="s">
        <v>1145</v>
      </c>
      <c r="E10614" t="s">
        <v>1187</v>
      </c>
      <c r="F10614" t="s">
        <v>1188</v>
      </c>
      <c r="G10614" t="s">
        <v>396</v>
      </c>
      <c r="H10614" t="s">
        <v>64</v>
      </c>
      <c r="I10614">
        <v>3.75</v>
      </c>
      <c r="J10614">
        <v>42.83</v>
      </c>
      <c r="K10614">
        <v>160.61250000000001</v>
      </c>
      <c r="L10614" t="s">
        <v>24</v>
      </c>
    </row>
    <row r="10615" spans="1:13" hidden="1" x14ac:dyDescent="0.2">
      <c r="A10615" t="s">
        <v>76</v>
      </c>
      <c r="B10615" t="s">
        <v>1520</v>
      </c>
      <c r="C10615" t="s">
        <v>1145</v>
      </c>
      <c r="E10615" t="s">
        <v>1189</v>
      </c>
      <c r="F10615" t="s">
        <v>1190</v>
      </c>
      <c r="G10615" t="s">
        <v>1191</v>
      </c>
      <c r="H10615" t="s">
        <v>64</v>
      </c>
      <c r="I10615">
        <v>35</v>
      </c>
      <c r="J10615">
        <v>42.83</v>
      </c>
      <c r="K10615">
        <v>1499.05</v>
      </c>
      <c r="L10615" t="s">
        <v>24</v>
      </c>
      <c r="M10615" t="s">
        <v>1192</v>
      </c>
    </row>
    <row r="10616" spans="1:13" hidden="1" x14ac:dyDescent="0.2">
      <c r="A10616" t="s">
        <v>77</v>
      </c>
      <c r="B10616" t="s">
        <v>1520</v>
      </c>
      <c r="C10616" t="s">
        <v>1145</v>
      </c>
      <c r="E10616" t="s">
        <v>1187</v>
      </c>
      <c r="F10616" t="s">
        <v>1188</v>
      </c>
      <c r="G10616" t="s">
        <v>396</v>
      </c>
      <c r="H10616" t="s">
        <v>64</v>
      </c>
      <c r="I10616">
        <v>3.75</v>
      </c>
      <c r="J10616">
        <v>42.83</v>
      </c>
      <c r="K10616">
        <v>160.61250000000001</v>
      </c>
      <c r="L10616" t="s">
        <v>24</v>
      </c>
    </row>
    <row r="10617" spans="1:13" hidden="1" x14ac:dyDescent="0.2">
      <c r="A10617" t="s">
        <v>77</v>
      </c>
      <c r="B10617" t="s">
        <v>1520</v>
      </c>
      <c r="C10617" t="s">
        <v>1145</v>
      </c>
      <c r="E10617" t="s">
        <v>1189</v>
      </c>
      <c r="F10617" t="s">
        <v>1190</v>
      </c>
      <c r="G10617" t="s">
        <v>1191</v>
      </c>
      <c r="H10617" t="s">
        <v>64</v>
      </c>
      <c r="I10617">
        <v>35</v>
      </c>
      <c r="J10617">
        <v>42.83</v>
      </c>
      <c r="K10617">
        <v>1499.05</v>
      </c>
      <c r="L10617" t="s">
        <v>24</v>
      </c>
      <c r="M10617" t="s">
        <v>1192</v>
      </c>
    </row>
    <row r="10618" spans="1:13" hidden="1" x14ac:dyDescent="0.2">
      <c r="A10618" t="s">
        <v>78</v>
      </c>
      <c r="B10618" t="s">
        <v>1520</v>
      </c>
      <c r="C10618" t="s">
        <v>1145</v>
      </c>
      <c r="E10618" t="s">
        <v>1187</v>
      </c>
      <c r="F10618" t="s">
        <v>1188</v>
      </c>
      <c r="G10618" t="s">
        <v>396</v>
      </c>
      <c r="H10618" t="s">
        <v>64</v>
      </c>
      <c r="I10618">
        <v>3.75</v>
      </c>
      <c r="J10618">
        <v>42.83</v>
      </c>
      <c r="K10618">
        <v>160.61250000000001</v>
      </c>
      <c r="L10618" t="s">
        <v>24</v>
      </c>
    </row>
    <row r="10619" spans="1:13" hidden="1" x14ac:dyDescent="0.2">
      <c r="A10619" t="s">
        <v>78</v>
      </c>
      <c r="B10619" t="s">
        <v>1520</v>
      </c>
      <c r="C10619" t="s">
        <v>1145</v>
      </c>
      <c r="E10619" t="s">
        <v>1189</v>
      </c>
      <c r="F10619" t="s">
        <v>1190</v>
      </c>
      <c r="G10619" t="s">
        <v>1191</v>
      </c>
      <c r="H10619" t="s">
        <v>64</v>
      </c>
      <c r="I10619">
        <v>7</v>
      </c>
      <c r="J10619">
        <v>42.83</v>
      </c>
      <c r="K10619">
        <v>299.81</v>
      </c>
      <c r="L10619" t="s">
        <v>24</v>
      </c>
      <c r="M10619" t="s">
        <v>1192</v>
      </c>
    </row>
    <row r="10620" spans="1:13" hidden="1" x14ac:dyDescent="0.2">
      <c r="A10620" t="s">
        <v>78</v>
      </c>
      <c r="B10620" t="s">
        <v>1520</v>
      </c>
      <c r="C10620" t="s">
        <v>1145</v>
      </c>
      <c r="E10620" t="s">
        <v>79</v>
      </c>
      <c r="I10620">
        <v>28</v>
      </c>
      <c r="J10620">
        <v>42.83</v>
      </c>
      <c r="K10620">
        <v>1199.24</v>
      </c>
    </row>
    <row r="10621" spans="1:13" hidden="1" x14ac:dyDescent="0.2">
      <c r="A10621" t="s">
        <v>80</v>
      </c>
      <c r="B10621" t="s">
        <v>1520</v>
      </c>
      <c r="C10621" t="s">
        <v>1145</v>
      </c>
      <c r="E10621" t="s">
        <v>1187</v>
      </c>
      <c r="F10621" t="s">
        <v>1188</v>
      </c>
      <c r="G10621" t="s">
        <v>396</v>
      </c>
      <c r="H10621" t="s">
        <v>64</v>
      </c>
      <c r="I10621">
        <v>3.75</v>
      </c>
      <c r="J10621">
        <v>42.83</v>
      </c>
      <c r="K10621">
        <v>160.61250000000001</v>
      </c>
      <c r="L10621" t="s">
        <v>24</v>
      </c>
    </row>
    <row r="10622" spans="1:13" hidden="1" x14ac:dyDescent="0.2">
      <c r="A10622" t="s">
        <v>80</v>
      </c>
      <c r="B10622" t="s">
        <v>1520</v>
      </c>
      <c r="C10622" t="s">
        <v>1145</v>
      </c>
      <c r="E10622" t="s">
        <v>1189</v>
      </c>
      <c r="F10622" t="s">
        <v>1190</v>
      </c>
      <c r="G10622" t="s">
        <v>1191</v>
      </c>
      <c r="H10622" t="s">
        <v>64</v>
      </c>
      <c r="I10622">
        <v>35</v>
      </c>
      <c r="J10622">
        <v>42.83</v>
      </c>
      <c r="K10622">
        <v>1499.05</v>
      </c>
      <c r="L10622" t="s">
        <v>24</v>
      </c>
      <c r="M10622" t="s">
        <v>1192</v>
      </c>
    </row>
    <row r="10623" spans="1:13" hidden="1" x14ac:dyDescent="0.2">
      <c r="A10623" t="s">
        <v>81</v>
      </c>
      <c r="B10623" t="s">
        <v>1520</v>
      </c>
      <c r="C10623" t="s">
        <v>1145</v>
      </c>
      <c r="E10623" t="s">
        <v>1187</v>
      </c>
      <c r="F10623" t="s">
        <v>1188</v>
      </c>
      <c r="G10623" t="s">
        <v>396</v>
      </c>
      <c r="H10623" t="s">
        <v>64</v>
      </c>
      <c r="I10623">
        <v>3.75</v>
      </c>
      <c r="J10623">
        <v>42.83</v>
      </c>
      <c r="K10623">
        <v>160.61250000000001</v>
      </c>
      <c r="L10623" t="s">
        <v>24</v>
      </c>
    </row>
    <row r="10624" spans="1:13" hidden="1" x14ac:dyDescent="0.2">
      <c r="A10624" t="s">
        <v>81</v>
      </c>
      <c r="B10624" t="s">
        <v>1520</v>
      </c>
      <c r="C10624" t="s">
        <v>1145</v>
      </c>
      <c r="E10624" t="s">
        <v>1189</v>
      </c>
      <c r="F10624" t="s">
        <v>1190</v>
      </c>
      <c r="G10624" t="s">
        <v>1191</v>
      </c>
      <c r="H10624" t="s">
        <v>64</v>
      </c>
      <c r="I10624">
        <v>35</v>
      </c>
      <c r="J10624">
        <v>42.83</v>
      </c>
      <c r="K10624">
        <v>1499.05</v>
      </c>
      <c r="L10624" t="s">
        <v>24</v>
      </c>
      <c r="M10624" t="s">
        <v>1192</v>
      </c>
    </row>
    <row r="10625" spans="1:13" hidden="1" x14ac:dyDescent="0.2">
      <c r="A10625" t="s">
        <v>82</v>
      </c>
      <c r="B10625" t="s">
        <v>1520</v>
      </c>
      <c r="C10625" t="s">
        <v>1145</v>
      </c>
      <c r="E10625" t="s">
        <v>1187</v>
      </c>
      <c r="F10625" t="s">
        <v>1188</v>
      </c>
      <c r="G10625" t="s">
        <v>396</v>
      </c>
      <c r="H10625" t="s">
        <v>64</v>
      </c>
      <c r="I10625">
        <v>3.75</v>
      </c>
      <c r="J10625">
        <v>42.83</v>
      </c>
      <c r="K10625">
        <v>160.61250000000001</v>
      </c>
      <c r="L10625" t="s">
        <v>24</v>
      </c>
    </row>
    <row r="10626" spans="1:13" hidden="1" x14ac:dyDescent="0.2">
      <c r="A10626" t="s">
        <v>82</v>
      </c>
      <c r="B10626" t="s">
        <v>1520</v>
      </c>
      <c r="C10626" t="s">
        <v>1145</v>
      </c>
      <c r="E10626" t="s">
        <v>1189</v>
      </c>
      <c r="F10626" t="s">
        <v>1190</v>
      </c>
      <c r="G10626" t="s">
        <v>1191</v>
      </c>
      <c r="H10626" t="s">
        <v>64</v>
      </c>
      <c r="I10626">
        <v>31</v>
      </c>
      <c r="J10626">
        <v>42.83</v>
      </c>
      <c r="K10626">
        <v>1327.73</v>
      </c>
      <c r="L10626" t="s">
        <v>24</v>
      </c>
      <c r="M10626" t="s">
        <v>1192</v>
      </c>
    </row>
    <row r="10627" spans="1:13" hidden="1" x14ac:dyDescent="0.2">
      <c r="A10627" t="s">
        <v>82</v>
      </c>
      <c r="B10627" t="s">
        <v>1520</v>
      </c>
      <c r="C10627" t="s">
        <v>1145</v>
      </c>
      <c r="E10627" t="s">
        <v>17</v>
      </c>
      <c r="I10627">
        <v>4</v>
      </c>
      <c r="J10627">
        <v>42.83</v>
      </c>
      <c r="K10627">
        <v>171.32</v>
      </c>
    </row>
    <row r="10628" spans="1:13" hidden="1" x14ac:dyDescent="0.2">
      <c r="A10628" t="s">
        <v>83</v>
      </c>
      <c r="B10628" t="s">
        <v>1520</v>
      </c>
      <c r="C10628" t="s">
        <v>1145</v>
      </c>
      <c r="E10628" t="s">
        <v>1187</v>
      </c>
      <c r="F10628" t="s">
        <v>1188</v>
      </c>
      <c r="G10628" t="s">
        <v>396</v>
      </c>
      <c r="H10628" t="s">
        <v>64</v>
      </c>
      <c r="I10628">
        <v>3.75</v>
      </c>
      <c r="J10628">
        <v>42.83</v>
      </c>
      <c r="K10628">
        <v>160.61250000000001</v>
      </c>
      <c r="L10628" t="s">
        <v>24</v>
      </c>
    </row>
    <row r="10629" spans="1:13" hidden="1" x14ac:dyDescent="0.2">
      <c r="A10629" t="s">
        <v>83</v>
      </c>
      <c r="B10629" t="s">
        <v>1520</v>
      </c>
      <c r="C10629" t="s">
        <v>1145</v>
      </c>
      <c r="E10629" t="s">
        <v>1189</v>
      </c>
      <c r="F10629" t="s">
        <v>1190</v>
      </c>
      <c r="G10629" t="s">
        <v>1191</v>
      </c>
      <c r="H10629" t="s">
        <v>64</v>
      </c>
      <c r="I10629">
        <v>35</v>
      </c>
      <c r="J10629">
        <v>42.83</v>
      </c>
      <c r="K10629">
        <v>1499.05</v>
      </c>
      <c r="L10629" t="s">
        <v>24</v>
      </c>
      <c r="M10629" t="s">
        <v>1192</v>
      </c>
    </row>
    <row r="10630" spans="1:13" hidden="1" x14ac:dyDescent="0.2">
      <c r="A10630" t="s">
        <v>84</v>
      </c>
      <c r="B10630" t="s">
        <v>1520</v>
      </c>
      <c r="C10630" t="s">
        <v>1145</v>
      </c>
      <c r="E10630" t="s">
        <v>1187</v>
      </c>
      <c r="F10630" t="s">
        <v>1188</v>
      </c>
      <c r="G10630" t="s">
        <v>396</v>
      </c>
      <c r="H10630" t="s">
        <v>64</v>
      </c>
      <c r="I10630">
        <v>3.75</v>
      </c>
      <c r="J10630">
        <v>42.83</v>
      </c>
      <c r="K10630">
        <v>160.61250000000001</v>
      </c>
      <c r="L10630" t="s">
        <v>24</v>
      </c>
    </row>
    <row r="10631" spans="1:13" hidden="1" x14ac:dyDescent="0.2">
      <c r="A10631" t="s">
        <v>84</v>
      </c>
      <c r="B10631" t="s">
        <v>1520</v>
      </c>
      <c r="C10631" t="s">
        <v>1145</v>
      </c>
      <c r="E10631" t="s">
        <v>1189</v>
      </c>
      <c r="F10631" t="s">
        <v>1190</v>
      </c>
      <c r="G10631" t="s">
        <v>1191</v>
      </c>
      <c r="H10631" t="s">
        <v>64</v>
      </c>
      <c r="I10631">
        <v>28</v>
      </c>
      <c r="J10631">
        <v>42.83</v>
      </c>
      <c r="K10631">
        <v>1199.24</v>
      </c>
      <c r="L10631" t="s">
        <v>24</v>
      </c>
      <c r="M10631" t="s">
        <v>1192</v>
      </c>
    </row>
    <row r="10632" spans="1:13" hidden="1" x14ac:dyDescent="0.2">
      <c r="A10632" t="s">
        <v>84</v>
      </c>
      <c r="B10632" t="s">
        <v>1520</v>
      </c>
      <c r="C10632" t="s">
        <v>1145</v>
      </c>
      <c r="E10632" t="s">
        <v>17</v>
      </c>
      <c r="I10632">
        <v>7</v>
      </c>
      <c r="J10632">
        <v>42.83</v>
      </c>
      <c r="K10632">
        <v>299.81</v>
      </c>
    </row>
    <row r="10633" spans="1:13" hidden="1" x14ac:dyDescent="0.2">
      <c r="A10633" t="s">
        <v>85</v>
      </c>
      <c r="B10633" t="s">
        <v>1520</v>
      </c>
      <c r="C10633" t="s">
        <v>1145</v>
      </c>
      <c r="E10633" t="s">
        <v>1187</v>
      </c>
      <c r="F10633" t="s">
        <v>1188</v>
      </c>
      <c r="G10633" t="s">
        <v>396</v>
      </c>
      <c r="H10633" t="s">
        <v>64</v>
      </c>
      <c r="I10633">
        <v>3.75</v>
      </c>
      <c r="J10633">
        <v>42.83</v>
      </c>
      <c r="K10633">
        <v>160.61250000000001</v>
      </c>
      <c r="L10633" t="s">
        <v>24</v>
      </c>
    </row>
    <row r="10634" spans="1:13" hidden="1" x14ac:dyDescent="0.2">
      <c r="A10634" t="s">
        <v>85</v>
      </c>
      <c r="B10634" t="s">
        <v>1520</v>
      </c>
      <c r="C10634" t="s">
        <v>1145</v>
      </c>
      <c r="E10634" t="s">
        <v>1189</v>
      </c>
      <c r="F10634" t="s">
        <v>1190</v>
      </c>
      <c r="G10634" t="s">
        <v>1191</v>
      </c>
      <c r="H10634" t="s">
        <v>64</v>
      </c>
      <c r="I10634">
        <v>35</v>
      </c>
      <c r="J10634">
        <v>42.83</v>
      </c>
      <c r="K10634">
        <v>1499.05</v>
      </c>
      <c r="L10634" t="s">
        <v>24</v>
      </c>
      <c r="M10634" t="s">
        <v>1192</v>
      </c>
    </row>
    <row r="10635" spans="1:13" hidden="1" x14ac:dyDescent="0.2">
      <c r="A10635" t="s">
        <v>86</v>
      </c>
      <c r="B10635" t="s">
        <v>1520</v>
      </c>
      <c r="C10635" t="s">
        <v>1145</v>
      </c>
      <c r="E10635" t="s">
        <v>1187</v>
      </c>
      <c r="F10635" t="s">
        <v>1188</v>
      </c>
      <c r="G10635" t="s">
        <v>396</v>
      </c>
      <c r="H10635" t="s">
        <v>64</v>
      </c>
      <c r="I10635">
        <v>3.75</v>
      </c>
      <c r="J10635">
        <v>42.83</v>
      </c>
      <c r="K10635">
        <v>160.61250000000001</v>
      </c>
      <c r="L10635" t="s">
        <v>24</v>
      </c>
    </row>
    <row r="10636" spans="1:13" hidden="1" x14ac:dyDescent="0.2">
      <c r="A10636" t="s">
        <v>86</v>
      </c>
      <c r="B10636" t="s">
        <v>1520</v>
      </c>
      <c r="C10636" t="s">
        <v>1145</v>
      </c>
      <c r="E10636" t="s">
        <v>1189</v>
      </c>
      <c r="F10636" t="s">
        <v>1190</v>
      </c>
      <c r="G10636" t="s">
        <v>1191</v>
      </c>
      <c r="H10636" t="s">
        <v>64</v>
      </c>
      <c r="I10636">
        <v>35</v>
      </c>
      <c r="J10636">
        <v>42.83</v>
      </c>
      <c r="K10636">
        <v>1499.05</v>
      </c>
      <c r="L10636" t="s">
        <v>24</v>
      </c>
      <c r="M10636" t="s">
        <v>1192</v>
      </c>
    </row>
    <row r="10637" spans="1:13" hidden="1" x14ac:dyDescent="0.2">
      <c r="A10637" t="s">
        <v>87</v>
      </c>
      <c r="B10637" t="s">
        <v>1520</v>
      </c>
      <c r="C10637" t="s">
        <v>1145</v>
      </c>
      <c r="E10637" t="s">
        <v>1187</v>
      </c>
      <c r="F10637" t="s">
        <v>1188</v>
      </c>
      <c r="G10637" t="s">
        <v>396</v>
      </c>
      <c r="H10637" t="s">
        <v>64</v>
      </c>
      <c r="I10637">
        <v>3.75</v>
      </c>
      <c r="J10637">
        <v>42.83</v>
      </c>
      <c r="K10637">
        <v>160.61250000000001</v>
      </c>
      <c r="L10637" t="s">
        <v>24</v>
      </c>
    </row>
    <row r="10638" spans="1:13" hidden="1" x14ac:dyDescent="0.2">
      <c r="A10638" t="s">
        <v>87</v>
      </c>
      <c r="B10638" t="s">
        <v>1520</v>
      </c>
      <c r="C10638" t="s">
        <v>1145</v>
      </c>
      <c r="E10638" t="s">
        <v>1189</v>
      </c>
      <c r="F10638" t="s">
        <v>1190</v>
      </c>
      <c r="G10638" t="s">
        <v>1191</v>
      </c>
      <c r="H10638" t="s">
        <v>64</v>
      </c>
      <c r="I10638">
        <v>35</v>
      </c>
      <c r="J10638">
        <v>42.83</v>
      </c>
      <c r="K10638">
        <v>1499.05</v>
      </c>
      <c r="L10638" t="s">
        <v>24</v>
      </c>
      <c r="M10638" t="s">
        <v>1192</v>
      </c>
    </row>
    <row r="10639" spans="1:13" hidden="1" x14ac:dyDescent="0.2">
      <c r="A10639" t="s">
        <v>88</v>
      </c>
      <c r="B10639" t="s">
        <v>1520</v>
      </c>
      <c r="C10639" t="s">
        <v>1145</v>
      </c>
      <c r="E10639" t="s">
        <v>1187</v>
      </c>
      <c r="F10639" t="s">
        <v>1188</v>
      </c>
      <c r="G10639" t="s">
        <v>396</v>
      </c>
      <c r="H10639" t="s">
        <v>64</v>
      </c>
      <c r="I10639">
        <v>0</v>
      </c>
      <c r="J10639">
        <v>42.83</v>
      </c>
      <c r="K10639">
        <v>0</v>
      </c>
      <c r="L10639" t="s">
        <v>24</v>
      </c>
    </row>
    <row r="10640" spans="1:13" hidden="1" x14ac:dyDescent="0.2">
      <c r="A10640" t="s">
        <v>88</v>
      </c>
      <c r="B10640" t="s">
        <v>1520</v>
      </c>
      <c r="C10640" t="s">
        <v>1145</v>
      </c>
      <c r="E10640" t="s">
        <v>1189</v>
      </c>
      <c r="F10640" t="s">
        <v>1190</v>
      </c>
      <c r="G10640" t="s">
        <v>1191</v>
      </c>
      <c r="H10640" t="s">
        <v>64</v>
      </c>
      <c r="I10640">
        <v>0</v>
      </c>
      <c r="J10640">
        <v>42.83</v>
      </c>
      <c r="K10640">
        <v>0</v>
      </c>
      <c r="L10640" t="s">
        <v>24</v>
      </c>
      <c r="M10640" t="s">
        <v>1192</v>
      </c>
    </row>
    <row r="10641" spans="1:13" hidden="1" x14ac:dyDescent="0.2">
      <c r="A10641" t="s">
        <v>88</v>
      </c>
      <c r="B10641" t="s">
        <v>1520</v>
      </c>
      <c r="C10641" t="s">
        <v>1145</v>
      </c>
      <c r="E10641" t="s">
        <v>17</v>
      </c>
      <c r="I10641">
        <v>38.75</v>
      </c>
      <c r="J10641">
        <v>42.83</v>
      </c>
      <c r="K10641">
        <v>1659.6624999999999</v>
      </c>
    </row>
    <row r="10642" spans="1:13" hidden="1" x14ac:dyDescent="0.2">
      <c r="A10642" t="s">
        <v>89</v>
      </c>
      <c r="B10642" t="s">
        <v>1520</v>
      </c>
      <c r="C10642" t="s">
        <v>1145</v>
      </c>
      <c r="E10642" t="s">
        <v>1187</v>
      </c>
      <c r="F10642" t="s">
        <v>1188</v>
      </c>
      <c r="G10642" t="s">
        <v>396</v>
      </c>
      <c r="H10642" t="s">
        <v>64</v>
      </c>
      <c r="I10642">
        <v>0</v>
      </c>
      <c r="J10642">
        <v>42.83</v>
      </c>
      <c r="K10642">
        <v>0</v>
      </c>
      <c r="L10642" t="s">
        <v>24</v>
      </c>
    </row>
    <row r="10643" spans="1:13" hidden="1" x14ac:dyDescent="0.2">
      <c r="A10643" t="s">
        <v>89</v>
      </c>
      <c r="B10643" t="s">
        <v>1520</v>
      </c>
      <c r="C10643" t="s">
        <v>1145</v>
      </c>
      <c r="E10643" t="s">
        <v>1189</v>
      </c>
      <c r="F10643" t="s">
        <v>1190</v>
      </c>
      <c r="G10643" t="s">
        <v>1191</v>
      </c>
      <c r="H10643" t="s">
        <v>64</v>
      </c>
      <c r="I10643">
        <v>0</v>
      </c>
      <c r="J10643">
        <v>42.83</v>
      </c>
      <c r="K10643">
        <v>0</v>
      </c>
      <c r="L10643" t="s">
        <v>24</v>
      </c>
      <c r="M10643" t="s">
        <v>1192</v>
      </c>
    </row>
    <row r="10644" spans="1:13" hidden="1" x14ac:dyDescent="0.2">
      <c r="A10644" t="s">
        <v>89</v>
      </c>
      <c r="B10644" t="s">
        <v>1520</v>
      </c>
      <c r="C10644" t="s">
        <v>1145</v>
      </c>
      <c r="E10644" t="s">
        <v>17</v>
      </c>
      <c r="I10644">
        <v>38.75</v>
      </c>
      <c r="J10644">
        <v>42.83</v>
      </c>
      <c r="K10644">
        <v>1659.6624999999999</v>
      </c>
    </row>
    <row r="10645" spans="1:13" hidden="1" x14ac:dyDescent="0.2">
      <c r="A10645" t="s">
        <v>90</v>
      </c>
      <c r="B10645" t="s">
        <v>1520</v>
      </c>
      <c r="C10645" t="s">
        <v>1145</v>
      </c>
      <c r="E10645" t="s">
        <v>1187</v>
      </c>
      <c r="F10645" t="s">
        <v>1188</v>
      </c>
      <c r="G10645" t="s">
        <v>396</v>
      </c>
      <c r="H10645" t="s">
        <v>64</v>
      </c>
      <c r="I10645">
        <v>0</v>
      </c>
      <c r="J10645">
        <v>42.83</v>
      </c>
      <c r="K10645">
        <v>0</v>
      </c>
      <c r="L10645" t="s">
        <v>24</v>
      </c>
    </row>
    <row r="10646" spans="1:13" hidden="1" x14ac:dyDescent="0.2">
      <c r="A10646" t="s">
        <v>90</v>
      </c>
      <c r="B10646" t="s">
        <v>1520</v>
      </c>
      <c r="C10646" t="s">
        <v>1145</v>
      </c>
      <c r="E10646" t="s">
        <v>1189</v>
      </c>
      <c r="F10646" t="s">
        <v>1190</v>
      </c>
      <c r="G10646" t="s">
        <v>1191</v>
      </c>
      <c r="H10646" t="s">
        <v>64</v>
      </c>
      <c r="I10646">
        <v>0</v>
      </c>
      <c r="J10646">
        <v>42.83</v>
      </c>
      <c r="K10646">
        <v>0</v>
      </c>
      <c r="L10646" t="s">
        <v>24</v>
      </c>
      <c r="M10646" t="s">
        <v>1192</v>
      </c>
    </row>
    <row r="10647" spans="1:13" hidden="1" x14ac:dyDescent="0.2">
      <c r="A10647" t="s">
        <v>90</v>
      </c>
      <c r="B10647" t="s">
        <v>1520</v>
      </c>
      <c r="C10647" t="s">
        <v>1145</v>
      </c>
      <c r="E10647" t="s">
        <v>17</v>
      </c>
      <c r="I10647">
        <v>38.75</v>
      </c>
      <c r="J10647">
        <v>42.83</v>
      </c>
      <c r="K10647">
        <v>1659.6624999999999</v>
      </c>
    </row>
    <row r="10648" spans="1:13" hidden="1" x14ac:dyDescent="0.2">
      <c r="A10648" t="s">
        <v>91</v>
      </c>
      <c r="B10648" t="s">
        <v>1520</v>
      </c>
      <c r="C10648" t="s">
        <v>1145</v>
      </c>
      <c r="E10648" t="s">
        <v>1187</v>
      </c>
      <c r="F10648" t="s">
        <v>1188</v>
      </c>
      <c r="G10648" t="s">
        <v>396</v>
      </c>
      <c r="H10648" t="s">
        <v>64</v>
      </c>
      <c r="I10648">
        <v>0</v>
      </c>
      <c r="J10648">
        <v>42.83</v>
      </c>
      <c r="K10648">
        <v>0</v>
      </c>
      <c r="L10648" t="s">
        <v>24</v>
      </c>
    </row>
    <row r="10649" spans="1:13" hidden="1" x14ac:dyDescent="0.2">
      <c r="A10649" t="s">
        <v>91</v>
      </c>
      <c r="B10649" t="s">
        <v>1520</v>
      </c>
      <c r="C10649" t="s">
        <v>1145</v>
      </c>
      <c r="E10649" t="s">
        <v>1189</v>
      </c>
      <c r="F10649" t="s">
        <v>1190</v>
      </c>
      <c r="G10649" t="s">
        <v>1191</v>
      </c>
      <c r="H10649" t="s">
        <v>64</v>
      </c>
      <c r="I10649">
        <v>0</v>
      </c>
      <c r="J10649">
        <v>42.83</v>
      </c>
      <c r="K10649">
        <v>0</v>
      </c>
      <c r="L10649" t="s">
        <v>24</v>
      </c>
      <c r="M10649" t="s">
        <v>1192</v>
      </c>
    </row>
    <row r="10650" spans="1:13" hidden="1" x14ac:dyDescent="0.2">
      <c r="A10650" t="s">
        <v>91</v>
      </c>
      <c r="B10650" t="s">
        <v>1520</v>
      </c>
      <c r="C10650" t="s">
        <v>1145</v>
      </c>
      <c r="E10650" t="s">
        <v>17</v>
      </c>
      <c r="I10650">
        <v>38.75</v>
      </c>
      <c r="J10650">
        <v>42.83</v>
      </c>
      <c r="K10650">
        <v>1659.6624999999999</v>
      </c>
    </row>
    <row r="10651" spans="1:13" hidden="1" x14ac:dyDescent="0.2">
      <c r="A10651" t="s">
        <v>93</v>
      </c>
      <c r="B10651" t="s">
        <v>1520</v>
      </c>
      <c r="C10651" t="s">
        <v>1145</v>
      </c>
      <c r="E10651" t="s">
        <v>1187</v>
      </c>
      <c r="F10651" t="s">
        <v>1188</v>
      </c>
      <c r="G10651" t="s">
        <v>396</v>
      </c>
      <c r="H10651" t="s">
        <v>64</v>
      </c>
      <c r="I10651">
        <v>3.75</v>
      </c>
      <c r="J10651">
        <v>42.83</v>
      </c>
      <c r="K10651">
        <v>160.61250000000001</v>
      </c>
      <c r="L10651" t="s">
        <v>24</v>
      </c>
    </row>
    <row r="10652" spans="1:13" hidden="1" x14ac:dyDescent="0.2">
      <c r="A10652" t="s">
        <v>93</v>
      </c>
      <c r="B10652" t="s">
        <v>1520</v>
      </c>
      <c r="C10652" t="s">
        <v>1145</v>
      </c>
      <c r="E10652" t="s">
        <v>1189</v>
      </c>
      <c r="F10652" t="s">
        <v>1190</v>
      </c>
      <c r="G10652" t="s">
        <v>1191</v>
      </c>
      <c r="H10652" t="s">
        <v>64</v>
      </c>
      <c r="I10652">
        <v>35</v>
      </c>
      <c r="J10652">
        <v>42.83</v>
      </c>
      <c r="K10652">
        <v>1499.05</v>
      </c>
      <c r="L10652" t="s">
        <v>24</v>
      </c>
      <c r="M10652" t="s">
        <v>1192</v>
      </c>
    </row>
    <row r="10653" spans="1:13" hidden="1" x14ac:dyDescent="0.2">
      <c r="A10653" t="s">
        <v>94</v>
      </c>
      <c r="B10653" t="s">
        <v>1520</v>
      </c>
      <c r="C10653" t="s">
        <v>1145</v>
      </c>
      <c r="E10653" t="s">
        <v>1187</v>
      </c>
      <c r="F10653" t="s">
        <v>1188</v>
      </c>
      <c r="G10653" t="s">
        <v>396</v>
      </c>
      <c r="H10653" t="s">
        <v>64</v>
      </c>
      <c r="I10653">
        <v>3.75</v>
      </c>
      <c r="J10653">
        <v>42.83</v>
      </c>
      <c r="K10653">
        <v>160.61250000000001</v>
      </c>
      <c r="L10653" t="s">
        <v>24</v>
      </c>
    </row>
    <row r="10654" spans="1:13" hidden="1" x14ac:dyDescent="0.2">
      <c r="A10654" t="s">
        <v>94</v>
      </c>
      <c r="B10654" t="s">
        <v>1520</v>
      </c>
      <c r="C10654" t="s">
        <v>1145</v>
      </c>
      <c r="E10654" t="s">
        <v>1189</v>
      </c>
      <c r="F10654" t="s">
        <v>1190</v>
      </c>
      <c r="G10654" t="s">
        <v>1191</v>
      </c>
      <c r="H10654" t="s">
        <v>64</v>
      </c>
      <c r="I10654">
        <v>35</v>
      </c>
      <c r="J10654">
        <v>42.83</v>
      </c>
      <c r="K10654">
        <v>1499.05</v>
      </c>
      <c r="L10654" t="s">
        <v>24</v>
      </c>
      <c r="M10654" t="s">
        <v>1192</v>
      </c>
    </row>
    <row r="10655" spans="1:13" hidden="1" x14ac:dyDescent="0.2">
      <c r="A10655" t="s">
        <v>95</v>
      </c>
      <c r="B10655" t="s">
        <v>1520</v>
      </c>
      <c r="C10655" t="s">
        <v>1145</v>
      </c>
      <c r="E10655" t="s">
        <v>1187</v>
      </c>
      <c r="F10655" t="s">
        <v>1188</v>
      </c>
      <c r="G10655" t="s">
        <v>396</v>
      </c>
      <c r="H10655" t="s">
        <v>64</v>
      </c>
      <c r="I10655">
        <v>3.75</v>
      </c>
      <c r="J10655">
        <v>42.83</v>
      </c>
      <c r="K10655">
        <v>160.61250000000001</v>
      </c>
      <c r="L10655" t="s">
        <v>24</v>
      </c>
    </row>
    <row r="10656" spans="1:13" hidden="1" x14ac:dyDescent="0.2">
      <c r="A10656" t="s">
        <v>95</v>
      </c>
      <c r="B10656" t="s">
        <v>1520</v>
      </c>
      <c r="C10656" t="s">
        <v>1145</v>
      </c>
      <c r="E10656" t="s">
        <v>1189</v>
      </c>
      <c r="F10656" t="s">
        <v>1190</v>
      </c>
      <c r="G10656" t="s">
        <v>1191</v>
      </c>
      <c r="H10656" t="s">
        <v>64</v>
      </c>
      <c r="I10656">
        <v>35</v>
      </c>
      <c r="J10656">
        <v>42.83</v>
      </c>
      <c r="K10656">
        <v>1499.05</v>
      </c>
      <c r="L10656" t="s">
        <v>24</v>
      </c>
      <c r="M10656" t="s">
        <v>1192</v>
      </c>
    </row>
    <row r="10657" spans="1:13" hidden="1" x14ac:dyDescent="0.2">
      <c r="A10657" t="s">
        <v>96</v>
      </c>
      <c r="B10657" t="s">
        <v>1520</v>
      </c>
      <c r="C10657" t="s">
        <v>1145</v>
      </c>
      <c r="E10657" t="s">
        <v>1187</v>
      </c>
      <c r="F10657" t="s">
        <v>1188</v>
      </c>
      <c r="G10657" t="s">
        <v>396</v>
      </c>
      <c r="H10657" t="s">
        <v>64</v>
      </c>
      <c r="I10657">
        <v>3.75</v>
      </c>
      <c r="J10657">
        <v>42.83</v>
      </c>
      <c r="K10657">
        <v>160.61250000000001</v>
      </c>
      <c r="L10657" t="s">
        <v>24</v>
      </c>
    </row>
    <row r="10658" spans="1:13" hidden="1" x14ac:dyDescent="0.2">
      <c r="A10658" t="s">
        <v>96</v>
      </c>
      <c r="B10658" t="s">
        <v>1520</v>
      </c>
      <c r="C10658" t="s">
        <v>1145</v>
      </c>
      <c r="E10658" t="s">
        <v>1189</v>
      </c>
      <c r="F10658" t="s">
        <v>1190</v>
      </c>
      <c r="G10658" t="s">
        <v>1191</v>
      </c>
      <c r="H10658" t="s">
        <v>64</v>
      </c>
      <c r="I10658">
        <v>35</v>
      </c>
      <c r="J10658">
        <v>42.83</v>
      </c>
      <c r="K10658">
        <v>1499.05</v>
      </c>
      <c r="L10658" t="s">
        <v>24</v>
      </c>
      <c r="M10658" t="s">
        <v>1192</v>
      </c>
    </row>
    <row r="10659" spans="1:13" hidden="1" x14ac:dyDescent="0.2">
      <c r="A10659" t="s">
        <v>97</v>
      </c>
      <c r="B10659" t="s">
        <v>1520</v>
      </c>
      <c r="C10659" t="s">
        <v>1145</v>
      </c>
      <c r="E10659" t="s">
        <v>1187</v>
      </c>
      <c r="F10659" t="s">
        <v>1188</v>
      </c>
      <c r="G10659" t="s">
        <v>396</v>
      </c>
      <c r="H10659" t="s">
        <v>64</v>
      </c>
      <c r="I10659">
        <v>3.75</v>
      </c>
      <c r="J10659">
        <v>42.83</v>
      </c>
      <c r="K10659">
        <v>160.61250000000001</v>
      </c>
      <c r="L10659" t="s">
        <v>24</v>
      </c>
    </row>
    <row r="10660" spans="1:13" hidden="1" x14ac:dyDescent="0.2">
      <c r="A10660" t="s">
        <v>97</v>
      </c>
      <c r="B10660" t="s">
        <v>1520</v>
      </c>
      <c r="C10660" t="s">
        <v>1145</v>
      </c>
      <c r="E10660" t="s">
        <v>1189</v>
      </c>
      <c r="F10660" t="s">
        <v>1190</v>
      </c>
      <c r="G10660" t="s">
        <v>1191</v>
      </c>
      <c r="H10660" t="s">
        <v>64</v>
      </c>
      <c r="I10660">
        <v>35</v>
      </c>
      <c r="J10660">
        <v>42.83</v>
      </c>
      <c r="K10660">
        <v>1499.05</v>
      </c>
      <c r="L10660" t="s">
        <v>24</v>
      </c>
      <c r="M10660" t="s">
        <v>1192</v>
      </c>
    </row>
    <row r="10661" spans="1:13" hidden="1" x14ac:dyDescent="0.2">
      <c r="A10661" t="s">
        <v>98</v>
      </c>
      <c r="B10661" t="s">
        <v>1520</v>
      </c>
      <c r="C10661" t="s">
        <v>1145</v>
      </c>
      <c r="E10661" t="s">
        <v>1187</v>
      </c>
      <c r="F10661" t="s">
        <v>1188</v>
      </c>
      <c r="G10661" t="s">
        <v>396</v>
      </c>
      <c r="H10661" t="s">
        <v>64</v>
      </c>
      <c r="I10661">
        <v>3.75</v>
      </c>
      <c r="J10661">
        <v>42.83</v>
      </c>
      <c r="K10661">
        <v>160.61250000000001</v>
      </c>
      <c r="L10661" t="s">
        <v>24</v>
      </c>
    </row>
    <row r="10662" spans="1:13" hidden="1" x14ac:dyDescent="0.2">
      <c r="A10662" t="s">
        <v>98</v>
      </c>
      <c r="B10662" t="s">
        <v>1520</v>
      </c>
      <c r="C10662" t="s">
        <v>1145</v>
      </c>
      <c r="E10662" t="s">
        <v>1189</v>
      </c>
      <c r="F10662" t="s">
        <v>1190</v>
      </c>
      <c r="G10662" t="s">
        <v>1191</v>
      </c>
      <c r="H10662" t="s">
        <v>64</v>
      </c>
      <c r="I10662">
        <v>35</v>
      </c>
      <c r="J10662">
        <v>42.83</v>
      </c>
      <c r="K10662">
        <v>1499.05</v>
      </c>
      <c r="L10662" t="s">
        <v>24</v>
      </c>
      <c r="M10662" t="s">
        <v>1192</v>
      </c>
    </row>
    <row r="10663" spans="1:13" hidden="1" x14ac:dyDescent="0.2">
      <c r="A10663" t="s">
        <v>99</v>
      </c>
      <c r="B10663" t="s">
        <v>1520</v>
      </c>
      <c r="C10663" t="s">
        <v>1145</v>
      </c>
      <c r="E10663" t="s">
        <v>1187</v>
      </c>
      <c r="F10663" t="s">
        <v>1188</v>
      </c>
      <c r="G10663" t="s">
        <v>396</v>
      </c>
      <c r="H10663" t="s">
        <v>64</v>
      </c>
      <c r="I10663">
        <v>3.75</v>
      </c>
      <c r="J10663">
        <v>42.83</v>
      </c>
      <c r="K10663">
        <v>160.61250000000001</v>
      </c>
      <c r="L10663" t="s">
        <v>24</v>
      </c>
    </row>
    <row r="10664" spans="1:13" hidden="1" x14ac:dyDescent="0.2">
      <c r="A10664" t="s">
        <v>99</v>
      </c>
      <c r="B10664" t="s">
        <v>1520</v>
      </c>
      <c r="C10664" t="s">
        <v>1145</v>
      </c>
      <c r="E10664" t="s">
        <v>1189</v>
      </c>
      <c r="F10664" t="s">
        <v>1190</v>
      </c>
      <c r="G10664" t="s">
        <v>1191</v>
      </c>
      <c r="H10664" t="s">
        <v>64</v>
      </c>
      <c r="I10664">
        <v>35</v>
      </c>
      <c r="J10664">
        <v>42.83</v>
      </c>
      <c r="K10664">
        <v>1499.05</v>
      </c>
      <c r="L10664" t="s">
        <v>24</v>
      </c>
      <c r="M10664" t="s">
        <v>1192</v>
      </c>
    </row>
    <row r="10665" spans="1:13" hidden="1" x14ac:dyDescent="0.2">
      <c r="A10665" t="s">
        <v>100</v>
      </c>
      <c r="B10665" t="s">
        <v>1520</v>
      </c>
      <c r="C10665" t="s">
        <v>1145</v>
      </c>
      <c r="E10665" t="s">
        <v>1187</v>
      </c>
      <c r="F10665" t="s">
        <v>1188</v>
      </c>
      <c r="G10665" t="s">
        <v>396</v>
      </c>
      <c r="H10665" t="s">
        <v>64</v>
      </c>
      <c r="I10665">
        <v>3.75</v>
      </c>
      <c r="J10665">
        <v>42.83</v>
      </c>
      <c r="K10665">
        <v>160.61250000000001</v>
      </c>
      <c r="L10665" t="s">
        <v>24</v>
      </c>
    </row>
    <row r="10666" spans="1:13" hidden="1" x14ac:dyDescent="0.2">
      <c r="A10666" t="s">
        <v>100</v>
      </c>
      <c r="B10666" t="s">
        <v>1520</v>
      </c>
      <c r="C10666" t="s">
        <v>1145</v>
      </c>
      <c r="E10666" t="s">
        <v>1189</v>
      </c>
      <c r="F10666" t="s">
        <v>1190</v>
      </c>
      <c r="G10666" t="s">
        <v>1191</v>
      </c>
      <c r="H10666" t="s">
        <v>64</v>
      </c>
      <c r="I10666">
        <v>35</v>
      </c>
      <c r="J10666">
        <v>42.83</v>
      </c>
      <c r="K10666">
        <v>1499.05</v>
      </c>
      <c r="L10666" t="s">
        <v>24</v>
      </c>
      <c r="M10666" t="s">
        <v>1192</v>
      </c>
    </row>
    <row r="10667" spans="1:13" hidden="1" x14ac:dyDescent="0.2">
      <c r="A10667" t="s">
        <v>101</v>
      </c>
      <c r="B10667" t="s">
        <v>1520</v>
      </c>
      <c r="C10667" t="s">
        <v>1145</v>
      </c>
      <c r="E10667" t="s">
        <v>1187</v>
      </c>
      <c r="F10667" t="s">
        <v>1188</v>
      </c>
      <c r="G10667" t="s">
        <v>396</v>
      </c>
      <c r="H10667" t="s">
        <v>64</v>
      </c>
      <c r="I10667">
        <v>0</v>
      </c>
      <c r="J10667">
        <v>42.83</v>
      </c>
      <c r="K10667">
        <v>0</v>
      </c>
      <c r="L10667" t="s">
        <v>24</v>
      </c>
    </row>
    <row r="10668" spans="1:13" hidden="1" x14ac:dyDescent="0.2">
      <c r="A10668" t="s">
        <v>101</v>
      </c>
      <c r="B10668" t="s">
        <v>1520</v>
      </c>
      <c r="C10668" t="s">
        <v>1145</v>
      </c>
      <c r="E10668" t="s">
        <v>1189</v>
      </c>
      <c r="F10668" t="s">
        <v>1190</v>
      </c>
      <c r="G10668" t="s">
        <v>1191</v>
      </c>
      <c r="H10668" t="s">
        <v>64</v>
      </c>
      <c r="I10668">
        <v>0</v>
      </c>
      <c r="J10668">
        <v>42.83</v>
      </c>
      <c r="K10668">
        <v>0</v>
      </c>
      <c r="L10668" t="s">
        <v>24</v>
      </c>
      <c r="M10668" t="s">
        <v>1192</v>
      </c>
    </row>
    <row r="10669" spans="1:13" hidden="1" x14ac:dyDescent="0.2">
      <c r="A10669" t="s">
        <v>101</v>
      </c>
      <c r="B10669" t="s">
        <v>1520</v>
      </c>
      <c r="C10669" t="s">
        <v>1145</v>
      </c>
      <c r="E10669" t="s">
        <v>17</v>
      </c>
      <c r="I10669">
        <v>38.75</v>
      </c>
      <c r="J10669">
        <v>42.83</v>
      </c>
      <c r="K10669">
        <v>1659.6624999999999</v>
      </c>
    </row>
    <row r="10670" spans="1:13" hidden="1" x14ac:dyDescent="0.2">
      <c r="A10670" t="s">
        <v>102</v>
      </c>
      <c r="B10670" t="s">
        <v>1520</v>
      </c>
      <c r="C10670" t="s">
        <v>1145</v>
      </c>
      <c r="E10670" t="s">
        <v>1187</v>
      </c>
      <c r="F10670" t="s">
        <v>1188</v>
      </c>
      <c r="G10670" t="s">
        <v>396</v>
      </c>
      <c r="H10670" t="s">
        <v>64</v>
      </c>
      <c r="I10670">
        <v>3.75</v>
      </c>
      <c r="J10670">
        <v>42.83</v>
      </c>
      <c r="K10670">
        <v>160.61250000000001</v>
      </c>
      <c r="L10670" t="s">
        <v>24</v>
      </c>
    </row>
    <row r="10671" spans="1:13" hidden="1" x14ac:dyDescent="0.2">
      <c r="A10671" t="s">
        <v>102</v>
      </c>
      <c r="B10671" t="s">
        <v>1520</v>
      </c>
      <c r="C10671" t="s">
        <v>1145</v>
      </c>
      <c r="E10671" t="s">
        <v>1189</v>
      </c>
      <c r="F10671" t="s">
        <v>1190</v>
      </c>
      <c r="G10671" t="s">
        <v>1191</v>
      </c>
      <c r="H10671" t="s">
        <v>64</v>
      </c>
      <c r="I10671">
        <v>35</v>
      </c>
      <c r="J10671">
        <v>42.83</v>
      </c>
      <c r="K10671">
        <v>1499.05</v>
      </c>
      <c r="L10671" t="s">
        <v>24</v>
      </c>
      <c r="M10671" t="s">
        <v>1192</v>
      </c>
    </row>
    <row r="10672" spans="1:13" hidden="1" x14ac:dyDescent="0.2">
      <c r="A10672" t="s">
        <v>103</v>
      </c>
      <c r="B10672" t="s">
        <v>1520</v>
      </c>
      <c r="C10672" t="s">
        <v>1145</v>
      </c>
      <c r="E10672" t="s">
        <v>1187</v>
      </c>
      <c r="F10672" t="s">
        <v>1188</v>
      </c>
      <c r="G10672" t="s">
        <v>396</v>
      </c>
      <c r="H10672" t="s">
        <v>64</v>
      </c>
      <c r="I10672">
        <v>3.75</v>
      </c>
      <c r="J10672">
        <v>42.83</v>
      </c>
      <c r="K10672">
        <v>160.61250000000001</v>
      </c>
      <c r="L10672" t="s">
        <v>24</v>
      </c>
    </row>
    <row r="10673" spans="1:13" hidden="1" x14ac:dyDescent="0.2">
      <c r="A10673" t="s">
        <v>103</v>
      </c>
      <c r="B10673" t="s">
        <v>1520</v>
      </c>
      <c r="C10673" t="s">
        <v>1145</v>
      </c>
      <c r="E10673" t="s">
        <v>1189</v>
      </c>
      <c r="F10673" t="s">
        <v>1190</v>
      </c>
      <c r="G10673" t="s">
        <v>1191</v>
      </c>
      <c r="H10673" t="s">
        <v>64</v>
      </c>
      <c r="I10673">
        <v>35</v>
      </c>
      <c r="J10673">
        <v>42.83</v>
      </c>
      <c r="K10673">
        <v>1499.05</v>
      </c>
      <c r="L10673" t="s">
        <v>24</v>
      </c>
      <c r="M10673" t="s">
        <v>1192</v>
      </c>
    </row>
    <row r="10674" spans="1:13" hidden="1" x14ac:dyDescent="0.2">
      <c r="A10674" t="s">
        <v>104</v>
      </c>
      <c r="B10674" t="s">
        <v>1520</v>
      </c>
      <c r="C10674" t="s">
        <v>1145</v>
      </c>
      <c r="E10674" t="s">
        <v>1187</v>
      </c>
      <c r="F10674" t="s">
        <v>1188</v>
      </c>
      <c r="G10674" t="s">
        <v>396</v>
      </c>
      <c r="H10674" t="s">
        <v>64</v>
      </c>
      <c r="I10674">
        <v>3.75</v>
      </c>
      <c r="J10674">
        <v>42.83</v>
      </c>
      <c r="K10674">
        <v>160.61250000000001</v>
      </c>
      <c r="L10674" t="s">
        <v>24</v>
      </c>
    </row>
    <row r="10675" spans="1:13" hidden="1" x14ac:dyDescent="0.2">
      <c r="A10675" t="s">
        <v>104</v>
      </c>
      <c r="B10675" t="s">
        <v>1520</v>
      </c>
      <c r="C10675" t="s">
        <v>1145</v>
      </c>
      <c r="E10675" t="s">
        <v>1189</v>
      </c>
      <c r="F10675" t="s">
        <v>1190</v>
      </c>
      <c r="G10675" t="s">
        <v>1191</v>
      </c>
      <c r="H10675" t="s">
        <v>64</v>
      </c>
      <c r="I10675">
        <v>35</v>
      </c>
      <c r="J10675">
        <v>42.83</v>
      </c>
      <c r="K10675">
        <v>1499.05</v>
      </c>
      <c r="L10675" t="s">
        <v>24</v>
      </c>
      <c r="M10675" t="s">
        <v>1192</v>
      </c>
    </row>
    <row r="10676" spans="1:13" hidden="1" x14ac:dyDescent="0.2">
      <c r="A10676" t="s">
        <v>105</v>
      </c>
      <c r="B10676" t="s">
        <v>1520</v>
      </c>
      <c r="C10676" t="s">
        <v>1145</v>
      </c>
      <c r="E10676" t="s">
        <v>1187</v>
      </c>
      <c r="F10676" t="s">
        <v>1188</v>
      </c>
      <c r="G10676" t="s">
        <v>396</v>
      </c>
      <c r="H10676" t="s">
        <v>64</v>
      </c>
      <c r="I10676">
        <v>3.75</v>
      </c>
      <c r="J10676">
        <v>42.83</v>
      </c>
      <c r="K10676">
        <v>160.61250000000001</v>
      </c>
      <c r="L10676" t="s">
        <v>24</v>
      </c>
    </row>
    <row r="10677" spans="1:13" hidden="1" x14ac:dyDescent="0.2">
      <c r="A10677" t="s">
        <v>105</v>
      </c>
      <c r="B10677" t="s">
        <v>1520</v>
      </c>
      <c r="C10677" t="s">
        <v>1145</v>
      </c>
      <c r="E10677" t="s">
        <v>1189</v>
      </c>
      <c r="F10677" t="s">
        <v>1190</v>
      </c>
      <c r="G10677" t="s">
        <v>1191</v>
      </c>
      <c r="H10677" t="s">
        <v>64</v>
      </c>
      <c r="I10677">
        <v>35</v>
      </c>
      <c r="J10677">
        <v>42.83</v>
      </c>
      <c r="K10677">
        <v>1499.05</v>
      </c>
      <c r="L10677" t="s">
        <v>24</v>
      </c>
      <c r="M10677" t="s">
        <v>1192</v>
      </c>
    </row>
    <row r="10678" spans="1:13" hidden="1" x14ac:dyDescent="0.2">
      <c r="A10678" t="s">
        <v>106</v>
      </c>
      <c r="B10678" t="s">
        <v>1520</v>
      </c>
      <c r="C10678" t="s">
        <v>1145</v>
      </c>
      <c r="E10678" t="s">
        <v>1187</v>
      </c>
      <c r="F10678" t="s">
        <v>1188</v>
      </c>
      <c r="G10678" t="s">
        <v>396</v>
      </c>
      <c r="H10678" t="s">
        <v>64</v>
      </c>
      <c r="I10678">
        <v>3.75</v>
      </c>
      <c r="J10678">
        <v>42.83</v>
      </c>
      <c r="K10678">
        <v>160.61250000000001</v>
      </c>
      <c r="L10678" t="s">
        <v>24</v>
      </c>
    </row>
    <row r="10679" spans="1:13" hidden="1" x14ac:dyDescent="0.2">
      <c r="A10679" t="s">
        <v>106</v>
      </c>
      <c r="B10679" t="s">
        <v>1520</v>
      </c>
      <c r="C10679" t="s">
        <v>1145</v>
      </c>
      <c r="E10679" t="s">
        <v>1189</v>
      </c>
      <c r="F10679" t="s">
        <v>1190</v>
      </c>
      <c r="G10679" t="s">
        <v>1191</v>
      </c>
      <c r="H10679" t="s">
        <v>64</v>
      </c>
      <c r="I10679">
        <v>35</v>
      </c>
      <c r="J10679">
        <v>42.83</v>
      </c>
      <c r="K10679">
        <v>1499.05</v>
      </c>
      <c r="L10679" t="s">
        <v>24</v>
      </c>
      <c r="M10679" t="s">
        <v>1192</v>
      </c>
    </row>
    <row r="10680" spans="1:13" hidden="1" x14ac:dyDescent="0.2">
      <c r="A10680" t="s">
        <v>107</v>
      </c>
      <c r="B10680" t="s">
        <v>1520</v>
      </c>
      <c r="C10680" t="s">
        <v>1145</v>
      </c>
      <c r="E10680" t="s">
        <v>1187</v>
      </c>
      <c r="F10680" t="s">
        <v>1188</v>
      </c>
      <c r="G10680" t="s">
        <v>396</v>
      </c>
      <c r="H10680" t="s">
        <v>64</v>
      </c>
      <c r="I10680">
        <v>3.75</v>
      </c>
      <c r="J10680">
        <v>42.83</v>
      </c>
      <c r="K10680">
        <v>160.61250000000001</v>
      </c>
      <c r="L10680" t="s">
        <v>24</v>
      </c>
    </row>
    <row r="10681" spans="1:13" hidden="1" x14ac:dyDescent="0.2">
      <c r="A10681" t="s">
        <v>107</v>
      </c>
      <c r="B10681" t="s">
        <v>1520</v>
      </c>
      <c r="C10681" t="s">
        <v>1145</v>
      </c>
      <c r="E10681" t="s">
        <v>1189</v>
      </c>
      <c r="F10681" t="s">
        <v>1190</v>
      </c>
      <c r="G10681" t="s">
        <v>1191</v>
      </c>
      <c r="H10681" t="s">
        <v>64</v>
      </c>
      <c r="I10681">
        <v>35</v>
      </c>
      <c r="J10681">
        <v>42.83</v>
      </c>
      <c r="K10681">
        <v>1499.05</v>
      </c>
      <c r="L10681" t="s">
        <v>24</v>
      </c>
      <c r="M10681" t="s">
        <v>1192</v>
      </c>
    </row>
    <row r="10682" spans="1:13" hidden="1" x14ac:dyDescent="0.2">
      <c r="A10682" t="s">
        <v>108</v>
      </c>
      <c r="B10682" t="s">
        <v>1520</v>
      </c>
      <c r="C10682" t="s">
        <v>1145</v>
      </c>
      <c r="E10682" t="s">
        <v>1187</v>
      </c>
      <c r="F10682" t="s">
        <v>1188</v>
      </c>
      <c r="G10682" t="s">
        <v>396</v>
      </c>
      <c r="H10682" t="s">
        <v>64</v>
      </c>
      <c r="I10682">
        <v>3.75</v>
      </c>
      <c r="J10682">
        <v>42.83</v>
      </c>
      <c r="K10682">
        <v>160.61250000000001</v>
      </c>
      <c r="L10682" t="s">
        <v>24</v>
      </c>
    </row>
    <row r="10683" spans="1:13" hidden="1" x14ac:dyDescent="0.2">
      <c r="A10683" t="s">
        <v>108</v>
      </c>
      <c r="B10683" t="s">
        <v>1520</v>
      </c>
      <c r="C10683" t="s">
        <v>1145</v>
      </c>
      <c r="E10683" t="s">
        <v>1189</v>
      </c>
      <c r="F10683" t="s">
        <v>1190</v>
      </c>
      <c r="G10683" t="s">
        <v>1191</v>
      </c>
      <c r="H10683" t="s">
        <v>64</v>
      </c>
      <c r="I10683">
        <v>31</v>
      </c>
      <c r="J10683">
        <v>42.83</v>
      </c>
      <c r="K10683">
        <v>1327.73</v>
      </c>
      <c r="L10683" t="s">
        <v>24</v>
      </c>
      <c r="M10683" t="s">
        <v>1192</v>
      </c>
    </row>
    <row r="10684" spans="1:13" hidden="1" x14ac:dyDescent="0.2">
      <c r="A10684" t="s">
        <v>108</v>
      </c>
      <c r="B10684" t="s">
        <v>1520</v>
      </c>
      <c r="C10684" t="s">
        <v>1145</v>
      </c>
      <c r="E10684" t="s">
        <v>17</v>
      </c>
      <c r="I10684">
        <v>4</v>
      </c>
      <c r="J10684">
        <v>42.83</v>
      </c>
      <c r="K10684">
        <v>171.32</v>
      </c>
    </row>
    <row r="10685" spans="1:13" hidden="1" x14ac:dyDescent="0.2">
      <c r="A10685" t="s">
        <v>109</v>
      </c>
      <c r="B10685" t="s">
        <v>1520</v>
      </c>
      <c r="C10685" t="s">
        <v>1145</v>
      </c>
      <c r="E10685" t="s">
        <v>1187</v>
      </c>
      <c r="F10685" t="s">
        <v>1188</v>
      </c>
      <c r="G10685" t="s">
        <v>396</v>
      </c>
      <c r="H10685" t="s">
        <v>64</v>
      </c>
      <c r="I10685">
        <v>0</v>
      </c>
      <c r="J10685">
        <v>42.83</v>
      </c>
      <c r="K10685">
        <v>0</v>
      </c>
      <c r="L10685" t="s">
        <v>24</v>
      </c>
    </row>
    <row r="10686" spans="1:13" hidden="1" x14ac:dyDescent="0.2">
      <c r="A10686" t="s">
        <v>109</v>
      </c>
      <c r="B10686" t="s">
        <v>1520</v>
      </c>
      <c r="C10686" t="s">
        <v>1145</v>
      </c>
      <c r="E10686" t="s">
        <v>1189</v>
      </c>
      <c r="F10686" t="s">
        <v>1190</v>
      </c>
      <c r="G10686" t="s">
        <v>1191</v>
      </c>
      <c r="H10686" t="s">
        <v>64</v>
      </c>
      <c r="I10686">
        <v>0</v>
      </c>
      <c r="J10686">
        <v>42.83</v>
      </c>
      <c r="K10686">
        <v>0</v>
      </c>
      <c r="L10686" t="s">
        <v>24</v>
      </c>
      <c r="M10686" t="s">
        <v>1192</v>
      </c>
    </row>
    <row r="10687" spans="1:13" hidden="1" x14ac:dyDescent="0.2">
      <c r="A10687" t="s">
        <v>109</v>
      </c>
      <c r="B10687" t="s">
        <v>1520</v>
      </c>
      <c r="C10687" t="s">
        <v>1145</v>
      </c>
      <c r="E10687" t="s">
        <v>17</v>
      </c>
      <c r="I10687">
        <v>35</v>
      </c>
      <c r="J10687">
        <v>42.83</v>
      </c>
      <c r="K10687">
        <v>1499.05</v>
      </c>
    </row>
    <row r="10688" spans="1:13" hidden="1" x14ac:dyDescent="0.2">
      <c r="A10688" t="s">
        <v>101</v>
      </c>
      <c r="B10688" t="s">
        <v>1521</v>
      </c>
      <c r="C10688" t="s">
        <v>1145</v>
      </c>
      <c r="E10688" t="s">
        <v>17</v>
      </c>
      <c r="I10688">
        <v>38.75</v>
      </c>
      <c r="J10688">
        <v>55.7</v>
      </c>
      <c r="K10688">
        <v>2158.375</v>
      </c>
    </row>
    <row r="10689" spans="1:14" hidden="1" x14ac:dyDescent="0.2">
      <c r="A10689" t="s">
        <v>102</v>
      </c>
      <c r="B10689" t="s">
        <v>1521</v>
      </c>
      <c r="C10689" t="s">
        <v>1145</v>
      </c>
      <c r="E10689" t="s">
        <v>1195</v>
      </c>
      <c r="F10689" t="s">
        <v>1196</v>
      </c>
      <c r="G10689" t="s">
        <v>134</v>
      </c>
      <c r="H10689" t="s">
        <v>64</v>
      </c>
      <c r="I10689">
        <v>12</v>
      </c>
      <c r="J10689">
        <v>55.7</v>
      </c>
      <c r="K10689">
        <v>668.4</v>
      </c>
      <c r="L10689" t="s">
        <v>24</v>
      </c>
      <c r="M10689" t="s">
        <v>1197</v>
      </c>
    </row>
    <row r="10690" spans="1:14" hidden="1" x14ac:dyDescent="0.2">
      <c r="A10690" t="s">
        <v>102</v>
      </c>
      <c r="B10690" t="s">
        <v>1521</v>
      </c>
      <c r="C10690" t="s">
        <v>1145</v>
      </c>
      <c r="E10690" t="s">
        <v>46</v>
      </c>
      <c r="I10690">
        <v>3</v>
      </c>
      <c r="J10690">
        <v>55.7</v>
      </c>
      <c r="K10690">
        <v>167.1</v>
      </c>
    </row>
    <row r="10691" spans="1:14" hidden="1" x14ac:dyDescent="0.2">
      <c r="A10691" t="s">
        <v>102</v>
      </c>
      <c r="B10691" t="s">
        <v>1521</v>
      </c>
      <c r="C10691" t="s">
        <v>1145</v>
      </c>
      <c r="E10691" t="s">
        <v>20</v>
      </c>
      <c r="I10691">
        <v>8</v>
      </c>
      <c r="J10691">
        <v>55.7</v>
      </c>
      <c r="K10691">
        <v>445.6</v>
      </c>
    </row>
    <row r="10692" spans="1:14" hidden="1" x14ac:dyDescent="0.2">
      <c r="A10692" t="s">
        <v>102</v>
      </c>
      <c r="B10692" t="s">
        <v>1521</v>
      </c>
      <c r="C10692" t="s">
        <v>1145</v>
      </c>
      <c r="E10692" t="s">
        <v>1210</v>
      </c>
      <c r="F10692" t="s">
        <v>1211</v>
      </c>
      <c r="G10692" t="s">
        <v>134</v>
      </c>
      <c r="H10692" t="s">
        <v>64</v>
      </c>
      <c r="I10692">
        <v>7</v>
      </c>
      <c r="J10692">
        <v>55.7</v>
      </c>
      <c r="K10692">
        <v>389.9</v>
      </c>
      <c r="L10692" t="s">
        <v>24</v>
      </c>
      <c r="N10692" t="s">
        <v>1522</v>
      </c>
    </row>
    <row r="10693" spans="1:14" hidden="1" x14ac:dyDescent="0.2">
      <c r="A10693" t="s">
        <v>102</v>
      </c>
      <c r="B10693" t="s">
        <v>1521</v>
      </c>
      <c r="C10693" t="s">
        <v>1145</v>
      </c>
      <c r="E10693" t="s">
        <v>1523</v>
      </c>
      <c r="F10693" t="s">
        <v>1196</v>
      </c>
      <c r="G10693" t="s">
        <v>134</v>
      </c>
      <c r="H10693" t="s">
        <v>64</v>
      </c>
      <c r="I10693">
        <v>8.75</v>
      </c>
      <c r="J10693">
        <v>55.7</v>
      </c>
      <c r="K10693">
        <v>487.375</v>
      </c>
      <c r="L10693" t="s">
        <v>24</v>
      </c>
      <c r="M10693" t="s">
        <v>1197</v>
      </c>
      <c r="N10693" t="s">
        <v>1524</v>
      </c>
    </row>
    <row r="10694" spans="1:14" hidden="1" x14ac:dyDescent="0.2">
      <c r="A10694" t="s">
        <v>103</v>
      </c>
      <c r="B10694" t="s">
        <v>1521</v>
      </c>
      <c r="C10694" t="s">
        <v>1145</v>
      </c>
      <c r="E10694" t="s">
        <v>1195</v>
      </c>
      <c r="F10694" t="s">
        <v>1196</v>
      </c>
      <c r="G10694" t="s">
        <v>134</v>
      </c>
      <c r="H10694" t="s">
        <v>64</v>
      </c>
      <c r="I10694">
        <v>8</v>
      </c>
      <c r="J10694">
        <v>55.7</v>
      </c>
      <c r="K10694">
        <v>445.6</v>
      </c>
      <c r="L10694" t="s">
        <v>24</v>
      </c>
      <c r="M10694" t="s">
        <v>1197</v>
      </c>
    </row>
    <row r="10695" spans="1:14" hidden="1" x14ac:dyDescent="0.2">
      <c r="A10695" t="s">
        <v>103</v>
      </c>
      <c r="B10695" t="s">
        <v>1521</v>
      </c>
      <c r="C10695" t="s">
        <v>1145</v>
      </c>
      <c r="E10695" t="s">
        <v>46</v>
      </c>
      <c r="I10695">
        <v>7</v>
      </c>
      <c r="J10695">
        <v>55.7</v>
      </c>
      <c r="K10695">
        <v>389.9</v>
      </c>
    </row>
    <row r="10696" spans="1:14" hidden="1" x14ac:dyDescent="0.2">
      <c r="A10696" t="s">
        <v>103</v>
      </c>
      <c r="B10696" t="s">
        <v>1521</v>
      </c>
      <c r="C10696" t="s">
        <v>1145</v>
      </c>
      <c r="E10696" t="s">
        <v>20</v>
      </c>
      <c r="I10696">
        <v>4</v>
      </c>
      <c r="J10696">
        <v>55.7</v>
      </c>
      <c r="K10696">
        <v>222.8</v>
      </c>
    </row>
    <row r="10697" spans="1:14" hidden="1" x14ac:dyDescent="0.2">
      <c r="A10697" t="s">
        <v>103</v>
      </c>
      <c r="B10697" t="s">
        <v>1521</v>
      </c>
      <c r="C10697" t="s">
        <v>1145</v>
      </c>
      <c r="E10697" t="s">
        <v>1523</v>
      </c>
      <c r="F10697" t="s">
        <v>1196</v>
      </c>
      <c r="G10697" t="s">
        <v>134</v>
      </c>
      <c r="H10697" t="s">
        <v>64</v>
      </c>
      <c r="I10697">
        <v>12.75</v>
      </c>
      <c r="J10697">
        <v>55.7</v>
      </c>
      <c r="K10697">
        <v>710.17499999999995</v>
      </c>
      <c r="L10697" t="s">
        <v>24</v>
      </c>
      <c r="M10697" t="s">
        <v>1197</v>
      </c>
      <c r="N10697" t="s">
        <v>1525</v>
      </c>
    </row>
    <row r="10698" spans="1:14" hidden="1" x14ac:dyDescent="0.2">
      <c r="A10698" t="s">
        <v>103</v>
      </c>
      <c r="B10698" t="s">
        <v>1521</v>
      </c>
      <c r="C10698" t="s">
        <v>1145</v>
      </c>
      <c r="E10698" t="s">
        <v>17</v>
      </c>
      <c r="I10698">
        <v>3.5</v>
      </c>
      <c r="J10698">
        <v>55.7</v>
      </c>
      <c r="K10698">
        <v>194.95</v>
      </c>
    </row>
    <row r="10699" spans="1:14" hidden="1" x14ac:dyDescent="0.2">
      <c r="A10699" t="s">
        <v>103</v>
      </c>
      <c r="B10699" t="s">
        <v>1521</v>
      </c>
      <c r="C10699" t="s">
        <v>1145</v>
      </c>
      <c r="E10699" t="s">
        <v>1526</v>
      </c>
      <c r="F10699" t="s">
        <v>1196</v>
      </c>
      <c r="G10699" t="s">
        <v>134</v>
      </c>
      <c r="H10699" t="s">
        <v>64</v>
      </c>
      <c r="I10699">
        <v>3.5</v>
      </c>
      <c r="J10699">
        <v>55.7</v>
      </c>
      <c r="K10699">
        <v>194.95</v>
      </c>
      <c r="L10699" t="s">
        <v>24</v>
      </c>
      <c r="M10699" t="s">
        <v>1197</v>
      </c>
      <c r="N10699" t="s">
        <v>1527</v>
      </c>
    </row>
    <row r="10700" spans="1:14" hidden="1" x14ac:dyDescent="0.2">
      <c r="A10700" t="s">
        <v>104</v>
      </c>
      <c r="B10700" t="s">
        <v>1521</v>
      </c>
      <c r="C10700" t="s">
        <v>1145</v>
      </c>
      <c r="E10700" t="s">
        <v>1526</v>
      </c>
      <c r="F10700" t="s">
        <v>1196</v>
      </c>
      <c r="G10700" t="s">
        <v>134</v>
      </c>
      <c r="H10700" t="s">
        <v>64</v>
      </c>
      <c r="I10700">
        <v>9</v>
      </c>
      <c r="J10700">
        <v>55.7</v>
      </c>
      <c r="K10700">
        <v>501.3</v>
      </c>
      <c r="L10700" t="s">
        <v>24</v>
      </c>
      <c r="M10700" t="s">
        <v>1197</v>
      </c>
      <c r="N10700" t="s">
        <v>1528</v>
      </c>
    </row>
    <row r="10701" spans="1:14" hidden="1" x14ac:dyDescent="0.2">
      <c r="A10701" t="s">
        <v>104</v>
      </c>
      <c r="B10701" t="s">
        <v>1521</v>
      </c>
      <c r="C10701" t="s">
        <v>1145</v>
      </c>
      <c r="E10701" t="s">
        <v>46</v>
      </c>
      <c r="I10701">
        <v>6</v>
      </c>
      <c r="J10701">
        <v>55.7</v>
      </c>
      <c r="K10701">
        <v>334.2</v>
      </c>
      <c r="N10701" t="s">
        <v>1529</v>
      </c>
    </row>
    <row r="10702" spans="1:14" hidden="1" x14ac:dyDescent="0.2">
      <c r="A10702" t="s">
        <v>104</v>
      </c>
      <c r="B10702" t="s">
        <v>1521</v>
      </c>
      <c r="C10702" t="s">
        <v>1145</v>
      </c>
      <c r="E10702" t="s">
        <v>20</v>
      </c>
      <c r="I10702">
        <v>7</v>
      </c>
      <c r="J10702">
        <v>55.7</v>
      </c>
      <c r="K10702">
        <v>389.9</v>
      </c>
    </row>
    <row r="10703" spans="1:14" hidden="1" x14ac:dyDescent="0.2">
      <c r="A10703" t="s">
        <v>104</v>
      </c>
      <c r="B10703" t="s">
        <v>1521</v>
      </c>
      <c r="C10703" t="s">
        <v>1145</v>
      </c>
      <c r="E10703" t="s">
        <v>1195</v>
      </c>
      <c r="F10703" t="s">
        <v>1196</v>
      </c>
      <c r="G10703" t="s">
        <v>134</v>
      </c>
      <c r="H10703" t="s">
        <v>64</v>
      </c>
      <c r="I10703">
        <v>8.75</v>
      </c>
      <c r="J10703">
        <v>55.7</v>
      </c>
      <c r="K10703">
        <v>487.375</v>
      </c>
      <c r="L10703" t="s">
        <v>24</v>
      </c>
      <c r="M10703" t="s">
        <v>1197</v>
      </c>
    </row>
    <row r="10704" spans="1:14" hidden="1" x14ac:dyDescent="0.2">
      <c r="A10704" t="s">
        <v>104</v>
      </c>
      <c r="B10704" t="s">
        <v>1521</v>
      </c>
      <c r="C10704" t="s">
        <v>1145</v>
      </c>
      <c r="E10704" t="s">
        <v>17</v>
      </c>
      <c r="I10704">
        <v>8</v>
      </c>
      <c r="J10704">
        <v>55.7</v>
      </c>
      <c r="K10704">
        <v>445.6</v>
      </c>
    </row>
    <row r="10705" spans="1:14" hidden="1" x14ac:dyDescent="0.2">
      <c r="A10705" t="s">
        <v>105</v>
      </c>
      <c r="B10705" t="s">
        <v>1521</v>
      </c>
      <c r="C10705" t="s">
        <v>1145</v>
      </c>
      <c r="E10705" t="s">
        <v>1526</v>
      </c>
      <c r="F10705" t="s">
        <v>1196</v>
      </c>
      <c r="G10705" t="s">
        <v>134</v>
      </c>
      <c r="H10705" t="s">
        <v>64</v>
      </c>
      <c r="I10705">
        <v>5</v>
      </c>
      <c r="J10705">
        <v>55.7</v>
      </c>
      <c r="K10705">
        <v>278.5</v>
      </c>
      <c r="L10705" t="s">
        <v>24</v>
      </c>
      <c r="M10705" t="s">
        <v>1197</v>
      </c>
      <c r="N10705" t="s">
        <v>1528</v>
      </c>
    </row>
    <row r="10706" spans="1:14" hidden="1" x14ac:dyDescent="0.2">
      <c r="A10706" t="s">
        <v>105</v>
      </c>
      <c r="B10706" t="s">
        <v>1521</v>
      </c>
      <c r="C10706" t="s">
        <v>1145</v>
      </c>
      <c r="E10706" t="s">
        <v>1178</v>
      </c>
      <c r="F10706" t="s">
        <v>1179</v>
      </c>
      <c r="G10706" t="s">
        <v>134</v>
      </c>
      <c r="H10706" t="s">
        <v>64</v>
      </c>
      <c r="I10706">
        <v>8</v>
      </c>
      <c r="J10706">
        <v>55.7</v>
      </c>
      <c r="K10706">
        <v>445.6</v>
      </c>
      <c r="L10706" t="s">
        <v>24</v>
      </c>
      <c r="N10706" t="s">
        <v>1529</v>
      </c>
    </row>
    <row r="10707" spans="1:14" hidden="1" x14ac:dyDescent="0.2">
      <c r="A10707" t="s">
        <v>105</v>
      </c>
      <c r="B10707" t="s">
        <v>1521</v>
      </c>
      <c r="C10707" t="s">
        <v>1145</v>
      </c>
      <c r="E10707" t="s">
        <v>20</v>
      </c>
      <c r="I10707">
        <v>5</v>
      </c>
      <c r="J10707">
        <v>55.7</v>
      </c>
      <c r="K10707">
        <v>278.5</v>
      </c>
    </row>
    <row r="10708" spans="1:14" hidden="1" x14ac:dyDescent="0.2">
      <c r="A10708" t="s">
        <v>105</v>
      </c>
      <c r="B10708" t="s">
        <v>1521</v>
      </c>
      <c r="C10708" t="s">
        <v>1145</v>
      </c>
      <c r="E10708" t="s">
        <v>1195</v>
      </c>
      <c r="F10708" t="s">
        <v>1196</v>
      </c>
      <c r="G10708" t="s">
        <v>134</v>
      </c>
      <c r="H10708" t="s">
        <v>64</v>
      </c>
      <c r="I10708">
        <v>8.75</v>
      </c>
      <c r="J10708">
        <v>55.7</v>
      </c>
      <c r="K10708">
        <v>487.375</v>
      </c>
      <c r="L10708" t="s">
        <v>24</v>
      </c>
      <c r="M10708" t="s">
        <v>1197</v>
      </c>
      <c r="N10708" t="s">
        <v>1530</v>
      </c>
    </row>
    <row r="10709" spans="1:14" hidden="1" x14ac:dyDescent="0.2">
      <c r="A10709" t="s">
        <v>105</v>
      </c>
      <c r="B10709" t="s">
        <v>1521</v>
      </c>
      <c r="C10709" t="s">
        <v>1145</v>
      </c>
      <c r="E10709" t="s">
        <v>1195</v>
      </c>
      <c r="F10709" t="s">
        <v>1196</v>
      </c>
      <c r="G10709" t="s">
        <v>134</v>
      </c>
      <c r="H10709" t="s">
        <v>64</v>
      </c>
      <c r="I10709">
        <v>4</v>
      </c>
      <c r="J10709">
        <v>55.7</v>
      </c>
      <c r="K10709">
        <v>222.8</v>
      </c>
      <c r="L10709" t="s">
        <v>24</v>
      </c>
      <c r="M10709" t="s">
        <v>1197</v>
      </c>
      <c r="N10709" t="s">
        <v>1531</v>
      </c>
    </row>
    <row r="10710" spans="1:14" hidden="1" x14ac:dyDescent="0.2">
      <c r="A10710" t="s">
        <v>105</v>
      </c>
      <c r="B10710" t="s">
        <v>1521</v>
      </c>
      <c r="C10710" t="s">
        <v>1145</v>
      </c>
      <c r="E10710" t="s">
        <v>1523</v>
      </c>
      <c r="F10710" t="s">
        <v>1196</v>
      </c>
      <c r="G10710" t="s">
        <v>134</v>
      </c>
      <c r="H10710" t="s">
        <v>64</v>
      </c>
      <c r="I10710">
        <v>8</v>
      </c>
      <c r="J10710">
        <v>55.7</v>
      </c>
      <c r="K10710">
        <v>445.6</v>
      </c>
      <c r="L10710" t="s">
        <v>24</v>
      </c>
      <c r="M10710" t="s">
        <v>1197</v>
      </c>
      <c r="N10710" t="s">
        <v>1532</v>
      </c>
    </row>
    <row r="10711" spans="1:14" hidden="1" x14ac:dyDescent="0.2">
      <c r="A10711" t="s">
        <v>106</v>
      </c>
      <c r="B10711" t="s">
        <v>1521</v>
      </c>
      <c r="C10711" t="s">
        <v>1145</v>
      </c>
      <c r="E10711" t="s">
        <v>1526</v>
      </c>
      <c r="F10711" t="s">
        <v>1196</v>
      </c>
      <c r="G10711" t="s">
        <v>134</v>
      </c>
      <c r="H10711" t="s">
        <v>64</v>
      </c>
      <c r="I10711">
        <v>6</v>
      </c>
      <c r="J10711">
        <v>55.7</v>
      </c>
      <c r="K10711">
        <v>334.2</v>
      </c>
      <c r="L10711" t="s">
        <v>24</v>
      </c>
      <c r="M10711" t="s">
        <v>1197</v>
      </c>
      <c r="N10711" t="s">
        <v>1528</v>
      </c>
    </row>
    <row r="10712" spans="1:14" hidden="1" x14ac:dyDescent="0.2">
      <c r="A10712" t="s">
        <v>106</v>
      </c>
      <c r="B10712" t="s">
        <v>1521</v>
      </c>
      <c r="C10712" t="s">
        <v>1145</v>
      </c>
      <c r="E10712" t="s">
        <v>1195</v>
      </c>
      <c r="F10712" t="s">
        <v>1196</v>
      </c>
      <c r="G10712" t="s">
        <v>134</v>
      </c>
      <c r="H10712" t="s">
        <v>64</v>
      </c>
      <c r="I10712">
        <v>8.75</v>
      </c>
      <c r="J10712">
        <v>55.7</v>
      </c>
      <c r="K10712">
        <v>487.375</v>
      </c>
      <c r="L10712" t="s">
        <v>24</v>
      </c>
      <c r="M10712" t="s">
        <v>1197</v>
      </c>
      <c r="N10712" t="s">
        <v>1533</v>
      </c>
    </row>
    <row r="10713" spans="1:14" hidden="1" x14ac:dyDescent="0.2">
      <c r="A10713" t="s">
        <v>106</v>
      </c>
      <c r="B10713" t="s">
        <v>1521</v>
      </c>
      <c r="C10713" t="s">
        <v>1145</v>
      </c>
      <c r="E10713" t="s">
        <v>46</v>
      </c>
      <c r="I10713">
        <v>12</v>
      </c>
      <c r="J10713">
        <v>55.7</v>
      </c>
      <c r="K10713">
        <v>668.4</v>
      </c>
      <c r="N10713" t="s">
        <v>1534</v>
      </c>
    </row>
    <row r="10714" spans="1:14" hidden="1" x14ac:dyDescent="0.2">
      <c r="A10714" t="s">
        <v>106</v>
      </c>
      <c r="B10714" t="s">
        <v>1521</v>
      </c>
      <c r="C10714" t="s">
        <v>1145</v>
      </c>
      <c r="E10714" t="s">
        <v>1195</v>
      </c>
      <c r="F10714" t="s">
        <v>1196</v>
      </c>
      <c r="G10714" t="s">
        <v>134</v>
      </c>
      <c r="H10714" t="s">
        <v>64</v>
      </c>
      <c r="I10714">
        <v>8</v>
      </c>
      <c r="J10714">
        <v>55.7</v>
      </c>
      <c r="K10714">
        <v>445.6</v>
      </c>
      <c r="L10714" t="s">
        <v>24</v>
      </c>
      <c r="M10714" t="s">
        <v>1197</v>
      </c>
      <c r="N10714" t="s">
        <v>1535</v>
      </c>
    </row>
    <row r="10715" spans="1:14" hidden="1" x14ac:dyDescent="0.2">
      <c r="A10715" t="s">
        <v>106</v>
      </c>
      <c r="B10715" t="s">
        <v>1521</v>
      </c>
      <c r="C10715" t="s">
        <v>1145</v>
      </c>
      <c r="E10715" t="s">
        <v>20</v>
      </c>
      <c r="I10715">
        <v>1</v>
      </c>
      <c r="J10715">
        <v>55.7</v>
      </c>
      <c r="K10715">
        <v>55.7</v>
      </c>
    </row>
    <row r="10716" spans="1:14" hidden="1" x14ac:dyDescent="0.2">
      <c r="A10716" t="s">
        <v>106</v>
      </c>
      <c r="B10716" t="s">
        <v>1521</v>
      </c>
      <c r="C10716" t="s">
        <v>1145</v>
      </c>
      <c r="E10716" t="s">
        <v>1195</v>
      </c>
      <c r="F10716" t="s">
        <v>1196</v>
      </c>
      <c r="G10716" t="s">
        <v>134</v>
      </c>
      <c r="H10716" t="s">
        <v>64</v>
      </c>
      <c r="I10716">
        <v>3</v>
      </c>
      <c r="J10716">
        <v>55.7</v>
      </c>
      <c r="K10716">
        <v>167.1</v>
      </c>
      <c r="L10716" t="s">
        <v>24</v>
      </c>
      <c r="M10716" t="s">
        <v>1197</v>
      </c>
      <c r="N10716" t="s">
        <v>1536</v>
      </c>
    </row>
    <row r="10717" spans="1:14" hidden="1" x14ac:dyDescent="0.2">
      <c r="A10717" t="s">
        <v>107</v>
      </c>
      <c r="B10717" t="s">
        <v>1521</v>
      </c>
      <c r="C10717" t="s">
        <v>1145</v>
      </c>
      <c r="E10717" t="s">
        <v>46</v>
      </c>
      <c r="I10717">
        <v>9.5</v>
      </c>
      <c r="J10717">
        <v>55.7</v>
      </c>
      <c r="K10717">
        <v>529.15</v>
      </c>
      <c r="N10717" t="s">
        <v>1537</v>
      </c>
    </row>
    <row r="10718" spans="1:14" hidden="1" x14ac:dyDescent="0.2">
      <c r="A10718" t="s">
        <v>107</v>
      </c>
      <c r="B10718" t="s">
        <v>1521</v>
      </c>
      <c r="C10718" t="s">
        <v>1145</v>
      </c>
      <c r="E10718" t="s">
        <v>20</v>
      </c>
      <c r="I10718">
        <v>3</v>
      </c>
      <c r="J10718">
        <v>55.7</v>
      </c>
      <c r="K10718">
        <v>167.1</v>
      </c>
    </row>
    <row r="10719" spans="1:14" hidden="1" x14ac:dyDescent="0.2">
      <c r="A10719" t="s">
        <v>107</v>
      </c>
      <c r="B10719" t="s">
        <v>1521</v>
      </c>
      <c r="C10719" t="s">
        <v>1145</v>
      </c>
      <c r="E10719" t="s">
        <v>1195</v>
      </c>
      <c r="F10719" t="s">
        <v>1196</v>
      </c>
      <c r="G10719" t="s">
        <v>134</v>
      </c>
      <c r="H10719" t="s">
        <v>64</v>
      </c>
      <c r="I10719">
        <v>4.25</v>
      </c>
      <c r="J10719">
        <v>55.7</v>
      </c>
      <c r="K10719">
        <v>236.72499999999999</v>
      </c>
      <c r="L10719" t="s">
        <v>24</v>
      </c>
      <c r="M10719" t="s">
        <v>1197</v>
      </c>
      <c r="N10719" t="s">
        <v>1538</v>
      </c>
    </row>
    <row r="10720" spans="1:14" hidden="1" x14ac:dyDescent="0.2">
      <c r="A10720" t="s">
        <v>107</v>
      </c>
      <c r="B10720" t="s">
        <v>1521</v>
      </c>
      <c r="C10720" t="s">
        <v>1145</v>
      </c>
      <c r="E10720" t="s">
        <v>1195</v>
      </c>
      <c r="F10720" t="s">
        <v>1196</v>
      </c>
      <c r="G10720" t="s">
        <v>134</v>
      </c>
      <c r="H10720" t="s">
        <v>64</v>
      </c>
      <c r="I10720">
        <v>2</v>
      </c>
      <c r="J10720">
        <v>55.7</v>
      </c>
      <c r="K10720">
        <v>111.4</v>
      </c>
      <c r="L10720" t="s">
        <v>24</v>
      </c>
      <c r="M10720" t="s">
        <v>1197</v>
      </c>
      <c r="N10720" t="s">
        <v>1539</v>
      </c>
    </row>
    <row r="10721" spans="1:14" hidden="1" x14ac:dyDescent="0.2">
      <c r="A10721" t="s">
        <v>107</v>
      </c>
      <c r="B10721" t="s">
        <v>1521</v>
      </c>
      <c r="C10721" t="s">
        <v>1145</v>
      </c>
      <c r="E10721" t="s">
        <v>1195</v>
      </c>
      <c r="F10721" t="s">
        <v>1196</v>
      </c>
      <c r="G10721" t="s">
        <v>134</v>
      </c>
      <c r="H10721" t="s">
        <v>64</v>
      </c>
      <c r="I10721">
        <v>20</v>
      </c>
      <c r="J10721">
        <v>55.7</v>
      </c>
      <c r="K10721">
        <v>1114</v>
      </c>
      <c r="L10721" t="s">
        <v>24</v>
      </c>
      <c r="M10721" t="s">
        <v>1197</v>
      </c>
      <c r="N10721" t="s">
        <v>1540</v>
      </c>
    </row>
    <row r="10722" spans="1:14" hidden="1" x14ac:dyDescent="0.2">
      <c r="A10722" t="s">
        <v>108</v>
      </c>
      <c r="B10722" t="s">
        <v>1521</v>
      </c>
      <c r="C10722" t="s">
        <v>1145</v>
      </c>
      <c r="E10722" t="s">
        <v>20</v>
      </c>
      <c r="I10722">
        <v>5</v>
      </c>
      <c r="J10722">
        <v>55.7</v>
      </c>
      <c r="K10722">
        <v>278.5</v>
      </c>
    </row>
    <row r="10723" spans="1:14" hidden="1" x14ac:dyDescent="0.2">
      <c r="A10723" t="s">
        <v>108</v>
      </c>
      <c r="B10723" t="s">
        <v>1521</v>
      </c>
      <c r="C10723" t="s">
        <v>1145</v>
      </c>
      <c r="E10723" t="s">
        <v>1526</v>
      </c>
      <c r="F10723" t="s">
        <v>1196</v>
      </c>
      <c r="G10723" t="s">
        <v>134</v>
      </c>
      <c r="H10723" t="s">
        <v>64</v>
      </c>
      <c r="I10723">
        <v>3</v>
      </c>
      <c r="J10723">
        <v>55.7</v>
      </c>
      <c r="K10723">
        <v>167.1</v>
      </c>
      <c r="L10723" t="s">
        <v>24</v>
      </c>
      <c r="M10723" t="s">
        <v>1197</v>
      </c>
      <c r="N10723" t="s">
        <v>1522</v>
      </c>
    </row>
    <row r="10724" spans="1:14" hidden="1" x14ac:dyDescent="0.2">
      <c r="A10724" t="s">
        <v>108</v>
      </c>
      <c r="B10724" t="s">
        <v>1521</v>
      </c>
      <c r="C10724" t="s">
        <v>1145</v>
      </c>
      <c r="E10724" t="s">
        <v>1195</v>
      </c>
      <c r="F10724" t="s">
        <v>1196</v>
      </c>
      <c r="G10724" t="s">
        <v>134</v>
      </c>
      <c r="H10724" t="s">
        <v>64</v>
      </c>
      <c r="I10724">
        <v>26</v>
      </c>
      <c r="J10724">
        <v>55.7</v>
      </c>
      <c r="K10724">
        <v>1448.2</v>
      </c>
      <c r="L10724" t="s">
        <v>24</v>
      </c>
      <c r="M10724" t="s">
        <v>1197</v>
      </c>
      <c r="N10724" t="s">
        <v>1541</v>
      </c>
    </row>
    <row r="10725" spans="1:14" hidden="1" x14ac:dyDescent="0.2">
      <c r="A10725" t="s">
        <v>108</v>
      </c>
      <c r="B10725" t="s">
        <v>1521</v>
      </c>
      <c r="C10725" t="s">
        <v>1145</v>
      </c>
      <c r="E10725" t="s">
        <v>1195</v>
      </c>
      <c r="F10725" t="s">
        <v>1196</v>
      </c>
      <c r="G10725" t="s">
        <v>134</v>
      </c>
      <c r="H10725" t="s">
        <v>64</v>
      </c>
      <c r="I10725">
        <v>4.75</v>
      </c>
      <c r="J10725">
        <v>55.7</v>
      </c>
      <c r="K10725">
        <v>264.57499999999999</v>
      </c>
      <c r="L10725" t="s">
        <v>24</v>
      </c>
      <c r="M10725" t="s">
        <v>1197</v>
      </c>
      <c r="N10725" t="s">
        <v>1542</v>
      </c>
    </row>
    <row r="10726" spans="1:14" hidden="1" x14ac:dyDescent="0.2">
      <c r="A10726" t="s">
        <v>109</v>
      </c>
      <c r="B10726" t="s">
        <v>1521</v>
      </c>
      <c r="C10726" t="s">
        <v>1145</v>
      </c>
      <c r="E10726" t="s">
        <v>17</v>
      </c>
      <c r="I10726">
        <v>22.75</v>
      </c>
      <c r="J10726">
        <v>55.7</v>
      </c>
      <c r="K10726">
        <v>1267.175</v>
      </c>
    </row>
    <row r="10727" spans="1:14" hidden="1" x14ac:dyDescent="0.2">
      <c r="A10727" t="s">
        <v>109</v>
      </c>
      <c r="B10727" t="s">
        <v>1521</v>
      </c>
      <c r="C10727" t="s">
        <v>1145</v>
      </c>
      <c r="E10727" t="s">
        <v>1195</v>
      </c>
      <c r="F10727" t="s">
        <v>1196</v>
      </c>
      <c r="G10727" t="s">
        <v>134</v>
      </c>
      <c r="H10727" t="s">
        <v>64</v>
      </c>
      <c r="I10727">
        <v>16</v>
      </c>
      <c r="J10727">
        <v>55.7</v>
      </c>
      <c r="K10727">
        <v>891.2</v>
      </c>
      <c r="L10727" t="s">
        <v>24</v>
      </c>
      <c r="M10727" t="s">
        <v>1197</v>
      </c>
      <c r="N10727" t="s">
        <v>1543</v>
      </c>
    </row>
    <row r="10728" spans="1:14" hidden="1" x14ac:dyDescent="0.2">
      <c r="A10728" t="s">
        <v>97</v>
      </c>
      <c r="B10728" t="s">
        <v>1544</v>
      </c>
      <c r="C10728" t="s">
        <v>1145</v>
      </c>
      <c r="E10728" t="s">
        <v>79</v>
      </c>
      <c r="I10728">
        <v>7.75</v>
      </c>
      <c r="J10728">
        <v>42.83</v>
      </c>
      <c r="K10728">
        <v>331.9325</v>
      </c>
      <c r="N10728" t="s">
        <v>1545</v>
      </c>
    </row>
    <row r="10729" spans="1:14" hidden="1" x14ac:dyDescent="0.2">
      <c r="A10729" t="s">
        <v>97</v>
      </c>
      <c r="B10729" t="s">
        <v>1544</v>
      </c>
      <c r="C10729" t="s">
        <v>1145</v>
      </c>
      <c r="E10729" t="s">
        <v>20</v>
      </c>
      <c r="I10729">
        <v>5</v>
      </c>
      <c r="J10729">
        <v>42.83</v>
      </c>
      <c r="K10729">
        <v>214.15</v>
      </c>
    </row>
    <row r="10730" spans="1:14" hidden="1" x14ac:dyDescent="0.2">
      <c r="A10730" t="s">
        <v>97</v>
      </c>
      <c r="B10730" t="s">
        <v>1544</v>
      </c>
      <c r="C10730" t="s">
        <v>1145</v>
      </c>
      <c r="E10730" t="s">
        <v>18</v>
      </c>
      <c r="I10730">
        <v>15</v>
      </c>
      <c r="J10730">
        <v>42.83</v>
      </c>
      <c r="K10730">
        <v>642.45000000000005</v>
      </c>
    </row>
    <row r="10731" spans="1:14" hidden="1" x14ac:dyDescent="0.2">
      <c r="A10731" t="s">
        <v>97</v>
      </c>
      <c r="B10731" t="s">
        <v>1544</v>
      </c>
      <c r="C10731" t="s">
        <v>1145</v>
      </c>
      <c r="E10731" t="s">
        <v>1276</v>
      </c>
      <c r="F10731" t="s">
        <v>629</v>
      </c>
      <c r="G10731" t="s">
        <v>134</v>
      </c>
      <c r="H10731" t="s">
        <v>32</v>
      </c>
      <c r="I10731">
        <v>2</v>
      </c>
      <c r="J10731">
        <v>42.83</v>
      </c>
      <c r="K10731">
        <v>85.66</v>
      </c>
      <c r="L10731" t="s">
        <v>162</v>
      </c>
    </row>
    <row r="10732" spans="1:14" hidden="1" x14ac:dyDescent="0.2">
      <c r="A10732" t="s">
        <v>97</v>
      </c>
      <c r="B10732" t="s">
        <v>1544</v>
      </c>
      <c r="C10732" t="s">
        <v>1145</v>
      </c>
      <c r="E10732" t="s">
        <v>1270</v>
      </c>
      <c r="F10732" t="s">
        <v>629</v>
      </c>
      <c r="G10732" t="s">
        <v>134</v>
      </c>
      <c r="H10732" t="s">
        <v>32</v>
      </c>
      <c r="I10732">
        <v>9</v>
      </c>
      <c r="J10732">
        <v>42.83</v>
      </c>
      <c r="K10732">
        <v>385.47</v>
      </c>
      <c r="L10732" t="s">
        <v>162</v>
      </c>
    </row>
    <row r="10733" spans="1:14" hidden="1" x14ac:dyDescent="0.2">
      <c r="A10733" t="s">
        <v>98</v>
      </c>
      <c r="B10733" t="s">
        <v>1544</v>
      </c>
      <c r="C10733" t="s">
        <v>1145</v>
      </c>
      <c r="E10733" t="s">
        <v>20</v>
      </c>
      <c r="I10733">
        <v>4.5</v>
      </c>
      <c r="J10733">
        <v>42.83</v>
      </c>
      <c r="K10733">
        <v>192.73500000000001</v>
      </c>
    </row>
    <row r="10734" spans="1:14" hidden="1" x14ac:dyDescent="0.2">
      <c r="A10734" t="s">
        <v>98</v>
      </c>
      <c r="B10734" t="s">
        <v>1544</v>
      </c>
      <c r="C10734" t="s">
        <v>1145</v>
      </c>
      <c r="E10734" t="s">
        <v>18</v>
      </c>
      <c r="I10734">
        <v>12.25</v>
      </c>
      <c r="J10734">
        <v>42.83</v>
      </c>
      <c r="K10734">
        <v>524.66750000000002</v>
      </c>
    </row>
    <row r="10735" spans="1:14" hidden="1" x14ac:dyDescent="0.2">
      <c r="A10735" t="s">
        <v>98</v>
      </c>
      <c r="B10735" t="s">
        <v>1544</v>
      </c>
      <c r="C10735" t="s">
        <v>1145</v>
      </c>
      <c r="E10735" t="s">
        <v>1276</v>
      </c>
      <c r="F10735" t="s">
        <v>629</v>
      </c>
      <c r="G10735" t="s">
        <v>134</v>
      </c>
      <c r="H10735" t="s">
        <v>32</v>
      </c>
      <c r="I10735">
        <v>4</v>
      </c>
      <c r="J10735">
        <v>42.83</v>
      </c>
      <c r="K10735">
        <v>171.32</v>
      </c>
      <c r="L10735" t="s">
        <v>162</v>
      </c>
    </row>
    <row r="10736" spans="1:14" hidden="1" x14ac:dyDescent="0.2">
      <c r="A10736" t="s">
        <v>98</v>
      </c>
      <c r="B10736" t="s">
        <v>1544</v>
      </c>
      <c r="C10736" t="s">
        <v>1145</v>
      </c>
      <c r="E10736" t="s">
        <v>1270</v>
      </c>
      <c r="F10736" t="s">
        <v>629</v>
      </c>
      <c r="G10736" t="s">
        <v>134</v>
      </c>
      <c r="H10736" t="s">
        <v>32</v>
      </c>
      <c r="I10736">
        <v>18</v>
      </c>
      <c r="J10736">
        <v>42.83</v>
      </c>
      <c r="K10736">
        <v>770.94</v>
      </c>
      <c r="L10736" t="s">
        <v>162</v>
      </c>
    </row>
    <row r="10737" spans="1:14" hidden="1" x14ac:dyDescent="0.2">
      <c r="A10737" t="s">
        <v>99</v>
      </c>
      <c r="B10737" t="s">
        <v>1544</v>
      </c>
      <c r="C10737" t="s">
        <v>1145</v>
      </c>
      <c r="E10737" t="s">
        <v>20</v>
      </c>
      <c r="I10737">
        <v>3</v>
      </c>
      <c r="J10737">
        <v>42.83</v>
      </c>
      <c r="K10737">
        <v>128.49</v>
      </c>
    </row>
    <row r="10738" spans="1:14" hidden="1" x14ac:dyDescent="0.2">
      <c r="A10738" t="s">
        <v>99</v>
      </c>
      <c r="B10738" t="s">
        <v>1544</v>
      </c>
      <c r="C10738" t="s">
        <v>1145</v>
      </c>
      <c r="E10738" t="s">
        <v>18</v>
      </c>
      <c r="I10738">
        <v>8</v>
      </c>
      <c r="J10738">
        <v>42.83</v>
      </c>
      <c r="K10738">
        <v>342.64</v>
      </c>
    </row>
    <row r="10739" spans="1:14" hidden="1" x14ac:dyDescent="0.2">
      <c r="A10739" t="s">
        <v>99</v>
      </c>
      <c r="B10739" t="s">
        <v>1544</v>
      </c>
      <c r="C10739" t="s">
        <v>1145</v>
      </c>
      <c r="E10739" t="s">
        <v>1270</v>
      </c>
      <c r="F10739" t="s">
        <v>629</v>
      </c>
      <c r="G10739" t="s">
        <v>134</v>
      </c>
      <c r="H10739" t="s">
        <v>32</v>
      </c>
      <c r="I10739">
        <v>20</v>
      </c>
      <c r="J10739">
        <v>42.83</v>
      </c>
      <c r="K10739">
        <v>856.6</v>
      </c>
      <c r="L10739" t="s">
        <v>162</v>
      </c>
    </row>
    <row r="10740" spans="1:14" hidden="1" x14ac:dyDescent="0.2">
      <c r="A10740" t="s">
        <v>99</v>
      </c>
      <c r="B10740" t="s">
        <v>1544</v>
      </c>
      <c r="C10740" t="s">
        <v>1145</v>
      </c>
      <c r="E10740" t="s">
        <v>46</v>
      </c>
      <c r="I10740">
        <v>7.75</v>
      </c>
      <c r="J10740">
        <v>42.83</v>
      </c>
      <c r="K10740">
        <v>331.9325</v>
      </c>
      <c r="N10740" t="s">
        <v>1546</v>
      </c>
    </row>
    <row r="10741" spans="1:14" hidden="1" x14ac:dyDescent="0.2">
      <c r="A10741" t="s">
        <v>100</v>
      </c>
      <c r="B10741" t="s">
        <v>1544</v>
      </c>
      <c r="C10741" t="s">
        <v>1145</v>
      </c>
      <c r="E10741" t="s">
        <v>18</v>
      </c>
      <c r="I10741">
        <v>8.75</v>
      </c>
      <c r="J10741">
        <v>42.83</v>
      </c>
      <c r="K10741">
        <v>374.76249999999999</v>
      </c>
    </row>
    <row r="10742" spans="1:14" hidden="1" x14ac:dyDescent="0.2">
      <c r="A10742" t="s">
        <v>100</v>
      </c>
      <c r="B10742" t="s">
        <v>1544</v>
      </c>
      <c r="C10742" t="s">
        <v>1145</v>
      </c>
      <c r="E10742" t="s">
        <v>1270</v>
      </c>
      <c r="F10742" t="s">
        <v>629</v>
      </c>
      <c r="G10742" t="s">
        <v>134</v>
      </c>
      <c r="H10742" t="s">
        <v>32</v>
      </c>
      <c r="I10742">
        <v>30</v>
      </c>
      <c r="J10742">
        <v>42.83</v>
      </c>
      <c r="K10742">
        <v>1284.9000000000001</v>
      </c>
      <c r="L10742" t="s">
        <v>162</v>
      </c>
    </row>
    <row r="10743" spans="1:14" hidden="1" x14ac:dyDescent="0.2">
      <c r="A10743" t="s">
        <v>101</v>
      </c>
      <c r="B10743" t="s">
        <v>1544</v>
      </c>
      <c r="C10743" t="s">
        <v>1145</v>
      </c>
      <c r="E10743" t="s">
        <v>20</v>
      </c>
      <c r="I10743">
        <v>1</v>
      </c>
      <c r="J10743">
        <v>42.83</v>
      </c>
      <c r="K10743">
        <v>42.83</v>
      </c>
    </row>
    <row r="10744" spans="1:14" hidden="1" x14ac:dyDescent="0.2">
      <c r="A10744" t="s">
        <v>101</v>
      </c>
      <c r="B10744" t="s">
        <v>1544</v>
      </c>
      <c r="C10744" t="s">
        <v>1145</v>
      </c>
      <c r="E10744" t="s">
        <v>18</v>
      </c>
      <c r="I10744">
        <v>8</v>
      </c>
      <c r="J10744">
        <v>42.83</v>
      </c>
      <c r="K10744">
        <v>342.64</v>
      </c>
    </row>
    <row r="10745" spans="1:14" hidden="1" x14ac:dyDescent="0.2">
      <c r="A10745" t="s">
        <v>101</v>
      </c>
      <c r="B10745" t="s">
        <v>1544</v>
      </c>
      <c r="C10745" t="s">
        <v>1145</v>
      </c>
      <c r="E10745" t="s">
        <v>1270</v>
      </c>
      <c r="F10745" t="s">
        <v>629</v>
      </c>
      <c r="G10745" t="s">
        <v>134</v>
      </c>
      <c r="H10745" t="s">
        <v>32</v>
      </c>
      <c r="I10745">
        <v>19</v>
      </c>
      <c r="J10745">
        <v>42.83</v>
      </c>
      <c r="K10745">
        <v>813.77</v>
      </c>
      <c r="L10745" t="s">
        <v>162</v>
      </c>
      <c r="N10745" t="s">
        <v>1547</v>
      </c>
    </row>
    <row r="10746" spans="1:14" hidden="1" x14ac:dyDescent="0.2">
      <c r="A10746" t="s">
        <v>101</v>
      </c>
      <c r="B10746" t="s">
        <v>1544</v>
      </c>
      <c r="C10746" t="s">
        <v>1145</v>
      </c>
      <c r="E10746" t="s">
        <v>46</v>
      </c>
      <c r="I10746">
        <v>1</v>
      </c>
      <c r="J10746">
        <v>42.83</v>
      </c>
      <c r="K10746">
        <v>42.83</v>
      </c>
      <c r="N10746" t="s">
        <v>1548</v>
      </c>
    </row>
    <row r="10747" spans="1:14" hidden="1" x14ac:dyDescent="0.2">
      <c r="A10747" t="s">
        <v>101</v>
      </c>
      <c r="B10747" t="s">
        <v>1544</v>
      </c>
      <c r="C10747" t="s">
        <v>1145</v>
      </c>
      <c r="E10747" t="s">
        <v>1276</v>
      </c>
      <c r="F10747" t="s">
        <v>629</v>
      </c>
      <c r="G10747" t="s">
        <v>134</v>
      </c>
      <c r="H10747" t="s">
        <v>32</v>
      </c>
      <c r="I10747">
        <v>2</v>
      </c>
      <c r="J10747">
        <v>42.83</v>
      </c>
      <c r="K10747">
        <v>85.66</v>
      </c>
      <c r="L10747" t="s">
        <v>162</v>
      </c>
    </row>
    <row r="10748" spans="1:14" hidden="1" x14ac:dyDescent="0.2">
      <c r="A10748" t="s">
        <v>102</v>
      </c>
      <c r="B10748" t="s">
        <v>1544</v>
      </c>
      <c r="C10748" t="s">
        <v>1145</v>
      </c>
      <c r="E10748" t="s">
        <v>20</v>
      </c>
      <c r="I10748">
        <v>6</v>
      </c>
      <c r="J10748">
        <v>42.83</v>
      </c>
      <c r="K10748">
        <v>256.98</v>
      </c>
    </row>
    <row r="10749" spans="1:14" hidden="1" x14ac:dyDescent="0.2">
      <c r="A10749" t="s">
        <v>102</v>
      </c>
      <c r="B10749" t="s">
        <v>1544</v>
      </c>
      <c r="C10749" t="s">
        <v>1145</v>
      </c>
      <c r="E10749" t="s">
        <v>18</v>
      </c>
      <c r="I10749">
        <v>5.75</v>
      </c>
      <c r="J10749">
        <v>42.83</v>
      </c>
      <c r="K10749">
        <v>246.27250000000001</v>
      </c>
    </row>
    <row r="10750" spans="1:14" hidden="1" x14ac:dyDescent="0.2">
      <c r="A10750" t="s">
        <v>102</v>
      </c>
      <c r="B10750" t="s">
        <v>1544</v>
      </c>
      <c r="C10750" t="s">
        <v>1145</v>
      </c>
      <c r="E10750" t="s">
        <v>1270</v>
      </c>
      <c r="F10750" t="s">
        <v>629</v>
      </c>
      <c r="G10750" t="s">
        <v>134</v>
      </c>
      <c r="H10750" t="s">
        <v>32</v>
      </c>
      <c r="I10750">
        <v>10</v>
      </c>
      <c r="J10750">
        <v>42.83</v>
      </c>
      <c r="K10750">
        <v>428.3</v>
      </c>
      <c r="L10750" t="s">
        <v>162</v>
      </c>
    </row>
    <row r="10751" spans="1:14" hidden="1" x14ac:dyDescent="0.2">
      <c r="A10751" t="s">
        <v>102</v>
      </c>
      <c r="B10751" t="s">
        <v>1544</v>
      </c>
      <c r="C10751" t="s">
        <v>1145</v>
      </c>
      <c r="E10751" t="s">
        <v>1269</v>
      </c>
      <c r="F10751" t="s">
        <v>629</v>
      </c>
      <c r="G10751" t="s">
        <v>134</v>
      </c>
      <c r="H10751" t="s">
        <v>32</v>
      </c>
      <c r="I10751">
        <v>17</v>
      </c>
      <c r="J10751">
        <v>42.83</v>
      </c>
      <c r="K10751">
        <v>728.11</v>
      </c>
      <c r="L10751" t="s">
        <v>162</v>
      </c>
    </row>
    <row r="10752" spans="1:14" hidden="1" x14ac:dyDescent="0.2">
      <c r="A10752" t="s">
        <v>103</v>
      </c>
      <c r="B10752" t="s">
        <v>1544</v>
      </c>
      <c r="C10752" t="s">
        <v>1145</v>
      </c>
      <c r="E10752" t="s">
        <v>20</v>
      </c>
      <c r="I10752">
        <v>4</v>
      </c>
      <c r="J10752">
        <v>42.83</v>
      </c>
      <c r="K10752">
        <v>171.32</v>
      </c>
    </row>
    <row r="10753" spans="1:12" hidden="1" x14ac:dyDescent="0.2">
      <c r="A10753" t="s">
        <v>103</v>
      </c>
      <c r="B10753" t="s">
        <v>1544</v>
      </c>
      <c r="C10753" t="s">
        <v>1145</v>
      </c>
      <c r="E10753" t="s">
        <v>18</v>
      </c>
      <c r="I10753">
        <v>7.75</v>
      </c>
      <c r="J10753">
        <v>42.83</v>
      </c>
      <c r="K10753">
        <v>331.9325</v>
      </c>
    </row>
    <row r="10754" spans="1:12" hidden="1" x14ac:dyDescent="0.2">
      <c r="A10754" t="s">
        <v>103</v>
      </c>
      <c r="B10754" t="s">
        <v>1544</v>
      </c>
      <c r="C10754" t="s">
        <v>1145</v>
      </c>
      <c r="E10754" t="s">
        <v>1276</v>
      </c>
      <c r="F10754" t="s">
        <v>629</v>
      </c>
      <c r="G10754" t="s">
        <v>134</v>
      </c>
      <c r="H10754" t="s">
        <v>32</v>
      </c>
      <c r="I10754">
        <v>6</v>
      </c>
      <c r="J10754">
        <v>42.83</v>
      </c>
      <c r="K10754">
        <v>256.98</v>
      </c>
      <c r="L10754" t="s">
        <v>162</v>
      </c>
    </row>
    <row r="10755" spans="1:12" hidden="1" x14ac:dyDescent="0.2">
      <c r="A10755" t="s">
        <v>103</v>
      </c>
      <c r="B10755" t="s">
        <v>1544</v>
      </c>
      <c r="C10755" t="s">
        <v>1145</v>
      </c>
      <c r="E10755" t="s">
        <v>1270</v>
      </c>
      <c r="F10755" t="s">
        <v>629</v>
      </c>
      <c r="G10755" t="s">
        <v>134</v>
      </c>
      <c r="H10755" t="s">
        <v>32</v>
      </c>
      <c r="I10755">
        <v>10</v>
      </c>
      <c r="J10755">
        <v>42.83</v>
      </c>
      <c r="K10755">
        <v>428.3</v>
      </c>
      <c r="L10755" t="s">
        <v>162</v>
      </c>
    </row>
    <row r="10756" spans="1:12" hidden="1" x14ac:dyDescent="0.2">
      <c r="A10756" t="s">
        <v>103</v>
      </c>
      <c r="B10756" t="s">
        <v>1544</v>
      </c>
      <c r="C10756" t="s">
        <v>1145</v>
      </c>
      <c r="E10756" t="s">
        <v>1269</v>
      </c>
      <c r="F10756" t="s">
        <v>629</v>
      </c>
      <c r="G10756" t="s">
        <v>134</v>
      </c>
      <c r="H10756" t="s">
        <v>32</v>
      </c>
      <c r="I10756">
        <v>5</v>
      </c>
      <c r="J10756">
        <v>42.83</v>
      </c>
      <c r="K10756">
        <v>214.15</v>
      </c>
      <c r="L10756" t="s">
        <v>162</v>
      </c>
    </row>
    <row r="10757" spans="1:12" hidden="1" x14ac:dyDescent="0.2">
      <c r="A10757" t="s">
        <v>103</v>
      </c>
      <c r="B10757" t="s">
        <v>1544</v>
      </c>
      <c r="C10757" t="s">
        <v>1145</v>
      </c>
      <c r="E10757" t="s">
        <v>557</v>
      </c>
      <c r="I10757">
        <v>6</v>
      </c>
      <c r="J10757">
        <v>42.83</v>
      </c>
      <c r="K10757">
        <v>256.98</v>
      </c>
    </row>
    <row r="10758" spans="1:12" hidden="1" x14ac:dyDescent="0.2">
      <c r="A10758" t="s">
        <v>104</v>
      </c>
      <c r="B10758" t="s">
        <v>1544</v>
      </c>
      <c r="C10758" t="s">
        <v>1145</v>
      </c>
      <c r="E10758" t="s">
        <v>20</v>
      </c>
      <c r="I10758">
        <v>6</v>
      </c>
      <c r="J10758">
        <v>42.83</v>
      </c>
      <c r="K10758">
        <v>256.98</v>
      </c>
    </row>
    <row r="10759" spans="1:12" hidden="1" x14ac:dyDescent="0.2">
      <c r="A10759" t="s">
        <v>104</v>
      </c>
      <c r="B10759" t="s">
        <v>1544</v>
      </c>
      <c r="C10759" t="s">
        <v>1145</v>
      </c>
      <c r="E10759" t="s">
        <v>18</v>
      </c>
      <c r="I10759">
        <v>7.75</v>
      </c>
      <c r="J10759">
        <v>42.83</v>
      </c>
      <c r="K10759">
        <v>331.9325</v>
      </c>
    </row>
    <row r="10760" spans="1:12" hidden="1" x14ac:dyDescent="0.2">
      <c r="A10760" t="s">
        <v>104</v>
      </c>
      <c r="B10760" t="s">
        <v>1544</v>
      </c>
      <c r="C10760" t="s">
        <v>1145</v>
      </c>
      <c r="E10760" t="s">
        <v>1270</v>
      </c>
      <c r="F10760" t="s">
        <v>629</v>
      </c>
      <c r="G10760" t="s">
        <v>134</v>
      </c>
      <c r="H10760" t="s">
        <v>32</v>
      </c>
      <c r="I10760">
        <v>7</v>
      </c>
      <c r="J10760">
        <v>42.83</v>
      </c>
      <c r="K10760">
        <v>299.81</v>
      </c>
      <c r="L10760" t="s">
        <v>162</v>
      </c>
    </row>
    <row r="10761" spans="1:12" hidden="1" x14ac:dyDescent="0.2">
      <c r="A10761" t="s">
        <v>104</v>
      </c>
      <c r="B10761" t="s">
        <v>1544</v>
      </c>
      <c r="C10761" t="s">
        <v>1145</v>
      </c>
      <c r="E10761" t="s">
        <v>1269</v>
      </c>
      <c r="F10761" t="s">
        <v>629</v>
      </c>
      <c r="G10761" t="s">
        <v>134</v>
      </c>
      <c r="H10761" t="s">
        <v>32</v>
      </c>
      <c r="I10761">
        <v>7</v>
      </c>
      <c r="J10761">
        <v>42.83</v>
      </c>
      <c r="K10761">
        <v>299.81</v>
      </c>
      <c r="L10761" t="s">
        <v>162</v>
      </c>
    </row>
    <row r="10762" spans="1:12" hidden="1" x14ac:dyDescent="0.2">
      <c r="A10762" t="s">
        <v>104</v>
      </c>
      <c r="B10762" t="s">
        <v>1544</v>
      </c>
      <c r="C10762" t="s">
        <v>1145</v>
      </c>
      <c r="E10762" t="s">
        <v>557</v>
      </c>
      <c r="I10762">
        <v>11</v>
      </c>
      <c r="J10762">
        <v>42.83</v>
      </c>
      <c r="K10762">
        <v>471.13</v>
      </c>
    </row>
    <row r="10763" spans="1:12" hidden="1" x14ac:dyDescent="0.2">
      <c r="A10763" t="s">
        <v>105</v>
      </c>
      <c r="B10763" t="s">
        <v>1544</v>
      </c>
      <c r="C10763" t="s">
        <v>1145</v>
      </c>
      <c r="E10763" t="s">
        <v>20</v>
      </c>
      <c r="I10763">
        <v>7.75</v>
      </c>
      <c r="J10763">
        <v>42.83</v>
      </c>
      <c r="K10763">
        <v>331.9325</v>
      </c>
    </row>
    <row r="10764" spans="1:12" hidden="1" x14ac:dyDescent="0.2">
      <c r="A10764" t="s">
        <v>105</v>
      </c>
      <c r="B10764" t="s">
        <v>1544</v>
      </c>
      <c r="C10764" t="s">
        <v>1145</v>
      </c>
      <c r="E10764" t="s">
        <v>18</v>
      </c>
      <c r="I10764">
        <v>9</v>
      </c>
      <c r="J10764">
        <v>42.83</v>
      </c>
      <c r="K10764">
        <v>385.47</v>
      </c>
    </row>
    <row r="10765" spans="1:12" hidden="1" x14ac:dyDescent="0.2">
      <c r="A10765" t="s">
        <v>105</v>
      </c>
      <c r="B10765" t="s">
        <v>1544</v>
      </c>
      <c r="C10765" t="s">
        <v>1145</v>
      </c>
      <c r="E10765" t="s">
        <v>1270</v>
      </c>
      <c r="F10765" t="s">
        <v>629</v>
      </c>
      <c r="G10765" t="s">
        <v>134</v>
      </c>
      <c r="H10765" t="s">
        <v>32</v>
      </c>
      <c r="I10765">
        <v>10</v>
      </c>
      <c r="J10765">
        <v>42.83</v>
      </c>
      <c r="K10765">
        <v>428.3</v>
      </c>
      <c r="L10765" t="s">
        <v>162</v>
      </c>
    </row>
    <row r="10766" spans="1:12" hidden="1" x14ac:dyDescent="0.2">
      <c r="A10766" t="s">
        <v>105</v>
      </c>
      <c r="B10766" t="s">
        <v>1544</v>
      </c>
      <c r="C10766" t="s">
        <v>1145</v>
      </c>
      <c r="E10766" t="s">
        <v>1269</v>
      </c>
      <c r="F10766" t="s">
        <v>629</v>
      </c>
      <c r="G10766" t="s">
        <v>134</v>
      </c>
      <c r="H10766" t="s">
        <v>32</v>
      </c>
      <c r="I10766">
        <v>6</v>
      </c>
      <c r="J10766">
        <v>42.83</v>
      </c>
      <c r="K10766">
        <v>256.98</v>
      </c>
      <c r="L10766" t="s">
        <v>162</v>
      </c>
    </row>
    <row r="10767" spans="1:12" hidden="1" x14ac:dyDescent="0.2">
      <c r="A10767" t="s">
        <v>105</v>
      </c>
      <c r="B10767" t="s">
        <v>1544</v>
      </c>
      <c r="C10767" t="s">
        <v>1145</v>
      </c>
      <c r="E10767" t="s">
        <v>557</v>
      </c>
      <c r="I10767">
        <v>6</v>
      </c>
      <c r="J10767">
        <v>42.83</v>
      </c>
      <c r="K10767">
        <v>256.98</v>
      </c>
    </row>
    <row r="10768" spans="1:12" hidden="1" x14ac:dyDescent="0.2">
      <c r="A10768" t="s">
        <v>106</v>
      </c>
      <c r="B10768" t="s">
        <v>1544</v>
      </c>
      <c r="C10768" t="s">
        <v>1145</v>
      </c>
      <c r="E10768" t="s">
        <v>20</v>
      </c>
      <c r="I10768">
        <v>8</v>
      </c>
      <c r="J10768">
        <v>42.83</v>
      </c>
      <c r="K10768">
        <v>342.64</v>
      </c>
    </row>
    <row r="10769" spans="1:14" hidden="1" x14ac:dyDescent="0.2">
      <c r="A10769" t="s">
        <v>106</v>
      </c>
      <c r="B10769" t="s">
        <v>1544</v>
      </c>
      <c r="C10769" t="s">
        <v>1145</v>
      </c>
      <c r="E10769" t="s">
        <v>18</v>
      </c>
      <c r="I10769">
        <v>9</v>
      </c>
      <c r="J10769">
        <v>42.83</v>
      </c>
      <c r="K10769">
        <v>385.47</v>
      </c>
    </row>
    <row r="10770" spans="1:14" hidden="1" x14ac:dyDescent="0.2">
      <c r="A10770" t="s">
        <v>106</v>
      </c>
      <c r="B10770" t="s">
        <v>1544</v>
      </c>
      <c r="C10770" t="s">
        <v>1145</v>
      </c>
      <c r="E10770" t="s">
        <v>1270</v>
      </c>
      <c r="F10770" t="s">
        <v>629</v>
      </c>
      <c r="G10770" t="s">
        <v>134</v>
      </c>
      <c r="H10770" t="s">
        <v>32</v>
      </c>
      <c r="I10770">
        <v>2</v>
      </c>
      <c r="J10770">
        <v>42.83</v>
      </c>
      <c r="K10770">
        <v>85.66</v>
      </c>
      <c r="L10770" t="s">
        <v>162</v>
      </c>
    </row>
    <row r="10771" spans="1:14" hidden="1" x14ac:dyDescent="0.2">
      <c r="A10771" t="s">
        <v>106</v>
      </c>
      <c r="B10771" t="s">
        <v>1544</v>
      </c>
      <c r="C10771" t="s">
        <v>1145</v>
      </c>
      <c r="E10771" t="s">
        <v>557</v>
      </c>
      <c r="I10771">
        <v>2</v>
      </c>
      <c r="J10771">
        <v>42.83</v>
      </c>
      <c r="K10771">
        <v>85.66</v>
      </c>
    </row>
    <row r="10772" spans="1:14" hidden="1" x14ac:dyDescent="0.2">
      <c r="A10772" t="s">
        <v>106</v>
      </c>
      <c r="B10772" t="s">
        <v>1544</v>
      </c>
      <c r="C10772" t="s">
        <v>1145</v>
      </c>
      <c r="E10772" t="s">
        <v>1412</v>
      </c>
      <c r="F10772" t="s">
        <v>1413</v>
      </c>
      <c r="G10772" t="s">
        <v>134</v>
      </c>
      <c r="H10772" t="s">
        <v>32</v>
      </c>
      <c r="I10772">
        <v>10</v>
      </c>
      <c r="J10772">
        <v>42.83</v>
      </c>
      <c r="K10772">
        <v>428.3</v>
      </c>
      <c r="L10772" t="s">
        <v>162</v>
      </c>
      <c r="M10772" t="s">
        <v>1414</v>
      </c>
    </row>
    <row r="10773" spans="1:14" hidden="1" x14ac:dyDescent="0.2">
      <c r="A10773" t="s">
        <v>106</v>
      </c>
      <c r="B10773" t="s">
        <v>1544</v>
      </c>
      <c r="C10773" t="s">
        <v>1145</v>
      </c>
      <c r="E10773" t="s">
        <v>46</v>
      </c>
      <c r="I10773">
        <v>7.75</v>
      </c>
      <c r="J10773">
        <v>42.83</v>
      </c>
      <c r="K10773">
        <v>331.9325</v>
      </c>
      <c r="N10773" t="s">
        <v>1549</v>
      </c>
    </row>
    <row r="10774" spans="1:14" hidden="1" x14ac:dyDescent="0.2">
      <c r="A10774" t="s">
        <v>107</v>
      </c>
      <c r="B10774" t="s">
        <v>1544</v>
      </c>
      <c r="C10774" t="s">
        <v>1145</v>
      </c>
      <c r="E10774" t="s">
        <v>18</v>
      </c>
      <c r="I10774">
        <v>2.75</v>
      </c>
      <c r="J10774">
        <v>42.83</v>
      </c>
      <c r="K10774">
        <v>117.7825</v>
      </c>
    </row>
    <row r="10775" spans="1:14" hidden="1" x14ac:dyDescent="0.2">
      <c r="A10775" t="s">
        <v>107</v>
      </c>
      <c r="B10775" t="s">
        <v>1544</v>
      </c>
      <c r="C10775" t="s">
        <v>1145</v>
      </c>
      <c r="E10775" t="s">
        <v>160</v>
      </c>
      <c r="F10775" t="s">
        <v>161</v>
      </c>
      <c r="G10775" t="s">
        <v>134</v>
      </c>
      <c r="H10775" t="s">
        <v>23</v>
      </c>
      <c r="I10775">
        <v>8</v>
      </c>
      <c r="J10775">
        <v>42.83</v>
      </c>
      <c r="K10775">
        <v>342.64</v>
      </c>
      <c r="L10775" t="s">
        <v>162</v>
      </c>
    </row>
    <row r="10776" spans="1:14" hidden="1" x14ac:dyDescent="0.2">
      <c r="A10776" t="s">
        <v>108</v>
      </c>
      <c r="B10776" t="s">
        <v>1544</v>
      </c>
      <c r="C10776" t="s">
        <v>1145</v>
      </c>
      <c r="E10776" t="s">
        <v>20</v>
      </c>
      <c r="I10776">
        <v>6</v>
      </c>
      <c r="J10776">
        <v>42.83</v>
      </c>
      <c r="K10776">
        <v>256.98</v>
      </c>
    </row>
    <row r="10777" spans="1:14" hidden="1" x14ac:dyDescent="0.2">
      <c r="A10777" t="s">
        <v>108</v>
      </c>
      <c r="B10777" t="s">
        <v>1544</v>
      </c>
      <c r="C10777" t="s">
        <v>1145</v>
      </c>
      <c r="E10777" t="s">
        <v>18</v>
      </c>
      <c r="I10777">
        <v>7.75</v>
      </c>
      <c r="J10777">
        <v>42.83</v>
      </c>
      <c r="K10777">
        <v>331.9325</v>
      </c>
    </row>
    <row r="10778" spans="1:14" hidden="1" x14ac:dyDescent="0.2">
      <c r="A10778" t="s">
        <v>108</v>
      </c>
      <c r="B10778" t="s">
        <v>1544</v>
      </c>
      <c r="C10778" t="s">
        <v>1145</v>
      </c>
      <c r="E10778" t="s">
        <v>1270</v>
      </c>
      <c r="F10778" t="s">
        <v>629</v>
      </c>
      <c r="G10778" t="s">
        <v>134</v>
      </c>
      <c r="H10778" t="s">
        <v>32</v>
      </c>
      <c r="I10778">
        <v>20</v>
      </c>
      <c r="J10778">
        <v>42.83</v>
      </c>
      <c r="K10778">
        <v>856.6</v>
      </c>
      <c r="L10778" t="s">
        <v>162</v>
      </c>
    </row>
    <row r="10779" spans="1:14" hidden="1" x14ac:dyDescent="0.2">
      <c r="A10779" t="s">
        <v>108</v>
      </c>
      <c r="B10779" t="s">
        <v>1544</v>
      </c>
      <c r="C10779" t="s">
        <v>1145</v>
      </c>
      <c r="E10779" t="s">
        <v>1412</v>
      </c>
      <c r="F10779" t="s">
        <v>1413</v>
      </c>
      <c r="G10779" t="s">
        <v>134</v>
      </c>
      <c r="H10779" t="s">
        <v>32</v>
      </c>
      <c r="I10779">
        <v>2</v>
      </c>
      <c r="J10779">
        <v>42.83</v>
      </c>
      <c r="K10779">
        <v>85.66</v>
      </c>
      <c r="L10779" t="s">
        <v>162</v>
      </c>
      <c r="M10779" t="s">
        <v>1414</v>
      </c>
    </row>
    <row r="10780" spans="1:14" hidden="1" x14ac:dyDescent="0.2">
      <c r="A10780" t="s">
        <v>108</v>
      </c>
      <c r="B10780" t="s">
        <v>1544</v>
      </c>
      <c r="C10780" t="s">
        <v>1145</v>
      </c>
      <c r="E10780" t="s">
        <v>46</v>
      </c>
      <c r="I10780">
        <v>3</v>
      </c>
      <c r="J10780">
        <v>42.83</v>
      </c>
      <c r="K10780">
        <v>128.49</v>
      </c>
      <c r="N10780" t="s">
        <v>1550</v>
      </c>
    </row>
    <row r="10781" spans="1:14" hidden="1" x14ac:dyDescent="0.2">
      <c r="A10781" t="s">
        <v>14</v>
      </c>
      <c r="B10781" t="s">
        <v>1551</v>
      </c>
      <c r="C10781" t="s">
        <v>1552</v>
      </c>
      <c r="E10781" t="s">
        <v>17</v>
      </c>
      <c r="I10781">
        <v>8</v>
      </c>
      <c r="J10781">
        <v>0</v>
      </c>
      <c r="K10781">
        <v>0</v>
      </c>
    </row>
    <row r="10782" spans="1:14" hidden="1" x14ac:dyDescent="0.2">
      <c r="A10782" t="s">
        <v>14</v>
      </c>
      <c r="B10782" t="s">
        <v>1551</v>
      </c>
      <c r="C10782" t="s">
        <v>1552</v>
      </c>
      <c r="E10782" t="s">
        <v>20</v>
      </c>
      <c r="I10782">
        <v>3</v>
      </c>
      <c r="J10782">
        <v>0</v>
      </c>
      <c r="K10782">
        <v>0</v>
      </c>
    </row>
    <row r="10783" spans="1:14" hidden="1" x14ac:dyDescent="0.2">
      <c r="A10783" t="s">
        <v>14</v>
      </c>
      <c r="B10783" t="s">
        <v>1551</v>
      </c>
      <c r="C10783" t="s">
        <v>1552</v>
      </c>
      <c r="E10783" t="s">
        <v>1553</v>
      </c>
      <c r="F10783" t="s">
        <v>1554</v>
      </c>
      <c r="G10783" t="s">
        <v>31</v>
      </c>
      <c r="H10783" t="s">
        <v>64</v>
      </c>
      <c r="I10783">
        <v>1</v>
      </c>
      <c r="J10783">
        <v>0</v>
      </c>
      <c r="K10783">
        <v>0</v>
      </c>
      <c r="L10783" t="s">
        <v>24</v>
      </c>
    </row>
    <row r="10784" spans="1:14" hidden="1" x14ac:dyDescent="0.2">
      <c r="A10784" t="s">
        <v>14</v>
      </c>
      <c r="B10784" t="s">
        <v>1551</v>
      </c>
      <c r="C10784" t="s">
        <v>1552</v>
      </c>
      <c r="E10784" t="s">
        <v>1555</v>
      </c>
      <c r="F10784" t="s">
        <v>1554</v>
      </c>
      <c r="G10784" t="s">
        <v>31</v>
      </c>
      <c r="H10784" t="s">
        <v>64</v>
      </c>
      <c r="I10784">
        <v>5</v>
      </c>
      <c r="J10784">
        <v>0</v>
      </c>
      <c r="K10784">
        <v>0</v>
      </c>
      <c r="L10784" t="s">
        <v>24</v>
      </c>
    </row>
    <row r="10785" spans="1:12" hidden="1" x14ac:dyDescent="0.2">
      <c r="A10785" t="s">
        <v>14</v>
      </c>
      <c r="B10785" t="s">
        <v>1551</v>
      </c>
      <c r="C10785" t="s">
        <v>1552</v>
      </c>
      <c r="E10785" t="s">
        <v>1556</v>
      </c>
      <c r="F10785" t="s">
        <v>1554</v>
      </c>
      <c r="G10785" t="s">
        <v>31</v>
      </c>
      <c r="H10785" t="s">
        <v>64</v>
      </c>
      <c r="I10785">
        <v>4</v>
      </c>
      <c r="J10785">
        <v>0</v>
      </c>
      <c r="K10785">
        <v>0</v>
      </c>
      <c r="L10785" t="s">
        <v>24</v>
      </c>
    </row>
    <row r="10786" spans="1:12" hidden="1" x14ac:dyDescent="0.2">
      <c r="A10786" t="s">
        <v>14</v>
      </c>
      <c r="B10786" t="s">
        <v>1551</v>
      </c>
      <c r="C10786" t="s">
        <v>1552</v>
      </c>
      <c r="E10786" t="s">
        <v>1557</v>
      </c>
      <c r="F10786" t="s">
        <v>1558</v>
      </c>
      <c r="G10786" t="s">
        <v>31</v>
      </c>
      <c r="H10786" t="s">
        <v>64</v>
      </c>
      <c r="I10786">
        <v>2</v>
      </c>
      <c r="J10786">
        <v>0</v>
      </c>
      <c r="K10786">
        <v>0</v>
      </c>
      <c r="L10786" t="s">
        <v>24</v>
      </c>
    </row>
    <row r="10787" spans="1:12" hidden="1" x14ac:dyDescent="0.2">
      <c r="A10787" t="s">
        <v>14</v>
      </c>
      <c r="B10787" t="s">
        <v>1551</v>
      </c>
      <c r="C10787" t="s">
        <v>1552</v>
      </c>
      <c r="E10787" t="s">
        <v>1559</v>
      </c>
      <c r="F10787" t="s">
        <v>1560</v>
      </c>
      <c r="G10787" t="s">
        <v>63</v>
      </c>
      <c r="H10787" t="s">
        <v>23</v>
      </c>
      <c r="I10787">
        <v>2</v>
      </c>
      <c r="J10787">
        <v>0</v>
      </c>
      <c r="K10787">
        <v>0</v>
      </c>
      <c r="L10787" t="s">
        <v>24</v>
      </c>
    </row>
    <row r="10788" spans="1:12" hidden="1" x14ac:dyDescent="0.2">
      <c r="A10788" t="s">
        <v>14</v>
      </c>
      <c r="B10788" t="s">
        <v>1551</v>
      </c>
      <c r="C10788" t="s">
        <v>1552</v>
      </c>
      <c r="E10788" t="s">
        <v>1561</v>
      </c>
      <c r="F10788" t="s">
        <v>1562</v>
      </c>
      <c r="G10788" t="s">
        <v>31</v>
      </c>
      <c r="H10788" t="s">
        <v>64</v>
      </c>
      <c r="I10788">
        <v>1</v>
      </c>
      <c r="J10788">
        <v>0</v>
      </c>
      <c r="K10788">
        <v>0</v>
      </c>
      <c r="L10788" t="s">
        <v>24</v>
      </c>
    </row>
    <row r="10789" spans="1:12" hidden="1" x14ac:dyDescent="0.2">
      <c r="A10789" t="s">
        <v>14</v>
      </c>
      <c r="B10789" t="s">
        <v>1551</v>
      </c>
      <c r="C10789" t="s">
        <v>1552</v>
      </c>
      <c r="E10789" t="s">
        <v>1563</v>
      </c>
      <c r="F10789" t="s">
        <v>1564</v>
      </c>
      <c r="G10789" t="s">
        <v>31</v>
      </c>
      <c r="H10789" t="s">
        <v>23</v>
      </c>
      <c r="I10789">
        <v>3</v>
      </c>
      <c r="J10789">
        <v>0</v>
      </c>
      <c r="K10789">
        <v>0</v>
      </c>
      <c r="L10789" t="s">
        <v>24</v>
      </c>
    </row>
    <row r="10790" spans="1:12" hidden="1" x14ac:dyDescent="0.2">
      <c r="A10790" t="s">
        <v>14</v>
      </c>
      <c r="B10790" t="s">
        <v>1551</v>
      </c>
      <c r="C10790" t="s">
        <v>1552</v>
      </c>
      <c r="E10790" t="s">
        <v>1565</v>
      </c>
      <c r="F10790" t="s">
        <v>1564</v>
      </c>
      <c r="G10790" t="s">
        <v>31</v>
      </c>
      <c r="H10790" t="s">
        <v>23</v>
      </c>
      <c r="I10790">
        <v>1</v>
      </c>
      <c r="J10790">
        <v>0</v>
      </c>
      <c r="K10790">
        <v>0</v>
      </c>
      <c r="L10790" t="s">
        <v>24</v>
      </c>
    </row>
    <row r="10791" spans="1:12" hidden="1" x14ac:dyDescent="0.2">
      <c r="A10791" t="s">
        <v>14</v>
      </c>
      <c r="B10791" t="s">
        <v>1551</v>
      </c>
      <c r="C10791" t="s">
        <v>1552</v>
      </c>
      <c r="E10791" t="s">
        <v>1030</v>
      </c>
      <c r="F10791" t="s">
        <v>1031</v>
      </c>
      <c r="I10791">
        <v>8.75</v>
      </c>
      <c r="J10791">
        <v>0</v>
      </c>
      <c r="K10791">
        <v>0</v>
      </c>
      <c r="L10791" t="s">
        <v>24</v>
      </c>
    </row>
    <row r="10792" spans="1:12" hidden="1" x14ac:dyDescent="0.2">
      <c r="A10792" t="s">
        <v>36</v>
      </c>
      <c r="B10792" t="s">
        <v>1551</v>
      </c>
      <c r="C10792" t="s">
        <v>1552</v>
      </c>
      <c r="E10792" t="s">
        <v>20</v>
      </c>
      <c r="I10792">
        <v>4</v>
      </c>
      <c r="J10792">
        <v>0</v>
      </c>
      <c r="K10792">
        <v>0</v>
      </c>
    </row>
    <row r="10793" spans="1:12" hidden="1" x14ac:dyDescent="0.2">
      <c r="A10793" t="s">
        <v>36</v>
      </c>
      <c r="B10793" t="s">
        <v>1551</v>
      </c>
      <c r="C10793" t="s">
        <v>1552</v>
      </c>
      <c r="E10793" t="s">
        <v>1553</v>
      </c>
      <c r="F10793" t="s">
        <v>1554</v>
      </c>
      <c r="G10793" t="s">
        <v>31</v>
      </c>
      <c r="H10793" t="s">
        <v>64</v>
      </c>
      <c r="I10793">
        <v>2</v>
      </c>
      <c r="J10793">
        <v>0</v>
      </c>
      <c r="K10793">
        <v>0</v>
      </c>
      <c r="L10793" t="s">
        <v>24</v>
      </c>
    </row>
    <row r="10794" spans="1:12" hidden="1" x14ac:dyDescent="0.2">
      <c r="A10794" t="s">
        <v>36</v>
      </c>
      <c r="B10794" t="s">
        <v>1551</v>
      </c>
      <c r="C10794" t="s">
        <v>1552</v>
      </c>
      <c r="E10794" t="s">
        <v>1555</v>
      </c>
      <c r="F10794" t="s">
        <v>1554</v>
      </c>
      <c r="G10794" t="s">
        <v>31</v>
      </c>
      <c r="H10794" t="s">
        <v>64</v>
      </c>
      <c r="I10794">
        <v>6</v>
      </c>
      <c r="J10794">
        <v>0</v>
      </c>
      <c r="K10794">
        <v>0</v>
      </c>
      <c r="L10794" t="s">
        <v>24</v>
      </c>
    </row>
    <row r="10795" spans="1:12" hidden="1" x14ac:dyDescent="0.2">
      <c r="A10795" t="s">
        <v>36</v>
      </c>
      <c r="B10795" t="s">
        <v>1551</v>
      </c>
      <c r="C10795" t="s">
        <v>1552</v>
      </c>
      <c r="E10795" t="s">
        <v>1556</v>
      </c>
      <c r="F10795" t="s">
        <v>1554</v>
      </c>
      <c r="G10795" t="s">
        <v>31</v>
      </c>
      <c r="H10795" t="s">
        <v>64</v>
      </c>
      <c r="I10795">
        <v>4</v>
      </c>
      <c r="J10795">
        <v>0</v>
      </c>
      <c r="K10795">
        <v>0</v>
      </c>
      <c r="L10795" t="s">
        <v>24</v>
      </c>
    </row>
    <row r="10796" spans="1:12" hidden="1" x14ac:dyDescent="0.2">
      <c r="A10796" t="s">
        <v>36</v>
      </c>
      <c r="B10796" t="s">
        <v>1551</v>
      </c>
      <c r="C10796" t="s">
        <v>1552</v>
      </c>
      <c r="E10796" t="s">
        <v>1561</v>
      </c>
      <c r="F10796" t="s">
        <v>1562</v>
      </c>
      <c r="G10796" t="s">
        <v>31</v>
      </c>
      <c r="H10796" t="s">
        <v>64</v>
      </c>
      <c r="I10796">
        <v>2</v>
      </c>
      <c r="J10796">
        <v>0</v>
      </c>
      <c r="K10796">
        <v>0</v>
      </c>
      <c r="L10796" t="s">
        <v>24</v>
      </c>
    </row>
    <row r="10797" spans="1:12" hidden="1" x14ac:dyDescent="0.2">
      <c r="A10797" t="s">
        <v>36</v>
      </c>
      <c r="B10797" t="s">
        <v>1551</v>
      </c>
      <c r="C10797" t="s">
        <v>1552</v>
      </c>
      <c r="E10797" t="s">
        <v>1557</v>
      </c>
      <c r="F10797" t="s">
        <v>1558</v>
      </c>
      <c r="G10797" t="s">
        <v>31</v>
      </c>
      <c r="H10797" t="s">
        <v>64</v>
      </c>
      <c r="I10797">
        <v>1</v>
      </c>
      <c r="J10797">
        <v>0</v>
      </c>
      <c r="K10797">
        <v>0</v>
      </c>
      <c r="L10797" t="s">
        <v>24</v>
      </c>
    </row>
    <row r="10798" spans="1:12" hidden="1" x14ac:dyDescent="0.2">
      <c r="A10798" t="s">
        <v>36</v>
      </c>
      <c r="B10798" t="s">
        <v>1551</v>
      </c>
      <c r="C10798" t="s">
        <v>1552</v>
      </c>
      <c r="E10798" t="s">
        <v>1559</v>
      </c>
      <c r="F10798" t="s">
        <v>1560</v>
      </c>
      <c r="G10798" t="s">
        <v>63</v>
      </c>
      <c r="H10798" t="s">
        <v>23</v>
      </c>
      <c r="I10798">
        <v>2</v>
      </c>
      <c r="J10798">
        <v>0</v>
      </c>
      <c r="K10798">
        <v>0</v>
      </c>
      <c r="L10798" t="s">
        <v>24</v>
      </c>
    </row>
    <row r="10799" spans="1:12" hidden="1" x14ac:dyDescent="0.2">
      <c r="A10799" t="s">
        <v>36</v>
      </c>
      <c r="B10799" t="s">
        <v>1551</v>
      </c>
      <c r="C10799" t="s">
        <v>1552</v>
      </c>
      <c r="E10799" t="s">
        <v>1563</v>
      </c>
      <c r="F10799" t="s">
        <v>1564</v>
      </c>
      <c r="G10799" t="s">
        <v>31</v>
      </c>
      <c r="H10799" t="s">
        <v>23</v>
      </c>
      <c r="I10799">
        <v>3</v>
      </c>
      <c r="J10799">
        <v>0</v>
      </c>
      <c r="K10799">
        <v>0</v>
      </c>
      <c r="L10799" t="s">
        <v>24</v>
      </c>
    </row>
    <row r="10800" spans="1:12" hidden="1" x14ac:dyDescent="0.2">
      <c r="A10800" t="s">
        <v>36</v>
      </c>
      <c r="B10800" t="s">
        <v>1551</v>
      </c>
      <c r="C10800" t="s">
        <v>1552</v>
      </c>
      <c r="E10800" t="s">
        <v>1030</v>
      </c>
      <c r="F10800" t="s">
        <v>1031</v>
      </c>
      <c r="I10800">
        <v>7</v>
      </c>
      <c r="J10800">
        <v>0</v>
      </c>
      <c r="K10800">
        <v>0</v>
      </c>
      <c r="L10800" t="s">
        <v>24</v>
      </c>
    </row>
    <row r="10801" spans="1:12" hidden="1" x14ac:dyDescent="0.2">
      <c r="A10801" t="s">
        <v>37</v>
      </c>
      <c r="B10801" t="s">
        <v>1551</v>
      </c>
      <c r="C10801" t="s">
        <v>1552</v>
      </c>
      <c r="E10801" t="s">
        <v>17</v>
      </c>
      <c r="I10801">
        <v>8</v>
      </c>
      <c r="J10801">
        <v>0</v>
      </c>
      <c r="K10801">
        <v>0</v>
      </c>
    </row>
    <row r="10802" spans="1:12" hidden="1" x14ac:dyDescent="0.2">
      <c r="A10802" t="s">
        <v>37</v>
      </c>
      <c r="B10802" t="s">
        <v>1551</v>
      </c>
      <c r="C10802" t="s">
        <v>1552</v>
      </c>
      <c r="E10802" t="s">
        <v>20</v>
      </c>
      <c r="I10802">
        <v>6</v>
      </c>
      <c r="J10802">
        <v>0</v>
      </c>
      <c r="K10802">
        <v>0</v>
      </c>
    </row>
    <row r="10803" spans="1:12" hidden="1" x14ac:dyDescent="0.2">
      <c r="A10803" t="s">
        <v>37</v>
      </c>
      <c r="B10803" t="s">
        <v>1551</v>
      </c>
      <c r="C10803" t="s">
        <v>1552</v>
      </c>
      <c r="E10803" t="s">
        <v>1553</v>
      </c>
      <c r="F10803" t="s">
        <v>1554</v>
      </c>
      <c r="G10803" t="s">
        <v>31</v>
      </c>
      <c r="H10803" t="s">
        <v>64</v>
      </c>
      <c r="I10803">
        <v>3</v>
      </c>
      <c r="J10803">
        <v>0</v>
      </c>
      <c r="K10803">
        <v>0</v>
      </c>
      <c r="L10803" t="s">
        <v>24</v>
      </c>
    </row>
    <row r="10804" spans="1:12" hidden="1" x14ac:dyDescent="0.2">
      <c r="A10804" t="s">
        <v>37</v>
      </c>
      <c r="B10804" t="s">
        <v>1551</v>
      </c>
      <c r="C10804" t="s">
        <v>1552</v>
      </c>
      <c r="E10804" t="s">
        <v>1555</v>
      </c>
      <c r="F10804" t="s">
        <v>1554</v>
      </c>
      <c r="G10804" t="s">
        <v>31</v>
      </c>
      <c r="H10804" t="s">
        <v>64</v>
      </c>
      <c r="I10804">
        <v>5</v>
      </c>
      <c r="J10804">
        <v>0</v>
      </c>
      <c r="K10804">
        <v>0</v>
      </c>
      <c r="L10804" t="s">
        <v>24</v>
      </c>
    </row>
    <row r="10805" spans="1:12" hidden="1" x14ac:dyDescent="0.2">
      <c r="A10805" t="s">
        <v>37</v>
      </c>
      <c r="B10805" t="s">
        <v>1551</v>
      </c>
      <c r="C10805" t="s">
        <v>1552</v>
      </c>
      <c r="E10805" t="s">
        <v>1556</v>
      </c>
      <c r="F10805" t="s">
        <v>1554</v>
      </c>
      <c r="G10805" t="s">
        <v>31</v>
      </c>
      <c r="H10805" t="s">
        <v>64</v>
      </c>
      <c r="I10805">
        <v>3</v>
      </c>
      <c r="J10805">
        <v>0</v>
      </c>
      <c r="K10805">
        <v>0</v>
      </c>
      <c r="L10805" t="s">
        <v>24</v>
      </c>
    </row>
    <row r="10806" spans="1:12" hidden="1" x14ac:dyDescent="0.2">
      <c r="A10806" t="s">
        <v>37</v>
      </c>
      <c r="B10806" t="s">
        <v>1551</v>
      </c>
      <c r="C10806" t="s">
        <v>1552</v>
      </c>
      <c r="E10806" t="s">
        <v>1559</v>
      </c>
      <c r="F10806" t="s">
        <v>1560</v>
      </c>
      <c r="G10806" t="s">
        <v>63</v>
      </c>
      <c r="H10806" t="s">
        <v>23</v>
      </c>
      <c r="I10806">
        <v>1</v>
      </c>
      <c r="J10806">
        <v>0</v>
      </c>
      <c r="K10806">
        <v>0</v>
      </c>
      <c r="L10806" t="s">
        <v>24</v>
      </c>
    </row>
    <row r="10807" spans="1:12" hidden="1" x14ac:dyDescent="0.2">
      <c r="A10807" t="s">
        <v>37</v>
      </c>
      <c r="B10807" t="s">
        <v>1551</v>
      </c>
      <c r="C10807" t="s">
        <v>1552</v>
      </c>
      <c r="E10807" t="s">
        <v>1561</v>
      </c>
      <c r="F10807" t="s">
        <v>1562</v>
      </c>
      <c r="G10807" t="s">
        <v>31</v>
      </c>
      <c r="H10807" t="s">
        <v>64</v>
      </c>
      <c r="I10807">
        <v>2</v>
      </c>
      <c r="J10807">
        <v>0</v>
      </c>
      <c r="K10807">
        <v>0</v>
      </c>
      <c r="L10807" t="s">
        <v>24</v>
      </c>
    </row>
    <row r="10808" spans="1:12" hidden="1" x14ac:dyDescent="0.2">
      <c r="A10808" t="s">
        <v>37</v>
      </c>
      <c r="B10808" t="s">
        <v>1551</v>
      </c>
      <c r="C10808" t="s">
        <v>1552</v>
      </c>
      <c r="E10808" t="s">
        <v>1563</v>
      </c>
      <c r="F10808" t="s">
        <v>1564</v>
      </c>
      <c r="G10808" t="s">
        <v>31</v>
      </c>
      <c r="H10808" t="s">
        <v>23</v>
      </c>
      <c r="I10808">
        <v>2</v>
      </c>
      <c r="J10808">
        <v>0</v>
      </c>
      <c r="K10808">
        <v>0</v>
      </c>
      <c r="L10808" t="s">
        <v>24</v>
      </c>
    </row>
    <row r="10809" spans="1:12" hidden="1" x14ac:dyDescent="0.2">
      <c r="A10809" t="s">
        <v>37</v>
      </c>
      <c r="B10809" t="s">
        <v>1551</v>
      </c>
      <c r="C10809" t="s">
        <v>1552</v>
      </c>
      <c r="E10809" t="s">
        <v>1565</v>
      </c>
      <c r="F10809" t="s">
        <v>1564</v>
      </c>
      <c r="G10809" t="s">
        <v>31</v>
      </c>
      <c r="H10809" t="s">
        <v>23</v>
      </c>
      <c r="I10809">
        <v>1</v>
      </c>
      <c r="J10809">
        <v>0</v>
      </c>
      <c r="K10809">
        <v>0</v>
      </c>
      <c r="L10809" t="s">
        <v>24</v>
      </c>
    </row>
    <row r="10810" spans="1:12" hidden="1" x14ac:dyDescent="0.2">
      <c r="A10810" t="s">
        <v>37</v>
      </c>
      <c r="B10810" t="s">
        <v>1551</v>
      </c>
      <c r="C10810" t="s">
        <v>1552</v>
      </c>
      <c r="E10810" t="s">
        <v>1030</v>
      </c>
      <c r="F10810" t="s">
        <v>1031</v>
      </c>
      <c r="I10810">
        <v>7.75</v>
      </c>
      <c r="J10810">
        <v>0</v>
      </c>
      <c r="K10810">
        <v>0</v>
      </c>
      <c r="L10810" t="s">
        <v>24</v>
      </c>
    </row>
    <row r="10811" spans="1:12" hidden="1" x14ac:dyDescent="0.2">
      <c r="A10811" t="s">
        <v>39</v>
      </c>
      <c r="B10811" t="s">
        <v>1551</v>
      </c>
      <c r="C10811" t="s">
        <v>1552</v>
      </c>
      <c r="E10811" t="s">
        <v>20</v>
      </c>
      <c r="I10811">
        <v>10</v>
      </c>
      <c r="J10811">
        <v>0</v>
      </c>
      <c r="K10811">
        <v>0</v>
      </c>
    </row>
    <row r="10812" spans="1:12" hidden="1" x14ac:dyDescent="0.2">
      <c r="A10812" t="s">
        <v>39</v>
      </c>
      <c r="B10812" t="s">
        <v>1551</v>
      </c>
      <c r="C10812" t="s">
        <v>1552</v>
      </c>
      <c r="E10812" t="s">
        <v>1553</v>
      </c>
      <c r="F10812" t="s">
        <v>1554</v>
      </c>
      <c r="G10812" t="s">
        <v>31</v>
      </c>
      <c r="H10812" t="s">
        <v>64</v>
      </c>
      <c r="I10812">
        <v>15</v>
      </c>
      <c r="J10812">
        <v>0</v>
      </c>
      <c r="K10812">
        <v>0</v>
      </c>
      <c r="L10812" t="s">
        <v>24</v>
      </c>
    </row>
    <row r="10813" spans="1:12" hidden="1" x14ac:dyDescent="0.2">
      <c r="A10813" t="s">
        <v>39</v>
      </c>
      <c r="B10813" t="s">
        <v>1551</v>
      </c>
      <c r="C10813" t="s">
        <v>1552</v>
      </c>
      <c r="E10813" t="s">
        <v>1030</v>
      </c>
      <c r="F10813" t="s">
        <v>1031</v>
      </c>
      <c r="I10813">
        <v>6</v>
      </c>
      <c r="J10813">
        <v>0</v>
      </c>
      <c r="K10813">
        <v>0</v>
      </c>
      <c r="L10813" t="s">
        <v>24</v>
      </c>
    </row>
    <row r="10814" spans="1:12" hidden="1" x14ac:dyDescent="0.2">
      <c r="A10814" t="s">
        <v>44</v>
      </c>
      <c r="B10814" t="s">
        <v>1551</v>
      </c>
      <c r="C10814" t="s">
        <v>1552</v>
      </c>
      <c r="E10814" t="s">
        <v>20</v>
      </c>
      <c r="I10814">
        <v>7</v>
      </c>
      <c r="J10814">
        <v>0</v>
      </c>
      <c r="K10814">
        <v>0</v>
      </c>
    </row>
    <row r="10815" spans="1:12" hidden="1" x14ac:dyDescent="0.2">
      <c r="A10815" t="s">
        <v>44</v>
      </c>
      <c r="B10815" t="s">
        <v>1551</v>
      </c>
      <c r="C10815" t="s">
        <v>1552</v>
      </c>
      <c r="E10815" t="s">
        <v>1557</v>
      </c>
      <c r="F10815" t="s">
        <v>1558</v>
      </c>
      <c r="G10815" t="s">
        <v>31</v>
      </c>
      <c r="H10815" t="s">
        <v>64</v>
      </c>
      <c r="I10815">
        <v>1</v>
      </c>
      <c r="J10815">
        <v>0</v>
      </c>
      <c r="K10815">
        <v>0</v>
      </c>
      <c r="L10815" t="s">
        <v>24</v>
      </c>
    </row>
    <row r="10816" spans="1:12" hidden="1" x14ac:dyDescent="0.2">
      <c r="A10816" t="s">
        <v>44</v>
      </c>
      <c r="B10816" t="s">
        <v>1551</v>
      </c>
      <c r="C10816" t="s">
        <v>1552</v>
      </c>
      <c r="E10816" t="s">
        <v>1559</v>
      </c>
      <c r="F10816" t="s">
        <v>1560</v>
      </c>
      <c r="G10816" t="s">
        <v>63</v>
      </c>
      <c r="H10816" t="s">
        <v>23</v>
      </c>
      <c r="I10816">
        <v>1</v>
      </c>
      <c r="J10816">
        <v>0</v>
      </c>
      <c r="K10816">
        <v>0</v>
      </c>
      <c r="L10816" t="s">
        <v>24</v>
      </c>
    </row>
    <row r="10817" spans="1:12" hidden="1" x14ac:dyDescent="0.2">
      <c r="A10817" t="s">
        <v>44</v>
      </c>
      <c r="B10817" t="s">
        <v>1551</v>
      </c>
      <c r="C10817" t="s">
        <v>1552</v>
      </c>
      <c r="E10817" t="s">
        <v>1561</v>
      </c>
      <c r="F10817" t="s">
        <v>1562</v>
      </c>
      <c r="G10817" t="s">
        <v>31</v>
      </c>
      <c r="H10817" t="s">
        <v>64</v>
      </c>
      <c r="I10817">
        <v>1</v>
      </c>
      <c r="J10817">
        <v>0</v>
      </c>
      <c r="K10817">
        <v>0</v>
      </c>
      <c r="L10817" t="s">
        <v>24</v>
      </c>
    </row>
    <row r="10818" spans="1:12" hidden="1" x14ac:dyDescent="0.2">
      <c r="A10818" t="s">
        <v>44</v>
      </c>
      <c r="B10818" t="s">
        <v>1551</v>
      </c>
      <c r="C10818" t="s">
        <v>1552</v>
      </c>
      <c r="E10818" t="s">
        <v>1553</v>
      </c>
      <c r="F10818" t="s">
        <v>1554</v>
      </c>
      <c r="G10818" t="s">
        <v>31</v>
      </c>
      <c r="H10818" t="s">
        <v>64</v>
      </c>
      <c r="I10818">
        <v>22</v>
      </c>
      <c r="J10818">
        <v>0</v>
      </c>
      <c r="K10818">
        <v>0</v>
      </c>
      <c r="L10818" t="s">
        <v>24</v>
      </c>
    </row>
    <row r="10819" spans="1:12" hidden="1" x14ac:dyDescent="0.2">
      <c r="A10819" t="s">
        <v>44</v>
      </c>
      <c r="B10819" t="s">
        <v>1551</v>
      </c>
      <c r="C10819" t="s">
        <v>1552</v>
      </c>
      <c r="E10819" t="s">
        <v>1030</v>
      </c>
      <c r="F10819" t="s">
        <v>1031</v>
      </c>
      <c r="I10819">
        <v>6.75</v>
      </c>
      <c r="J10819">
        <v>0</v>
      </c>
      <c r="K10819">
        <v>0</v>
      </c>
      <c r="L10819" t="s">
        <v>24</v>
      </c>
    </row>
    <row r="10820" spans="1:12" hidden="1" x14ac:dyDescent="0.2">
      <c r="A10820" t="s">
        <v>47</v>
      </c>
      <c r="B10820" t="s">
        <v>1551</v>
      </c>
      <c r="C10820" t="s">
        <v>1552</v>
      </c>
      <c r="E10820" t="s">
        <v>20</v>
      </c>
      <c r="I10820">
        <v>2</v>
      </c>
      <c r="J10820">
        <v>0</v>
      </c>
      <c r="K10820">
        <v>0</v>
      </c>
    </row>
    <row r="10821" spans="1:12" hidden="1" x14ac:dyDescent="0.2">
      <c r="A10821" t="s">
        <v>47</v>
      </c>
      <c r="B10821" t="s">
        <v>1551</v>
      </c>
      <c r="C10821" t="s">
        <v>1552</v>
      </c>
      <c r="E10821" t="s">
        <v>1553</v>
      </c>
      <c r="F10821" t="s">
        <v>1554</v>
      </c>
      <c r="G10821" t="s">
        <v>31</v>
      </c>
      <c r="H10821" t="s">
        <v>64</v>
      </c>
      <c r="I10821">
        <v>23</v>
      </c>
      <c r="J10821">
        <v>0</v>
      </c>
      <c r="K10821">
        <v>0</v>
      </c>
      <c r="L10821" t="s">
        <v>24</v>
      </c>
    </row>
    <row r="10822" spans="1:12" hidden="1" x14ac:dyDescent="0.2">
      <c r="A10822" t="s">
        <v>47</v>
      </c>
      <c r="B10822" t="s">
        <v>1551</v>
      </c>
      <c r="C10822" t="s">
        <v>1552</v>
      </c>
      <c r="E10822" t="s">
        <v>1561</v>
      </c>
      <c r="F10822" t="s">
        <v>1562</v>
      </c>
      <c r="G10822" t="s">
        <v>31</v>
      </c>
      <c r="H10822" t="s">
        <v>64</v>
      </c>
      <c r="I10822">
        <v>1</v>
      </c>
      <c r="J10822">
        <v>0</v>
      </c>
      <c r="K10822">
        <v>0</v>
      </c>
      <c r="L10822" t="s">
        <v>24</v>
      </c>
    </row>
    <row r="10823" spans="1:12" hidden="1" x14ac:dyDescent="0.2">
      <c r="A10823" t="s">
        <v>47</v>
      </c>
      <c r="B10823" t="s">
        <v>1551</v>
      </c>
      <c r="C10823" t="s">
        <v>1552</v>
      </c>
      <c r="E10823" t="s">
        <v>1030</v>
      </c>
      <c r="F10823" t="s">
        <v>1031</v>
      </c>
      <c r="I10823">
        <v>5</v>
      </c>
      <c r="J10823">
        <v>0</v>
      </c>
      <c r="K10823">
        <v>0</v>
      </c>
      <c r="L10823" t="s">
        <v>24</v>
      </c>
    </row>
    <row r="10824" spans="1:12" hidden="1" x14ac:dyDescent="0.2">
      <c r="A10824" t="s">
        <v>48</v>
      </c>
      <c r="B10824" t="s">
        <v>1551</v>
      </c>
      <c r="C10824" t="s">
        <v>1552</v>
      </c>
      <c r="E10824" t="s">
        <v>20</v>
      </c>
      <c r="I10824">
        <v>4</v>
      </c>
      <c r="J10824">
        <v>0</v>
      </c>
      <c r="K10824">
        <v>0</v>
      </c>
    </row>
    <row r="10825" spans="1:12" hidden="1" x14ac:dyDescent="0.2">
      <c r="A10825" t="s">
        <v>48</v>
      </c>
      <c r="B10825" t="s">
        <v>1551</v>
      </c>
      <c r="C10825" t="s">
        <v>1552</v>
      </c>
      <c r="E10825" t="s">
        <v>1553</v>
      </c>
      <c r="F10825" t="s">
        <v>1554</v>
      </c>
      <c r="G10825" t="s">
        <v>31</v>
      </c>
      <c r="H10825" t="s">
        <v>64</v>
      </c>
      <c r="I10825">
        <v>30</v>
      </c>
      <c r="J10825">
        <v>0</v>
      </c>
      <c r="K10825">
        <v>0</v>
      </c>
      <c r="L10825" t="s">
        <v>24</v>
      </c>
    </row>
    <row r="10826" spans="1:12" hidden="1" x14ac:dyDescent="0.2">
      <c r="A10826" t="s">
        <v>48</v>
      </c>
      <c r="B10826" t="s">
        <v>1551</v>
      </c>
      <c r="C10826" t="s">
        <v>1552</v>
      </c>
      <c r="E10826" t="s">
        <v>1030</v>
      </c>
      <c r="F10826" t="s">
        <v>1031</v>
      </c>
      <c r="I10826">
        <v>4.75</v>
      </c>
      <c r="J10826">
        <v>0</v>
      </c>
      <c r="K10826">
        <v>0</v>
      </c>
      <c r="L10826" t="s">
        <v>24</v>
      </c>
    </row>
    <row r="10827" spans="1:12" hidden="1" x14ac:dyDescent="0.2">
      <c r="A10827" t="s">
        <v>49</v>
      </c>
      <c r="B10827" t="s">
        <v>1551</v>
      </c>
      <c r="C10827" t="s">
        <v>1552</v>
      </c>
      <c r="E10827" t="s">
        <v>20</v>
      </c>
      <c r="I10827">
        <v>12</v>
      </c>
      <c r="J10827">
        <v>0</v>
      </c>
      <c r="K10827">
        <v>0</v>
      </c>
    </row>
    <row r="10828" spans="1:12" hidden="1" x14ac:dyDescent="0.2">
      <c r="A10828" t="s">
        <v>49</v>
      </c>
      <c r="B10828" t="s">
        <v>1551</v>
      </c>
      <c r="C10828" t="s">
        <v>1552</v>
      </c>
      <c r="E10828" t="s">
        <v>1553</v>
      </c>
      <c r="F10828" t="s">
        <v>1554</v>
      </c>
      <c r="G10828" t="s">
        <v>31</v>
      </c>
      <c r="H10828" t="s">
        <v>64</v>
      </c>
      <c r="I10828">
        <v>19</v>
      </c>
      <c r="J10828">
        <v>0</v>
      </c>
      <c r="K10828">
        <v>0</v>
      </c>
      <c r="L10828" t="s">
        <v>24</v>
      </c>
    </row>
    <row r="10829" spans="1:12" hidden="1" x14ac:dyDescent="0.2">
      <c r="A10829" t="s">
        <v>51</v>
      </c>
      <c r="B10829" t="s">
        <v>1551</v>
      </c>
      <c r="C10829" t="s">
        <v>1552</v>
      </c>
      <c r="E10829" t="s">
        <v>20</v>
      </c>
      <c r="I10829">
        <v>3</v>
      </c>
      <c r="J10829">
        <v>0</v>
      </c>
      <c r="K10829">
        <v>0</v>
      </c>
    </row>
    <row r="10830" spans="1:12" hidden="1" x14ac:dyDescent="0.2">
      <c r="A10830" t="s">
        <v>51</v>
      </c>
      <c r="B10830" t="s">
        <v>1551</v>
      </c>
      <c r="C10830" t="s">
        <v>1552</v>
      </c>
      <c r="E10830" t="s">
        <v>1555</v>
      </c>
      <c r="F10830" t="s">
        <v>1554</v>
      </c>
      <c r="G10830" t="s">
        <v>31</v>
      </c>
      <c r="H10830" t="s">
        <v>64</v>
      </c>
      <c r="I10830">
        <v>4</v>
      </c>
      <c r="J10830">
        <v>0</v>
      </c>
      <c r="K10830">
        <v>0</v>
      </c>
      <c r="L10830" t="s">
        <v>24</v>
      </c>
    </row>
    <row r="10831" spans="1:12" hidden="1" x14ac:dyDescent="0.2">
      <c r="A10831" t="s">
        <v>51</v>
      </c>
      <c r="B10831" t="s">
        <v>1551</v>
      </c>
      <c r="C10831" t="s">
        <v>1552</v>
      </c>
      <c r="E10831" t="s">
        <v>1556</v>
      </c>
      <c r="F10831" t="s">
        <v>1554</v>
      </c>
      <c r="G10831" t="s">
        <v>31</v>
      </c>
      <c r="H10831" t="s">
        <v>64</v>
      </c>
      <c r="I10831">
        <v>2</v>
      </c>
      <c r="J10831">
        <v>0</v>
      </c>
      <c r="K10831">
        <v>0</v>
      </c>
      <c r="L10831" t="s">
        <v>24</v>
      </c>
    </row>
    <row r="10832" spans="1:12" hidden="1" x14ac:dyDescent="0.2">
      <c r="A10832" t="s">
        <v>51</v>
      </c>
      <c r="B10832" t="s">
        <v>1551</v>
      </c>
      <c r="C10832" t="s">
        <v>1552</v>
      </c>
      <c r="E10832" t="s">
        <v>1559</v>
      </c>
      <c r="F10832" t="s">
        <v>1560</v>
      </c>
      <c r="G10832" t="s">
        <v>63</v>
      </c>
      <c r="H10832" t="s">
        <v>23</v>
      </c>
      <c r="I10832">
        <v>1</v>
      </c>
      <c r="J10832">
        <v>0</v>
      </c>
      <c r="K10832">
        <v>0</v>
      </c>
      <c r="L10832" t="s">
        <v>24</v>
      </c>
    </row>
    <row r="10833" spans="1:12" hidden="1" x14ac:dyDescent="0.2">
      <c r="A10833" t="s">
        <v>51</v>
      </c>
      <c r="B10833" t="s">
        <v>1551</v>
      </c>
      <c r="C10833" t="s">
        <v>1552</v>
      </c>
      <c r="E10833" t="s">
        <v>1566</v>
      </c>
      <c r="F10833" t="s">
        <v>1567</v>
      </c>
      <c r="G10833" t="s">
        <v>54</v>
      </c>
      <c r="H10833" t="s">
        <v>64</v>
      </c>
      <c r="I10833">
        <v>1</v>
      </c>
      <c r="J10833">
        <v>0</v>
      </c>
      <c r="K10833">
        <v>0</v>
      </c>
      <c r="L10833" t="s">
        <v>24</v>
      </c>
    </row>
    <row r="10834" spans="1:12" hidden="1" x14ac:dyDescent="0.2">
      <c r="A10834" t="s">
        <v>51</v>
      </c>
      <c r="B10834" t="s">
        <v>1551</v>
      </c>
      <c r="C10834" t="s">
        <v>1552</v>
      </c>
      <c r="E10834" t="s">
        <v>1561</v>
      </c>
      <c r="F10834" t="s">
        <v>1562</v>
      </c>
      <c r="G10834" t="s">
        <v>31</v>
      </c>
      <c r="H10834" t="s">
        <v>64</v>
      </c>
      <c r="I10834">
        <v>2</v>
      </c>
      <c r="J10834">
        <v>0</v>
      </c>
      <c r="K10834">
        <v>0</v>
      </c>
      <c r="L10834" t="s">
        <v>24</v>
      </c>
    </row>
    <row r="10835" spans="1:12" hidden="1" x14ac:dyDescent="0.2">
      <c r="A10835" t="s">
        <v>51</v>
      </c>
      <c r="B10835" t="s">
        <v>1551</v>
      </c>
      <c r="C10835" t="s">
        <v>1552</v>
      </c>
      <c r="E10835" t="s">
        <v>1563</v>
      </c>
      <c r="F10835" t="s">
        <v>1564</v>
      </c>
      <c r="G10835" t="s">
        <v>31</v>
      </c>
      <c r="H10835" t="s">
        <v>23</v>
      </c>
      <c r="I10835">
        <v>3</v>
      </c>
      <c r="J10835">
        <v>0</v>
      </c>
      <c r="K10835">
        <v>0</v>
      </c>
      <c r="L10835" t="s">
        <v>24</v>
      </c>
    </row>
    <row r="10836" spans="1:12" hidden="1" x14ac:dyDescent="0.2">
      <c r="A10836" t="s">
        <v>51</v>
      </c>
      <c r="B10836" t="s">
        <v>1551</v>
      </c>
      <c r="C10836" t="s">
        <v>1552</v>
      </c>
      <c r="E10836" t="s">
        <v>1553</v>
      </c>
      <c r="F10836" t="s">
        <v>1554</v>
      </c>
      <c r="G10836" t="s">
        <v>31</v>
      </c>
      <c r="H10836" t="s">
        <v>64</v>
      </c>
      <c r="I10836">
        <v>16</v>
      </c>
      <c r="J10836">
        <v>0</v>
      </c>
      <c r="K10836">
        <v>0</v>
      </c>
      <c r="L10836" t="s">
        <v>24</v>
      </c>
    </row>
    <row r="10837" spans="1:12" hidden="1" x14ac:dyDescent="0.2">
      <c r="A10837" t="s">
        <v>51</v>
      </c>
      <c r="B10837" t="s">
        <v>1551</v>
      </c>
      <c r="C10837" t="s">
        <v>1552</v>
      </c>
      <c r="E10837" t="s">
        <v>1030</v>
      </c>
      <c r="F10837" t="s">
        <v>1031</v>
      </c>
      <c r="I10837">
        <v>7.75</v>
      </c>
      <c r="J10837">
        <v>0</v>
      </c>
      <c r="K10837">
        <v>0</v>
      </c>
      <c r="L10837" t="s">
        <v>24</v>
      </c>
    </row>
    <row r="10838" spans="1:12" hidden="1" x14ac:dyDescent="0.2">
      <c r="A10838" t="s">
        <v>55</v>
      </c>
      <c r="B10838" t="s">
        <v>1551</v>
      </c>
      <c r="C10838" t="s">
        <v>1552</v>
      </c>
      <c r="E10838" t="s">
        <v>17</v>
      </c>
      <c r="I10838">
        <v>4</v>
      </c>
      <c r="J10838">
        <v>0</v>
      </c>
      <c r="K10838">
        <v>0</v>
      </c>
    </row>
    <row r="10839" spans="1:12" hidden="1" x14ac:dyDescent="0.2">
      <c r="A10839" t="s">
        <v>55</v>
      </c>
      <c r="B10839" t="s">
        <v>1551</v>
      </c>
      <c r="C10839" t="s">
        <v>1552</v>
      </c>
      <c r="E10839" t="s">
        <v>20</v>
      </c>
      <c r="I10839">
        <v>5</v>
      </c>
      <c r="J10839">
        <v>0</v>
      </c>
      <c r="K10839">
        <v>0</v>
      </c>
    </row>
    <row r="10840" spans="1:12" hidden="1" x14ac:dyDescent="0.2">
      <c r="A10840" t="s">
        <v>55</v>
      </c>
      <c r="B10840" t="s">
        <v>1551</v>
      </c>
      <c r="C10840" t="s">
        <v>1552</v>
      </c>
      <c r="E10840" t="s">
        <v>366</v>
      </c>
      <c r="F10840" t="s">
        <v>367</v>
      </c>
      <c r="G10840" t="s">
        <v>129</v>
      </c>
      <c r="H10840" t="s">
        <v>192</v>
      </c>
      <c r="I10840">
        <v>5</v>
      </c>
      <c r="J10840">
        <v>0</v>
      </c>
      <c r="K10840">
        <v>0</v>
      </c>
      <c r="L10840" t="s">
        <v>24</v>
      </c>
    </row>
    <row r="10841" spans="1:12" hidden="1" x14ac:dyDescent="0.2">
      <c r="A10841" t="s">
        <v>55</v>
      </c>
      <c r="B10841" t="s">
        <v>1551</v>
      </c>
      <c r="C10841" t="s">
        <v>1552</v>
      </c>
      <c r="E10841" t="s">
        <v>1556</v>
      </c>
      <c r="F10841" t="s">
        <v>1554</v>
      </c>
      <c r="G10841" t="s">
        <v>31</v>
      </c>
      <c r="H10841" t="s">
        <v>64</v>
      </c>
      <c r="I10841">
        <v>3</v>
      </c>
      <c r="J10841">
        <v>0</v>
      </c>
      <c r="K10841">
        <v>0</v>
      </c>
      <c r="L10841" t="s">
        <v>24</v>
      </c>
    </row>
    <row r="10842" spans="1:12" hidden="1" x14ac:dyDescent="0.2">
      <c r="A10842" t="s">
        <v>55</v>
      </c>
      <c r="B10842" t="s">
        <v>1551</v>
      </c>
      <c r="C10842" t="s">
        <v>1552</v>
      </c>
      <c r="E10842" t="s">
        <v>1559</v>
      </c>
      <c r="F10842" t="s">
        <v>1560</v>
      </c>
      <c r="G10842" t="s">
        <v>63</v>
      </c>
      <c r="H10842" t="s">
        <v>23</v>
      </c>
      <c r="I10842">
        <v>1</v>
      </c>
      <c r="J10842">
        <v>0</v>
      </c>
      <c r="K10842">
        <v>0</v>
      </c>
      <c r="L10842" t="s">
        <v>24</v>
      </c>
    </row>
    <row r="10843" spans="1:12" hidden="1" x14ac:dyDescent="0.2">
      <c r="A10843" t="s">
        <v>55</v>
      </c>
      <c r="B10843" t="s">
        <v>1551</v>
      </c>
      <c r="C10843" t="s">
        <v>1552</v>
      </c>
      <c r="E10843" t="s">
        <v>1561</v>
      </c>
      <c r="F10843" t="s">
        <v>1562</v>
      </c>
      <c r="G10843" t="s">
        <v>31</v>
      </c>
      <c r="H10843" t="s">
        <v>64</v>
      </c>
      <c r="I10843">
        <v>1</v>
      </c>
      <c r="J10843">
        <v>0</v>
      </c>
      <c r="K10843">
        <v>0</v>
      </c>
      <c r="L10843" t="s">
        <v>24</v>
      </c>
    </row>
    <row r="10844" spans="1:12" hidden="1" x14ac:dyDescent="0.2">
      <c r="A10844" t="s">
        <v>55</v>
      </c>
      <c r="B10844" t="s">
        <v>1551</v>
      </c>
      <c r="C10844" t="s">
        <v>1552</v>
      </c>
      <c r="E10844" t="s">
        <v>1568</v>
      </c>
      <c r="F10844" t="s">
        <v>1564</v>
      </c>
      <c r="G10844" t="s">
        <v>31</v>
      </c>
      <c r="H10844" t="s">
        <v>23</v>
      </c>
      <c r="I10844">
        <v>1</v>
      </c>
      <c r="J10844">
        <v>0</v>
      </c>
      <c r="K10844">
        <v>0</v>
      </c>
      <c r="L10844" t="s">
        <v>24</v>
      </c>
    </row>
    <row r="10845" spans="1:12" hidden="1" x14ac:dyDescent="0.2">
      <c r="A10845" t="s">
        <v>55</v>
      </c>
      <c r="B10845" t="s">
        <v>1551</v>
      </c>
      <c r="C10845" t="s">
        <v>1552</v>
      </c>
      <c r="E10845" t="s">
        <v>1563</v>
      </c>
      <c r="F10845" t="s">
        <v>1564</v>
      </c>
      <c r="G10845" t="s">
        <v>31</v>
      </c>
      <c r="H10845" t="s">
        <v>23</v>
      </c>
      <c r="I10845">
        <v>3</v>
      </c>
      <c r="J10845">
        <v>0</v>
      </c>
      <c r="K10845">
        <v>0</v>
      </c>
      <c r="L10845" t="s">
        <v>24</v>
      </c>
    </row>
    <row r="10846" spans="1:12" hidden="1" x14ac:dyDescent="0.2">
      <c r="A10846" t="s">
        <v>55</v>
      </c>
      <c r="B10846" t="s">
        <v>1551</v>
      </c>
      <c r="C10846" t="s">
        <v>1552</v>
      </c>
      <c r="E10846" t="s">
        <v>1030</v>
      </c>
      <c r="F10846" t="s">
        <v>1031</v>
      </c>
      <c r="I10846">
        <v>8</v>
      </c>
      <c r="J10846">
        <v>0</v>
      </c>
      <c r="K10846">
        <v>0</v>
      </c>
      <c r="L10846" t="s">
        <v>24</v>
      </c>
    </row>
    <row r="10847" spans="1:12" hidden="1" x14ac:dyDescent="0.2">
      <c r="A10847" t="s">
        <v>56</v>
      </c>
      <c r="B10847" t="s">
        <v>1551</v>
      </c>
      <c r="C10847" t="s">
        <v>1552</v>
      </c>
      <c r="E10847" t="s">
        <v>20</v>
      </c>
      <c r="I10847">
        <v>7</v>
      </c>
      <c r="J10847">
        <v>0</v>
      </c>
      <c r="K10847">
        <v>0</v>
      </c>
    </row>
    <row r="10848" spans="1:12" hidden="1" x14ac:dyDescent="0.2">
      <c r="A10848" t="s">
        <v>56</v>
      </c>
      <c r="B10848" t="s">
        <v>1551</v>
      </c>
      <c r="C10848" t="s">
        <v>1552</v>
      </c>
      <c r="E10848" t="s">
        <v>1557</v>
      </c>
      <c r="F10848" t="s">
        <v>1558</v>
      </c>
      <c r="G10848" t="s">
        <v>31</v>
      </c>
      <c r="H10848" t="s">
        <v>64</v>
      </c>
      <c r="I10848">
        <v>3</v>
      </c>
      <c r="J10848">
        <v>0</v>
      </c>
      <c r="K10848">
        <v>0</v>
      </c>
      <c r="L10848" t="s">
        <v>24</v>
      </c>
    </row>
    <row r="10849" spans="1:14" hidden="1" x14ac:dyDescent="0.2">
      <c r="A10849" t="s">
        <v>56</v>
      </c>
      <c r="B10849" t="s">
        <v>1551</v>
      </c>
      <c r="C10849" t="s">
        <v>1552</v>
      </c>
      <c r="E10849" t="s">
        <v>1559</v>
      </c>
      <c r="F10849" t="s">
        <v>1560</v>
      </c>
      <c r="G10849" t="s">
        <v>63</v>
      </c>
      <c r="H10849" t="s">
        <v>23</v>
      </c>
      <c r="I10849">
        <v>1</v>
      </c>
      <c r="J10849">
        <v>0</v>
      </c>
      <c r="K10849">
        <v>0</v>
      </c>
      <c r="L10849" t="s">
        <v>24</v>
      </c>
    </row>
    <row r="10850" spans="1:14" hidden="1" x14ac:dyDescent="0.2">
      <c r="A10850" t="s">
        <v>56</v>
      </c>
      <c r="B10850" t="s">
        <v>1551</v>
      </c>
      <c r="C10850" t="s">
        <v>1552</v>
      </c>
      <c r="E10850" t="s">
        <v>1561</v>
      </c>
      <c r="F10850" t="s">
        <v>1562</v>
      </c>
      <c r="G10850" t="s">
        <v>31</v>
      </c>
      <c r="H10850" t="s">
        <v>64</v>
      </c>
      <c r="I10850">
        <v>3</v>
      </c>
      <c r="J10850">
        <v>0</v>
      </c>
      <c r="K10850">
        <v>0</v>
      </c>
      <c r="L10850" t="s">
        <v>24</v>
      </c>
    </row>
    <row r="10851" spans="1:14" hidden="1" x14ac:dyDescent="0.2">
      <c r="A10851" t="s">
        <v>56</v>
      </c>
      <c r="B10851" t="s">
        <v>1551</v>
      </c>
      <c r="C10851" t="s">
        <v>1552</v>
      </c>
      <c r="E10851" t="s">
        <v>1563</v>
      </c>
      <c r="F10851" t="s">
        <v>1564</v>
      </c>
      <c r="G10851" t="s">
        <v>31</v>
      </c>
      <c r="H10851" t="s">
        <v>23</v>
      </c>
      <c r="I10851">
        <v>1</v>
      </c>
      <c r="J10851">
        <v>0</v>
      </c>
      <c r="K10851">
        <v>0</v>
      </c>
      <c r="L10851" t="s">
        <v>24</v>
      </c>
    </row>
    <row r="10852" spans="1:14" hidden="1" x14ac:dyDescent="0.2">
      <c r="A10852" t="s">
        <v>56</v>
      </c>
      <c r="B10852" t="s">
        <v>1551</v>
      </c>
      <c r="C10852" t="s">
        <v>1552</v>
      </c>
      <c r="E10852" t="s">
        <v>366</v>
      </c>
      <c r="F10852" t="s">
        <v>367</v>
      </c>
      <c r="G10852" t="s">
        <v>129</v>
      </c>
      <c r="H10852" t="s">
        <v>192</v>
      </c>
      <c r="I10852">
        <v>10</v>
      </c>
      <c r="J10852">
        <v>0</v>
      </c>
      <c r="K10852">
        <v>0</v>
      </c>
      <c r="L10852" t="s">
        <v>24</v>
      </c>
    </row>
    <row r="10853" spans="1:14" hidden="1" x14ac:dyDescent="0.2">
      <c r="A10853" t="s">
        <v>56</v>
      </c>
      <c r="B10853" t="s">
        <v>1551</v>
      </c>
      <c r="C10853" t="s">
        <v>1552</v>
      </c>
      <c r="E10853" t="s">
        <v>1556</v>
      </c>
      <c r="F10853" t="s">
        <v>1554</v>
      </c>
      <c r="G10853" t="s">
        <v>31</v>
      </c>
      <c r="H10853" t="s">
        <v>64</v>
      </c>
      <c r="I10853">
        <v>5</v>
      </c>
      <c r="J10853">
        <v>0</v>
      </c>
      <c r="K10853">
        <v>0</v>
      </c>
      <c r="L10853" t="s">
        <v>24</v>
      </c>
    </row>
    <row r="10854" spans="1:14" hidden="1" x14ac:dyDescent="0.2">
      <c r="A10854" t="s">
        <v>56</v>
      </c>
      <c r="B10854" t="s">
        <v>1551</v>
      </c>
      <c r="C10854" t="s">
        <v>1552</v>
      </c>
      <c r="E10854" t="s">
        <v>1030</v>
      </c>
      <c r="F10854" t="s">
        <v>1031</v>
      </c>
      <c r="I10854">
        <v>8.75</v>
      </c>
      <c r="J10854">
        <v>0</v>
      </c>
      <c r="K10854">
        <v>0</v>
      </c>
      <c r="L10854" t="s">
        <v>24</v>
      </c>
    </row>
    <row r="10855" spans="1:14" hidden="1" x14ac:dyDescent="0.2">
      <c r="A10855" t="s">
        <v>60</v>
      </c>
      <c r="B10855" t="s">
        <v>1551</v>
      </c>
      <c r="C10855" t="s">
        <v>1552</v>
      </c>
      <c r="E10855" t="s">
        <v>17</v>
      </c>
      <c r="I10855">
        <v>4</v>
      </c>
      <c r="J10855">
        <v>0</v>
      </c>
      <c r="K10855">
        <v>0</v>
      </c>
    </row>
    <row r="10856" spans="1:14" hidden="1" x14ac:dyDescent="0.2">
      <c r="A10856" t="s">
        <v>60</v>
      </c>
      <c r="B10856" t="s">
        <v>1551</v>
      </c>
      <c r="C10856" t="s">
        <v>1552</v>
      </c>
      <c r="E10856" t="s">
        <v>20</v>
      </c>
      <c r="I10856">
        <v>12</v>
      </c>
      <c r="J10856">
        <v>0</v>
      </c>
      <c r="K10856">
        <v>0</v>
      </c>
    </row>
    <row r="10857" spans="1:14" hidden="1" x14ac:dyDescent="0.2">
      <c r="A10857" t="s">
        <v>60</v>
      </c>
      <c r="B10857" t="s">
        <v>1551</v>
      </c>
      <c r="C10857" t="s">
        <v>1552</v>
      </c>
      <c r="E10857" t="s">
        <v>1555</v>
      </c>
      <c r="F10857" t="s">
        <v>1554</v>
      </c>
      <c r="G10857" t="s">
        <v>31</v>
      </c>
      <c r="H10857" t="s">
        <v>64</v>
      </c>
      <c r="I10857">
        <v>2</v>
      </c>
      <c r="J10857">
        <v>0</v>
      </c>
      <c r="K10857">
        <v>0</v>
      </c>
      <c r="L10857" t="s">
        <v>24</v>
      </c>
    </row>
    <row r="10858" spans="1:14" hidden="1" x14ac:dyDescent="0.2">
      <c r="A10858" t="s">
        <v>60</v>
      </c>
      <c r="B10858" t="s">
        <v>1551</v>
      </c>
      <c r="C10858" t="s">
        <v>1552</v>
      </c>
      <c r="E10858" t="s">
        <v>1556</v>
      </c>
      <c r="F10858" t="s">
        <v>1554</v>
      </c>
      <c r="G10858" t="s">
        <v>31</v>
      </c>
      <c r="H10858" t="s">
        <v>64</v>
      </c>
      <c r="I10858">
        <v>4</v>
      </c>
      <c r="J10858">
        <v>0</v>
      </c>
      <c r="K10858">
        <v>0</v>
      </c>
      <c r="L10858" t="s">
        <v>24</v>
      </c>
    </row>
    <row r="10859" spans="1:14" hidden="1" x14ac:dyDescent="0.2">
      <c r="A10859" t="s">
        <v>60</v>
      </c>
      <c r="B10859" t="s">
        <v>1551</v>
      </c>
      <c r="C10859" t="s">
        <v>1552</v>
      </c>
      <c r="E10859" t="s">
        <v>1561</v>
      </c>
      <c r="F10859" t="s">
        <v>1562</v>
      </c>
      <c r="G10859" t="s">
        <v>31</v>
      </c>
      <c r="H10859" t="s">
        <v>64</v>
      </c>
      <c r="I10859">
        <v>1</v>
      </c>
      <c r="J10859">
        <v>0</v>
      </c>
      <c r="K10859">
        <v>0</v>
      </c>
      <c r="L10859" t="s">
        <v>24</v>
      </c>
    </row>
    <row r="10860" spans="1:14" hidden="1" x14ac:dyDescent="0.2">
      <c r="A10860" t="s">
        <v>60</v>
      </c>
      <c r="B10860" t="s">
        <v>1551</v>
      </c>
      <c r="C10860" t="s">
        <v>1552</v>
      </c>
      <c r="E10860" t="s">
        <v>1563</v>
      </c>
      <c r="F10860" t="s">
        <v>1564</v>
      </c>
      <c r="G10860" t="s">
        <v>31</v>
      </c>
      <c r="H10860" t="s">
        <v>23</v>
      </c>
      <c r="I10860">
        <v>1</v>
      </c>
      <c r="J10860">
        <v>0</v>
      </c>
      <c r="K10860">
        <v>0</v>
      </c>
      <c r="L10860" t="s">
        <v>24</v>
      </c>
    </row>
    <row r="10861" spans="1:14" hidden="1" x14ac:dyDescent="0.2">
      <c r="A10861" t="s">
        <v>60</v>
      </c>
      <c r="B10861" t="s">
        <v>1551</v>
      </c>
      <c r="C10861" t="s">
        <v>1552</v>
      </c>
      <c r="E10861" t="s">
        <v>1565</v>
      </c>
      <c r="F10861" t="s">
        <v>1564</v>
      </c>
      <c r="G10861" t="s">
        <v>31</v>
      </c>
      <c r="H10861" t="s">
        <v>23</v>
      </c>
      <c r="I10861">
        <v>1</v>
      </c>
      <c r="J10861">
        <v>0</v>
      </c>
      <c r="K10861">
        <v>0</v>
      </c>
      <c r="L10861" t="s">
        <v>24</v>
      </c>
    </row>
    <row r="10862" spans="1:14" hidden="1" x14ac:dyDescent="0.2">
      <c r="A10862" t="s">
        <v>60</v>
      </c>
      <c r="B10862" t="s">
        <v>1551</v>
      </c>
      <c r="C10862" t="s">
        <v>1552</v>
      </c>
      <c r="E10862" t="s">
        <v>1030</v>
      </c>
      <c r="F10862" t="s">
        <v>1031</v>
      </c>
      <c r="I10862">
        <v>6</v>
      </c>
      <c r="J10862">
        <v>0</v>
      </c>
      <c r="K10862">
        <v>0</v>
      </c>
      <c r="L10862" t="s">
        <v>24</v>
      </c>
    </row>
    <row r="10863" spans="1:14" hidden="1" x14ac:dyDescent="0.2">
      <c r="A10863" t="s">
        <v>67</v>
      </c>
      <c r="B10863" t="s">
        <v>1551</v>
      </c>
      <c r="C10863" t="s">
        <v>1552</v>
      </c>
      <c r="E10863" t="s">
        <v>20</v>
      </c>
      <c r="I10863">
        <v>5</v>
      </c>
      <c r="J10863">
        <v>0</v>
      </c>
      <c r="K10863">
        <v>0</v>
      </c>
      <c r="N10863" t="s">
        <v>1484</v>
      </c>
    </row>
    <row r="10864" spans="1:14" hidden="1" x14ac:dyDescent="0.2">
      <c r="A10864" t="s">
        <v>67</v>
      </c>
      <c r="B10864" t="s">
        <v>1551</v>
      </c>
      <c r="C10864" t="s">
        <v>1552</v>
      </c>
      <c r="E10864" t="s">
        <v>1557</v>
      </c>
      <c r="F10864" t="s">
        <v>1558</v>
      </c>
      <c r="G10864" t="s">
        <v>31</v>
      </c>
      <c r="H10864" t="s">
        <v>64</v>
      </c>
      <c r="I10864">
        <v>4</v>
      </c>
      <c r="J10864">
        <v>0</v>
      </c>
      <c r="K10864">
        <v>0</v>
      </c>
      <c r="L10864" t="s">
        <v>24</v>
      </c>
      <c r="N10864" t="s">
        <v>1484</v>
      </c>
    </row>
    <row r="10865" spans="1:14" hidden="1" x14ac:dyDescent="0.2">
      <c r="A10865" t="s">
        <v>67</v>
      </c>
      <c r="B10865" t="s">
        <v>1551</v>
      </c>
      <c r="C10865" t="s">
        <v>1552</v>
      </c>
      <c r="E10865" t="s">
        <v>1559</v>
      </c>
      <c r="F10865" t="s">
        <v>1560</v>
      </c>
      <c r="G10865" t="s">
        <v>63</v>
      </c>
      <c r="H10865" t="s">
        <v>23</v>
      </c>
      <c r="I10865">
        <v>3</v>
      </c>
      <c r="J10865">
        <v>0</v>
      </c>
      <c r="K10865">
        <v>0</v>
      </c>
      <c r="L10865" t="s">
        <v>24</v>
      </c>
      <c r="N10865" t="s">
        <v>1484</v>
      </c>
    </row>
    <row r="10866" spans="1:14" hidden="1" x14ac:dyDescent="0.2">
      <c r="A10866" t="s">
        <v>67</v>
      </c>
      <c r="B10866" t="s">
        <v>1551</v>
      </c>
      <c r="C10866" t="s">
        <v>1552</v>
      </c>
      <c r="E10866" t="s">
        <v>366</v>
      </c>
      <c r="F10866" t="s">
        <v>367</v>
      </c>
      <c r="G10866" t="s">
        <v>129</v>
      </c>
      <c r="H10866" t="s">
        <v>192</v>
      </c>
      <c r="I10866">
        <v>4</v>
      </c>
      <c r="J10866">
        <v>0</v>
      </c>
      <c r="K10866">
        <v>0</v>
      </c>
      <c r="L10866" t="s">
        <v>24</v>
      </c>
      <c r="N10866" t="s">
        <v>1484</v>
      </c>
    </row>
    <row r="10867" spans="1:14" hidden="1" x14ac:dyDescent="0.2">
      <c r="A10867" t="s">
        <v>67</v>
      </c>
      <c r="B10867" t="s">
        <v>1551</v>
      </c>
      <c r="C10867" t="s">
        <v>1552</v>
      </c>
      <c r="E10867" t="s">
        <v>1569</v>
      </c>
      <c r="F10867" t="s">
        <v>1570</v>
      </c>
      <c r="G10867" t="s">
        <v>63</v>
      </c>
      <c r="H10867" t="s">
        <v>23</v>
      </c>
      <c r="I10867">
        <v>2</v>
      </c>
      <c r="J10867">
        <v>0</v>
      </c>
      <c r="K10867">
        <v>0</v>
      </c>
      <c r="N10867" t="s">
        <v>1484</v>
      </c>
    </row>
    <row r="10868" spans="1:14" hidden="1" x14ac:dyDescent="0.2">
      <c r="A10868" t="s">
        <v>67</v>
      </c>
      <c r="B10868" t="s">
        <v>1551</v>
      </c>
      <c r="C10868" t="s">
        <v>1552</v>
      </c>
      <c r="E10868" t="s">
        <v>1561</v>
      </c>
      <c r="F10868" t="s">
        <v>1562</v>
      </c>
      <c r="G10868" t="s">
        <v>31</v>
      </c>
      <c r="H10868" t="s">
        <v>64</v>
      </c>
      <c r="I10868">
        <v>4</v>
      </c>
      <c r="J10868">
        <v>0</v>
      </c>
      <c r="K10868">
        <v>0</v>
      </c>
      <c r="L10868" t="s">
        <v>24</v>
      </c>
      <c r="N10868" t="s">
        <v>1484</v>
      </c>
    </row>
    <row r="10869" spans="1:14" hidden="1" x14ac:dyDescent="0.2">
      <c r="A10869" t="s">
        <v>67</v>
      </c>
      <c r="B10869" t="s">
        <v>1551</v>
      </c>
      <c r="C10869" t="s">
        <v>1552</v>
      </c>
      <c r="E10869" t="s">
        <v>1556</v>
      </c>
      <c r="F10869" t="s">
        <v>1554</v>
      </c>
      <c r="G10869" t="s">
        <v>31</v>
      </c>
      <c r="H10869" t="s">
        <v>64</v>
      </c>
      <c r="I10869">
        <v>6</v>
      </c>
      <c r="J10869">
        <v>0</v>
      </c>
      <c r="K10869">
        <v>0</v>
      </c>
      <c r="L10869" t="s">
        <v>24</v>
      </c>
      <c r="N10869" t="s">
        <v>1484</v>
      </c>
    </row>
    <row r="10870" spans="1:14" hidden="1" x14ac:dyDescent="0.2">
      <c r="A10870" t="s">
        <v>67</v>
      </c>
      <c r="B10870" t="s">
        <v>1551</v>
      </c>
      <c r="C10870" t="s">
        <v>1552</v>
      </c>
      <c r="E10870" t="s">
        <v>1555</v>
      </c>
      <c r="F10870" t="s">
        <v>1554</v>
      </c>
      <c r="G10870" t="s">
        <v>31</v>
      </c>
      <c r="H10870" t="s">
        <v>64</v>
      </c>
      <c r="I10870">
        <v>2</v>
      </c>
      <c r="J10870">
        <v>0</v>
      </c>
      <c r="K10870">
        <v>0</v>
      </c>
      <c r="L10870" t="s">
        <v>24</v>
      </c>
      <c r="N10870" t="s">
        <v>1484</v>
      </c>
    </row>
    <row r="10871" spans="1:14" hidden="1" x14ac:dyDescent="0.2">
      <c r="A10871" t="s">
        <v>67</v>
      </c>
      <c r="B10871" t="s">
        <v>1551</v>
      </c>
      <c r="C10871" t="s">
        <v>1552</v>
      </c>
      <c r="E10871" t="s">
        <v>1030</v>
      </c>
      <c r="F10871" t="s">
        <v>1031</v>
      </c>
      <c r="I10871">
        <v>8.75</v>
      </c>
      <c r="J10871">
        <v>0</v>
      </c>
      <c r="K10871">
        <v>0</v>
      </c>
      <c r="L10871" t="s">
        <v>24</v>
      </c>
      <c r="N10871" t="s">
        <v>1484</v>
      </c>
    </row>
    <row r="10872" spans="1:14" hidden="1" x14ac:dyDescent="0.2">
      <c r="A10872" t="s">
        <v>68</v>
      </c>
      <c r="B10872" t="s">
        <v>1551</v>
      </c>
      <c r="C10872" t="s">
        <v>1552</v>
      </c>
      <c r="E10872" t="s">
        <v>17</v>
      </c>
      <c r="I10872">
        <v>2</v>
      </c>
      <c r="J10872">
        <v>0</v>
      </c>
      <c r="K10872">
        <v>0</v>
      </c>
      <c r="N10872" t="s">
        <v>438</v>
      </c>
    </row>
    <row r="10873" spans="1:14" hidden="1" x14ac:dyDescent="0.2">
      <c r="A10873" t="s">
        <v>68</v>
      </c>
      <c r="B10873" t="s">
        <v>1551</v>
      </c>
      <c r="C10873" t="s">
        <v>1552</v>
      </c>
      <c r="E10873" t="s">
        <v>20</v>
      </c>
      <c r="I10873">
        <v>5</v>
      </c>
      <c r="J10873">
        <v>0</v>
      </c>
      <c r="K10873">
        <v>0</v>
      </c>
      <c r="N10873" t="s">
        <v>438</v>
      </c>
    </row>
    <row r="10874" spans="1:14" hidden="1" x14ac:dyDescent="0.2">
      <c r="A10874" t="s">
        <v>68</v>
      </c>
      <c r="B10874" t="s">
        <v>1551</v>
      </c>
      <c r="C10874" t="s">
        <v>1552</v>
      </c>
      <c r="E10874" t="s">
        <v>1556</v>
      </c>
      <c r="F10874" t="s">
        <v>1554</v>
      </c>
      <c r="G10874" t="s">
        <v>31</v>
      </c>
      <c r="H10874" t="s">
        <v>64</v>
      </c>
      <c r="I10874">
        <v>3</v>
      </c>
      <c r="J10874">
        <v>0</v>
      </c>
      <c r="K10874">
        <v>0</v>
      </c>
      <c r="L10874" t="s">
        <v>24</v>
      </c>
      <c r="N10874" t="s">
        <v>438</v>
      </c>
    </row>
    <row r="10875" spans="1:14" hidden="1" x14ac:dyDescent="0.2">
      <c r="A10875" t="s">
        <v>68</v>
      </c>
      <c r="B10875" t="s">
        <v>1551</v>
      </c>
      <c r="C10875" t="s">
        <v>1552</v>
      </c>
      <c r="E10875" t="s">
        <v>1555</v>
      </c>
      <c r="F10875" t="s">
        <v>1554</v>
      </c>
      <c r="G10875" t="s">
        <v>31</v>
      </c>
      <c r="H10875" t="s">
        <v>64</v>
      </c>
      <c r="I10875">
        <v>2</v>
      </c>
      <c r="J10875">
        <v>0</v>
      </c>
      <c r="K10875">
        <v>0</v>
      </c>
      <c r="L10875" t="s">
        <v>24</v>
      </c>
      <c r="N10875" t="s">
        <v>438</v>
      </c>
    </row>
    <row r="10876" spans="1:14" hidden="1" x14ac:dyDescent="0.2">
      <c r="A10876" t="s">
        <v>68</v>
      </c>
      <c r="B10876" t="s">
        <v>1551</v>
      </c>
      <c r="C10876" t="s">
        <v>1552</v>
      </c>
      <c r="E10876" t="s">
        <v>1557</v>
      </c>
      <c r="F10876" t="s">
        <v>1558</v>
      </c>
      <c r="G10876" t="s">
        <v>31</v>
      </c>
      <c r="H10876" t="s">
        <v>64</v>
      </c>
      <c r="I10876">
        <v>2</v>
      </c>
      <c r="J10876">
        <v>0</v>
      </c>
      <c r="K10876">
        <v>0</v>
      </c>
      <c r="L10876" t="s">
        <v>24</v>
      </c>
      <c r="N10876" t="s">
        <v>438</v>
      </c>
    </row>
    <row r="10877" spans="1:14" hidden="1" x14ac:dyDescent="0.2">
      <c r="A10877" t="s">
        <v>68</v>
      </c>
      <c r="B10877" t="s">
        <v>1551</v>
      </c>
      <c r="C10877" t="s">
        <v>1552</v>
      </c>
      <c r="E10877" t="s">
        <v>1559</v>
      </c>
      <c r="F10877" t="s">
        <v>1560</v>
      </c>
      <c r="G10877" t="s">
        <v>63</v>
      </c>
      <c r="H10877" t="s">
        <v>23</v>
      </c>
      <c r="I10877">
        <v>2</v>
      </c>
      <c r="J10877">
        <v>0</v>
      </c>
      <c r="K10877">
        <v>0</v>
      </c>
      <c r="L10877" t="s">
        <v>24</v>
      </c>
      <c r="N10877" t="s">
        <v>438</v>
      </c>
    </row>
    <row r="10878" spans="1:14" hidden="1" x14ac:dyDescent="0.2">
      <c r="A10878" t="s">
        <v>68</v>
      </c>
      <c r="B10878" t="s">
        <v>1551</v>
      </c>
      <c r="C10878" t="s">
        <v>1552</v>
      </c>
      <c r="E10878" t="s">
        <v>1561</v>
      </c>
      <c r="F10878" t="s">
        <v>1562</v>
      </c>
      <c r="G10878" t="s">
        <v>31</v>
      </c>
      <c r="H10878" t="s">
        <v>64</v>
      </c>
      <c r="I10878">
        <v>3</v>
      </c>
      <c r="J10878">
        <v>0</v>
      </c>
      <c r="K10878">
        <v>0</v>
      </c>
      <c r="L10878" t="s">
        <v>24</v>
      </c>
      <c r="N10878" t="s">
        <v>438</v>
      </c>
    </row>
    <row r="10879" spans="1:14" hidden="1" x14ac:dyDescent="0.2">
      <c r="A10879" t="s">
        <v>68</v>
      </c>
      <c r="B10879" t="s">
        <v>1551</v>
      </c>
      <c r="C10879" t="s">
        <v>1552</v>
      </c>
      <c r="E10879" t="s">
        <v>1563</v>
      </c>
      <c r="F10879" t="s">
        <v>1564</v>
      </c>
      <c r="G10879" t="s">
        <v>31</v>
      </c>
      <c r="H10879" t="s">
        <v>23</v>
      </c>
      <c r="I10879">
        <v>2</v>
      </c>
      <c r="J10879">
        <v>0</v>
      </c>
      <c r="K10879">
        <v>0</v>
      </c>
      <c r="L10879" t="s">
        <v>24</v>
      </c>
      <c r="N10879" t="s">
        <v>438</v>
      </c>
    </row>
    <row r="10880" spans="1:14" hidden="1" x14ac:dyDescent="0.2">
      <c r="A10880" t="s">
        <v>68</v>
      </c>
      <c r="B10880" t="s">
        <v>1551</v>
      </c>
      <c r="C10880" t="s">
        <v>1552</v>
      </c>
      <c r="E10880" t="s">
        <v>1030</v>
      </c>
      <c r="F10880" t="s">
        <v>1031</v>
      </c>
      <c r="I10880">
        <v>10</v>
      </c>
      <c r="J10880">
        <v>0</v>
      </c>
      <c r="K10880">
        <v>0</v>
      </c>
      <c r="L10880" t="s">
        <v>24</v>
      </c>
      <c r="N10880" t="s">
        <v>438</v>
      </c>
    </row>
    <row r="10881" spans="1:12" hidden="1" x14ac:dyDescent="0.2">
      <c r="A10881" t="s">
        <v>69</v>
      </c>
      <c r="B10881" t="s">
        <v>1551</v>
      </c>
      <c r="C10881" t="s">
        <v>1552</v>
      </c>
      <c r="E10881" t="s">
        <v>17</v>
      </c>
      <c r="I10881">
        <v>23.25</v>
      </c>
      <c r="J10881">
        <v>0</v>
      </c>
      <c r="K10881">
        <v>0</v>
      </c>
    </row>
    <row r="10882" spans="1:12" hidden="1" x14ac:dyDescent="0.2">
      <c r="A10882" t="s">
        <v>69</v>
      </c>
      <c r="B10882" t="s">
        <v>1551</v>
      </c>
      <c r="C10882" t="s">
        <v>1552</v>
      </c>
      <c r="E10882" t="s">
        <v>20</v>
      </c>
      <c r="I10882">
        <v>4</v>
      </c>
      <c r="J10882">
        <v>0</v>
      </c>
      <c r="K10882">
        <v>0</v>
      </c>
    </row>
    <row r="10883" spans="1:12" hidden="1" x14ac:dyDescent="0.2">
      <c r="A10883" t="s">
        <v>69</v>
      </c>
      <c r="B10883" t="s">
        <v>1551</v>
      </c>
      <c r="C10883" t="s">
        <v>1552</v>
      </c>
      <c r="E10883" t="s">
        <v>1556</v>
      </c>
      <c r="F10883" t="s">
        <v>1554</v>
      </c>
      <c r="G10883" t="s">
        <v>31</v>
      </c>
      <c r="H10883" t="s">
        <v>64</v>
      </c>
      <c r="I10883">
        <v>5</v>
      </c>
      <c r="J10883">
        <v>0</v>
      </c>
      <c r="K10883">
        <v>0</v>
      </c>
      <c r="L10883" t="s">
        <v>24</v>
      </c>
    </row>
    <row r="10884" spans="1:12" hidden="1" x14ac:dyDescent="0.2">
      <c r="A10884" t="s">
        <v>69</v>
      </c>
      <c r="B10884" t="s">
        <v>1551</v>
      </c>
      <c r="C10884" t="s">
        <v>1552</v>
      </c>
      <c r="E10884" t="s">
        <v>1561</v>
      </c>
      <c r="F10884" t="s">
        <v>1562</v>
      </c>
      <c r="G10884" t="s">
        <v>31</v>
      </c>
      <c r="H10884" t="s">
        <v>64</v>
      </c>
      <c r="I10884">
        <v>1</v>
      </c>
      <c r="J10884">
        <v>0</v>
      </c>
      <c r="K10884">
        <v>0</v>
      </c>
      <c r="L10884" t="s">
        <v>24</v>
      </c>
    </row>
    <row r="10885" spans="1:12" hidden="1" x14ac:dyDescent="0.2">
      <c r="A10885" t="s">
        <v>69</v>
      </c>
      <c r="B10885" t="s">
        <v>1551</v>
      </c>
      <c r="C10885" t="s">
        <v>1552</v>
      </c>
      <c r="E10885" t="s">
        <v>1030</v>
      </c>
      <c r="F10885" t="s">
        <v>1031</v>
      </c>
      <c r="I10885">
        <v>5.5</v>
      </c>
      <c r="J10885">
        <v>0</v>
      </c>
      <c r="K10885">
        <v>0</v>
      </c>
      <c r="L10885" t="s">
        <v>24</v>
      </c>
    </row>
    <row r="10886" spans="1:12" hidden="1" x14ac:dyDescent="0.2">
      <c r="A10886" t="s">
        <v>70</v>
      </c>
      <c r="B10886" t="s">
        <v>1551</v>
      </c>
      <c r="C10886" t="s">
        <v>1552</v>
      </c>
      <c r="E10886" t="s">
        <v>17</v>
      </c>
      <c r="I10886">
        <v>16</v>
      </c>
      <c r="J10886">
        <v>0</v>
      </c>
      <c r="K10886">
        <v>0</v>
      </c>
    </row>
    <row r="10887" spans="1:12" hidden="1" x14ac:dyDescent="0.2">
      <c r="A10887" t="s">
        <v>70</v>
      </c>
      <c r="B10887" t="s">
        <v>1551</v>
      </c>
      <c r="C10887" t="s">
        <v>1552</v>
      </c>
      <c r="E10887" t="s">
        <v>20</v>
      </c>
      <c r="I10887">
        <v>4</v>
      </c>
      <c r="J10887">
        <v>0</v>
      </c>
      <c r="K10887">
        <v>0</v>
      </c>
    </row>
    <row r="10888" spans="1:12" hidden="1" x14ac:dyDescent="0.2">
      <c r="A10888" t="s">
        <v>70</v>
      </c>
      <c r="B10888" t="s">
        <v>1551</v>
      </c>
      <c r="C10888" t="s">
        <v>1552</v>
      </c>
      <c r="E10888" t="s">
        <v>1556</v>
      </c>
      <c r="F10888" t="s">
        <v>1554</v>
      </c>
      <c r="G10888" t="s">
        <v>31</v>
      </c>
      <c r="H10888" t="s">
        <v>64</v>
      </c>
      <c r="I10888">
        <v>3</v>
      </c>
      <c r="J10888">
        <v>0</v>
      </c>
      <c r="K10888">
        <v>0</v>
      </c>
      <c r="L10888" t="s">
        <v>24</v>
      </c>
    </row>
    <row r="10889" spans="1:12" hidden="1" x14ac:dyDescent="0.2">
      <c r="A10889" t="s">
        <v>70</v>
      </c>
      <c r="B10889" t="s">
        <v>1551</v>
      </c>
      <c r="C10889" t="s">
        <v>1552</v>
      </c>
      <c r="E10889" t="s">
        <v>1555</v>
      </c>
      <c r="F10889" t="s">
        <v>1554</v>
      </c>
      <c r="G10889" t="s">
        <v>31</v>
      </c>
      <c r="H10889" t="s">
        <v>64</v>
      </c>
      <c r="I10889">
        <v>2</v>
      </c>
      <c r="J10889">
        <v>0</v>
      </c>
      <c r="K10889">
        <v>0</v>
      </c>
      <c r="L10889" t="s">
        <v>24</v>
      </c>
    </row>
    <row r="10890" spans="1:12" hidden="1" x14ac:dyDescent="0.2">
      <c r="A10890" t="s">
        <v>70</v>
      </c>
      <c r="B10890" t="s">
        <v>1551</v>
      </c>
      <c r="C10890" t="s">
        <v>1552</v>
      </c>
      <c r="E10890" t="s">
        <v>1030</v>
      </c>
      <c r="F10890" t="s">
        <v>1031</v>
      </c>
      <c r="I10890">
        <v>6</v>
      </c>
      <c r="J10890">
        <v>0</v>
      </c>
      <c r="K10890">
        <v>0</v>
      </c>
      <c r="L10890" t="s">
        <v>24</v>
      </c>
    </row>
    <row r="10891" spans="1:12" hidden="1" x14ac:dyDescent="0.2">
      <c r="A10891" t="s">
        <v>71</v>
      </c>
      <c r="B10891" t="s">
        <v>1551</v>
      </c>
      <c r="C10891" t="s">
        <v>1552</v>
      </c>
      <c r="E10891" t="s">
        <v>20</v>
      </c>
      <c r="I10891">
        <v>16</v>
      </c>
      <c r="J10891">
        <v>0</v>
      </c>
      <c r="K10891">
        <v>0</v>
      </c>
    </row>
    <row r="10892" spans="1:12" hidden="1" x14ac:dyDescent="0.2">
      <c r="A10892" t="s">
        <v>71</v>
      </c>
      <c r="B10892" t="s">
        <v>1551</v>
      </c>
      <c r="C10892" t="s">
        <v>1552</v>
      </c>
      <c r="E10892" t="s">
        <v>1556</v>
      </c>
      <c r="F10892" t="s">
        <v>1554</v>
      </c>
      <c r="G10892" t="s">
        <v>31</v>
      </c>
      <c r="H10892" t="s">
        <v>64</v>
      </c>
      <c r="I10892">
        <v>5</v>
      </c>
      <c r="J10892">
        <v>0</v>
      </c>
      <c r="K10892">
        <v>0</v>
      </c>
      <c r="L10892" t="s">
        <v>24</v>
      </c>
    </row>
    <row r="10893" spans="1:12" hidden="1" x14ac:dyDescent="0.2">
      <c r="A10893" t="s">
        <v>71</v>
      </c>
      <c r="B10893" t="s">
        <v>1551</v>
      </c>
      <c r="C10893" t="s">
        <v>1552</v>
      </c>
      <c r="E10893" t="s">
        <v>1555</v>
      </c>
      <c r="F10893" t="s">
        <v>1554</v>
      </c>
      <c r="G10893" t="s">
        <v>31</v>
      </c>
      <c r="H10893" t="s">
        <v>64</v>
      </c>
      <c r="I10893">
        <v>3</v>
      </c>
      <c r="J10893">
        <v>0</v>
      </c>
      <c r="K10893">
        <v>0</v>
      </c>
      <c r="L10893" t="s">
        <v>24</v>
      </c>
    </row>
    <row r="10894" spans="1:12" hidden="1" x14ac:dyDescent="0.2">
      <c r="A10894" t="s">
        <v>71</v>
      </c>
      <c r="B10894" t="s">
        <v>1551</v>
      </c>
      <c r="C10894" t="s">
        <v>1552</v>
      </c>
      <c r="E10894" t="s">
        <v>1557</v>
      </c>
      <c r="F10894" t="s">
        <v>1558</v>
      </c>
      <c r="G10894" t="s">
        <v>31</v>
      </c>
      <c r="H10894" t="s">
        <v>64</v>
      </c>
      <c r="I10894">
        <v>1</v>
      </c>
      <c r="J10894">
        <v>0</v>
      </c>
      <c r="K10894">
        <v>0</v>
      </c>
      <c r="L10894" t="s">
        <v>24</v>
      </c>
    </row>
    <row r="10895" spans="1:12" hidden="1" x14ac:dyDescent="0.2">
      <c r="A10895" t="s">
        <v>71</v>
      </c>
      <c r="B10895" t="s">
        <v>1551</v>
      </c>
      <c r="C10895" t="s">
        <v>1552</v>
      </c>
      <c r="E10895" t="s">
        <v>1561</v>
      </c>
      <c r="F10895" t="s">
        <v>1562</v>
      </c>
      <c r="G10895" t="s">
        <v>31</v>
      </c>
      <c r="H10895" t="s">
        <v>64</v>
      </c>
      <c r="I10895">
        <v>1</v>
      </c>
      <c r="J10895">
        <v>0</v>
      </c>
      <c r="K10895">
        <v>0</v>
      </c>
      <c r="L10895" t="s">
        <v>24</v>
      </c>
    </row>
    <row r="10896" spans="1:12" hidden="1" x14ac:dyDescent="0.2">
      <c r="A10896" t="s">
        <v>71</v>
      </c>
      <c r="B10896" t="s">
        <v>1551</v>
      </c>
      <c r="C10896" t="s">
        <v>1552</v>
      </c>
      <c r="E10896" t="s">
        <v>1559</v>
      </c>
      <c r="F10896" t="s">
        <v>1560</v>
      </c>
      <c r="G10896" t="s">
        <v>63</v>
      </c>
      <c r="H10896" t="s">
        <v>23</v>
      </c>
      <c r="I10896">
        <v>1</v>
      </c>
      <c r="J10896">
        <v>0</v>
      </c>
      <c r="K10896">
        <v>0</v>
      </c>
      <c r="L10896" t="s">
        <v>24</v>
      </c>
    </row>
    <row r="10897" spans="1:12" hidden="1" x14ac:dyDescent="0.2">
      <c r="A10897" t="s">
        <v>71</v>
      </c>
      <c r="B10897" t="s">
        <v>1551</v>
      </c>
      <c r="C10897" t="s">
        <v>1552</v>
      </c>
      <c r="E10897" t="s">
        <v>1563</v>
      </c>
      <c r="F10897" t="s">
        <v>1564</v>
      </c>
      <c r="G10897" t="s">
        <v>31</v>
      </c>
      <c r="H10897" t="s">
        <v>23</v>
      </c>
      <c r="I10897">
        <v>2</v>
      </c>
      <c r="J10897">
        <v>0</v>
      </c>
      <c r="K10897">
        <v>0</v>
      </c>
      <c r="L10897" t="s">
        <v>24</v>
      </c>
    </row>
    <row r="10898" spans="1:12" hidden="1" x14ac:dyDescent="0.2">
      <c r="A10898" t="s">
        <v>71</v>
      </c>
      <c r="B10898" t="s">
        <v>1551</v>
      </c>
      <c r="C10898" t="s">
        <v>1552</v>
      </c>
      <c r="E10898" t="s">
        <v>1030</v>
      </c>
      <c r="F10898" t="s">
        <v>1031</v>
      </c>
      <c r="I10898">
        <v>9.75</v>
      </c>
      <c r="J10898">
        <v>0</v>
      </c>
      <c r="K10898">
        <v>0</v>
      </c>
      <c r="L10898" t="s">
        <v>24</v>
      </c>
    </row>
    <row r="10899" spans="1:12" hidden="1" x14ac:dyDescent="0.2">
      <c r="A10899" t="s">
        <v>72</v>
      </c>
      <c r="B10899" t="s">
        <v>1551</v>
      </c>
      <c r="C10899" t="s">
        <v>1552</v>
      </c>
      <c r="E10899" t="s">
        <v>17</v>
      </c>
      <c r="I10899">
        <v>8</v>
      </c>
      <c r="J10899">
        <v>0</v>
      </c>
      <c r="K10899">
        <v>0</v>
      </c>
    </row>
    <row r="10900" spans="1:12" hidden="1" x14ac:dyDescent="0.2">
      <c r="A10900" t="s">
        <v>72</v>
      </c>
      <c r="B10900" t="s">
        <v>1551</v>
      </c>
      <c r="C10900" t="s">
        <v>1552</v>
      </c>
      <c r="E10900" t="s">
        <v>20</v>
      </c>
      <c r="I10900">
        <v>6</v>
      </c>
      <c r="J10900">
        <v>0</v>
      </c>
      <c r="K10900">
        <v>0</v>
      </c>
    </row>
    <row r="10901" spans="1:12" hidden="1" x14ac:dyDescent="0.2">
      <c r="A10901" t="s">
        <v>72</v>
      </c>
      <c r="B10901" t="s">
        <v>1551</v>
      </c>
      <c r="C10901" t="s">
        <v>1552</v>
      </c>
      <c r="E10901" t="s">
        <v>1555</v>
      </c>
      <c r="F10901" t="s">
        <v>1554</v>
      </c>
      <c r="G10901" t="s">
        <v>31</v>
      </c>
      <c r="H10901" t="s">
        <v>64</v>
      </c>
      <c r="I10901">
        <v>2</v>
      </c>
      <c r="J10901">
        <v>0</v>
      </c>
      <c r="K10901">
        <v>0</v>
      </c>
      <c r="L10901" t="s">
        <v>24</v>
      </c>
    </row>
    <row r="10902" spans="1:12" hidden="1" x14ac:dyDescent="0.2">
      <c r="A10902" t="s">
        <v>72</v>
      </c>
      <c r="B10902" t="s">
        <v>1551</v>
      </c>
      <c r="C10902" t="s">
        <v>1552</v>
      </c>
      <c r="E10902" t="s">
        <v>1556</v>
      </c>
      <c r="F10902" t="s">
        <v>1554</v>
      </c>
      <c r="G10902" t="s">
        <v>31</v>
      </c>
      <c r="H10902" t="s">
        <v>64</v>
      </c>
      <c r="I10902">
        <v>2</v>
      </c>
      <c r="J10902">
        <v>0</v>
      </c>
      <c r="K10902">
        <v>0</v>
      </c>
      <c r="L10902" t="s">
        <v>24</v>
      </c>
    </row>
    <row r="10903" spans="1:12" hidden="1" x14ac:dyDescent="0.2">
      <c r="A10903" t="s">
        <v>72</v>
      </c>
      <c r="B10903" t="s">
        <v>1551</v>
      </c>
      <c r="C10903" t="s">
        <v>1552</v>
      </c>
      <c r="E10903" t="s">
        <v>1561</v>
      </c>
      <c r="F10903" t="s">
        <v>1562</v>
      </c>
      <c r="G10903" t="s">
        <v>31</v>
      </c>
      <c r="H10903" t="s">
        <v>64</v>
      </c>
      <c r="I10903">
        <v>1</v>
      </c>
      <c r="J10903">
        <v>0</v>
      </c>
      <c r="K10903">
        <v>0</v>
      </c>
      <c r="L10903" t="s">
        <v>24</v>
      </c>
    </row>
    <row r="10904" spans="1:12" hidden="1" x14ac:dyDescent="0.2">
      <c r="A10904" t="s">
        <v>72</v>
      </c>
      <c r="B10904" t="s">
        <v>1551</v>
      </c>
      <c r="C10904" t="s">
        <v>1552</v>
      </c>
      <c r="E10904" t="s">
        <v>1568</v>
      </c>
      <c r="F10904" t="s">
        <v>1564</v>
      </c>
      <c r="G10904" t="s">
        <v>31</v>
      </c>
      <c r="H10904" t="s">
        <v>23</v>
      </c>
      <c r="I10904">
        <v>1</v>
      </c>
      <c r="J10904">
        <v>0</v>
      </c>
      <c r="K10904">
        <v>0</v>
      </c>
      <c r="L10904" t="s">
        <v>24</v>
      </c>
    </row>
    <row r="10905" spans="1:12" hidden="1" x14ac:dyDescent="0.2">
      <c r="A10905" t="s">
        <v>72</v>
      </c>
      <c r="B10905" t="s">
        <v>1551</v>
      </c>
      <c r="C10905" t="s">
        <v>1552</v>
      </c>
      <c r="E10905" t="s">
        <v>1565</v>
      </c>
      <c r="F10905" t="s">
        <v>1564</v>
      </c>
      <c r="G10905" t="s">
        <v>31</v>
      </c>
      <c r="H10905" t="s">
        <v>23</v>
      </c>
      <c r="I10905">
        <v>3</v>
      </c>
      <c r="J10905">
        <v>0</v>
      </c>
      <c r="K10905">
        <v>0</v>
      </c>
      <c r="L10905" t="s">
        <v>24</v>
      </c>
    </row>
    <row r="10906" spans="1:12" hidden="1" x14ac:dyDescent="0.2">
      <c r="A10906" t="s">
        <v>72</v>
      </c>
      <c r="B10906" t="s">
        <v>1551</v>
      </c>
      <c r="C10906" t="s">
        <v>1552</v>
      </c>
      <c r="E10906" t="s">
        <v>1030</v>
      </c>
      <c r="F10906" t="s">
        <v>1031</v>
      </c>
      <c r="I10906">
        <v>8</v>
      </c>
      <c r="J10906">
        <v>0</v>
      </c>
      <c r="K10906">
        <v>0</v>
      </c>
      <c r="L10906" t="s">
        <v>24</v>
      </c>
    </row>
    <row r="10907" spans="1:12" hidden="1" x14ac:dyDescent="0.2">
      <c r="A10907" t="s">
        <v>74</v>
      </c>
      <c r="B10907" t="s">
        <v>1551</v>
      </c>
      <c r="C10907" t="s">
        <v>1552</v>
      </c>
      <c r="E10907" t="s">
        <v>17</v>
      </c>
      <c r="I10907">
        <v>8</v>
      </c>
      <c r="J10907">
        <v>0</v>
      </c>
      <c r="K10907">
        <v>0</v>
      </c>
    </row>
    <row r="10908" spans="1:12" hidden="1" x14ac:dyDescent="0.2">
      <c r="A10908" t="s">
        <v>74</v>
      </c>
      <c r="B10908" t="s">
        <v>1551</v>
      </c>
      <c r="C10908" t="s">
        <v>1552</v>
      </c>
      <c r="E10908" t="s">
        <v>20</v>
      </c>
      <c r="I10908">
        <v>11</v>
      </c>
      <c r="J10908">
        <v>0</v>
      </c>
      <c r="K10908">
        <v>0</v>
      </c>
    </row>
    <row r="10909" spans="1:12" hidden="1" x14ac:dyDescent="0.2">
      <c r="A10909" t="s">
        <v>74</v>
      </c>
      <c r="B10909" t="s">
        <v>1551</v>
      </c>
      <c r="C10909" t="s">
        <v>1552</v>
      </c>
      <c r="E10909" t="s">
        <v>1556</v>
      </c>
      <c r="F10909" t="s">
        <v>1554</v>
      </c>
      <c r="G10909" t="s">
        <v>31</v>
      </c>
      <c r="H10909" t="s">
        <v>64</v>
      </c>
      <c r="I10909">
        <v>2</v>
      </c>
      <c r="J10909">
        <v>0</v>
      </c>
      <c r="K10909">
        <v>0</v>
      </c>
      <c r="L10909" t="s">
        <v>24</v>
      </c>
    </row>
    <row r="10910" spans="1:12" hidden="1" x14ac:dyDescent="0.2">
      <c r="A10910" t="s">
        <v>74</v>
      </c>
      <c r="B10910" t="s">
        <v>1551</v>
      </c>
      <c r="C10910" t="s">
        <v>1552</v>
      </c>
      <c r="E10910" t="s">
        <v>1555</v>
      </c>
      <c r="F10910" t="s">
        <v>1554</v>
      </c>
      <c r="G10910" t="s">
        <v>31</v>
      </c>
      <c r="H10910" t="s">
        <v>64</v>
      </c>
      <c r="I10910">
        <v>2</v>
      </c>
      <c r="J10910">
        <v>0</v>
      </c>
      <c r="K10910">
        <v>0</v>
      </c>
      <c r="L10910" t="s">
        <v>24</v>
      </c>
    </row>
    <row r="10911" spans="1:12" hidden="1" x14ac:dyDescent="0.2">
      <c r="A10911" t="s">
        <v>74</v>
      </c>
      <c r="B10911" t="s">
        <v>1551</v>
      </c>
      <c r="C10911" t="s">
        <v>1552</v>
      </c>
      <c r="E10911" t="s">
        <v>1557</v>
      </c>
      <c r="F10911" t="s">
        <v>1558</v>
      </c>
      <c r="G10911" t="s">
        <v>31</v>
      </c>
      <c r="H10911" t="s">
        <v>64</v>
      </c>
      <c r="I10911">
        <v>1</v>
      </c>
      <c r="J10911">
        <v>0</v>
      </c>
      <c r="K10911">
        <v>0</v>
      </c>
      <c r="L10911" t="s">
        <v>24</v>
      </c>
    </row>
    <row r="10912" spans="1:12" hidden="1" x14ac:dyDescent="0.2">
      <c r="A10912" t="s">
        <v>74</v>
      </c>
      <c r="B10912" t="s">
        <v>1551</v>
      </c>
      <c r="C10912" t="s">
        <v>1552</v>
      </c>
      <c r="E10912" t="s">
        <v>1559</v>
      </c>
      <c r="F10912" t="s">
        <v>1560</v>
      </c>
      <c r="G10912" t="s">
        <v>63</v>
      </c>
      <c r="H10912" t="s">
        <v>23</v>
      </c>
      <c r="I10912">
        <v>1</v>
      </c>
      <c r="J10912">
        <v>0</v>
      </c>
      <c r="K10912">
        <v>0</v>
      </c>
      <c r="L10912" t="s">
        <v>24</v>
      </c>
    </row>
    <row r="10913" spans="1:12" hidden="1" x14ac:dyDescent="0.2">
      <c r="A10913" t="s">
        <v>74</v>
      </c>
      <c r="B10913" t="s">
        <v>1551</v>
      </c>
      <c r="C10913" t="s">
        <v>1552</v>
      </c>
      <c r="E10913" t="s">
        <v>1561</v>
      </c>
      <c r="F10913" t="s">
        <v>1562</v>
      </c>
      <c r="G10913" t="s">
        <v>31</v>
      </c>
      <c r="H10913" t="s">
        <v>64</v>
      </c>
      <c r="I10913">
        <v>1</v>
      </c>
      <c r="J10913">
        <v>0</v>
      </c>
      <c r="K10913">
        <v>0</v>
      </c>
      <c r="L10913" t="s">
        <v>24</v>
      </c>
    </row>
    <row r="10914" spans="1:12" hidden="1" x14ac:dyDescent="0.2">
      <c r="A10914" t="s">
        <v>74</v>
      </c>
      <c r="B10914" t="s">
        <v>1551</v>
      </c>
      <c r="C10914" t="s">
        <v>1552</v>
      </c>
      <c r="E10914" t="s">
        <v>1565</v>
      </c>
      <c r="F10914" t="s">
        <v>1564</v>
      </c>
      <c r="G10914" t="s">
        <v>31</v>
      </c>
      <c r="H10914" t="s">
        <v>23</v>
      </c>
      <c r="I10914">
        <v>2</v>
      </c>
      <c r="J10914">
        <v>0</v>
      </c>
      <c r="K10914">
        <v>0</v>
      </c>
      <c r="L10914" t="s">
        <v>24</v>
      </c>
    </row>
    <row r="10915" spans="1:12" hidden="1" x14ac:dyDescent="0.2">
      <c r="A10915" t="s">
        <v>74</v>
      </c>
      <c r="B10915" t="s">
        <v>1551</v>
      </c>
      <c r="C10915" t="s">
        <v>1552</v>
      </c>
      <c r="E10915" t="s">
        <v>1563</v>
      </c>
      <c r="F10915" t="s">
        <v>1564</v>
      </c>
      <c r="G10915" t="s">
        <v>31</v>
      </c>
      <c r="H10915" t="s">
        <v>23</v>
      </c>
      <c r="I10915">
        <v>2</v>
      </c>
      <c r="J10915">
        <v>0</v>
      </c>
      <c r="K10915">
        <v>0</v>
      </c>
      <c r="L10915" t="s">
        <v>24</v>
      </c>
    </row>
    <row r="10916" spans="1:12" hidden="1" x14ac:dyDescent="0.2">
      <c r="A10916" t="s">
        <v>74</v>
      </c>
      <c r="B10916" t="s">
        <v>1551</v>
      </c>
      <c r="C10916" t="s">
        <v>1552</v>
      </c>
      <c r="E10916" t="s">
        <v>1568</v>
      </c>
      <c r="F10916" t="s">
        <v>1564</v>
      </c>
      <c r="G10916" t="s">
        <v>31</v>
      </c>
      <c r="H10916" t="s">
        <v>23</v>
      </c>
      <c r="I10916">
        <v>1</v>
      </c>
      <c r="J10916">
        <v>0</v>
      </c>
      <c r="K10916">
        <v>0</v>
      </c>
      <c r="L10916" t="s">
        <v>24</v>
      </c>
    </row>
    <row r="10917" spans="1:12" hidden="1" x14ac:dyDescent="0.2">
      <c r="A10917" t="s">
        <v>74</v>
      </c>
      <c r="B10917" t="s">
        <v>1551</v>
      </c>
      <c r="C10917" t="s">
        <v>1552</v>
      </c>
      <c r="E10917" t="s">
        <v>1030</v>
      </c>
      <c r="F10917" t="s">
        <v>1031</v>
      </c>
      <c r="I10917">
        <v>7.75</v>
      </c>
      <c r="J10917">
        <v>0</v>
      </c>
      <c r="K10917">
        <v>0</v>
      </c>
      <c r="L10917" t="s">
        <v>24</v>
      </c>
    </row>
    <row r="10918" spans="1:12" hidden="1" x14ac:dyDescent="0.2">
      <c r="A10918" t="s">
        <v>75</v>
      </c>
      <c r="B10918" t="s">
        <v>1551</v>
      </c>
      <c r="C10918" t="s">
        <v>1552</v>
      </c>
      <c r="E10918" t="s">
        <v>17</v>
      </c>
      <c r="I10918">
        <v>12</v>
      </c>
      <c r="J10918">
        <v>0</v>
      </c>
      <c r="K10918">
        <v>0</v>
      </c>
    </row>
    <row r="10919" spans="1:12" hidden="1" x14ac:dyDescent="0.2">
      <c r="A10919" t="s">
        <v>75</v>
      </c>
      <c r="B10919" t="s">
        <v>1551</v>
      </c>
      <c r="C10919" t="s">
        <v>1552</v>
      </c>
      <c r="E10919" t="s">
        <v>20</v>
      </c>
      <c r="I10919">
        <v>5</v>
      </c>
      <c r="J10919">
        <v>0</v>
      </c>
      <c r="K10919">
        <v>0</v>
      </c>
    </row>
    <row r="10920" spans="1:12" hidden="1" x14ac:dyDescent="0.2">
      <c r="A10920" t="s">
        <v>75</v>
      </c>
      <c r="B10920" t="s">
        <v>1551</v>
      </c>
      <c r="C10920" t="s">
        <v>1552</v>
      </c>
      <c r="E10920" t="s">
        <v>1556</v>
      </c>
      <c r="F10920" t="s">
        <v>1554</v>
      </c>
      <c r="G10920" t="s">
        <v>31</v>
      </c>
      <c r="H10920" t="s">
        <v>64</v>
      </c>
      <c r="I10920">
        <v>2</v>
      </c>
      <c r="J10920">
        <v>0</v>
      </c>
      <c r="K10920">
        <v>0</v>
      </c>
      <c r="L10920" t="s">
        <v>24</v>
      </c>
    </row>
    <row r="10921" spans="1:12" hidden="1" x14ac:dyDescent="0.2">
      <c r="A10921" t="s">
        <v>75</v>
      </c>
      <c r="B10921" t="s">
        <v>1551</v>
      </c>
      <c r="C10921" t="s">
        <v>1552</v>
      </c>
      <c r="E10921" t="s">
        <v>1555</v>
      </c>
      <c r="F10921" t="s">
        <v>1554</v>
      </c>
      <c r="G10921" t="s">
        <v>31</v>
      </c>
      <c r="H10921" t="s">
        <v>64</v>
      </c>
      <c r="I10921">
        <v>3</v>
      </c>
      <c r="J10921">
        <v>0</v>
      </c>
      <c r="K10921">
        <v>0</v>
      </c>
      <c r="L10921" t="s">
        <v>24</v>
      </c>
    </row>
    <row r="10922" spans="1:12" hidden="1" x14ac:dyDescent="0.2">
      <c r="A10922" t="s">
        <v>75</v>
      </c>
      <c r="B10922" t="s">
        <v>1551</v>
      </c>
      <c r="C10922" t="s">
        <v>1552</v>
      </c>
      <c r="E10922" t="s">
        <v>1561</v>
      </c>
      <c r="F10922" t="s">
        <v>1562</v>
      </c>
      <c r="G10922" t="s">
        <v>31</v>
      </c>
      <c r="H10922" t="s">
        <v>64</v>
      </c>
      <c r="I10922">
        <v>2</v>
      </c>
      <c r="J10922">
        <v>0</v>
      </c>
      <c r="K10922">
        <v>0</v>
      </c>
      <c r="L10922" t="s">
        <v>24</v>
      </c>
    </row>
    <row r="10923" spans="1:12" hidden="1" x14ac:dyDescent="0.2">
      <c r="A10923" t="s">
        <v>75</v>
      </c>
      <c r="B10923" t="s">
        <v>1551</v>
      </c>
      <c r="C10923" t="s">
        <v>1552</v>
      </c>
      <c r="E10923" t="s">
        <v>1030</v>
      </c>
      <c r="F10923" t="s">
        <v>1031</v>
      </c>
      <c r="I10923">
        <v>7</v>
      </c>
      <c r="J10923">
        <v>0</v>
      </c>
      <c r="K10923">
        <v>0</v>
      </c>
      <c r="L10923" t="s">
        <v>24</v>
      </c>
    </row>
    <row r="10924" spans="1:12" hidden="1" x14ac:dyDescent="0.2">
      <c r="A10924" t="s">
        <v>76</v>
      </c>
      <c r="B10924" t="s">
        <v>1551</v>
      </c>
      <c r="C10924" t="s">
        <v>1552</v>
      </c>
      <c r="E10924" t="s">
        <v>20</v>
      </c>
      <c r="I10924">
        <v>8</v>
      </c>
      <c r="J10924">
        <v>0</v>
      </c>
      <c r="K10924">
        <v>0</v>
      </c>
    </row>
    <row r="10925" spans="1:12" hidden="1" x14ac:dyDescent="0.2">
      <c r="A10925" t="s">
        <v>76</v>
      </c>
      <c r="B10925" t="s">
        <v>1551</v>
      </c>
      <c r="C10925" t="s">
        <v>1552</v>
      </c>
      <c r="E10925" t="s">
        <v>1555</v>
      </c>
      <c r="F10925" t="s">
        <v>1554</v>
      </c>
      <c r="G10925" t="s">
        <v>31</v>
      </c>
      <c r="H10925" t="s">
        <v>64</v>
      </c>
      <c r="I10925">
        <v>4</v>
      </c>
      <c r="J10925">
        <v>0</v>
      </c>
      <c r="K10925">
        <v>0</v>
      </c>
      <c r="L10925" t="s">
        <v>24</v>
      </c>
    </row>
    <row r="10926" spans="1:12" hidden="1" x14ac:dyDescent="0.2">
      <c r="A10926" t="s">
        <v>76</v>
      </c>
      <c r="B10926" t="s">
        <v>1551</v>
      </c>
      <c r="C10926" t="s">
        <v>1552</v>
      </c>
      <c r="E10926" t="s">
        <v>1556</v>
      </c>
      <c r="F10926" t="s">
        <v>1554</v>
      </c>
      <c r="G10926" t="s">
        <v>31</v>
      </c>
      <c r="H10926" t="s">
        <v>64</v>
      </c>
      <c r="I10926">
        <v>4</v>
      </c>
      <c r="J10926">
        <v>0</v>
      </c>
      <c r="K10926">
        <v>0</v>
      </c>
      <c r="L10926" t="s">
        <v>24</v>
      </c>
    </row>
    <row r="10927" spans="1:12" hidden="1" x14ac:dyDescent="0.2">
      <c r="A10927" t="s">
        <v>76</v>
      </c>
      <c r="B10927" t="s">
        <v>1551</v>
      </c>
      <c r="C10927" t="s">
        <v>1552</v>
      </c>
      <c r="E10927" t="s">
        <v>1557</v>
      </c>
      <c r="F10927" t="s">
        <v>1558</v>
      </c>
      <c r="G10927" t="s">
        <v>31</v>
      </c>
      <c r="H10927" t="s">
        <v>64</v>
      </c>
      <c r="I10927">
        <v>1</v>
      </c>
      <c r="J10927">
        <v>0</v>
      </c>
      <c r="K10927">
        <v>0</v>
      </c>
      <c r="L10927" t="s">
        <v>24</v>
      </c>
    </row>
    <row r="10928" spans="1:12" hidden="1" x14ac:dyDescent="0.2">
      <c r="A10928" t="s">
        <v>76</v>
      </c>
      <c r="B10928" t="s">
        <v>1551</v>
      </c>
      <c r="C10928" t="s">
        <v>1552</v>
      </c>
      <c r="E10928" t="s">
        <v>1559</v>
      </c>
      <c r="F10928" t="s">
        <v>1560</v>
      </c>
      <c r="G10928" t="s">
        <v>63</v>
      </c>
      <c r="H10928" t="s">
        <v>23</v>
      </c>
      <c r="I10928">
        <v>2</v>
      </c>
      <c r="J10928">
        <v>0</v>
      </c>
      <c r="K10928">
        <v>0</v>
      </c>
      <c r="L10928" t="s">
        <v>24</v>
      </c>
    </row>
    <row r="10929" spans="1:12" hidden="1" x14ac:dyDescent="0.2">
      <c r="A10929" t="s">
        <v>76</v>
      </c>
      <c r="B10929" t="s">
        <v>1551</v>
      </c>
      <c r="C10929" t="s">
        <v>1552</v>
      </c>
      <c r="E10929" t="s">
        <v>1561</v>
      </c>
      <c r="F10929" t="s">
        <v>1562</v>
      </c>
      <c r="G10929" t="s">
        <v>31</v>
      </c>
      <c r="H10929" t="s">
        <v>64</v>
      </c>
      <c r="I10929">
        <v>2</v>
      </c>
      <c r="J10929">
        <v>0</v>
      </c>
      <c r="K10929">
        <v>0</v>
      </c>
      <c r="L10929" t="s">
        <v>24</v>
      </c>
    </row>
    <row r="10930" spans="1:12" hidden="1" x14ac:dyDescent="0.2">
      <c r="A10930" t="s">
        <v>76</v>
      </c>
      <c r="B10930" t="s">
        <v>1551</v>
      </c>
      <c r="C10930" t="s">
        <v>1552</v>
      </c>
      <c r="E10930" t="s">
        <v>1565</v>
      </c>
      <c r="F10930" t="s">
        <v>1564</v>
      </c>
      <c r="G10930" t="s">
        <v>31</v>
      </c>
      <c r="H10930" t="s">
        <v>23</v>
      </c>
      <c r="I10930">
        <v>1</v>
      </c>
      <c r="J10930">
        <v>0</v>
      </c>
      <c r="K10930">
        <v>0</v>
      </c>
      <c r="L10930" t="s">
        <v>24</v>
      </c>
    </row>
    <row r="10931" spans="1:12" hidden="1" x14ac:dyDescent="0.2">
      <c r="A10931" t="s">
        <v>76</v>
      </c>
      <c r="B10931" t="s">
        <v>1551</v>
      </c>
      <c r="C10931" t="s">
        <v>1552</v>
      </c>
      <c r="E10931" t="s">
        <v>1563</v>
      </c>
      <c r="F10931" t="s">
        <v>1564</v>
      </c>
      <c r="G10931" t="s">
        <v>31</v>
      </c>
      <c r="H10931" t="s">
        <v>23</v>
      </c>
      <c r="I10931">
        <v>1</v>
      </c>
      <c r="J10931">
        <v>0</v>
      </c>
      <c r="K10931">
        <v>0</v>
      </c>
      <c r="L10931" t="s">
        <v>24</v>
      </c>
    </row>
    <row r="10932" spans="1:12" hidden="1" x14ac:dyDescent="0.2">
      <c r="A10932" t="s">
        <v>76</v>
      </c>
      <c r="B10932" t="s">
        <v>1551</v>
      </c>
      <c r="C10932" t="s">
        <v>1552</v>
      </c>
      <c r="E10932" t="s">
        <v>1568</v>
      </c>
      <c r="F10932" t="s">
        <v>1564</v>
      </c>
      <c r="G10932" t="s">
        <v>31</v>
      </c>
      <c r="H10932" t="s">
        <v>23</v>
      </c>
      <c r="I10932">
        <v>2</v>
      </c>
      <c r="J10932">
        <v>0</v>
      </c>
      <c r="K10932">
        <v>0</v>
      </c>
      <c r="L10932" t="s">
        <v>24</v>
      </c>
    </row>
    <row r="10933" spans="1:12" hidden="1" x14ac:dyDescent="0.2">
      <c r="A10933" t="s">
        <v>76</v>
      </c>
      <c r="B10933" t="s">
        <v>1551</v>
      </c>
      <c r="C10933" t="s">
        <v>1552</v>
      </c>
      <c r="E10933" t="s">
        <v>1030</v>
      </c>
      <c r="F10933" t="s">
        <v>1031</v>
      </c>
      <c r="I10933">
        <v>13.75</v>
      </c>
      <c r="J10933">
        <v>0</v>
      </c>
      <c r="K10933">
        <v>0</v>
      </c>
      <c r="L10933" t="s">
        <v>24</v>
      </c>
    </row>
    <row r="10934" spans="1:12" hidden="1" x14ac:dyDescent="0.2">
      <c r="A10934" t="s">
        <v>77</v>
      </c>
      <c r="B10934" t="s">
        <v>1551</v>
      </c>
      <c r="C10934" t="s">
        <v>1552</v>
      </c>
      <c r="E10934" t="s">
        <v>17</v>
      </c>
      <c r="I10934">
        <v>8</v>
      </c>
      <c r="J10934">
        <v>0</v>
      </c>
      <c r="K10934">
        <v>0</v>
      </c>
    </row>
    <row r="10935" spans="1:12" hidden="1" x14ac:dyDescent="0.2">
      <c r="A10935" t="s">
        <v>77</v>
      </c>
      <c r="B10935" t="s">
        <v>1551</v>
      </c>
      <c r="C10935" t="s">
        <v>1552</v>
      </c>
      <c r="E10935" t="s">
        <v>20</v>
      </c>
      <c r="I10935">
        <v>8</v>
      </c>
      <c r="J10935">
        <v>0</v>
      </c>
      <c r="K10935">
        <v>0</v>
      </c>
    </row>
    <row r="10936" spans="1:12" hidden="1" x14ac:dyDescent="0.2">
      <c r="A10936" t="s">
        <v>77</v>
      </c>
      <c r="B10936" t="s">
        <v>1551</v>
      </c>
      <c r="C10936" t="s">
        <v>1552</v>
      </c>
      <c r="E10936" t="s">
        <v>1555</v>
      </c>
      <c r="F10936" t="s">
        <v>1554</v>
      </c>
      <c r="G10936" t="s">
        <v>31</v>
      </c>
      <c r="H10936" t="s">
        <v>64</v>
      </c>
      <c r="I10936">
        <v>2</v>
      </c>
      <c r="J10936">
        <v>0</v>
      </c>
      <c r="K10936">
        <v>0</v>
      </c>
      <c r="L10936" t="s">
        <v>24</v>
      </c>
    </row>
    <row r="10937" spans="1:12" hidden="1" x14ac:dyDescent="0.2">
      <c r="A10937" t="s">
        <v>77</v>
      </c>
      <c r="B10937" t="s">
        <v>1551</v>
      </c>
      <c r="C10937" t="s">
        <v>1552</v>
      </c>
      <c r="E10937" t="s">
        <v>1557</v>
      </c>
      <c r="F10937" t="s">
        <v>1558</v>
      </c>
      <c r="G10937" t="s">
        <v>31</v>
      </c>
      <c r="H10937" t="s">
        <v>64</v>
      </c>
      <c r="I10937">
        <v>8</v>
      </c>
      <c r="J10937">
        <v>0</v>
      </c>
      <c r="K10937">
        <v>0</v>
      </c>
      <c r="L10937" t="s">
        <v>24</v>
      </c>
    </row>
    <row r="10938" spans="1:12" hidden="1" x14ac:dyDescent="0.2">
      <c r="A10938" t="s">
        <v>77</v>
      </c>
      <c r="B10938" t="s">
        <v>1551</v>
      </c>
      <c r="C10938" t="s">
        <v>1552</v>
      </c>
      <c r="E10938" t="s">
        <v>1030</v>
      </c>
      <c r="F10938" t="s">
        <v>1031</v>
      </c>
      <c r="I10938">
        <v>5</v>
      </c>
      <c r="J10938">
        <v>0</v>
      </c>
      <c r="K10938">
        <v>0</v>
      </c>
      <c r="L10938" t="s">
        <v>24</v>
      </c>
    </row>
    <row r="10939" spans="1:12" hidden="1" x14ac:dyDescent="0.2">
      <c r="A10939" t="s">
        <v>78</v>
      </c>
      <c r="B10939" t="s">
        <v>1551</v>
      </c>
      <c r="C10939" t="s">
        <v>1552</v>
      </c>
      <c r="E10939" t="s">
        <v>20</v>
      </c>
      <c r="I10939">
        <v>2</v>
      </c>
      <c r="J10939">
        <v>0</v>
      </c>
      <c r="K10939">
        <v>0</v>
      </c>
    </row>
    <row r="10940" spans="1:12" hidden="1" x14ac:dyDescent="0.2">
      <c r="A10940" t="s">
        <v>78</v>
      </c>
      <c r="B10940" t="s">
        <v>1551</v>
      </c>
      <c r="C10940" t="s">
        <v>1552</v>
      </c>
      <c r="E10940" t="s">
        <v>1556</v>
      </c>
      <c r="F10940" t="s">
        <v>1554</v>
      </c>
      <c r="G10940" t="s">
        <v>31</v>
      </c>
      <c r="H10940" t="s">
        <v>64</v>
      </c>
      <c r="I10940">
        <v>8</v>
      </c>
      <c r="J10940">
        <v>0</v>
      </c>
      <c r="K10940">
        <v>0</v>
      </c>
      <c r="L10940" t="s">
        <v>24</v>
      </c>
    </row>
    <row r="10941" spans="1:12" hidden="1" x14ac:dyDescent="0.2">
      <c r="A10941" t="s">
        <v>78</v>
      </c>
      <c r="B10941" t="s">
        <v>1551</v>
      </c>
      <c r="C10941" t="s">
        <v>1552</v>
      </c>
      <c r="E10941" t="s">
        <v>1555</v>
      </c>
      <c r="F10941" t="s">
        <v>1554</v>
      </c>
      <c r="G10941" t="s">
        <v>31</v>
      </c>
      <c r="H10941" t="s">
        <v>64</v>
      </c>
      <c r="I10941">
        <v>4</v>
      </c>
      <c r="J10941">
        <v>0</v>
      </c>
      <c r="K10941">
        <v>0</v>
      </c>
      <c r="L10941" t="s">
        <v>24</v>
      </c>
    </row>
    <row r="10942" spans="1:12" hidden="1" x14ac:dyDescent="0.2">
      <c r="A10942" t="s">
        <v>78</v>
      </c>
      <c r="B10942" t="s">
        <v>1551</v>
      </c>
      <c r="C10942" t="s">
        <v>1552</v>
      </c>
      <c r="E10942" t="s">
        <v>1557</v>
      </c>
      <c r="F10942" t="s">
        <v>1558</v>
      </c>
      <c r="G10942" t="s">
        <v>31</v>
      </c>
      <c r="H10942" t="s">
        <v>64</v>
      </c>
      <c r="I10942">
        <v>1</v>
      </c>
      <c r="J10942">
        <v>0</v>
      </c>
      <c r="K10942">
        <v>0</v>
      </c>
      <c r="L10942" t="s">
        <v>24</v>
      </c>
    </row>
    <row r="10943" spans="1:12" hidden="1" x14ac:dyDescent="0.2">
      <c r="A10943" t="s">
        <v>78</v>
      </c>
      <c r="B10943" t="s">
        <v>1551</v>
      </c>
      <c r="C10943" t="s">
        <v>1552</v>
      </c>
      <c r="E10943" t="s">
        <v>1561</v>
      </c>
      <c r="F10943" t="s">
        <v>1562</v>
      </c>
      <c r="G10943" t="s">
        <v>31</v>
      </c>
      <c r="H10943" t="s">
        <v>64</v>
      </c>
      <c r="I10943">
        <v>4</v>
      </c>
      <c r="J10943">
        <v>0</v>
      </c>
      <c r="K10943">
        <v>0</v>
      </c>
      <c r="L10943" t="s">
        <v>24</v>
      </c>
    </row>
    <row r="10944" spans="1:12" hidden="1" x14ac:dyDescent="0.2">
      <c r="A10944" t="s">
        <v>78</v>
      </c>
      <c r="B10944" t="s">
        <v>1551</v>
      </c>
      <c r="C10944" t="s">
        <v>1552</v>
      </c>
      <c r="E10944" t="s">
        <v>1563</v>
      </c>
      <c r="F10944" t="s">
        <v>1564</v>
      </c>
      <c r="G10944" t="s">
        <v>31</v>
      </c>
      <c r="H10944" t="s">
        <v>23</v>
      </c>
      <c r="I10944">
        <v>1</v>
      </c>
      <c r="J10944">
        <v>0</v>
      </c>
      <c r="K10944">
        <v>0</v>
      </c>
      <c r="L10944" t="s">
        <v>24</v>
      </c>
    </row>
    <row r="10945" spans="1:12" hidden="1" x14ac:dyDescent="0.2">
      <c r="A10945" t="s">
        <v>78</v>
      </c>
      <c r="B10945" t="s">
        <v>1551</v>
      </c>
      <c r="C10945" t="s">
        <v>1552</v>
      </c>
      <c r="E10945" t="s">
        <v>1568</v>
      </c>
      <c r="F10945" t="s">
        <v>1564</v>
      </c>
      <c r="G10945" t="s">
        <v>31</v>
      </c>
      <c r="H10945" t="s">
        <v>23</v>
      </c>
      <c r="I10945">
        <v>1</v>
      </c>
      <c r="J10945">
        <v>0</v>
      </c>
      <c r="K10945">
        <v>0</v>
      </c>
      <c r="L10945" t="s">
        <v>24</v>
      </c>
    </row>
    <row r="10946" spans="1:12" hidden="1" x14ac:dyDescent="0.2">
      <c r="A10946" t="s">
        <v>78</v>
      </c>
      <c r="B10946" t="s">
        <v>1551</v>
      </c>
      <c r="C10946" t="s">
        <v>1552</v>
      </c>
      <c r="E10946" t="s">
        <v>1559</v>
      </c>
      <c r="F10946" t="s">
        <v>1560</v>
      </c>
      <c r="G10946" t="s">
        <v>63</v>
      </c>
      <c r="H10946" t="s">
        <v>23</v>
      </c>
      <c r="I10946">
        <v>1</v>
      </c>
      <c r="J10946">
        <v>0</v>
      </c>
      <c r="K10946">
        <v>0</v>
      </c>
      <c r="L10946" t="s">
        <v>24</v>
      </c>
    </row>
    <row r="10947" spans="1:12" hidden="1" x14ac:dyDescent="0.2">
      <c r="A10947" t="s">
        <v>78</v>
      </c>
      <c r="B10947" t="s">
        <v>1551</v>
      </c>
      <c r="C10947" t="s">
        <v>1552</v>
      </c>
      <c r="E10947" t="s">
        <v>1030</v>
      </c>
      <c r="F10947" t="s">
        <v>1031</v>
      </c>
      <c r="I10947">
        <v>16.75</v>
      </c>
      <c r="J10947">
        <v>0</v>
      </c>
      <c r="K10947">
        <v>0</v>
      </c>
      <c r="L10947" t="s">
        <v>24</v>
      </c>
    </row>
    <row r="10948" spans="1:12" hidden="1" x14ac:dyDescent="0.2">
      <c r="A10948" t="s">
        <v>80</v>
      </c>
      <c r="B10948" t="s">
        <v>1551</v>
      </c>
      <c r="C10948" t="s">
        <v>1552</v>
      </c>
      <c r="E10948" t="s">
        <v>20</v>
      </c>
      <c r="I10948">
        <v>8</v>
      </c>
      <c r="J10948">
        <v>0</v>
      </c>
      <c r="K10948">
        <v>0</v>
      </c>
    </row>
    <row r="10949" spans="1:12" hidden="1" x14ac:dyDescent="0.2">
      <c r="A10949" t="s">
        <v>80</v>
      </c>
      <c r="B10949" t="s">
        <v>1551</v>
      </c>
      <c r="C10949" t="s">
        <v>1552</v>
      </c>
      <c r="E10949" t="s">
        <v>1556</v>
      </c>
      <c r="F10949" t="s">
        <v>1554</v>
      </c>
      <c r="G10949" t="s">
        <v>31</v>
      </c>
      <c r="H10949" t="s">
        <v>64</v>
      </c>
      <c r="I10949">
        <v>4</v>
      </c>
      <c r="J10949">
        <v>0</v>
      </c>
      <c r="K10949">
        <v>0</v>
      </c>
      <c r="L10949" t="s">
        <v>24</v>
      </c>
    </row>
    <row r="10950" spans="1:12" hidden="1" x14ac:dyDescent="0.2">
      <c r="A10950" t="s">
        <v>80</v>
      </c>
      <c r="B10950" t="s">
        <v>1551</v>
      </c>
      <c r="C10950" t="s">
        <v>1552</v>
      </c>
      <c r="E10950" t="s">
        <v>1555</v>
      </c>
      <c r="F10950" t="s">
        <v>1554</v>
      </c>
      <c r="G10950" t="s">
        <v>31</v>
      </c>
      <c r="H10950" t="s">
        <v>64</v>
      </c>
      <c r="I10950">
        <v>4</v>
      </c>
      <c r="J10950">
        <v>0</v>
      </c>
      <c r="K10950">
        <v>0</v>
      </c>
      <c r="L10950" t="s">
        <v>24</v>
      </c>
    </row>
    <row r="10951" spans="1:12" hidden="1" x14ac:dyDescent="0.2">
      <c r="A10951" t="s">
        <v>80</v>
      </c>
      <c r="B10951" t="s">
        <v>1551</v>
      </c>
      <c r="C10951" t="s">
        <v>1552</v>
      </c>
      <c r="E10951" t="s">
        <v>1561</v>
      </c>
      <c r="F10951" t="s">
        <v>1562</v>
      </c>
      <c r="G10951" t="s">
        <v>31</v>
      </c>
      <c r="H10951" t="s">
        <v>64</v>
      </c>
      <c r="I10951">
        <v>5</v>
      </c>
      <c r="J10951">
        <v>0</v>
      </c>
      <c r="K10951">
        <v>0</v>
      </c>
      <c r="L10951" t="s">
        <v>24</v>
      </c>
    </row>
    <row r="10952" spans="1:12" hidden="1" x14ac:dyDescent="0.2">
      <c r="A10952" t="s">
        <v>80</v>
      </c>
      <c r="B10952" t="s">
        <v>1551</v>
      </c>
      <c r="C10952" t="s">
        <v>1552</v>
      </c>
      <c r="E10952" t="s">
        <v>1565</v>
      </c>
      <c r="F10952" t="s">
        <v>1564</v>
      </c>
      <c r="G10952" t="s">
        <v>31</v>
      </c>
      <c r="H10952" t="s">
        <v>23</v>
      </c>
      <c r="I10952">
        <v>1</v>
      </c>
      <c r="J10952">
        <v>0</v>
      </c>
      <c r="K10952">
        <v>0</v>
      </c>
      <c r="L10952" t="s">
        <v>24</v>
      </c>
    </row>
    <row r="10953" spans="1:12" hidden="1" x14ac:dyDescent="0.2">
      <c r="A10953" t="s">
        <v>80</v>
      </c>
      <c r="B10953" t="s">
        <v>1551</v>
      </c>
      <c r="C10953" t="s">
        <v>1552</v>
      </c>
      <c r="E10953" t="s">
        <v>1563</v>
      </c>
      <c r="F10953" t="s">
        <v>1564</v>
      </c>
      <c r="G10953" t="s">
        <v>31</v>
      </c>
      <c r="H10953" t="s">
        <v>23</v>
      </c>
      <c r="I10953">
        <v>1</v>
      </c>
      <c r="J10953">
        <v>0</v>
      </c>
      <c r="K10953">
        <v>0</v>
      </c>
      <c r="L10953" t="s">
        <v>24</v>
      </c>
    </row>
    <row r="10954" spans="1:12" hidden="1" x14ac:dyDescent="0.2">
      <c r="A10954" t="s">
        <v>80</v>
      </c>
      <c r="B10954" t="s">
        <v>1551</v>
      </c>
      <c r="C10954" t="s">
        <v>1552</v>
      </c>
      <c r="E10954" t="s">
        <v>1568</v>
      </c>
      <c r="F10954" t="s">
        <v>1564</v>
      </c>
      <c r="G10954" t="s">
        <v>31</v>
      </c>
      <c r="H10954" t="s">
        <v>23</v>
      </c>
      <c r="I10954">
        <v>1</v>
      </c>
      <c r="J10954">
        <v>0</v>
      </c>
      <c r="K10954">
        <v>0</v>
      </c>
      <c r="L10954" t="s">
        <v>24</v>
      </c>
    </row>
    <row r="10955" spans="1:12" hidden="1" x14ac:dyDescent="0.2">
      <c r="A10955" t="s">
        <v>80</v>
      </c>
      <c r="B10955" t="s">
        <v>1551</v>
      </c>
      <c r="C10955" t="s">
        <v>1552</v>
      </c>
      <c r="E10955" t="s">
        <v>1030</v>
      </c>
      <c r="F10955" t="s">
        <v>1031</v>
      </c>
      <c r="I10955">
        <v>7</v>
      </c>
      <c r="J10955">
        <v>0</v>
      </c>
      <c r="K10955">
        <v>0</v>
      </c>
      <c r="L10955" t="s">
        <v>24</v>
      </c>
    </row>
    <row r="10956" spans="1:12" hidden="1" x14ac:dyDescent="0.2">
      <c r="A10956" t="s">
        <v>81</v>
      </c>
      <c r="B10956" t="s">
        <v>1551</v>
      </c>
      <c r="C10956" t="s">
        <v>1552</v>
      </c>
      <c r="E10956" t="s">
        <v>17</v>
      </c>
      <c r="I10956">
        <v>38.75</v>
      </c>
      <c r="J10956">
        <v>0</v>
      </c>
      <c r="K10956">
        <v>0</v>
      </c>
    </row>
    <row r="10957" spans="1:12" hidden="1" x14ac:dyDescent="0.2">
      <c r="A10957" t="s">
        <v>82</v>
      </c>
      <c r="B10957" t="s">
        <v>1551</v>
      </c>
      <c r="C10957" t="s">
        <v>1552</v>
      </c>
      <c r="E10957" t="s">
        <v>17</v>
      </c>
      <c r="I10957">
        <v>31</v>
      </c>
      <c r="J10957">
        <v>0</v>
      </c>
      <c r="K10957">
        <v>0</v>
      </c>
    </row>
    <row r="10958" spans="1:12" hidden="1" x14ac:dyDescent="0.2">
      <c r="A10958" t="s">
        <v>83</v>
      </c>
      <c r="B10958" t="s">
        <v>1551</v>
      </c>
      <c r="C10958" t="s">
        <v>1552</v>
      </c>
      <c r="E10958" t="s">
        <v>20</v>
      </c>
      <c r="I10958">
        <v>5</v>
      </c>
      <c r="J10958">
        <v>0</v>
      </c>
      <c r="K10958">
        <v>0</v>
      </c>
    </row>
    <row r="10959" spans="1:12" hidden="1" x14ac:dyDescent="0.2">
      <c r="A10959" t="s">
        <v>83</v>
      </c>
      <c r="B10959" t="s">
        <v>1551</v>
      </c>
      <c r="C10959" t="s">
        <v>1552</v>
      </c>
      <c r="E10959" t="s">
        <v>1555</v>
      </c>
      <c r="F10959" t="s">
        <v>1554</v>
      </c>
      <c r="G10959" t="s">
        <v>31</v>
      </c>
      <c r="H10959" t="s">
        <v>64</v>
      </c>
      <c r="I10959">
        <v>5</v>
      </c>
      <c r="J10959">
        <v>0</v>
      </c>
      <c r="K10959">
        <v>0</v>
      </c>
      <c r="L10959" t="s">
        <v>24</v>
      </c>
    </row>
    <row r="10960" spans="1:12" hidden="1" x14ac:dyDescent="0.2">
      <c r="A10960" t="s">
        <v>83</v>
      </c>
      <c r="B10960" t="s">
        <v>1551</v>
      </c>
      <c r="C10960" t="s">
        <v>1552</v>
      </c>
      <c r="E10960" t="s">
        <v>1556</v>
      </c>
      <c r="F10960" t="s">
        <v>1554</v>
      </c>
      <c r="G10960" t="s">
        <v>31</v>
      </c>
      <c r="H10960" t="s">
        <v>64</v>
      </c>
      <c r="I10960">
        <v>8</v>
      </c>
      <c r="J10960">
        <v>0</v>
      </c>
      <c r="K10960">
        <v>0</v>
      </c>
      <c r="L10960" t="s">
        <v>24</v>
      </c>
    </row>
    <row r="10961" spans="1:12" hidden="1" x14ac:dyDescent="0.2">
      <c r="A10961" t="s">
        <v>83</v>
      </c>
      <c r="B10961" t="s">
        <v>1551</v>
      </c>
      <c r="C10961" t="s">
        <v>1552</v>
      </c>
      <c r="E10961" t="s">
        <v>1557</v>
      </c>
      <c r="F10961" t="s">
        <v>1558</v>
      </c>
      <c r="G10961" t="s">
        <v>31</v>
      </c>
      <c r="H10961" t="s">
        <v>64</v>
      </c>
      <c r="I10961">
        <v>1</v>
      </c>
      <c r="J10961">
        <v>0</v>
      </c>
      <c r="K10961">
        <v>0</v>
      </c>
      <c r="L10961" t="s">
        <v>24</v>
      </c>
    </row>
    <row r="10962" spans="1:12" hidden="1" x14ac:dyDescent="0.2">
      <c r="A10962" t="s">
        <v>83</v>
      </c>
      <c r="B10962" t="s">
        <v>1551</v>
      </c>
      <c r="C10962" t="s">
        <v>1552</v>
      </c>
      <c r="E10962" t="s">
        <v>1559</v>
      </c>
      <c r="F10962" t="s">
        <v>1560</v>
      </c>
      <c r="G10962" t="s">
        <v>63</v>
      </c>
      <c r="H10962" t="s">
        <v>23</v>
      </c>
      <c r="I10962">
        <v>1</v>
      </c>
      <c r="J10962">
        <v>0</v>
      </c>
      <c r="K10962">
        <v>0</v>
      </c>
      <c r="L10962" t="s">
        <v>24</v>
      </c>
    </row>
    <row r="10963" spans="1:12" hidden="1" x14ac:dyDescent="0.2">
      <c r="A10963" t="s">
        <v>83</v>
      </c>
      <c r="B10963" t="s">
        <v>1551</v>
      </c>
      <c r="C10963" t="s">
        <v>1552</v>
      </c>
      <c r="E10963" t="s">
        <v>1561</v>
      </c>
      <c r="F10963" t="s">
        <v>1562</v>
      </c>
      <c r="G10963" t="s">
        <v>31</v>
      </c>
      <c r="H10963" t="s">
        <v>64</v>
      </c>
      <c r="I10963">
        <v>4</v>
      </c>
      <c r="J10963">
        <v>0</v>
      </c>
      <c r="K10963">
        <v>0</v>
      </c>
      <c r="L10963" t="s">
        <v>24</v>
      </c>
    </row>
    <row r="10964" spans="1:12" hidden="1" x14ac:dyDescent="0.2">
      <c r="A10964" t="s">
        <v>83</v>
      </c>
      <c r="B10964" t="s">
        <v>1551</v>
      </c>
      <c r="C10964" t="s">
        <v>1552</v>
      </c>
      <c r="E10964" t="s">
        <v>1563</v>
      </c>
      <c r="F10964" t="s">
        <v>1564</v>
      </c>
      <c r="G10964" t="s">
        <v>31</v>
      </c>
      <c r="H10964" t="s">
        <v>23</v>
      </c>
      <c r="I10964">
        <v>1</v>
      </c>
      <c r="J10964">
        <v>0</v>
      </c>
      <c r="K10964">
        <v>0</v>
      </c>
      <c r="L10964" t="s">
        <v>24</v>
      </c>
    </row>
    <row r="10965" spans="1:12" hidden="1" x14ac:dyDescent="0.2">
      <c r="A10965" t="s">
        <v>83</v>
      </c>
      <c r="B10965" t="s">
        <v>1551</v>
      </c>
      <c r="C10965" t="s">
        <v>1552</v>
      </c>
      <c r="E10965" t="s">
        <v>1030</v>
      </c>
      <c r="F10965" t="s">
        <v>1031</v>
      </c>
      <c r="I10965">
        <v>13.75</v>
      </c>
      <c r="J10965">
        <v>0</v>
      </c>
      <c r="K10965">
        <v>0</v>
      </c>
      <c r="L10965" t="s">
        <v>24</v>
      </c>
    </row>
    <row r="10966" spans="1:12" hidden="1" x14ac:dyDescent="0.2">
      <c r="A10966" t="s">
        <v>84</v>
      </c>
      <c r="B10966" t="s">
        <v>1551</v>
      </c>
      <c r="C10966" t="s">
        <v>1552</v>
      </c>
      <c r="E10966" t="s">
        <v>20</v>
      </c>
      <c r="I10966">
        <v>5</v>
      </c>
      <c r="J10966">
        <v>0</v>
      </c>
      <c r="K10966">
        <v>0</v>
      </c>
    </row>
    <row r="10967" spans="1:12" hidden="1" x14ac:dyDescent="0.2">
      <c r="A10967" t="s">
        <v>84</v>
      </c>
      <c r="B10967" t="s">
        <v>1551</v>
      </c>
      <c r="C10967" t="s">
        <v>1552</v>
      </c>
      <c r="E10967" t="s">
        <v>1555</v>
      </c>
      <c r="F10967" t="s">
        <v>1554</v>
      </c>
      <c r="G10967" t="s">
        <v>31</v>
      </c>
      <c r="H10967" t="s">
        <v>64</v>
      </c>
      <c r="I10967">
        <v>2</v>
      </c>
      <c r="J10967">
        <v>0</v>
      </c>
      <c r="K10967">
        <v>0</v>
      </c>
      <c r="L10967" t="s">
        <v>24</v>
      </c>
    </row>
    <row r="10968" spans="1:12" hidden="1" x14ac:dyDescent="0.2">
      <c r="A10968" t="s">
        <v>84</v>
      </c>
      <c r="B10968" t="s">
        <v>1551</v>
      </c>
      <c r="C10968" t="s">
        <v>1552</v>
      </c>
      <c r="E10968" t="s">
        <v>1556</v>
      </c>
      <c r="F10968" t="s">
        <v>1554</v>
      </c>
      <c r="G10968" t="s">
        <v>31</v>
      </c>
      <c r="H10968" t="s">
        <v>64</v>
      </c>
      <c r="I10968">
        <v>6</v>
      </c>
      <c r="J10968">
        <v>0</v>
      </c>
      <c r="K10968">
        <v>0</v>
      </c>
      <c r="L10968" t="s">
        <v>24</v>
      </c>
    </row>
    <row r="10969" spans="1:12" hidden="1" x14ac:dyDescent="0.2">
      <c r="A10969" t="s">
        <v>84</v>
      </c>
      <c r="B10969" t="s">
        <v>1551</v>
      </c>
      <c r="C10969" t="s">
        <v>1552</v>
      </c>
      <c r="E10969" t="s">
        <v>1559</v>
      </c>
      <c r="F10969" t="s">
        <v>1560</v>
      </c>
      <c r="G10969" t="s">
        <v>63</v>
      </c>
      <c r="H10969" t="s">
        <v>23</v>
      </c>
      <c r="I10969">
        <v>1</v>
      </c>
      <c r="J10969">
        <v>0</v>
      </c>
      <c r="K10969">
        <v>0</v>
      </c>
      <c r="L10969" t="s">
        <v>24</v>
      </c>
    </row>
    <row r="10970" spans="1:12" hidden="1" x14ac:dyDescent="0.2">
      <c r="A10970" t="s">
        <v>84</v>
      </c>
      <c r="B10970" t="s">
        <v>1551</v>
      </c>
      <c r="C10970" t="s">
        <v>1552</v>
      </c>
      <c r="E10970" t="s">
        <v>1561</v>
      </c>
      <c r="F10970" t="s">
        <v>1562</v>
      </c>
      <c r="G10970" t="s">
        <v>31</v>
      </c>
      <c r="H10970" t="s">
        <v>64</v>
      </c>
      <c r="I10970">
        <v>4</v>
      </c>
      <c r="J10970">
        <v>0</v>
      </c>
      <c r="K10970">
        <v>0</v>
      </c>
      <c r="L10970" t="s">
        <v>24</v>
      </c>
    </row>
    <row r="10971" spans="1:12" hidden="1" x14ac:dyDescent="0.2">
      <c r="A10971" t="s">
        <v>84</v>
      </c>
      <c r="B10971" t="s">
        <v>1551</v>
      </c>
      <c r="C10971" t="s">
        <v>1552</v>
      </c>
      <c r="E10971" t="s">
        <v>1565</v>
      </c>
      <c r="F10971" t="s">
        <v>1564</v>
      </c>
      <c r="G10971" t="s">
        <v>31</v>
      </c>
      <c r="H10971" t="s">
        <v>23</v>
      </c>
      <c r="I10971">
        <v>2</v>
      </c>
      <c r="J10971">
        <v>0</v>
      </c>
      <c r="K10971">
        <v>0</v>
      </c>
      <c r="L10971" t="s">
        <v>24</v>
      </c>
    </row>
    <row r="10972" spans="1:12" hidden="1" x14ac:dyDescent="0.2">
      <c r="A10972" t="s">
        <v>84</v>
      </c>
      <c r="B10972" t="s">
        <v>1551</v>
      </c>
      <c r="C10972" t="s">
        <v>1552</v>
      </c>
      <c r="E10972" t="s">
        <v>1563</v>
      </c>
      <c r="F10972" t="s">
        <v>1564</v>
      </c>
      <c r="G10972" t="s">
        <v>31</v>
      </c>
      <c r="H10972" t="s">
        <v>23</v>
      </c>
      <c r="I10972">
        <v>1</v>
      </c>
      <c r="J10972">
        <v>0</v>
      </c>
      <c r="K10972">
        <v>0</v>
      </c>
      <c r="L10972" t="s">
        <v>24</v>
      </c>
    </row>
    <row r="10973" spans="1:12" hidden="1" x14ac:dyDescent="0.2">
      <c r="A10973" t="s">
        <v>84</v>
      </c>
      <c r="B10973" t="s">
        <v>1551</v>
      </c>
      <c r="C10973" t="s">
        <v>1552</v>
      </c>
      <c r="E10973" t="s">
        <v>1030</v>
      </c>
      <c r="F10973" t="s">
        <v>1031</v>
      </c>
      <c r="I10973">
        <v>10</v>
      </c>
      <c r="J10973">
        <v>0</v>
      </c>
      <c r="K10973">
        <v>0</v>
      </c>
      <c r="L10973" t="s">
        <v>24</v>
      </c>
    </row>
    <row r="10974" spans="1:12" hidden="1" x14ac:dyDescent="0.2">
      <c r="A10974" t="s">
        <v>85</v>
      </c>
      <c r="B10974" t="s">
        <v>1551</v>
      </c>
      <c r="C10974" t="s">
        <v>1552</v>
      </c>
      <c r="E10974" t="s">
        <v>17</v>
      </c>
      <c r="I10974">
        <v>38.75</v>
      </c>
      <c r="J10974">
        <v>0</v>
      </c>
      <c r="K10974">
        <v>0</v>
      </c>
    </row>
    <row r="10975" spans="1:12" hidden="1" x14ac:dyDescent="0.2">
      <c r="A10975" t="s">
        <v>86</v>
      </c>
      <c r="B10975" t="s">
        <v>1551</v>
      </c>
      <c r="C10975" t="s">
        <v>1552</v>
      </c>
      <c r="E10975" t="s">
        <v>17</v>
      </c>
      <c r="I10975">
        <v>31</v>
      </c>
      <c r="J10975">
        <v>0</v>
      </c>
      <c r="K10975">
        <v>0</v>
      </c>
    </row>
    <row r="10976" spans="1:12" hidden="1" x14ac:dyDescent="0.2">
      <c r="A10976" t="s">
        <v>87</v>
      </c>
      <c r="B10976" t="s">
        <v>1551</v>
      </c>
      <c r="C10976" t="s">
        <v>1552</v>
      </c>
      <c r="E10976" t="s">
        <v>20</v>
      </c>
      <c r="I10976">
        <v>4</v>
      </c>
      <c r="J10976">
        <v>0</v>
      </c>
      <c r="K10976">
        <v>0</v>
      </c>
    </row>
    <row r="10977" spans="1:12" hidden="1" x14ac:dyDescent="0.2">
      <c r="A10977" t="s">
        <v>87</v>
      </c>
      <c r="B10977" t="s">
        <v>1551</v>
      </c>
      <c r="C10977" t="s">
        <v>1552</v>
      </c>
      <c r="E10977" t="s">
        <v>1555</v>
      </c>
      <c r="F10977" t="s">
        <v>1554</v>
      </c>
      <c r="G10977" t="s">
        <v>31</v>
      </c>
      <c r="H10977" t="s">
        <v>64</v>
      </c>
      <c r="I10977">
        <v>4</v>
      </c>
      <c r="J10977">
        <v>0</v>
      </c>
      <c r="K10977">
        <v>0</v>
      </c>
      <c r="L10977" t="s">
        <v>24</v>
      </c>
    </row>
    <row r="10978" spans="1:12" hidden="1" x14ac:dyDescent="0.2">
      <c r="A10978" t="s">
        <v>87</v>
      </c>
      <c r="B10978" t="s">
        <v>1551</v>
      </c>
      <c r="C10978" t="s">
        <v>1552</v>
      </c>
      <c r="E10978" t="s">
        <v>1556</v>
      </c>
      <c r="F10978" t="s">
        <v>1554</v>
      </c>
      <c r="G10978" t="s">
        <v>31</v>
      </c>
      <c r="H10978" t="s">
        <v>64</v>
      </c>
      <c r="I10978">
        <v>5</v>
      </c>
      <c r="J10978">
        <v>0</v>
      </c>
      <c r="K10978">
        <v>0</v>
      </c>
      <c r="L10978" t="s">
        <v>24</v>
      </c>
    </row>
    <row r="10979" spans="1:12" hidden="1" x14ac:dyDescent="0.2">
      <c r="A10979" t="s">
        <v>87</v>
      </c>
      <c r="B10979" t="s">
        <v>1551</v>
      </c>
      <c r="C10979" t="s">
        <v>1552</v>
      </c>
      <c r="E10979" t="s">
        <v>1559</v>
      </c>
      <c r="F10979" t="s">
        <v>1560</v>
      </c>
      <c r="G10979" t="s">
        <v>63</v>
      </c>
      <c r="H10979" t="s">
        <v>23</v>
      </c>
      <c r="I10979">
        <v>2</v>
      </c>
      <c r="J10979">
        <v>0</v>
      </c>
      <c r="K10979">
        <v>0</v>
      </c>
      <c r="L10979" t="s">
        <v>24</v>
      </c>
    </row>
    <row r="10980" spans="1:12" hidden="1" x14ac:dyDescent="0.2">
      <c r="A10980" t="s">
        <v>87</v>
      </c>
      <c r="B10980" t="s">
        <v>1551</v>
      </c>
      <c r="C10980" t="s">
        <v>1552</v>
      </c>
      <c r="E10980" t="s">
        <v>1561</v>
      </c>
      <c r="F10980" t="s">
        <v>1562</v>
      </c>
      <c r="G10980" t="s">
        <v>31</v>
      </c>
      <c r="H10980" t="s">
        <v>64</v>
      </c>
      <c r="I10980">
        <v>2</v>
      </c>
      <c r="J10980">
        <v>0</v>
      </c>
      <c r="K10980">
        <v>0</v>
      </c>
      <c r="L10980" t="s">
        <v>24</v>
      </c>
    </row>
    <row r="10981" spans="1:12" hidden="1" x14ac:dyDescent="0.2">
      <c r="A10981" t="s">
        <v>87</v>
      </c>
      <c r="B10981" t="s">
        <v>1551</v>
      </c>
      <c r="C10981" t="s">
        <v>1552</v>
      </c>
      <c r="E10981" t="s">
        <v>1565</v>
      </c>
      <c r="F10981" t="s">
        <v>1564</v>
      </c>
      <c r="G10981" t="s">
        <v>31</v>
      </c>
      <c r="H10981" t="s">
        <v>23</v>
      </c>
      <c r="I10981">
        <v>1</v>
      </c>
      <c r="J10981">
        <v>0</v>
      </c>
      <c r="K10981">
        <v>0</v>
      </c>
      <c r="L10981" t="s">
        <v>24</v>
      </c>
    </row>
    <row r="10982" spans="1:12" hidden="1" x14ac:dyDescent="0.2">
      <c r="A10982" t="s">
        <v>87</v>
      </c>
      <c r="B10982" t="s">
        <v>1551</v>
      </c>
      <c r="C10982" t="s">
        <v>1552</v>
      </c>
      <c r="E10982" t="s">
        <v>1563</v>
      </c>
      <c r="F10982" t="s">
        <v>1564</v>
      </c>
      <c r="G10982" t="s">
        <v>31</v>
      </c>
      <c r="H10982" t="s">
        <v>23</v>
      </c>
      <c r="I10982">
        <v>1</v>
      </c>
      <c r="J10982">
        <v>0</v>
      </c>
      <c r="K10982">
        <v>0</v>
      </c>
      <c r="L10982" t="s">
        <v>24</v>
      </c>
    </row>
    <row r="10983" spans="1:12" hidden="1" x14ac:dyDescent="0.2">
      <c r="A10983" t="s">
        <v>87</v>
      </c>
      <c r="B10983" t="s">
        <v>1551</v>
      </c>
      <c r="C10983" t="s">
        <v>1552</v>
      </c>
      <c r="E10983" t="s">
        <v>1563</v>
      </c>
      <c r="F10983" t="s">
        <v>1564</v>
      </c>
      <c r="G10983" t="s">
        <v>31</v>
      </c>
      <c r="H10983" t="s">
        <v>23</v>
      </c>
      <c r="I10983">
        <v>19.75</v>
      </c>
      <c r="J10983">
        <v>0</v>
      </c>
      <c r="K10983">
        <v>0</v>
      </c>
      <c r="L10983" t="s">
        <v>24</v>
      </c>
    </row>
    <row r="10984" spans="1:12" hidden="1" x14ac:dyDescent="0.2">
      <c r="A10984" t="s">
        <v>88</v>
      </c>
      <c r="B10984" t="s">
        <v>1551</v>
      </c>
      <c r="C10984" t="s">
        <v>1552</v>
      </c>
      <c r="E10984" t="s">
        <v>20</v>
      </c>
      <c r="I10984">
        <v>3</v>
      </c>
      <c r="J10984">
        <v>0</v>
      </c>
      <c r="K10984">
        <v>0</v>
      </c>
    </row>
    <row r="10985" spans="1:12" hidden="1" x14ac:dyDescent="0.2">
      <c r="A10985" t="s">
        <v>88</v>
      </c>
      <c r="B10985" t="s">
        <v>1551</v>
      </c>
      <c r="C10985" t="s">
        <v>1552</v>
      </c>
      <c r="E10985" t="s">
        <v>1555</v>
      </c>
      <c r="F10985" t="s">
        <v>1554</v>
      </c>
      <c r="G10985" t="s">
        <v>31</v>
      </c>
      <c r="H10985" t="s">
        <v>64</v>
      </c>
      <c r="I10985">
        <v>3</v>
      </c>
      <c r="J10985">
        <v>0</v>
      </c>
      <c r="K10985">
        <v>0</v>
      </c>
      <c r="L10985" t="s">
        <v>24</v>
      </c>
    </row>
    <row r="10986" spans="1:12" hidden="1" x14ac:dyDescent="0.2">
      <c r="A10986" t="s">
        <v>88</v>
      </c>
      <c r="B10986" t="s">
        <v>1551</v>
      </c>
      <c r="C10986" t="s">
        <v>1552</v>
      </c>
      <c r="E10986" t="s">
        <v>1556</v>
      </c>
      <c r="F10986" t="s">
        <v>1554</v>
      </c>
      <c r="G10986" t="s">
        <v>31</v>
      </c>
      <c r="H10986" t="s">
        <v>64</v>
      </c>
      <c r="I10986">
        <v>4</v>
      </c>
      <c r="J10986">
        <v>0</v>
      </c>
      <c r="K10986">
        <v>0</v>
      </c>
      <c r="L10986" t="s">
        <v>24</v>
      </c>
    </row>
    <row r="10987" spans="1:12" hidden="1" x14ac:dyDescent="0.2">
      <c r="A10987" t="s">
        <v>88</v>
      </c>
      <c r="B10987" t="s">
        <v>1551</v>
      </c>
      <c r="C10987" t="s">
        <v>1552</v>
      </c>
      <c r="E10987" t="s">
        <v>1561</v>
      </c>
      <c r="F10987" t="s">
        <v>1562</v>
      </c>
      <c r="G10987" t="s">
        <v>31</v>
      </c>
      <c r="H10987" t="s">
        <v>64</v>
      </c>
      <c r="I10987">
        <v>2</v>
      </c>
      <c r="J10987">
        <v>0</v>
      </c>
      <c r="K10987">
        <v>0</v>
      </c>
      <c r="L10987" t="s">
        <v>24</v>
      </c>
    </row>
    <row r="10988" spans="1:12" hidden="1" x14ac:dyDescent="0.2">
      <c r="A10988" t="s">
        <v>88</v>
      </c>
      <c r="B10988" t="s">
        <v>1551</v>
      </c>
      <c r="C10988" t="s">
        <v>1552</v>
      </c>
      <c r="E10988" t="s">
        <v>1565</v>
      </c>
      <c r="F10988" t="s">
        <v>1564</v>
      </c>
      <c r="G10988" t="s">
        <v>31</v>
      </c>
      <c r="H10988" t="s">
        <v>23</v>
      </c>
      <c r="I10988">
        <v>1</v>
      </c>
      <c r="J10988">
        <v>0</v>
      </c>
      <c r="K10988">
        <v>0</v>
      </c>
      <c r="L10988" t="s">
        <v>24</v>
      </c>
    </row>
    <row r="10989" spans="1:12" hidden="1" x14ac:dyDescent="0.2">
      <c r="A10989" t="s">
        <v>88</v>
      </c>
      <c r="B10989" t="s">
        <v>1551</v>
      </c>
      <c r="C10989" t="s">
        <v>1552</v>
      </c>
      <c r="E10989" t="s">
        <v>1563</v>
      </c>
      <c r="F10989" t="s">
        <v>1564</v>
      </c>
      <c r="G10989" t="s">
        <v>31</v>
      </c>
      <c r="H10989" t="s">
        <v>23</v>
      </c>
      <c r="I10989">
        <v>8</v>
      </c>
      <c r="J10989">
        <v>0</v>
      </c>
      <c r="K10989">
        <v>0</v>
      </c>
      <c r="L10989" t="s">
        <v>24</v>
      </c>
    </row>
    <row r="10990" spans="1:12" hidden="1" x14ac:dyDescent="0.2">
      <c r="A10990" t="s">
        <v>88</v>
      </c>
      <c r="B10990" t="s">
        <v>1551</v>
      </c>
      <c r="C10990" t="s">
        <v>1552</v>
      </c>
      <c r="E10990" t="s">
        <v>1030</v>
      </c>
      <c r="F10990" t="s">
        <v>1031</v>
      </c>
      <c r="I10990">
        <v>10</v>
      </c>
      <c r="J10990">
        <v>0</v>
      </c>
      <c r="K10990">
        <v>0</v>
      </c>
      <c r="L10990" t="s">
        <v>24</v>
      </c>
    </row>
    <row r="10991" spans="1:12" hidden="1" x14ac:dyDescent="0.2">
      <c r="A10991" t="s">
        <v>89</v>
      </c>
      <c r="B10991" t="s">
        <v>1551</v>
      </c>
      <c r="C10991" t="s">
        <v>1552</v>
      </c>
      <c r="E10991" t="s">
        <v>17</v>
      </c>
      <c r="I10991">
        <v>8</v>
      </c>
      <c r="J10991">
        <v>0</v>
      </c>
      <c r="K10991">
        <v>0</v>
      </c>
    </row>
    <row r="10992" spans="1:12" hidden="1" x14ac:dyDescent="0.2">
      <c r="A10992" t="s">
        <v>89</v>
      </c>
      <c r="B10992" t="s">
        <v>1551</v>
      </c>
      <c r="C10992" t="s">
        <v>1552</v>
      </c>
      <c r="E10992" t="s">
        <v>20</v>
      </c>
      <c r="I10992">
        <v>7</v>
      </c>
      <c r="J10992">
        <v>0</v>
      </c>
      <c r="K10992">
        <v>0</v>
      </c>
    </row>
    <row r="10993" spans="1:12" hidden="1" x14ac:dyDescent="0.2">
      <c r="A10993" t="s">
        <v>89</v>
      </c>
      <c r="B10993" t="s">
        <v>1551</v>
      </c>
      <c r="C10993" t="s">
        <v>1552</v>
      </c>
      <c r="E10993" t="s">
        <v>1556</v>
      </c>
      <c r="F10993" t="s">
        <v>1554</v>
      </c>
      <c r="G10993" t="s">
        <v>31</v>
      </c>
      <c r="H10993" t="s">
        <v>64</v>
      </c>
      <c r="I10993">
        <v>5</v>
      </c>
      <c r="J10993">
        <v>0</v>
      </c>
      <c r="K10993">
        <v>0</v>
      </c>
      <c r="L10993" t="s">
        <v>24</v>
      </c>
    </row>
    <row r="10994" spans="1:12" hidden="1" x14ac:dyDescent="0.2">
      <c r="A10994" t="s">
        <v>89</v>
      </c>
      <c r="B10994" t="s">
        <v>1551</v>
      </c>
      <c r="C10994" t="s">
        <v>1552</v>
      </c>
      <c r="E10994" t="s">
        <v>1561</v>
      </c>
      <c r="F10994" t="s">
        <v>1562</v>
      </c>
      <c r="G10994" t="s">
        <v>31</v>
      </c>
      <c r="H10994" t="s">
        <v>64</v>
      </c>
      <c r="I10994">
        <v>3</v>
      </c>
      <c r="J10994">
        <v>0</v>
      </c>
      <c r="K10994">
        <v>0</v>
      </c>
      <c r="L10994" t="s">
        <v>24</v>
      </c>
    </row>
    <row r="10995" spans="1:12" hidden="1" x14ac:dyDescent="0.2">
      <c r="A10995" t="s">
        <v>89</v>
      </c>
      <c r="B10995" t="s">
        <v>1551</v>
      </c>
      <c r="C10995" t="s">
        <v>1552</v>
      </c>
      <c r="E10995" t="s">
        <v>1555</v>
      </c>
      <c r="F10995" t="s">
        <v>1554</v>
      </c>
      <c r="G10995" t="s">
        <v>31</v>
      </c>
      <c r="H10995" t="s">
        <v>64</v>
      </c>
      <c r="I10995">
        <v>2</v>
      </c>
      <c r="J10995">
        <v>0</v>
      </c>
      <c r="K10995">
        <v>0</v>
      </c>
      <c r="L10995" t="s">
        <v>24</v>
      </c>
    </row>
    <row r="10996" spans="1:12" hidden="1" x14ac:dyDescent="0.2">
      <c r="A10996" t="s">
        <v>89</v>
      </c>
      <c r="B10996" t="s">
        <v>1551</v>
      </c>
      <c r="C10996" t="s">
        <v>1552</v>
      </c>
      <c r="E10996" t="s">
        <v>1557</v>
      </c>
      <c r="F10996" t="s">
        <v>1558</v>
      </c>
      <c r="G10996" t="s">
        <v>31</v>
      </c>
      <c r="H10996" t="s">
        <v>64</v>
      </c>
      <c r="I10996">
        <v>3</v>
      </c>
      <c r="J10996">
        <v>0</v>
      </c>
      <c r="K10996">
        <v>0</v>
      </c>
      <c r="L10996" t="s">
        <v>24</v>
      </c>
    </row>
    <row r="10997" spans="1:12" hidden="1" x14ac:dyDescent="0.2">
      <c r="A10997" t="s">
        <v>89</v>
      </c>
      <c r="B10997" t="s">
        <v>1551</v>
      </c>
      <c r="C10997" t="s">
        <v>1552</v>
      </c>
      <c r="E10997" t="s">
        <v>1563</v>
      </c>
      <c r="F10997" t="s">
        <v>1564</v>
      </c>
      <c r="G10997" t="s">
        <v>31</v>
      </c>
      <c r="H10997" t="s">
        <v>23</v>
      </c>
      <c r="I10997">
        <v>2</v>
      </c>
      <c r="J10997">
        <v>0</v>
      </c>
      <c r="K10997">
        <v>0</v>
      </c>
      <c r="L10997" t="s">
        <v>24</v>
      </c>
    </row>
    <row r="10998" spans="1:12" hidden="1" x14ac:dyDescent="0.2">
      <c r="A10998" t="s">
        <v>89</v>
      </c>
      <c r="B10998" t="s">
        <v>1551</v>
      </c>
      <c r="C10998" t="s">
        <v>1552</v>
      </c>
      <c r="E10998" t="s">
        <v>1030</v>
      </c>
      <c r="F10998" t="s">
        <v>1031</v>
      </c>
      <c r="I10998">
        <v>8.75</v>
      </c>
      <c r="J10998">
        <v>0</v>
      </c>
      <c r="K10998">
        <v>0</v>
      </c>
      <c r="L10998" t="s">
        <v>24</v>
      </c>
    </row>
    <row r="10999" spans="1:12" hidden="1" x14ac:dyDescent="0.2">
      <c r="A10999" t="s">
        <v>90</v>
      </c>
      <c r="B10999" t="s">
        <v>1551</v>
      </c>
      <c r="C10999" t="s">
        <v>1552</v>
      </c>
      <c r="E10999" t="s">
        <v>17</v>
      </c>
      <c r="I10999">
        <v>31</v>
      </c>
      <c r="J10999">
        <v>0</v>
      </c>
      <c r="K10999">
        <v>0</v>
      </c>
    </row>
    <row r="11000" spans="1:12" hidden="1" x14ac:dyDescent="0.2">
      <c r="A11000" t="s">
        <v>91</v>
      </c>
      <c r="B11000" t="s">
        <v>1551</v>
      </c>
      <c r="C11000" t="s">
        <v>1552</v>
      </c>
      <c r="E11000" t="s">
        <v>17</v>
      </c>
      <c r="I11000">
        <v>31</v>
      </c>
      <c r="J11000">
        <v>0</v>
      </c>
      <c r="K11000">
        <v>0</v>
      </c>
    </row>
    <row r="11001" spans="1:12" hidden="1" x14ac:dyDescent="0.2">
      <c r="A11001" t="s">
        <v>91</v>
      </c>
      <c r="B11001" t="s">
        <v>1551</v>
      </c>
      <c r="C11001" t="s">
        <v>1552</v>
      </c>
      <c r="E11001" t="s">
        <v>1555</v>
      </c>
      <c r="F11001" t="s">
        <v>1554</v>
      </c>
      <c r="G11001" t="s">
        <v>31</v>
      </c>
      <c r="H11001" t="s">
        <v>64</v>
      </c>
      <c r="I11001">
        <v>4</v>
      </c>
      <c r="J11001">
        <v>0</v>
      </c>
      <c r="K11001">
        <v>0</v>
      </c>
      <c r="L11001" t="s">
        <v>24</v>
      </c>
    </row>
    <row r="11002" spans="1:12" hidden="1" x14ac:dyDescent="0.2">
      <c r="A11002" t="s">
        <v>91</v>
      </c>
      <c r="B11002" t="s">
        <v>1551</v>
      </c>
      <c r="C11002" t="s">
        <v>1552</v>
      </c>
      <c r="E11002" t="s">
        <v>1561</v>
      </c>
      <c r="F11002" t="s">
        <v>1562</v>
      </c>
      <c r="G11002" t="s">
        <v>31</v>
      </c>
      <c r="H11002" t="s">
        <v>64</v>
      </c>
      <c r="I11002">
        <v>1</v>
      </c>
      <c r="J11002">
        <v>0</v>
      </c>
      <c r="K11002">
        <v>0</v>
      </c>
      <c r="L11002" t="s">
        <v>24</v>
      </c>
    </row>
    <row r="11003" spans="1:12" hidden="1" x14ac:dyDescent="0.2">
      <c r="A11003" t="s">
        <v>91</v>
      </c>
      <c r="B11003" t="s">
        <v>1551</v>
      </c>
      <c r="C11003" t="s">
        <v>1552</v>
      </c>
      <c r="E11003" t="s">
        <v>1563</v>
      </c>
      <c r="F11003" t="s">
        <v>1564</v>
      </c>
      <c r="G11003" t="s">
        <v>31</v>
      </c>
      <c r="H11003" t="s">
        <v>23</v>
      </c>
      <c r="I11003">
        <v>1</v>
      </c>
      <c r="J11003">
        <v>0</v>
      </c>
      <c r="K11003">
        <v>0</v>
      </c>
      <c r="L11003" t="s">
        <v>24</v>
      </c>
    </row>
    <row r="11004" spans="1:12" hidden="1" x14ac:dyDescent="0.2">
      <c r="A11004" t="s">
        <v>91</v>
      </c>
      <c r="B11004" t="s">
        <v>1551</v>
      </c>
      <c r="C11004" t="s">
        <v>1552</v>
      </c>
      <c r="E11004" t="s">
        <v>1030</v>
      </c>
      <c r="F11004" t="s">
        <v>1031</v>
      </c>
      <c r="I11004">
        <v>1.75</v>
      </c>
      <c r="J11004">
        <v>0</v>
      </c>
      <c r="K11004">
        <v>0</v>
      </c>
      <c r="L11004" t="s">
        <v>24</v>
      </c>
    </row>
    <row r="11005" spans="1:12" hidden="1" x14ac:dyDescent="0.2">
      <c r="A11005" t="s">
        <v>93</v>
      </c>
      <c r="B11005" t="s">
        <v>1551</v>
      </c>
      <c r="C11005" t="s">
        <v>1552</v>
      </c>
      <c r="E11005" t="s">
        <v>20</v>
      </c>
      <c r="I11005">
        <v>6</v>
      </c>
      <c r="J11005">
        <v>0</v>
      </c>
      <c r="K11005">
        <v>0</v>
      </c>
    </row>
    <row r="11006" spans="1:12" hidden="1" x14ac:dyDescent="0.2">
      <c r="A11006" t="s">
        <v>93</v>
      </c>
      <c r="B11006" t="s">
        <v>1551</v>
      </c>
      <c r="C11006" t="s">
        <v>1552</v>
      </c>
      <c r="E11006" t="s">
        <v>1555</v>
      </c>
      <c r="F11006" t="s">
        <v>1554</v>
      </c>
      <c r="G11006" t="s">
        <v>31</v>
      </c>
      <c r="H11006" t="s">
        <v>64</v>
      </c>
      <c r="I11006">
        <v>2</v>
      </c>
      <c r="J11006">
        <v>0</v>
      </c>
      <c r="K11006">
        <v>0</v>
      </c>
      <c r="L11006" t="s">
        <v>24</v>
      </c>
    </row>
    <row r="11007" spans="1:12" hidden="1" x14ac:dyDescent="0.2">
      <c r="A11007" t="s">
        <v>93</v>
      </c>
      <c r="B11007" t="s">
        <v>1551</v>
      </c>
      <c r="C11007" t="s">
        <v>1552</v>
      </c>
      <c r="E11007" t="s">
        <v>1556</v>
      </c>
      <c r="F11007" t="s">
        <v>1554</v>
      </c>
      <c r="G11007" t="s">
        <v>31</v>
      </c>
      <c r="H11007" t="s">
        <v>64</v>
      </c>
      <c r="I11007">
        <v>4</v>
      </c>
      <c r="J11007">
        <v>0</v>
      </c>
      <c r="K11007">
        <v>0</v>
      </c>
      <c r="L11007" t="s">
        <v>24</v>
      </c>
    </row>
    <row r="11008" spans="1:12" hidden="1" x14ac:dyDescent="0.2">
      <c r="A11008" t="s">
        <v>93</v>
      </c>
      <c r="B11008" t="s">
        <v>1551</v>
      </c>
      <c r="C11008" t="s">
        <v>1552</v>
      </c>
      <c r="E11008" t="s">
        <v>1557</v>
      </c>
      <c r="F11008" t="s">
        <v>1558</v>
      </c>
      <c r="G11008" t="s">
        <v>31</v>
      </c>
      <c r="H11008" t="s">
        <v>64</v>
      </c>
      <c r="I11008">
        <v>1</v>
      </c>
      <c r="J11008">
        <v>0</v>
      </c>
      <c r="K11008">
        <v>0</v>
      </c>
      <c r="L11008" t="s">
        <v>24</v>
      </c>
    </row>
    <row r="11009" spans="1:12" hidden="1" x14ac:dyDescent="0.2">
      <c r="A11009" t="s">
        <v>93</v>
      </c>
      <c r="B11009" t="s">
        <v>1551</v>
      </c>
      <c r="C11009" t="s">
        <v>1552</v>
      </c>
      <c r="E11009" t="s">
        <v>1561</v>
      </c>
      <c r="F11009" t="s">
        <v>1562</v>
      </c>
      <c r="G11009" t="s">
        <v>31</v>
      </c>
      <c r="H11009" t="s">
        <v>64</v>
      </c>
      <c r="I11009">
        <v>2</v>
      </c>
      <c r="J11009">
        <v>0</v>
      </c>
      <c r="K11009">
        <v>0</v>
      </c>
      <c r="L11009" t="s">
        <v>24</v>
      </c>
    </row>
    <row r="11010" spans="1:12" hidden="1" x14ac:dyDescent="0.2">
      <c r="A11010" t="s">
        <v>93</v>
      </c>
      <c r="B11010" t="s">
        <v>1551</v>
      </c>
      <c r="C11010" t="s">
        <v>1552</v>
      </c>
      <c r="E11010" t="s">
        <v>1565</v>
      </c>
      <c r="F11010" t="s">
        <v>1564</v>
      </c>
      <c r="G11010" t="s">
        <v>31</v>
      </c>
      <c r="H11010" t="s">
        <v>23</v>
      </c>
      <c r="I11010">
        <v>2</v>
      </c>
      <c r="J11010">
        <v>0</v>
      </c>
      <c r="K11010">
        <v>0</v>
      </c>
      <c r="L11010" t="s">
        <v>24</v>
      </c>
    </row>
    <row r="11011" spans="1:12" hidden="1" x14ac:dyDescent="0.2">
      <c r="A11011" t="s">
        <v>93</v>
      </c>
      <c r="B11011" t="s">
        <v>1551</v>
      </c>
      <c r="C11011" t="s">
        <v>1552</v>
      </c>
      <c r="E11011" t="s">
        <v>1563</v>
      </c>
      <c r="F11011" t="s">
        <v>1564</v>
      </c>
      <c r="G11011" t="s">
        <v>31</v>
      </c>
      <c r="H11011" t="s">
        <v>23</v>
      </c>
      <c r="I11011">
        <v>2</v>
      </c>
      <c r="J11011">
        <v>0</v>
      </c>
      <c r="K11011">
        <v>0</v>
      </c>
      <c r="L11011" t="s">
        <v>24</v>
      </c>
    </row>
    <row r="11012" spans="1:12" hidden="1" x14ac:dyDescent="0.2">
      <c r="A11012" t="s">
        <v>93</v>
      </c>
      <c r="B11012" t="s">
        <v>1551</v>
      </c>
      <c r="C11012" t="s">
        <v>1552</v>
      </c>
      <c r="E11012" t="s">
        <v>1568</v>
      </c>
      <c r="F11012" t="s">
        <v>1564</v>
      </c>
      <c r="G11012" t="s">
        <v>31</v>
      </c>
      <c r="H11012" t="s">
        <v>23</v>
      </c>
      <c r="I11012">
        <v>1</v>
      </c>
      <c r="J11012">
        <v>0</v>
      </c>
      <c r="K11012">
        <v>0</v>
      </c>
      <c r="L11012" t="s">
        <v>24</v>
      </c>
    </row>
    <row r="11013" spans="1:12" hidden="1" x14ac:dyDescent="0.2">
      <c r="A11013" t="s">
        <v>93</v>
      </c>
      <c r="B11013" t="s">
        <v>1551</v>
      </c>
      <c r="C11013" t="s">
        <v>1552</v>
      </c>
      <c r="E11013" t="s">
        <v>1030</v>
      </c>
      <c r="F11013" t="s">
        <v>1031</v>
      </c>
      <c r="I11013">
        <v>11</v>
      </c>
      <c r="J11013">
        <v>0</v>
      </c>
      <c r="K11013">
        <v>0</v>
      </c>
      <c r="L11013" t="s">
        <v>24</v>
      </c>
    </row>
    <row r="11014" spans="1:12" hidden="1" x14ac:dyDescent="0.2">
      <c r="A11014" t="s">
        <v>94</v>
      </c>
      <c r="B11014" t="s">
        <v>1551</v>
      </c>
      <c r="C11014" t="s">
        <v>1552</v>
      </c>
      <c r="E11014" t="s">
        <v>17</v>
      </c>
      <c r="I11014">
        <v>7.75</v>
      </c>
      <c r="J11014">
        <v>0</v>
      </c>
      <c r="K11014">
        <v>0</v>
      </c>
    </row>
    <row r="11015" spans="1:12" hidden="1" x14ac:dyDescent="0.2">
      <c r="A11015" t="s">
        <v>94</v>
      </c>
      <c r="B11015" t="s">
        <v>1551</v>
      </c>
      <c r="C11015" t="s">
        <v>1552</v>
      </c>
      <c r="E11015" t="s">
        <v>17</v>
      </c>
      <c r="I11015">
        <v>7</v>
      </c>
      <c r="J11015">
        <v>0</v>
      </c>
      <c r="K11015">
        <v>0</v>
      </c>
    </row>
    <row r="11016" spans="1:12" hidden="1" x14ac:dyDescent="0.2">
      <c r="A11016" t="s">
        <v>94</v>
      </c>
      <c r="B11016" t="s">
        <v>1551</v>
      </c>
      <c r="C11016" t="s">
        <v>1552</v>
      </c>
      <c r="E11016" t="s">
        <v>1555</v>
      </c>
      <c r="F11016" t="s">
        <v>1554</v>
      </c>
      <c r="G11016" t="s">
        <v>31</v>
      </c>
      <c r="H11016" t="s">
        <v>64</v>
      </c>
      <c r="I11016">
        <v>2</v>
      </c>
      <c r="J11016">
        <v>0</v>
      </c>
      <c r="K11016">
        <v>0</v>
      </c>
      <c r="L11016" t="s">
        <v>24</v>
      </c>
    </row>
    <row r="11017" spans="1:12" hidden="1" x14ac:dyDescent="0.2">
      <c r="A11017" t="s">
        <v>94</v>
      </c>
      <c r="B11017" t="s">
        <v>1551</v>
      </c>
      <c r="C11017" t="s">
        <v>1552</v>
      </c>
      <c r="E11017" t="s">
        <v>1556</v>
      </c>
      <c r="F11017" t="s">
        <v>1554</v>
      </c>
      <c r="G11017" t="s">
        <v>31</v>
      </c>
      <c r="H11017" t="s">
        <v>64</v>
      </c>
      <c r="I11017">
        <v>5</v>
      </c>
      <c r="J11017">
        <v>0</v>
      </c>
      <c r="K11017">
        <v>0</v>
      </c>
      <c r="L11017" t="s">
        <v>24</v>
      </c>
    </row>
    <row r="11018" spans="1:12" hidden="1" x14ac:dyDescent="0.2">
      <c r="A11018" t="s">
        <v>94</v>
      </c>
      <c r="B11018" t="s">
        <v>1551</v>
      </c>
      <c r="C11018" t="s">
        <v>1552</v>
      </c>
      <c r="E11018" t="s">
        <v>1559</v>
      </c>
      <c r="F11018" t="s">
        <v>1560</v>
      </c>
      <c r="G11018" t="s">
        <v>63</v>
      </c>
      <c r="H11018" t="s">
        <v>23</v>
      </c>
      <c r="I11018">
        <v>3</v>
      </c>
      <c r="J11018">
        <v>0</v>
      </c>
      <c r="K11018">
        <v>0</v>
      </c>
      <c r="L11018" t="s">
        <v>24</v>
      </c>
    </row>
    <row r="11019" spans="1:12" hidden="1" x14ac:dyDescent="0.2">
      <c r="A11019" t="s">
        <v>94</v>
      </c>
      <c r="B11019" t="s">
        <v>1551</v>
      </c>
      <c r="C11019" t="s">
        <v>1552</v>
      </c>
      <c r="E11019" t="s">
        <v>1561</v>
      </c>
      <c r="F11019" t="s">
        <v>1562</v>
      </c>
      <c r="G11019" t="s">
        <v>31</v>
      </c>
      <c r="H11019" t="s">
        <v>64</v>
      </c>
      <c r="I11019">
        <v>3</v>
      </c>
      <c r="J11019">
        <v>0</v>
      </c>
      <c r="K11019">
        <v>0</v>
      </c>
      <c r="L11019" t="s">
        <v>24</v>
      </c>
    </row>
    <row r="11020" spans="1:12" hidden="1" x14ac:dyDescent="0.2">
      <c r="A11020" t="s">
        <v>94</v>
      </c>
      <c r="B11020" t="s">
        <v>1551</v>
      </c>
      <c r="C11020" t="s">
        <v>1552</v>
      </c>
      <c r="E11020" t="s">
        <v>1563</v>
      </c>
      <c r="F11020" t="s">
        <v>1564</v>
      </c>
      <c r="G11020" t="s">
        <v>31</v>
      </c>
      <c r="H11020" t="s">
        <v>23</v>
      </c>
      <c r="I11020">
        <v>2</v>
      </c>
      <c r="J11020">
        <v>0</v>
      </c>
      <c r="K11020">
        <v>0</v>
      </c>
      <c r="L11020" t="s">
        <v>24</v>
      </c>
    </row>
    <row r="11021" spans="1:12" hidden="1" x14ac:dyDescent="0.2">
      <c r="A11021" t="s">
        <v>94</v>
      </c>
      <c r="B11021" t="s">
        <v>1551</v>
      </c>
      <c r="C11021" t="s">
        <v>1552</v>
      </c>
      <c r="E11021" t="s">
        <v>1030</v>
      </c>
      <c r="F11021" t="s">
        <v>1031</v>
      </c>
      <c r="I11021">
        <v>9</v>
      </c>
      <c r="J11021">
        <v>0</v>
      </c>
      <c r="K11021">
        <v>0</v>
      </c>
      <c r="L11021" t="s">
        <v>24</v>
      </c>
    </row>
    <row r="11022" spans="1:12" hidden="1" x14ac:dyDescent="0.2">
      <c r="A11022" t="s">
        <v>95</v>
      </c>
      <c r="B11022" t="s">
        <v>1551</v>
      </c>
      <c r="C11022" t="s">
        <v>1552</v>
      </c>
      <c r="E11022" t="s">
        <v>20</v>
      </c>
      <c r="I11022">
        <v>7</v>
      </c>
      <c r="J11022">
        <v>0</v>
      </c>
      <c r="K11022">
        <v>0</v>
      </c>
    </row>
    <row r="11023" spans="1:12" hidden="1" x14ac:dyDescent="0.2">
      <c r="A11023" t="s">
        <v>95</v>
      </c>
      <c r="B11023" t="s">
        <v>1551</v>
      </c>
      <c r="C11023" t="s">
        <v>1552</v>
      </c>
      <c r="E11023" t="s">
        <v>1556</v>
      </c>
      <c r="F11023" t="s">
        <v>1554</v>
      </c>
      <c r="G11023" t="s">
        <v>31</v>
      </c>
      <c r="H11023" t="s">
        <v>64</v>
      </c>
      <c r="I11023">
        <v>7</v>
      </c>
      <c r="J11023">
        <v>0</v>
      </c>
      <c r="K11023">
        <v>0</v>
      </c>
      <c r="L11023" t="s">
        <v>24</v>
      </c>
    </row>
    <row r="11024" spans="1:12" hidden="1" x14ac:dyDescent="0.2">
      <c r="A11024" t="s">
        <v>95</v>
      </c>
      <c r="B11024" t="s">
        <v>1551</v>
      </c>
      <c r="C11024" t="s">
        <v>1552</v>
      </c>
      <c r="E11024" t="s">
        <v>1555</v>
      </c>
      <c r="F11024" t="s">
        <v>1554</v>
      </c>
      <c r="G11024" t="s">
        <v>31</v>
      </c>
      <c r="H11024" t="s">
        <v>64</v>
      </c>
      <c r="I11024">
        <v>2</v>
      </c>
      <c r="J11024">
        <v>0</v>
      </c>
      <c r="K11024">
        <v>0</v>
      </c>
      <c r="L11024" t="s">
        <v>24</v>
      </c>
    </row>
    <row r="11025" spans="1:12" hidden="1" x14ac:dyDescent="0.2">
      <c r="A11025" t="s">
        <v>95</v>
      </c>
      <c r="B11025" t="s">
        <v>1551</v>
      </c>
      <c r="C11025" t="s">
        <v>1552</v>
      </c>
      <c r="E11025" t="s">
        <v>1557</v>
      </c>
      <c r="F11025" t="s">
        <v>1558</v>
      </c>
      <c r="G11025" t="s">
        <v>31</v>
      </c>
      <c r="H11025" t="s">
        <v>64</v>
      </c>
      <c r="I11025">
        <v>2</v>
      </c>
      <c r="J11025">
        <v>0</v>
      </c>
      <c r="K11025">
        <v>0</v>
      </c>
      <c r="L11025" t="s">
        <v>24</v>
      </c>
    </row>
    <row r="11026" spans="1:12" hidden="1" x14ac:dyDescent="0.2">
      <c r="A11026" t="s">
        <v>95</v>
      </c>
      <c r="B11026" t="s">
        <v>1551</v>
      </c>
      <c r="C11026" t="s">
        <v>1552</v>
      </c>
      <c r="E11026" t="s">
        <v>1561</v>
      </c>
      <c r="F11026" t="s">
        <v>1562</v>
      </c>
      <c r="G11026" t="s">
        <v>31</v>
      </c>
      <c r="H11026" t="s">
        <v>64</v>
      </c>
      <c r="I11026">
        <v>3</v>
      </c>
      <c r="J11026">
        <v>0</v>
      </c>
      <c r="K11026">
        <v>0</v>
      </c>
      <c r="L11026" t="s">
        <v>24</v>
      </c>
    </row>
    <row r="11027" spans="1:12" hidden="1" x14ac:dyDescent="0.2">
      <c r="A11027" t="s">
        <v>95</v>
      </c>
      <c r="B11027" t="s">
        <v>1551</v>
      </c>
      <c r="C11027" t="s">
        <v>1552</v>
      </c>
      <c r="E11027" t="s">
        <v>1563</v>
      </c>
      <c r="F11027" t="s">
        <v>1564</v>
      </c>
      <c r="G11027" t="s">
        <v>31</v>
      </c>
      <c r="H11027" t="s">
        <v>23</v>
      </c>
      <c r="I11027">
        <v>1</v>
      </c>
      <c r="J11027">
        <v>0</v>
      </c>
      <c r="K11027">
        <v>0</v>
      </c>
      <c r="L11027" t="s">
        <v>24</v>
      </c>
    </row>
    <row r="11028" spans="1:12" hidden="1" x14ac:dyDescent="0.2">
      <c r="A11028" t="s">
        <v>95</v>
      </c>
      <c r="B11028" t="s">
        <v>1551</v>
      </c>
      <c r="C11028" t="s">
        <v>1552</v>
      </c>
      <c r="E11028" t="s">
        <v>1565</v>
      </c>
      <c r="F11028" t="s">
        <v>1564</v>
      </c>
      <c r="G11028" t="s">
        <v>31</v>
      </c>
      <c r="H11028" t="s">
        <v>23</v>
      </c>
      <c r="I11028">
        <v>1</v>
      </c>
      <c r="J11028">
        <v>0</v>
      </c>
      <c r="K11028">
        <v>0</v>
      </c>
      <c r="L11028" t="s">
        <v>24</v>
      </c>
    </row>
    <row r="11029" spans="1:12" hidden="1" x14ac:dyDescent="0.2">
      <c r="A11029" t="s">
        <v>95</v>
      </c>
      <c r="B11029" t="s">
        <v>1551</v>
      </c>
      <c r="C11029" t="s">
        <v>1552</v>
      </c>
      <c r="E11029" t="s">
        <v>1030</v>
      </c>
      <c r="F11029" t="s">
        <v>1031</v>
      </c>
      <c r="I11029">
        <v>8</v>
      </c>
      <c r="J11029">
        <v>0</v>
      </c>
      <c r="K11029">
        <v>0</v>
      </c>
      <c r="L11029" t="s">
        <v>24</v>
      </c>
    </row>
    <row r="11030" spans="1:12" hidden="1" x14ac:dyDescent="0.2">
      <c r="A11030" t="s">
        <v>96</v>
      </c>
      <c r="B11030" t="s">
        <v>1551</v>
      </c>
      <c r="C11030" t="s">
        <v>1552</v>
      </c>
      <c r="E11030" t="s">
        <v>17</v>
      </c>
      <c r="I11030">
        <v>7.75</v>
      </c>
      <c r="J11030">
        <v>0</v>
      </c>
      <c r="K11030">
        <v>0</v>
      </c>
    </row>
    <row r="11031" spans="1:12" hidden="1" x14ac:dyDescent="0.2">
      <c r="A11031" t="s">
        <v>96</v>
      </c>
      <c r="B11031" t="s">
        <v>1551</v>
      </c>
      <c r="C11031" t="s">
        <v>1552</v>
      </c>
      <c r="E11031" t="s">
        <v>20</v>
      </c>
      <c r="I11031">
        <v>7</v>
      </c>
      <c r="J11031">
        <v>0</v>
      </c>
      <c r="K11031">
        <v>0</v>
      </c>
    </row>
    <row r="11032" spans="1:12" hidden="1" x14ac:dyDescent="0.2">
      <c r="A11032" t="s">
        <v>96</v>
      </c>
      <c r="B11032" t="s">
        <v>1551</v>
      </c>
      <c r="C11032" t="s">
        <v>1552</v>
      </c>
      <c r="E11032" t="s">
        <v>1555</v>
      </c>
      <c r="F11032" t="s">
        <v>1554</v>
      </c>
      <c r="G11032" t="s">
        <v>31</v>
      </c>
      <c r="H11032" t="s">
        <v>64</v>
      </c>
      <c r="I11032">
        <v>3</v>
      </c>
      <c r="J11032">
        <v>0</v>
      </c>
      <c r="K11032">
        <v>0</v>
      </c>
      <c r="L11032" t="s">
        <v>24</v>
      </c>
    </row>
    <row r="11033" spans="1:12" hidden="1" x14ac:dyDescent="0.2">
      <c r="A11033" t="s">
        <v>96</v>
      </c>
      <c r="B11033" t="s">
        <v>1551</v>
      </c>
      <c r="C11033" t="s">
        <v>1552</v>
      </c>
      <c r="E11033" t="s">
        <v>1556</v>
      </c>
      <c r="F11033" t="s">
        <v>1554</v>
      </c>
      <c r="G11033" t="s">
        <v>31</v>
      </c>
      <c r="H11033" t="s">
        <v>64</v>
      </c>
      <c r="I11033">
        <v>6</v>
      </c>
      <c r="J11033">
        <v>0</v>
      </c>
      <c r="K11033">
        <v>0</v>
      </c>
      <c r="L11033" t="s">
        <v>24</v>
      </c>
    </row>
    <row r="11034" spans="1:12" hidden="1" x14ac:dyDescent="0.2">
      <c r="A11034" t="s">
        <v>96</v>
      </c>
      <c r="B11034" t="s">
        <v>1551</v>
      </c>
      <c r="C11034" t="s">
        <v>1552</v>
      </c>
      <c r="E11034" t="s">
        <v>1557</v>
      </c>
      <c r="F11034" t="s">
        <v>1558</v>
      </c>
      <c r="G11034" t="s">
        <v>31</v>
      </c>
      <c r="H11034" t="s">
        <v>64</v>
      </c>
      <c r="I11034">
        <v>2</v>
      </c>
      <c r="J11034">
        <v>0</v>
      </c>
      <c r="K11034">
        <v>0</v>
      </c>
      <c r="L11034" t="s">
        <v>24</v>
      </c>
    </row>
    <row r="11035" spans="1:12" hidden="1" x14ac:dyDescent="0.2">
      <c r="A11035" t="s">
        <v>96</v>
      </c>
      <c r="B11035" t="s">
        <v>1551</v>
      </c>
      <c r="C11035" t="s">
        <v>1552</v>
      </c>
      <c r="E11035" t="s">
        <v>1559</v>
      </c>
      <c r="F11035" t="s">
        <v>1560</v>
      </c>
      <c r="G11035" t="s">
        <v>63</v>
      </c>
      <c r="H11035" t="s">
        <v>23</v>
      </c>
      <c r="I11035">
        <v>1</v>
      </c>
      <c r="J11035">
        <v>0</v>
      </c>
      <c r="K11035">
        <v>0</v>
      </c>
      <c r="L11035" t="s">
        <v>24</v>
      </c>
    </row>
    <row r="11036" spans="1:12" hidden="1" x14ac:dyDescent="0.2">
      <c r="A11036" t="s">
        <v>96</v>
      </c>
      <c r="B11036" t="s">
        <v>1551</v>
      </c>
      <c r="C11036" t="s">
        <v>1552</v>
      </c>
      <c r="E11036" t="s">
        <v>1561</v>
      </c>
      <c r="F11036" t="s">
        <v>1562</v>
      </c>
      <c r="G11036" t="s">
        <v>31</v>
      </c>
      <c r="H11036" t="s">
        <v>64</v>
      </c>
      <c r="I11036">
        <v>3</v>
      </c>
      <c r="J11036">
        <v>0</v>
      </c>
      <c r="K11036">
        <v>0</v>
      </c>
      <c r="L11036" t="s">
        <v>24</v>
      </c>
    </row>
    <row r="11037" spans="1:12" hidden="1" x14ac:dyDescent="0.2">
      <c r="A11037" t="s">
        <v>96</v>
      </c>
      <c r="B11037" t="s">
        <v>1551</v>
      </c>
      <c r="C11037" t="s">
        <v>1552</v>
      </c>
      <c r="E11037" t="s">
        <v>1568</v>
      </c>
      <c r="F11037" t="s">
        <v>1564</v>
      </c>
      <c r="G11037" t="s">
        <v>31</v>
      </c>
      <c r="H11037" t="s">
        <v>23</v>
      </c>
      <c r="I11037">
        <v>1</v>
      </c>
      <c r="J11037">
        <v>0</v>
      </c>
      <c r="K11037">
        <v>0</v>
      </c>
      <c r="L11037" t="s">
        <v>24</v>
      </c>
    </row>
    <row r="11038" spans="1:12" hidden="1" x14ac:dyDescent="0.2">
      <c r="A11038" t="s">
        <v>96</v>
      </c>
      <c r="B11038" t="s">
        <v>1551</v>
      </c>
      <c r="C11038" t="s">
        <v>1552</v>
      </c>
      <c r="E11038" t="s">
        <v>1565</v>
      </c>
      <c r="F11038" t="s">
        <v>1564</v>
      </c>
      <c r="G11038" t="s">
        <v>31</v>
      </c>
      <c r="H11038" t="s">
        <v>23</v>
      </c>
      <c r="I11038">
        <v>1</v>
      </c>
      <c r="J11038">
        <v>0</v>
      </c>
      <c r="K11038">
        <v>0</v>
      </c>
      <c r="L11038" t="s">
        <v>24</v>
      </c>
    </row>
    <row r="11039" spans="1:12" hidden="1" x14ac:dyDescent="0.2">
      <c r="A11039" t="s">
        <v>96</v>
      </c>
      <c r="B11039" t="s">
        <v>1551</v>
      </c>
      <c r="C11039" t="s">
        <v>1552</v>
      </c>
      <c r="E11039" t="s">
        <v>1030</v>
      </c>
      <c r="F11039" t="s">
        <v>1031</v>
      </c>
      <c r="I11039">
        <v>7</v>
      </c>
      <c r="J11039">
        <v>0</v>
      </c>
      <c r="K11039">
        <v>0</v>
      </c>
      <c r="L11039" t="s">
        <v>24</v>
      </c>
    </row>
    <row r="11040" spans="1:12" hidden="1" x14ac:dyDescent="0.2">
      <c r="A11040" t="s">
        <v>97</v>
      </c>
      <c r="B11040" t="s">
        <v>1551</v>
      </c>
      <c r="C11040" t="s">
        <v>1552</v>
      </c>
      <c r="E11040" t="s">
        <v>20</v>
      </c>
      <c r="I11040">
        <v>2</v>
      </c>
      <c r="J11040">
        <v>0</v>
      </c>
      <c r="K11040">
        <v>0</v>
      </c>
    </row>
    <row r="11041" spans="1:12" hidden="1" x14ac:dyDescent="0.2">
      <c r="A11041" t="s">
        <v>97</v>
      </c>
      <c r="B11041" t="s">
        <v>1551</v>
      </c>
      <c r="C11041" t="s">
        <v>1552</v>
      </c>
      <c r="E11041" t="s">
        <v>1555</v>
      </c>
      <c r="F11041" t="s">
        <v>1554</v>
      </c>
      <c r="G11041" t="s">
        <v>31</v>
      </c>
      <c r="H11041" t="s">
        <v>64</v>
      </c>
      <c r="I11041">
        <v>5</v>
      </c>
      <c r="J11041">
        <v>0</v>
      </c>
      <c r="K11041">
        <v>0</v>
      </c>
      <c r="L11041" t="s">
        <v>24</v>
      </c>
    </row>
    <row r="11042" spans="1:12" hidden="1" x14ac:dyDescent="0.2">
      <c r="A11042" t="s">
        <v>97</v>
      </c>
      <c r="B11042" t="s">
        <v>1551</v>
      </c>
      <c r="C11042" t="s">
        <v>1552</v>
      </c>
      <c r="E11042" t="s">
        <v>1556</v>
      </c>
      <c r="F11042" t="s">
        <v>1554</v>
      </c>
      <c r="G11042" t="s">
        <v>31</v>
      </c>
      <c r="H11042" t="s">
        <v>64</v>
      </c>
      <c r="I11042">
        <v>3</v>
      </c>
      <c r="J11042">
        <v>0</v>
      </c>
      <c r="K11042">
        <v>0</v>
      </c>
      <c r="L11042" t="s">
        <v>24</v>
      </c>
    </row>
    <row r="11043" spans="1:12" hidden="1" x14ac:dyDescent="0.2">
      <c r="A11043" t="s">
        <v>97</v>
      </c>
      <c r="B11043" t="s">
        <v>1551</v>
      </c>
      <c r="C11043" t="s">
        <v>1552</v>
      </c>
      <c r="E11043" t="s">
        <v>1557</v>
      </c>
      <c r="F11043" t="s">
        <v>1558</v>
      </c>
      <c r="G11043" t="s">
        <v>31</v>
      </c>
      <c r="H11043" t="s">
        <v>64</v>
      </c>
      <c r="I11043">
        <v>5</v>
      </c>
      <c r="J11043">
        <v>0</v>
      </c>
      <c r="K11043">
        <v>0</v>
      </c>
      <c r="L11043" t="s">
        <v>24</v>
      </c>
    </row>
    <row r="11044" spans="1:12" hidden="1" x14ac:dyDescent="0.2">
      <c r="A11044" t="s">
        <v>97</v>
      </c>
      <c r="B11044" t="s">
        <v>1551</v>
      </c>
      <c r="C11044" t="s">
        <v>1552</v>
      </c>
      <c r="E11044" t="s">
        <v>1559</v>
      </c>
      <c r="F11044" t="s">
        <v>1560</v>
      </c>
      <c r="G11044" t="s">
        <v>63</v>
      </c>
      <c r="H11044" t="s">
        <v>23</v>
      </c>
      <c r="I11044">
        <v>1</v>
      </c>
      <c r="J11044">
        <v>0</v>
      </c>
      <c r="K11044">
        <v>0</v>
      </c>
      <c r="L11044" t="s">
        <v>24</v>
      </c>
    </row>
    <row r="11045" spans="1:12" hidden="1" x14ac:dyDescent="0.2">
      <c r="A11045" t="s">
        <v>97</v>
      </c>
      <c r="B11045" t="s">
        <v>1551</v>
      </c>
      <c r="C11045" t="s">
        <v>1552</v>
      </c>
      <c r="E11045" t="s">
        <v>1561</v>
      </c>
      <c r="F11045" t="s">
        <v>1562</v>
      </c>
      <c r="G11045" t="s">
        <v>31</v>
      </c>
      <c r="H11045" t="s">
        <v>64</v>
      </c>
      <c r="I11045">
        <v>3</v>
      </c>
      <c r="J11045">
        <v>0</v>
      </c>
      <c r="K11045">
        <v>0</v>
      </c>
      <c r="L11045" t="s">
        <v>24</v>
      </c>
    </row>
    <row r="11046" spans="1:12" hidden="1" x14ac:dyDescent="0.2">
      <c r="A11046" t="s">
        <v>97</v>
      </c>
      <c r="B11046" t="s">
        <v>1551</v>
      </c>
      <c r="C11046" t="s">
        <v>1552</v>
      </c>
      <c r="E11046" t="s">
        <v>1565</v>
      </c>
      <c r="F11046" t="s">
        <v>1564</v>
      </c>
      <c r="G11046" t="s">
        <v>31</v>
      </c>
      <c r="H11046" t="s">
        <v>23</v>
      </c>
      <c r="I11046">
        <v>2</v>
      </c>
      <c r="J11046">
        <v>0</v>
      </c>
      <c r="K11046">
        <v>0</v>
      </c>
      <c r="L11046" t="s">
        <v>24</v>
      </c>
    </row>
    <row r="11047" spans="1:12" hidden="1" x14ac:dyDescent="0.2">
      <c r="A11047" t="s">
        <v>97</v>
      </c>
      <c r="B11047" t="s">
        <v>1551</v>
      </c>
      <c r="C11047" t="s">
        <v>1552</v>
      </c>
      <c r="E11047" t="s">
        <v>1030</v>
      </c>
      <c r="F11047" t="s">
        <v>1031</v>
      </c>
      <c r="I11047">
        <v>10</v>
      </c>
      <c r="J11047">
        <v>0</v>
      </c>
      <c r="K11047">
        <v>0</v>
      </c>
      <c r="L11047" t="s">
        <v>24</v>
      </c>
    </row>
    <row r="11048" spans="1:12" hidden="1" x14ac:dyDescent="0.2">
      <c r="A11048" t="s">
        <v>98</v>
      </c>
      <c r="B11048" t="s">
        <v>1551</v>
      </c>
      <c r="C11048" t="s">
        <v>1552</v>
      </c>
      <c r="E11048" t="s">
        <v>17</v>
      </c>
      <c r="I11048">
        <v>7.75</v>
      </c>
      <c r="J11048">
        <v>0</v>
      </c>
      <c r="K11048">
        <v>0</v>
      </c>
    </row>
    <row r="11049" spans="1:12" hidden="1" x14ac:dyDescent="0.2">
      <c r="A11049" t="s">
        <v>98</v>
      </c>
      <c r="B11049" t="s">
        <v>1551</v>
      </c>
      <c r="C11049" t="s">
        <v>1552</v>
      </c>
      <c r="E11049" t="s">
        <v>20</v>
      </c>
      <c r="I11049">
        <v>4</v>
      </c>
      <c r="J11049">
        <v>0</v>
      </c>
      <c r="K11049">
        <v>0</v>
      </c>
    </row>
    <row r="11050" spans="1:12" hidden="1" x14ac:dyDescent="0.2">
      <c r="A11050" t="s">
        <v>98</v>
      </c>
      <c r="B11050" t="s">
        <v>1551</v>
      </c>
      <c r="C11050" t="s">
        <v>1552</v>
      </c>
      <c r="E11050" t="s">
        <v>1556</v>
      </c>
      <c r="F11050" t="s">
        <v>1554</v>
      </c>
      <c r="G11050" t="s">
        <v>31</v>
      </c>
      <c r="H11050" t="s">
        <v>64</v>
      </c>
      <c r="I11050">
        <v>5</v>
      </c>
      <c r="J11050">
        <v>0</v>
      </c>
      <c r="K11050">
        <v>0</v>
      </c>
      <c r="L11050" t="s">
        <v>24</v>
      </c>
    </row>
    <row r="11051" spans="1:12" hidden="1" x14ac:dyDescent="0.2">
      <c r="A11051" t="s">
        <v>98</v>
      </c>
      <c r="B11051" t="s">
        <v>1551</v>
      </c>
      <c r="C11051" t="s">
        <v>1552</v>
      </c>
      <c r="E11051" t="s">
        <v>1555</v>
      </c>
      <c r="F11051" t="s">
        <v>1554</v>
      </c>
      <c r="G11051" t="s">
        <v>31</v>
      </c>
      <c r="H11051" t="s">
        <v>64</v>
      </c>
      <c r="I11051">
        <v>2</v>
      </c>
      <c r="J11051">
        <v>0</v>
      </c>
      <c r="K11051">
        <v>0</v>
      </c>
      <c r="L11051" t="s">
        <v>24</v>
      </c>
    </row>
    <row r="11052" spans="1:12" hidden="1" x14ac:dyDescent="0.2">
      <c r="A11052" t="s">
        <v>98</v>
      </c>
      <c r="B11052" t="s">
        <v>1551</v>
      </c>
      <c r="C11052" t="s">
        <v>1552</v>
      </c>
      <c r="E11052" t="s">
        <v>1561</v>
      </c>
      <c r="F11052" t="s">
        <v>1562</v>
      </c>
      <c r="G11052" t="s">
        <v>31</v>
      </c>
      <c r="H11052" t="s">
        <v>64</v>
      </c>
      <c r="I11052">
        <v>3</v>
      </c>
      <c r="J11052">
        <v>0</v>
      </c>
      <c r="K11052">
        <v>0</v>
      </c>
      <c r="L11052" t="s">
        <v>24</v>
      </c>
    </row>
    <row r="11053" spans="1:12" hidden="1" x14ac:dyDescent="0.2">
      <c r="A11053" t="s">
        <v>98</v>
      </c>
      <c r="B11053" t="s">
        <v>1551</v>
      </c>
      <c r="C11053" t="s">
        <v>1552</v>
      </c>
      <c r="E11053" t="s">
        <v>1565</v>
      </c>
      <c r="F11053" t="s">
        <v>1564</v>
      </c>
      <c r="G11053" t="s">
        <v>31</v>
      </c>
      <c r="H11053" t="s">
        <v>23</v>
      </c>
      <c r="I11053">
        <v>2</v>
      </c>
      <c r="J11053">
        <v>0</v>
      </c>
      <c r="K11053">
        <v>0</v>
      </c>
      <c r="L11053" t="s">
        <v>24</v>
      </c>
    </row>
    <row r="11054" spans="1:12" hidden="1" x14ac:dyDescent="0.2">
      <c r="A11054" t="s">
        <v>98</v>
      </c>
      <c r="B11054" t="s">
        <v>1551</v>
      </c>
      <c r="C11054" t="s">
        <v>1552</v>
      </c>
      <c r="E11054" t="s">
        <v>1563</v>
      </c>
      <c r="F11054" t="s">
        <v>1564</v>
      </c>
      <c r="G11054" t="s">
        <v>31</v>
      </c>
      <c r="H11054" t="s">
        <v>23</v>
      </c>
      <c r="I11054">
        <v>2</v>
      </c>
      <c r="J11054">
        <v>0</v>
      </c>
      <c r="K11054">
        <v>0</v>
      </c>
      <c r="L11054" t="s">
        <v>24</v>
      </c>
    </row>
    <row r="11055" spans="1:12" hidden="1" x14ac:dyDescent="0.2">
      <c r="A11055" t="s">
        <v>98</v>
      </c>
      <c r="B11055" t="s">
        <v>1551</v>
      </c>
      <c r="C11055" t="s">
        <v>1552</v>
      </c>
      <c r="E11055" t="s">
        <v>1568</v>
      </c>
      <c r="F11055" t="s">
        <v>1564</v>
      </c>
      <c r="G11055" t="s">
        <v>31</v>
      </c>
      <c r="H11055" t="s">
        <v>23</v>
      </c>
      <c r="I11055">
        <v>1</v>
      </c>
      <c r="J11055">
        <v>0</v>
      </c>
      <c r="K11055">
        <v>0</v>
      </c>
      <c r="L11055" t="s">
        <v>24</v>
      </c>
    </row>
    <row r="11056" spans="1:12" hidden="1" x14ac:dyDescent="0.2">
      <c r="A11056" t="s">
        <v>98</v>
      </c>
      <c r="B11056" t="s">
        <v>1551</v>
      </c>
      <c r="C11056" t="s">
        <v>1552</v>
      </c>
      <c r="E11056" t="s">
        <v>1030</v>
      </c>
      <c r="F11056" t="s">
        <v>1031</v>
      </c>
      <c r="I11056">
        <v>12</v>
      </c>
      <c r="J11056">
        <v>0</v>
      </c>
      <c r="K11056">
        <v>0</v>
      </c>
      <c r="L11056" t="s">
        <v>24</v>
      </c>
    </row>
    <row r="11057" spans="1:12" hidden="1" x14ac:dyDescent="0.2">
      <c r="A11057" t="s">
        <v>99</v>
      </c>
      <c r="B11057" t="s">
        <v>1551</v>
      </c>
      <c r="C11057" t="s">
        <v>1552</v>
      </c>
      <c r="E11057" t="s">
        <v>20</v>
      </c>
      <c r="I11057">
        <v>11</v>
      </c>
      <c r="J11057">
        <v>0</v>
      </c>
      <c r="K11057">
        <v>0</v>
      </c>
    </row>
    <row r="11058" spans="1:12" hidden="1" x14ac:dyDescent="0.2">
      <c r="A11058" t="s">
        <v>99</v>
      </c>
      <c r="B11058" t="s">
        <v>1551</v>
      </c>
      <c r="C11058" t="s">
        <v>1552</v>
      </c>
      <c r="E11058" t="s">
        <v>1555</v>
      </c>
      <c r="F11058" t="s">
        <v>1554</v>
      </c>
      <c r="G11058" t="s">
        <v>31</v>
      </c>
      <c r="H11058" t="s">
        <v>64</v>
      </c>
      <c r="I11058">
        <v>2</v>
      </c>
      <c r="J11058">
        <v>0</v>
      </c>
      <c r="K11058">
        <v>0</v>
      </c>
      <c r="L11058" t="s">
        <v>24</v>
      </c>
    </row>
    <row r="11059" spans="1:12" hidden="1" x14ac:dyDescent="0.2">
      <c r="A11059" t="s">
        <v>99</v>
      </c>
      <c r="B11059" t="s">
        <v>1551</v>
      </c>
      <c r="C11059" t="s">
        <v>1552</v>
      </c>
      <c r="E11059" t="s">
        <v>1556</v>
      </c>
      <c r="F11059" t="s">
        <v>1554</v>
      </c>
      <c r="G11059" t="s">
        <v>31</v>
      </c>
      <c r="H11059" t="s">
        <v>64</v>
      </c>
      <c r="I11059">
        <v>4</v>
      </c>
      <c r="J11059">
        <v>0</v>
      </c>
      <c r="K11059">
        <v>0</v>
      </c>
      <c r="L11059" t="s">
        <v>24</v>
      </c>
    </row>
    <row r="11060" spans="1:12" hidden="1" x14ac:dyDescent="0.2">
      <c r="A11060" t="s">
        <v>99</v>
      </c>
      <c r="B11060" t="s">
        <v>1551</v>
      </c>
      <c r="C11060" t="s">
        <v>1552</v>
      </c>
      <c r="E11060" t="s">
        <v>1557</v>
      </c>
      <c r="F11060" t="s">
        <v>1558</v>
      </c>
      <c r="G11060" t="s">
        <v>31</v>
      </c>
      <c r="H11060" t="s">
        <v>64</v>
      </c>
      <c r="I11060">
        <v>1</v>
      </c>
      <c r="J11060">
        <v>0</v>
      </c>
      <c r="K11060">
        <v>0</v>
      </c>
      <c r="L11060" t="s">
        <v>24</v>
      </c>
    </row>
    <row r="11061" spans="1:12" hidden="1" x14ac:dyDescent="0.2">
      <c r="A11061" t="s">
        <v>99</v>
      </c>
      <c r="B11061" t="s">
        <v>1551</v>
      </c>
      <c r="C11061" t="s">
        <v>1552</v>
      </c>
      <c r="E11061" t="s">
        <v>1559</v>
      </c>
      <c r="F11061" t="s">
        <v>1560</v>
      </c>
      <c r="G11061" t="s">
        <v>63</v>
      </c>
      <c r="H11061" t="s">
        <v>23</v>
      </c>
      <c r="I11061">
        <v>1</v>
      </c>
      <c r="J11061">
        <v>0</v>
      </c>
      <c r="K11061">
        <v>0</v>
      </c>
      <c r="L11061" t="s">
        <v>24</v>
      </c>
    </row>
    <row r="11062" spans="1:12" hidden="1" x14ac:dyDescent="0.2">
      <c r="A11062" t="s">
        <v>99</v>
      </c>
      <c r="B11062" t="s">
        <v>1551</v>
      </c>
      <c r="C11062" t="s">
        <v>1552</v>
      </c>
      <c r="E11062" t="s">
        <v>1561</v>
      </c>
      <c r="F11062" t="s">
        <v>1562</v>
      </c>
      <c r="G11062" t="s">
        <v>31</v>
      </c>
      <c r="H11062" t="s">
        <v>64</v>
      </c>
      <c r="I11062">
        <v>2</v>
      </c>
      <c r="J11062">
        <v>0</v>
      </c>
      <c r="K11062">
        <v>0</v>
      </c>
      <c r="L11062" t="s">
        <v>24</v>
      </c>
    </row>
    <row r="11063" spans="1:12" hidden="1" x14ac:dyDescent="0.2">
      <c r="A11063" t="s">
        <v>99</v>
      </c>
      <c r="B11063" t="s">
        <v>1551</v>
      </c>
      <c r="C11063" t="s">
        <v>1552</v>
      </c>
      <c r="E11063" t="s">
        <v>1030</v>
      </c>
      <c r="F11063" t="s">
        <v>1031</v>
      </c>
      <c r="I11063">
        <v>10</v>
      </c>
      <c r="J11063">
        <v>0</v>
      </c>
      <c r="K11063">
        <v>0</v>
      </c>
      <c r="L11063" t="s">
        <v>24</v>
      </c>
    </row>
    <row r="11064" spans="1:12" hidden="1" x14ac:dyDescent="0.2">
      <c r="A11064" t="s">
        <v>100</v>
      </c>
      <c r="B11064" t="s">
        <v>1551</v>
      </c>
      <c r="C11064" t="s">
        <v>1552</v>
      </c>
      <c r="E11064" t="s">
        <v>20</v>
      </c>
      <c r="I11064">
        <v>4</v>
      </c>
      <c r="J11064">
        <v>0</v>
      </c>
      <c r="K11064">
        <v>0</v>
      </c>
    </row>
    <row r="11065" spans="1:12" hidden="1" x14ac:dyDescent="0.2">
      <c r="A11065" t="s">
        <v>100</v>
      </c>
      <c r="B11065" t="s">
        <v>1551</v>
      </c>
      <c r="C11065" t="s">
        <v>1552</v>
      </c>
      <c r="E11065" t="s">
        <v>17</v>
      </c>
      <c r="I11065">
        <v>15.5</v>
      </c>
      <c r="J11065">
        <v>0</v>
      </c>
      <c r="K11065">
        <v>0</v>
      </c>
    </row>
    <row r="11066" spans="1:12" hidden="1" x14ac:dyDescent="0.2">
      <c r="A11066" t="s">
        <v>100</v>
      </c>
      <c r="B11066" t="s">
        <v>1551</v>
      </c>
      <c r="C11066" t="s">
        <v>1552</v>
      </c>
      <c r="E11066" t="s">
        <v>1556</v>
      </c>
      <c r="F11066" t="s">
        <v>1554</v>
      </c>
      <c r="G11066" t="s">
        <v>31</v>
      </c>
      <c r="H11066" t="s">
        <v>64</v>
      </c>
      <c r="I11066">
        <v>3</v>
      </c>
      <c r="J11066">
        <v>0</v>
      </c>
      <c r="K11066">
        <v>0</v>
      </c>
      <c r="L11066" t="s">
        <v>24</v>
      </c>
    </row>
    <row r="11067" spans="1:12" hidden="1" x14ac:dyDescent="0.2">
      <c r="A11067" t="s">
        <v>100</v>
      </c>
      <c r="B11067" t="s">
        <v>1551</v>
      </c>
      <c r="C11067" t="s">
        <v>1552</v>
      </c>
      <c r="E11067" t="s">
        <v>1555</v>
      </c>
      <c r="F11067" t="s">
        <v>1554</v>
      </c>
      <c r="G11067" t="s">
        <v>31</v>
      </c>
      <c r="H11067" t="s">
        <v>64</v>
      </c>
      <c r="I11067">
        <v>2</v>
      </c>
      <c r="J11067">
        <v>0</v>
      </c>
      <c r="K11067">
        <v>0</v>
      </c>
      <c r="L11067" t="s">
        <v>24</v>
      </c>
    </row>
    <row r="11068" spans="1:12" hidden="1" x14ac:dyDescent="0.2">
      <c r="A11068" t="s">
        <v>100</v>
      </c>
      <c r="B11068" t="s">
        <v>1551</v>
      </c>
      <c r="C11068" t="s">
        <v>1552</v>
      </c>
      <c r="E11068" t="s">
        <v>1557</v>
      </c>
      <c r="F11068" t="s">
        <v>1558</v>
      </c>
      <c r="G11068" t="s">
        <v>31</v>
      </c>
      <c r="H11068" t="s">
        <v>64</v>
      </c>
      <c r="I11068">
        <v>3</v>
      </c>
      <c r="J11068">
        <v>0</v>
      </c>
      <c r="K11068">
        <v>0</v>
      </c>
      <c r="L11068" t="s">
        <v>24</v>
      </c>
    </row>
    <row r="11069" spans="1:12" hidden="1" x14ac:dyDescent="0.2">
      <c r="A11069" t="s">
        <v>100</v>
      </c>
      <c r="B11069" t="s">
        <v>1551</v>
      </c>
      <c r="C11069" t="s">
        <v>1552</v>
      </c>
      <c r="E11069" t="s">
        <v>1565</v>
      </c>
      <c r="F11069" t="s">
        <v>1564</v>
      </c>
      <c r="G11069" t="s">
        <v>31</v>
      </c>
      <c r="H11069" t="s">
        <v>23</v>
      </c>
      <c r="I11069">
        <v>1</v>
      </c>
      <c r="J11069">
        <v>0</v>
      </c>
      <c r="K11069">
        <v>0</v>
      </c>
      <c r="L11069" t="s">
        <v>24</v>
      </c>
    </row>
    <row r="11070" spans="1:12" hidden="1" x14ac:dyDescent="0.2">
      <c r="A11070" t="s">
        <v>100</v>
      </c>
      <c r="B11070" t="s">
        <v>1551</v>
      </c>
      <c r="C11070" t="s">
        <v>1552</v>
      </c>
      <c r="E11070" t="s">
        <v>1563</v>
      </c>
      <c r="F11070" t="s">
        <v>1564</v>
      </c>
      <c r="G11070" t="s">
        <v>31</v>
      </c>
      <c r="H11070" t="s">
        <v>23</v>
      </c>
      <c r="I11070">
        <v>6</v>
      </c>
      <c r="J11070">
        <v>0</v>
      </c>
      <c r="K11070">
        <v>0</v>
      </c>
      <c r="L11070" t="s">
        <v>24</v>
      </c>
    </row>
    <row r="11071" spans="1:12" hidden="1" x14ac:dyDescent="0.2">
      <c r="A11071" t="s">
        <v>100</v>
      </c>
      <c r="B11071" t="s">
        <v>1551</v>
      </c>
      <c r="C11071" t="s">
        <v>1552</v>
      </c>
      <c r="E11071" t="s">
        <v>1030</v>
      </c>
      <c r="F11071" t="s">
        <v>1031</v>
      </c>
      <c r="I11071">
        <v>4.25</v>
      </c>
      <c r="J11071">
        <v>0</v>
      </c>
      <c r="K11071">
        <v>0</v>
      </c>
      <c r="L11071" t="s">
        <v>24</v>
      </c>
    </row>
    <row r="11072" spans="1:12" hidden="1" x14ac:dyDescent="0.2">
      <c r="A11072" t="s">
        <v>101</v>
      </c>
      <c r="B11072" t="s">
        <v>1551</v>
      </c>
      <c r="C11072" t="s">
        <v>1552</v>
      </c>
      <c r="E11072" t="s">
        <v>17</v>
      </c>
      <c r="I11072">
        <v>19</v>
      </c>
      <c r="J11072">
        <v>0</v>
      </c>
      <c r="K11072">
        <v>0</v>
      </c>
    </row>
    <row r="11073" spans="1:12" hidden="1" x14ac:dyDescent="0.2">
      <c r="A11073" t="s">
        <v>101</v>
      </c>
      <c r="B11073" t="s">
        <v>1551</v>
      </c>
      <c r="C11073" t="s">
        <v>1552</v>
      </c>
      <c r="E11073" t="s">
        <v>20</v>
      </c>
      <c r="I11073">
        <v>4</v>
      </c>
      <c r="J11073">
        <v>0</v>
      </c>
      <c r="K11073">
        <v>0</v>
      </c>
    </row>
    <row r="11074" spans="1:12" hidden="1" x14ac:dyDescent="0.2">
      <c r="A11074" t="s">
        <v>101</v>
      </c>
      <c r="B11074" t="s">
        <v>1551</v>
      </c>
      <c r="C11074" t="s">
        <v>1552</v>
      </c>
      <c r="E11074" t="s">
        <v>1561</v>
      </c>
      <c r="F11074" t="s">
        <v>1562</v>
      </c>
      <c r="G11074" t="s">
        <v>31</v>
      </c>
      <c r="H11074" t="s">
        <v>64</v>
      </c>
      <c r="I11074">
        <v>5</v>
      </c>
      <c r="J11074">
        <v>0</v>
      </c>
      <c r="K11074">
        <v>0</v>
      </c>
      <c r="L11074" t="s">
        <v>24</v>
      </c>
    </row>
    <row r="11075" spans="1:12" hidden="1" x14ac:dyDescent="0.2">
      <c r="A11075" t="s">
        <v>101</v>
      </c>
      <c r="B11075" t="s">
        <v>1551</v>
      </c>
      <c r="C11075" t="s">
        <v>1552</v>
      </c>
      <c r="E11075" t="s">
        <v>1563</v>
      </c>
      <c r="F11075" t="s">
        <v>1564</v>
      </c>
      <c r="G11075" t="s">
        <v>31</v>
      </c>
      <c r="H11075" t="s">
        <v>23</v>
      </c>
      <c r="I11075">
        <v>3</v>
      </c>
      <c r="J11075">
        <v>0</v>
      </c>
      <c r="K11075">
        <v>0</v>
      </c>
      <c r="L11075" t="s">
        <v>24</v>
      </c>
    </row>
    <row r="11076" spans="1:12" hidden="1" x14ac:dyDescent="0.2">
      <c r="A11076" t="s">
        <v>102</v>
      </c>
      <c r="B11076" t="s">
        <v>1551</v>
      </c>
      <c r="C11076" t="s">
        <v>1552</v>
      </c>
      <c r="E11076" t="s">
        <v>20</v>
      </c>
      <c r="I11076">
        <v>12</v>
      </c>
      <c r="J11076">
        <v>0</v>
      </c>
      <c r="K11076">
        <v>0</v>
      </c>
    </row>
    <row r="11077" spans="1:12" hidden="1" x14ac:dyDescent="0.2">
      <c r="A11077" t="s">
        <v>102</v>
      </c>
      <c r="B11077" t="s">
        <v>1551</v>
      </c>
      <c r="C11077" t="s">
        <v>1552</v>
      </c>
      <c r="E11077" t="s">
        <v>1555</v>
      </c>
      <c r="F11077" t="s">
        <v>1554</v>
      </c>
      <c r="G11077" t="s">
        <v>31</v>
      </c>
      <c r="H11077" t="s">
        <v>64</v>
      </c>
      <c r="I11077">
        <v>4</v>
      </c>
      <c r="J11077">
        <v>0</v>
      </c>
      <c r="K11077">
        <v>0</v>
      </c>
      <c r="L11077" t="s">
        <v>24</v>
      </c>
    </row>
    <row r="11078" spans="1:12" hidden="1" x14ac:dyDescent="0.2">
      <c r="A11078" t="s">
        <v>102</v>
      </c>
      <c r="B11078" t="s">
        <v>1551</v>
      </c>
      <c r="C11078" t="s">
        <v>1552</v>
      </c>
      <c r="E11078" t="s">
        <v>1556</v>
      </c>
      <c r="F11078" t="s">
        <v>1554</v>
      </c>
      <c r="G11078" t="s">
        <v>31</v>
      </c>
      <c r="H11078" t="s">
        <v>64</v>
      </c>
      <c r="I11078">
        <v>5</v>
      </c>
      <c r="J11078">
        <v>0</v>
      </c>
      <c r="K11078">
        <v>0</v>
      </c>
      <c r="L11078" t="s">
        <v>24</v>
      </c>
    </row>
    <row r="11079" spans="1:12" hidden="1" x14ac:dyDescent="0.2">
      <c r="A11079" t="s">
        <v>102</v>
      </c>
      <c r="B11079" t="s">
        <v>1551</v>
      </c>
      <c r="C11079" t="s">
        <v>1552</v>
      </c>
      <c r="E11079" t="s">
        <v>1561</v>
      </c>
      <c r="F11079" t="s">
        <v>1562</v>
      </c>
      <c r="G11079" t="s">
        <v>31</v>
      </c>
      <c r="H11079" t="s">
        <v>64</v>
      </c>
      <c r="I11079">
        <v>1</v>
      </c>
      <c r="J11079">
        <v>0</v>
      </c>
      <c r="K11079">
        <v>0</v>
      </c>
      <c r="L11079" t="s">
        <v>24</v>
      </c>
    </row>
    <row r="11080" spans="1:12" hidden="1" x14ac:dyDescent="0.2">
      <c r="A11080" t="s">
        <v>102</v>
      </c>
      <c r="B11080" t="s">
        <v>1551</v>
      </c>
      <c r="C11080" t="s">
        <v>1552</v>
      </c>
      <c r="E11080" t="s">
        <v>1559</v>
      </c>
      <c r="F11080" t="s">
        <v>1560</v>
      </c>
      <c r="G11080" t="s">
        <v>63</v>
      </c>
      <c r="H11080" t="s">
        <v>23</v>
      </c>
      <c r="I11080">
        <v>3</v>
      </c>
      <c r="J11080">
        <v>0</v>
      </c>
      <c r="K11080">
        <v>0</v>
      </c>
      <c r="L11080" t="s">
        <v>24</v>
      </c>
    </row>
    <row r="11081" spans="1:12" hidden="1" x14ac:dyDescent="0.2">
      <c r="A11081" t="s">
        <v>102</v>
      </c>
      <c r="B11081" t="s">
        <v>1551</v>
      </c>
      <c r="C11081" t="s">
        <v>1552</v>
      </c>
      <c r="E11081" t="s">
        <v>1030</v>
      </c>
      <c r="F11081" t="s">
        <v>1031</v>
      </c>
      <c r="I11081">
        <v>14.75</v>
      </c>
      <c r="J11081">
        <v>0</v>
      </c>
      <c r="K11081">
        <v>0</v>
      </c>
      <c r="L11081" t="s">
        <v>24</v>
      </c>
    </row>
    <row r="11082" spans="1:12" hidden="1" x14ac:dyDescent="0.2">
      <c r="A11082" t="s">
        <v>103</v>
      </c>
      <c r="B11082" t="s">
        <v>1551</v>
      </c>
      <c r="C11082" t="s">
        <v>1552</v>
      </c>
      <c r="E11082" t="s">
        <v>20</v>
      </c>
      <c r="I11082">
        <v>17</v>
      </c>
      <c r="J11082">
        <v>0</v>
      </c>
      <c r="K11082">
        <v>0</v>
      </c>
    </row>
    <row r="11083" spans="1:12" hidden="1" x14ac:dyDescent="0.2">
      <c r="A11083" t="s">
        <v>103</v>
      </c>
      <c r="B11083" t="s">
        <v>1551</v>
      </c>
      <c r="C11083" t="s">
        <v>1552</v>
      </c>
      <c r="E11083" t="s">
        <v>1556</v>
      </c>
      <c r="F11083" t="s">
        <v>1554</v>
      </c>
      <c r="G11083" t="s">
        <v>31</v>
      </c>
      <c r="H11083" t="s">
        <v>64</v>
      </c>
      <c r="I11083">
        <v>2</v>
      </c>
      <c r="J11083">
        <v>0</v>
      </c>
      <c r="K11083">
        <v>0</v>
      </c>
      <c r="L11083" t="s">
        <v>24</v>
      </c>
    </row>
    <row r="11084" spans="1:12" hidden="1" x14ac:dyDescent="0.2">
      <c r="A11084" t="s">
        <v>103</v>
      </c>
      <c r="B11084" t="s">
        <v>1551</v>
      </c>
      <c r="C11084" t="s">
        <v>1552</v>
      </c>
      <c r="E11084" t="s">
        <v>1561</v>
      </c>
      <c r="F11084" t="s">
        <v>1562</v>
      </c>
      <c r="G11084" t="s">
        <v>31</v>
      </c>
      <c r="H11084" t="s">
        <v>64</v>
      </c>
      <c r="I11084">
        <v>1</v>
      </c>
      <c r="J11084">
        <v>0</v>
      </c>
      <c r="K11084">
        <v>0</v>
      </c>
      <c r="L11084" t="s">
        <v>24</v>
      </c>
    </row>
    <row r="11085" spans="1:12" hidden="1" x14ac:dyDescent="0.2">
      <c r="A11085" t="s">
        <v>103</v>
      </c>
      <c r="B11085" t="s">
        <v>1551</v>
      </c>
      <c r="C11085" t="s">
        <v>1552</v>
      </c>
      <c r="E11085" t="s">
        <v>1565</v>
      </c>
      <c r="F11085" t="s">
        <v>1564</v>
      </c>
      <c r="G11085" t="s">
        <v>31</v>
      </c>
      <c r="H11085" t="s">
        <v>23</v>
      </c>
      <c r="I11085">
        <v>2</v>
      </c>
      <c r="J11085">
        <v>0</v>
      </c>
      <c r="K11085">
        <v>0</v>
      </c>
      <c r="L11085" t="s">
        <v>24</v>
      </c>
    </row>
    <row r="11086" spans="1:12" hidden="1" x14ac:dyDescent="0.2">
      <c r="A11086" t="s">
        <v>103</v>
      </c>
      <c r="B11086" t="s">
        <v>1551</v>
      </c>
      <c r="C11086" t="s">
        <v>1552</v>
      </c>
      <c r="E11086" t="s">
        <v>1563</v>
      </c>
      <c r="F11086" t="s">
        <v>1564</v>
      </c>
      <c r="G11086" t="s">
        <v>31</v>
      </c>
      <c r="H11086" t="s">
        <v>23</v>
      </c>
      <c r="I11086">
        <v>2</v>
      </c>
      <c r="J11086">
        <v>0</v>
      </c>
      <c r="K11086">
        <v>0</v>
      </c>
      <c r="L11086" t="s">
        <v>24</v>
      </c>
    </row>
    <row r="11087" spans="1:12" hidden="1" x14ac:dyDescent="0.2">
      <c r="A11087" t="s">
        <v>103</v>
      </c>
      <c r="B11087" t="s">
        <v>1551</v>
      </c>
      <c r="C11087" t="s">
        <v>1552</v>
      </c>
      <c r="E11087" t="s">
        <v>1030</v>
      </c>
      <c r="F11087" t="s">
        <v>1031</v>
      </c>
      <c r="I11087">
        <v>7</v>
      </c>
      <c r="J11087">
        <v>0</v>
      </c>
      <c r="K11087">
        <v>0</v>
      </c>
      <c r="L11087" t="s">
        <v>24</v>
      </c>
    </row>
    <row r="11088" spans="1:12" hidden="1" x14ac:dyDescent="0.2">
      <c r="A11088" t="s">
        <v>104</v>
      </c>
      <c r="B11088" t="s">
        <v>1551</v>
      </c>
      <c r="C11088" t="s">
        <v>1552</v>
      </c>
      <c r="E11088" t="s">
        <v>17</v>
      </c>
      <c r="I11088">
        <v>7.75</v>
      </c>
      <c r="J11088">
        <v>0</v>
      </c>
      <c r="K11088">
        <v>0</v>
      </c>
    </row>
    <row r="11089" spans="1:12" hidden="1" x14ac:dyDescent="0.2">
      <c r="A11089" t="s">
        <v>104</v>
      </c>
      <c r="B11089" t="s">
        <v>1551</v>
      </c>
      <c r="C11089" t="s">
        <v>1552</v>
      </c>
      <c r="E11089" t="s">
        <v>20</v>
      </c>
      <c r="I11089">
        <v>20</v>
      </c>
      <c r="J11089">
        <v>0</v>
      </c>
      <c r="K11089">
        <v>0</v>
      </c>
    </row>
    <row r="11090" spans="1:12" hidden="1" x14ac:dyDescent="0.2">
      <c r="A11090" t="s">
        <v>104</v>
      </c>
      <c r="B11090" t="s">
        <v>1551</v>
      </c>
      <c r="C11090" t="s">
        <v>1552</v>
      </c>
      <c r="E11090" t="s">
        <v>1556</v>
      </c>
      <c r="F11090" t="s">
        <v>1554</v>
      </c>
      <c r="G11090" t="s">
        <v>31</v>
      </c>
      <c r="H11090" t="s">
        <v>64</v>
      </c>
      <c r="I11090">
        <v>4</v>
      </c>
      <c r="J11090">
        <v>0</v>
      </c>
      <c r="K11090">
        <v>0</v>
      </c>
      <c r="L11090" t="s">
        <v>24</v>
      </c>
    </row>
    <row r="11091" spans="1:12" hidden="1" x14ac:dyDescent="0.2">
      <c r="A11091" t="s">
        <v>104</v>
      </c>
      <c r="B11091" t="s">
        <v>1551</v>
      </c>
      <c r="C11091" t="s">
        <v>1552</v>
      </c>
      <c r="E11091" t="s">
        <v>1557</v>
      </c>
      <c r="F11091" t="s">
        <v>1558</v>
      </c>
      <c r="G11091" t="s">
        <v>31</v>
      </c>
      <c r="H11091" t="s">
        <v>64</v>
      </c>
      <c r="I11091">
        <v>2</v>
      </c>
      <c r="J11091">
        <v>0</v>
      </c>
      <c r="K11091">
        <v>0</v>
      </c>
      <c r="L11091" t="s">
        <v>24</v>
      </c>
    </row>
    <row r="11092" spans="1:12" hidden="1" x14ac:dyDescent="0.2">
      <c r="A11092" t="s">
        <v>104</v>
      </c>
      <c r="B11092" t="s">
        <v>1551</v>
      </c>
      <c r="C11092" t="s">
        <v>1552</v>
      </c>
      <c r="E11092" t="s">
        <v>1561</v>
      </c>
      <c r="F11092" t="s">
        <v>1562</v>
      </c>
      <c r="G11092" t="s">
        <v>31</v>
      </c>
      <c r="H11092" t="s">
        <v>64</v>
      </c>
      <c r="I11092">
        <v>1</v>
      </c>
      <c r="J11092">
        <v>0</v>
      </c>
      <c r="K11092">
        <v>0</v>
      </c>
      <c r="L11092" t="s">
        <v>24</v>
      </c>
    </row>
    <row r="11093" spans="1:12" hidden="1" x14ac:dyDescent="0.2">
      <c r="A11093" t="s">
        <v>104</v>
      </c>
      <c r="B11093" t="s">
        <v>1551</v>
      </c>
      <c r="C11093" t="s">
        <v>1552</v>
      </c>
      <c r="E11093" t="s">
        <v>1030</v>
      </c>
      <c r="F11093" t="s">
        <v>1031</v>
      </c>
      <c r="I11093">
        <v>4</v>
      </c>
      <c r="J11093">
        <v>0</v>
      </c>
      <c r="K11093">
        <v>0</v>
      </c>
      <c r="L11093" t="s">
        <v>24</v>
      </c>
    </row>
    <row r="11094" spans="1:12" hidden="1" x14ac:dyDescent="0.2">
      <c r="A11094" t="s">
        <v>105</v>
      </c>
      <c r="B11094" t="s">
        <v>1551</v>
      </c>
      <c r="C11094" t="s">
        <v>1552</v>
      </c>
      <c r="E11094" t="s">
        <v>46</v>
      </c>
      <c r="I11094">
        <v>7.75</v>
      </c>
      <c r="J11094">
        <v>0</v>
      </c>
      <c r="K11094">
        <v>0</v>
      </c>
    </row>
    <row r="11095" spans="1:12" hidden="1" x14ac:dyDescent="0.2">
      <c r="A11095" t="s">
        <v>105</v>
      </c>
      <c r="B11095" t="s">
        <v>1551</v>
      </c>
      <c r="C11095" t="s">
        <v>1552</v>
      </c>
      <c r="E11095" t="s">
        <v>20</v>
      </c>
      <c r="I11095">
        <v>5</v>
      </c>
      <c r="J11095">
        <v>0</v>
      </c>
      <c r="K11095">
        <v>0</v>
      </c>
    </row>
    <row r="11096" spans="1:12" hidden="1" x14ac:dyDescent="0.2">
      <c r="A11096" t="s">
        <v>105</v>
      </c>
      <c r="B11096" t="s">
        <v>1551</v>
      </c>
      <c r="C11096" t="s">
        <v>1552</v>
      </c>
      <c r="E11096" t="s">
        <v>1555</v>
      </c>
      <c r="F11096" t="s">
        <v>1554</v>
      </c>
      <c r="G11096" t="s">
        <v>31</v>
      </c>
      <c r="H11096" t="s">
        <v>64</v>
      </c>
      <c r="I11096">
        <v>5</v>
      </c>
      <c r="J11096">
        <v>0</v>
      </c>
      <c r="K11096">
        <v>0</v>
      </c>
      <c r="L11096" t="s">
        <v>24</v>
      </c>
    </row>
    <row r="11097" spans="1:12" hidden="1" x14ac:dyDescent="0.2">
      <c r="A11097" t="s">
        <v>105</v>
      </c>
      <c r="B11097" t="s">
        <v>1551</v>
      </c>
      <c r="C11097" t="s">
        <v>1552</v>
      </c>
      <c r="E11097" t="s">
        <v>1556</v>
      </c>
      <c r="F11097" t="s">
        <v>1554</v>
      </c>
      <c r="G11097" t="s">
        <v>31</v>
      </c>
      <c r="H11097" t="s">
        <v>64</v>
      </c>
      <c r="I11097">
        <v>5</v>
      </c>
      <c r="J11097">
        <v>0</v>
      </c>
      <c r="K11097">
        <v>0</v>
      </c>
      <c r="L11097" t="s">
        <v>24</v>
      </c>
    </row>
    <row r="11098" spans="1:12" hidden="1" x14ac:dyDescent="0.2">
      <c r="A11098" t="s">
        <v>105</v>
      </c>
      <c r="B11098" t="s">
        <v>1551</v>
      </c>
      <c r="C11098" t="s">
        <v>1552</v>
      </c>
      <c r="E11098" t="s">
        <v>1557</v>
      </c>
      <c r="F11098" t="s">
        <v>1558</v>
      </c>
      <c r="G11098" t="s">
        <v>31</v>
      </c>
      <c r="H11098" t="s">
        <v>64</v>
      </c>
      <c r="I11098">
        <v>2</v>
      </c>
      <c r="J11098">
        <v>0</v>
      </c>
      <c r="K11098">
        <v>0</v>
      </c>
      <c r="L11098" t="s">
        <v>24</v>
      </c>
    </row>
    <row r="11099" spans="1:12" hidden="1" x14ac:dyDescent="0.2">
      <c r="A11099" t="s">
        <v>105</v>
      </c>
      <c r="B11099" t="s">
        <v>1551</v>
      </c>
      <c r="C11099" t="s">
        <v>1552</v>
      </c>
      <c r="E11099" t="s">
        <v>1559</v>
      </c>
      <c r="F11099" t="s">
        <v>1560</v>
      </c>
      <c r="G11099" t="s">
        <v>63</v>
      </c>
      <c r="H11099" t="s">
        <v>23</v>
      </c>
      <c r="I11099">
        <v>2</v>
      </c>
      <c r="J11099">
        <v>0</v>
      </c>
      <c r="K11099">
        <v>0</v>
      </c>
      <c r="L11099" t="s">
        <v>24</v>
      </c>
    </row>
    <row r="11100" spans="1:12" hidden="1" x14ac:dyDescent="0.2">
      <c r="A11100" t="s">
        <v>105</v>
      </c>
      <c r="B11100" t="s">
        <v>1551</v>
      </c>
      <c r="C11100" t="s">
        <v>1552</v>
      </c>
      <c r="E11100" t="s">
        <v>1561</v>
      </c>
      <c r="F11100" t="s">
        <v>1562</v>
      </c>
      <c r="G11100" t="s">
        <v>31</v>
      </c>
      <c r="H11100" t="s">
        <v>64</v>
      </c>
      <c r="I11100">
        <v>3</v>
      </c>
      <c r="J11100">
        <v>0</v>
      </c>
      <c r="K11100">
        <v>0</v>
      </c>
      <c r="L11100" t="s">
        <v>24</v>
      </c>
    </row>
    <row r="11101" spans="1:12" hidden="1" x14ac:dyDescent="0.2">
      <c r="A11101" t="s">
        <v>105</v>
      </c>
      <c r="B11101" t="s">
        <v>1551</v>
      </c>
      <c r="C11101" t="s">
        <v>1552</v>
      </c>
      <c r="E11101" t="s">
        <v>1030</v>
      </c>
      <c r="F11101" t="s">
        <v>1031</v>
      </c>
      <c r="I11101">
        <v>8</v>
      </c>
      <c r="J11101">
        <v>0</v>
      </c>
      <c r="K11101">
        <v>0</v>
      </c>
      <c r="L11101" t="s">
        <v>24</v>
      </c>
    </row>
    <row r="11102" spans="1:12" hidden="1" x14ac:dyDescent="0.2">
      <c r="A11102" t="s">
        <v>106</v>
      </c>
      <c r="B11102" t="s">
        <v>1551</v>
      </c>
      <c r="C11102" t="s">
        <v>1552</v>
      </c>
      <c r="E11102" t="s">
        <v>46</v>
      </c>
      <c r="I11102">
        <v>37.75</v>
      </c>
      <c r="J11102">
        <v>0</v>
      </c>
      <c r="K11102">
        <v>0</v>
      </c>
    </row>
    <row r="11103" spans="1:12" hidden="1" x14ac:dyDescent="0.2">
      <c r="A11103" t="s">
        <v>107</v>
      </c>
      <c r="B11103" t="s">
        <v>1551</v>
      </c>
      <c r="C11103" t="s">
        <v>1552</v>
      </c>
      <c r="E11103" t="s">
        <v>46</v>
      </c>
      <c r="I11103">
        <v>16</v>
      </c>
      <c r="J11103">
        <v>0</v>
      </c>
      <c r="K11103">
        <v>0</v>
      </c>
    </row>
    <row r="11104" spans="1:12" hidden="1" x14ac:dyDescent="0.2">
      <c r="A11104" t="s">
        <v>107</v>
      </c>
      <c r="B11104" t="s">
        <v>1551</v>
      </c>
      <c r="C11104" t="s">
        <v>1552</v>
      </c>
      <c r="E11104" t="s">
        <v>17</v>
      </c>
      <c r="I11104">
        <v>8</v>
      </c>
      <c r="J11104">
        <v>0</v>
      </c>
      <c r="K11104">
        <v>0</v>
      </c>
    </row>
    <row r="11105" spans="1:12" hidden="1" x14ac:dyDescent="0.2">
      <c r="A11105" t="s">
        <v>107</v>
      </c>
      <c r="B11105" t="s">
        <v>1551</v>
      </c>
      <c r="C11105" t="s">
        <v>1552</v>
      </c>
      <c r="E11105" t="s">
        <v>1030</v>
      </c>
      <c r="F11105" t="s">
        <v>1031</v>
      </c>
      <c r="I11105">
        <v>7</v>
      </c>
      <c r="J11105">
        <v>0</v>
      </c>
      <c r="K11105">
        <v>0</v>
      </c>
      <c r="L11105" t="s">
        <v>24</v>
      </c>
    </row>
    <row r="11106" spans="1:12" hidden="1" x14ac:dyDescent="0.2">
      <c r="A11106" t="s">
        <v>108</v>
      </c>
      <c r="B11106" t="s">
        <v>1551</v>
      </c>
      <c r="C11106" t="s">
        <v>1552</v>
      </c>
      <c r="E11106" t="s">
        <v>20</v>
      </c>
      <c r="I11106">
        <v>17</v>
      </c>
      <c r="J11106">
        <v>0</v>
      </c>
      <c r="K11106">
        <v>0</v>
      </c>
    </row>
    <row r="11107" spans="1:12" hidden="1" x14ac:dyDescent="0.2">
      <c r="A11107" t="s">
        <v>108</v>
      </c>
      <c r="B11107" t="s">
        <v>1551</v>
      </c>
      <c r="C11107" t="s">
        <v>1552</v>
      </c>
      <c r="E11107" t="s">
        <v>1556</v>
      </c>
      <c r="F11107" t="s">
        <v>1554</v>
      </c>
      <c r="G11107" t="s">
        <v>31</v>
      </c>
      <c r="H11107" t="s">
        <v>64</v>
      </c>
      <c r="I11107">
        <v>4</v>
      </c>
      <c r="J11107">
        <v>0</v>
      </c>
      <c r="K11107">
        <v>0</v>
      </c>
      <c r="L11107" t="s">
        <v>24</v>
      </c>
    </row>
    <row r="11108" spans="1:12" hidden="1" x14ac:dyDescent="0.2">
      <c r="A11108" t="s">
        <v>108</v>
      </c>
      <c r="B11108" t="s">
        <v>1551</v>
      </c>
      <c r="C11108" t="s">
        <v>1552</v>
      </c>
      <c r="E11108" t="s">
        <v>1559</v>
      </c>
      <c r="F11108" t="s">
        <v>1560</v>
      </c>
      <c r="G11108" t="s">
        <v>63</v>
      </c>
      <c r="H11108" t="s">
        <v>23</v>
      </c>
      <c r="I11108">
        <v>1</v>
      </c>
      <c r="J11108">
        <v>0</v>
      </c>
      <c r="K11108">
        <v>0</v>
      </c>
      <c r="L11108" t="s">
        <v>24</v>
      </c>
    </row>
    <row r="11109" spans="1:12" hidden="1" x14ac:dyDescent="0.2">
      <c r="A11109" t="s">
        <v>108</v>
      </c>
      <c r="B11109" t="s">
        <v>1551</v>
      </c>
      <c r="C11109" t="s">
        <v>1552</v>
      </c>
      <c r="E11109" t="s">
        <v>1561</v>
      </c>
      <c r="F11109" t="s">
        <v>1562</v>
      </c>
      <c r="G11109" t="s">
        <v>31</v>
      </c>
      <c r="H11109" t="s">
        <v>64</v>
      </c>
      <c r="I11109">
        <v>3</v>
      </c>
      <c r="J11109">
        <v>0</v>
      </c>
      <c r="K11109">
        <v>0</v>
      </c>
      <c r="L11109" t="s">
        <v>24</v>
      </c>
    </row>
    <row r="11110" spans="1:12" hidden="1" x14ac:dyDescent="0.2">
      <c r="A11110" t="s">
        <v>108</v>
      </c>
      <c r="B11110" t="s">
        <v>1551</v>
      </c>
      <c r="C11110" t="s">
        <v>1552</v>
      </c>
      <c r="E11110" t="s">
        <v>1563</v>
      </c>
      <c r="F11110" t="s">
        <v>1564</v>
      </c>
      <c r="G11110" t="s">
        <v>31</v>
      </c>
      <c r="H11110" t="s">
        <v>23</v>
      </c>
      <c r="I11110">
        <v>2</v>
      </c>
      <c r="J11110">
        <v>0</v>
      </c>
      <c r="K11110">
        <v>0</v>
      </c>
      <c r="L11110" t="s">
        <v>24</v>
      </c>
    </row>
    <row r="11111" spans="1:12" hidden="1" x14ac:dyDescent="0.2">
      <c r="A11111" t="s">
        <v>108</v>
      </c>
      <c r="B11111" t="s">
        <v>1551</v>
      </c>
      <c r="C11111" t="s">
        <v>1552</v>
      </c>
      <c r="E11111" t="s">
        <v>1555</v>
      </c>
      <c r="F11111" t="s">
        <v>1554</v>
      </c>
      <c r="G11111" t="s">
        <v>31</v>
      </c>
      <c r="H11111" t="s">
        <v>64</v>
      </c>
      <c r="I11111">
        <v>2</v>
      </c>
      <c r="J11111">
        <v>0</v>
      </c>
      <c r="K11111">
        <v>0</v>
      </c>
      <c r="L11111" t="s">
        <v>24</v>
      </c>
    </row>
    <row r="11112" spans="1:12" hidden="1" x14ac:dyDescent="0.2">
      <c r="A11112" t="s">
        <v>108</v>
      </c>
      <c r="B11112" t="s">
        <v>1551</v>
      </c>
      <c r="C11112" t="s">
        <v>1552</v>
      </c>
      <c r="E11112" t="s">
        <v>1030</v>
      </c>
      <c r="F11112" t="s">
        <v>1031</v>
      </c>
      <c r="I11112">
        <v>8.75</v>
      </c>
      <c r="J11112">
        <v>0</v>
      </c>
      <c r="K11112">
        <v>0</v>
      </c>
      <c r="L11112" t="s">
        <v>24</v>
      </c>
    </row>
    <row r="11113" spans="1:12" hidden="1" x14ac:dyDescent="0.2">
      <c r="A11113" t="s">
        <v>14</v>
      </c>
      <c r="B11113" t="s">
        <v>1571</v>
      </c>
      <c r="C11113" t="s">
        <v>1552</v>
      </c>
      <c r="E11113" t="s">
        <v>17</v>
      </c>
      <c r="I11113">
        <v>7.75</v>
      </c>
      <c r="J11113">
        <v>42.83</v>
      </c>
      <c r="K11113">
        <v>331.9325</v>
      </c>
    </row>
    <row r="11114" spans="1:12" hidden="1" x14ac:dyDescent="0.2">
      <c r="A11114" t="s">
        <v>14</v>
      </c>
      <c r="B11114" t="s">
        <v>1571</v>
      </c>
      <c r="C11114" t="s">
        <v>1552</v>
      </c>
      <c r="E11114" t="s">
        <v>1572</v>
      </c>
      <c r="F11114" t="s">
        <v>1573</v>
      </c>
      <c r="G11114" t="s">
        <v>63</v>
      </c>
      <c r="I11114">
        <v>5.8</v>
      </c>
      <c r="J11114">
        <v>42.83</v>
      </c>
      <c r="K11114">
        <v>248.41399999999999</v>
      </c>
    </row>
    <row r="11115" spans="1:12" hidden="1" x14ac:dyDescent="0.2">
      <c r="A11115" t="s">
        <v>14</v>
      </c>
      <c r="B11115" t="s">
        <v>1571</v>
      </c>
      <c r="C11115" t="s">
        <v>1552</v>
      </c>
      <c r="E11115" t="s">
        <v>1574</v>
      </c>
      <c r="F11115" t="s">
        <v>1573</v>
      </c>
      <c r="G11115" t="s">
        <v>63</v>
      </c>
      <c r="I11115">
        <v>17.399999999999999</v>
      </c>
      <c r="J11115">
        <v>42.83</v>
      </c>
      <c r="K11115">
        <v>745.24199999999996</v>
      </c>
    </row>
    <row r="11116" spans="1:12" hidden="1" x14ac:dyDescent="0.2">
      <c r="A11116" t="s">
        <v>14</v>
      </c>
      <c r="B11116" t="s">
        <v>1571</v>
      </c>
      <c r="C11116" t="s">
        <v>1552</v>
      </c>
      <c r="E11116" t="s">
        <v>1575</v>
      </c>
      <c r="F11116" t="s">
        <v>1573</v>
      </c>
      <c r="G11116" t="s">
        <v>63</v>
      </c>
      <c r="I11116">
        <v>5.8</v>
      </c>
      <c r="J11116">
        <v>42.83</v>
      </c>
      <c r="K11116">
        <v>248.41399999999999</v>
      </c>
    </row>
    <row r="11117" spans="1:12" hidden="1" x14ac:dyDescent="0.2">
      <c r="A11117" t="s">
        <v>14</v>
      </c>
      <c r="B11117" t="s">
        <v>1571</v>
      </c>
      <c r="C11117" t="s">
        <v>1552</v>
      </c>
      <c r="E11117" t="s">
        <v>20</v>
      </c>
      <c r="I11117">
        <v>2</v>
      </c>
      <c r="J11117">
        <v>42.83</v>
      </c>
      <c r="K11117">
        <v>85.66</v>
      </c>
    </row>
    <row r="11118" spans="1:12" hidden="1" x14ac:dyDescent="0.2">
      <c r="A11118" t="s">
        <v>36</v>
      </c>
      <c r="B11118" t="s">
        <v>1571</v>
      </c>
      <c r="C11118" t="s">
        <v>1552</v>
      </c>
      <c r="E11118" t="s">
        <v>17</v>
      </c>
      <c r="I11118">
        <v>3.8666667000000001</v>
      </c>
      <c r="J11118">
        <v>42.83</v>
      </c>
      <c r="K11118">
        <v>165.60933476100001</v>
      </c>
    </row>
    <row r="11119" spans="1:12" hidden="1" x14ac:dyDescent="0.2">
      <c r="A11119" t="s">
        <v>36</v>
      </c>
      <c r="B11119" t="s">
        <v>1571</v>
      </c>
      <c r="C11119" t="s">
        <v>1552</v>
      </c>
      <c r="E11119" t="s">
        <v>20</v>
      </c>
      <c r="I11119">
        <v>2</v>
      </c>
      <c r="J11119">
        <v>42.83</v>
      </c>
      <c r="K11119">
        <v>85.66</v>
      </c>
    </row>
    <row r="11120" spans="1:12" hidden="1" x14ac:dyDescent="0.2">
      <c r="A11120" t="s">
        <v>36</v>
      </c>
      <c r="B11120" t="s">
        <v>1571</v>
      </c>
      <c r="C11120" t="s">
        <v>1552</v>
      </c>
      <c r="E11120" t="s">
        <v>1572</v>
      </c>
      <c r="F11120" t="s">
        <v>1573</v>
      </c>
      <c r="G11120" t="s">
        <v>63</v>
      </c>
      <c r="I11120">
        <v>6.5666666999999999</v>
      </c>
      <c r="J11120">
        <v>42.83</v>
      </c>
      <c r="K11120">
        <v>281.25033476099998</v>
      </c>
    </row>
    <row r="11121" spans="1:11" hidden="1" x14ac:dyDescent="0.2">
      <c r="A11121" t="s">
        <v>36</v>
      </c>
      <c r="B11121" t="s">
        <v>1571</v>
      </c>
      <c r="C11121" t="s">
        <v>1552</v>
      </c>
      <c r="E11121" t="s">
        <v>1574</v>
      </c>
      <c r="F11121" t="s">
        <v>1573</v>
      </c>
      <c r="G11121" t="s">
        <v>63</v>
      </c>
      <c r="I11121">
        <v>23.033333299999999</v>
      </c>
      <c r="J11121">
        <v>42.83</v>
      </c>
      <c r="K11121">
        <v>986.51766523900005</v>
      </c>
    </row>
    <row r="11122" spans="1:11" hidden="1" x14ac:dyDescent="0.2">
      <c r="A11122" t="s">
        <v>36</v>
      </c>
      <c r="B11122" t="s">
        <v>1571</v>
      </c>
      <c r="C11122" t="s">
        <v>1552</v>
      </c>
      <c r="E11122" t="s">
        <v>1575</v>
      </c>
      <c r="F11122" t="s">
        <v>1573</v>
      </c>
      <c r="G11122" t="s">
        <v>63</v>
      </c>
      <c r="I11122">
        <v>3.2833332999999998</v>
      </c>
      <c r="J11122">
        <v>42.83</v>
      </c>
      <c r="K11122">
        <v>140.62516523900001</v>
      </c>
    </row>
    <row r="11123" spans="1:11" hidden="1" x14ac:dyDescent="0.2">
      <c r="A11123" t="s">
        <v>37</v>
      </c>
      <c r="B11123" t="s">
        <v>1571</v>
      </c>
      <c r="C11123" t="s">
        <v>1552</v>
      </c>
      <c r="E11123" t="s">
        <v>1572</v>
      </c>
      <c r="F11123" t="s">
        <v>1573</v>
      </c>
      <c r="G11123" t="s">
        <v>63</v>
      </c>
      <c r="I11123">
        <v>7.35</v>
      </c>
      <c r="J11123">
        <v>42.83</v>
      </c>
      <c r="K11123">
        <v>314.8005</v>
      </c>
    </row>
    <row r="11124" spans="1:11" hidden="1" x14ac:dyDescent="0.2">
      <c r="A11124" t="s">
        <v>37</v>
      </c>
      <c r="B11124" t="s">
        <v>1571</v>
      </c>
      <c r="C11124" t="s">
        <v>1552</v>
      </c>
      <c r="E11124" t="s">
        <v>1574</v>
      </c>
      <c r="F11124" t="s">
        <v>1573</v>
      </c>
      <c r="G11124" t="s">
        <v>63</v>
      </c>
      <c r="I11124">
        <v>25.733333300000002</v>
      </c>
      <c r="J11124">
        <v>42.83</v>
      </c>
      <c r="K11124">
        <v>1102.1586652389999</v>
      </c>
    </row>
    <row r="11125" spans="1:11" hidden="1" x14ac:dyDescent="0.2">
      <c r="A11125" t="s">
        <v>37</v>
      </c>
      <c r="B11125" t="s">
        <v>1571</v>
      </c>
      <c r="C11125" t="s">
        <v>1552</v>
      </c>
      <c r="E11125" t="s">
        <v>1575</v>
      </c>
      <c r="F11125" t="s">
        <v>1573</v>
      </c>
      <c r="G11125" t="s">
        <v>63</v>
      </c>
      <c r="I11125">
        <v>3.6666666999999999</v>
      </c>
      <c r="J11125">
        <v>42.83</v>
      </c>
      <c r="K11125">
        <v>157.04333476100001</v>
      </c>
    </row>
    <row r="11126" spans="1:11" hidden="1" x14ac:dyDescent="0.2">
      <c r="A11126" t="s">
        <v>37</v>
      </c>
      <c r="B11126" t="s">
        <v>1571</v>
      </c>
      <c r="C11126" t="s">
        <v>1552</v>
      </c>
      <c r="E11126" t="s">
        <v>20</v>
      </c>
      <c r="I11126">
        <v>2</v>
      </c>
      <c r="J11126">
        <v>42.83</v>
      </c>
      <c r="K11126">
        <v>85.66</v>
      </c>
    </row>
    <row r="11127" spans="1:11" hidden="1" x14ac:dyDescent="0.2">
      <c r="A11127" t="s">
        <v>39</v>
      </c>
      <c r="B11127" t="s">
        <v>1571</v>
      </c>
      <c r="C11127" t="s">
        <v>1552</v>
      </c>
      <c r="E11127" t="s">
        <v>20</v>
      </c>
      <c r="I11127">
        <v>4</v>
      </c>
      <c r="J11127">
        <v>42.83</v>
      </c>
      <c r="K11127">
        <v>171.32</v>
      </c>
    </row>
    <row r="11128" spans="1:11" hidden="1" x14ac:dyDescent="0.2">
      <c r="A11128" t="s">
        <v>39</v>
      </c>
      <c r="B11128" t="s">
        <v>1571</v>
      </c>
      <c r="C11128" t="s">
        <v>1552</v>
      </c>
      <c r="E11128" t="s">
        <v>1572</v>
      </c>
      <c r="F11128" t="s">
        <v>1573</v>
      </c>
      <c r="G11128" t="s">
        <v>63</v>
      </c>
      <c r="I11128">
        <v>6.95</v>
      </c>
      <c r="J11128">
        <v>42.83</v>
      </c>
      <c r="K11128">
        <v>297.66849999999999</v>
      </c>
    </row>
    <row r="11129" spans="1:11" hidden="1" x14ac:dyDescent="0.2">
      <c r="A11129" t="s">
        <v>39</v>
      </c>
      <c r="B11129" t="s">
        <v>1571</v>
      </c>
      <c r="C11129" t="s">
        <v>1552</v>
      </c>
      <c r="E11129" t="s">
        <v>1574</v>
      </c>
      <c r="F11129" t="s">
        <v>1573</v>
      </c>
      <c r="G11129" t="s">
        <v>63</v>
      </c>
      <c r="I11129">
        <v>24.3333333</v>
      </c>
      <c r="J11129">
        <v>42.83</v>
      </c>
      <c r="K11129">
        <v>1042.1966652389999</v>
      </c>
    </row>
    <row r="11130" spans="1:11" hidden="1" x14ac:dyDescent="0.2">
      <c r="A11130" t="s">
        <v>39</v>
      </c>
      <c r="B11130" t="s">
        <v>1571</v>
      </c>
      <c r="C11130" t="s">
        <v>1552</v>
      </c>
      <c r="E11130" t="s">
        <v>1575</v>
      </c>
      <c r="F11130" t="s">
        <v>1573</v>
      </c>
      <c r="G11130" t="s">
        <v>63</v>
      </c>
      <c r="I11130">
        <v>3.4666667000000002</v>
      </c>
      <c r="J11130">
        <v>42.83</v>
      </c>
      <c r="K11130">
        <v>148.47733476100001</v>
      </c>
    </row>
    <row r="11131" spans="1:11" hidden="1" x14ac:dyDescent="0.2">
      <c r="A11131" t="s">
        <v>44</v>
      </c>
      <c r="B11131" t="s">
        <v>1571</v>
      </c>
      <c r="C11131" t="s">
        <v>1552</v>
      </c>
      <c r="E11131" t="s">
        <v>20</v>
      </c>
      <c r="I11131">
        <v>2</v>
      </c>
      <c r="J11131">
        <v>42.83</v>
      </c>
      <c r="K11131">
        <v>85.66</v>
      </c>
    </row>
    <row r="11132" spans="1:11" hidden="1" x14ac:dyDescent="0.2">
      <c r="A11132" t="s">
        <v>44</v>
      </c>
      <c r="B11132" t="s">
        <v>1571</v>
      </c>
      <c r="C11132" t="s">
        <v>1552</v>
      </c>
      <c r="E11132" t="s">
        <v>1574</v>
      </c>
      <c r="F11132" t="s">
        <v>1573</v>
      </c>
      <c r="G11132" t="s">
        <v>63</v>
      </c>
      <c r="I11132">
        <v>25.733333300000002</v>
      </c>
      <c r="J11132">
        <v>42.83</v>
      </c>
      <c r="K11132">
        <v>1102.1586652389999</v>
      </c>
    </row>
    <row r="11133" spans="1:11" hidden="1" x14ac:dyDescent="0.2">
      <c r="A11133" t="s">
        <v>44</v>
      </c>
      <c r="B11133" t="s">
        <v>1571</v>
      </c>
      <c r="C11133" t="s">
        <v>1552</v>
      </c>
      <c r="E11133" t="s">
        <v>1572</v>
      </c>
      <c r="F11133" t="s">
        <v>1573</v>
      </c>
      <c r="G11133" t="s">
        <v>63</v>
      </c>
      <c r="I11133">
        <v>7.35</v>
      </c>
      <c r="J11133">
        <v>42.83</v>
      </c>
      <c r="K11133">
        <v>314.8005</v>
      </c>
    </row>
    <row r="11134" spans="1:11" hidden="1" x14ac:dyDescent="0.2">
      <c r="A11134" t="s">
        <v>44</v>
      </c>
      <c r="B11134" t="s">
        <v>1571</v>
      </c>
      <c r="C11134" t="s">
        <v>1552</v>
      </c>
      <c r="E11134" t="s">
        <v>1575</v>
      </c>
      <c r="F11134" t="s">
        <v>1573</v>
      </c>
      <c r="G11134" t="s">
        <v>63</v>
      </c>
      <c r="I11134">
        <v>3.6666666999999999</v>
      </c>
      <c r="J11134">
        <v>42.83</v>
      </c>
      <c r="K11134">
        <v>157.04333476100001</v>
      </c>
    </row>
    <row r="11135" spans="1:11" hidden="1" x14ac:dyDescent="0.2">
      <c r="A11135" t="s">
        <v>47</v>
      </c>
      <c r="B11135" t="s">
        <v>1571</v>
      </c>
      <c r="C11135" t="s">
        <v>1552</v>
      </c>
      <c r="E11135" t="s">
        <v>17</v>
      </c>
      <c r="I11135">
        <v>7.75</v>
      </c>
      <c r="J11135">
        <v>42.83</v>
      </c>
      <c r="K11135">
        <v>331.9325</v>
      </c>
    </row>
    <row r="11136" spans="1:11" hidden="1" x14ac:dyDescent="0.2">
      <c r="A11136" t="s">
        <v>47</v>
      </c>
      <c r="B11136" t="s">
        <v>1571</v>
      </c>
      <c r="C11136" t="s">
        <v>1552</v>
      </c>
      <c r="E11136" t="s">
        <v>20</v>
      </c>
      <c r="I11136">
        <v>2</v>
      </c>
      <c r="J11136">
        <v>42.83</v>
      </c>
      <c r="K11136">
        <v>85.66</v>
      </c>
    </row>
    <row r="11137" spans="1:11" hidden="1" x14ac:dyDescent="0.2">
      <c r="A11137" t="s">
        <v>47</v>
      </c>
      <c r="B11137" t="s">
        <v>1571</v>
      </c>
      <c r="C11137" t="s">
        <v>1552</v>
      </c>
      <c r="E11137" t="s">
        <v>1574</v>
      </c>
      <c r="F11137" t="s">
        <v>1573</v>
      </c>
      <c r="G11137" t="s">
        <v>63</v>
      </c>
      <c r="I11137">
        <v>20.3</v>
      </c>
      <c r="J11137">
        <v>42.83</v>
      </c>
      <c r="K11137">
        <v>869.44899999999996</v>
      </c>
    </row>
    <row r="11138" spans="1:11" hidden="1" x14ac:dyDescent="0.2">
      <c r="A11138" t="s">
        <v>47</v>
      </c>
      <c r="B11138" t="s">
        <v>1571</v>
      </c>
      <c r="C11138" t="s">
        <v>1552</v>
      </c>
      <c r="E11138" t="s">
        <v>1572</v>
      </c>
      <c r="F11138" t="s">
        <v>1573</v>
      </c>
      <c r="G11138" t="s">
        <v>63</v>
      </c>
      <c r="I11138">
        <v>5.8</v>
      </c>
      <c r="J11138">
        <v>42.83</v>
      </c>
      <c r="K11138">
        <v>248.41399999999999</v>
      </c>
    </row>
    <row r="11139" spans="1:11" hidden="1" x14ac:dyDescent="0.2">
      <c r="A11139" t="s">
        <v>47</v>
      </c>
      <c r="B11139" t="s">
        <v>1571</v>
      </c>
      <c r="C11139" t="s">
        <v>1552</v>
      </c>
      <c r="E11139" t="s">
        <v>1572</v>
      </c>
      <c r="F11139" t="s">
        <v>1573</v>
      </c>
      <c r="G11139" t="s">
        <v>63</v>
      </c>
      <c r="I11139">
        <v>2.9</v>
      </c>
      <c r="J11139">
        <v>42.83</v>
      </c>
      <c r="K11139">
        <v>124.20699999999999</v>
      </c>
    </row>
    <row r="11140" spans="1:11" hidden="1" x14ac:dyDescent="0.2">
      <c r="A11140" t="s">
        <v>48</v>
      </c>
      <c r="B11140" t="s">
        <v>1571</v>
      </c>
      <c r="C11140" t="s">
        <v>1552</v>
      </c>
      <c r="E11140" t="s">
        <v>17</v>
      </c>
      <c r="I11140">
        <v>7.75</v>
      </c>
      <c r="J11140">
        <v>42.83</v>
      </c>
      <c r="K11140">
        <v>331.9325</v>
      </c>
    </row>
    <row r="11141" spans="1:11" hidden="1" x14ac:dyDescent="0.2">
      <c r="A11141" t="s">
        <v>48</v>
      </c>
      <c r="B11141" t="s">
        <v>1571</v>
      </c>
      <c r="C11141" t="s">
        <v>1552</v>
      </c>
      <c r="E11141" t="s">
        <v>20</v>
      </c>
      <c r="I11141">
        <v>2</v>
      </c>
      <c r="J11141">
        <v>42.83</v>
      </c>
      <c r="K11141">
        <v>85.66</v>
      </c>
    </row>
    <row r="11142" spans="1:11" hidden="1" x14ac:dyDescent="0.2">
      <c r="A11142" t="s">
        <v>48</v>
      </c>
      <c r="B11142" t="s">
        <v>1571</v>
      </c>
      <c r="C11142" t="s">
        <v>1552</v>
      </c>
      <c r="E11142" t="s">
        <v>1574</v>
      </c>
      <c r="F11142" t="s">
        <v>1573</v>
      </c>
      <c r="G11142" t="s">
        <v>63</v>
      </c>
      <c r="I11142">
        <v>20.3</v>
      </c>
      <c r="J11142">
        <v>42.83</v>
      </c>
      <c r="K11142">
        <v>869.44899999999996</v>
      </c>
    </row>
    <row r="11143" spans="1:11" hidden="1" x14ac:dyDescent="0.2">
      <c r="A11143" t="s">
        <v>48</v>
      </c>
      <c r="B11143" t="s">
        <v>1571</v>
      </c>
      <c r="C11143" t="s">
        <v>1552</v>
      </c>
      <c r="E11143" t="s">
        <v>1572</v>
      </c>
      <c r="F11143" t="s">
        <v>1573</v>
      </c>
      <c r="G11143" t="s">
        <v>63</v>
      </c>
      <c r="I11143">
        <v>5.8</v>
      </c>
      <c r="J11143">
        <v>42.83</v>
      </c>
      <c r="K11143">
        <v>248.41399999999999</v>
      </c>
    </row>
    <row r="11144" spans="1:11" hidden="1" x14ac:dyDescent="0.2">
      <c r="A11144" t="s">
        <v>48</v>
      </c>
      <c r="B11144" t="s">
        <v>1571</v>
      </c>
      <c r="C11144" t="s">
        <v>1552</v>
      </c>
      <c r="E11144" t="s">
        <v>1572</v>
      </c>
      <c r="F11144" t="s">
        <v>1573</v>
      </c>
      <c r="G11144" t="s">
        <v>63</v>
      </c>
      <c r="I11144">
        <v>2.9</v>
      </c>
      <c r="J11144">
        <v>42.83</v>
      </c>
      <c r="K11144">
        <v>124.20699999999999</v>
      </c>
    </row>
    <row r="11145" spans="1:11" hidden="1" x14ac:dyDescent="0.2">
      <c r="A11145" t="s">
        <v>49</v>
      </c>
      <c r="B11145" t="s">
        <v>1571</v>
      </c>
      <c r="C11145" t="s">
        <v>1552</v>
      </c>
      <c r="E11145" t="s">
        <v>20</v>
      </c>
      <c r="I11145">
        <v>4</v>
      </c>
      <c r="J11145">
        <v>42.83</v>
      </c>
      <c r="K11145">
        <v>171.32</v>
      </c>
    </row>
    <row r="11146" spans="1:11" hidden="1" x14ac:dyDescent="0.2">
      <c r="A11146" t="s">
        <v>49</v>
      </c>
      <c r="B11146" t="s">
        <v>1571</v>
      </c>
      <c r="C11146" t="s">
        <v>1552</v>
      </c>
      <c r="E11146" t="s">
        <v>1574</v>
      </c>
      <c r="F11146" t="s">
        <v>1573</v>
      </c>
      <c r="G11146" t="s">
        <v>63</v>
      </c>
      <c r="I11146">
        <v>24.3333333</v>
      </c>
      <c r="J11146">
        <v>42.83</v>
      </c>
      <c r="K11146">
        <v>1042.1966652389999</v>
      </c>
    </row>
    <row r="11147" spans="1:11" hidden="1" x14ac:dyDescent="0.2">
      <c r="A11147" t="s">
        <v>49</v>
      </c>
      <c r="B11147" t="s">
        <v>1571</v>
      </c>
      <c r="C11147" t="s">
        <v>1552</v>
      </c>
      <c r="E11147" t="s">
        <v>1572</v>
      </c>
      <c r="F11147" t="s">
        <v>1573</v>
      </c>
      <c r="G11147" t="s">
        <v>63</v>
      </c>
      <c r="I11147">
        <v>6.95</v>
      </c>
      <c r="J11147">
        <v>42.83</v>
      </c>
      <c r="K11147">
        <v>297.66849999999999</v>
      </c>
    </row>
    <row r="11148" spans="1:11" hidden="1" x14ac:dyDescent="0.2">
      <c r="A11148" t="s">
        <v>49</v>
      </c>
      <c r="B11148" t="s">
        <v>1571</v>
      </c>
      <c r="C11148" t="s">
        <v>1552</v>
      </c>
      <c r="E11148" t="s">
        <v>1575</v>
      </c>
      <c r="F11148" t="s">
        <v>1573</v>
      </c>
      <c r="G11148" t="s">
        <v>63</v>
      </c>
      <c r="I11148">
        <v>3.4666667000000002</v>
      </c>
      <c r="J11148">
        <v>42.83</v>
      </c>
      <c r="K11148">
        <v>148.47733476100001</v>
      </c>
    </row>
    <row r="11149" spans="1:11" hidden="1" x14ac:dyDescent="0.2">
      <c r="A11149" t="s">
        <v>51</v>
      </c>
      <c r="B11149" t="s">
        <v>1571</v>
      </c>
      <c r="C11149" t="s">
        <v>1552</v>
      </c>
      <c r="E11149" t="s">
        <v>20</v>
      </c>
      <c r="I11149">
        <v>2</v>
      </c>
      <c r="J11149">
        <v>42.83</v>
      </c>
      <c r="K11149">
        <v>85.66</v>
      </c>
    </row>
    <row r="11150" spans="1:11" hidden="1" x14ac:dyDescent="0.2">
      <c r="A11150" t="s">
        <v>51</v>
      </c>
      <c r="B11150" t="s">
        <v>1571</v>
      </c>
      <c r="C11150" t="s">
        <v>1552</v>
      </c>
      <c r="E11150" t="s">
        <v>1574</v>
      </c>
      <c r="F11150" t="s">
        <v>1573</v>
      </c>
      <c r="G11150" t="s">
        <v>63</v>
      </c>
      <c r="I11150">
        <v>25.733333300000002</v>
      </c>
      <c r="J11150">
        <v>42.83</v>
      </c>
      <c r="K11150">
        <v>1102.1586652389999</v>
      </c>
    </row>
    <row r="11151" spans="1:11" hidden="1" x14ac:dyDescent="0.2">
      <c r="A11151" t="s">
        <v>51</v>
      </c>
      <c r="B11151" t="s">
        <v>1571</v>
      </c>
      <c r="C11151" t="s">
        <v>1552</v>
      </c>
      <c r="E11151" t="s">
        <v>1572</v>
      </c>
      <c r="F11151" t="s">
        <v>1573</v>
      </c>
      <c r="G11151" t="s">
        <v>63</v>
      </c>
      <c r="I11151">
        <v>7.35</v>
      </c>
      <c r="J11151">
        <v>42.83</v>
      </c>
      <c r="K11151">
        <v>314.8005</v>
      </c>
    </row>
    <row r="11152" spans="1:11" hidden="1" x14ac:dyDescent="0.2">
      <c r="A11152" t="s">
        <v>51</v>
      </c>
      <c r="B11152" t="s">
        <v>1571</v>
      </c>
      <c r="C11152" t="s">
        <v>1552</v>
      </c>
      <c r="E11152" t="s">
        <v>1575</v>
      </c>
      <c r="F11152" t="s">
        <v>1573</v>
      </c>
      <c r="G11152" t="s">
        <v>63</v>
      </c>
      <c r="I11152">
        <v>3.6666666999999999</v>
      </c>
      <c r="J11152">
        <v>42.83</v>
      </c>
      <c r="K11152">
        <v>157.04333476100001</v>
      </c>
    </row>
    <row r="11153" spans="1:12" hidden="1" x14ac:dyDescent="0.2">
      <c r="A11153" t="s">
        <v>55</v>
      </c>
      <c r="B11153" t="s">
        <v>1571</v>
      </c>
      <c r="C11153" t="s">
        <v>1552</v>
      </c>
      <c r="E11153" t="s">
        <v>17</v>
      </c>
      <c r="I11153">
        <v>38.75</v>
      </c>
      <c r="J11153">
        <v>42.83</v>
      </c>
      <c r="K11153">
        <v>1659.6624999999999</v>
      </c>
    </row>
    <row r="11154" spans="1:12" hidden="1" x14ac:dyDescent="0.2">
      <c r="A11154" t="s">
        <v>56</v>
      </c>
      <c r="B11154" t="s">
        <v>1571</v>
      </c>
      <c r="C11154" t="s">
        <v>1552</v>
      </c>
      <c r="E11154" t="s">
        <v>20</v>
      </c>
      <c r="I11154">
        <v>2</v>
      </c>
      <c r="J11154">
        <v>42.83</v>
      </c>
      <c r="K11154">
        <v>85.66</v>
      </c>
    </row>
    <row r="11155" spans="1:12" hidden="1" x14ac:dyDescent="0.2">
      <c r="A11155" t="s">
        <v>56</v>
      </c>
      <c r="B11155" t="s">
        <v>1571</v>
      </c>
      <c r="C11155" t="s">
        <v>1552</v>
      </c>
      <c r="E11155" t="s">
        <v>1574</v>
      </c>
      <c r="F11155" t="s">
        <v>1573</v>
      </c>
      <c r="G11155" t="s">
        <v>63</v>
      </c>
      <c r="I11155">
        <v>27.933333300000001</v>
      </c>
      <c r="J11155">
        <v>42.83</v>
      </c>
      <c r="K11155">
        <v>1196.384665239</v>
      </c>
    </row>
    <row r="11156" spans="1:12" hidden="1" x14ac:dyDescent="0.2">
      <c r="A11156" t="s">
        <v>56</v>
      </c>
      <c r="B11156" t="s">
        <v>1571</v>
      </c>
      <c r="C11156" t="s">
        <v>1552</v>
      </c>
      <c r="E11156" t="s">
        <v>1572</v>
      </c>
      <c r="F11156" t="s">
        <v>1573</v>
      </c>
      <c r="G11156" t="s">
        <v>63</v>
      </c>
      <c r="I11156">
        <v>7.35</v>
      </c>
      <c r="J11156">
        <v>42.83</v>
      </c>
      <c r="K11156">
        <v>314.8005</v>
      </c>
    </row>
    <row r="11157" spans="1:12" hidden="1" x14ac:dyDescent="0.2">
      <c r="A11157" t="s">
        <v>56</v>
      </c>
      <c r="B11157" t="s">
        <v>1571</v>
      </c>
      <c r="C11157" t="s">
        <v>1552</v>
      </c>
      <c r="E11157" t="s">
        <v>1572</v>
      </c>
      <c r="F11157" t="s">
        <v>1573</v>
      </c>
      <c r="G11157" t="s">
        <v>63</v>
      </c>
      <c r="I11157">
        <v>1.4666667</v>
      </c>
      <c r="J11157">
        <v>42.83</v>
      </c>
      <c r="K11157">
        <v>62.817334760999998</v>
      </c>
    </row>
    <row r="11158" spans="1:12" hidden="1" x14ac:dyDescent="0.2">
      <c r="A11158" t="s">
        <v>60</v>
      </c>
      <c r="B11158" t="s">
        <v>1571</v>
      </c>
      <c r="C11158" t="s">
        <v>1552</v>
      </c>
      <c r="E11158" t="s">
        <v>20</v>
      </c>
      <c r="I11158">
        <v>2</v>
      </c>
      <c r="J11158">
        <v>42.83</v>
      </c>
      <c r="K11158">
        <v>85.66</v>
      </c>
    </row>
    <row r="11159" spans="1:12" hidden="1" x14ac:dyDescent="0.2">
      <c r="A11159" t="s">
        <v>60</v>
      </c>
      <c r="B11159" t="s">
        <v>1571</v>
      </c>
      <c r="C11159" t="s">
        <v>1552</v>
      </c>
      <c r="E11159" t="s">
        <v>1574</v>
      </c>
      <c r="F11159" t="s">
        <v>1573</v>
      </c>
      <c r="G11159" t="s">
        <v>63</v>
      </c>
      <c r="I11159">
        <v>28.65</v>
      </c>
      <c r="J11159">
        <v>42.83</v>
      </c>
      <c r="K11159">
        <v>1227.0795000000001</v>
      </c>
    </row>
    <row r="11160" spans="1:12" hidden="1" x14ac:dyDescent="0.2">
      <c r="A11160" t="s">
        <v>60</v>
      </c>
      <c r="B11160" t="s">
        <v>1571</v>
      </c>
      <c r="C11160" t="s">
        <v>1552</v>
      </c>
      <c r="E11160" t="s">
        <v>1572</v>
      </c>
      <c r="F11160" t="s">
        <v>1573</v>
      </c>
      <c r="G11160" t="s">
        <v>63</v>
      </c>
      <c r="I11160">
        <v>7.35</v>
      </c>
      <c r="J11160">
        <v>42.83</v>
      </c>
      <c r="K11160">
        <v>314.8005</v>
      </c>
    </row>
    <row r="11161" spans="1:12" hidden="1" x14ac:dyDescent="0.2">
      <c r="A11161" t="s">
        <v>60</v>
      </c>
      <c r="B11161" t="s">
        <v>1571</v>
      </c>
      <c r="C11161" t="s">
        <v>1552</v>
      </c>
      <c r="E11161" t="s">
        <v>1575</v>
      </c>
      <c r="F11161" t="s">
        <v>1573</v>
      </c>
      <c r="G11161" t="s">
        <v>63</v>
      </c>
      <c r="I11161">
        <v>4.7333333</v>
      </c>
      <c r="J11161">
        <v>42.83</v>
      </c>
      <c r="K11161">
        <v>202.72866523900001</v>
      </c>
    </row>
    <row r="11162" spans="1:12" hidden="1" x14ac:dyDescent="0.2">
      <c r="A11162" t="s">
        <v>67</v>
      </c>
      <c r="B11162" t="s">
        <v>1571</v>
      </c>
      <c r="C11162" t="s">
        <v>1552</v>
      </c>
      <c r="E11162" t="s">
        <v>20</v>
      </c>
      <c r="I11162">
        <v>2</v>
      </c>
      <c r="J11162">
        <v>42.83</v>
      </c>
      <c r="K11162">
        <v>85.66</v>
      </c>
    </row>
    <row r="11163" spans="1:12" hidden="1" x14ac:dyDescent="0.2">
      <c r="A11163" t="s">
        <v>67</v>
      </c>
      <c r="B11163" t="s">
        <v>1571</v>
      </c>
      <c r="C11163" t="s">
        <v>1552</v>
      </c>
      <c r="E11163" t="s">
        <v>1574</v>
      </c>
      <c r="F11163" t="s">
        <v>1573</v>
      </c>
      <c r="G11163" t="s">
        <v>63</v>
      </c>
      <c r="I11163">
        <v>28.6666667</v>
      </c>
      <c r="J11163">
        <v>42.83</v>
      </c>
      <c r="K11163">
        <v>1227.7933347610001</v>
      </c>
    </row>
    <row r="11164" spans="1:12" hidden="1" x14ac:dyDescent="0.2">
      <c r="A11164" t="s">
        <v>67</v>
      </c>
      <c r="B11164" t="s">
        <v>1571</v>
      </c>
      <c r="C11164" t="s">
        <v>1552</v>
      </c>
      <c r="E11164" t="s">
        <v>1572</v>
      </c>
      <c r="F11164" t="s">
        <v>1573</v>
      </c>
      <c r="G11164" t="s">
        <v>63</v>
      </c>
      <c r="I11164">
        <v>7.35</v>
      </c>
      <c r="J11164">
        <v>42.83</v>
      </c>
      <c r="K11164">
        <v>314.8005</v>
      </c>
    </row>
    <row r="11165" spans="1:12" hidden="1" x14ac:dyDescent="0.2">
      <c r="A11165" t="s">
        <v>67</v>
      </c>
      <c r="B11165" t="s">
        <v>1571</v>
      </c>
      <c r="C11165" t="s">
        <v>1552</v>
      </c>
      <c r="E11165" t="s">
        <v>1572</v>
      </c>
      <c r="F11165" t="s">
        <v>1573</v>
      </c>
      <c r="G11165" t="s">
        <v>63</v>
      </c>
      <c r="I11165">
        <v>0.73333329999999997</v>
      </c>
      <c r="J11165">
        <v>42.83</v>
      </c>
      <c r="K11165">
        <v>31.408665239000001</v>
      </c>
    </row>
    <row r="11166" spans="1:12" hidden="1" x14ac:dyDescent="0.2">
      <c r="A11166" t="s">
        <v>68</v>
      </c>
      <c r="B11166" t="s">
        <v>1571</v>
      </c>
      <c r="C11166" t="s">
        <v>1552</v>
      </c>
      <c r="E11166" t="s">
        <v>1575</v>
      </c>
      <c r="F11166" t="s">
        <v>1573</v>
      </c>
      <c r="G11166" t="s">
        <v>63</v>
      </c>
      <c r="I11166">
        <v>0.73333329999999997</v>
      </c>
      <c r="J11166">
        <v>42.83</v>
      </c>
      <c r="K11166">
        <v>31.408665239000001</v>
      </c>
    </row>
    <row r="11167" spans="1:12" hidden="1" x14ac:dyDescent="0.2">
      <c r="A11167" t="s">
        <v>68</v>
      </c>
      <c r="B11167" t="s">
        <v>1571</v>
      </c>
      <c r="C11167" t="s">
        <v>1552</v>
      </c>
      <c r="E11167" t="s">
        <v>1576</v>
      </c>
      <c r="F11167" t="s">
        <v>1577</v>
      </c>
      <c r="G11167" t="s">
        <v>63</v>
      </c>
      <c r="I11167">
        <v>7.35</v>
      </c>
      <c r="J11167">
        <v>42.83</v>
      </c>
      <c r="K11167">
        <v>314.8005</v>
      </c>
      <c r="L11167" t="s">
        <v>24</v>
      </c>
    </row>
    <row r="11168" spans="1:12" hidden="1" x14ac:dyDescent="0.2">
      <c r="A11168" t="s">
        <v>68</v>
      </c>
      <c r="B11168" t="s">
        <v>1571</v>
      </c>
      <c r="C11168" t="s">
        <v>1552</v>
      </c>
      <c r="E11168" t="s">
        <v>1574</v>
      </c>
      <c r="F11168" t="s">
        <v>1573</v>
      </c>
      <c r="G11168" t="s">
        <v>63</v>
      </c>
      <c r="I11168">
        <v>28.6666667</v>
      </c>
      <c r="J11168">
        <v>42.83</v>
      </c>
      <c r="K11168">
        <v>1227.7933347610001</v>
      </c>
    </row>
    <row r="11169" spans="1:11" hidden="1" x14ac:dyDescent="0.2">
      <c r="A11169" t="s">
        <v>68</v>
      </c>
      <c r="B11169" t="s">
        <v>1571</v>
      </c>
      <c r="C11169" t="s">
        <v>1552</v>
      </c>
      <c r="E11169" t="s">
        <v>20</v>
      </c>
      <c r="I11169">
        <v>2</v>
      </c>
      <c r="J11169">
        <v>42.83</v>
      </c>
      <c r="K11169">
        <v>85.66</v>
      </c>
    </row>
    <row r="11170" spans="1:11" hidden="1" x14ac:dyDescent="0.2">
      <c r="A11170" t="s">
        <v>69</v>
      </c>
      <c r="B11170" t="s">
        <v>1571</v>
      </c>
      <c r="C11170" t="s">
        <v>1552</v>
      </c>
      <c r="E11170" t="s">
        <v>17</v>
      </c>
      <c r="I11170">
        <v>31</v>
      </c>
      <c r="J11170">
        <v>42.83</v>
      </c>
      <c r="K11170">
        <v>1327.73</v>
      </c>
    </row>
    <row r="11171" spans="1:11" hidden="1" x14ac:dyDescent="0.2">
      <c r="A11171" t="s">
        <v>70</v>
      </c>
      <c r="B11171" t="s">
        <v>1571</v>
      </c>
      <c r="C11171" t="s">
        <v>1552</v>
      </c>
      <c r="E11171" t="s">
        <v>20</v>
      </c>
      <c r="I11171">
        <v>2</v>
      </c>
      <c r="J11171">
        <v>42.83</v>
      </c>
      <c r="K11171">
        <v>85.66</v>
      </c>
    </row>
    <row r="11172" spans="1:11" hidden="1" x14ac:dyDescent="0.2">
      <c r="A11172" t="s">
        <v>70</v>
      </c>
      <c r="B11172" t="s">
        <v>1571</v>
      </c>
      <c r="C11172" t="s">
        <v>1552</v>
      </c>
      <c r="E11172" t="s">
        <v>1574</v>
      </c>
      <c r="F11172" t="s">
        <v>1573</v>
      </c>
      <c r="G11172" t="s">
        <v>63</v>
      </c>
      <c r="I11172">
        <v>28.6666667</v>
      </c>
      <c r="J11172">
        <v>42.83</v>
      </c>
      <c r="K11172">
        <v>1227.7933347610001</v>
      </c>
    </row>
    <row r="11173" spans="1:11" hidden="1" x14ac:dyDescent="0.2">
      <c r="A11173" t="s">
        <v>70</v>
      </c>
      <c r="B11173" t="s">
        <v>1571</v>
      </c>
      <c r="C11173" t="s">
        <v>1552</v>
      </c>
      <c r="E11173" t="s">
        <v>1572</v>
      </c>
      <c r="F11173" t="s">
        <v>1573</v>
      </c>
      <c r="G11173" t="s">
        <v>63</v>
      </c>
      <c r="I11173">
        <v>7.35</v>
      </c>
      <c r="J11173">
        <v>42.83</v>
      </c>
      <c r="K11173">
        <v>314.8005</v>
      </c>
    </row>
    <row r="11174" spans="1:11" hidden="1" x14ac:dyDescent="0.2">
      <c r="A11174" t="s">
        <v>70</v>
      </c>
      <c r="B11174" t="s">
        <v>1571</v>
      </c>
      <c r="C11174" t="s">
        <v>1552</v>
      </c>
      <c r="E11174" t="s">
        <v>1575</v>
      </c>
      <c r="F11174" t="s">
        <v>1573</v>
      </c>
      <c r="G11174" t="s">
        <v>63</v>
      </c>
      <c r="I11174">
        <v>0.73333329999999997</v>
      </c>
      <c r="J11174">
        <v>42.83</v>
      </c>
      <c r="K11174">
        <v>31.408665239000001</v>
      </c>
    </row>
    <row r="11175" spans="1:11" hidden="1" x14ac:dyDescent="0.2">
      <c r="A11175" t="s">
        <v>71</v>
      </c>
      <c r="B11175" t="s">
        <v>1571</v>
      </c>
      <c r="C11175" t="s">
        <v>1552</v>
      </c>
      <c r="E11175" t="s">
        <v>1575</v>
      </c>
      <c r="F11175" t="s">
        <v>1573</v>
      </c>
      <c r="G11175" t="s">
        <v>63</v>
      </c>
      <c r="I11175">
        <v>0.73333329999999997</v>
      </c>
      <c r="J11175">
        <v>42.83</v>
      </c>
      <c r="K11175">
        <v>31.408665239000001</v>
      </c>
    </row>
    <row r="11176" spans="1:11" hidden="1" x14ac:dyDescent="0.2">
      <c r="A11176" t="s">
        <v>71</v>
      </c>
      <c r="B11176" t="s">
        <v>1571</v>
      </c>
      <c r="C11176" t="s">
        <v>1552</v>
      </c>
      <c r="E11176" t="s">
        <v>1572</v>
      </c>
      <c r="F11176" t="s">
        <v>1573</v>
      </c>
      <c r="G11176" t="s">
        <v>63</v>
      </c>
      <c r="I11176">
        <v>7.35</v>
      </c>
      <c r="J11176">
        <v>42.83</v>
      </c>
      <c r="K11176">
        <v>314.8005</v>
      </c>
    </row>
    <row r="11177" spans="1:11" hidden="1" x14ac:dyDescent="0.2">
      <c r="A11177" t="s">
        <v>71</v>
      </c>
      <c r="B11177" t="s">
        <v>1571</v>
      </c>
      <c r="C11177" t="s">
        <v>1552</v>
      </c>
      <c r="E11177" t="s">
        <v>1574</v>
      </c>
      <c r="F11177" t="s">
        <v>1573</v>
      </c>
      <c r="G11177" t="s">
        <v>63</v>
      </c>
      <c r="I11177">
        <v>28.6666667</v>
      </c>
      <c r="J11177">
        <v>42.83</v>
      </c>
      <c r="K11177">
        <v>1227.7933347610001</v>
      </c>
    </row>
    <row r="11178" spans="1:11" hidden="1" x14ac:dyDescent="0.2">
      <c r="A11178" t="s">
        <v>71</v>
      </c>
      <c r="B11178" t="s">
        <v>1571</v>
      </c>
      <c r="C11178" t="s">
        <v>1552</v>
      </c>
      <c r="E11178" t="s">
        <v>20</v>
      </c>
      <c r="I11178">
        <v>2</v>
      </c>
      <c r="J11178">
        <v>42.83</v>
      </c>
      <c r="K11178">
        <v>85.66</v>
      </c>
    </row>
    <row r="11179" spans="1:11" hidden="1" x14ac:dyDescent="0.2">
      <c r="A11179" t="s">
        <v>72</v>
      </c>
      <c r="B11179" t="s">
        <v>1571</v>
      </c>
      <c r="C11179" t="s">
        <v>1552</v>
      </c>
      <c r="E11179" t="s">
        <v>20</v>
      </c>
      <c r="I11179">
        <v>2</v>
      </c>
      <c r="J11179">
        <v>42.83</v>
      </c>
      <c r="K11179">
        <v>85.66</v>
      </c>
    </row>
    <row r="11180" spans="1:11" hidden="1" x14ac:dyDescent="0.2">
      <c r="A11180" t="s">
        <v>72</v>
      </c>
      <c r="B11180" t="s">
        <v>1571</v>
      </c>
      <c r="C11180" t="s">
        <v>1552</v>
      </c>
      <c r="E11180" t="s">
        <v>1574</v>
      </c>
      <c r="F11180" t="s">
        <v>1573</v>
      </c>
      <c r="G11180" t="s">
        <v>63</v>
      </c>
      <c r="I11180">
        <v>22.6333333</v>
      </c>
      <c r="J11180">
        <v>42.83</v>
      </c>
      <c r="K11180">
        <v>969.38566523899999</v>
      </c>
    </row>
    <row r="11181" spans="1:11" hidden="1" x14ac:dyDescent="0.2">
      <c r="A11181" t="s">
        <v>72</v>
      </c>
      <c r="B11181" t="s">
        <v>1571</v>
      </c>
      <c r="C11181" t="s">
        <v>1552</v>
      </c>
      <c r="E11181" t="s">
        <v>1572</v>
      </c>
      <c r="F11181" t="s">
        <v>1573</v>
      </c>
      <c r="G11181" t="s">
        <v>63</v>
      </c>
      <c r="I11181">
        <v>5.8</v>
      </c>
      <c r="J11181">
        <v>42.83</v>
      </c>
      <c r="K11181">
        <v>248.41399999999999</v>
      </c>
    </row>
    <row r="11182" spans="1:11" hidden="1" x14ac:dyDescent="0.2">
      <c r="A11182" t="s">
        <v>72</v>
      </c>
      <c r="B11182" t="s">
        <v>1571</v>
      </c>
      <c r="C11182" t="s">
        <v>1552</v>
      </c>
      <c r="E11182" t="s">
        <v>1575</v>
      </c>
      <c r="F11182" t="s">
        <v>1573</v>
      </c>
      <c r="G11182" t="s">
        <v>63</v>
      </c>
      <c r="I11182">
        <v>0.56666669999999997</v>
      </c>
      <c r="J11182">
        <v>42.83</v>
      </c>
      <c r="K11182">
        <v>24.270334761000001</v>
      </c>
    </row>
    <row r="11183" spans="1:11" hidden="1" x14ac:dyDescent="0.2">
      <c r="A11183" t="s">
        <v>74</v>
      </c>
      <c r="B11183" t="s">
        <v>1571</v>
      </c>
      <c r="C11183" t="s">
        <v>1552</v>
      </c>
      <c r="E11183" t="s">
        <v>17</v>
      </c>
      <c r="I11183">
        <v>15.5</v>
      </c>
      <c r="J11183">
        <v>42.83</v>
      </c>
      <c r="K11183">
        <v>663.86500000000001</v>
      </c>
    </row>
    <row r="11184" spans="1:11" hidden="1" x14ac:dyDescent="0.2">
      <c r="A11184" t="s">
        <v>74</v>
      </c>
      <c r="B11184" t="s">
        <v>1571</v>
      </c>
      <c r="C11184" t="s">
        <v>1552</v>
      </c>
      <c r="E11184" t="s">
        <v>20</v>
      </c>
      <c r="I11184">
        <v>2</v>
      </c>
      <c r="J11184">
        <v>42.83</v>
      </c>
      <c r="K11184">
        <v>85.66</v>
      </c>
    </row>
    <row r="11185" spans="1:11" hidden="1" x14ac:dyDescent="0.2">
      <c r="A11185" t="s">
        <v>74</v>
      </c>
      <c r="B11185" t="s">
        <v>1571</v>
      </c>
      <c r="C11185" t="s">
        <v>1552</v>
      </c>
      <c r="E11185" t="s">
        <v>1574</v>
      </c>
      <c r="F11185" t="s">
        <v>1573</v>
      </c>
      <c r="G11185" t="s">
        <v>63</v>
      </c>
      <c r="I11185">
        <v>10.533333300000001</v>
      </c>
      <c r="J11185">
        <v>42.83</v>
      </c>
      <c r="K11185">
        <v>451.142665239</v>
      </c>
    </row>
    <row r="11186" spans="1:11" hidden="1" x14ac:dyDescent="0.2">
      <c r="A11186" t="s">
        <v>74</v>
      </c>
      <c r="B11186" t="s">
        <v>1571</v>
      </c>
      <c r="C11186" t="s">
        <v>1552</v>
      </c>
      <c r="E11186" t="s">
        <v>1572</v>
      </c>
      <c r="F11186" t="s">
        <v>1573</v>
      </c>
      <c r="G11186" t="s">
        <v>63</v>
      </c>
      <c r="I11186">
        <v>2.7</v>
      </c>
      <c r="J11186">
        <v>42.83</v>
      </c>
      <c r="K11186">
        <v>115.64100000000001</v>
      </c>
    </row>
    <row r="11187" spans="1:11" hidden="1" x14ac:dyDescent="0.2">
      <c r="A11187" t="s">
        <v>74</v>
      </c>
      <c r="B11187" t="s">
        <v>1571</v>
      </c>
      <c r="C11187" t="s">
        <v>1552</v>
      </c>
      <c r="E11187" t="s">
        <v>1575</v>
      </c>
      <c r="F11187" t="s">
        <v>1573</v>
      </c>
      <c r="G11187" t="s">
        <v>63</v>
      </c>
      <c r="I11187">
        <v>0.26666669999999998</v>
      </c>
      <c r="J11187">
        <v>42.83</v>
      </c>
      <c r="K11187">
        <v>11.421334761000001</v>
      </c>
    </row>
    <row r="11188" spans="1:11" hidden="1" x14ac:dyDescent="0.2">
      <c r="A11188" t="s">
        <v>75</v>
      </c>
      <c r="B11188" t="s">
        <v>1571</v>
      </c>
      <c r="C11188" t="s">
        <v>1552</v>
      </c>
      <c r="E11188" t="s">
        <v>17</v>
      </c>
      <c r="I11188">
        <v>7.75</v>
      </c>
      <c r="J11188">
        <v>42.83</v>
      </c>
      <c r="K11188">
        <v>331.9325</v>
      </c>
    </row>
    <row r="11189" spans="1:11" hidden="1" x14ac:dyDescent="0.2">
      <c r="A11189" t="s">
        <v>75</v>
      </c>
      <c r="B11189" t="s">
        <v>1571</v>
      </c>
      <c r="C11189" t="s">
        <v>1552</v>
      </c>
      <c r="E11189" t="s">
        <v>20</v>
      </c>
      <c r="I11189">
        <v>2</v>
      </c>
      <c r="J11189">
        <v>42.83</v>
      </c>
      <c r="K11189">
        <v>85.66</v>
      </c>
    </row>
    <row r="11190" spans="1:11" hidden="1" x14ac:dyDescent="0.2">
      <c r="A11190" t="s">
        <v>75</v>
      </c>
      <c r="B11190" t="s">
        <v>1571</v>
      </c>
      <c r="C11190" t="s">
        <v>1552</v>
      </c>
      <c r="E11190" t="s">
        <v>1574</v>
      </c>
      <c r="F11190" t="s">
        <v>1573</v>
      </c>
      <c r="G11190" t="s">
        <v>63</v>
      </c>
      <c r="I11190">
        <v>16.5833333</v>
      </c>
      <c r="J11190">
        <v>42.83</v>
      </c>
      <c r="K11190">
        <v>710.26416523900002</v>
      </c>
    </row>
    <row r="11191" spans="1:11" hidden="1" x14ac:dyDescent="0.2">
      <c r="A11191" t="s">
        <v>75</v>
      </c>
      <c r="B11191" t="s">
        <v>1571</v>
      </c>
      <c r="C11191" t="s">
        <v>1552</v>
      </c>
      <c r="E11191" t="s">
        <v>1572</v>
      </c>
      <c r="F11191" t="s">
        <v>1573</v>
      </c>
      <c r="G11191" t="s">
        <v>63</v>
      </c>
      <c r="I11191">
        <v>4.25</v>
      </c>
      <c r="J11191">
        <v>42.83</v>
      </c>
      <c r="K11191">
        <v>182.0275</v>
      </c>
    </row>
    <row r="11192" spans="1:11" hidden="1" x14ac:dyDescent="0.2">
      <c r="A11192" t="s">
        <v>75</v>
      </c>
      <c r="B11192" t="s">
        <v>1571</v>
      </c>
      <c r="C11192" t="s">
        <v>1552</v>
      </c>
      <c r="E11192" t="s">
        <v>1575</v>
      </c>
      <c r="F11192" t="s">
        <v>1573</v>
      </c>
      <c r="G11192" t="s">
        <v>63</v>
      </c>
      <c r="I11192">
        <v>0.4166667</v>
      </c>
      <c r="J11192">
        <v>42.83</v>
      </c>
      <c r="K11192">
        <v>17.845834760999999</v>
      </c>
    </row>
    <row r="11193" spans="1:11" hidden="1" x14ac:dyDescent="0.2">
      <c r="A11193" t="s">
        <v>76</v>
      </c>
      <c r="B11193" t="s">
        <v>1571</v>
      </c>
      <c r="C11193" t="s">
        <v>1552</v>
      </c>
      <c r="E11193" t="s">
        <v>46</v>
      </c>
      <c r="I11193">
        <v>15.5</v>
      </c>
      <c r="J11193">
        <v>42.83</v>
      </c>
      <c r="K11193">
        <v>663.86500000000001</v>
      </c>
    </row>
    <row r="11194" spans="1:11" hidden="1" x14ac:dyDescent="0.2">
      <c r="A11194" t="s">
        <v>76</v>
      </c>
      <c r="B11194" t="s">
        <v>1571</v>
      </c>
      <c r="C11194" t="s">
        <v>1552</v>
      </c>
      <c r="E11194" t="s">
        <v>20</v>
      </c>
      <c r="I11194">
        <v>2</v>
      </c>
      <c r="J11194">
        <v>42.83</v>
      </c>
      <c r="K11194">
        <v>85.66</v>
      </c>
    </row>
    <row r="11195" spans="1:11" hidden="1" x14ac:dyDescent="0.2">
      <c r="A11195" t="s">
        <v>76</v>
      </c>
      <c r="B11195" t="s">
        <v>1571</v>
      </c>
      <c r="C11195" t="s">
        <v>1552</v>
      </c>
      <c r="E11195" t="s">
        <v>1574</v>
      </c>
      <c r="F11195" t="s">
        <v>1573</v>
      </c>
      <c r="G11195" t="s">
        <v>63</v>
      </c>
      <c r="I11195">
        <v>16.5833333</v>
      </c>
      <c r="J11195">
        <v>42.83</v>
      </c>
      <c r="K11195">
        <v>710.26416523900002</v>
      </c>
    </row>
    <row r="11196" spans="1:11" hidden="1" x14ac:dyDescent="0.2">
      <c r="A11196" t="s">
        <v>76</v>
      </c>
      <c r="B11196" t="s">
        <v>1571</v>
      </c>
      <c r="C11196" t="s">
        <v>1552</v>
      </c>
      <c r="E11196" t="s">
        <v>1572</v>
      </c>
      <c r="F11196" t="s">
        <v>1573</v>
      </c>
      <c r="G11196" t="s">
        <v>63</v>
      </c>
      <c r="I11196">
        <v>4.25</v>
      </c>
      <c r="J11196">
        <v>42.83</v>
      </c>
      <c r="K11196">
        <v>182.0275</v>
      </c>
    </row>
    <row r="11197" spans="1:11" hidden="1" x14ac:dyDescent="0.2">
      <c r="A11197" t="s">
        <v>76</v>
      </c>
      <c r="B11197" t="s">
        <v>1571</v>
      </c>
      <c r="C11197" t="s">
        <v>1552</v>
      </c>
      <c r="E11197" t="s">
        <v>1575</v>
      </c>
      <c r="F11197" t="s">
        <v>1573</v>
      </c>
      <c r="G11197" t="s">
        <v>63</v>
      </c>
      <c r="I11197">
        <v>0.4166667</v>
      </c>
      <c r="J11197">
        <v>42.83</v>
      </c>
      <c r="K11197">
        <v>17.845834760999999</v>
      </c>
    </row>
    <row r="11198" spans="1:11" hidden="1" x14ac:dyDescent="0.2">
      <c r="A11198" t="s">
        <v>77</v>
      </c>
      <c r="B11198" t="s">
        <v>1571</v>
      </c>
      <c r="C11198" t="s">
        <v>1552</v>
      </c>
      <c r="E11198" t="s">
        <v>20</v>
      </c>
      <c r="I11198">
        <v>2</v>
      </c>
      <c r="J11198">
        <v>42.83</v>
      </c>
      <c r="K11198">
        <v>85.66</v>
      </c>
    </row>
    <row r="11199" spans="1:11" hidden="1" x14ac:dyDescent="0.2">
      <c r="A11199" t="s">
        <v>77</v>
      </c>
      <c r="B11199" t="s">
        <v>1571</v>
      </c>
      <c r="C11199" t="s">
        <v>1552</v>
      </c>
      <c r="E11199" t="s">
        <v>1574</v>
      </c>
      <c r="F11199" t="s">
        <v>1573</v>
      </c>
      <c r="G11199" t="s">
        <v>63</v>
      </c>
      <c r="I11199">
        <v>22.6333333</v>
      </c>
      <c r="J11199">
        <v>42.83</v>
      </c>
      <c r="K11199">
        <v>969.38566523899999</v>
      </c>
    </row>
    <row r="11200" spans="1:11" hidden="1" x14ac:dyDescent="0.2">
      <c r="A11200" t="s">
        <v>77</v>
      </c>
      <c r="B11200" t="s">
        <v>1571</v>
      </c>
      <c r="C11200" t="s">
        <v>1552</v>
      </c>
      <c r="E11200" t="s">
        <v>1572</v>
      </c>
      <c r="F11200" t="s">
        <v>1573</v>
      </c>
      <c r="G11200" t="s">
        <v>63</v>
      </c>
      <c r="I11200">
        <v>5.8</v>
      </c>
      <c r="J11200">
        <v>42.83</v>
      </c>
      <c r="K11200">
        <v>248.41399999999999</v>
      </c>
    </row>
    <row r="11201" spans="1:12" hidden="1" x14ac:dyDescent="0.2">
      <c r="A11201" t="s">
        <v>77</v>
      </c>
      <c r="B11201" t="s">
        <v>1571</v>
      </c>
      <c r="C11201" t="s">
        <v>1552</v>
      </c>
      <c r="E11201" t="s">
        <v>1575</v>
      </c>
      <c r="F11201" t="s">
        <v>1573</v>
      </c>
      <c r="G11201" t="s">
        <v>63</v>
      </c>
      <c r="I11201">
        <v>0.56666669999999997</v>
      </c>
      <c r="J11201">
        <v>42.83</v>
      </c>
      <c r="K11201">
        <v>24.270334761000001</v>
      </c>
    </row>
    <row r="11202" spans="1:12" hidden="1" x14ac:dyDescent="0.2">
      <c r="A11202" t="s">
        <v>78</v>
      </c>
      <c r="B11202" t="s">
        <v>1571</v>
      </c>
      <c r="C11202" t="s">
        <v>1552</v>
      </c>
      <c r="E11202" t="s">
        <v>1574</v>
      </c>
      <c r="F11202" t="s">
        <v>1573</v>
      </c>
      <c r="G11202" t="s">
        <v>63</v>
      </c>
      <c r="I11202">
        <v>38.75</v>
      </c>
      <c r="J11202">
        <v>42.83</v>
      </c>
      <c r="K11202">
        <v>1659.6624999999999</v>
      </c>
    </row>
    <row r="11203" spans="1:12" hidden="1" x14ac:dyDescent="0.2">
      <c r="A11203" t="s">
        <v>14</v>
      </c>
      <c r="B11203" t="s">
        <v>1578</v>
      </c>
      <c r="C11203" t="s">
        <v>1552</v>
      </c>
      <c r="E11203" t="s">
        <v>1579</v>
      </c>
      <c r="F11203" t="s">
        <v>1580</v>
      </c>
      <c r="G11203" t="s">
        <v>54</v>
      </c>
      <c r="I11203">
        <v>8</v>
      </c>
      <c r="J11203">
        <v>42.83</v>
      </c>
      <c r="K11203">
        <v>342.64</v>
      </c>
    </row>
    <row r="11204" spans="1:12" hidden="1" x14ac:dyDescent="0.2">
      <c r="A11204" t="s">
        <v>14</v>
      </c>
      <c r="B11204" t="s">
        <v>1578</v>
      </c>
      <c r="C11204" t="s">
        <v>1552</v>
      </c>
      <c r="E11204" t="s">
        <v>1581</v>
      </c>
      <c r="F11204" t="s">
        <v>1582</v>
      </c>
      <c r="G11204" t="s">
        <v>54</v>
      </c>
      <c r="I11204">
        <v>10</v>
      </c>
      <c r="J11204">
        <v>42.83</v>
      </c>
      <c r="K11204">
        <v>428.3</v>
      </c>
    </row>
    <row r="11205" spans="1:12" hidden="1" x14ac:dyDescent="0.2">
      <c r="A11205" t="s">
        <v>14</v>
      </c>
      <c r="B11205" t="s">
        <v>1578</v>
      </c>
      <c r="C11205" t="s">
        <v>1552</v>
      </c>
      <c r="E11205" t="s">
        <v>1557</v>
      </c>
      <c r="F11205" t="s">
        <v>1558</v>
      </c>
      <c r="G11205" t="s">
        <v>31</v>
      </c>
      <c r="H11205" t="s">
        <v>64</v>
      </c>
      <c r="I11205">
        <v>9</v>
      </c>
      <c r="J11205">
        <v>42.83</v>
      </c>
      <c r="K11205">
        <v>385.47</v>
      </c>
      <c r="L11205" t="s">
        <v>24</v>
      </c>
    </row>
    <row r="11206" spans="1:12" hidden="1" x14ac:dyDescent="0.2">
      <c r="A11206" t="s">
        <v>14</v>
      </c>
      <c r="B11206" t="s">
        <v>1578</v>
      </c>
      <c r="C11206" t="s">
        <v>1552</v>
      </c>
      <c r="E11206" t="s">
        <v>1583</v>
      </c>
      <c r="F11206" t="s">
        <v>1582</v>
      </c>
      <c r="G11206" t="s">
        <v>54</v>
      </c>
      <c r="I11206">
        <v>8</v>
      </c>
      <c r="J11206">
        <v>42.83</v>
      </c>
      <c r="K11206">
        <v>342.64</v>
      </c>
    </row>
    <row r="11207" spans="1:12" hidden="1" x14ac:dyDescent="0.2">
      <c r="A11207" t="s">
        <v>36</v>
      </c>
      <c r="B11207" t="s">
        <v>1578</v>
      </c>
      <c r="C11207" t="s">
        <v>1552</v>
      </c>
      <c r="E11207" t="s">
        <v>1579</v>
      </c>
      <c r="F11207" t="s">
        <v>1580</v>
      </c>
      <c r="G11207" t="s">
        <v>54</v>
      </c>
      <c r="I11207">
        <v>8</v>
      </c>
      <c r="J11207">
        <v>42.83</v>
      </c>
      <c r="K11207">
        <v>342.64</v>
      </c>
    </row>
    <row r="11208" spans="1:12" hidden="1" x14ac:dyDescent="0.2">
      <c r="A11208" t="s">
        <v>36</v>
      </c>
      <c r="B11208" t="s">
        <v>1578</v>
      </c>
      <c r="C11208" t="s">
        <v>1552</v>
      </c>
      <c r="E11208" t="s">
        <v>1581</v>
      </c>
      <c r="F11208" t="s">
        <v>1582</v>
      </c>
      <c r="G11208" t="s">
        <v>54</v>
      </c>
      <c r="I11208">
        <v>16</v>
      </c>
      <c r="J11208">
        <v>42.83</v>
      </c>
      <c r="K11208">
        <v>685.28</v>
      </c>
    </row>
    <row r="11209" spans="1:12" hidden="1" x14ac:dyDescent="0.2">
      <c r="A11209" t="s">
        <v>36</v>
      </c>
      <c r="B11209" t="s">
        <v>1578</v>
      </c>
      <c r="C11209" t="s">
        <v>1552</v>
      </c>
      <c r="E11209" t="s">
        <v>1583</v>
      </c>
      <c r="F11209" t="s">
        <v>1582</v>
      </c>
      <c r="G11209" t="s">
        <v>54</v>
      </c>
      <c r="I11209">
        <v>3</v>
      </c>
      <c r="J11209">
        <v>42.83</v>
      </c>
      <c r="K11209">
        <v>128.49</v>
      </c>
    </row>
    <row r="11210" spans="1:12" hidden="1" x14ac:dyDescent="0.2">
      <c r="A11210" t="s">
        <v>36</v>
      </c>
      <c r="B11210" t="s">
        <v>1578</v>
      </c>
      <c r="C11210" t="s">
        <v>1552</v>
      </c>
      <c r="E11210" t="s">
        <v>1557</v>
      </c>
      <c r="F11210" t="s">
        <v>1558</v>
      </c>
      <c r="G11210" t="s">
        <v>31</v>
      </c>
      <c r="H11210" t="s">
        <v>64</v>
      </c>
      <c r="I11210">
        <v>5</v>
      </c>
      <c r="J11210">
        <v>42.83</v>
      </c>
      <c r="K11210">
        <v>214.15</v>
      </c>
      <c r="L11210" t="s">
        <v>24</v>
      </c>
    </row>
    <row r="11211" spans="1:12" hidden="1" x14ac:dyDescent="0.2">
      <c r="A11211" t="s">
        <v>37</v>
      </c>
      <c r="B11211" t="s">
        <v>1578</v>
      </c>
      <c r="C11211" t="s">
        <v>1552</v>
      </c>
      <c r="E11211" t="s">
        <v>1581</v>
      </c>
      <c r="F11211" t="s">
        <v>1582</v>
      </c>
      <c r="G11211" t="s">
        <v>54</v>
      </c>
      <c r="I11211">
        <v>16</v>
      </c>
      <c r="J11211">
        <v>42.83</v>
      </c>
      <c r="K11211">
        <v>685.28</v>
      </c>
    </row>
    <row r="11212" spans="1:12" hidden="1" x14ac:dyDescent="0.2">
      <c r="A11212" t="s">
        <v>37</v>
      </c>
      <c r="B11212" t="s">
        <v>1578</v>
      </c>
      <c r="C11212" t="s">
        <v>1552</v>
      </c>
      <c r="E11212" t="s">
        <v>1579</v>
      </c>
      <c r="F11212" t="s">
        <v>1580</v>
      </c>
      <c r="G11212" t="s">
        <v>54</v>
      </c>
      <c r="I11212">
        <v>7</v>
      </c>
      <c r="J11212">
        <v>42.83</v>
      </c>
      <c r="K11212">
        <v>299.81</v>
      </c>
    </row>
    <row r="11213" spans="1:12" hidden="1" x14ac:dyDescent="0.2">
      <c r="A11213" t="s">
        <v>37</v>
      </c>
      <c r="B11213" t="s">
        <v>1578</v>
      </c>
      <c r="C11213" t="s">
        <v>1552</v>
      </c>
      <c r="E11213" t="s">
        <v>1557</v>
      </c>
      <c r="F11213" t="s">
        <v>1558</v>
      </c>
      <c r="G11213" t="s">
        <v>31</v>
      </c>
      <c r="H11213" t="s">
        <v>64</v>
      </c>
      <c r="I11213">
        <v>8</v>
      </c>
      <c r="J11213">
        <v>42.83</v>
      </c>
      <c r="K11213">
        <v>342.64</v>
      </c>
      <c r="L11213" t="s">
        <v>24</v>
      </c>
    </row>
    <row r="11214" spans="1:12" hidden="1" x14ac:dyDescent="0.2">
      <c r="A11214" t="s">
        <v>37</v>
      </c>
      <c r="B11214" t="s">
        <v>1578</v>
      </c>
      <c r="C11214" t="s">
        <v>1552</v>
      </c>
      <c r="E11214" t="s">
        <v>1584</v>
      </c>
      <c r="F11214" t="s">
        <v>1585</v>
      </c>
      <c r="G11214" t="s">
        <v>31</v>
      </c>
      <c r="I11214">
        <v>3</v>
      </c>
      <c r="J11214">
        <v>42.83</v>
      </c>
      <c r="K11214">
        <v>128.49</v>
      </c>
    </row>
    <row r="11215" spans="1:12" hidden="1" x14ac:dyDescent="0.2">
      <c r="A11215" t="s">
        <v>37</v>
      </c>
      <c r="B11215" t="s">
        <v>1578</v>
      </c>
      <c r="C11215" t="s">
        <v>1552</v>
      </c>
      <c r="E11215" t="s">
        <v>1586</v>
      </c>
      <c r="F11215" t="s">
        <v>1587</v>
      </c>
      <c r="G11215" t="s">
        <v>54</v>
      </c>
      <c r="I11215">
        <v>1</v>
      </c>
      <c r="J11215">
        <v>42.83</v>
      </c>
      <c r="K11215">
        <v>42.83</v>
      </c>
    </row>
    <row r="11216" spans="1:12" hidden="1" x14ac:dyDescent="0.2">
      <c r="A11216" t="s">
        <v>39</v>
      </c>
      <c r="B11216" t="s">
        <v>1578</v>
      </c>
      <c r="C11216" t="s">
        <v>1552</v>
      </c>
      <c r="E11216" t="s">
        <v>1581</v>
      </c>
      <c r="F11216" t="s">
        <v>1582</v>
      </c>
      <c r="G11216" t="s">
        <v>54</v>
      </c>
      <c r="I11216">
        <v>20</v>
      </c>
      <c r="J11216">
        <v>42.83</v>
      </c>
      <c r="K11216">
        <v>856.6</v>
      </c>
    </row>
    <row r="11217" spans="1:12" hidden="1" x14ac:dyDescent="0.2">
      <c r="A11217" t="s">
        <v>39</v>
      </c>
      <c r="B11217" t="s">
        <v>1578</v>
      </c>
      <c r="C11217" t="s">
        <v>1552</v>
      </c>
      <c r="E11217" t="s">
        <v>1579</v>
      </c>
      <c r="F11217" t="s">
        <v>1580</v>
      </c>
      <c r="G11217" t="s">
        <v>54</v>
      </c>
      <c r="I11217">
        <v>7</v>
      </c>
      <c r="J11217">
        <v>42.83</v>
      </c>
      <c r="K11217">
        <v>299.81</v>
      </c>
    </row>
    <row r="11218" spans="1:12" hidden="1" x14ac:dyDescent="0.2">
      <c r="A11218" t="s">
        <v>39</v>
      </c>
      <c r="B11218" t="s">
        <v>1578</v>
      </c>
      <c r="C11218" t="s">
        <v>1552</v>
      </c>
      <c r="E11218" t="s">
        <v>1557</v>
      </c>
      <c r="F11218" t="s">
        <v>1558</v>
      </c>
      <c r="G11218" t="s">
        <v>31</v>
      </c>
      <c r="H11218" t="s">
        <v>64</v>
      </c>
      <c r="I11218">
        <v>8</v>
      </c>
      <c r="J11218">
        <v>42.83</v>
      </c>
      <c r="K11218">
        <v>342.64</v>
      </c>
      <c r="L11218" t="s">
        <v>24</v>
      </c>
    </row>
    <row r="11219" spans="1:12" hidden="1" x14ac:dyDescent="0.2">
      <c r="A11219" t="s">
        <v>44</v>
      </c>
      <c r="B11219" t="s">
        <v>1578</v>
      </c>
      <c r="C11219" t="s">
        <v>1552</v>
      </c>
      <c r="E11219" t="s">
        <v>1581</v>
      </c>
      <c r="F11219" t="s">
        <v>1582</v>
      </c>
      <c r="G11219" t="s">
        <v>54</v>
      </c>
      <c r="I11219">
        <v>14</v>
      </c>
      <c r="J11219">
        <v>42.83</v>
      </c>
      <c r="K11219">
        <v>599.62</v>
      </c>
    </row>
    <row r="11220" spans="1:12" hidden="1" x14ac:dyDescent="0.2">
      <c r="A11220" t="s">
        <v>44</v>
      </c>
      <c r="B11220" t="s">
        <v>1578</v>
      </c>
      <c r="C11220" t="s">
        <v>1552</v>
      </c>
      <c r="E11220" t="s">
        <v>1583</v>
      </c>
      <c r="F11220" t="s">
        <v>1582</v>
      </c>
      <c r="G11220" t="s">
        <v>54</v>
      </c>
      <c r="I11220">
        <v>3</v>
      </c>
      <c r="J11220">
        <v>42.83</v>
      </c>
      <c r="K11220">
        <v>128.49</v>
      </c>
    </row>
    <row r="11221" spans="1:12" hidden="1" x14ac:dyDescent="0.2">
      <c r="A11221" t="s">
        <v>44</v>
      </c>
      <c r="B11221" t="s">
        <v>1578</v>
      </c>
      <c r="C11221" t="s">
        <v>1552</v>
      </c>
      <c r="E11221" t="s">
        <v>1557</v>
      </c>
      <c r="F11221" t="s">
        <v>1558</v>
      </c>
      <c r="G11221" t="s">
        <v>31</v>
      </c>
      <c r="H11221" t="s">
        <v>64</v>
      </c>
      <c r="I11221">
        <v>6</v>
      </c>
      <c r="J11221">
        <v>42.83</v>
      </c>
      <c r="K11221">
        <v>256.98</v>
      </c>
      <c r="L11221" t="s">
        <v>24</v>
      </c>
    </row>
    <row r="11222" spans="1:12" hidden="1" x14ac:dyDescent="0.2">
      <c r="A11222" t="s">
        <v>44</v>
      </c>
      <c r="B11222" t="s">
        <v>1578</v>
      </c>
      <c r="C11222" t="s">
        <v>1552</v>
      </c>
      <c r="E11222" t="s">
        <v>1579</v>
      </c>
      <c r="F11222" t="s">
        <v>1580</v>
      </c>
      <c r="G11222" t="s">
        <v>54</v>
      </c>
      <c r="I11222">
        <v>8.5</v>
      </c>
      <c r="J11222">
        <v>42.83</v>
      </c>
      <c r="K11222">
        <v>364.05500000000001</v>
      </c>
    </row>
    <row r="11223" spans="1:12" hidden="1" x14ac:dyDescent="0.2">
      <c r="A11223" t="s">
        <v>44</v>
      </c>
      <c r="B11223" t="s">
        <v>1578</v>
      </c>
      <c r="C11223" t="s">
        <v>1552</v>
      </c>
      <c r="E11223" t="s">
        <v>116</v>
      </c>
      <c r="I11223">
        <v>3.5</v>
      </c>
      <c r="J11223">
        <v>42.83</v>
      </c>
      <c r="K11223">
        <v>149.905</v>
      </c>
    </row>
    <row r="11224" spans="1:12" hidden="1" x14ac:dyDescent="0.2">
      <c r="A11224" t="s">
        <v>47</v>
      </c>
      <c r="B11224" t="s">
        <v>1578</v>
      </c>
      <c r="C11224" t="s">
        <v>1552</v>
      </c>
      <c r="E11224" t="s">
        <v>116</v>
      </c>
      <c r="I11224">
        <v>3.5</v>
      </c>
      <c r="J11224">
        <v>42.83</v>
      </c>
      <c r="K11224">
        <v>149.905</v>
      </c>
    </row>
    <row r="11225" spans="1:12" hidden="1" x14ac:dyDescent="0.2">
      <c r="A11225" t="s">
        <v>47</v>
      </c>
      <c r="B11225" t="s">
        <v>1578</v>
      </c>
      <c r="C11225" t="s">
        <v>1552</v>
      </c>
      <c r="E11225" t="s">
        <v>1581</v>
      </c>
      <c r="F11225" t="s">
        <v>1582</v>
      </c>
      <c r="G11225" t="s">
        <v>54</v>
      </c>
      <c r="I11225">
        <v>13</v>
      </c>
      <c r="J11225">
        <v>42.83</v>
      </c>
      <c r="K11225">
        <v>556.79</v>
      </c>
    </row>
    <row r="11226" spans="1:12" hidden="1" x14ac:dyDescent="0.2">
      <c r="A11226" t="s">
        <v>47</v>
      </c>
      <c r="B11226" t="s">
        <v>1578</v>
      </c>
      <c r="C11226" t="s">
        <v>1552</v>
      </c>
      <c r="E11226" t="s">
        <v>1557</v>
      </c>
      <c r="F11226" t="s">
        <v>1558</v>
      </c>
      <c r="G11226" t="s">
        <v>31</v>
      </c>
      <c r="H11226" t="s">
        <v>64</v>
      </c>
      <c r="I11226">
        <v>9</v>
      </c>
      <c r="J11226">
        <v>42.83</v>
      </c>
      <c r="K11226">
        <v>385.47</v>
      </c>
      <c r="L11226" t="s">
        <v>24</v>
      </c>
    </row>
    <row r="11227" spans="1:12" hidden="1" x14ac:dyDescent="0.2">
      <c r="A11227" t="s">
        <v>47</v>
      </c>
      <c r="B11227" t="s">
        <v>1578</v>
      </c>
      <c r="C11227" t="s">
        <v>1552</v>
      </c>
      <c r="E11227" t="s">
        <v>1579</v>
      </c>
      <c r="F11227" t="s">
        <v>1580</v>
      </c>
      <c r="G11227" t="s">
        <v>54</v>
      </c>
      <c r="I11227">
        <v>9.5</v>
      </c>
      <c r="J11227">
        <v>42.83</v>
      </c>
      <c r="K11227">
        <v>406.88499999999999</v>
      </c>
    </row>
    <row r="11228" spans="1:12" hidden="1" x14ac:dyDescent="0.2">
      <c r="A11228" t="s">
        <v>48</v>
      </c>
      <c r="B11228" t="s">
        <v>1578</v>
      </c>
      <c r="C11228" t="s">
        <v>1552</v>
      </c>
      <c r="E11228" t="s">
        <v>17</v>
      </c>
      <c r="I11228">
        <v>35</v>
      </c>
      <c r="J11228">
        <v>42.83</v>
      </c>
      <c r="K11228">
        <v>1499.05</v>
      </c>
    </row>
    <row r="11229" spans="1:12" hidden="1" x14ac:dyDescent="0.2">
      <c r="A11229" t="s">
        <v>49</v>
      </c>
      <c r="B11229" t="s">
        <v>1578</v>
      </c>
      <c r="C11229" t="s">
        <v>1552</v>
      </c>
      <c r="E11229" t="s">
        <v>17</v>
      </c>
      <c r="I11229">
        <v>35</v>
      </c>
      <c r="J11229">
        <v>42.83</v>
      </c>
      <c r="K11229">
        <v>1499.05</v>
      </c>
    </row>
    <row r="11230" spans="1:12" hidden="1" x14ac:dyDescent="0.2">
      <c r="A11230" t="s">
        <v>51</v>
      </c>
      <c r="B11230" t="s">
        <v>1578</v>
      </c>
      <c r="C11230" t="s">
        <v>1552</v>
      </c>
      <c r="E11230" t="s">
        <v>17</v>
      </c>
      <c r="I11230">
        <v>35</v>
      </c>
      <c r="J11230">
        <v>42.83</v>
      </c>
      <c r="K11230">
        <v>1499.05</v>
      </c>
    </row>
    <row r="11231" spans="1:12" hidden="1" x14ac:dyDescent="0.2">
      <c r="A11231" t="s">
        <v>55</v>
      </c>
      <c r="B11231" t="s">
        <v>1578</v>
      </c>
      <c r="C11231" t="s">
        <v>1552</v>
      </c>
      <c r="E11231" t="s">
        <v>1581</v>
      </c>
      <c r="F11231" t="s">
        <v>1582</v>
      </c>
      <c r="G11231" t="s">
        <v>54</v>
      </c>
      <c r="I11231">
        <v>12</v>
      </c>
      <c r="J11231">
        <v>42.83</v>
      </c>
      <c r="K11231">
        <v>513.96</v>
      </c>
    </row>
    <row r="11232" spans="1:12" hidden="1" x14ac:dyDescent="0.2">
      <c r="A11232" t="s">
        <v>55</v>
      </c>
      <c r="B11232" t="s">
        <v>1578</v>
      </c>
      <c r="C11232" t="s">
        <v>1552</v>
      </c>
      <c r="E11232" t="s">
        <v>1557</v>
      </c>
      <c r="F11232" t="s">
        <v>1558</v>
      </c>
      <c r="G11232" t="s">
        <v>31</v>
      </c>
      <c r="H11232" t="s">
        <v>64</v>
      </c>
      <c r="I11232">
        <v>10</v>
      </c>
      <c r="J11232">
        <v>42.83</v>
      </c>
      <c r="K11232">
        <v>428.3</v>
      </c>
      <c r="L11232" t="s">
        <v>24</v>
      </c>
    </row>
    <row r="11233" spans="1:12" hidden="1" x14ac:dyDescent="0.2">
      <c r="A11233" t="s">
        <v>55</v>
      </c>
      <c r="B11233" t="s">
        <v>1578</v>
      </c>
      <c r="C11233" t="s">
        <v>1552</v>
      </c>
      <c r="E11233" t="s">
        <v>1579</v>
      </c>
      <c r="F11233" t="s">
        <v>1580</v>
      </c>
      <c r="G11233" t="s">
        <v>54</v>
      </c>
      <c r="I11233">
        <v>10</v>
      </c>
      <c r="J11233">
        <v>42.83</v>
      </c>
      <c r="K11233">
        <v>428.3</v>
      </c>
    </row>
    <row r="11234" spans="1:12" hidden="1" x14ac:dyDescent="0.2">
      <c r="A11234" t="s">
        <v>55</v>
      </c>
      <c r="B11234" t="s">
        <v>1578</v>
      </c>
      <c r="C11234" t="s">
        <v>1552</v>
      </c>
      <c r="E11234" t="s">
        <v>1555</v>
      </c>
      <c r="F11234" t="s">
        <v>1554</v>
      </c>
      <c r="G11234" t="s">
        <v>31</v>
      </c>
      <c r="H11234" t="s">
        <v>64</v>
      </c>
      <c r="I11234">
        <v>3</v>
      </c>
      <c r="J11234">
        <v>42.83</v>
      </c>
      <c r="K11234">
        <v>128.49</v>
      </c>
      <c r="L11234" t="s">
        <v>24</v>
      </c>
    </row>
    <row r="11235" spans="1:12" hidden="1" x14ac:dyDescent="0.2">
      <c r="A11235" t="s">
        <v>56</v>
      </c>
      <c r="B11235" t="s">
        <v>1578</v>
      </c>
      <c r="C11235" t="s">
        <v>1552</v>
      </c>
      <c r="E11235" t="s">
        <v>17</v>
      </c>
      <c r="I11235">
        <v>7</v>
      </c>
      <c r="J11235">
        <v>42.83</v>
      </c>
      <c r="K11235">
        <v>299.81</v>
      </c>
    </row>
    <row r="11236" spans="1:12" hidden="1" x14ac:dyDescent="0.2">
      <c r="A11236" t="s">
        <v>56</v>
      </c>
      <c r="B11236" t="s">
        <v>1578</v>
      </c>
      <c r="C11236" t="s">
        <v>1552</v>
      </c>
      <c r="E11236" t="s">
        <v>1557</v>
      </c>
      <c r="F11236" t="s">
        <v>1558</v>
      </c>
      <c r="G11236" t="s">
        <v>31</v>
      </c>
      <c r="H11236" t="s">
        <v>64</v>
      </c>
      <c r="I11236">
        <v>8</v>
      </c>
      <c r="J11236">
        <v>42.83</v>
      </c>
      <c r="K11236">
        <v>342.64</v>
      </c>
      <c r="L11236" t="s">
        <v>24</v>
      </c>
    </row>
    <row r="11237" spans="1:12" hidden="1" x14ac:dyDescent="0.2">
      <c r="A11237" t="s">
        <v>56</v>
      </c>
      <c r="B11237" t="s">
        <v>1578</v>
      </c>
      <c r="C11237" t="s">
        <v>1552</v>
      </c>
      <c r="E11237" t="s">
        <v>1579</v>
      </c>
      <c r="F11237" t="s">
        <v>1580</v>
      </c>
      <c r="G11237" t="s">
        <v>54</v>
      </c>
      <c r="I11237">
        <v>10</v>
      </c>
      <c r="J11237">
        <v>42.83</v>
      </c>
      <c r="K11237">
        <v>428.3</v>
      </c>
    </row>
    <row r="11238" spans="1:12" hidden="1" x14ac:dyDescent="0.2">
      <c r="A11238" t="s">
        <v>56</v>
      </c>
      <c r="B11238" t="s">
        <v>1578</v>
      </c>
      <c r="C11238" t="s">
        <v>1552</v>
      </c>
      <c r="E11238" t="s">
        <v>1581</v>
      </c>
      <c r="F11238" t="s">
        <v>1582</v>
      </c>
      <c r="G11238" t="s">
        <v>54</v>
      </c>
      <c r="I11238">
        <v>10</v>
      </c>
      <c r="J11238">
        <v>42.83</v>
      </c>
      <c r="K11238">
        <v>428.3</v>
      </c>
    </row>
    <row r="11239" spans="1:12" hidden="1" x14ac:dyDescent="0.2">
      <c r="A11239" t="s">
        <v>60</v>
      </c>
      <c r="B11239" t="s">
        <v>1578</v>
      </c>
      <c r="C11239" t="s">
        <v>1552</v>
      </c>
      <c r="E11239" t="s">
        <v>1579</v>
      </c>
      <c r="F11239" t="s">
        <v>1580</v>
      </c>
      <c r="G11239" t="s">
        <v>54</v>
      </c>
      <c r="I11239">
        <v>10</v>
      </c>
      <c r="J11239">
        <v>42.83</v>
      </c>
      <c r="K11239">
        <v>428.3</v>
      </c>
    </row>
    <row r="11240" spans="1:12" hidden="1" x14ac:dyDescent="0.2">
      <c r="A11240" t="s">
        <v>60</v>
      </c>
      <c r="B11240" t="s">
        <v>1578</v>
      </c>
      <c r="C11240" t="s">
        <v>1552</v>
      </c>
      <c r="E11240" t="s">
        <v>1581</v>
      </c>
      <c r="F11240" t="s">
        <v>1582</v>
      </c>
      <c r="G11240" t="s">
        <v>54</v>
      </c>
      <c r="I11240">
        <v>14</v>
      </c>
      <c r="J11240">
        <v>42.83</v>
      </c>
      <c r="K11240">
        <v>599.62</v>
      </c>
    </row>
    <row r="11241" spans="1:12" hidden="1" x14ac:dyDescent="0.2">
      <c r="A11241" t="s">
        <v>60</v>
      </c>
      <c r="B11241" t="s">
        <v>1578</v>
      </c>
      <c r="C11241" t="s">
        <v>1552</v>
      </c>
      <c r="E11241" t="s">
        <v>1557</v>
      </c>
      <c r="F11241" t="s">
        <v>1558</v>
      </c>
      <c r="G11241" t="s">
        <v>31</v>
      </c>
      <c r="H11241" t="s">
        <v>64</v>
      </c>
      <c r="I11241">
        <v>11</v>
      </c>
      <c r="J11241">
        <v>42.83</v>
      </c>
      <c r="K11241">
        <v>471.13</v>
      </c>
      <c r="L11241" t="s">
        <v>24</v>
      </c>
    </row>
    <row r="11242" spans="1:12" hidden="1" x14ac:dyDescent="0.2">
      <c r="A11242" t="s">
        <v>67</v>
      </c>
      <c r="B11242" t="s">
        <v>1578</v>
      </c>
      <c r="C11242" t="s">
        <v>1552</v>
      </c>
      <c r="E11242" t="s">
        <v>1557</v>
      </c>
      <c r="F11242" t="s">
        <v>1558</v>
      </c>
      <c r="G11242" t="s">
        <v>31</v>
      </c>
      <c r="H11242" t="s">
        <v>64</v>
      </c>
      <c r="I11242">
        <v>10</v>
      </c>
      <c r="J11242">
        <v>42.83</v>
      </c>
      <c r="K11242">
        <v>428.3</v>
      </c>
      <c r="L11242" t="s">
        <v>24</v>
      </c>
    </row>
    <row r="11243" spans="1:12" hidden="1" x14ac:dyDescent="0.2">
      <c r="A11243" t="s">
        <v>67</v>
      </c>
      <c r="B11243" t="s">
        <v>1578</v>
      </c>
      <c r="C11243" t="s">
        <v>1552</v>
      </c>
      <c r="E11243" t="s">
        <v>17</v>
      </c>
      <c r="I11243">
        <v>3.5</v>
      </c>
      <c r="J11243">
        <v>42.83</v>
      </c>
      <c r="K11243">
        <v>149.905</v>
      </c>
    </row>
    <row r="11244" spans="1:12" hidden="1" x14ac:dyDescent="0.2">
      <c r="A11244" t="s">
        <v>67</v>
      </c>
      <c r="B11244" t="s">
        <v>1578</v>
      </c>
      <c r="C11244" t="s">
        <v>1552</v>
      </c>
      <c r="E11244" t="s">
        <v>1579</v>
      </c>
      <c r="F11244" t="s">
        <v>1580</v>
      </c>
      <c r="G11244" t="s">
        <v>54</v>
      </c>
      <c r="I11244">
        <v>12</v>
      </c>
      <c r="J11244">
        <v>42.83</v>
      </c>
      <c r="K11244">
        <v>513.96</v>
      </c>
    </row>
    <row r="11245" spans="1:12" hidden="1" x14ac:dyDescent="0.2">
      <c r="A11245" t="s">
        <v>67</v>
      </c>
      <c r="B11245" t="s">
        <v>1578</v>
      </c>
      <c r="C11245" t="s">
        <v>1552</v>
      </c>
      <c r="E11245" t="s">
        <v>1581</v>
      </c>
      <c r="F11245" t="s">
        <v>1582</v>
      </c>
      <c r="G11245" t="s">
        <v>54</v>
      </c>
      <c r="I11245">
        <v>9.5</v>
      </c>
      <c r="J11245">
        <v>42.83</v>
      </c>
      <c r="K11245">
        <v>406.88499999999999</v>
      </c>
    </row>
    <row r="11246" spans="1:12" hidden="1" x14ac:dyDescent="0.2">
      <c r="A11246" t="s">
        <v>68</v>
      </c>
      <c r="B11246" t="s">
        <v>1578</v>
      </c>
      <c r="C11246" t="s">
        <v>1552</v>
      </c>
      <c r="E11246" t="s">
        <v>1581</v>
      </c>
      <c r="F11246" t="s">
        <v>1582</v>
      </c>
      <c r="G11246" t="s">
        <v>54</v>
      </c>
      <c r="I11246">
        <v>14</v>
      </c>
      <c r="J11246">
        <v>42.83</v>
      </c>
      <c r="K11246">
        <v>599.62</v>
      </c>
    </row>
    <row r="11247" spans="1:12" hidden="1" x14ac:dyDescent="0.2">
      <c r="A11247" t="s">
        <v>68</v>
      </c>
      <c r="B11247" t="s">
        <v>1578</v>
      </c>
      <c r="C11247" t="s">
        <v>1552</v>
      </c>
      <c r="E11247" t="s">
        <v>1579</v>
      </c>
      <c r="F11247" t="s">
        <v>1580</v>
      </c>
      <c r="G11247" t="s">
        <v>54</v>
      </c>
      <c r="I11247">
        <v>10</v>
      </c>
      <c r="J11247">
        <v>42.83</v>
      </c>
      <c r="K11247">
        <v>428.3</v>
      </c>
    </row>
    <row r="11248" spans="1:12" hidden="1" x14ac:dyDescent="0.2">
      <c r="A11248" t="s">
        <v>68</v>
      </c>
      <c r="B11248" t="s">
        <v>1578</v>
      </c>
      <c r="C11248" t="s">
        <v>1552</v>
      </c>
      <c r="E11248" t="s">
        <v>1557</v>
      </c>
      <c r="F11248" t="s">
        <v>1558</v>
      </c>
      <c r="G11248" t="s">
        <v>31</v>
      </c>
      <c r="H11248" t="s">
        <v>64</v>
      </c>
      <c r="I11248">
        <v>11</v>
      </c>
      <c r="J11248">
        <v>42.83</v>
      </c>
      <c r="K11248">
        <v>471.13</v>
      </c>
      <c r="L11248" t="s">
        <v>24</v>
      </c>
    </row>
    <row r="11249" spans="1:12" hidden="1" x14ac:dyDescent="0.2">
      <c r="A11249" t="s">
        <v>69</v>
      </c>
      <c r="B11249" t="s">
        <v>1578</v>
      </c>
      <c r="C11249" t="s">
        <v>1552</v>
      </c>
      <c r="E11249" t="s">
        <v>17</v>
      </c>
      <c r="I11249">
        <v>7</v>
      </c>
      <c r="J11249">
        <v>42.83</v>
      </c>
      <c r="K11249">
        <v>299.81</v>
      </c>
    </row>
    <row r="11250" spans="1:12" hidden="1" x14ac:dyDescent="0.2">
      <c r="A11250" t="s">
        <v>69</v>
      </c>
      <c r="B11250" t="s">
        <v>1578</v>
      </c>
      <c r="C11250" t="s">
        <v>1552</v>
      </c>
      <c r="E11250" t="s">
        <v>1579</v>
      </c>
      <c r="F11250" t="s">
        <v>1580</v>
      </c>
      <c r="G11250" t="s">
        <v>54</v>
      </c>
      <c r="I11250">
        <v>12</v>
      </c>
      <c r="J11250">
        <v>42.83</v>
      </c>
      <c r="K11250">
        <v>513.96</v>
      </c>
    </row>
    <row r="11251" spans="1:12" hidden="1" x14ac:dyDescent="0.2">
      <c r="A11251" t="s">
        <v>69</v>
      </c>
      <c r="B11251" t="s">
        <v>1578</v>
      </c>
      <c r="C11251" t="s">
        <v>1552</v>
      </c>
      <c r="E11251" t="s">
        <v>1557</v>
      </c>
      <c r="F11251" t="s">
        <v>1558</v>
      </c>
      <c r="G11251" t="s">
        <v>31</v>
      </c>
      <c r="H11251" t="s">
        <v>64</v>
      </c>
      <c r="I11251">
        <v>6</v>
      </c>
      <c r="J11251">
        <v>42.83</v>
      </c>
      <c r="K11251">
        <v>256.98</v>
      </c>
      <c r="L11251" t="s">
        <v>24</v>
      </c>
    </row>
    <row r="11252" spans="1:12" hidden="1" x14ac:dyDescent="0.2">
      <c r="A11252" t="s">
        <v>69</v>
      </c>
      <c r="B11252" t="s">
        <v>1578</v>
      </c>
      <c r="C11252" t="s">
        <v>1552</v>
      </c>
      <c r="E11252" t="s">
        <v>1581</v>
      </c>
      <c r="F11252" t="s">
        <v>1582</v>
      </c>
      <c r="G11252" t="s">
        <v>54</v>
      </c>
      <c r="I11252">
        <v>7</v>
      </c>
      <c r="J11252">
        <v>42.83</v>
      </c>
      <c r="K11252">
        <v>299.81</v>
      </c>
    </row>
    <row r="11253" spans="1:12" hidden="1" x14ac:dyDescent="0.2">
      <c r="A11253" t="s">
        <v>69</v>
      </c>
      <c r="B11253" t="s">
        <v>1578</v>
      </c>
      <c r="C11253" t="s">
        <v>1552</v>
      </c>
      <c r="E11253" t="s">
        <v>1584</v>
      </c>
      <c r="F11253" t="s">
        <v>1585</v>
      </c>
      <c r="G11253" t="s">
        <v>31</v>
      </c>
      <c r="I11253">
        <v>3</v>
      </c>
      <c r="J11253">
        <v>42.83</v>
      </c>
      <c r="K11253">
        <v>128.49</v>
      </c>
    </row>
    <row r="11254" spans="1:12" hidden="1" x14ac:dyDescent="0.2">
      <c r="A11254" t="s">
        <v>70</v>
      </c>
      <c r="B11254" t="s">
        <v>1578</v>
      </c>
      <c r="C11254" t="s">
        <v>1552</v>
      </c>
      <c r="E11254" t="s">
        <v>1581</v>
      </c>
      <c r="F11254" t="s">
        <v>1582</v>
      </c>
      <c r="G11254" t="s">
        <v>54</v>
      </c>
      <c r="I11254">
        <v>23</v>
      </c>
      <c r="J11254">
        <v>42.83</v>
      </c>
      <c r="K11254">
        <v>985.09</v>
      </c>
    </row>
    <row r="11255" spans="1:12" hidden="1" x14ac:dyDescent="0.2">
      <c r="A11255" t="s">
        <v>70</v>
      </c>
      <c r="B11255" t="s">
        <v>1578</v>
      </c>
      <c r="C11255" t="s">
        <v>1552</v>
      </c>
      <c r="E11255" t="s">
        <v>1579</v>
      </c>
      <c r="F11255" t="s">
        <v>1580</v>
      </c>
      <c r="G11255" t="s">
        <v>54</v>
      </c>
      <c r="I11255">
        <v>5</v>
      </c>
      <c r="J11255">
        <v>42.83</v>
      </c>
      <c r="K11255">
        <v>214.15</v>
      </c>
    </row>
    <row r="11256" spans="1:12" hidden="1" x14ac:dyDescent="0.2">
      <c r="A11256" t="s">
        <v>70</v>
      </c>
      <c r="B11256" t="s">
        <v>1578</v>
      </c>
      <c r="C11256" t="s">
        <v>1552</v>
      </c>
      <c r="E11256" t="s">
        <v>1557</v>
      </c>
      <c r="F11256" t="s">
        <v>1558</v>
      </c>
      <c r="G11256" t="s">
        <v>31</v>
      </c>
      <c r="H11256" t="s">
        <v>64</v>
      </c>
      <c r="I11256">
        <v>5</v>
      </c>
      <c r="J11256">
        <v>42.83</v>
      </c>
      <c r="K11256">
        <v>214.15</v>
      </c>
      <c r="L11256" t="s">
        <v>24</v>
      </c>
    </row>
    <row r="11257" spans="1:12" hidden="1" x14ac:dyDescent="0.2">
      <c r="A11257" t="s">
        <v>70</v>
      </c>
      <c r="B11257" t="s">
        <v>1578</v>
      </c>
      <c r="C11257" t="s">
        <v>1552</v>
      </c>
      <c r="E11257" t="s">
        <v>1583</v>
      </c>
      <c r="F11257" t="s">
        <v>1582</v>
      </c>
      <c r="G11257" t="s">
        <v>54</v>
      </c>
      <c r="I11257">
        <v>2</v>
      </c>
      <c r="J11257">
        <v>42.83</v>
      </c>
      <c r="K11257">
        <v>85.66</v>
      </c>
    </row>
    <row r="11258" spans="1:12" hidden="1" x14ac:dyDescent="0.2">
      <c r="A11258" t="s">
        <v>71</v>
      </c>
      <c r="B11258" t="s">
        <v>1578</v>
      </c>
      <c r="C11258" t="s">
        <v>1552</v>
      </c>
      <c r="E11258" t="s">
        <v>1557</v>
      </c>
      <c r="F11258" t="s">
        <v>1558</v>
      </c>
      <c r="G11258" t="s">
        <v>31</v>
      </c>
      <c r="H11258" t="s">
        <v>64</v>
      </c>
      <c r="I11258">
        <v>16</v>
      </c>
      <c r="J11258">
        <v>42.83</v>
      </c>
      <c r="K11258">
        <v>685.28</v>
      </c>
      <c r="L11258" t="s">
        <v>24</v>
      </c>
    </row>
    <row r="11259" spans="1:12" hidden="1" x14ac:dyDescent="0.2">
      <c r="A11259" t="s">
        <v>71</v>
      </c>
      <c r="B11259" t="s">
        <v>1578</v>
      </c>
      <c r="C11259" t="s">
        <v>1552</v>
      </c>
      <c r="E11259" t="s">
        <v>1579</v>
      </c>
      <c r="F11259" t="s">
        <v>1580</v>
      </c>
      <c r="G11259" t="s">
        <v>54</v>
      </c>
      <c r="I11259">
        <v>12</v>
      </c>
      <c r="J11259">
        <v>42.83</v>
      </c>
      <c r="K11259">
        <v>513.96</v>
      </c>
    </row>
    <row r="11260" spans="1:12" hidden="1" x14ac:dyDescent="0.2">
      <c r="A11260" t="s">
        <v>71</v>
      </c>
      <c r="B11260" t="s">
        <v>1578</v>
      </c>
      <c r="C11260" t="s">
        <v>1552</v>
      </c>
      <c r="E11260" t="s">
        <v>1581</v>
      </c>
      <c r="F11260" t="s">
        <v>1582</v>
      </c>
      <c r="G11260" t="s">
        <v>54</v>
      </c>
      <c r="I11260">
        <v>7</v>
      </c>
      <c r="J11260">
        <v>42.83</v>
      </c>
      <c r="K11260">
        <v>299.81</v>
      </c>
    </row>
    <row r="11261" spans="1:12" hidden="1" x14ac:dyDescent="0.2">
      <c r="A11261" t="s">
        <v>72</v>
      </c>
      <c r="B11261" t="s">
        <v>1578</v>
      </c>
      <c r="C11261" t="s">
        <v>1552</v>
      </c>
      <c r="E11261" t="s">
        <v>116</v>
      </c>
      <c r="I11261">
        <v>35</v>
      </c>
      <c r="J11261">
        <v>42.83</v>
      </c>
      <c r="K11261">
        <v>1499.05</v>
      </c>
    </row>
    <row r="11262" spans="1:12" hidden="1" x14ac:dyDescent="0.2">
      <c r="A11262" t="s">
        <v>74</v>
      </c>
      <c r="B11262" t="s">
        <v>1578</v>
      </c>
      <c r="C11262" t="s">
        <v>1552</v>
      </c>
      <c r="E11262" t="s">
        <v>116</v>
      </c>
      <c r="I11262">
        <v>14</v>
      </c>
      <c r="J11262">
        <v>42.83</v>
      </c>
      <c r="K11262">
        <v>599.62</v>
      </c>
    </row>
    <row r="11263" spans="1:12" hidden="1" x14ac:dyDescent="0.2">
      <c r="A11263" t="s">
        <v>74</v>
      </c>
      <c r="B11263" t="s">
        <v>1578</v>
      </c>
      <c r="C11263" t="s">
        <v>1552</v>
      </c>
      <c r="E11263" t="s">
        <v>1557</v>
      </c>
      <c r="F11263" t="s">
        <v>1558</v>
      </c>
      <c r="G11263" t="s">
        <v>31</v>
      </c>
      <c r="H11263" t="s">
        <v>64</v>
      </c>
      <c r="I11263">
        <v>8</v>
      </c>
      <c r="J11263">
        <v>42.83</v>
      </c>
      <c r="K11263">
        <v>342.64</v>
      </c>
      <c r="L11263" t="s">
        <v>24</v>
      </c>
    </row>
    <row r="11264" spans="1:12" hidden="1" x14ac:dyDescent="0.2">
      <c r="A11264" t="s">
        <v>74</v>
      </c>
      <c r="B11264" t="s">
        <v>1578</v>
      </c>
      <c r="C11264" t="s">
        <v>1552</v>
      </c>
      <c r="E11264" t="s">
        <v>1581</v>
      </c>
      <c r="F11264" t="s">
        <v>1582</v>
      </c>
      <c r="G11264" t="s">
        <v>54</v>
      </c>
      <c r="I11264">
        <v>4</v>
      </c>
      <c r="J11264">
        <v>42.83</v>
      </c>
      <c r="K11264">
        <v>171.32</v>
      </c>
    </row>
    <row r="11265" spans="1:12" hidden="1" x14ac:dyDescent="0.2">
      <c r="A11265" t="s">
        <v>74</v>
      </c>
      <c r="B11265" t="s">
        <v>1578</v>
      </c>
      <c r="C11265" t="s">
        <v>1552</v>
      </c>
      <c r="E11265" t="s">
        <v>1579</v>
      </c>
      <c r="F11265" t="s">
        <v>1580</v>
      </c>
      <c r="G11265" t="s">
        <v>54</v>
      </c>
      <c r="I11265">
        <v>9</v>
      </c>
      <c r="J11265">
        <v>42.83</v>
      </c>
      <c r="K11265">
        <v>385.47</v>
      </c>
    </row>
    <row r="11266" spans="1:12" hidden="1" x14ac:dyDescent="0.2">
      <c r="A11266" t="s">
        <v>75</v>
      </c>
      <c r="B11266" t="s">
        <v>1578</v>
      </c>
      <c r="C11266" t="s">
        <v>1552</v>
      </c>
      <c r="E11266" t="s">
        <v>17</v>
      </c>
      <c r="I11266">
        <v>14</v>
      </c>
      <c r="J11266">
        <v>42.83</v>
      </c>
      <c r="K11266">
        <v>599.62</v>
      </c>
    </row>
    <row r="11267" spans="1:12" hidden="1" x14ac:dyDescent="0.2">
      <c r="A11267" t="s">
        <v>75</v>
      </c>
      <c r="B11267" t="s">
        <v>1578</v>
      </c>
      <c r="C11267" t="s">
        <v>1552</v>
      </c>
      <c r="E11267" t="s">
        <v>1579</v>
      </c>
      <c r="F11267" t="s">
        <v>1580</v>
      </c>
      <c r="G11267" t="s">
        <v>54</v>
      </c>
      <c r="I11267">
        <v>10</v>
      </c>
      <c r="J11267">
        <v>42.83</v>
      </c>
      <c r="K11267">
        <v>428.3</v>
      </c>
    </row>
    <row r="11268" spans="1:12" hidden="1" x14ac:dyDescent="0.2">
      <c r="A11268" t="s">
        <v>75</v>
      </c>
      <c r="B11268" t="s">
        <v>1578</v>
      </c>
      <c r="C11268" t="s">
        <v>1552</v>
      </c>
      <c r="E11268" t="s">
        <v>1557</v>
      </c>
      <c r="F11268" t="s">
        <v>1558</v>
      </c>
      <c r="G11268" t="s">
        <v>31</v>
      </c>
      <c r="H11268" t="s">
        <v>64</v>
      </c>
      <c r="I11268">
        <v>5</v>
      </c>
      <c r="J11268">
        <v>42.83</v>
      </c>
      <c r="K11268">
        <v>214.15</v>
      </c>
      <c r="L11268" t="s">
        <v>24</v>
      </c>
    </row>
    <row r="11269" spans="1:12" hidden="1" x14ac:dyDescent="0.2">
      <c r="A11269" t="s">
        <v>75</v>
      </c>
      <c r="B11269" t="s">
        <v>1578</v>
      </c>
      <c r="C11269" t="s">
        <v>1552</v>
      </c>
      <c r="E11269" t="s">
        <v>1584</v>
      </c>
      <c r="F11269" t="s">
        <v>1585</v>
      </c>
      <c r="G11269" t="s">
        <v>31</v>
      </c>
      <c r="I11269">
        <v>2</v>
      </c>
      <c r="J11269">
        <v>42.83</v>
      </c>
      <c r="K11269">
        <v>85.66</v>
      </c>
    </row>
    <row r="11270" spans="1:12" hidden="1" x14ac:dyDescent="0.2">
      <c r="A11270" t="s">
        <v>75</v>
      </c>
      <c r="B11270" t="s">
        <v>1578</v>
      </c>
      <c r="C11270" t="s">
        <v>1552</v>
      </c>
      <c r="E11270" t="s">
        <v>1581</v>
      </c>
      <c r="F11270" t="s">
        <v>1582</v>
      </c>
      <c r="G11270" t="s">
        <v>54</v>
      </c>
      <c r="I11270">
        <v>4</v>
      </c>
      <c r="J11270">
        <v>42.83</v>
      </c>
      <c r="K11270">
        <v>171.32</v>
      </c>
    </row>
    <row r="11271" spans="1:12" hidden="1" x14ac:dyDescent="0.2">
      <c r="A11271" t="s">
        <v>76</v>
      </c>
      <c r="B11271" t="s">
        <v>1578</v>
      </c>
      <c r="C11271" t="s">
        <v>1552</v>
      </c>
      <c r="E11271" t="s">
        <v>1581</v>
      </c>
      <c r="F11271" t="s">
        <v>1582</v>
      </c>
      <c r="G11271" t="s">
        <v>54</v>
      </c>
      <c r="I11271">
        <v>18</v>
      </c>
      <c r="J11271">
        <v>42.83</v>
      </c>
      <c r="K11271">
        <v>770.94</v>
      </c>
    </row>
    <row r="11272" spans="1:12" hidden="1" x14ac:dyDescent="0.2">
      <c r="A11272" t="s">
        <v>76</v>
      </c>
      <c r="B11272" t="s">
        <v>1578</v>
      </c>
      <c r="C11272" t="s">
        <v>1552</v>
      </c>
      <c r="E11272" t="s">
        <v>1557</v>
      </c>
      <c r="F11272" t="s">
        <v>1558</v>
      </c>
      <c r="G11272" t="s">
        <v>31</v>
      </c>
      <c r="H11272" t="s">
        <v>64</v>
      </c>
      <c r="I11272">
        <v>9</v>
      </c>
      <c r="J11272">
        <v>42.83</v>
      </c>
      <c r="K11272">
        <v>385.47</v>
      </c>
      <c r="L11272" t="s">
        <v>24</v>
      </c>
    </row>
    <row r="11273" spans="1:12" hidden="1" x14ac:dyDescent="0.2">
      <c r="A11273" t="s">
        <v>76</v>
      </c>
      <c r="B11273" t="s">
        <v>1578</v>
      </c>
      <c r="C11273" t="s">
        <v>1552</v>
      </c>
      <c r="E11273" t="s">
        <v>1579</v>
      </c>
      <c r="F11273" t="s">
        <v>1580</v>
      </c>
      <c r="G11273" t="s">
        <v>54</v>
      </c>
      <c r="I11273">
        <v>5</v>
      </c>
      <c r="J11273">
        <v>42.83</v>
      </c>
      <c r="K11273">
        <v>214.15</v>
      </c>
    </row>
    <row r="11274" spans="1:12" hidden="1" x14ac:dyDescent="0.2">
      <c r="A11274" t="s">
        <v>76</v>
      </c>
      <c r="B11274" t="s">
        <v>1578</v>
      </c>
      <c r="C11274" t="s">
        <v>1552</v>
      </c>
      <c r="E11274" t="s">
        <v>1583</v>
      </c>
      <c r="F11274" t="s">
        <v>1582</v>
      </c>
      <c r="G11274" t="s">
        <v>54</v>
      </c>
      <c r="I11274">
        <v>3</v>
      </c>
      <c r="J11274">
        <v>42.83</v>
      </c>
      <c r="K11274">
        <v>128.49</v>
      </c>
    </row>
    <row r="11275" spans="1:12" hidden="1" x14ac:dyDescent="0.2">
      <c r="A11275" t="s">
        <v>77</v>
      </c>
      <c r="B11275" t="s">
        <v>1578</v>
      </c>
      <c r="C11275" t="s">
        <v>1552</v>
      </c>
      <c r="E11275" t="s">
        <v>17</v>
      </c>
      <c r="I11275">
        <v>7</v>
      </c>
      <c r="J11275">
        <v>42.83</v>
      </c>
      <c r="K11275">
        <v>299.81</v>
      </c>
    </row>
    <row r="11276" spans="1:12" hidden="1" x14ac:dyDescent="0.2">
      <c r="A11276" t="s">
        <v>77</v>
      </c>
      <c r="B11276" t="s">
        <v>1578</v>
      </c>
      <c r="C11276" t="s">
        <v>1552</v>
      </c>
      <c r="E11276" t="s">
        <v>1557</v>
      </c>
      <c r="F11276" t="s">
        <v>1558</v>
      </c>
      <c r="G11276" t="s">
        <v>31</v>
      </c>
      <c r="H11276" t="s">
        <v>64</v>
      </c>
      <c r="I11276">
        <v>13</v>
      </c>
      <c r="J11276">
        <v>42.83</v>
      </c>
      <c r="K11276">
        <v>556.79</v>
      </c>
      <c r="L11276" t="s">
        <v>24</v>
      </c>
    </row>
    <row r="11277" spans="1:12" hidden="1" x14ac:dyDescent="0.2">
      <c r="A11277" t="s">
        <v>77</v>
      </c>
      <c r="B11277" t="s">
        <v>1578</v>
      </c>
      <c r="C11277" t="s">
        <v>1552</v>
      </c>
      <c r="E11277" t="s">
        <v>1584</v>
      </c>
      <c r="F11277" t="s">
        <v>1585</v>
      </c>
      <c r="G11277" t="s">
        <v>31</v>
      </c>
      <c r="I11277">
        <v>2</v>
      </c>
      <c r="J11277">
        <v>42.83</v>
      </c>
      <c r="K11277">
        <v>85.66</v>
      </c>
    </row>
    <row r="11278" spans="1:12" hidden="1" x14ac:dyDescent="0.2">
      <c r="A11278" t="s">
        <v>77</v>
      </c>
      <c r="B11278" t="s">
        <v>1578</v>
      </c>
      <c r="C11278" t="s">
        <v>1552</v>
      </c>
      <c r="E11278" t="s">
        <v>1579</v>
      </c>
      <c r="F11278" t="s">
        <v>1580</v>
      </c>
      <c r="G11278" t="s">
        <v>54</v>
      </c>
      <c r="I11278">
        <v>3</v>
      </c>
      <c r="J11278">
        <v>42.83</v>
      </c>
      <c r="K11278">
        <v>128.49</v>
      </c>
    </row>
    <row r="11279" spans="1:12" hidden="1" x14ac:dyDescent="0.2">
      <c r="A11279" t="s">
        <v>77</v>
      </c>
      <c r="B11279" t="s">
        <v>1578</v>
      </c>
      <c r="C11279" t="s">
        <v>1552</v>
      </c>
      <c r="E11279" t="s">
        <v>1581</v>
      </c>
      <c r="F11279" t="s">
        <v>1582</v>
      </c>
      <c r="G11279" t="s">
        <v>54</v>
      </c>
      <c r="I11279">
        <v>10</v>
      </c>
      <c r="J11279">
        <v>42.83</v>
      </c>
      <c r="K11279">
        <v>428.3</v>
      </c>
    </row>
    <row r="11280" spans="1:12" hidden="1" x14ac:dyDescent="0.2">
      <c r="A11280" t="s">
        <v>78</v>
      </c>
      <c r="B11280" t="s">
        <v>1578</v>
      </c>
      <c r="C11280" t="s">
        <v>1552</v>
      </c>
      <c r="E11280" t="s">
        <v>1581</v>
      </c>
      <c r="F11280" t="s">
        <v>1582</v>
      </c>
      <c r="G11280" t="s">
        <v>54</v>
      </c>
      <c r="I11280">
        <v>24</v>
      </c>
      <c r="J11280">
        <v>42.83</v>
      </c>
      <c r="K11280">
        <v>1027.92</v>
      </c>
    </row>
    <row r="11281" spans="1:12" hidden="1" x14ac:dyDescent="0.2">
      <c r="A11281" t="s">
        <v>78</v>
      </c>
      <c r="B11281" t="s">
        <v>1578</v>
      </c>
      <c r="C11281" t="s">
        <v>1552</v>
      </c>
      <c r="E11281" t="s">
        <v>1579</v>
      </c>
      <c r="F11281" t="s">
        <v>1580</v>
      </c>
      <c r="G11281" t="s">
        <v>54</v>
      </c>
      <c r="I11281">
        <v>5</v>
      </c>
      <c r="J11281">
        <v>42.83</v>
      </c>
      <c r="K11281">
        <v>214.15</v>
      </c>
    </row>
    <row r="11282" spans="1:12" hidden="1" x14ac:dyDescent="0.2">
      <c r="A11282" t="s">
        <v>78</v>
      </c>
      <c r="B11282" t="s">
        <v>1578</v>
      </c>
      <c r="C11282" t="s">
        <v>1552</v>
      </c>
      <c r="E11282" t="s">
        <v>1557</v>
      </c>
      <c r="F11282" t="s">
        <v>1558</v>
      </c>
      <c r="G11282" t="s">
        <v>31</v>
      </c>
      <c r="H11282" t="s">
        <v>64</v>
      </c>
      <c r="I11282">
        <v>6</v>
      </c>
      <c r="J11282">
        <v>42.83</v>
      </c>
      <c r="K11282">
        <v>256.98</v>
      </c>
      <c r="L11282" t="s">
        <v>24</v>
      </c>
    </row>
    <row r="11283" spans="1:12" hidden="1" x14ac:dyDescent="0.2">
      <c r="A11283" t="s">
        <v>80</v>
      </c>
      <c r="B11283" t="s">
        <v>1578</v>
      </c>
      <c r="C11283" t="s">
        <v>1552</v>
      </c>
      <c r="E11283" t="s">
        <v>1557</v>
      </c>
      <c r="F11283" t="s">
        <v>1558</v>
      </c>
      <c r="G11283" t="s">
        <v>31</v>
      </c>
      <c r="H11283" t="s">
        <v>64</v>
      </c>
      <c r="I11283">
        <v>9</v>
      </c>
      <c r="J11283">
        <v>42.83</v>
      </c>
      <c r="K11283">
        <v>385.47</v>
      </c>
      <c r="L11283" t="s">
        <v>24</v>
      </c>
    </row>
    <row r="11284" spans="1:12" hidden="1" x14ac:dyDescent="0.2">
      <c r="A11284" t="s">
        <v>80</v>
      </c>
      <c r="B11284" t="s">
        <v>1578</v>
      </c>
      <c r="C11284" t="s">
        <v>1552</v>
      </c>
      <c r="E11284" t="s">
        <v>1581</v>
      </c>
      <c r="F11284" t="s">
        <v>1582</v>
      </c>
      <c r="G11284" t="s">
        <v>54</v>
      </c>
      <c r="I11284">
        <v>13</v>
      </c>
      <c r="J11284">
        <v>42.83</v>
      </c>
      <c r="K11284">
        <v>556.79</v>
      </c>
    </row>
    <row r="11285" spans="1:12" hidden="1" x14ac:dyDescent="0.2">
      <c r="A11285" t="s">
        <v>80</v>
      </c>
      <c r="B11285" t="s">
        <v>1578</v>
      </c>
      <c r="C11285" t="s">
        <v>1552</v>
      </c>
      <c r="E11285" t="s">
        <v>1584</v>
      </c>
      <c r="F11285" t="s">
        <v>1585</v>
      </c>
      <c r="G11285" t="s">
        <v>31</v>
      </c>
      <c r="I11285">
        <v>4</v>
      </c>
      <c r="J11285">
        <v>42.83</v>
      </c>
      <c r="K11285">
        <v>171.32</v>
      </c>
    </row>
    <row r="11286" spans="1:12" hidden="1" x14ac:dyDescent="0.2">
      <c r="A11286" t="s">
        <v>80</v>
      </c>
      <c r="B11286" t="s">
        <v>1578</v>
      </c>
      <c r="C11286" t="s">
        <v>1552</v>
      </c>
      <c r="E11286" t="s">
        <v>1579</v>
      </c>
      <c r="F11286" t="s">
        <v>1580</v>
      </c>
      <c r="G11286" t="s">
        <v>54</v>
      </c>
      <c r="I11286">
        <v>9</v>
      </c>
      <c r="J11286">
        <v>42.83</v>
      </c>
      <c r="K11286">
        <v>385.47</v>
      </c>
    </row>
    <row r="11287" spans="1:12" hidden="1" x14ac:dyDescent="0.2">
      <c r="A11287" t="s">
        <v>81</v>
      </c>
      <c r="B11287" t="s">
        <v>1578</v>
      </c>
      <c r="C11287" t="s">
        <v>1552</v>
      </c>
      <c r="E11287" t="s">
        <v>17</v>
      </c>
      <c r="I11287">
        <v>14</v>
      </c>
      <c r="J11287">
        <v>42.83</v>
      </c>
      <c r="K11287">
        <v>599.62</v>
      </c>
    </row>
    <row r="11288" spans="1:12" hidden="1" x14ac:dyDescent="0.2">
      <c r="A11288" t="s">
        <v>81</v>
      </c>
      <c r="B11288" t="s">
        <v>1578</v>
      </c>
      <c r="C11288" t="s">
        <v>1552</v>
      </c>
      <c r="E11288" t="s">
        <v>1557</v>
      </c>
      <c r="F11288" t="s">
        <v>1558</v>
      </c>
      <c r="G11288" t="s">
        <v>31</v>
      </c>
      <c r="H11288" t="s">
        <v>64</v>
      </c>
      <c r="I11288">
        <v>5</v>
      </c>
      <c r="J11288">
        <v>42.83</v>
      </c>
      <c r="K11288">
        <v>214.15</v>
      </c>
      <c r="L11288" t="s">
        <v>24</v>
      </c>
    </row>
    <row r="11289" spans="1:12" hidden="1" x14ac:dyDescent="0.2">
      <c r="A11289" t="s">
        <v>81</v>
      </c>
      <c r="B11289" t="s">
        <v>1578</v>
      </c>
      <c r="C11289" t="s">
        <v>1552</v>
      </c>
      <c r="E11289" t="s">
        <v>1581</v>
      </c>
      <c r="F11289" t="s">
        <v>1582</v>
      </c>
      <c r="G11289" t="s">
        <v>54</v>
      </c>
      <c r="I11289">
        <v>10</v>
      </c>
      <c r="J11289">
        <v>42.83</v>
      </c>
      <c r="K11289">
        <v>428.3</v>
      </c>
    </row>
    <row r="11290" spans="1:12" hidden="1" x14ac:dyDescent="0.2">
      <c r="A11290" t="s">
        <v>81</v>
      </c>
      <c r="B11290" t="s">
        <v>1578</v>
      </c>
      <c r="C11290" t="s">
        <v>1552</v>
      </c>
      <c r="E11290" t="s">
        <v>1579</v>
      </c>
      <c r="F11290" t="s">
        <v>1580</v>
      </c>
      <c r="G11290" t="s">
        <v>54</v>
      </c>
      <c r="I11290">
        <v>6</v>
      </c>
      <c r="J11290">
        <v>42.83</v>
      </c>
      <c r="K11290">
        <v>256.98</v>
      </c>
    </row>
    <row r="11291" spans="1:12" hidden="1" x14ac:dyDescent="0.2">
      <c r="A11291" t="s">
        <v>82</v>
      </c>
      <c r="B11291" t="s">
        <v>1578</v>
      </c>
      <c r="C11291" t="s">
        <v>1552</v>
      </c>
      <c r="E11291" t="s">
        <v>1557</v>
      </c>
      <c r="F11291" t="s">
        <v>1558</v>
      </c>
      <c r="G11291" t="s">
        <v>31</v>
      </c>
      <c r="H11291" t="s">
        <v>64</v>
      </c>
      <c r="I11291">
        <v>7</v>
      </c>
      <c r="J11291">
        <v>42.83</v>
      </c>
      <c r="K11291">
        <v>299.81</v>
      </c>
      <c r="L11291" t="s">
        <v>24</v>
      </c>
    </row>
    <row r="11292" spans="1:12" hidden="1" x14ac:dyDescent="0.2">
      <c r="A11292" t="s">
        <v>82</v>
      </c>
      <c r="B11292" t="s">
        <v>1578</v>
      </c>
      <c r="C11292" t="s">
        <v>1552</v>
      </c>
      <c r="E11292" t="s">
        <v>1579</v>
      </c>
      <c r="F11292" t="s">
        <v>1580</v>
      </c>
      <c r="G11292" t="s">
        <v>54</v>
      </c>
      <c r="I11292">
        <v>9</v>
      </c>
      <c r="J11292">
        <v>42.83</v>
      </c>
      <c r="K11292">
        <v>385.47</v>
      </c>
    </row>
    <row r="11293" spans="1:12" hidden="1" x14ac:dyDescent="0.2">
      <c r="A11293" t="s">
        <v>82</v>
      </c>
      <c r="B11293" t="s">
        <v>1578</v>
      </c>
      <c r="C11293" t="s">
        <v>1552</v>
      </c>
      <c r="E11293" t="s">
        <v>1581</v>
      </c>
      <c r="F11293" t="s">
        <v>1582</v>
      </c>
      <c r="G11293" t="s">
        <v>54</v>
      </c>
      <c r="I11293">
        <v>13</v>
      </c>
      <c r="J11293">
        <v>42.83</v>
      </c>
      <c r="K11293">
        <v>556.79</v>
      </c>
    </row>
    <row r="11294" spans="1:12" hidden="1" x14ac:dyDescent="0.2">
      <c r="A11294" t="s">
        <v>82</v>
      </c>
      <c r="B11294" t="s">
        <v>1578</v>
      </c>
      <c r="C11294" t="s">
        <v>1552</v>
      </c>
      <c r="E11294" t="s">
        <v>1583</v>
      </c>
      <c r="F11294" t="s">
        <v>1582</v>
      </c>
      <c r="G11294" t="s">
        <v>54</v>
      </c>
      <c r="I11294">
        <v>3</v>
      </c>
      <c r="J11294">
        <v>42.83</v>
      </c>
      <c r="K11294">
        <v>128.49</v>
      </c>
    </row>
    <row r="11295" spans="1:12" hidden="1" x14ac:dyDescent="0.2">
      <c r="A11295" t="s">
        <v>82</v>
      </c>
      <c r="B11295" t="s">
        <v>1578</v>
      </c>
      <c r="C11295" t="s">
        <v>1552</v>
      </c>
      <c r="E11295" t="s">
        <v>1584</v>
      </c>
      <c r="F11295" t="s">
        <v>1585</v>
      </c>
      <c r="G11295" t="s">
        <v>31</v>
      </c>
      <c r="I11295">
        <v>3</v>
      </c>
      <c r="J11295">
        <v>42.83</v>
      </c>
      <c r="K11295">
        <v>128.49</v>
      </c>
    </row>
    <row r="11296" spans="1:12" hidden="1" x14ac:dyDescent="0.2">
      <c r="A11296" t="s">
        <v>82</v>
      </c>
      <c r="B11296" t="s">
        <v>1578</v>
      </c>
      <c r="C11296" t="s">
        <v>1552</v>
      </c>
      <c r="E11296" t="s">
        <v>1584</v>
      </c>
      <c r="F11296" t="s">
        <v>1585</v>
      </c>
      <c r="G11296" t="s">
        <v>31</v>
      </c>
      <c r="I11296">
        <v>3</v>
      </c>
      <c r="J11296">
        <v>42.83</v>
      </c>
      <c r="K11296">
        <v>128.49</v>
      </c>
    </row>
    <row r="11297" spans="1:12" hidden="1" x14ac:dyDescent="0.2">
      <c r="A11297" t="s">
        <v>83</v>
      </c>
      <c r="B11297" t="s">
        <v>1578</v>
      </c>
      <c r="C11297" t="s">
        <v>1552</v>
      </c>
      <c r="E11297" t="s">
        <v>17</v>
      </c>
      <c r="I11297">
        <v>21</v>
      </c>
      <c r="J11297">
        <v>42.83</v>
      </c>
      <c r="K11297">
        <v>899.43</v>
      </c>
    </row>
    <row r="11298" spans="1:12" hidden="1" x14ac:dyDescent="0.2">
      <c r="A11298" t="s">
        <v>83</v>
      </c>
      <c r="B11298" t="s">
        <v>1578</v>
      </c>
      <c r="C11298" t="s">
        <v>1552</v>
      </c>
      <c r="E11298" t="s">
        <v>1583</v>
      </c>
      <c r="F11298" t="s">
        <v>1582</v>
      </c>
      <c r="G11298" t="s">
        <v>54</v>
      </c>
      <c r="I11298">
        <v>3</v>
      </c>
      <c r="J11298">
        <v>42.83</v>
      </c>
      <c r="K11298">
        <v>128.49</v>
      </c>
    </row>
    <row r="11299" spans="1:12" hidden="1" x14ac:dyDescent="0.2">
      <c r="A11299" t="s">
        <v>83</v>
      </c>
      <c r="B11299" t="s">
        <v>1578</v>
      </c>
      <c r="C11299" t="s">
        <v>1552</v>
      </c>
      <c r="E11299" t="s">
        <v>1581</v>
      </c>
      <c r="F11299" t="s">
        <v>1582</v>
      </c>
      <c r="G11299" t="s">
        <v>54</v>
      </c>
      <c r="I11299">
        <v>8</v>
      </c>
      <c r="J11299">
        <v>42.83</v>
      </c>
      <c r="K11299">
        <v>342.64</v>
      </c>
    </row>
    <row r="11300" spans="1:12" hidden="1" x14ac:dyDescent="0.2">
      <c r="A11300" t="s">
        <v>83</v>
      </c>
      <c r="B11300" t="s">
        <v>1578</v>
      </c>
      <c r="C11300" t="s">
        <v>1552</v>
      </c>
      <c r="E11300" t="s">
        <v>1579</v>
      </c>
      <c r="F11300" t="s">
        <v>1580</v>
      </c>
      <c r="G11300" t="s">
        <v>54</v>
      </c>
      <c r="I11300">
        <v>3</v>
      </c>
      <c r="J11300">
        <v>42.83</v>
      </c>
      <c r="K11300">
        <v>128.49</v>
      </c>
    </row>
    <row r="11301" spans="1:12" hidden="1" x14ac:dyDescent="0.2">
      <c r="A11301" t="s">
        <v>84</v>
      </c>
      <c r="B11301" t="s">
        <v>1578</v>
      </c>
      <c r="C11301" t="s">
        <v>1552</v>
      </c>
      <c r="E11301" t="s">
        <v>17</v>
      </c>
      <c r="I11301">
        <v>14</v>
      </c>
      <c r="J11301">
        <v>42.83</v>
      </c>
      <c r="K11301">
        <v>599.62</v>
      </c>
    </row>
    <row r="11302" spans="1:12" hidden="1" x14ac:dyDescent="0.2">
      <c r="A11302" t="s">
        <v>84</v>
      </c>
      <c r="B11302" t="s">
        <v>1578</v>
      </c>
      <c r="C11302" t="s">
        <v>1552</v>
      </c>
      <c r="E11302" t="s">
        <v>1581</v>
      </c>
      <c r="F11302" t="s">
        <v>1582</v>
      </c>
      <c r="G11302" t="s">
        <v>54</v>
      </c>
      <c r="I11302">
        <v>9</v>
      </c>
      <c r="J11302">
        <v>42.83</v>
      </c>
      <c r="K11302">
        <v>385.47</v>
      </c>
    </row>
    <row r="11303" spans="1:12" hidden="1" x14ac:dyDescent="0.2">
      <c r="A11303" t="s">
        <v>84</v>
      </c>
      <c r="B11303" t="s">
        <v>1578</v>
      </c>
      <c r="C11303" t="s">
        <v>1552</v>
      </c>
      <c r="E11303" t="s">
        <v>1579</v>
      </c>
      <c r="F11303" t="s">
        <v>1580</v>
      </c>
      <c r="G11303" t="s">
        <v>54</v>
      </c>
      <c r="I11303">
        <v>6</v>
      </c>
      <c r="J11303">
        <v>42.83</v>
      </c>
      <c r="K11303">
        <v>256.98</v>
      </c>
    </row>
    <row r="11304" spans="1:12" hidden="1" x14ac:dyDescent="0.2">
      <c r="A11304" t="s">
        <v>84</v>
      </c>
      <c r="B11304" t="s">
        <v>1578</v>
      </c>
      <c r="C11304" t="s">
        <v>1552</v>
      </c>
      <c r="E11304" t="s">
        <v>1557</v>
      </c>
      <c r="F11304" t="s">
        <v>1558</v>
      </c>
      <c r="G11304" t="s">
        <v>31</v>
      </c>
      <c r="H11304" t="s">
        <v>64</v>
      </c>
      <c r="I11304">
        <v>6</v>
      </c>
      <c r="J11304">
        <v>42.83</v>
      </c>
      <c r="K11304">
        <v>256.98</v>
      </c>
      <c r="L11304" t="s">
        <v>24</v>
      </c>
    </row>
    <row r="11305" spans="1:12" hidden="1" x14ac:dyDescent="0.2">
      <c r="A11305" t="s">
        <v>85</v>
      </c>
      <c r="B11305" t="s">
        <v>1578</v>
      </c>
      <c r="C11305" t="s">
        <v>1552</v>
      </c>
      <c r="E11305" t="s">
        <v>17</v>
      </c>
      <c r="I11305">
        <v>35</v>
      </c>
      <c r="J11305">
        <v>42.83</v>
      </c>
      <c r="K11305">
        <v>1499.05</v>
      </c>
    </row>
    <row r="11306" spans="1:12" hidden="1" x14ac:dyDescent="0.2">
      <c r="A11306" t="s">
        <v>86</v>
      </c>
      <c r="B11306" t="s">
        <v>1578</v>
      </c>
      <c r="C11306" t="s">
        <v>1552</v>
      </c>
      <c r="E11306" t="s">
        <v>1579</v>
      </c>
      <c r="F11306" t="s">
        <v>1580</v>
      </c>
      <c r="G11306" t="s">
        <v>54</v>
      </c>
      <c r="I11306">
        <v>7</v>
      </c>
      <c r="J11306">
        <v>42.83</v>
      </c>
      <c r="K11306">
        <v>299.81</v>
      </c>
    </row>
    <row r="11307" spans="1:12" hidden="1" x14ac:dyDescent="0.2">
      <c r="A11307" t="s">
        <v>86</v>
      </c>
      <c r="B11307" t="s">
        <v>1578</v>
      </c>
      <c r="C11307" t="s">
        <v>1552</v>
      </c>
      <c r="E11307" t="s">
        <v>1581</v>
      </c>
      <c r="F11307" t="s">
        <v>1582</v>
      </c>
      <c r="G11307" t="s">
        <v>54</v>
      </c>
      <c r="I11307">
        <v>20</v>
      </c>
      <c r="J11307">
        <v>42.83</v>
      </c>
      <c r="K11307">
        <v>856.6</v>
      </c>
    </row>
    <row r="11308" spans="1:12" hidden="1" x14ac:dyDescent="0.2">
      <c r="A11308" t="s">
        <v>86</v>
      </c>
      <c r="B11308" t="s">
        <v>1578</v>
      </c>
      <c r="C11308" t="s">
        <v>1552</v>
      </c>
      <c r="E11308" t="s">
        <v>1557</v>
      </c>
      <c r="F11308" t="s">
        <v>1558</v>
      </c>
      <c r="G11308" t="s">
        <v>31</v>
      </c>
      <c r="H11308" t="s">
        <v>64</v>
      </c>
      <c r="I11308">
        <v>4</v>
      </c>
      <c r="J11308">
        <v>42.83</v>
      </c>
      <c r="K11308">
        <v>171.32</v>
      </c>
      <c r="L11308" t="s">
        <v>24</v>
      </c>
    </row>
    <row r="11309" spans="1:12" hidden="1" x14ac:dyDescent="0.2">
      <c r="A11309" t="s">
        <v>86</v>
      </c>
      <c r="B11309" t="s">
        <v>1578</v>
      </c>
      <c r="C11309" t="s">
        <v>1552</v>
      </c>
      <c r="E11309" t="s">
        <v>1583</v>
      </c>
      <c r="F11309" t="s">
        <v>1582</v>
      </c>
      <c r="G11309" t="s">
        <v>54</v>
      </c>
      <c r="I11309">
        <v>2</v>
      </c>
      <c r="J11309">
        <v>42.83</v>
      </c>
      <c r="K11309">
        <v>85.66</v>
      </c>
    </row>
    <row r="11310" spans="1:12" hidden="1" x14ac:dyDescent="0.2">
      <c r="A11310" t="s">
        <v>86</v>
      </c>
      <c r="B11310" t="s">
        <v>1578</v>
      </c>
      <c r="C11310" t="s">
        <v>1552</v>
      </c>
      <c r="E11310" t="s">
        <v>1584</v>
      </c>
      <c r="F11310" t="s">
        <v>1585</v>
      </c>
      <c r="G11310" t="s">
        <v>31</v>
      </c>
      <c r="I11310">
        <v>2</v>
      </c>
      <c r="J11310">
        <v>42.83</v>
      </c>
      <c r="K11310">
        <v>85.66</v>
      </c>
    </row>
    <row r="11311" spans="1:12" hidden="1" x14ac:dyDescent="0.2">
      <c r="A11311" t="s">
        <v>87</v>
      </c>
      <c r="B11311" t="s">
        <v>1578</v>
      </c>
      <c r="C11311" t="s">
        <v>1552</v>
      </c>
      <c r="E11311" t="s">
        <v>1581</v>
      </c>
      <c r="F11311" t="s">
        <v>1582</v>
      </c>
      <c r="G11311" t="s">
        <v>54</v>
      </c>
      <c r="I11311">
        <v>25</v>
      </c>
      <c r="J11311">
        <v>42.83</v>
      </c>
      <c r="K11311">
        <v>1070.75</v>
      </c>
    </row>
    <row r="11312" spans="1:12" hidden="1" x14ac:dyDescent="0.2">
      <c r="A11312" t="s">
        <v>87</v>
      </c>
      <c r="B11312" t="s">
        <v>1578</v>
      </c>
      <c r="C11312" t="s">
        <v>1552</v>
      </c>
      <c r="E11312" t="s">
        <v>1579</v>
      </c>
      <c r="F11312" t="s">
        <v>1580</v>
      </c>
      <c r="G11312" t="s">
        <v>54</v>
      </c>
      <c r="I11312">
        <v>5</v>
      </c>
      <c r="J11312">
        <v>42.83</v>
      </c>
      <c r="K11312">
        <v>214.15</v>
      </c>
    </row>
    <row r="11313" spans="1:12" hidden="1" x14ac:dyDescent="0.2">
      <c r="A11313" t="s">
        <v>87</v>
      </c>
      <c r="B11313" t="s">
        <v>1578</v>
      </c>
      <c r="C11313" t="s">
        <v>1552</v>
      </c>
      <c r="E11313" t="s">
        <v>1557</v>
      </c>
      <c r="F11313" t="s">
        <v>1558</v>
      </c>
      <c r="G11313" t="s">
        <v>31</v>
      </c>
      <c r="H11313" t="s">
        <v>64</v>
      </c>
      <c r="I11313">
        <v>5</v>
      </c>
      <c r="J11313">
        <v>42.83</v>
      </c>
      <c r="K11313">
        <v>214.15</v>
      </c>
      <c r="L11313" t="s">
        <v>24</v>
      </c>
    </row>
    <row r="11314" spans="1:12" hidden="1" x14ac:dyDescent="0.2">
      <c r="A11314" t="s">
        <v>88</v>
      </c>
      <c r="B11314" t="s">
        <v>1578</v>
      </c>
      <c r="C11314" t="s">
        <v>1552</v>
      </c>
      <c r="E11314" t="s">
        <v>1557</v>
      </c>
      <c r="F11314" t="s">
        <v>1558</v>
      </c>
      <c r="G11314" t="s">
        <v>31</v>
      </c>
      <c r="H11314" t="s">
        <v>64</v>
      </c>
      <c r="I11314">
        <v>9</v>
      </c>
      <c r="J11314">
        <v>42.83</v>
      </c>
      <c r="K11314">
        <v>385.47</v>
      </c>
      <c r="L11314" t="s">
        <v>24</v>
      </c>
    </row>
    <row r="11315" spans="1:12" hidden="1" x14ac:dyDescent="0.2">
      <c r="A11315" t="s">
        <v>88</v>
      </c>
      <c r="B11315" t="s">
        <v>1578</v>
      </c>
      <c r="C11315" t="s">
        <v>1552</v>
      </c>
      <c r="E11315" t="s">
        <v>1581</v>
      </c>
      <c r="F11315" t="s">
        <v>1582</v>
      </c>
      <c r="G11315" t="s">
        <v>54</v>
      </c>
      <c r="I11315">
        <v>14</v>
      </c>
      <c r="J11315">
        <v>42.83</v>
      </c>
      <c r="K11315">
        <v>599.62</v>
      </c>
    </row>
    <row r="11316" spans="1:12" hidden="1" x14ac:dyDescent="0.2">
      <c r="A11316" t="s">
        <v>88</v>
      </c>
      <c r="B11316" t="s">
        <v>1578</v>
      </c>
      <c r="C11316" t="s">
        <v>1552</v>
      </c>
      <c r="E11316" t="s">
        <v>1579</v>
      </c>
      <c r="F11316" t="s">
        <v>1580</v>
      </c>
      <c r="G11316" t="s">
        <v>54</v>
      </c>
      <c r="I11316">
        <v>2</v>
      </c>
      <c r="J11316">
        <v>42.83</v>
      </c>
      <c r="K11316">
        <v>85.66</v>
      </c>
    </row>
    <row r="11317" spans="1:12" hidden="1" x14ac:dyDescent="0.2">
      <c r="A11317" t="s">
        <v>88</v>
      </c>
      <c r="B11317" t="s">
        <v>1578</v>
      </c>
      <c r="C11317" t="s">
        <v>1552</v>
      </c>
      <c r="E11317" t="s">
        <v>1584</v>
      </c>
      <c r="F11317" t="s">
        <v>1585</v>
      </c>
      <c r="G11317" t="s">
        <v>31</v>
      </c>
      <c r="I11317">
        <v>10</v>
      </c>
      <c r="J11317">
        <v>42.83</v>
      </c>
      <c r="K11317">
        <v>428.3</v>
      </c>
    </row>
    <row r="11318" spans="1:12" hidden="1" x14ac:dyDescent="0.2">
      <c r="A11318" t="s">
        <v>89</v>
      </c>
      <c r="B11318" t="s">
        <v>1578</v>
      </c>
      <c r="C11318" t="s">
        <v>1552</v>
      </c>
      <c r="E11318" t="s">
        <v>17</v>
      </c>
      <c r="I11318">
        <v>21</v>
      </c>
      <c r="J11318">
        <v>42.83</v>
      </c>
      <c r="K11318">
        <v>899.43</v>
      </c>
    </row>
    <row r="11319" spans="1:12" hidden="1" x14ac:dyDescent="0.2">
      <c r="A11319" t="s">
        <v>89</v>
      </c>
      <c r="B11319" t="s">
        <v>1578</v>
      </c>
      <c r="C11319" t="s">
        <v>1552</v>
      </c>
      <c r="E11319" t="s">
        <v>1584</v>
      </c>
      <c r="F11319" t="s">
        <v>1585</v>
      </c>
      <c r="G11319" t="s">
        <v>31</v>
      </c>
      <c r="I11319">
        <v>6</v>
      </c>
      <c r="J11319">
        <v>42.83</v>
      </c>
      <c r="K11319">
        <v>256.98</v>
      </c>
    </row>
    <row r="11320" spans="1:12" hidden="1" x14ac:dyDescent="0.2">
      <c r="A11320" t="s">
        <v>89</v>
      </c>
      <c r="B11320" t="s">
        <v>1578</v>
      </c>
      <c r="C11320" t="s">
        <v>1552</v>
      </c>
      <c r="E11320" t="s">
        <v>1557</v>
      </c>
      <c r="F11320" t="s">
        <v>1558</v>
      </c>
      <c r="G11320" t="s">
        <v>31</v>
      </c>
      <c r="H11320" t="s">
        <v>64</v>
      </c>
      <c r="I11320">
        <v>6</v>
      </c>
      <c r="J11320">
        <v>42.83</v>
      </c>
      <c r="K11320">
        <v>256.98</v>
      </c>
      <c r="L11320" t="s">
        <v>24</v>
      </c>
    </row>
    <row r="11321" spans="1:12" hidden="1" x14ac:dyDescent="0.2">
      <c r="A11321" t="s">
        <v>89</v>
      </c>
      <c r="B11321" t="s">
        <v>1578</v>
      </c>
      <c r="C11321" t="s">
        <v>1552</v>
      </c>
      <c r="E11321" t="s">
        <v>1581</v>
      </c>
      <c r="F11321" t="s">
        <v>1582</v>
      </c>
      <c r="G11321" t="s">
        <v>54</v>
      </c>
      <c r="I11321">
        <v>2</v>
      </c>
      <c r="J11321">
        <v>42.83</v>
      </c>
      <c r="K11321">
        <v>85.66</v>
      </c>
    </row>
    <row r="11322" spans="1:12" hidden="1" x14ac:dyDescent="0.2">
      <c r="A11322" t="s">
        <v>90</v>
      </c>
      <c r="B11322" t="s">
        <v>1578</v>
      </c>
      <c r="C11322" t="s">
        <v>1552</v>
      </c>
      <c r="E11322" t="s">
        <v>1557</v>
      </c>
      <c r="F11322" t="s">
        <v>1558</v>
      </c>
      <c r="G11322" t="s">
        <v>31</v>
      </c>
      <c r="H11322" t="s">
        <v>64</v>
      </c>
      <c r="I11322">
        <v>8</v>
      </c>
      <c r="J11322">
        <v>42.83</v>
      </c>
      <c r="K11322">
        <v>342.64</v>
      </c>
      <c r="L11322" t="s">
        <v>24</v>
      </c>
    </row>
    <row r="11323" spans="1:12" hidden="1" x14ac:dyDescent="0.2">
      <c r="A11323" t="s">
        <v>90</v>
      </c>
      <c r="B11323" t="s">
        <v>1578</v>
      </c>
      <c r="C11323" t="s">
        <v>1552</v>
      </c>
      <c r="E11323" t="s">
        <v>1579</v>
      </c>
      <c r="F11323" t="s">
        <v>1580</v>
      </c>
      <c r="G11323" t="s">
        <v>54</v>
      </c>
      <c r="I11323">
        <v>5</v>
      </c>
      <c r="J11323">
        <v>42.83</v>
      </c>
      <c r="K11323">
        <v>214.15</v>
      </c>
    </row>
    <row r="11324" spans="1:12" hidden="1" x14ac:dyDescent="0.2">
      <c r="A11324" t="s">
        <v>90</v>
      </c>
      <c r="B11324" t="s">
        <v>1578</v>
      </c>
      <c r="C11324" t="s">
        <v>1552</v>
      </c>
      <c r="E11324" t="s">
        <v>163</v>
      </c>
      <c r="I11324">
        <v>5</v>
      </c>
      <c r="J11324">
        <v>42.83</v>
      </c>
      <c r="K11324">
        <v>214.15</v>
      </c>
    </row>
    <row r="11325" spans="1:12" hidden="1" x14ac:dyDescent="0.2">
      <c r="A11325" t="s">
        <v>90</v>
      </c>
      <c r="B11325" t="s">
        <v>1578</v>
      </c>
      <c r="C11325" t="s">
        <v>1552</v>
      </c>
      <c r="E11325" t="s">
        <v>1583</v>
      </c>
      <c r="F11325" t="s">
        <v>1582</v>
      </c>
      <c r="G11325" t="s">
        <v>54</v>
      </c>
      <c r="I11325">
        <v>3</v>
      </c>
      <c r="J11325">
        <v>42.83</v>
      </c>
      <c r="K11325">
        <v>128.49</v>
      </c>
    </row>
    <row r="11326" spans="1:12" hidden="1" x14ac:dyDescent="0.2">
      <c r="A11326" t="s">
        <v>90</v>
      </c>
      <c r="B11326" t="s">
        <v>1578</v>
      </c>
      <c r="C11326" t="s">
        <v>1552</v>
      </c>
      <c r="E11326" t="s">
        <v>1581</v>
      </c>
      <c r="F11326" t="s">
        <v>1582</v>
      </c>
      <c r="G11326" t="s">
        <v>54</v>
      </c>
      <c r="I11326">
        <v>14</v>
      </c>
      <c r="J11326">
        <v>42.83</v>
      </c>
      <c r="K11326">
        <v>599.62</v>
      </c>
    </row>
    <row r="11327" spans="1:12" hidden="1" x14ac:dyDescent="0.2">
      <c r="A11327" t="s">
        <v>91</v>
      </c>
      <c r="B11327" t="s">
        <v>1578</v>
      </c>
      <c r="C11327" t="s">
        <v>1552</v>
      </c>
      <c r="E11327" t="s">
        <v>17</v>
      </c>
      <c r="I11327">
        <v>7</v>
      </c>
      <c r="J11327">
        <v>42.83</v>
      </c>
      <c r="K11327">
        <v>299.81</v>
      </c>
    </row>
    <row r="11328" spans="1:12" hidden="1" x14ac:dyDescent="0.2">
      <c r="A11328" t="s">
        <v>91</v>
      </c>
      <c r="B11328" t="s">
        <v>1578</v>
      </c>
      <c r="C11328" t="s">
        <v>1552</v>
      </c>
      <c r="E11328" t="s">
        <v>1557</v>
      </c>
      <c r="F11328" t="s">
        <v>1558</v>
      </c>
      <c r="G11328" t="s">
        <v>31</v>
      </c>
      <c r="H11328" t="s">
        <v>64</v>
      </c>
      <c r="I11328">
        <v>5</v>
      </c>
      <c r="J11328">
        <v>42.83</v>
      </c>
      <c r="K11328">
        <v>214.15</v>
      </c>
      <c r="L11328" t="s">
        <v>24</v>
      </c>
    </row>
    <row r="11329" spans="1:12" hidden="1" x14ac:dyDescent="0.2">
      <c r="A11329" t="s">
        <v>91</v>
      </c>
      <c r="B11329" t="s">
        <v>1578</v>
      </c>
      <c r="C11329" t="s">
        <v>1552</v>
      </c>
      <c r="E11329" t="s">
        <v>1579</v>
      </c>
      <c r="F11329" t="s">
        <v>1580</v>
      </c>
      <c r="G11329" t="s">
        <v>54</v>
      </c>
      <c r="I11329">
        <v>5</v>
      </c>
      <c r="J11329">
        <v>42.83</v>
      </c>
      <c r="K11329">
        <v>214.15</v>
      </c>
    </row>
    <row r="11330" spans="1:12" hidden="1" x14ac:dyDescent="0.2">
      <c r="A11330" t="s">
        <v>91</v>
      </c>
      <c r="B11330" t="s">
        <v>1578</v>
      </c>
      <c r="C11330" t="s">
        <v>1552</v>
      </c>
      <c r="E11330" t="s">
        <v>1588</v>
      </c>
      <c r="F11330" t="s">
        <v>1589</v>
      </c>
      <c r="G11330" t="s">
        <v>31</v>
      </c>
      <c r="I11330">
        <v>1</v>
      </c>
      <c r="J11330">
        <v>42.83</v>
      </c>
      <c r="K11330">
        <v>42.83</v>
      </c>
    </row>
    <row r="11331" spans="1:12" hidden="1" x14ac:dyDescent="0.2">
      <c r="A11331" t="s">
        <v>91</v>
      </c>
      <c r="B11331" t="s">
        <v>1578</v>
      </c>
      <c r="C11331" t="s">
        <v>1552</v>
      </c>
      <c r="E11331" t="s">
        <v>1581</v>
      </c>
      <c r="F11331" t="s">
        <v>1582</v>
      </c>
      <c r="G11331" t="s">
        <v>54</v>
      </c>
      <c r="I11331">
        <v>17</v>
      </c>
      <c r="J11331">
        <v>42.83</v>
      </c>
      <c r="K11331">
        <v>728.11</v>
      </c>
    </row>
    <row r="11332" spans="1:12" hidden="1" x14ac:dyDescent="0.2">
      <c r="A11332" t="s">
        <v>93</v>
      </c>
      <c r="B11332" t="s">
        <v>1578</v>
      </c>
      <c r="C11332" t="s">
        <v>1552</v>
      </c>
      <c r="E11332" t="s">
        <v>17</v>
      </c>
      <c r="I11332">
        <v>14</v>
      </c>
      <c r="J11332">
        <v>42.83</v>
      </c>
      <c r="K11332">
        <v>599.62</v>
      </c>
    </row>
    <row r="11333" spans="1:12" hidden="1" x14ac:dyDescent="0.2">
      <c r="A11333" t="s">
        <v>93</v>
      </c>
      <c r="B11333" t="s">
        <v>1578</v>
      </c>
      <c r="C11333" t="s">
        <v>1552</v>
      </c>
      <c r="E11333" t="s">
        <v>1579</v>
      </c>
      <c r="F11333" t="s">
        <v>1580</v>
      </c>
      <c r="G11333" t="s">
        <v>54</v>
      </c>
      <c r="I11333">
        <v>10</v>
      </c>
      <c r="J11333">
        <v>42.83</v>
      </c>
      <c r="K11333">
        <v>428.3</v>
      </c>
    </row>
    <row r="11334" spans="1:12" hidden="1" x14ac:dyDescent="0.2">
      <c r="A11334" t="s">
        <v>93</v>
      </c>
      <c r="B11334" t="s">
        <v>1578</v>
      </c>
      <c r="C11334" t="s">
        <v>1552</v>
      </c>
      <c r="E11334" t="s">
        <v>1557</v>
      </c>
      <c r="F11334" t="s">
        <v>1558</v>
      </c>
      <c r="G11334" t="s">
        <v>31</v>
      </c>
      <c r="H11334" t="s">
        <v>64</v>
      </c>
      <c r="I11334">
        <v>9</v>
      </c>
      <c r="J11334">
        <v>42.83</v>
      </c>
      <c r="K11334">
        <v>385.47</v>
      </c>
      <c r="L11334" t="s">
        <v>24</v>
      </c>
    </row>
    <row r="11335" spans="1:12" hidden="1" x14ac:dyDescent="0.2">
      <c r="A11335" t="s">
        <v>93</v>
      </c>
      <c r="B11335" t="s">
        <v>1578</v>
      </c>
      <c r="C11335" t="s">
        <v>1552</v>
      </c>
      <c r="E11335" t="s">
        <v>1581</v>
      </c>
      <c r="F11335" t="s">
        <v>1582</v>
      </c>
      <c r="G11335" t="s">
        <v>54</v>
      </c>
      <c r="I11335">
        <v>2</v>
      </c>
      <c r="J11335">
        <v>42.83</v>
      </c>
      <c r="K11335">
        <v>85.66</v>
      </c>
    </row>
    <row r="11336" spans="1:12" hidden="1" x14ac:dyDescent="0.2">
      <c r="A11336" t="s">
        <v>94</v>
      </c>
      <c r="B11336" t="s">
        <v>1578</v>
      </c>
      <c r="C11336" t="s">
        <v>1552</v>
      </c>
      <c r="E11336" t="s">
        <v>17</v>
      </c>
      <c r="I11336">
        <v>10.5</v>
      </c>
      <c r="J11336">
        <v>42.83</v>
      </c>
      <c r="K11336">
        <v>449.71499999999997</v>
      </c>
    </row>
    <row r="11337" spans="1:12" hidden="1" x14ac:dyDescent="0.2">
      <c r="A11337" t="s">
        <v>94</v>
      </c>
      <c r="B11337" t="s">
        <v>1578</v>
      </c>
      <c r="C11337" t="s">
        <v>1552</v>
      </c>
      <c r="E11337" t="s">
        <v>1557</v>
      </c>
      <c r="F11337" t="s">
        <v>1558</v>
      </c>
      <c r="G11337" t="s">
        <v>31</v>
      </c>
      <c r="H11337" t="s">
        <v>64</v>
      </c>
      <c r="I11337">
        <v>9</v>
      </c>
      <c r="J11337">
        <v>42.83</v>
      </c>
      <c r="K11337">
        <v>385.47</v>
      </c>
      <c r="L11337" t="s">
        <v>24</v>
      </c>
    </row>
    <row r="11338" spans="1:12" hidden="1" x14ac:dyDescent="0.2">
      <c r="A11338" t="s">
        <v>94</v>
      </c>
      <c r="B11338" t="s">
        <v>1578</v>
      </c>
      <c r="C11338" t="s">
        <v>1552</v>
      </c>
      <c r="E11338" t="s">
        <v>1579</v>
      </c>
      <c r="F11338" t="s">
        <v>1580</v>
      </c>
      <c r="G11338" t="s">
        <v>54</v>
      </c>
      <c r="I11338">
        <v>8</v>
      </c>
      <c r="J11338">
        <v>42.83</v>
      </c>
      <c r="K11338">
        <v>342.64</v>
      </c>
    </row>
    <row r="11339" spans="1:12" hidden="1" x14ac:dyDescent="0.2">
      <c r="A11339" t="s">
        <v>94</v>
      </c>
      <c r="B11339" t="s">
        <v>1578</v>
      </c>
      <c r="C11339" t="s">
        <v>1552</v>
      </c>
      <c r="E11339" t="s">
        <v>1581</v>
      </c>
      <c r="F11339" t="s">
        <v>1582</v>
      </c>
      <c r="G11339" t="s">
        <v>54</v>
      </c>
      <c r="I11339">
        <v>7.5</v>
      </c>
      <c r="J11339">
        <v>42.83</v>
      </c>
      <c r="K11339">
        <v>321.22500000000002</v>
      </c>
    </row>
    <row r="11340" spans="1:12" hidden="1" x14ac:dyDescent="0.2">
      <c r="A11340" t="s">
        <v>95</v>
      </c>
      <c r="B11340" t="s">
        <v>1578</v>
      </c>
      <c r="C11340" t="s">
        <v>1552</v>
      </c>
      <c r="E11340" t="s">
        <v>17</v>
      </c>
      <c r="I11340">
        <v>14</v>
      </c>
      <c r="J11340">
        <v>42.83</v>
      </c>
      <c r="K11340">
        <v>599.62</v>
      </c>
    </row>
    <row r="11341" spans="1:12" hidden="1" x14ac:dyDescent="0.2">
      <c r="A11341" t="s">
        <v>95</v>
      </c>
      <c r="B11341" t="s">
        <v>1578</v>
      </c>
      <c r="C11341" t="s">
        <v>1552</v>
      </c>
      <c r="E11341" t="s">
        <v>1557</v>
      </c>
      <c r="F11341" t="s">
        <v>1558</v>
      </c>
      <c r="G11341" t="s">
        <v>31</v>
      </c>
      <c r="H11341" t="s">
        <v>64</v>
      </c>
      <c r="I11341">
        <v>8</v>
      </c>
      <c r="J11341">
        <v>42.83</v>
      </c>
      <c r="K11341">
        <v>342.64</v>
      </c>
      <c r="L11341" t="s">
        <v>24</v>
      </c>
    </row>
    <row r="11342" spans="1:12" hidden="1" x14ac:dyDescent="0.2">
      <c r="A11342" t="s">
        <v>95</v>
      </c>
      <c r="B11342" t="s">
        <v>1578</v>
      </c>
      <c r="C11342" t="s">
        <v>1552</v>
      </c>
      <c r="E11342" t="s">
        <v>1579</v>
      </c>
      <c r="F11342" t="s">
        <v>1580</v>
      </c>
      <c r="G11342" t="s">
        <v>54</v>
      </c>
      <c r="I11342">
        <v>7</v>
      </c>
      <c r="J11342">
        <v>42.83</v>
      </c>
      <c r="K11342">
        <v>299.81</v>
      </c>
    </row>
    <row r="11343" spans="1:12" hidden="1" x14ac:dyDescent="0.2">
      <c r="A11343" t="s">
        <v>95</v>
      </c>
      <c r="B11343" t="s">
        <v>1578</v>
      </c>
      <c r="C11343" t="s">
        <v>1552</v>
      </c>
      <c r="E11343" t="s">
        <v>1581</v>
      </c>
      <c r="F11343" t="s">
        <v>1582</v>
      </c>
      <c r="G11343" t="s">
        <v>54</v>
      </c>
      <c r="I11343">
        <v>6</v>
      </c>
      <c r="J11343">
        <v>42.83</v>
      </c>
      <c r="K11343">
        <v>256.98</v>
      </c>
    </row>
    <row r="11344" spans="1:12" hidden="1" x14ac:dyDescent="0.2">
      <c r="A11344" t="s">
        <v>96</v>
      </c>
      <c r="B11344" t="s">
        <v>1578</v>
      </c>
      <c r="C11344" t="s">
        <v>1552</v>
      </c>
      <c r="E11344" t="s">
        <v>46</v>
      </c>
      <c r="I11344">
        <v>21</v>
      </c>
      <c r="J11344">
        <v>42.83</v>
      </c>
      <c r="K11344">
        <v>899.43</v>
      </c>
    </row>
    <row r="11345" spans="1:12" hidden="1" x14ac:dyDescent="0.2">
      <c r="A11345" t="s">
        <v>96</v>
      </c>
      <c r="B11345" t="s">
        <v>1578</v>
      </c>
      <c r="C11345" t="s">
        <v>1552</v>
      </c>
      <c r="E11345" t="s">
        <v>1557</v>
      </c>
      <c r="F11345" t="s">
        <v>1558</v>
      </c>
      <c r="G11345" t="s">
        <v>31</v>
      </c>
      <c r="H11345" t="s">
        <v>64</v>
      </c>
      <c r="I11345">
        <v>5</v>
      </c>
      <c r="J11345">
        <v>42.83</v>
      </c>
      <c r="K11345">
        <v>214.15</v>
      </c>
      <c r="L11345" t="s">
        <v>24</v>
      </c>
    </row>
    <row r="11346" spans="1:12" hidden="1" x14ac:dyDescent="0.2">
      <c r="A11346" t="s">
        <v>96</v>
      </c>
      <c r="B11346" t="s">
        <v>1578</v>
      </c>
      <c r="C11346" t="s">
        <v>1552</v>
      </c>
      <c r="E11346" t="s">
        <v>1579</v>
      </c>
      <c r="F11346" t="s">
        <v>1580</v>
      </c>
      <c r="G11346" t="s">
        <v>54</v>
      </c>
      <c r="I11346">
        <v>5</v>
      </c>
      <c r="J11346">
        <v>42.83</v>
      </c>
      <c r="K11346">
        <v>214.15</v>
      </c>
    </row>
    <row r="11347" spans="1:12" hidden="1" x14ac:dyDescent="0.2">
      <c r="A11347" t="s">
        <v>96</v>
      </c>
      <c r="B11347" t="s">
        <v>1578</v>
      </c>
      <c r="C11347" t="s">
        <v>1552</v>
      </c>
      <c r="E11347" t="s">
        <v>1581</v>
      </c>
      <c r="F11347" t="s">
        <v>1582</v>
      </c>
      <c r="G11347" t="s">
        <v>54</v>
      </c>
      <c r="I11347">
        <v>4</v>
      </c>
      <c r="J11347">
        <v>42.83</v>
      </c>
      <c r="K11347">
        <v>171.32</v>
      </c>
    </row>
    <row r="11348" spans="1:12" hidden="1" x14ac:dyDescent="0.2">
      <c r="A11348" t="s">
        <v>97</v>
      </c>
      <c r="B11348" t="s">
        <v>1578</v>
      </c>
      <c r="C11348" t="s">
        <v>1552</v>
      </c>
      <c r="E11348" t="s">
        <v>1581</v>
      </c>
      <c r="F11348" t="s">
        <v>1582</v>
      </c>
      <c r="G11348" t="s">
        <v>54</v>
      </c>
      <c r="I11348">
        <v>15</v>
      </c>
      <c r="J11348">
        <v>42.83</v>
      </c>
      <c r="K11348">
        <v>642.45000000000005</v>
      </c>
    </row>
    <row r="11349" spans="1:12" hidden="1" x14ac:dyDescent="0.2">
      <c r="A11349" t="s">
        <v>97</v>
      </c>
      <c r="B11349" t="s">
        <v>1578</v>
      </c>
      <c r="C11349" t="s">
        <v>1552</v>
      </c>
      <c r="E11349" t="s">
        <v>1557</v>
      </c>
      <c r="F11349" t="s">
        <v>1558</v>
      </c>
      <c r="G11349" t="s">
        <v>31</v>
      </c>
      <c r="H11349" t="s">
        <v>64</v>
      </c>
      <c r="I11349">
        <v>3</v>
      </c>
      <c r="J11349">
        <v>42.83</v>
      </c>
      <c r="K11349">
        <v>128.49</v>
      </c>
      <c r="L11349" t="s">
        <v>24</v>
      </c>
    </row>
    <row r="11350" spans="1:12" hidden="1" x14ac:dyDescent="0.2">
      <c r="A11350" t="s">
        <v>97</v>
      </c>
      <c r="B11350" t="s">
        <v>1578</v>
      </c>
      <c r="C11350" t="s">
        <v>1552</v>
      </c>
      <c r="E11350" t="s">
        <v>1579</v>
      </c>
      <c r="F11350" t="s">
        <v>1580</v>
      </c>
      <c r="G11350" t="s">
        <v>54</v>
      </c>
      <c r="I11350">
        <v>10</v>
      </c>
      <c r="J11350">
        <v>42.83</v>
      </c>
      <c r="K11350">
        <v>428.3</v>
      </c>
    </row>
    <row r="11351" spans="1:12" hidden="1" x14ac:dyDescent="0.2">
      <c r="A11351" t="s">
        <v>97</v>
      </c>
      <c r="B11351" t="s">
        <v>1578</v>
      </c>
      <c r="C11351" t="s">
        <v>1552</v>
      </c>
      <c r="E11351" t="s">
        <v>79</v>
      </c>
      <c r="I11351">
        <v>7</v>
      </c>
      <c r="J11351">
        <v>42.83</v>
      </c>
      <c r="K11351">
        <v>299.81</v>
      </c>
    </row>
    <row r="11352" spans="1:12" hidden="1" x14ac:dyDescent="0.2">
      <c r="A11352" t="s">
        <v>98</v>
      </c>
      <c r="B11352" t="s">
        <v>1578</v>
      </c>
      <c r="C11352" t="s">
        <v>1552</v>
      </c>
      <c r="E11352" t="s">
        <v>1581</v>
      </c>
      <c r="F11352" t="s">
        <v>1582</v>
      </c>
      <c r="G11352" t="s">
        <v>54</v>
      </c>
      <c r="I11352">
        <v>9</v>
      </c>
      <c r="J11352">
        <v>42.83</v>
      </c>
      <c r="K11352">
        <v>385.47</v>
      </c>
    </row>
    <row r="11353" spans="1:12" hidden="1" x14ac:dyDescent="0.2">
      <c r="A11353" t="s">
        <v>98</v>
      </c>
      <c r="B11353" t="s">
        <v>1578</v>
      </c>
      <c r="C11353" t="s">
        <v>1552</v>
      </c>
      <c r="E11353" t="s">
        <v>1579</v>
      </c>
      <c r="F11353" t="s">
        <v>1580</v>
      </c>
      <c r="G11353" t="s">
        <v>54</v>
      </c>
      <c r="I11353">
        <v>13</v>
      </c>
      <c r="J11353">
        <v>42.83</v>
      </c>
      <c r="K11353">
        <v>556.79</v>
      </c>
    </row>
    <row r="11354" spans="1:12" hidden="1" x14ac:dyDescent="0.2">
      <c r="A11354" t="s">
        <v>98</v>
      </c>
      <c r="B11354" t="s">
        <v>1578</v>
      </c>
      <c r="C11354" t="s">
        <v>1552</v>
      </c>
      <c r="E11354" t="s">
        <v>1557</v>
      </c>
      <c r="F11354" t="s">
        <v>1558</v>
      </c>
      <c r="G11354" t="s">
        <v>31</v>
      </c>
      <c r="H11354" t="s">
        <v>64</v>
      </c>
      <c r="I11354">
        <v>13</v>
      </c>
      <c r="J11354">
        <v>42.83</v>
      </c>
      <c r="K11354">
        <v>556.79</v>
      </c>
      <c r="L11354" t="s">
        <v>24</v>
      </c>
    </row>
    <row r="11355" spans="1:12" hidden="1" x14ac:dyDescent="0.2">
      <c r="A11355" t="s">
        <v>14</v>
      </c>
      <c r="B11355" t="s">
        <v>1590</v>
      </c>
      <c r="C11355" t="s">
        <v>1552</v>
      </c>
      <c r="E11355" t="s">
        <v>1555</v>
      </c>
      <c r="F11355" t="s">
        <v>1554</v>
      </c>
      <c r="G11355" t="s">
        <v>31</v>
      </c>
      <c r="H11355" t="s">
        <v>64</v>
      </c>
      <c r="I11355">
        <v>3</v>
      </c>
      <c r="J11355">
        <v>42.83</v>
      </c>
      <c r="K11355">
        <v>128.49</v>
      </c>
      <c r="L11355" t="s">
        <v>24</v>
      </c>
    </row>
    <row r="11356" spans="1:12" hidden="1" x14ac:dyDescent="0.2">
      <c r="A11356" t="s">
        <v>14</v>
      </c>
      <c r="B11356" t="s">
        <v>1590</v>
      </c>
      <c r="C11356" t="s">
        <v>1552</v>
      </c>
      <c r="E11356" t="s">
        <v>1553</v>
      </c>
      <c r="F11356" t="s">
        <v>1554</v>
      </c>
      <c r="G11356" t="s">
        <v>31</v>
      </c>
      <c r="H11356" t="s">
        <v>64</v>
      </c>
      <c r="I11356">
        <v>4</v>
      </c>
      <c r="J11356">
        <v>42.83</v>
      </c>
      <c r="K11356">
        <v>171.32</v>
      </c>
      <c r="L11356" t="s">
        <v>24</v>
      </c>
    </row>
    <row r="11357" spans="1:12" hidden="1" x14ac:dyDescent="0.2">
      <c r="A11357" t="s">
        <v>14</v>
      </c>
      <c r="B11357" t="s">
        <v>1590</v>
      </c>
      <c r="C11357" t="s">
        <v>1552</v>
      </c>
      <c r="E11357" t="s">
        <v>1591</v>
      </c>
      <c r="F11357" t="s">
        <v>1554</v>
      </c>
      <c r="G11357" t="s">
        <v>31</v>
      </c>
      <c r="H11357" t="s">
        <v>64</v>
      </c>
      <c r="I11357">
        <v>4</v>
      </c>
      <c r="J11357">
        <v>42.83</v>
      </c>
      <c r="K11357">
        <v>171.32</v>
      </c>
      <c r="L11357" t="s">
        <v>24</v>
      </c>
    </row>
    <row r="11358" spans="1:12" hidden="1" x14ac:dyDescent="0.2">
      <c r="A11358" t="s">
        <v>14</v>
      </c>
      <c r="B11358" t="s">
        <v>1590</v>
      </c>
      <c r="C11358" t="s">
        <v>1552</v>
      </c>
      <c r="E11358" t="s">
        <v>1556</v>
      </c>
      <c r="F11358" t="s">
        <v>1554</v>
      </c>
      <c r="G11358" t="s">
        <v>31</v>
      </c>
      <c r="H11358" t="s">
        <v>64</v>
      </c>
      <c r="I11358">
        <v>14</v>
      </c>
      <c r="J11358">
        <v>42.83</v>
      </c>
      <c r="K11358">
        <v>599.62</v>
      </c>
      <c r="L11358" t="s">
        <v>24</v>
      </c>
    </row>
    <row r="11359" spans="1:12" hidden="1" x14ac:dyDescent="0.2">
      <c r="A11359" t="s">
        <v>14</v>
      </c>
      <c r="B11359" t="s">
        <v>1590</v>
      </c>
      <c r="C11359" t="s">
        <v>1552</v>
      </c>
      <c r="E11359" t="s">
        <v>1561</v>
      </c>
      <c r="F11359" t="s">
        <v>1562</v>
      </c>
      <c r="G11359" t="s">
        <v>31</v>
      </c>
      <c r="H11359" t="s">
        <v>64</v>
      </c>
      <c r="I11359">
        <v>4</v>
      </c>
      <c r="J11359">
        <v>42.83</v>
      </c>
      <c r="K11359">
        <v>171.32</v>
      </c>
      <c r="L11359" t="s">
        <v>24</v>
      </c>
    </row>
    <row r="11360" spans="1:12" hidden="1" x14ac:dyDescent="0.2">
      <c r="A11360" t="s">
        <v>14</v>
      </c>
      <c r="B11360" t="s">
        <v>1590</v>
      </c>
      <c r="C11360" t="s">
        <v>1552</v>
      </c>
      <c r="E11360" t="s">
        <v>557</v>
      </c>
      <c r="I11360">
        <v>2</v>
      </c>
      <c r="J11360">
        <v>42.83</v>
      </c>
      <c r="K11360">
        <v>85.66</v>
      </c>
    </row>
    <row r="11361" spans="1:12" hidden="1" x14ac:dyDescent="0.2">
      <c r="A11361" t="s">
        <v>14</v>
      </c>
      <c r="B11361" t="s">
        <v>1590</v>
      </c>
      <c r="C11361" t="s">
        <v>1552</v>
      </c>
      <c r="E11361" t="s">
        <v>17</v>
      </c>
      <c r="I11361">
        <v>7.75</v>
      </c>
      <c r="J11361">
        <v>42.83</v>
      </c>
      <c r="K11361">
        <v>331.9325</v>
      </c>
    </row>
    <row r="11362" spans="1:12" hidden="1" x14ac:dyDescent="0.2">
      <c r="A11362" t="s">
        <v>36</v>
      </c>
      <c r="B11362" t="s">
        <v>1590</v>
      </c>
      <c r="C11362" t="s">
        <v>1552</v>
      </c>
      <c r="E11362" t="s">
        <v>17</v>
      </c>
      <c r="I11362">
        <v>4</v>
      </c>
      <c r="J11362">
        <v>42.83</v>
      </c>
      <c r="K11362">
        <v>171.32</v>
      </c>
    </row>
    <row r="11363" spans="1:12" hidden="1" x14ac:dyDescent="0.2">
      <c r="A11363" t="s">
        <v>36</v>
      </c>
      <c r="B11363" t="s">
        <v>1590</v>
      </c>
      <c r="C11363" t="s">
        <v>1552</v>
      </c>
      <c r="E11363" t="s">
        <v>557</v>
      </c>
      <c r="I11363">
        <v>2</v>
      </c>
      <c r="J11363">
        <v>42.83</v>
      </c>
      <c r="K11363">
        <v>85.66</v>
      </c>
    </row>
    <row r="11364" spans="1:12" hidden="1" x14ac:dyDescent="0.2">
      <c r="A11364" t="s">
        <v>36</v>
      </c>
      <c r="B11364" t="s">
        <v>1590</v>
      </c>
      <c r="C11364" t="s">
        <v>1552</v>
      </c>
      <c r="E11364" t="s">
        <v>20</v>
      </c>
      <c r="I11364">
        <v>2.5</v>
      </c>
      <c r="J11364">
        <v>42.83</v>
      </c>
      <c r="K11364">
        <v>107.075</v>
      </c>
    </row>
    <row r="11365" spans="1:12" hidden="1" x14ac:dyDescent="0.2">
      <c r="A11365" t="s">
        <v>36</v>
      </c>
      <c r="B11365" t="s">
        <v>1590</v>
      </c>
      <c r="C11365" t="s">
        <v>1552</v>
      </c>
      <c r="E11365" t="s">
        <v>1556</v>
      </c>
      <c r="F11365" t="s">
        <v>1554</v>
      </c>
      <c r="G11365" t="s">
        <v>31</v>
      </c>
      <c r="H11365" t="s">
        <v>64</v>
      </c>
      <c r="I11365">
        <v>4.25</v>
      </c>
      <c r="J11365">
        <v>42.83</v>
      </c>
      <c r="K11365">
        <v>182.0275</v>
      </c>
      <c r="L11365" t="s">
        <v>24</v>
      </c>
    </row>
    <row r="11366" spans="1:12" hidden="1" x14ac:dyDescent="0.2">
      <c r="A11366" t="s">
        <v>36</v>
      </c>
      <c r="B11366" t="s">
        <v>1590</v>
      </c>
      <c r="C11366" t="s">
        <v>1552</v>
      </c>
      <c r="E11366" t="s">
        <v>1553</v>
      </c>
      <c r="F11366" t="s">
        <v>1554</v>
      </c>
      <c r="G11366" t="s">
        <v>31</v>
      </c>
      <c r="H11366" t="s">
        <v>64</v>
      </c>
      <c r="I11366">
        <v>14</v>
      </c>
      <c r="J11366">
        <v>42.83</v>
      </c>
      <c r="K11366">
        <v>599.62</v>
      </c>
      <c r="L11366" t="s">
        <v>24</v>
      </c>
    </row>
    <row r="11367" spans="1:12" hidden="1" x14ac:dyDescent="0.2">
      <c r="A11367" t="s">
        <v>36</v>
      </c>
      <c r="B11367" t="s">
        <v>1590</v>
      </c>
      <c r="C11367" t="s">
        <v>1552</v>
      </c>
      <c r="E11367" t="s">
        <v>1555</v>
      </c>
      <c r="F11367" t="s">
        <v>1554</v>
      </c>
      <c r="G11367" t="s">
        <v>31</v>
      </c>
      <c r="H11367" t="s">
        <v>64</v>
      </c>
      <c r="I11367">
        <v>9</v>
      </c>
      <c r="J11367">
        <v>42.83</v>
      </c>
      <c r="K11367">
        <v>385.47</v>
      </c>
      <c r="L11367" t="s">
        <v>24</v>
      </c>
    </row>
    <row r="11368" spans="1:12" hidden="1" x14ac:dyDescent="0.2">
      <c r="A11368" t="s">
        <v>36</v>
      </c>
      <c r="B11368" t="s">
        <v>1590</v>
      </c>
      <c r="C11368" t="s">
        <v>1552</v>
      </c>
      <c r="E11368" t="s">
        <v>1592</v>
      </c>
      <c r="F11368" t="s">
        <v>1573</v>
      </c>
      <c r="G11368" t="s">
        <v>63</v>
      </c>
      <c r="I11368">
        <v>3</v>
      </c>
      <c r="J11368">
        <v>42.83</v>
      </c>
      <c r="K11368">
        <v>128.49</v>
      </c>
    </row>
    <row r="11369" spans="1:12" hidden="1" x14ac:dyDescent="0.2">
      <c r="A11369" t="s">
        <v>37</v>
      </c>
      <c r="B11369" t="s">
        <v>1590</v>
      </c>
      <c r="C11369" t="s">
        <v>1552</v>
      </c>
      <c r="E11369" t="s">
        <v>1592</v>
      </c>
      <c r="F11369" t="s">
        <v>1573</v>
      </c>
      <c r="G11369" t="s">
        <v>63</v>
      </c>
      <c r="I11369">
        <v>2</v>
      </c>
      <c r="J11369">
        <v>42.83</v>
      </c>
      <c r="K11369">
        <v>85.66</v>
      </c>
    </row>
    <row r="11370" spans="1:12" hidden="1" x14ac:dyDescent="0.2">
      <c r="A11370" t="s">
        <v>37</v>
      </c>
      <c r="B11370" t="s">
        <v>1590</v>
      </c>
      <c r="C11370" t="s">
        <v>1552</v>
      </c>
      <c r="E11370" t="s">
        <v>1569</v>
      </c>
      <c r="F11370" t="s">
        <v>1570</v>
      </c>
      <c r="G11370" t="s">
        <v>63</v>
      </c>
      <c r="H11370" t="s">
        <v>23</v>
      </c>
      <c r="I11370">
        <v>1</v>
      </c>
      <c r="J11370">
        <v>42.83</v>
      </c>
      <c r="K11370">
        <v>42.83</v>
      </c>
    </row>
    <row r="11371" spans="1:12" hidden="1" x14ac:dyDescent="0.2">
      <c r="A11371" t="s">
        <v>37</v>
      </c>
      <c r="B11371" t="s">
        <v>1590</v>
      </c>
      <c r="C11371" t="s">
        <v>1552</v>
      </c>
      <c r="E11371" t="s">
        <v>1555</v>
      </c>
      <c r="F11371" t="s">
        <v>1554</v>
      </c>
      <c r="G11371" t="s">
        <v>31</v>
      </c>
      <c r="H11371" t="s">
        <v>64</v>
      </c>
      <c r="I11371">
        <v>3</v>
      </c>
      <c r="J11371">
        <v>42.83</v>
      </c>
      <c r="K11371">
        <v>128.49</v>
      </c>
      <c r="L11371" t="s">
        <v>24</v>
      </c>
    </row>
    <row r="11372" spans="1:12" hidden="1" x14ac:dyDescent="0.2">
      <c r="A11372" t="s">
        <v>37</v>
      </c>
      <c r="B11372" t="s">
        <v>1590</v>
      </c>
      <c r="C11372" t="s">
        <v>1552</v>
      </c>
      <c r="E11372" t="s">
        <v>1553</v>
      </c>
      <c r="F11372" t="s">
        <v>1554</v>
      </c>
      <c r="G11372" t="s">
        <v>31</v>
      </c>
      <c r="H11372" t="s">
        <v>64</v>
      </c>
      <c r="I11372">
        <v>7</v>
      </c>
      <c r="J11372">
        <v>42.83</v>
      </c>
      <c r="K11372">
        <v>299.81</v>
      </c>
      <c r="L11372" t="s">
        <v>24</v>
      </c>
    </row>
    <row r="11373" spans="1:12" hidden="1" x14ac:dyDescent="0.2">
      <c r="A11373" t="s">
        <v>37</v>
      </c>
      <c r="B11373" t="s">
        <v>1590</v>
      </c>
      <c r="C11373" t="s">
        <v>1552</v>
      </c>
      <c r="E11373" t="s">
        <v>1556</v>
      </c>
      <c r="F11373" t="s">
        <v>1554</v>
      </c>
      <c r="G11373" t="s">
        <v>31</v>
      </c>
      <c r="H11373" t="s">
        <v>64</v>
      </c>
      <c r="I11373">
        <v>2</v>
      </c>
      <c r="J11373">
        <v>42.83</v>
      </c>
      <c r="K11373">
        <v>85.66</v>
      </c>
      <c r="L11373" t="s">
        <v>24</v>
      </c>
    </row>
    <row r="11374" spans="1:12" hidden="1" x14ac:dyDescent="0.2">
      <c r="A11374" t="s">
        <v>37</v>
      </c>
      <c r="B11374" t="s">
        <v>1590</v>
      </c>
      <c r="C11374" t="s">
        <v>1552</v>
      </c>
      <c r="E11374" t="s">
        <v>18</v>
      </c>
      <c r="I11374">
        <v>1</v>
      </c>
      <c r="J11374">
        <v>42.83</v>
      </c>
      <c r="K11374">
        <v>42.83</v>
      </c>
    </row>
    <row r="11375" spans="1:12" hidden="1" x14ac:dyDescent="0.2">
      <c r="A11375" t="s">
        <v>37</v>
      </c>
      <c r="B11375" t="s">
        <v>1590</v>
      </c>
      <c r="C11375" t="s">
        <v>1552</v>
      </c>
      <c r="E11375" t="s">
        <v>557</v>
      </c>
      <c r="I11375">
        <v>3.25</v>
      </c>
      <c r="J11375">
        <v>42.83</v>
      </c>
      <c r="K11375">
        <v>139.19749999999999</v>
      </c>
    </row>
    <row r="11376" spans="1:12" hidden="1" x14ac:dyDescent="0.2">
      <c r="A11376" t="s">
        <v>37</v>
      </c>
      <c r="B11376" t="s">
        <v>1590</v>
      </c>
      <c r="C11376" t="s">
        <v>1552</v>
      </c>
      <c r="E11376" t="s">
        <v>46</v>
      </c>
      <c r="I11376">
        <v>7.75</v>
      </c>
      <c r="J11376">
        <v>42.83</v>
      </c>
      <c r="K11376">
        <v>331.9325</v>
      </c>
    </row>
    <row r="11377" spans="1:12" hidden="1" x14ac:dyDescent="0.2">
      <c r="A11377" t="s">
        <v>37</v>
      </c>
      <c r="B11377" t="s">
        <v>1590</v>
      </c>
      <c r="C11377" t="s">
        <v>1552</v>
      </c>
      <c r="E11377" t="s">
        <v>20</v>
      </c>
      <c r="I11377">
        <v>4</v>
      </c>
      <c r="J11377">
        <v>42.83</v>
      </c>
      <c r="K11377">
        <v>171.32</v>
      </c>
    </row>
    <row r="11378" spans="1:12" hidden="1" x14ac:dyDescent="0.2">
      <c r="A11378" t="s">
        <v>37</v>
      </c>
      <c r="B11378" t="s">
        <v>1590</v>
      </c>
      <c r="C11378" t="s">
        <v>1552</v>
      </c>
      <c r="E11378" t="s">
        <v>17</v>
      </c>
      <c r="I11378">
        <v>7.75</v>
      </c>
      <c r="J11378">
        <v>42.83</v>
      </c>
      <c r="K11378">
        <v>331.9325</v>
      </c>
    </row>
    <row r="11379" spans="1:12" hidden="1" x14ac:dyDescent="0.2">
      <c r="A11379" t="s">
        <v>39</v>
      </c>
      <c r="B11379" t="s">
        <v>1590</v>
      </c>
      <c r="C11379" t="s">
        <v>1552</v>
      </c>
      <c r="E11379" t="s">
        <v>17</v>
      </c>
      <c r="I11379">
        <v>4</v>
      </c>
      <c r="J11379">
        <v>42.83</v>
      </c>
      <c r="K11379">
        <v>171.32</v>
      </c>
    </row>
    <row r="11380" spans="1:12" hidden="1" x14ac:dyDescent="0.2">
      <c r="A11380" t="s">
        <v>39</v>
      </c>
      <c r="B11380" t="s">
        <v>1590</v>
      </c>
      <c r="C11380" t="s">
        <v>1552</v>
      </c>
      <c r="E11380" t="s">
        <v>1592</v>
      </c>
      <c r="F11380" t="s">
        <v>1573</v>
      </c>
      <c r="G11380" t="s">
        <v>63</v>
      </c>
      <c r="I11380">
        <v>2</v>
      </c>
      <c r="J11380">
        <v>42.83</v>
      </c>
      <c r="K11380">
        <v>85.66</v>
      </c>
    </row>
    <row r="11381" spans="1:12" hidden="1" x14ac:dyDescent="0.2">
      <c r="A11381" t="s">
        <v>39</v>
      </c>
      <c r="B11381" t="s">
        <v>1590</v>
      </c>
      <c r="C11381" t="s">
        <v>1552</v>
      </c>
      <c r="E11381" t="s">
        <v>1569</v>
      </c>
      <c r="F11381" t="s">
        <v>1570</v>
      </c>
      <c r="G11381" t="s">
        <v>63</v>
      </c>
      <c r="H11381" t="s">
        <v>23</v>
      </c>
      <c r="I11381">
        <v>2</v>
      </c>
      <c r="J11381">
        <v>42.83</v>
      </c>
      <c r="K11381">
        <v>85.66</v>
      </c>
    </row>
    <row r="11382" spans="1:12" hidden="1" x14ac:dyDescent="0.2">
      <c r="A11382" t="s">
        <v>39</v>
      </c>
      <c r="B11382" t="s">
        <v>1590</v>
      </c>
      <c r="C11382" t="s">
        <v>1552</v>
      </c>
      <c r="E11382" t="s">
        <v>1555</v>
      </c>
      <c r="F11382" t="s">
        <v>1554</v>
      </c>
      <c r="G11382" t="s">
        <v>31</v>
      </c>
      <c r="H11382" t="s">
        <v>64</v>
      </c>
      <c r="I11382">
        <v>7</v>
      </c>
      <c r="J11382">
        <v>42.83</v>
      </c>
      <c r="K11382">
        <v>299.81</v>
      </c>
      <c r="L11382" t="s">
        <v>24</v>
      </c>
    </row>
    <row r="11383" spans="1:12" hidden="1" x14ac:dyDescent="0.2">
      <c r="A11383" t="s">
        <v>39</v>
      </c>
      <c r="B11383" t="s">
        <v>1590</v>
      </c>
      <c r="C11383" t="s">
        <v>1552</v>
      </c>
      <c r="E11383" t="s">
        <v>1553</v>
      </c>
      <c r="F11383" t="s">
        <v>1554</v>
      </c>
      <c r="G11383" t="s">
        <v>31</v>
      </c>
      <c r="H11383" t="s">
        <v>64</v>
      </c>
      <c r="I11383">
        <v>9</v>
      </c>
      <c r="J11383">
        <v>42.83</v>
      </c>
      <c r="K11383">
        <v>385.47</v>
      </c>
      <c r="L11383" t="s">
        <v>24</v>
      </c>
    </row>
    <row r="11384" spans="1:12" hidden="1" x14ac:dyDescent="0.2">
      <c r="A11384" t="s">
        <v>39</v>
      </c>
      <c r="B11384" t="s">
        <v>1590</v>
      </c>
      <c r="C11384" t="s">
        <v>1552</v>
      </c>
      <c r="E11384" t="s">
        <v>1556</v>
      </c>
      <c r="F11384" t="s">
        <v>1554</v>
      </c>
      <c r="G11384" t="s">
        <v>31</v>
      </c>
      <c r="H11384" t="s">
        <v>64</v>
      </c>
      <c r="I11384">
        <v>2</v>
      </c>
      <c r="J11384">
        <v>42.83</v>
      </c>
      <c r="K11384">
        <v>85.66</v>
      </c>
      <c r="L11384" t="s">
        <v>24</v>
      </c>
    </row>
    <row r="11385" spans="1:12" hidden="1" x14ac:dyDescent="0.2">
      <c r="A11385" t="s">
        <v>39</v>
      </c>
      <c r="B11385" t="s">
        <v>1590</v>
      </c>
      <c r="C11385" t="s">
        <v>1552</v>
      </c>
      <c r="E11385" t="s">
        <v>18</v>
      </c>
      <c r="I11385">
        <v>2</v>
      </c>
      <c r="J11385">
        <v>42.83</v>
      </c>
      <c r="K11385">
        <v>85.66</v>
      </c>
    </row>
    <row r="11386" spans="1:12" hidden="1" x14ac:dyDescent="0.2">
      <c r="A11386" t="s">
        <v>39</v>
      </c>
      <c r="B11386" t="s">
        <v>1590</v>
      </c>
      <c r="C11386" t="s">
        <v>1552</v>
      </c>
      <c r="E11386" t="s">
        <v>557</v>
      </c>
      <c r="I11386">
        <v>2.75</v>
      </c>
      <c r="J11386">
        <v>42.83</v>
      </c>
      <c r="K11386">
        <v>117.7825</v>
      </c>
    </row>
    <row r="11387" spans="1:12" hidden="1" x14ac:dyDescent="0.2">
      <c r="A11387" t="s">
        <v>39</v>
      </c>
      <c r="B11387" t="s">
        <v>1590</v>
      </c>
      <c r="C11387" t="s">
        <v>1552</v>
      </c>
      <c r="E11387" t="s">
        <v>20</v>
      </c>
      <c r="I11387">
        <v>8</v>
      </c>
      <c r="J11387">
        <v>42.83</v>
      </c>
      <c r="K11387">
        <v>342.64</v>
      </c>
    </row>
    <row r="11388" spans="1:12" hidden="1" x14ac:dyDescent="0.2">
      <c r="A11388" t="s">
        <v>44</v>
      </c>
      <c r="B11388" t="s">
        <v>1590</v>
      </c>
      <c r="C11388" t="s">
        <v>1552</v>
      </c>
      <c r="E11388" t="s">
        <v>1569</v>
      </c>
      <c r="F11388" t="s">
        <v>1570</v>
      </c>
      <c r="G11388" t="s">
        <v>63</v>
      </c>
      <c r="H11388" t="s">
        <v>23</v>
      </c>
      <c r="I11388">
        <v>2</v>
      </c>
      <c r="J11388">
        <v>42.83</v>
      </c>
      <c r="K11388">
        <v>85.66</v>
      </c>
    </row>
    <row r="11389" spans="1:12" hidden="1" x14ac:dyDescent="0.2">
      <c r="A11389" t="s">
        <v>44</v>
      </c>
      <c r="B11389" t="s">
        <v>1590</v>
      </c>
      <c r="C11389" t="s">
        <v>1552</v>
      </c>
      <c r="E11389" t="s">
        <v>1555</v>
      </c>
      <c r="F11389" t="s">
        <v>1554</v>
      </c>
      <c r="G11389" t="s">
        <v>31</v>
      </c>
      <c r="H11389" t="s">
        <v>64</v>
      </c>
      <c r="I11389">
        <v>3</v>
      </c>
      <c r="J11389">
        <v>42.83</v>
      </c>
      <c r="K11389">
        <v>128.49</v>
      </c>
      <c r="L11389" t="s">
        <v>24</v>
      </c>
    </row>
    <row r="11390" spans="1:12" hidden="1" x14ac:dyDescent="0.2">
      <c r="A11390" t="s">
        <v>44</v>
      </c>
      <c r="B11390" t="s">
        <v>1590</v>
      </c>
      <c r="C11390" t="s">
        <v>1552</v>
      </c>
      <c r="E11390" t="s">
        <v>1553</v>
      </c>
      <c r="F11390" t="s">
        <v>1554</v>
      </c>
      <c r="G11390" t="s">
        <v>31</v>
      </c>
      <c r="H11390" t="s">
        <v>64</v>
      </c>
      <c r="I11390">
        <v>14</v>
      </c>
      <c r="J11390">
        <v>42.83</v>
      </c>
      <c r="K11390">
        <v>599.62</v>
      </c>
      <c r="L11390" t="s">
        <v>24</v>
      </c>
    </row>
    <row r="11391" spans="1:12" hidden="1" x14ac:dyDescent="0.2">
      <c r="A11391" t="s">
        <v>44</v>
      </c>
      <c r="B11391" t="s">
        <v>1590</v>
      </c>
      <c r="C11391" t="s">
        <v>1552</v>
      </c>
      <c r="E11391" t="s">
        <v>557</v>
      </c>
      <c r="I11391">
        <v>1.25</v>
      </c>
      <c r="J11391">
        <v>42.83</v>
      </c>
      <c r="K11391">
        <v>53.537500000000001</v>
      </c>
    </row>
    <row r="11392" spans="1:12" hidden="1" x14ac:dyDescent="0.2">
      <c r="A11392" t="s">
        <v>44</v>
      </c>
      <c r="B11392" t="s">
        <v>1590</v>
      </c>
      <c r="C11392" t="s">
        <v>1552</v>
      </c>
      <c r="E11392" t="s">
        <v>46</v>
      </c>
      <c r="I11392">
        <v>7.75</v>
      </c>
      <c r="J11392">
        <v>42.83</v>
      </c>
      <c r="K11392">
        <v>331.9325</v>
      </c>
    </row>
    <row r="11393" spans="1:12" hidden="1" x14ac:dyDescent="0.2">
      <c r="A11393" t="s">
        <v>44</v>
      </c>
      <c r="B11393" t="s">
        <v>1590</v>
      </c>
      <c r="C11393" t="s">
        <v>1552</v>
      </c>
      <c r="E11393" t="s">
        <v>20</v>
      </c>
      <c r="I11393">
        <v>3</v>
      </c>
      <c r="J11393">
        <v>42.83</v>
      </c>
      <c r="K11393">
        <v>128.49</v>
      </c>
    </row>
    <row r="11394" spans="1:12" hidden="1" x14ac:dyDescent="0.2">
      <c r="A11394" t="s">
        <v>44</v>
      </c>
      <c r="B11394" t="s">
        <v>1590</v>
      </c>
      <c r="C11394" t="s">
        <v>1552</v>
      </c>
      <c r="E11394" t="s">
        <v>17</v>
      </c>
      <c r="I11394">
        <v>7.75</v>
      </c>
      <c r="J11394">
        <v>42.83</v>
      </c>
      <c r="K11394">
        <v>331.9325</v>
      </c>
    </row>
    <row r="11395" spans="1:12" hidden="1" x14ac:dyDescent="0.2">
      <c r="A11395" t="s">
        <v>47</v>
      </c>
      <c r="B11395" t="s">
        <v>1590</v>
      </c>
      <c r="C11395" t="s">
        <v>1552</v>
      </c>
      <c r="E11395" t="s">
        <v>1592</v>
      </c>
      <c r="F11395" t="s">
        <v>1573</v>
      </c>
      <c r="G11395" t="s">
        <v>63</v>
      </c>
      <c r="I11395">
        <v>2</v>
      </c>
      <c r="J11395">
        <v>42.83</v>
      </c>
      <c r="K11395">
        <v>85.66</v>
      </c>
    </row>
    <row r="11396" spans="1:12" hidden="1" x14ac:dyDescent="0.2">
      <c r="A11396" t="s">
        <v>47</v>
      </c>
      <c r="B11396" t="s">
        <v>1590</v>
      </c>
      <c r="C11396" t="s">
        <v>1552</v>
      </c>
      <c r="E11396" t="s">
        <v>1569</v>
      </c>
      <c r="F11396" t="s">
        <v>1570</v>
      </c>
      <c r="G11396" t="s">
        <v>63</v>
      </c>
      <c r="H11396" t="s">
        <v>23</v>
      </c>
      <c r="I11396">
        <v>4</v>
      </c>
      <c r="J11396">
        <v>42.83</v>
      </c>
      <c r="K11396">
        <v>171.32</v>
      </c>
    </row>
    <row r="11397" spans="1:12" hidden="1" x14ac:dyDescent="0.2">
      <c r="A11397" t="s">
        <v>47</v>
      </c>
      <c r="B11397" t="s">
        <v>1590</v>
      </c>
      <c r="C11397" t="s">
        <v>1552</v>
      </c>
      <c r="E11397" t="s">
        <v>1553</v>
      </c>
      <c r="F11397" t="s">
        <v>1554</v>
      </c>
      <c r="G11397" t="s">
        <v>31</v>
      </c>
      <c r="H11397" t="s">
        <v>64</v>
      </c>
      <c r="I11397">
        <v>18</v>
      </c>
      <c r="J11397">
        <v>42.83</v>
      </c>
      <c r="K11397">
        <v>770.94</v>
      </c>
      <c r="L11397" t="s">
        <v>24</v>
      </c>
    </row>
    <row r="11398" spans="1:12" hidden="1" x14ac:dyDescent="0.2">
      <c r="A11398" t="s">
        <v>47</v>
      </c>
      <c r="B11398" t="s">
        <v>1590</v>
      </c>
      <c r="C11398" t="s">
        <v>1552</v>
      </c>
      <c r="E11398" t="s">
        <v>557</v>
      </c>
      <c r="I11398">
        <v>4</v>
      </c>
      <c r="J11398">
        <v>42.83</v>
      </c>
      <c r="K11398">
        <v>171.32</v>
      </c>
    </row>
    <row r="11399" spans="1:12" hidden="1" x14ac:dyDescent="0.2">
      <c r="A11399" t="s">
        <v>47</v>
      </c>
      <c r="B11399" t="s">
        <v>1590</v>
      </c>
      <c r="C11399" t="s">
        <v>1552</v>
      </c>
      <c r="E11399" t="s">
        <v>17</v>
      </c>
      <c r="I11399">
        <v>7.75</v>
      </c>
      <c r="J11399">
        <v>42.83</v>
      </c>
      <c r="K11399">
        <v>331.9325</v>
      </c>
    </row>
    <row r="11400" spans="1:12" hidden="1" x14ac:dyDescent="0.2">
      <c r="A11400" t="s">
        <v>47</v>
      </c>
      <c r="B11400" t="s">
        <v>1590</v>
      </c>
      <c r="C11400" t="s">
        <v>1552</v>
      </c>
      <c r="E11400" t="s">
        <v>20</v>
      </c>
      <c r="I11400">
        <v>3</v>
      </c>
      <c r="J11400">
        <v>42.83</v>
      </c>
      <c r="K11400">
        <v>128.49</v>
      </c>
    </row>
    <row r="11401" spans="1:12" hidden="1" x14ac:dyDescent="0.2">
      <c r="A11401" t="s">
        <v>48</v>
      </c>
      <c r="B11401" t="s">
        <v>1590</v>
      </c>
      <c r="C11401" t="s">
        <v>1552</v>
      </c>
      <c r="E11401" t="s">
        <v>1592</v>
      </c>
      <c r="F11401" t="s">
        <v>1573</v>
      </c>
      <c r="G11401" t="s">
        <v>63</v>
      </c>
      <c r="I11401">
        <v>1</v>
      </c>
      <c r="J11401">
        <v>42.83</v>
      </c>
      <c r="K11401">
        <v>42.83</v>
      </c>
    </row>
    <row r="11402" spans="1:12" hidden="1" x14ac:dyDescent="0.2">
      <c r="A11402" t="s">
        <v>48</v>
      </c>
      <c r="B11402" t="s">
        <v>1590</v>
      </c>
      <c r="C11402" t="s">
        <v>1552</v>
      </c>
      <c r="E11402" t="s">
        <v>1555</v>
      </c>
      <c r="F11402" t="s">
        <v>1554</v>
      </c>
      <c r="G11402" t="s">
        <v>31</v>
      </c>
      <c r="H11402" t="s">
        <v>64</v>
      </c>
      <c r="I11402">
        <v>15</v>
      </c>
      <c r="J11402">
        <v>42.83</v>
      </c>
      <c r="K11402">
        <v>642.45000000000005</v>
      </c>
      <c r="L11402" t="s">
        <v>24</v>
      </c>
    </row>
    <row r="11403" spans="1:12" hidden="1" x14ac:dyDescent="0.2">
      <c r="A11403" t="s">
        <v>48</v>
      </c>
      <c r="B11403" t="s">
        <v>1590</v>
      </c>
      <c r="C11403" t="s">
        <v>1552</v>
      </c>
      <c r="E11403" t="s">
        <v>1553</v>
      </c>
      <c r="F11403" t="s">
        <v>1554</v>
      </c>
      <c r="G11403" t="s">
        <v>31</v>
      </c>
      <c r="H11403" t="s">
        <v>64</v>
      </c>
      <c r="I11403">
        <v>16</v>
      </c>
      <c r="J11403">
        <v>42.83</v>
      </c>
      <c r="K11403">
        <v>685.28</v>
      </c>
      <c r="L11403" t="s">
        <v>24</v>
      </c>
    </row>
    <row r="11404" spans="1:12" hidden="1" x14ac:dyDescent="0.2">
      <c r="A11404" t="s">
        <v>48</v>
      </c>
      <c r="B11404" t="s">
        <v>1590</v>
      </c>
      <c r="C11404" t="s">
        <v>1552</v>
      </c>
      <c r="E11404" t="s">
        <v>557</v>
      </c>
      <c r="I11404">
        <v>1.25</v>
      </c>
      <c r="J11404">
        <v>42.83</v>
      </c>
      <c r="K11404">
        <v>53.537500000000001</v>
      </c>
    </row>
    <row r="11405" spans="1:12" hidden="1" x14ac:dyDescent="0.2">
      <c r="A11405" t="s">
        <v>48</v>
      </c>
      <c r="B11405" t="s">
        <v>1590</v>
      </c>
      <c r="C11405" t="s">
        <v>1552</v>
      </c>
      <c r="E11405" t="s">
        <v>20</v>
      </c>
      <c r="I11405">
        <v>1.5</v>
      </c>
      <c r="J11405">
        <v>42.83</v>
      </c>
      <c r="K11405">
        <v>64.245000000000005</v>
      </c>
    </row>
    <row r="11406" spans="1:12" hidden="1" x14ac:dyDescent="0.2">
      <c r="A11406" t="s">
        <v>48</v>
      </c>
      <c r="B11406" t="s">
        <v>1590</v>
      </c>
      <c r="C11406" t="s">
        <v>1552</v>
      </c>
      <c r="E11406" t="s">
        <v>17</v>
      </c>
      <c r="I11406">
        <v>4</v>
      </c>
      <c r="J11406">
        <v>42.83</v>
      </c>
      <c r="K11406">
        <v>171.32</v>
      </c>
    </row>
    <row r="11407" spans="1:12" hidden="1" x14ac:dyDescent="0.2">
      <c r="A11407" t="s">
        <v>49</v>
      </c>
      <c r="B11407" t="s">
        <v>1590</v>
      </c>
      <c r="C11407" t="s">
        <v>1552</v>
      </c>
      <c r="E11407" t="s">
        <v>1555</v>
      </c>
      <c r="F11407" t="s">
        <v>1554</v>
      </c>
      <c r="G11407" t="s">
        <v>31</v>
      </c>
      <c r="H11407" t="s">
        <v>64</v>
      </c>
      <c r="I11407">
        <v>3</v>
      </c>
      <c r="J11407">
        <v>42.83</v>
      </c>
      <c r="K11407">
        <v>128.49</v>
      </c>
      <c r="L11407" t="s">
        <v>24</v>
      </c>
    </row>
    <row r="11408" spans="1:12" hidden="1" x14ac:dyDescent="0.2">
      <c r="A11408" t="s">
        <v>49</v>
      </c>
      <c r="B11408" t="s">
        <v>1590</v>
      </c>
      <c r="C11408" t="s">
        <v>1552</v>
      </c>
      <c r="E11408" t="s">
        <v>1553</v>
      </c>
      <c r="F11408" t="s">
        <v>1554</v>
      </c>
      <c r="G11408" t="s">
        <v>31</v>
      </c>
      <c r="H11408" t="s">
        <v>64</v>
      </c>
      <c r="I11408">
        <v>27</v>
      </c>
      <c r="J11408">
        <v>42.83</v>
      </c>
      <c r="K11408">
        <v>1156.4100000000001</v>
      </c>
      <c r="L11408" t="s">
        <v>24</v>
      </c>
    </row>
    <row r="11409" spans="1:12" hidden="1" x14ac:dyDescent="0.2">
      <c r="A11409" t="s">
        <v>49</v>
      </c>
      <c r="B11409" t="s">
        <v>1590</v>
      </c>
      <c r="C11409" t="s">
        <v>1552</v>
      </c>
      <c r="E11409" t="s">
        <v>1593</v>
      </c>
      <c r="F11409" t="s">
        <v>1594</v>
      </c>
      <c r="G11409" t="s">
        <v>63</v>
      </c>
      <c r="H11409" t="s">
        <v>23</v>
      </c>
      <c r="I11409">
        <v>2</v>
      </c>
      <c r="J11409">
        <v>42.83</v>
      </c>
      <c r="K11409">
        <v>85.66</v>
      </c>
      <c r="L11409" t="s">
        <v>24</v>
      </c>
    </row>
    <row r="11410" spans="1:12" hidden="1" x14ac:dyDescent="0.2">
      <c r="A11410" t="s">
        <v>49</v>
      </c>
      <c r="B11410" t="s">
        <v>1590</v>
      </c>
      <c r="C11410" t="s">
        <v>1552</v>
      </c>
      <c r="E11410" t="s">
        <v>557</v>
      </c>
      <c r="I11410">
        <v>0.75</v>
      </c>
      <c r="J11410">
        <v>42.83</v>
      </c>
      <c r="K11410">
        <v>32.122500000000002</v>
      </c>
    </row>
    <row r="11411" spans="1:12" hidden="1" x14ac:dyDescent="0.2">
      <c r="A11411" t="s">
        <v>49</v>
      </c>
      <c r="B11411" t="s">
        <v>1590</v>
      </c>
      <c r="C11411" t="s">
        <v>1552</v>
      </c>
      <c r="E11411" t="s">
        <v>20</v>
      </c>
      <c r="I11411">
        <v>2</v>
      </c>
      <c r="J11411">
        <v>42.83</v>
      </c>
      <c r="K11411">
        <v>85.66</v>
      </c>
    </row>
    <row r="11412" spans="1:12" hidden="1" x14ac:dyDescent="0.2">
      <c r="A11412" t="s">
        <v>49</v>
      </c>
      <c r="B11412" t="s">
        <v>1590</v>
      </c>
      <c r="C11412" t="s">
        <v>1552</v>
      </c>
      <c r="E11412" t="s">
        <v>17</v>
      </c>
      <c r="I11412">
        <v>4</v>
      </c>
      <c r="J11412">
        <v>42.83</v>
      </c>
      <c r="K11412">
        <v>171.32</v>
      </c>
    </row>
    <row r="11413" spans="1:12" hidden="1" x14ac:dyDescent="0.2">
      <c r="A11413" t="s">
        <v>51</v>
      </c>
      <c r="B11413" t="s">
        <v>1590</v>
      </c>
      <c r="C11413" t="s">
        <v>1552</v>
      </c>
      <c r="E11413" t="s">
        <v>1592</v>
      </c>
      <c r="F11413" t="s">
        <v>1573</v>
      </c>
      <c r="G11413" t="s">
        <v>63</v>
      </c>
      <c r="I11413">
        <v>2</v>
      </c>
      <c r="J11413">
        <v>42.83</v>
      </c>
      <c r="K11413">
        <v>85.66</v>
      </c>
    </row>
    <row r="11414" spans="1:12" hidden="1" x14ac:dyDescent="0.2">
      <c r="A11414" t="s">
        <v>51</v>
      </c>
      <c r="B11414" t="s">
        <v>1590</v>
      </c>
      <c r="C11414" t="s">
        <v>1552</v>
      </c>
      <c r="E11414" t="s">
        <v>1555</v>
      </c>
      <c r="F11414" t="s">
        <v>1554</v>
      </c>
      <c r="G11414" t="s">
        <v>31</v>
      </c>
      <c r="H11414" t="s">
        <v>64</v>
      </c>
      <c r="I11414">
        <v>3</v>
      </c>
      <c r="J11414">
        <v>42.83</v>
      </c>
      <c r="K11414">
        <v>128.49</v>
      </c>
      <c r="L11414" t="s">
        <v>24</v>
      </c>
    </row>
    <row r="11415" spans="1:12" hidden="1" x14ac:dyDescent="0.2">
      <c r="A11415" t="s">
        <v>51</v>
      </c>
      <c r="B11415" t="s">
        <v>1590</v>
      </c>
      <c r="C11415" t="s">
        <v>1552</v>
      </c>
      <c r="E11415" t="s">
        <v>1553</v>
      </c>
      <c r="F11415" t="s">
        <v>1554</v>
      </c>
      <c r="G11415" t="s">
        <v>31</v>
      </c>
      <c r="H11415" t="s">
        <v>64</v>
      </c>
      <c r="I11415">
        <v>13</v>
      </c>
      <c r="J11415">
        <v>42.83</v>
      </c>
      <c r="K11415">
        <v>556.79</v>
      </c>
      <c r="L11415" t="s">
        <v>24</v>
      </c>
    </row>
    <row r="11416" spans="1:12" hidden="1" x14ac:dyDescent="0.2">
      <c r="A11416" t="s">
        <v>51</v>
      </c>
      <c r="B11416" t="s">
        <v>1590</v>
      </c>
      <c r="C11416" t="s">
        <v>1552</v>
      </c>
      <c r="E11416" t="s">
        <v>1556</v>
      </c>
      <c r="F11416" t="s">
        <v>1554</v>
      </c>
      <c r="G11416" t="s">
        <v>31</v>
      </c>
      <c r="H11416" t="s">
        <v>64</v>
      </c>
      <c r="I11416">
        <v>3</v>
      </c>
      <c r="J11416">
        <v>42.83</v>
      </c>
      <c r="K11416">
        <v>128.49</v>
      </c>
      <c r="L11416" t="s">
        <v>24</v>
      </c>
    </row>
    <row r="11417" spans="1:12" hidden="1" x14ac:dyDescent="0.2">
      <c r="A11417" t="s">
        <v>51</v>
      </c>
      <c r="B11417" t="s">
        <v>1590</v>
      </c>
      <c r="C11417" t="s">
        <v>1552</v>
      </c>
      <c r="E11417" t="s">
        <v>557</v>
      </c>
      <c r="I11417">
        <v>2</v>
      </c>
      <c r="J11417">
        <v>42.83</v>
      </c>
      <c r="K11417">
        <v>85.66</v>
      </c>
    </row>
    <row r="11418" spans="1:12" hidden="1" x14ac:dyDescent="0.2">
      <c r="A11418" t="s">
        <v>51</v>
      </c>
      <c r="B11418" t="s">
        <v>1590</v>
      </c>
      <c r="C11418" t="s">
        <v>1552</v>
      </c>
      <c r="E11418" t="s">
        <v>46</v>
      </c>
      <c r="I11418">
        <v>4</v>
      </c>
      <c r="J11418">
        <v>42.83</v>
      </c>
      <c r="K11418">
        <v>171.32</v>
      </c>
    </row>
    <row r="11419" spans="1:12" hidden="1" x14ac:dyDescent="0.2">
      <c r="A11419" t="s">
        <v>51</v>
      </c>
      <c r="B11419" t="s">
        <v>1590</v>
      </c>
      <c r="C11419" t="s">
        <v>1552</v>
      </c>
      <c r="E11419" t="s">
        <v>20</v>
      </c>
      <c r="I11419">
        <v>4</v>
      </c>
      <c r="J11419">
        <v>42.83</v>
      </c>
      <c r="K11419">
        <v>171.32</v>
      </c>
    </row>
    <row r="11420" spans="1:12" hidden="1" x14ac:dyDescent="0.2">
      <c r="A11420" t="s">
        <v>55</v>
      </c>
      <c r="B11420" t="s">
        <v>1590</v>
      </c>
      <c r="C11420" t="s">
        <v>1552</v>
      </c>
      <c r="E11420" t="s">
        <v>1592</v>
      </c>
      <c r="F11420" t="s">
        <v>1573</v>
      </c>
      <c r="G11420" t="s">
        <v>63</v>
      </c>
      <c r="I11420">
        <v>5</v>
      </c>
      <c r="J11420">
        <v>42.83</v>
      </c>
      <c r="K11420">
        <v>214.15</v>
      </c>
    </row>
    <row r="11421" spans="1:12" hidden="1" x14ac:dyDescent="0.2">
      <c r="A11421" t="s">
        <v>55</v>
      </c>
      <c r="B11421" t="s">
        <v>1590</v>
      </c>
      <c r="C11421" t="s">
        <v>1552</v>
      </c>
      <c r="E11421" t="s">
        <v>1555</v>
      </c>
      <c r="F11421" t="s">
        <v>1554</v>
      </c>
      <c r="G11421" t="s">
        <v>31</v>
      </c>
      <c r="H11421" t="s">
        <v>64</v>
      </c>
      <c r="I11421">
        <v>2</v>
      </c>
      <c r="J11421">
        <v>42.83</v>
      </c>
      <c r="K11421">
        <v>85.66</v>
      </c>
      <c r="L11421" t="s">
        <v>24</v>
      </c>
    </row>
    <row r="11422" spans="1:12" hidden="1" x14ac:dyDescent="0.2">
      <c r="A11422" t="s">
        <v>55</v>
      </c>
      <c r="B11422" t="s">
        <v>1590</v>
      </c>
      <c r="C11422" t="s">
        <v>1552</v>
      </c>
      <c r="E11422" t="s">
        <v>1556</v>
      </c>
      <c r="F11422" t="s">
        <v>1554</v>
      </c>
      <c r="G11422" t="s">
        <v>31</v>
      </c>
      <c r="H11422" t="s">
        <v>64</v>
      </c>
      <c r="I11422">
        <v>14</v>
      </c>
      <c r="J11422">
        <v>42.83</v>
      </c>
      <c r="K11422">
        <v>599.62</v>
      </c>
      <c r="L11422" t="s">
        <v>24</v>
      </c>
    </row>
    <row r="11423" spans="1:12" hidden="1" x14ac:dyDescent="0.2">
      <c r="A11423" t="s">
        <v>55</v>
      </c>
      <c r="B11423" t="s">
        <v>1590</v>
      </c>
      <c r="C11423" t="s">
        <v>1552</v>
      </c>
      <c r="E11423" t="s">
        <v>557</v>
      </c>
      <c r="I11423">
        <v>1.25</v>
      </c>
      <c r="J11423">
        <v>42.83</v>
      </c>
      <c r="K11423">
        <v>53.537500000000001</v>
      </c>
    </row>
    <row r="11424" spans="1:12" hidden="1" x14ac:dyDescent="0.2">
      <c r="A11424" t="s">
        <v>55</v>
      </c>
      <c r="B11424" t="s">
        <v>1590</v>
      </c>
      <c r="C11424" t="s">
        <v>1552</v>
      </c>
      <c r="E11424" t="s">
        <v>46</v>
      </c>
      <c r="I11424">
        <v>7.75</v>
      </c>
      <c r="J11424">
        <v>42.83</v>
      </c>
      <c r="K11424">
        <v>331.9325</v>
      </c>
    </row>
    <row r="11425" spans="1:12" hidden="1" x14ac:dyDescent="0.2">
      <c r="A11425" t="s">
        <v>55</v>
      </c>
      <c r="B11425" t="s">
        <v>1590</v>
      </c>
      <c r="C11425" t="s">
        <v>1552</v>
      </c>
      <c r="E11425" t="s">
        <v>20</v>
      </c>
      <c r="I11425">
        <v>1</v>
      </c>
      <c r="J11425">
        <v>42.83</v>
      </c>
      <c r="K11425">
        <v>42.83</v>
      </c>
    </row>
    <row r="11426" spans="1:12" hidden="1" x14ac:dyDescent="0.2">
      <c r="A11426" t="s">
        <v>56</v>
      </c>
      <c r="B11426" t="s">
        <v>1590</v>
      </c>
      <c r="C11426" t="s">
        <v>1552</v>
      </c>
      <c r="E11426" t="s">
        <v>1592</v>
      </c>
      <c r="F11426" t="s">
        <v>1573</v>
      </c>
      <c r="G11426" t="s">
        <v>63</v>
      </c>
      <c r="I11426">
        <v>1</v>
      </c>
      <c r="J11426">
        <v>42.83</v>
      </c>
      <c r="K11426">
        <v>42.83</v>
      </c>
    </row>
    <row r="11427" spans="1:12" hidden="1" x14ac:dyDescent="0.2">
      <c r="A11427" t="s">
        <v>56</v>
      </c>
      <c r="B11427" t="s">
        <v>1590</v>
      </c>
      <c r="C11427" t="s">
        <v>1552</v>
      </c>
      <c r="E11427" t="s">
        <v>1555</v>
      </c>
      <c r="F11427" t="s">
        <v>1554</v>
      </c>
      <c r="G11427" t="s">
        <v>31</v>
      </c>
      <c r="H11427" t="s">
        <v>64</v>
      </c>
      <c r="I11427">
        <v>2</v>
      </c>
      <c r="J11427">
        <v>42.83</v>
      </c>
      <c r="K11427">
        <v>85.66</v>
      </c>
      <c r="L11427" t="s">
        <v>24</v>
      </c>
    </row>
    <row r="11428" spans="1:12" hidden="1" x14ac:dyDescent="0.2">
      <c r="A11428" t="s">
        <v>56</v>
      </c>
      <c r="B11428" t="s">
        <v>1590</v>
      </c>
      <c r="C11428" t="s">
        <v>1552</v>
      </c>
      <c r="E11428" t="s">
        <v>1556</v>
      </c>
      <c r="F11428" t="s">
        <v>1554</v>
      </c>
      <c r="G11428" t="s">
        <v>31</v>
      </c>
      <c r="H11428" t="s">
        <v>64</v>
      </c>
      <c r="I11428">
        <v>2.5</v>
      </c>
      <c r="J11428">
        <v>42.83</v>
      </c>
      <c r="K11428">
        <v>107.075</v>
      </c>
      <c r="L11428" t="s">
        <v>24</v>
      </c>
    </row>
    <row r="11429" spans="1:12" hidden="1" x14ac:dyDescent="0.2">
      <c r="A11429" t="s">
        <v>56</v>
      </c>
      <c r="B11429" t="s">
        <v>1590</v>
      </c>
      <c r="C11429" t="s">
        <v>1552</v>
      </c>
      <c r="E11429" t="s">
        <v>18</v>
      </c>
      <c r="I11429">
        <v>1</v>
      </c>
      <c r="J11429">
        <v>42.83</v>
      </c>
      <c r="K11429">
        <v>42.83</v>
      </c>
    </row>
    <row r="11430" spans="1:12" hidden="1" x14ac:dyDescent="0.2">
      <c r="A11430" t="s">
        <v>56</v>
      </c>
      <c r="B11430" t="s">
        <v>1590</v>
      </c>
      <c r="C11430" t="s">
        <v>1552</v>
      </c>
      <c r="E11430" t="s">
        <v>557</v>
      </c>
      <c r="I11430">
        <v>5</v>
      </c>
      <c r="J11430">
        <v>42.83</v>
      </c>
      <c r="K11430">
        <v>214.15</v>
      </c>
    </row>
    <row r="11431" spans="1:12" hidden="1" x14ac:dyDescent="0.2">
      <c r="A11431" t="s">
        <v>56</v>
      </c>
      <c r="B11431" t="s">
        <v>1590</v>
      </c>
      <c r="C11431" t="s">
        <v>1552</v>
      </c>
      <c r="E11431" t="s">
        <v>20</v>
      </c>
      <c r="I11431">
        <v>4</v>
      </c>
      <c r="J11431">
        <v>42.83</v>
      </c>
      <c r="K11431">
        <v>171.32</v>
      </c>
    </row>
    <row r="11432" spans="1:12" hidden="1" x14ac:dyDescent="0.2">
      <c r="A11432" t="s">
        <v>56</v>
      </c>
      <c r="B11432" t="s">
        <v>1590</v>
      </c>
      <c r="C11432" t="s">
        <v>1552</v>
      </c>
      <c r="E11432" t="s">
        <v>17</v>
      </c>
      <c r="I11432">
        <v>15.5</v>
      </c>
      <c r="J11432">
        <v>42.83</v>
      </c>
      <c r="K11432">
        <v>663.86500000000001</v>
      </c>
    </row>
    <row r="11433" spans="1:12" hidden="1" x14ac:dyDescent="0.2">
      <c r="A11433" t="s">
        <v>60</v>
      </c>
      <c r="B11433" t="s">
        <v>1590</v>
      </c>
      <c r="C11433" t="s">
        <v>1552</v>
      </c>
      <c r="E11433" t="s">
        <v>20</v>
      </c>
      <c r="I11433">
        <v>3</v>
      </c>
      <c r="J11433">
        <v>42.83</v>
      </c>
      <c r="K11433">
        <v>128.49</v>
      </c>
    </row>
    <row r="11434" spans="1:12" hidden="1" x14ac:dyDescent="0.2">
      <c r="A11434" t="s">
        <v>60</v>
      </c>
      <c r="B11434" t="s">
        <v>1590</v>
      </c>
      <c r="C11434" t="s">
        <v>1552</v>
      </c>
      <c r="E11434" t="s">
        <v>19</v>
      </c>
      <c r="I11434">
        <v>2</v>
      </c>
      <c r="J11434">
        <v>42.83</v>
      </c>
      <c r="K11434">
        <v>85.66</v>
      </c>
    </row>
    <row r="11435" spans="1:12" hidden="1" x14ac:dyDescent="0.2">
      <c r="A11435" t="s">
        <v>60</v>
      </c>
      <c r="B11435" t="s">
        <v>1590</v>
      </c>
      <c r="C11435" t="s">
        <v>1552</v>
      </c>
      <c r="E11435" t="s">
        <v>46</v>
      </c>
      <c r="I11435">
        <v>7.75</v>
      </c>
      <c r="J11435">
        <v>42.83</v>
      </c>
      <c r="K11435">
        <v>331.9325</v>
      </c>
    </row>
    <row r="11436" spans="1:12" hidden="1" x14ac:dyDescent="0.2">
      <c r="A11436" t="s">
        <v>60</v>
      </c>
      <c r="B11436" t="s">
        <v>1590</v>
      </c>
      <c r="C11436" t="s">
        <v>1552</v>
      </c>
      <c r="E11436" t="s">
        <v>557</v>
      </c>
      <c r="I11436">
        <v>2.25</v>
      </c>
      <c r="J11436">
        <v>42.83</v>
      </c>
      <c r="K11436">
        <v>96.367500000000007</v>
      </c>
    </row>
    <row r="11437" spans="1:12" hidden="1" x14ac:dyDescent="0.2">
      <c r="A11437" t="s">
        <v>60</v>
      </c>
      <c r="B11437" t="s">
        <v>1590</v>
      </c>
      <c r="C11437" t="s">
        <v>1552</v>
      </c>
      <c r="E11437" t="s">
        <v>1556</v>
      </c>
      <c r="F11437" t="s">
        <v>1554</v>
      </c>
      <c r="G11437" t="s">
        <v>31</v>
      </c>
      <c r="H11437" t="s">
        <v>64</v>
      </c>
      <c r="I11437">
        <v>7</v>
      </c>
      <c r="J11437">
        <v>42.83</v>
      </c>
      <c r="K11437">
        <v>299.81</v>
      </c>
      <c r="L11437" t="s">
        <v>24</v>
      </c>
    </row>
    <row r="11438" spans="1:12" hidden="1" x14ac:dyDescent="0.2">
      <c r="A11438" t="s">
        <v>60</v>
      </c>
      <c r="B11438" t="s">
        <v>1590</v>
      </c>
      <c r="C11438" t="s">
        <v>1552</v>
      </c>
      <c r="E11438" t="s">
        <v>1555</v>
      </c>
      <c r="F11438" t="s">
        <v>1554</v>
      </c>
      <c r="G11438" t="s">
        <v>31</v>
      </c>
      <c r="H11438" t="s">
        <v>64</v>
      </c>
      <c r="I11438">
        <v>3</v>
      </c>
      <c r="J11438">
        <v>42.83</v>
      </c>
      <c r="K11438">
        <v>128.49</v>
      </c>
      <c r="L11438" t="s">
        <v>24</v>
      </c>
    </row>
    <row r="11439" spans="1:12" hidden="1" x14ac:dyDescent="0.2">
      <c r="A11439" t="s">
        <v>60</v>
      </c>
      <c r="B11439" t="s">
        <v>1590</v>
      </c>
      <c r="C11439" t="s">
        <v>1552</v>
      </c>
      <c r="E11439" t="s">
        <v>1569</v>
      </c>
      <c r="F11439" t="s">
        <v>1570</v>
      </c>
      <c r="G11439" t="s">
        <v>63</v>
      </c>
      <c r="H11439" t="s">
        <v>23</v>
      </c>
      <c r="I11439">
        <v>2.5</v>
      </c>
      <c r="J11439">
        <v>42.83</v>
      </c>
      <c r="K11439">
        <v>107.075</v>
      </c>
    </row>
    <row r="11440" spans="1:12" hidden="1" x14ac:dyDescent="0.2">
      <c r="A11440" t="s">
        <v>60</v>
      </c>
      <c r="B11440" t="s">
        <v>1590</v>
      </c>
      <c r="C11440" t="s">
        <v>1552</v>
      </c>
      <c r="E11440" t="s">
        <v>1595</v>
      </c>
      <c r="F11440" t="s">
        <v>1596</v>
      </c>
      <c r="G11440" t="s">
        <v>396</v>
      </c>
      <c r="H11440" t="s">
        <v>32</v>
      </c>
      <c r="I11440">
        <v>2.5</v>
      </c>
      <c r="J11440">
        <v>42.83</v>
      </c>
      <c r="K11440">
        <v>107.075</v>
      </c>
    </row>
    <row r="11441" spans="1:12" hidden="1" x14ac:dyDescent="0.2">
      <c r="A11441" t="s">
        <v>60</v>
      </c>
      <c r="B11441" t="s">
        <v>1590</v>
      </c>
      <c r="C11441" t="s">
        <v>1552</v>
      </c>
      <c r="E11441" t="s">
        <v>1592</v>
      </c>
      <c r="F11441" t="s">
        <v>1573</v>
      </c>
      <c r="G11441" t="s">
        <v>63</v>
      </c>
      <c r="I11441">
        <v>1</v>
      </c>
      <c r="J11441">
        <v>42.83</v>
      </c>
      <c r="K11441">
        <v>42.83</v>
      </c>
    </row>
    <row r="11442" spans="1:12" hidden="1" x14ac:dyDescent="0.2">
      <c r="A11442" t="s">
        <v>67</v>
      </c>
      <c r="B11442" t="s">
        <v>1590</v>
      </c>
      <c r="C11442" t="s">
        <v>1552</v>
      </c>
      <c r="E11442" t="s">
        <v>1592</v>
      </c>
      <c r="F11442" t="s">
        <v>1573</v>
      </c>
      <c r="G11442" t="s">
        <v>63</v>
      </c>
      <c r="I11442">
        <v>3</v>
      </c>
      <c r="J11442">
        <v>42.83</v>
      </c>
      <c r="K11442">
        <v>128.49</v>
      </c>
    </row>
    <row r="11443" spans="1:12" hidden="1" x14ac:dyDescent="0.2">
      <c r="A11443" t="s">
        <v>67</v>
      </c>
      <c r="B11443" t="s">
        <v>1590</v>
      </c>
      <c r="C11443" t="s">
        <v>1552</v>
      </c>
      <c r="E11443" t="s">
        <v>1555</v>
      </c>
      <c r="F11443" t="s">
        <v>1554</v>
      </c>
      <c r="G11443" t="s">
        <v>31</v>
      </c>
      <c r="H11443" t="s">
        <v>64</v>
      </c>
      <c r="I11443">
        <v>3</v>
      </c>
      <c r="J11443">
        <v>42.83</v>
      </c>
      <c r="K11443">
        <v>128.49</v>
      </c>
      <c r="L11443" t="s">
        <v>24</v>
      </c>
    </row>
    <row r="11444" spans="1:12" hidden="1" x14ac:dyDescent="0.2">
      <c r="A11444" t="s">
        <v>67</v>
      </c>
      <c r="B11444" t="s">
        <v>1590</v>
      </c>
      <c r="C11444" t="s">
        <v>1552</v>
      </c>
      <c r="E11444" t="s">
        <v>1591</v>
      </c>
      <c r="F11444" t="s">
        <v>1554</v>
      </c>
      <c r="G11444" t="s">
        <v>31</v>
      </c>
      <c r="H11444" t="s">
        <v>64</v>
      </c>
      <c r="I11444">
        <v>2</v>
      </c>
      <c r="J11444">
        <v>42.83</v>
      </c>
      <c r="K11444">
        <v>85.66</v>
      </c>
      <c r="L11444" t="s">
        <v>24</v>
      </c>
    </row>
    <row r="11445" spans="1:12" hidden="1" x14ac:dyDescent="0.2">
      <c r="A11445" t="s">
        <v>67</v>
      </c>
      <c r="B11445" t="s">
        <v>1590</v>
      </c>
      <c r="C11445" t="s">
        <v>1552</v>
      </c>
      <c r="E11445" t="s">
        <v>1556</v>
      </c>
      <c r="F11445" t="s">
        <v>1554</v>
      </c>
      <c r="G11445" t="s">
        <v>31</v>
      </c>
      <c r="H11445" t="s">
        <v>64</v>
      </c>
      <c r="I11445">
        <v>7</v>
      </c>
      <c r="J11445">
        <v>42.83</v>
      </c>
      <c r="K11445">
        <v>299.81</v>
      </c>
      <c r="L11445" t="s">
        <v>24</v>
      </c>
    </row>
    <row r="11446" spans="1:12" hidden="1" x14ac:dyDescent="0.2">
      <c r="A11446" t="s">
        <v>67</v>
      </c>
      <c r="B11446" t="s">
        <v>1590</v>
      </c>
      <c r="C11446" t="s">
        <v>1552</v>
      </c>
      <c r="E11446" t="s">
        <v>18</v>
      </c>
      <c r="I11446">
        <v>6</v>
      </c>
      <c r="J11446">
        <v>42.83</v>
      </c>
      <c r="K11446">
        <v>256.98</v>
      </c>
    </row>
    <row r="11447" spans="1:12" hidden="1" x14ac:dyDescent="0.2">
      <c r="A11447" t="s">
        <v>67</v>
      </c>
      <c r="B11447" t="s">
        <v>1590</v>
      </c>
      <c r="C11447" t="s">
        <v>1552</v>
      </c>
      <c r="E11447" t="s">
        <v>557</v>
      </c>
      <c r="I11447">
        <v>2</v>
      </c>
      <c r="J11447">
        <v>42.83</v>
      </c>
      <c r="K11447">
        <v>85.66</v>
      </c>
    </row>
    <row r="11448" spans="1:12" hidden="1" x14ac:dyDescent="0.2">
      <c r="A11448" t="s">
        <v>67</v>
      </c>
      <c r="B11448" t="s">
        <v>1590</v>
      </c>
      <c r="C11448" t="s">
        <v>1552</v>
      </c>
      <c r="E11448" t="s">
        <v>19</v>
      </c>
      <c r="I11448">
        <v>2</v>
      </c>
      <c r="J11448">
        <v>42.83</v>
      </c>
      <c r="K11448">
        <v>85.66</v>
      </c>
    </row>
    <row r="11449" spans="1:12" hidden="1" x14ac:dyDescent="0.2">
      <c r="A11449" t="s">
        <v>67</v>
      </c>
      <c r="B11449" t="s">
        <v>1590</v>
      </c>
      <c r="C11449" t="s">
        <v>1552</v>
      </c>
      <c r="E11449" t="s">
        <v>20</v>
      </c>
      <c r="I11449">
        <v>6</v>
      </c>
      <c r="J11449">
        <v>42.83</v>
      </c>
      <c r="K11449">
        <v>256.98</v>
      </c>
    </row>
    <row r="11450" spans="1:12" hidden="1" x14ac:dyDescent="0.2">
      <c r="A11450" t="s">
        <v>68</v>
      </c>
      <c r="B11450" t="s">
        <v>1590</v>
      </c>
      <c r="C11450" t="s">
        <v>1552</v>
      </c>
      <c r="E11450" t="s">
        <v>20</v>
      </c>
      <c r="I11450">
        <v>1.5</v>
      </c>
      <c r="J11450">
        <v>42.83</v>
      </c>
      <c r="K11450">
        <v>64.245000000000005</v>
      </c>
    </row>
    <row r="11451" spans="1:12" hidden="1" x14ac:dyDescent="0.2">
      <c r="A11451" t="s">
        <v>68</v>
      </c>
      <c r="B11451" t="s">
        <v>1590</v>
      </c>
      <c r="C11451" t="s">
        <v>1552</v>
      </c>
      <c r="E11451" t="s">
        <v>17</v>
      </c>
      <c r="I11451">
        <v>7.75</v>
      </c>
      <c r="J11451">
        <v>42.83</v>
      </c>
      <c r="K11451">
        <v>331.9325</v>
      </c>
    </row>
    <row r="11452" spans="1:12" hidden="1" x14ac:dyDescent="0.2">
      <c r="A11452" t="s">
        <v>68</v>
      </c>
      <c r="B11452" t="s">
        <v>1590</v>
      </c>
      <c r="C11452" t="s">
        <v>1552</v>
      </c>
      <c r="E11452" t="s">
        <v>46</v>
      </c>
      <c r="I11452">
        <v>7.75</v>
      </c>
      <c r="J11452">
        <v>42.83</v>
      </c>
      <c r="K11452">
        <v>331.9325</v>
      </c>
    </row>
    <row r="11453" spans="1:12" hidden="1" x14ac:dyDescent="0.2">
      <c r="A11453" t="s">
        <v>68</v>
      </c>
      <c r="B11453" t="s">
        <v>1590</v>
      </c>
      <c r="C11453" t="s">
        <v>1552</v>
      </c>
      <c r="E11453" t="s">
        <v>19</v>
      </c>
      <c r="I11453">
        <v>1.5</v>
      </c>
      <c r="J11453">
        <v>42.83</v>
      </c>
      <c r="K11453">
        <v>64.245000000000005</v>
      </c>
    </row>
    <row r="11454" spans="1:12" hidden="1" x14ac:dyDescent="0.2">
      <c r="A11454" t="s">
        <v>68</v>
      </c>
      <c r="B11454" t="s">
        <v>1590</v>
      </c>
      <c r="C11454" t="s">
        <v>1552</v>
      </c>
      <c r="E11454" t="s">
        <v>557</v>
      </c>
      <c r="I11454">
        <v>1.5</v>
      </c>
      <c r="J11454">
        <v>42.83</v>
      </c>
      <c r="K11454">
        <v>64.245000000000005</v>
      </c>
    </row>
    <row r="11455" spans="1:12" hidden="1" x14ac:dyDescent="0.2">
      <c r="A11455" t="s">
        <v>68</v>
      </c>
      <c r="B11455" t="s">
        <v>1590</v>
      </c>
      <c r="C11455" t="s">
        <v>1552</v>
      </c>
      <c r="E11455" t="s">
        <v>1591</v>
      </c>
      <c r="F11455" t="s">
        <v>1554</v>
      </c>
      <c r="G11455" t="s">
        <v>31</v>
      </c>
      <c r="H11455" t="s">
        <v>64</v>
      </c>
      <c r="I11455">
        <v>9</v>
      </c>
      <c r="J11455">
        <v>42.83</v>
      </c>
      <c r="K11455">
        <v>385.47</v>
      </c>
      <c r="L11455" t="s">
        <v>24</v>
      </c>
    </row>
    <row r="11456" spans="1:12" hidden="1" x14ac:dyDescent="0.2">
      <c r="A11456" t="s">
        <v>68</v>
      </c>
      <c r="B11456" t="s">
        <v>1590</v>
      </c>
      <c r="C11456" t="s">
        <v>1552</v>
      </c>
      <c r="E11456" t="s">
        <v>1555</v>
      </c>
      <c r="F11456" t="s">
        <v>1554</v>
      </c>
      <c r="G11456" t="s">
        <v>31</v>
      </c>
      <c r="H11456" t="s">
        <v>64</v>
      </c>
      <c r="I11456">
        <v>1</v>
      </c>
      <c r="J11456">
        <v>42.83</v>
      </c>
      <c r="K11456">
        <v>42.83</v>
      </c>
      <c r="L11456" t="s">
        <v>24</v>
      </c>
    </row>
    <row r="11457" spans="1:12" hidden="1" x14ac:dyDescent="0.2">
      <c r="A11457" t="s">
        <v>68</v>
      </c>
      <c r="B11457" t="s">
        <v>1590</v>
      </c>
      <c r="C11457" t="s">
        <v>1552</v>
      </c>
      <c r="E11457" t="s">
        <v>1592</v>
      </c>
      <c r="F11457" t="s">
        <v>1573</v>
      </c>
      <c r="G11457" t="s">
        <v>63</v>
      </c>
      <c r="I11457">
        <v>1</v>
      </c>
      <c r="J11457">
        <v>42.83</v>
      </c>
      <c r="K11457">
        <v>42.83</v>
      </c>
    </row>
    <row r="11458" spans="1:12" hidden="1" x14ac:dyDescent="0.2">
      <c r="A11458" t="s">
        <v>69</v>
      </c>
      <c r="B11458" t="s">
        <v>1590</v>
      </c>
      <c r="C11458" t="s">
        <v>1552</v>
      </c>
      <c r="E11458" t="s">
        <v>1592</v>
      </c>
      <c r="F11458" t="s">
        <v>1573</v>
      </c>
      <c r="G11458" t="s">
        <v>63</v>
      </c>
      <c r="I11458">
        <v>4</v>
      </c>
      <c r="J11458">
        <v>42.83</v>
      </c>
      <c r="K11458">
        <v>171.32</v>
      </c>
    </row>
    <row r="11459" spans="1:12" hidden="1" x14ac:dyDescent="0.2">
      <c r="A11459" t="s">
        <v>69</v>
      </c>
      <c r="B11459" t="s">
        <v>1590</v>
      </c>
      <c r="C11459" t="s">
        <v>1552</v>
      </c>
      <c r="E11459" t="s">
        <v>1555</v>
      </c>
      <c r="F11459" t="s">
        <v>1554</v>
      </c>
      <c r="G11459" t="s">
        <v>31</v>
      </c>
      <c r="H11459" t="s">
        <v>64</v>
      </c>
      <c r="I11459">
        <v>4</v>
      </c>
      <c r="J11459">
        <v>42.83</v>
      </c>
      <c r="K11459">
        <v>171.32</v>
      </c>
      <c r="L11459" t="s">
        <v>24</v>
      </c>
    </row>
    <row r="11460" spans="1:12" hidden="1" x14ac:dyDescent="0.2">
      <c r="A11460" t="s">
        <v>69</v>
      </c>
      <c r="B11460" t="s">
        <v>1590</v>
      </c>
      <c r="C11460" t="s">
        <v>1552</v>
      </c>
      <c r="E11460" t="s">
        <v>1591</v>
      </c>
      <c r="F11460" t="s">
        <v>1554</v>
      </c>
      <c r="G11460" t="s">
        <v>31</v>
      </c>
      <c r="H11460" t="s">
        <v>64</v>
      </c>
      <c r="I11460">
        <v>3</v>
      </c>
      <c r="J11460">
        <v>42.83</v>
      </c>
      <c r="K11460">
        <v>128.49</v>
      </c>
      <c r="L11460" t="s">
        <v>24</v>
      </c>
    </row>
    <row r="11461" spans="1:12" hidden="1" x14ac:dyDescent="0.2">
      <c r="A11461" t="s">
        <v>69</v>
      </c>
      <c r="B11461" t="s">
        <v>1590</v>
      </c>
      <c r="C11461" t="s">
        <v>1552</v>
      </c>
      <c r="E11461" t="s">
        <v>1556</v>
      </c>
      <c r="F11461" t="s">
        <v>1554</v>
      </c>
      <c r="G11461" t="s">
        <v>31</v>
      </c>
      <c r="H11461" t="s">
        <v>64</v>
      </c>
      <c r="I11461">
        <v>6.75</v>
      </c>
      <c r="J11461">
        <v>42.83</v>
      </c>
      <c r="K11461">
        <v>289.10250000000002</v>
      </c>
      <c r="L11461" t="s">
        <v>24</v>
      </c>
    </row>
    <row r="11462" spans="1:12" hidden="1" x14ac:dyDescent="0.2">
      <c r="A11462" t="s">
        <v>69</v>
      </c>
      <c r="B11462" t="s">
        <v>1590</v>
      </c>
      <c r="C11462" t="s">
        <v>1552</v>
      </c>
      <c r="E11462" t="s">
        <v>557</v>
      </c>
      <c r="I11462">
        <v>4</v>
      </c>
      <c r="J11462">
        <v>42.83</v>
      </c>
      <c r="K11462">
        <v>171.32</v>
      </c>
    </row>
    <row r="11463" spans="1:12" hidden="1" x14ac:dyDescent="0.2">
      <c r="A11463" t="s">
        <v>69</v>
      </c>
      <c r="B11463" t="s">
        <v>1590</v>
      </c>
      <c r="C11463" t="s">
        <v>1552</v>
      </c>
      <c r="E11463" t="s">
        <v>19</v>
      </c>
      <c r="I11463">
        <v>1.5</v>
      </c>
      <c r="J11463">
        <v>42.83</v>
      </c>
      <c r="K11463">
        <v>64.245000000000005</v>
      </c>
    </row>
    <row r="11464" spans="1:12" hidden="1" x14ac:dyDescent="0.2">
      <c r="A11464" t="s">
        <v>70</v>
      </c>
      <c r="B11464" t="s">
        <v>1590</v>
      </c>
      <c r="C11464" t="s">
        <v>1552</v>
      </c>
      <c r="E11464" t="s">
        <v>557</v>
      </c>
      <c r="I11464">
        <v>1</v>
      </c>
      <c r="J11464">
        <v>42.83</v>
      </c>
      <c r="K11464">
        <v>42.83</v>
      </c>
    </row>
    <row r="11465" spans="1:12" hidden="1" x14ac:dyDescent="0.2">
      <c r="A11465" t="s">
        <v>70</v>
      </c>
      <c r="B11465" t="s">
        <v>1590</v>
      </c>
      <c r="C11465" t="s">
        <v>1552</v>
      </c>
      <c r="E11465" t="s">
        <v>46</v>
      </c>
      <c r="I11465">
        <v>7.75</v>
      </c>
      <c r="J11465">
        <v>42.83</v>
      </c>
      <c r="K11465">
        <v>331.9325</v>
      </c>
    </row>
    <row r="11466" spans="1:12" hidden="1" x14ac:dyDescent="0.2">
      <c r="A11466" t="s">
        <v>70</v>
      </c>
      <c r="B11466" t="s">
        <v>1590</v>
      </c>
      <c r="C11466" t="s">
        <v>1552</v>
      </c>
      <c r="E11466" t="s">
        <v>17</v>
      </c>
      <c r="I11466">
        <v>15.5</v>
      </c>
      <c r="J11466">
        <v>42.83</v>
      </c>
      <c r="K11466">
        <v>663.86500000000001</v>
      </c>
    </row>
    <row r="11467" spans="1:12" hidden="1" x14ac:dyDescent="0.2">
      <c r="A11467" t="s">
        <v>70</v>
      </c>
      <c r="B11467" t="s">
        <v>1590</v>
      </c>
      <c r="C11467" t="s">
        <v>1552</v>
      </c>
      <c r="E11467" t="s">
        <v>1556</v>
      </c>
      <c r="F11467" t="s">
        <v>1554</v>
      </c>
      <c r="G11467" t="s">
        <v>31</v>
      </c>
      <c r="H11467" t="s">
        <v>64</v>
      </c>
      <c r="I11467">
        <v>4.75</v>
      </c>
      <c r="J11467">
        <v>42.83</v>
      </c>
      <c r="K11467">
        <v>203.4425</v>
      </c>
      <c r="L11467" t="s">
        <v>24</v>
      </c>
    </row>
    <row r="11468" spans="1:12" hidden="1" x14ac:dyDescent="0.2">
      <c r="A11468" t="s">
        <v>70</v>
      </c>
      <c r="B11468" t="s">
        <v>1590</v>
      </c>
      <c r="C11468" t="s">
        <v>1552</v>
      </c>
      <c r="E11468" t="s">
        <v>1555</v>
      </c>
      <c r="F11468" t="s">
        <v>1554</v>
      </c>
      <c r="G11468" t="s">
        <v>31</v>
      </c>
      <c r="H11468" t="s">
        <v>64</v>
      </c>
      <c r="I11468">
        <v>2</v>
      </c>
      <c r="J11468">
        <v>42.83</v>
      </c>
      <c r="K11468">
        <v>85.66</v>
      </c>
      <c r="L11468" t="s">
        <v>24</v>
      </c>
    </row>
    <row r="11469" spans="1:12" hidden="1" x14ac:dyDescent="0.2">
      <c r="A11469" t="s">
        <v>71</v>
      </c>
      <c r="B11469" t="s">
        <v>1590</v>
      </c>
      <c r="C11469" t="s">
        <v>1552</v>
      </c>
      <c r="E11469" t="s">
        <v>1555</v>
      </c>
      <c r="F11469" t="s">
        <v>1554</v>
      </c>
      <c r="G11469" t="s">
        <v>31</v>
      </c>
      <c r="H11469" t="s">
        <v>64</v>
      </c>
      <c r="I11469">
        <v>1</v>
      </c>
      <c r="J11469">
        <v>42.83</v>
      </c>
      <c r="K11469">
        <v>42.83</v>
      </c>
      <c r="L11469" t="s">
        <v>24</v>
      </c>
    </row>
    <row r="11470" spans="1:12" hidden="1" x14ac:dyDescent="0.2">
      <c r="A11470" t="s">
        <v>71</v>
      </c>
      <c r="B11470" t="s">
        <v>1590</v>
      </c>
      <c r="C11470" t="s">
        <v>1552</v>
      </c>
      <c r="E11470" t="s">
        <v>1592</v>
      </c>
      <c r="F11470" t="s">
        <v>1573</v>
      </c>
      <c r="G11470" t="s">
        <v>63</v>
      </c>
      <c r="I11470">
        <v>1</v>
      </c>
      <c r="J11470">
        <v>42.83</v>
      </c>
      <c r="K11470">
        <v>42.83</v>
      </c>
    </row>
    <row r="11471" spans="1:12" hidden="1" x14ac:dyDescent="0.2">
      <c r="A11471" t="s">
        <v>71</v>
      </c>
      <c r="B11471" t="s">
        <v>1590</v>
      </c>
      <c r="C11471" t="s">
        <v>1552</v>
      </c>
      <c r="E11471" t="s">
        <v>1556</v>
      </c>
      <c r="F11471" t="s">
        <v>1554</v>
      </c>
      <c r="G11471" t="s">
        <v>31</v>
      </c>
      <c r="H11471" t="s">
        <v>64</v>
      </c>
      <c r="I11471">
        <v>10</v>
      </c>
      <c r="J11471">
        <v>42.83</v>
      </c>
      <c r="K11471">
        <v>428.3</v>
      </c>
      <c r="L11471" t="s">
        <v>24</v>
      </c>
    </row>
    <row r="11472" spans="1:12" hidden="1" x14ac:dyDescent="0.2">
      <c r="A11472" t="s">
        <v>71</v>
      </c>
      <c r="B11472" t="s">
        <v>1590</v>
      </c>
      <c r="C11472" t="s">
        <v>1552</v>
      </c>
      <c r="E11472" t="s">
        <v>1593</v>
      </c>
      <c r="F11472" t="s">
        <v>1594</v>
      </c>
      <c r="G11472" t="s">
        <v>63</v>
      </c>
      <c r="H11472" t="s">
        <v>23</v>
      </c>
      <c r="I11472">
        <v>2</v>
      </c>
      <c r="J11472">
        <v>42.83</v>
      </c>
      <c r="K11472">
        <v>85.66</v>
      </c>
      <c r="L11472" t="s">
        <v>24</v>
      </c>
    </row>
    <row r="11473" spans="1:12" hidden="1" x14ac:dyDescent="0.2">
      <c r="A11473" t="s">
        <v>71</v>
      </c>
      <c r="B11473" t="s">
        <v>1590</v>
      </c>
      <c r="C11473" t="s">
        <v>1552</v>
      </c>
      <c r="E11473" t="s">
        <v>710</v>
      </c>
      <c r="F11473" t="s">
        <v>711</v>
      </c>
      <c r="G11473" t="s">
        <v>63</v>
      </c>
      <c r="H11473" t="s">
        <v>712</v>
      </c>
      <c r="I11473">
        <v>2</v>
      </c>
      <c r="J11473">
        <v>42.83</v>
      </c>
      <c r="K11473">
        <v>85.66</v>
      </c>
    </row>
    <row r="11474" spans="1:12" hidden="1" x14ac:dyDescent="0.2">
      <c r="A11474" t="s">
        <v>71</v>
      </c>
      <c r="B11474" t="s">
        <v>1590</v>
      </c>
      <c r="C11474" t="s">
        <v>1552</v>
      </c>
      <c r="E11474" t="s">
        <v>18</v>
      </c>
      <c r="I11474">
        <v>1</v>
      </c>
      <c r="J11474">
        <v>42.83</v>
      </c>
      <c r="K11474">
        <v>42.83</v>
      </c>
    </row>
    <row r="11475" spans="1:12" hidden="1" x14ac:dyDescent="0.2">
      <c r="A11475" t="s">
        <v>71</v>
      </c>
      <c r="B11475" t="s">
        <v>1590</v>
      </c>
      <c r="C11475" t="s">
        <v>1552</v>
      </c>
      <c r="E11475" t="s">
        <v>79</v>
      </c>
      <c r="I11475">
        <v>2</v>
      </c>
      <c r="J11475">
        <v>42.83</v>
      </c>
      <c r="K11475">
        <v>85.66</v>
      </c>
    </row>
    <row r="11476" spans="1:12" hidden="1" x14ac:dyDescent="0.2">
      <c r="A11476" t="s">
        <v>71</v>
      </c>
      <c r="B11476" t="s">
        <v>1590</v>
      </c>
      <c r="C11476" t="s">
        <v>1552</v>
      </c>
      <c r="E11476" t="s">
        <v>19</v>
      </c>
      <c r="I11476">
        <v>2</v>
      </c>
      <c r="J11476">
        <v>42.83</v>
      </c>
      <c r="K11476">
        <v>85.66</v>
      </c>
    </row>
    <row r="11477" spans="1:12" hidden="1" x14ac:dyDescent="0.2">
      <c r="A11477" t="s">
        <v>71</v>
      </c>
      <c r="B11477" t="s">
        <v>1590</v>
      </c>
      <c r="C11477" t="s">
        <v>1552</v>
      </c>
      <c r="E11477" t="s">
        <v>20</v>
      </c>
      <c r="I11477">
        <v>10</v>
      </c>
      <c r="J11477">
        <v>42.83</v>
      </c>
      <c r="K11477">
        <v>428.3</v>
      </c>
    </row>
    <row r="11478" spans="1:12" hidden="1" x14ac:dyDescent="0.2">
      <c r="A11478" t="s">
        <v>72</v>
      </c>
      <c r="B11478" t="s">
        <v>1590</v>
      </c>
      <c r="C11478" t="s">
        <v>1552</v>
      </c>
      <c r="E11478" t="s">
        <v>20</v>
      </c>
      <c r="I11478">
        <v>5</v>
      </c>
      <c r="J11478">
        <v>42.83</v>
      </c>
      <c r="K11478">
        <v>214.15</v>
      </c>
    </row>
    <row r="11479" spans="1:12" hidden="1" x14ac:dyDescent="0.2">
      <c r="A11479" t="s">
        <v>72</v>
      </c>
      <c r="B11479" t="s">
        <v>1590</v>
      </c>
      <c r="C11479" t="s">
        <v>1552</v>
      </c>
      <c r="E11479" t="s">
        <v>79</v>
      </c>
      <c r="I11479">
        <v>2</v>
      </c>
      <c r="J11479">
        <v>42.83</v>
      </c>
      <c r="K11479">
        <v>85.66</v>
      </c>
    </row>
    <row r="11480" spans="1:12" hidden="1" x14ac:dyDescent="0.2">
      <c r="A11480" t="s">
        <v>72</v>
      </c>
      <c r="B11480" t="s">
        <v>1590</v>
      </c>
      <c r="C11480" t="s">
        <v>1552</v>
      </c>
      <c r="E11480" t="s">
        <v>1592</v>
      </c>
      <c r="F11480" t="s">
        <v>1573</v>
      </c>
      <c r="G11480" t="s">
        <v>63</v>
      </c>
      <c r="I11480">
        <v>3</v>
      </c>
      <c r="J11480">
        <v>42.83</v>
      </c>
      <c r="K11480">
        <v>128.49</v>
      </c>
    </row>
    <row r="11481" spans="1:12" hidden="1" x14ac:dyDescent="0.2">
      <c r="A11481" t="s">
        <v>72</v>
      </c>
      <c r="B11481" t="s">
        <v>1590</v>
      </c>
      <c r="C11481" t="s">
        <v>1552</v>
      </c>
      <c r="E11481" t="s">
        <v>1555</v>
      </c>
      <c r="F11481" t="s">
        <v>1554</v>
      </c>
      <c r="G11481" t="s">
        <v>31</v>
      </c>
      <c r="H11481" t="s">
        <v>64</v>
      </c>
      <c r="I11481">
        <v>2</v>
      </c>
      <c r="J11481">
        <v>42.83</v>
      </c>
      <c r="K11481">
        <v>85.66</v>
      </c>
      <c r="L11481" t="s">
        <v>24</v>
      </c>
    </row>
    <row r="11482" spans="1:12" hidden="1" x14ac:dyDescent="0.2">
      <c r="A11482" t="s">
        <v>72</v>
      </c>
      <c r="B11482" t="s">
        <v>1590</v>
      </c>
      <c r="C11482" t="s">
        <v>1552</v>
      </c>
      <c r="E11482" t="s">
        <v>1556</v>
      </c>
      <c r="F11482" t="s">
        <v>1554</v>
      </c>
      <c r="G11482" t="s">
        <v>31</v>
      </c>
      <c r="H11482" t="s">
        <v>64</v>
      </c>
      <c r="I11482">
        <v>2.75</v>
      </c>
      <c r="J11482">
        <v>42.83</v>
      </c>
      <c r="K11482">
        <v>117.7825</v>
      </c>
      <c r="L11482" t="s">
        <v>24</v>
      </c>
    </row>
    <row r="11483" spans="1:12" hidden="1" x14ac:dyDescent="0.2">
      <c r="A11483" t="s">
        <v>72</v>
      </c>
      <c r="B11483" t="s">
        <v>1590</v>
      </c>
      <c r="C11483" t="s">
        <v>1552</v>
      </c>
      <c r="E11483" t="s">
        <v>710</v>
      </c>
      <c r="F11483" t="s">
        <v>711</v>
      </c>
      <c r="G11483" t="s">
        <v>63</v>
      </c>
      <c r="H11483" t="s">
        <v>712</v>
      </c>
      <c r="I11483">
        <v>8.5</v>
      </c>
      <c r="J11483">
        <v>42.83</v>
      </c>
      <c r="K11483">
        <v>364.05500000000001</v>
      </c>
    </row>
    <row r="11484" spans="1:12" hidden="1" x14ac:dyDescent="0.2">
      <c r="A11484" t="s">
        <v>74</v>
      </c>
      <c r="B11484" t="s">
        <v>1590</v>
      </c>
      <c r="C11484" t="s">
        <v>1552</v>
      </c>
      <c r="E11484" t="s">
        <v>557</v>
      </c>
      <c r="I11484">
        <v>2.5</v>
      </c>
      <c r="J11484">
        <v>42.83</v>
      </c>
      <c r="K11484">
        <v>107.075</v>
      </c>
    </row>
    <row r="11485" spans="1:12" hidden="1" x14ac:dyDescent="0.2">
      <c r="A11485" t="s">
        <v>74</v>
      </c>
      <c r="B11485" t="s">
        <v>1590</v>
      </c>
      <c r="C11485" t="s">
        <v>1552</v>
      </c>
      <c r="E11485" t="s">
        <v>20</v>
      </c>
      <c r="I11485">
        <v>9.5</v>
      </c>
      <c r="J11485">
        <v>42.83</v>
      </c>
      <c r="K11485">
        <v>406.88499999999999</v>
      </c>
    </row>
    <row r="11486" spans="1:12" hidden="1" x14ac:dyDescent="0.2">
      <c r="A11486" t="s">
        <v>74</v>
      </c>
      <c r="B11486" t="s">
        <v>1590</v>
      </c>
      <c r="C11486" t="s">
        <v>1552</v>
      </c>
      <c r="E11486" t="s">
        <v>1563</v>
      </c>
      <c r="F11486" t="s">
        <v>1564</v>
      </c>
      <c r="G11486" t="s">
        <v>31</v>
      </c>
      <c r="H11486" t="s">
        <v>23</v>
      </c>
      <c r="I11486">
        <v>1</v>
      </c>
      <c r="J11486">
        <v>42.83</v>
      </c>
      <c r="K11486">
        <v>42.83</v>
      </c>
      <c r="L11486" t="s">
        <v>24</v>
      </c>
    </row>
    <row r="11487" spans="1:12" hidden="1" x14ac:dyDescent="0.2">
      <c r="A11487" t="s">
        <v>74</v>
      </c>
      <c r="B11487" t="s">
        <v>1590</v>
      </c>
      <c r="C11487" t="s">
        <v>1552</v>
      </c>
      <c r="E11487" t="s">
        <v>710</v>
      </c>
      <c r="F11487" t="s">
        <v>711</v>
      </c>
      <c r="G11487" t="s">
        <v>63</v>
      </c>
      <c r="H11487" t="s">
        <v>712</v>
      </c>
      <c r="I11487">
        <v>2</v>
      </c>
      <c r="J11487">
        <v>42.83</v>
      </c>
      <c r="K11487">
        <v>85.66</v>
      </c>
    </row>
    <row r="11488" spans="1:12" hidden="1" x14ac:dyDescent="0.2">
      <c r="A11488" t="s">
        <v>74</v>
      </c>
      <c r="B11488" t="s">
        <v>1590</v>
      </c>
      <c r="C11488" t="s">
        <v>1552</v>
      </c>
      <c r="E11488" t="s">
        <v>1556</v>
      </c>
      <c r="F11488" t="s">
        <v>1554</v>
      </c>
      <c r="G11488" t="s">
        <v>31</v>
      </c>
      <c r="H11488" t="s">
        <v>64</v>
      </c>
      <c r="I11488">
        <v>1.75</v>
      </c>
      <c r="J11488">
        <v>42.83</v>
      </c>
      <c r="K11488">
        <v>74.952500000000001</v>
      </c>
      <c r="L11488" t="s">
        <v>24</v>
      </c>
    </row>
    <row r="11489" spans="1:12" hidden="1" x14ac:dyDescent="0.2">
      <c r="A11489" t="s">
        <v>74</v>
      </c>
      <c r="B11489" t="s">
        <v>1590</v>
      </c>
      <c r="C11489" t="s">
        <v>1552</v>
      </c>
      <c r="E11489" t="s">
        <v>1591</v>
      </c>
      <c r="F11489" t="s">
        <v>1554</v>
      </c>
      <c r="G11489" t="s">
        <v>31</v>
      </c>
      <c r="H11489" t="s">
        <v>64</v>
      </c>
      <c r="I11489">
        <v>1</v>
      </c>
      <c r="J11489">
        <v>42.83</v>
      </c>
      <c r="K11489">
        <v>42.83</v>
      </c>
      <c r="L11489" t="s">
        <v>24</v>
      </c>
    </row>
    <row r="11490" spans="1:12" hidden="1" x14ac:dyDescent="0.2">
      <c r="A11490" t="s">
        <v>74</v>
      </c>
      <c r="B11490" t="s">
        <v>1590</v>
      </c>
      <c r="C11490" t="s">
        <v>1552</v>
      </c>
      <c r="E11490" t="s">
        <v>1555</v>
      </c>
      <c r="F11490" t="s">
        <v>1554</v>
      </c>
      <c r="G11490" t="s">
        <v>31</v>
      </c>
      <c r="H11490" t="s">
        <v>64</v>
      </c>
      <c r="I11490">
        <v>3</v>
      </c>
      <c r="J11490">
        <v>42.83</v>
      </c>
      <c r="K11490">
        <v>128.49</v>
      </c>
      <c r="L11490" t="s">
        <v>24</v>
      </c>
    </row>
    <row r="11491" spans="1:12" hidden="1" x14ac:dyDescent="0.2">
      <c r="A11491" t="s">
        <v>74</v>
      </c>
      <c r="B11491" t="s">
        <v>1590</v>
      </c>
      <c r="C11491" t="s">
        <v>1552</v>
      </c>
      <c r="E11491" t="s">
        <v>1569</v>
      </c>
      <c r="F11491" t="s">
        <v>1570</v>
      </c>
      <c r="G11491" t="s">
        <v>63</v>
      </c>
      <c r="H11491" t="s">
        <v>23</v>
      </c>
      <c r="I11491">
        <v>2.5</v>
      </c>
      <c r="J11491">
        <v>42.83</v>
      </c>
      <c r="K11491">
        <v>107.075</v>
      </c>
    </row>
    <row r="11492" spans="1:12" hidden="1" x14ac:dyDescent="0.2">
      <c r="A11492" t="s">
        <v>75</v>
      </c>
      <c r="B11492" t="s">
        <v>1590</v>
      </c>
      <c r="C11492" t="s">
        <v>1552</v>
      </c>
      <c r="E11492" t="s">
        <v>1555</v>
      </c>
      <c r="F11492" t="s">
        <v>1554</v>
      </c>
      <c r="G11492" t="s">
        <v>31</v>
      </c>
      <c r="H11492" t="s">
        <v>64</v>
      </c>
      <c r="I11492">
        <v>4</v>
      </c>
      <c r="J11492">
        <v>42.83</v>
      </c>
      <c r="K11492">
        <v>171.32</v>
      </c>
      <c r="L11492" t="s">
        <v>24</v>
      </c>
    </row>
    <row r="11493" spans="1:12" hidden="1" x14ac:dyDescent="0.2">
      <c r="A11493" t="s">
        <v>75</v>
      </c>
      <c r="B11493" t="s">
        <v>1590</v>
      </c>
      <c r="C11493" t="s">
        <v>1552</v>
      </c>
      <c r="E11493" t="s">
        <v>1556</v>
      </c>
      <c r="F11493" t="s">
        <v>1554</v>
      </c>
      <c r="G11493" t="s">
        <v>31</v>
      </c>
      <c r="H11493" t="s">
        <v>64</v>
      </c>
      <c r="I11493">
        <v>3.5</v>
      </c>
      <c r="J11493">
        <v>42.83</v>
      </c>
      <c r="K11493">
        <v>149.905</v>
      </c>
      <c r="L11493" t="s">
        <v>24</v>
      </c>
    </row>
    <row r="11494" spans="1:12" hidden="1" x14ac:dyDescent="0.2">
      <c r="A11494" t="s">
        <v>75</v>
      </c>
      <c r="B11494" t="s">
        <v>1590</v>
      </c>
      <c r="C11494" t="s">
        <v>1552</v>
      </c>
      <c r="E11494" t="s">
        <v>710</v>
      </c>
      <c r="F11494" t="s">
        <v>711</v>
      </c>
      <c r="G11494" t="s">
        <v>63</v>
      </c>
      <c r="H11494" t="s">
        <v>712</v>
      </c>
      <c r="I11494">
        <v>0.5</v>
      </c>
      <c r="J11494">
        <v>42.83</v>
      </c>
      <c r="K11494">
        <v>21.414999999999999</v>
      </c>
    </row>
    <row r="11495" spans="1:12" hidden="1" x14ac:dyDescent="0.2">
      <c r="A11495" t="s">
        <v>75</v>
      </c>
      <c r="B11495" t="s">
        <v>1590</v>
      </c>
      <c r="C11495" t="s">
        <v>1552</v>
      </c>
      <c r="E11495" t="s">
        <v>557</v>
      </c>
      <c r="I11495">
        <v>0.5</v>
      </c>
      <c r="J11495">
        <v>42.83</v>
      </c>
      <c r="K11495">
        <v>21.414999999999999</v>
      </c>
    </row>
    <row r="11496" spans="1:12" hidden="1" x14ac:dyDescent="0.2">
      <c r="A11496" t="s">
        <v>75</v>
      </c>
      <c r="B11496" t="s">
        <v>1590</v>
      </c>
      <c r="C11496" t="s">
        <v>1552</v>
      </c>
      <c r="E11496" t="s">
        <v>46</v>
      </c>
      <c r="I11496">
        <v>2</v>
      </c>
      <c r="J11496">
        <v>42.83</v>
      </c>
      <c r="K11496">
        <v>85.66</v>
      </c>
    </row>
    <row r="11497" spans="1:12" hidden="1" x14ac:dyDescent="0.2">
      <c r="A11497" t="s">
        <v>75</v>
      </c>
      <c r="B11497" t="s">
        <v>1590</v>
      </c>
      <c r="C11497" t="s">
        <v>1552</v>
      </c>
      <c r="E11497" t="s">
        <v>19</v>
      </c>
      <c r="I11497">
        <v>1.5</v>
      </c>
      <c r="J11497">
        <v>42.83</v>
      </c>
      <c r="K11497">
        <v>64.245000000000005</v>
      </c>
    </row>
    <row r="11498" spans="1:12" hidden="1" x14ac:dyDescent="0.2">
      <c r="A11498" t="s">
        <v>75</v>
      </c>
      <c r="B11498" t="s">
        <v>1590</v>
      </c>
      <c r="C11498" t="s">
        <v>1552</v>
      </c>
      <c r="E11498" t="s">
        <v>20</v>
      </c>
      <c r="I11498">
        <v>3.5</v>
      </c>
      <c r="J11498">
        <v>42.83</v>
      </c>
      <c r="K11498">
        <v>149.905</v>
      </c>
    </row>
    <row r="11499" spans="1:12" hidden="1" x14ac:dyDescent="0.2">
      <c r="A11499" t="s">
        <v>75</v>
      </c>
      <c r="B11499" t="s">
        <v>1590</v>
      </c>
      <c r="C11499" t="s">
        <v>1552</v>
      </c>
      <c r="E11499" t="s">
        <v>17</v>
      </c>
      <c r="I11499">
        <v>7.75</v>
      </c>
      <c r="J11499">
        <v>42.83</v>
      </c>
      <c r="K11499">
        <v>331.9325</v>
      </c>
    </row>
    <row r="11500" spans="1:12" hidden="1" x14ac:dyDescent="0.2">
      <c r="A11500" t="s">
        <v>76</v>
      </c>
      <c r="B11500" t="s">
        <v>1590</v>
      </c>
      <c r="C11500" t="s">
        <v>1552</v>
      </c>
      <c r="E11500" t="s">
        <v>17</v>
      </c>
      <c r="I11500">
        <v>4</v>
      </c>
      <c r="J11500">
        <v>42.83</v>
      </c>
      <c r="K11500">
        <v>171.32</v>
      </c>
    </row>
    <row r="11501" spans="1:12" hidden="1" x14ac:dyDescent="0.2">
      <c r="A11501" t="s">
        <v>76</v>
      </c>
      <c r="B11501" t="s">
        <v>1590</v>
      </c>
      <c r="C11501" t="s">
        <v>1552</v>
      </c>
      <c r="E11501" t="s">
        <v>46</v>
      </c>
      <c r="I11501">
        <v>27</v>
      </c>
      <c r="J11501">
        <v>42.83</v>
      </c>
      <c r="K11501">
        <v>1156.4100000000001</v>
      </c>
    </row>
    <row r="11502" spans="1:12" hidden="1" x14ac:dyDescent="0.2">
      <c r="A11502" t="s">
        <v>77</v>
      </c>
      <c r="B11502" t="s">
        <v>1590</v>
      </c>
      <c r="C11502" t="s">
        <v>1552</v>
      </c>
      <c r="E11502" t="s">
        <v>20</v>
      </c>
      <c r="I11502">
        <v>5</v>
      </c>
      <c r="J11502">
        <v>42.83</v>
      </c>
      <c r="K11502">
        <v>214.15</v>
      </c>
    </row>
    <row r="11503" spans="1:12" hidden="1" x14ac:dyDescent="0.2">
      <c r="A11503" t="s">
        <v>77</v>
      </c>
      <c r="B11503" t="s">
        <v>1590</v>
      </c>
      <c r="C11503" t="s">
        <v>1552</v>
      </c>
      <c r="E11503" t="s">
        <v>19</v>
      </c>
      <c r="I11503">
        <v>1.5</v>
      </c>
      <c r="J11503">
        <v>42.83</v>
      </c>
      <c r="K11503">
        <v>64.245000000000005</v>
      </c>
    </row>
    <row r="11504" spans="1:12" hidden="1" x14ac:dyDescent="0.2">
      <c r="A11504" t="s">
        <v>77</v>
      </c>
      <c r="B11504" t="s">
        <v>1590</v>
      </c>
      <c r="C11504" t="s">
        <v>1552</v>
      </c>
      <c r="E11504" t="s">
        <v>557</v>
      </c>
      <c r="I11504">
        <v>4</v>
      </c>
      <c r="J11504">
        <v>42.83</v>
      </c>
      <c r="K11504">
        <v>171.32</v>
      </c>
    </row>
    <row r="11505" spans="1:12" hidden="1" x14ac:dyDescent="0.2">
      <c r="A11505" t="s">
        <v>77</v>
      </c>
      <c r="B11505" t="s">
        <v>1590</v>
      </c>
      <c r="C11505" t="s">
        <v>1552</v>
      </c>
      <c r="E11505" t="s">
        <v>710</v>
      </c>
      <c r="F11505" t="s">
        <v>711</v>
      </c>
      <c r="G11505" t="s">
        <v>63</v>
      </c>
      <c r="H11505" t="s">
        <v>712</v>
      </c>
      <c r="I11505">
        <v>2</v>
      </c>
      <c r="J11505">
        <v>42.83</v>
      </c>
      <c r="K11505">
        <v>85.66</v>
      </c>
    </row>
    <row r="11506" spans="1:12" hidden="1" x14ac:dyDescent="0.2">
      <c r="A11506" t="s">
        <v>77</v>
      </c>
      <c r="B11506" t="s">
        <v>1590</v>
      </c>
      <c r="C11506" t="s">
        <v>1552</v>
      </c>
      <c r="E11506" t="s">
        <v>1556</v>
      </c>
      <c r="F11506" t="s">
        <v>1554</v>
      </c>
      <c r="G11506" t="s">
        <v>31</v>
      </c>
      <c r="H11506" t="s">
        <v>64</v>
      </c>
      <c r="I11506">
        <v>4.75</v>
      </c>
      <c r="J11506">
        <v>42.83</v>
      </c>
      <c r="K11506">
        <v>203.4425</v>
      </c>
      <c r="L11506" t="s">
        <v>24</v>
      </c>
    </row>
    <row r="11507" spans="1:12" hidden="1" x14ac:dyDescent="0.2">
      <c r="A11507" t="s">
        <v>77</v>
      </c>
      <c r="B11507" t="s">
        <v>1590</v>
      </c>
      <c r="C11507" t="s">
        <v>1552</v>
      </c>
      <c r="E11507" t="s">
        <v>1592</v>
      </c>
      <c r="F11507" t="s">
        <v>1573</v>
      </c>
      <c r="G11507" t="s">
        <v>63</v>
      </c>
      <c r="I11507">
        <v>2</v>
      </c>
      <c r="J11507">
        <v>42.83</v>
      </c>
      <c r="K11507">
        <v>85.66</v>
      </c>
    </row>
    <row r="11508" spans="1:12" hidden="1" x14ac:dyDescent="0.2">
      <c r="A11508" t="s">
        <v>77</v>
      </c>
      <c r="B11508" t="s">
        <v>1590</v>
      </c>
      <c r="C11508" t="s">
        <v>1552</v>
      </c>
      <c r="E11508" t="s">
        <v>1555</v>
      </c>
      <c r="F11508" t="s">
        <v>1554</v>
      </c>
      <c r="G11508" t="s">
        <v>31</v>
      </c>
      <c r="H11508" t="s">
        <v>64</v>
      </c>
      <c r="I11508">
        <v>4</v>
      </c>
      <c r="J11508">
        <v>42.83</v>
      </c>
      <c r="K11508">
        <v>171.32</v>
      </c>
      <c r="L11508" t="s">
        <v>24</v>
      </c>
    </row>
    <row r="11509" spans="1:12" hidden="1" x14ac:dyDescent="0.2">
      <c r="A11509" t="s">
        <v>78</v>
      </c>
      <c r="B11509" t="s">
        <v>1590</v>
      </c>
      <c r="C11509" t="s">
        <v>1552</v>
      </c>
      <c r="E11509" t="s">
        <v>1555</v>
      </c>
      <c r="F11509" t="s">
        <v>1554</v>
      </c>
      <c r="G11509" t="s">
        <v>31</v>
      </c>
      <c r="H11509" t="s">
        <v>64</v>
      </c>
      <c r="I11509">
        <v>5</v>
      </c>
      <c r="J11509">
        <v>42.83</v>
      </c>
      <c r="K11509">
        <v>214.15</v>
      </c>
      <c r="L11509" t="s">
        <v>24</v>
      </c>
    </row>
    <row r="11510" spans="1:12" hidden="1" x14ac:dyDescent="0.2">
      <c r="A11510" t="s">
        <v>78</v>
      </c>
      <c r="B11510" t="s">
        <v>1590</v>
      </c>
      <c r="C11510" t="s">
        <v>1552</v>
      </c>
      <c r="E11510" t="s">
        <v>1592</v>
      </c>
      <c r="F11510" t="s">
        <v>1573</v>
      </c>
      <c r="G11510" t="s">
        <v>63</v>
      </c>
      <c r="I11510">
        <v>1</v>
      </c>
      <c r="J11510">
        <v>42.83</v>
      </c>
      <c r="K11510">
        <v>42.83</v>
      </c>
    </row>
    <row r="11511" spans="1:12" hidden="1" x14ac:dyDescent="0.2">
      <c r="A11511" t="s">
        <v>78</v>
      </c>
      <c r="B11511" t="s">
        <v>1590</v>
      </c>
      <c r="C11511" t="s">
        <v>1552</v>
      </c>
      <c r="E11511" t="s">
        <v>1553</v>
      </c>
      <c r="F11511" t="s">
        <v>1554</v>
      </c>
      <c r="G11511" t="s">
        <v>31</v>
      </c>
      <c r="H11511" t="s">
        <v>64</v>
      </c>
      <c r="I11511">
        <v>3</v>
      </c>
      <c r="J11511">
        <v>42.83</v>
      </c>
      <c r="K11511">
        <v>128.49</v>
      </c>
      <c r="L11511" t="s">
        <v>24</v>
      </c>
    </row>
    <row r="11512" spans="1:12" hidden="1" x14ac:dyDescent="0.2">
      <c r="A11512" t="s">
        <v>78</v>
      </c>
      <c r="B11512" t="s">
        <v>1590</v>
      </c>
      <c r="C11512" t="s">
        <v>1552</v>
      </c>
      <c r="E11512" t="s">
        <v>1556</v>
      </c>
      <c r="F11512" t="s">
        <v>1554</v>
      </c>
      <c r="G11512" t="s">
        <v>31</v>
      </c>
      <c r="H11512" t="s">
        <v>64</v>
      </c>
      <c r="I11512">
        <v>3</v>
      </c>
      <c r="J11512">
        <v>42.83</v>
      </c>
      <c r="K11512">
        <v>128.49</v>
      </c>
      <c r="L11512" t="s">
        <v>24</v>
      </c>
    </row>
    <row r="11513" spans="1:12" hidden="1" x14ac:dyDescent="0.2">
      <c r="A11513" t="s">
        <v>78</v>
      </c>
      <c r="B11513" t="s">
        <v>1590</v>
      </c>
      <c r="C11513" t="s">
        <v>1552</v>
      </c>
      <c r="E11513" t="s">
        <v>710</v>
      </c>
      <c r="F11513" t="s">
        <v>711</v>
      </c>
      <c r="G11513" t="s">
        <v>63</v>
      </c>
      <c r="H11513" t="s">
        <v>712</v>
      </c>
      <c r="I11513">
        <v>3</v>
      </c>
      <c r="J11513">
        <v>42.83</v>
      </c>
      <c r="K11513">
        <v>128.49</v>
      </c>
    </row>
    <row r="11514" spans="1:12" hidden="1" x14ac:dyDescent="0.2">
      <c r="A11514" t="s">
        <v>78</v>
      </c>
      <c r="B11514" t="s">
        <v>1590</v>
      </c>
      <c r="C11514" t="s">
        <v>1552</v>
      </c>
      <c r="E11514" t="s">
        <v>79</v>
      </c>
      <c r="I11514">
        <v>4</v>
      </c>
      <c r="J11514">
        <v>42.83</v>
      </c>
      <c r="K11514">
        <v>171.32</v>
      </c>
    </row>
    <row r="11515" spans="1:12" hidden="1" x14ac:dyDescent="0.2">
      <c r="A11515" t="s">
        <v>78</v>
      </c>
      <c r="B11515" t="s">
        <v>1590</v>
      </c>
      <c r="C11515" t="s">
        <v>1552</v>
      </c>
      <c r="E11515" t="s">
        <v>20</v>
      </c>
      <c r="I11515">
        <v>4</v>
      </c>
      <c r="J11515">
        <v>42.83</v>
      </c>
      <c r="K11515">
        <v>171.32</v>
      </c>
    </row>
    <row r="11516" spans="1:12" hidden="1" x14ac:dyDescent="0.2">
      <c r="A11516" t="s">
        <v>78</v>
      </c>
      <c r="B11516" t="s">
        <v>1590</v>
      </c>
      <c r="C11516" t="s">
        <v>1552</v>
      </c>
      <c r="E11516" t="s">
        <v>46</v>
      </c>
      <c r="I11516">
        <v>4</v>
      </c>
      <c r="J11516">
        <v>42.83</v>
      </c>
      <c r="K11516">
        <v>171.32</v>
      </c>
    </row>
    <row r="11517" spans="1:12" hidden="1" x14ac:dyDescent="0.2">
      <c r="A11517" t="s">
        <v>78</v>
      </c>
      <c r="B11517" t="s">
        <v>1590</v>
      </c>
      <c r="C11517" t="s">
        <v>1552</v>
      </c>
      <c r="E11517" t="s">
        <v>557</v>
      </c>
      <c r="I11517">
        <v>2</v>
      </c>
      <c r="J11517">
        <v>42.83</v>
      </c>
      <c r="K11517">
        <v>85.66</v>
      </c>
    </row>
    <row r="11518" spans="1:12" hidden="1" x14ac:dyDescent="0.2">
      <c r="A11518" t="s">
        <v>78</v>
      </c>
      <c r="B11518" t="s">
        <v>1590</v>
      </c>
      <c r="C11518" t="s">
        <v>1552</v>
      </c>
      <c r="E11518" t="s">
        <v>19</v>
      </c>
      <c r="I11518">
        <v>2</v>
      </c>
      <c r="J11518">
        <v>42.83</v>
      </c>
      <c r="K11518">
        <v>85.66</v>
      </c>
    </row>
    <row r="11519" spans="1:12" hidden="1" x14ac:dyDescent="0.2">
      <c r="A11519" t="s">
        <v>80</v>
      </c>
      <c r="B11519" t="s">
        <v>1590</v>
      </c>
      <c r="C11519" t="s">
        <v>1552</v>
      </c>
      <c r="E11519" t="s">
        <v>557</v>
      </c>
      <c r="I11519">
        <v>2</v>
      </c>
      <c r="J11519">
        <v>42.83</v>
      </c>
      <c r="K11519">
        <v>85.66</v>
      </c>
    </row>
    <row r="11520" spans="1:12" hidden="1" x14ac:dyDescent="0.2">
      <c r="A11520" t="s">
        <v>80</v>
      </c>
      <c r="B11520" t="s">
        <v>1590</v>
      </c>
      <c r="C11520" t="s">
        <v>1552</v>
      </c>
      <c r="E11520" t="s">
        <v>19</v>
      </c>
      <c r="I11520">
        <v>1</v>
      </c>
      <c r="J11520">
        <v>42.83</v>
      </c>
      <c r="K11520">
        <v>42.83</v>
      </c>
    </row>
    <row r="11521" spans="1:12" hidden="1" x14ac:dyDescent="0.2">
      <c r="A11521" t="s">
        <v>80</v>
      </c>
      <c r="B11521" t="s">
        <v>1590</v>
      </c>
      <c r="C11521" t="s">
        <v>1552</v>
      </c>
      <c r="E11521" t="s">
        <v>20</v>
      </c>
      <c r="I11521">
        <v>9</v>
      </c>
      <c r="J11521">
        <v>42.83</v>
      </c>
      <c r="K11521">
        <v>385.47</v>
      </c>
    </row>
    <row r="11522" spans="1:12" hidden="1" x14ac:dyDescent="0.2">
      <c r="A11522" t="s">
        <v>80</v>
      </c>
      <c r="B11522" t="s">
        <v>1590</v>
      </c>
      <c r="C11522" t="s">
        <v>1552</v>
      </c>
      <c r="E11522" t="s">
        <v>1561</v>
      </c>
      <c r="F11522" t="s">
        <v>1562</v>
      </c>
      <c r="G11522" t="s">
        <v>31</v>
      </c>
      <c r="H11522" t="s">
        <v>64</v>
      </c>
      <c r="I11522">
        <v>4</v>
      </c>
      <c r="J11522">
        <v>42.83</v>
      </c>
      <c r="K11522">
        <v>171.32</v>
      </c>
      <c r="L11522" t="s">
        <v>24</v>
      </c>
    </row>
    <row r="11523" spans="1:12" hidden="1" x14ac:dyDescent="0.2">
      <c r="A11523" t="s">
        <v>80</v>
      </c>
      <c r="B11523" t="s">
        <v>1590</v>
      </c>
      <c r="C11523" t="s">
        <v>1552</v>
      </c>
      <c r="E11523" t="s">
        <v>710</v>
      </c>
      <c r="F11523" t="s">
        <v>711</v>
      </c>
      <c r="G11523" t="s">
        <v>63</v>
      </c>
      <c r="H11523" t="s">
        <v>712</v>
      </c>
      <c r="I11523">
        <v>1</v>
      </c>
      <c r="J11523">
        <v>42.83</v>
      </c>
      <c r="K11523">
        <v>42.83</v>
      </c>
    </row>
    <row r="11524" spans="1:12" hidden="1" x14ac:dyDescent="0.2">
      <c r="A11524" t="s">
        <v>80</v>
      </c>
      <c r="B11524" t="s">
        <v>1590</v>
      </c>
      <c r="C11524" t="s">
        <v>1552</v>
      </c>
      <c r="E11524" t="s">
        <v>1593</v>
      </c>
      <c r="F11524" t="s">
        <v>1594</v>
      </c>
      <c r="G11524" t="s">
        <v>63</v>
      </c>
      <c r="H11524" t="s">
        <v>23</v>
      </c>
      <c r="I11524">
        <v>1</v>
      </c>
      <c r="J11524">
        <v>42.83</v>
      </c>
      <c r="K11524">
        <v>42.83</v>
      </c>
      <c r="L11524" t="s">
        <v>24</v>
      </c>
    </row>
    <row r="11525" spans="1:12" hidden="1" x14ac:dyDescent="0.2">
      <c r="A11525" t="s">
        <v>80</v>
      </c>
      <c r="B11525" t="s">
        <v>1590</v>
      </c>
      <c r="C11525" t="s">
        <v>1552</v>
      </c>
      <c r="E11525" t="s">
        <v>1556</v>
      </c>
      <c r="F11525" t="s">
        <v>1554</v>
      </c>
      <c r="G11525" t="s">
        <v>31</v>
      </c>
      <c r="H11525" t="s">
        <v>64</v>
      </c>
      <c r="I11525">
        <v>10</v>
      </c>
      <c r="J11525">
        <v>42.83</v>
      </c>
      <c r="K11525">
        <v>428.3</v>
      </c>
      <c r="L11525" t="s">
        <v>24</v>
      </c>
    </row>
    <row r="11526" spans="1:12" hidden="1" x14ac:dyDescent="0.2">
      <c r="A11526" t="s">
        <v>80</v>
      </c>
      <c r="B11526" t="s">
        <v>1590</v>
      </c>
      <c r="C11526" t="s">
        <v>1552</v>
      </c>
      <c r="E11526" t="s">
        <v>1555</v>
      </c>
      <c r="F11526" t="s">
        <v>1554</v>
      </c>
      <c r="G11526" t="s">
        <v>31</v>
      </c>
      <c r="H11526" t="s">
        <v>64</v>
      </c>
      <c r="I11526">
        <v>2</v>
      </c>
      <c r="J11526">
        <v>42.83</v>
      </c>
      <c r="K11526">
        <v>85.66</v>
      </c>
      <c r="L11526" t="s">
        <v>24</v>
      </c>
    </row>
    <row r="11527" spans="1:12" hidden="1" x14ac:dyDescent="0.2">
      <c r="A11527" t="s">
        <v>80</v>
      </c>
      <c r="B11527" t="s">
        <v>1590</v>
      </c>
      <c r="C11527" t="s">
        <v>1552</v>
      </c>
      <c r="E11527" t="s">
        <v>1592</v>
      </c>
      <c r="F11527" t="s">
        <v>1573</v>
      </c>
      <c r="G11527" t="s">
        <v>63</v>
      </c>
      <c r="I11527">
        <v>1</v>
      </c>
      <c r="J11527">
        <v>42.83</v>
      </c>
      <c r="K11527">
        <v>42.83</v>
      </c>
    </row>
    <row r="11528" spans="1:12" hidden="1" x14ac:dyDescent="0.2">
      <c r="A11528" t="s">
        <v>81</v>
      </c>
      <c r="B11528" t="s">
        <v>1590</v>
      </c>
      <c r="C11528" t="s">
        <v>1552</v>
      </c>
      <c r="E11528" t="s">
        <v>1592</v>
      </c>
      <c r="F11528" t="s">
        <v>1573</v>
      </c>
      <c r="G11528" t="s">
        <v>63</v>
      </c>
      <c r="I11528">
        <v>2</v>
      </c>
      <c r="J11528">
        <v>42.83</v>
      </c>
      <c r="K11528">
        <v>85.66</v>
      </c>
    </row>
    <row r="11529" spans="1:12" hidden="1" x14ac:dyDescent="0.2">
      <c r="A11529" t="s">
        <v>81</v>
      </c>
      <c r="B11529" t="s">
        <v>1590</v>
      </c>
      <c r="C11529" t="s">
        <v>1552</v>
      </c>
      <c r="E11529" t="s">
        <v>1555</v>
      </c>
      <c r="F11529" t="s">
        <v>1554</v>
      </c>
      <c r="G11529" t="s">
        <v>31</v>
      </c>
      <c r="H11529" t="s">
        <v>64</v>
      </c>
      <c r="I11529">
        <v>2</v>
      </c>
      <c r="J11529">
        <v>42.83</v>
      </c>
      <c r="K11529">
        <v>85.66</v>
      </c>
      <c r="L11529" t="s">
        <v>24</v>
      </c>
    </row>
    <row r="11530" spans="1:12" hidden="1" x14ac:dyDescent="0.2">
      <c r="A11530" t="s">
        <v>81</v>
      </c>
      <c r="B11530" t="s">
        <v>1590</v>
      </c>
      <c r="C11530" t="s">
        <v>1552</v>
      </c>
      <c r="E11530" t="s">
        <v>1556</v>
      </c>
      <c r="F11530" t="s">
        <v>1554</v>
      </c>
      <c r="G11530" t="s">
        <v>31</v>
      </c>
      <c r="H11530" t="s">
        <v>64</v>
      </c>
      <c r="I11530">
        <v>4.25</v>
      </c>
      <c r="J11530">
        <v>42.83</v>
      </c>
      <c r="K11530">
        <v>182.0275</v>
      </c>
      <c r="L11530" t="s">
        <v>24</v>
      </c>
    </row>
    <row r="11531" spans="1:12" hidden="1" x14ac:dyDescent="0.2">
      <c r="A11531" t="s">
        <v>81</v>
      </c>
      <c r="B11531" t="s">
        <v>1590</v>
      </c>
      <c r="C11531" t="s">
        <v>1552</v>
      </c>
      <c r="E11531" t="s">
        <v>1593</v>
      </c>
      <c r="F11531" t="s">
        <v>1594</v>
      </c>
      <c r="G11531" t="s">
        <v>63</v>
      </c>
      <c r="H11531" t="s">
        <v>23</v>
      </c>
      <c r="I11531">
        <v>1</v>
      </c>
      <c r="J11531">
        <v>42.83</v>
      </c>
      <c r="K11531">
        <v>42.83</v>
      </c>
      <c r="L11531" t="s">
        <v>24</v>
      </c>
    </row>
    <row r="11532" spans="1:12" hidden="1" x14ac:dyDescent="0.2">
      <c r="A11532" t="s">
        <v>81</v>
      </c>
      <c r="B11532" t="s">
        <v>1590</v>
      </c>
      <c r="C11532" t="s">
        <v>1552</v>
      </c>
      <c r="E11532" t="s">
        <v>710</v>
      </c>
      <c r="F11532" t="s">
        <v>711</v>
      </c>
      <c r="G11532" t="s">
        <v>63</v>
      </c>
      <c r="H11532" t="s">
        <v>712</v>
      </c>
      <c r="I11532">
        <v>1</v>
      </c>
      <c r="J11532">
        <v>42.83</v>
      </c>
      <c r="K11532">
        <v>42.83</v>
      </c>
    </row>
    <row r="11533" spans="1:12" hidden="1" x14ac:dyDescent="0.2">
      <c r="A11533" t="s">
        <v>81</v>
      </c>
      <c r="B11533" t="s">
        <v>1590</v>
      </c>
      <c r="C11533" t="s">
        <v>1552</v>
      </c>
      <c r="E11533" t="s">
        <v>1561</v>
      </c>
      <c r="F11533" t="s">
        <v>1562</v>
      </c>
      <c r="G11533" t="s">
        <v>31</v>
      </c>
      <c r="H11533" t="s">
        <v>64</v>
      </c>
      <c r="I11533">
        <v>2</v>
      </c>
      <c r="J11533">
        <v>42.83</v>
      </c>
      <c r="K11533">
        <v>85.66</v>
      </c>
      <c r="L11533" t="s">
        <v>24</v>
      </c>
    </row>
    <row r="11534" spans="1:12" hidden="1" x14ac:dyDescent="0.2">
      <c r="A11534" t="s">
        <v>81</v>
      </c>
      <c r="B11534" t="s">
        <v>1590</v>
      </c>
      <c r="C11534" t="s">
        <v>1552</v>
      </c>
      <c r="E11534" t="s">
        <v>116</v>
      </c>
      <c r="I11534">
        <v>7.75</v>
      </c>
      <c r="J11534">
        <v>42.83</v>
      </c>
      <c r="K11534">
        <v>331.9325</v>
      </c>
    </row>
    <row r="11535" spans="1:12" hidden="1" x14ac:dyDescent="0.2">
      <c r="A11535" t="s">
        <v>81</v>
      </c>
      <c r="B11535" t="s">
        <v>1590</v>
      </c>
      <c r="C11535" t="s">
        <v>1552</v>
      </c>
      <c r="E11535" t="s">
        <v>557</v>
      </c>
      <c r="I11535">
        <v>2</v>
      </c>
      <c r="J11535">
        <v>42.83</v>
      </c>
      <c r="K11535">
        <v>85.66</v>
      </c>
    </row>
    <row r="11536" spans="1:12" hidden="1" x14ac:dyDescent="0.2">
      <c r="A11536" t="s">
        <v>81</v>
      </c>
      <c r="B11536" t="s">
        <v>1590</v>
      </c>
      <c r="C11536" t="s">
        <v>1552</v>
      </c>
      <c r="E11536" t="s">
        <v>19</v>
      </c>
      <c r="I11536">
        <v>1</v>
      </c>
      <c r="J11536">
        <v>42.83</v>
      </c>
      <c r="K11536">
        <v>42.83</v>
      </c>
    </row>
    <row r="11537" spans="1:12" hidden="1" x14ac:dyDescent="0.2">
      <c r="A11537" t="s">
        <v>81</v>
      </c>
      <c r="B11537" t="s">
        <v>1590</v>
      </c>
      <c r="C11537" t="s">
        <v>1552</v>
      </c>
      <c r="E11537" t="s">
        <v>20</v>
      </c>
      <c r="I11537">
        <v>8</v>
      </c>
      <c r="J11537">
        <v>42.83</v>
      </c>
      <c r="K11537">
        <v>342.64</v>
      </c>
    </row>
    <row r="11538" spans="1:12" hidden="1" x14ac:dyDescent="0.2">
      <c r="A11538" t="s">
        <v>82</v>
      </c>
      <c r="B11538" t="s">
        <v>1590</v>
      </c>
      <c r="C11538" t="s">
        <v>1552</v>
      </c>
      <c r="E11538" t="s">
        <v>20</v>
      </c>
      <c r="I11538">
        <v>10</v>
      </c>
      <c r="J11538">
        <v>42.83</v>
      </c>
      <c r="K11538">
        <v>428.3</v>
      </c>
    </row>
    <row r="11539" spans="1:12" hidden="1" x14ac:dyDescent="0.2">
      <c r="A11539" t="s">
        <v>82</v>
      </c>
      <c r="B11539" t="s">
        <v>1590</v>
      </c>
      <c r="C11539" t="s">
        <v>1552</v>
      </c>
      <c r="E11539" t="s">
        <v>557</v>
      </c>
      <c r="I11539">
        <v>2</v>
      </c>
      <c r="J11539">
        <v>42.83</v>
      </c>
      <c r="K11539">
        <v>85.66</v>
      </c>
    </row>
    <row r="11540" spans="1:12" hidden="1" x14ac:dyDescent="0.2">
      <c r="A11540" t="s">
        <v>82</v>
      </c>
      <c r="B11540" t="s">
        <v>1590</v>
      </c>
      <c r="C11540" t="s">
        <v>1552</v>
      </c>
      <c r="E11540" t="s">
        <v>79</v>
      </c>
      <c r="I11540">
        <v>6</v>
      </c>
      <c r="J11540">
        <v>42.83</v>
      </c>
      <c r="K11540">
        <v>256.98</v>
      </c>
    </row>
    <row r="11541" spans="1:12" hidden="1" x14ac:dyDescent="0.2">
      <c r="A11541" t="s">
        <v>82</v>
      </c>
      <c r="B11541" t="s">
        <v>1590</v>
      </c>
      <c r="C11541" t="s">
        <v>1552</v>
      </c>
      <c r="E11541" t="s">
        <v>1561</v>
      </c>
      <c r="F11541" t="s">
        <v>1562</v>
      </c>
      <c r="G11541" t="s">
        <v>31</v>
      </c>
      <c r="H11541" t="s">
        <v>64</v>
      </c>
      <c r="I11541">
        <v>3.5</v>
      </c>
      <c r="J11541">
        <v>42.83</v>
      </c>
      <c r="K11541">
        <v>149.905</v>
      </c>
      <c r="L11541" t="s">
        <v>24</v>
      </c>
    </row>
    <row r="11542" spans="1:12" hidden="1" x14ac:dyDescent="0.2">
      <c r="A11542" t="s">
        <v>82</v>
      </c>
      <c r="B11542" t="s">
        <v>1590</v>
      </c>
      <c r="C11542" t="s">
        <v>1552</v>
      </c>
      <c r="E11542" t="s">
        <v>710</v>
      </c>
      <c r="F11542" t="s">
        <v>711</v>
      </c>
      <c r="G11542" t="s">
        <v>63</v>
      </c>
      <c r="H11542" t="s">
        <v>712</v>
      </c>
      <c r="I11542">
        <v>1</v>
      </c>
      <c r="J11542">
        <v>42.83</v>
      </c>
      <c r="K11542">
        <v>42.83</v>
      </c>
    </row>
    <row r="11543" spans="1:12" hidden="1" x14ac:dyDescent="0.2">
      <c r="A11543" t="s">
        <v>82</v>
      </c>
      <c r="B11543" t="s">
        <v>1590</v>
      </c>
      <c r="C11543" t="s">
        <v>1552</v>
      </c>
      <c r="E11543" t="s">
        <v>1556</v>
      </c>
      <c r="F11543" t="s">
        <v>1554</v>
      </c>
      <c r="G11543" t="s">
        <v>31</v>
      </c>
      <c r="H11543" t="s">
        <v>64</v>
      </c>
      <c r="I11543">
        <v>1.5</v>
      </c>
      <c r="J11543">
        <v>42.83</v>
      </c>
      <c r="K11543">
        <v>64.245000000000005</v>
      </c>
      <c r="L11543" t="s">
        <v>24</v>
      </c>
    </row>
    <row r="11544" spans="1:12" hidden="1" x14ac:dyDescent="0.2">
      <c r="A11544" t="s">
        <v>82</v>
      </c>
      <c r="B11544" t="s">
        <v>1590</v>
      </c>
      <c r="C11544" t="s">
        <v>1552</v>
      </c>
      <c r="E11544" t="s">
        <v>1591</v>
      </c>
      <c r="F11544" t="s">
        <v>1554</v>
      </c>
      <c r="G11544" t="s">
        <v>31</v>
      </c>
      <c r="H11544" t="s">
        <v>64</v>
      </c>
      <c r="I11544">
        <v>7</v>
      </c>
      <c r="J11544">
        <v>42.83</v>
      </c>
      <c r="K11544">
        <v>299.81</v>
      </c>
      <c r="L11544" t="s">
        <v>24</v>
      </c>
    </row>
    <row r="11545" spans="1:12" hidden="1" x14ac:dyDescent="0.2">
      <c r="A11545" t="s">
        <v>83</v>
      </c>
      <c r="B11545" t="s">
        <v>1590</v>
      </c>
      <c r="C11545" t="s">
        <v>1552</v>
      </c>
      <c r="E11545" t="s">
        <v>1591</v>
      </c>
      <c r="F11545" t="s">
        <v>1554</v>
      </c>
      <c r="G11545" t="s">
        <v>31</v>
      </c>
      <c r="H11545" t="s">
        <v>64</v>
      </c>
      <c r="I11545">
        <v>1.5</v>
      </c>
      <c r="J11545">
        <v>42.83</v>
      </c>
      <c r="K11545">
        <v>64.245000000000005</v>
      </c>
      <c r="L11545" t="s">
        <v>24</v>
      </c>
    </row>
    <row r="11546" spans="1:12" hidden="1" x14ac:dyDescent="0.2">
      <c r="A11546" t="s">
        <v>83</v>
      </c>
      <c r="B11546" t="s">
        <v>1590</v>
      </c>
      <c r="C11546" t="s">
        <v>1552</v>
      </c>
      <c r="E11546" t="s">
        <v>1592</v>
      </c>
      <c r="F11546" t="s">
        <v>1573</v>
      </c>
      <c r="G11546" t="s">
        <v>63</v>
      </c>
      <c r="I11546">
        <v>1</v>
      </c>
      <c r="J11546">
        <v>42.83</v>
      </c>
      <c r="K11546">
        <v>42.83</v>
      </c>
    </row>
    <row r="11547" spans="1:12" hidden="1" x14ac:dyDescent="0.2">
      <c r="A11547" t="s">
        <v>83</v>
      </c>
      <c r="B11547" t="s">
        <v>1590</v>
      </c>
      <c r="C11547" t="s">
        <v>1552</v>
      </c>
      <c r="E11547" t="s">
        <v>1555</v>
      </c>
      <c r="F11547" t="s">
        <v>1554</v>
      </c>
      <c r="G11547" t="s">
        <v>31</v>
      </c>
      <c r="H11547" t="s">
        <v>64</v>
      </c>
      <c r="I11547">
        <v>4</v>
      </c>
      <c r="J11547">
        <v>42.83</v>
      </c>
      <c r="K11547">
        <v>171.32</v>
      </c>
      <c r="L11547" t="s">
        <v>24</v>
      </c>
    </row>
    <row r="11548" spans="1:12" hidden="1" x14ac:dyDescent="0.2">
      <c r="A11548" t="s">
        <v>83</v>
      </c>
      <c r="B11548" t="s">
        <v>1590</v>
      </c>
      <c r="C11548" t="s">
        <v>1552</v>
      </c>
      <c r="E11548" t="s">
        <v>1556</v>
      </c>
      <c r="F11548" t="s">
        <v>1554</v>
      </c>
      <c r="G11548" t="s">
        <v>31</v>
      </c>
      <c r="H11548" t="s">
        <v>64</v>
      </c>
      <c r="I11548">
        <v>1.5</v>
      </c>
      <c r="J11548">
        <v>42.83</v>
      </c>
      <c r="K11548">
        <v>64.245000000000005</v>
      </c>
      <c r="L11548" t="s">
        <v>24</v>
      </c>
    </row>
    <row r="11549" spans="1:12" hidden="1" x14ac:dyDescent="0.2">
      <c r="A11549" t="s">
        <v>83</v>
      </c>
      <c r="B11549" t="s">
        <v>1590</v>
      </c>
      <c r="C11549" t="s">
        <v>1552</v>
      </c>
      <c r="E11549" t="s">
        <v>710</v>
      </c>
      <c r="F11549" t="s">
        <v>711</v>
      </c>
      <c r="G11549" t="s">
        <v>63</v>
      </c>
      <c r="H11549" t="s">
        <v>712</v>
      </c>
      <c r="I11549">
        <v>3</v>
      </c>
      <c r="J11549">
        <v>42.83</v>
      </c>
      <c r="K11549">
        <v>128.49</v>
      </c>
    </row>
    <row r="11550" spans="1:12" hidden="1" x14ac:dyDescent="0.2">
      <c r="A11550" t="s">
        <v>83</v>
      </c>
      <c r="B11550" t="s">
        <v>1590</v>
      </c>
      <c r="C11550" t="s">
        <v>1552</v>
      </c>
      <c r="E11550" t="s">
        <v>1561</v>
      </c>
      <c r="F11550" t="s">
        <v>1562</v>
      </c>
      <c r="G11550" t="s">
        <v>31</v>
      </c>
      <c r="H11550" t="s">
        <v>64</v>
      </c>
      <c r="I11550">
        <v>13</v>
      </c>
      <c r="J11550">
        <v>42.83</v>
      </c>
      <c r="K11550">
        <v>556.79</v>
      </c>
      <c r="L11550" t="s">
        <v>24</v>
      </c>
    </row>
    <row r="11551" spans="1:12" hidden="1" x14ac:dyDescent="0.2">
      <c r="A11551" t="s">
        <v>83</v>
      </c>
      <c r="B11551" t="s">
        <v>1590</v>
      </c>
      <c r="C11551" t="s">
        <v>1552</v>
      </c>
      <c r="E11551" t="s">
        <v>557</v>
      </c>
      <c r="I11551">
        <v>2</v>
      </c>
      <c r="J11551">
        <v>42.83</v>
      </c>
      <c r="K11551">
        <v>85.66</v>
      </c>
    </row>
    <row r="11552" spans="1:12" hidden="1" x14ac:dyDescent="0.2">
      <c r="A11552" t="s">
        <v>83</v>
      </c>
      <c r="B11552" t="s">
        <v>1590</v>
      </c>
      <c r="C11552" t="s">
        <v>1552</v>
      </c>
      <c r="E11552" t="s">
        <v>19</v>
      </c>
      <c r="I11552">
        <v>1</v>
      </c>
      <c r="J11552">
        <v>42.83</v>
      </c>
      <c r="K11552">
        <v>42.83</v>
      </c>
    </row>
    <row r="11553" spans="1:12" hidden="1" x14ac:dyDescent="0.2">
      <c r="A11553" t="s">
        <v>83</v>
      </c>
      <c r="B11553" t="s">
        <v>1590</v>
      </c>
      <c r="C11553" t="s">
        <v>1552</v>
      </c>
      <c r="E11553" t="s">
        <v>20</v>
      </c>
      <c r="I11553">
        <v>4</v>
      </c>
      <c r="J11553">
        <v>42.83</v>
      </c>
      <c r="K11553">
        <v>171.32</v>
      </c>
    </row>
    <row r="11554" spans="1:12" hidden="1" x14ac:dyDescent="0.2">
      <c r="A11554" t="s">
        <v>84</v>
      </c>
      <c r="B11554" t="s">
        <v>1590</v>
      </c>
      <c r="C11554" t="s">
        <v>1552</v>
      </c>
      <c r="E11554" t="s">
        <v>20</v>
      </c>
      <c r="I11554">
        <v>4</v>
      </c>
      <c r="J11554">
        <v>42.83</v>
      </c>
      <c r="K11554">
        <v>171.32</v>
      </c>
    </row>
    <row r="11555" spans="1:12" hidden="1" x14ac:dyDescent="0.2">
      <c r="A11555" t="s">
        <v>84</v>
      </c>
      <c r="B11555" t="s">
        <v>1590</v>
      </c>
      <c r="C11555" t="s">
        <v>1552</v>
      </c>
      <c r="E11555" t="s">
        <v>557</v>
      </c>
      <c r="I11555">
        <v>2</v>
      </c>
      <c r="J11555">
        <v>42.83</v>
      </c>
      <c r="K11555">
        <v>85.66</v>
      </c>
    </row>
    <row r="11556" spans="1:12" hidden="1" x14ac:dyDescent="0.2">
      <c r="A11556" t="s">
        <v>84</v>
      </c>
      <c r="B11556" t="s">
        <v>1590</v>
      </c>
      <c r="C11556" t="s">
        <v>1552</v>
      </c>
      <c r="E11556" t="s">
        <v>1561</v>
      </c>
      <c r="F11556" t="s">
        <v>1562</v>
      </c>
      <c r="G11556" t="s">
        <v>31</v>
      </c>
      <c r="H11556" t="s">
        <v>64</v>
      </c>
      <c r="I11556">
        <v>7</v>
      </c>
      <c r="J11556">
        <v>42.83</v>
      </c>
      <c r="K11556">
        <v>299.81</v>
      </c>
      <c r="L11556" t="s">
        <v>24</v>
      </c>
    </row>
    <row r="11557" spans="1:12" hidden="1" x14ac:dyDescent="0.2">
      <c r="A11557" t="s">
        <v>84</v>
      </c>
      <c r="B11557" t="s">
        <v>1590</v>
      </c>
      <c r="C11557" t="s">
        <v>1552</v>
      </c>
      <c r="E11557" t="s">
        <v>1556</v>
      </c>
      <c r="F11557" t="s">
        <v>1554</v>
      </c>
      <c r="G11557" t="s">
        <v>31</v>
      </c>
      <c r="H11557" t="s">
        <v>64</v>
      </c>
      <c r="I11557">
        <v>12</v>
      </c>
      <c r="J11557">
        <v>42.83</v>
      </c>
      <c r="K11557">
        <v>513.96</v>
      </c>
      <c r="L11557" t="s">
        <v>24</v>
      </c>
    </row>
    <row r="11558" spans="1:12" hidden="1" x14ac:dyDescent="0.2">
      <c r="A11558" t="s">
        <v>84</v>
      </c>
      <c r="B11558" t="s">
        <v>1590</v>
      </c>
      <c r="C11558" t="s">
        <v>1552</v>
      </c>
      <c r="E11558" t="s">
        <v>1555</v>
      </c>
      <c r="F11558" t="s">
        <v>1554</v>
      </c>
      <c r="G11558" t="s">
        <v>31</v>
      </c>
      <c r="H11558" t="s">
        <v>64</v>
      </c>
      <c r="I11558">
        <v>5</v>
      </c>
      <c r="J11558">
        <v>42.83</v>
      </c>
      <c r="K11558">
        <v>214.15</v>
      </c>
      <c r="L11558" t="s">
        <v>24</v>
      </c>
    </row>
    <row r="11559" spans="1:12" hidden="1" x14ac:dyDescent="0.2">
      <c r="A11559" t="s">
        <v>84</v>
      </c>
      <c r="B11559" t="s">
        <v>1590</v>
      </c>
      <c r="C11559" t="s">
        <v>1552</v>
      </c>
      <c r="E11559" t="s">
        <v>1592</v>
      </c>
      <c r="F11559" t="s">
        <v>1573</v>
      </c>
      <c r="G11559" t="s">
        <v>63</v>
      </c>
      <c r="I11559">
        <v>1</v>
      </c>
      <c r="J11559">
        <v>42.83</v>
      </c>
      <c r="K11559">
        <v>42.83</v>
      </c>
    </row>
    <row r="11560" spans="1:12" hidden="1" x14ac:dyDescent="0.2">
      <c r="A11560" t="s">
        <v>85</v>
      </c>
      <c r="B11560" t="s">
        <v>1590</v>
      </c>
      <c r="C11560" t="s">
        <v>1552</v>
      </c>
      <c r="E11560" t="s">
        <v>1592</v>
      </c>
      <c r="F11560" t="s">
        <v>1573</v>
      </c>
      <c r="G11560" t="s">
        <v>63</v>
      </c>
      <c r="I11560">
        <v>2</v>
      </c>
      <c r="J11560">
        <v>42.83</v>
      </c>
      <c r="K11560">
        <v>85.66</v>
      </c>
    </row>
    <row r="11561" spans="1:12" hidden="1" x14ac:dyDescent="0.2">
      <c r="A11561" t="s">
        <v>85</v>
      </c>
      <c r="B11561" t="s">
        <v>1590</v>
      </c>
      <c r="C11561" t="s">
        <v>1552</v>
      </c>
      <c r="E11561" t="s">
        <v>1555</v>
      </c>
      <c r="F11561" t="s">
        <v>1554</v>
      </c>
      <c r="G11561" t="s">
        <v>31</v>
      </c>
      <c r="H11561" t="s">
        <v>64</v>
      </c>
      <c r="I11561">
        <v>5</v>
      </c>
      <c r="J11561">
        <v>42.83</v>
      </c>
      <c r="K11561">
        <v>214.15</v>
      </c>
      <c r="L11561" t="s">
        <v>24</v>
      </c>
    </row>
    <row r="11562" spans="1:12" hidden="1" x14ac:dyDescent="0.2">
      <c r="A11562" t="s">
        <v>85</v>
      </c>
      <c r="B11562" t="s">
        <v>1590</v>
      </c>
      <c r="C11562" t="s">
        <v>1552</v>
      </c>
      <c r="E11562" t="s">
        <v>1553</v>
      </c>
      <c r="F11562" t="s">
        <v>1554</v>
      </c>
      <c r="G11562" t="s">
        <v>31</v>
      </c>
      <c r="H11562" t="s">
        <v>64</v>
      </c>
      <c r="I11562">
        <v>10</v>
      </c>
      <c r="J11562">
        <v>42.83</v>
      </c>
      <c r="K11562">
        <v>428.3</v>
      </c>
      <c r="L11562" t="s">
        <v>24</v>
      </c>
    </row>
    <row r="11563" spans="1:12" hidden="1" x14ac:dyDescent="0.2">
      <c r="A11563" t="s">
        <v>85</v>
      </c>
      <c r="B11563" t="s">
        <v>1590</v>
      </c>
      <c r="C11563" t="s">
        <v>1552</v>
      </c>
      <c r="E11563" t="s">
        <v>1591</v>
      </c>
      <c r="F11563" t="s">
        <v>1554</v>
      </c>
      <c r="G11563" t="s">
        <v>31</v>
      </c>
      <c r="H11563" t="s">
        <v>64</v>
      </c>
      <c r="I11563">
        <v>3</v>
      </c>
      <c r="J11563">
        <v>42.83</v>
      </c>
      <c r="K11563">
        <v>128.49</v>
      </c>
      <c r="L11563" t="s">
        <v>24</v>
      </c>
    </row>
    <row r="11564" spans="1:12" hidden="1" x14ac:dyDescent="0.2">
      <c r="A11564" t="s">
        <v>85</v>
      </c>
      <c r="B11564" t="s">
        <v>1590</v>
      </c>
      <c r="C11564" t="s">
        <v>1552</v>
      </c>
      <c r="E11564" t="s">
        <v>1556</v>
      </c>
      <c r="F11564" t="s">
        <v>1554</v>
      </c>
      <c r="G11564" t="s">
        <v>31</v>
      </c>
      <c r="H11564" t="s">
        <v>64</v>
      </c>
      <c r="I11564">
        <v>8</v>
      </c>
      <c r="J11564">
        <v>42.83</v>
      </c>
      <c r="K11564">
        <v>342.64</v>
      </c>
      <c r="L11564" t="s">
        <v>24</v>
      </c>
    </row>
    <row r="11565" spans="1:12" hidden="1" x14ac:dyDescent="0.2">
      <c r="A11565" t="s">
        <v>85</v>
      </c>
      <c r="B11565" t="s">
        <v>1590</v>
      </c>
      <c r="C11565" t="s">
        <v>1552</v>
      </c>
      <c r="E11565" t="s">
        <v>19</v>
      </c>
      <c r="I11565">
        <v>1</v>
      </c>
      <c r="J11565">
        <v>42.83</v>
      </c>
      <c r="K11565">
        <v>42.83</v>
      </c>
    </row>
    <row r="11566" spans="1:12" hidden="1" x14ac:dyDescent="0.2">
      <c r="A11566" t="s">
        <v>85</v>
      </c>
      <c r="B11566" t="s">
        <v>1590</v>
      </c>
      <c r="C11566" t="s">
        <v>1552</v>
      </c>
      <c r="E11566" t="s">
        <v>557</v>
      </c>
      <c r="I11566">
        <v>2</v>
      </c>
      <c r="J11566">
        <v>42.83</v>
      </c>
      <c r="K11566">
        <v>85.66</v>
      </c>
    </row>
    <row r="11567" spans="1:12" hidden="1" x14ac:dyDescent="0.2">
      <c r="A11567" t="s">
        <v>86</v>
      </c>
      <c r="B11567" t="s">
        <v>1590</v>
      </c>
      <c r="C11567" t="s">
        <v>1552</v>
      </c>
      <c r="E11567" t="s">
        <v>557</v>
      </c>
      <c r="I11567">
        <v>2</v>
      </c>
      <c r="J11567">
        <v>42.83</v>
      </c>
      <c r="K11567">
        <v>85.66</v>
      </c>
    </row>
    <row r="11568" spans="1:12" hidden="1" x14ac:dyDescent="0.2">
      <c r="A11568" t="s">
        <v>86</v>
      </c>
      <c r="B11568" t="s">
        <v>1590</v>
      </c>
      <c r="C11568" t="s">
        <v>1552</v>
      </c>
      <c r="E11568" t="s">
        <v>710</v>
      </c>
      <c r="F11568" t="s">
        <v>711</v>
      </c>
      <c r="G11568" t="s">
        <v>63</v>
      </c>
      <c r="H11568" t="s">
        <v>712</v>
      </c>
      <c r="I11568">
        <v>3.5</v>
      </c>
      <c r="J11568">
        <v>42.83</v>
      </c>
      <c r="K11568">
        <v>149.905</v>
      </c>
    </row>
    <row r="11569" spans="1:12" hidden="1" x14ac:dyDescent="0.2">
      <c r="A11569" t="s">
        <v>86</v>
      </c>
      <c r="B11569" t="s">
        <v>1590</v>
      </c>
      <c r="C11569" t="s">
        <v>1552</v>
      </c>
      <c r="E11569" t="s">
        <v>1556</v>
      </c>
      <c r="F11569" t="s">
        <v>1554</v>
      </c>
      <c r="G11569" t="s">
        <v>31</v>
      </c>
      <c r="H11569" t="s">
        <v>64</v>
      </c>
      <c r="I11569">
        <v>2</v>
      </c>
      <c r="J11569">
        <v>42.83</v>
      </c>
      <c r="K11569">
        <v>85.66</v>
      </c>
      <c r="L11569" t="s">
        <v>24</v>
      </c>
    </row>
    <row r="11570" spans="1:12" hidden="1" x14ac:dyDescent="0.2">
      <c r="A11570" t="s">
        <v>86</v>
      </c>
      <c r="B11570" t="s">
        <v>1590</v>
      </c>
      <c r="C11570" t="s">
        <v>1552</v>
      </c>
      <c r="E11570" t="s">
        <v>1555</v>
      </c>
      <c r="F11570" t="s">
        <v>1554</v>
      </c>
      <c r="G11570" t="s">
        <v>31</v>
      </c>
      <c r="H11570" t="s">
        <v>64</v>
      </c>
      <c r="I11570">
        <v>8</v>
      </c>
      <c r="J11570">
        <v>42.83</v>
      </c>
      <c r="K11570">
        <v>342.64</v>
      </c>
      <c r="L11570" t="s">
        <v>24</v>
      </c>
    </row>
    <row r="11571" spans="1:12" hidden="1" x14ac:dyDescent="0.2">
      <c r="A11571" t="s">
        <v>86</v>
      </c>
      <c r="B11571" t="s">
        <v>1590</v>
      </c>
      <c r="C11571" t="s">
        <v>1552</v>
      </c>
      <c r="E11571" t="s">
        <v>17</v>
      </c>
      <c r="I11571">
        <v>15.5</v>
      </c>
      <c r="J11571">
        <v>42.83</v>
      </c>
      <c r="K11571">
        <v>663.86500000000001</v>
      </c>
    </row>
    <row r="11572" spans="1:12" hidden="1" x14ac:dyDescent="0.2">
      <c r="A11572" t="s">
        <v>87</v>
      </c>
      <c r="B11572" t="s">
        <v>1590</v>
      </c>
      <c r="C11572" t="s">
        <v>1552</v>
      </c>
      <c r="E11572" t="s">
        <v>17</v>
      </c>
      <c r="I11572">
        <v>31</v>
      </c>
      <c r="J11572">
        <v>42.83</v>
      </c>
      <c r="K11572">
        <v>1327.73</v>
      </c>
    </row>
    <row r="11573" spans="1:12" hidden="1" x14ac:dyDescent="0.2">
      <c r="A11573" t="s">
        <v>88</v>
      </c>
      <c r="B11573" t="s">
        <v>1590</v>
      </c>
      <c r="C11573" t="s">
        <v>1552</v>
      </c>
      <c r="E11573" t="s">
        <v>17</v>
      </c>
      <c r="I11573">
        <v>31</v>
      </c>
      <c r="J11573">
        <v>42.83</v>
      </c>
      <c r="K11573">
        <v>1327.73</v>
      </c>
    </row>
    <row r="11574" spans="1:12" hidden="1" x14ac:dyDescent="0.2">
      <c r="A11574" t="s">
        <v>89</v>
      </c>
      <c r="B11574" t="s">
        <v>1590</v>
      </c>
      <c r="C11574" t="s">
        <v>1552</v>
      </c>
      <c r="E11574" t="s">
        <v>17</v>
      </c>
      <c r="I11574">
        <v>23.25</v>
      </c>
      <c r="J11574">
        <v>42.83</v>
      </c>
      <c r="K11574">
        <v>995.79750000000001</v>
      </c>
    </row>
    <row r="11575" spans="1:12" hidden="1" x14ac:dyDescent="0.2">
      <c r="A11575" t="s">
        <v>90</v>
      </c>
      <c r="B11575" t="s">
        <v>1590</v>
      </c>
      <c r="C11575" t="s">
        <v>1552</v>
      </c>
      <c r="E11575" t="s">
        <v>1555</v>
      </c>
      <c r="F11575" t="s">
        <v>1554</v>
      </c>
      <c r="G11575" t="s">
        <v>31</v>
      </c>
      <c r="H11575" t="s">
        <v>64</v>
      </c>
      <c r="I11575">
        <v>5.5</v>
      </c>
      <c r="J11575">
        <v>42.83</v>
      </c>
      <c r="K11575">
        <v>235.565</v>
      </c>
      <c r="L11575" t="s">
        <v>24</v>
      </c>
    </row>
    <row r="11576" spans="1:12" hidden="1" x14ac:dyDescent="0.2">
      <c r="A11576" t="s">
        <v>90</v>
      </c>
      <c r="B11576" t="s">
        <v>1590</v>
      </c>
      <c r="C11576" t="s">
        <v>1552</v>
      </c>
      <c r="E11576" t="s">
        <v>1553</v>
      </c>
      <c r="F11576" t="s">
        <v>1554</v>
      </c>
      <c r="G11576" t="s">
        <v>31</v>
      </c>
      <c r="H11576" t="s">
        <v>64</v>
      </c>
      <c r="I11576">
        <v>1.5</v>
      </c>
      <c r="J11576">
        <v>42.83</v>
      </c>
      <c r="K11576">
        <v>64.245000000000005</v>
      </c>
      <c r="L11576" t="s">
        <v>24</v>
      </c>
    </row>
    <row r="11577" spans="1:12" hidden="1" x14ac:dyDescent="0.2">
      <c r="A11577" t="s">
        <v>90</v>
      </c>
      <c r="B11577" t="s">
        <v>1590</v>
      </c>
      <c r="C11577" t="s">
        <v>1552</v>
      </c>
      <c r="E11577" t="s">
        <v>416</v>
      </c>
      <c r="F11577" t="s">
        <v>247</v>
      </c>
      <c r="I11577">
        <v>2</v>
      </c>
      <c r="J11577">
        <v>42.83</v>
      </c>
      <c r="K11577">
        <v>85.66</v>
      </c>
    </row>
    <row r="11578" spans="1:12" hidden="1" x14ac:dyDescent="0.2">
      <c r="A11578" t="s">
        <v>90</v>
      </c>
      <c r="B11578" t="s">
        <v>1590</v>
      </c>
      <c r="C11578" t="s">
        <v>1552</v>
      </c>
      <c r="E11578" t="s">
        <v>1561</v>
      </c>
      <c r="F11578" t="s">
        <v>1562</v>
      </c>
      <c r="G11578" t="s">
        <v>31</v>
      </c>
      <c r="H11578" t="s">
        <v>64</v>
      </c>
      <c r="I11578">
        <v>2</v>
      </c>
      <c r="J11578">
        <v>42.83</v>
      </c>
      <c r="K11578">
        <v>85.66</v>
      </c>
      <c r="L11578" t="s">
        <v>24</v>
      </c>
    </row>
    <row r="11579" spans="1:12" hidden="1" x14ac:dyDescent="0.2">
      <c r="A11579" t="s">
        <v>90</v>
      </c>
      <c r="B11579" t="s">
        <v>1590</v>
      </c>
      <c r="C11579" t="s">
        <v>1552</v>
      </c>
      <c r="E11579" t="s">
        <v>710</v>
      </c>
      <c r="F11579" t="s">
        <v>711</v>
      </c>
      <c r="G11579" t="s">
        <v>63</v>
      </c>
      <c r="H11579" t="s">
        <v>712</v>
      </c>
      <c r="I11579">
        <v>1</v>
      </c>
      <c r="J11579">
        <v>42.83</v>
      </c>
      <c r="K11579">
        <v>42.83</v>
      </c>
    </row>
    <row r="11580" spans="1:12" hidden="1" x14ac:dyDescent="0.2">
      <c r="A11580" t="s">
        <v>90</v>
      </c>
      <c r="B11580" t="s">
        <v>1590</v>
      </c>
      <c r="C11580" t="s">
        <v>1552</v>
      </c>
      <c r="E11580" t="s">
        <v>1597</v>
      </c>
      <c r="F11580" t="s">
        <v>1598</v>
      </c>
      <c r="G11580" t="s">
        <v>31</v>
      </c>
      <c r="I11580">
        <v>0.5</v>
      </c>
      <c r="J11580">
        <v>42.83</v>
      </c>
      <c r="K11580">
        <v>21.414999999999999</v>
      </c>
    </row>
    <row r="11581" spans="1:12" hidden="1" x14ac:dyDescent="0.2">
      <c r="A11581" t="s">
        <v>90</v>
      </c>
      <c r="B11581" t="s">
        <v>1590</v>
      </c>
      <c r="C11581" t="s">
        <v>1552</v>
      </c>
      <c r="E11581" t="s">
        <v>557</v>
      </c>
      <c r="I11581">
        <v>2</v>
      </c>
      <c r="J11581">
        <v>42.83</v>
      </c>
      <c r="K11581">
        <v>85.66</v>
      </c>
    </row>
    <row r="11582" spans="1:12" hidden="1" x14ac:dyDescent="0.2">
      <c r="A11582" t="s">
        <v>90</v>
      </c>
      <c r="B11582" t="s">
        <v>1590</v>
      </c>
      <c r="C11582" t="s">
        <v>1552</v>
      </c>
      <c r="E11582" t="s">
        <v>20</v>
      </c>
      <c r="I11582">
        <v>1.5</v>
      </c>
      <c r="J11582">
        <v>42.83</v>
      </c>
      <c r="K11582">
        <v>64.245000000000005</v>
      </c>
    </row>
    <row r="11583" spans="1:12" hidden="1" x14ac:dyDescent="0.2">
      <c r="A11583" t="s">
        <v>90</v>
      </c>
      <c r="B11583" t="s">
        <v>1590</v>
      </c>
      <c r="C11583" t="s">
        <v>1552</v>
      </c>
      <c r="E11583" t="s">
        <v>19</v>
      </c>
      <c r="I11583">
        <v>7</v>
      </c>
      <c r="J11583">
        <v>42.83</v>
      </c>
      <c r="K11583">
        <v>299.81</v>
      </c>
    </row>
    <row r="11584" spans="1:12" hidden="1" x14ac:dyDescent="0.2">
      <c r="A11584" t="s">
        <v>90</v>
      </c>
      <c r="B11584" t="s">
        <v>1590</v>
      </c>
      <c r="C11584" t="s">
        <v>1552</v>
      </c>
      <c r="E11584" t="s">
        <v>40</v>
      </c>
      <c r="I11584">
        <v>8</v>
      </c>
      <c r="J11584">
        <v>42.83</v>
      </c>
      <c r="K11584">
        <v>342.64</v>
      </c>
    </row>
    <row r="11585" spans="1:12" hidden="1" x14ac:dyDescent="0.2">
      <c r="A11585" t="s">
        <v>91</v>
      </c>
      <c r="B11585" t="s">
        <v>1590</v>
      </c>
      <c r="C11585" t="s">
        <v>1552</v>
      </c>
      <c r="E11585" t="s">
        <v>40</v>
      </c>
      <c r="I11585">
        <v>6</v>
      </c>
      <c r="J11585">
        <v>42.83</v>
      </c>
      <c r="K11585">
        <v>256.98</v>
      </c>
    </row>
    <row r="11586" spans="1:12" hidden="1" x14ac:dyDescent="0.2">
      <c r="A11586" t="s">
        <v>91</v>
      </c>
      <c r="B11586" t="s">
        <v>1590</v>
      </c>
      <c r="C11586" t="s">
        <v>1552</v>
      </c>
      <c r="E11586" t="s">
        <v>18</v>
      </c>
      <c r="I11586">
        <v>1</v>
      </c>
      <c r="J11586">
        <v>42.83</v>
      </c>
      <c r="K11586">
        <v>42.83</v>
      </c>
    </row>
    <row r="11587" spans="1:12" hidden="1" x14ac:dyDescent="0.2">
      <c r="A11587" t="s">
        <v>91</v>
      </c>
      <c r="B11587" t="s">
        <v>1590</v>
      </c>
      <c r="C11587" t="s">
        <v>1552</v>
      </c>
      <c r="E11587" t="s">
        <v>19</v>
      </c>
      <c r="I11587">
        <v>8</v>
      </c>
      <c r="J11587">
        <v>42.83</v>
      </c>
      <c r="K11587">
        <v>342.64</v>
      </c>
    </row>
    <row r="11588" spans="1:12" hidden="1" x14ac:dyDescent="0.2">
      <c r="A11588" t="s">
        <v>91</v>
      </c>
      <c r="B11588" t="s">
        <v>1590</v>
      </c>
      <c r="C11588" t="s">
        <v>1552</v>
      </c>
      <c r="E11588" t="s">
        <v>20</v>
      </c>
      <c r="I11588">
        <v>4</v>
      </c>
      <c r="J11588">
        <v>42.83</v>
      </c>
      <c r="K11588">
        <v>171.32</v>
      </c>
    </row>
    <row r="11589" spans="1:12" hidden="1" x14ac:dyDescent="0.2">
      <c r="A11589" t="s">
        <v>91</v>
      </c>
      <c r="B11589" t="s">
        <v>1590</v>
      </c>
      <c r="C11589" t="s">
        <v>1552</v>
      </c>
      <c r="E11589" t="s">
        <v>557</v>
      </c>
      <c r="I11589">
        <v>5.5</v>
      </c>
      <c r="J11589">
        <v>42.83</v>
      </c>
      <c r="K11589">
        <v>235.565</v>
      </c>
    </row>
    <row r="11590" spans="1:12" hidden="1" x14ac:dyDescent="0.2">
      <c r="A11590" t="s">
        <v>91</v>
      </c>
      <c r="B11590" t="s">
        <v>1590</v>
      </c>
      <c r="C11590" t="s">
        <v>1552</v>
      </c>
      <c r="E11590" t="s">
        <v>1597</v>
      </c>
      <c r="F11590" t="s">
        <v>1598</v>
      </c>
      <c r="G11590" t="s">
        <v>31</v>
      </c>
      <c r="I11590">
        <v>2</v>
      </c>
      <c r="J11590">
        <v>42.83</v>
      </c>
      <c r="K11590">
        <v>85.66</v>
      </c>
    </row>
    <row r="11591" spans="1:12" hidden="1" x14ac:dyDescent="0.2">
      <c r="A11591" t="s">
        <v>91</v>
      </c>
      <c r="B11591" t="s">
        <v>1590</v>
      </c>
      <c r="C11591" t="s">
        <v>1552</v>
      </c>
      <c r="E11591" t="s">
        <v>1561</v>
      </c>
      <c r="F11591" t="s">
        <v>1562</v>
      </c>
      <c r="G11591" t="s">
        <v>31</v>
      </c>
      <c r="H11591" t="s">
        <v>64</v>
      </c>
      <c r="I11591">
        <v>1</v>
      </c>
      <c r="J11591">
        <v>42.83</v>
      </c>
      <c r="K11591">
        <v>42.83</v>
      </c>
      <c r="L11591" t="s">
        <v>24</v>
      </c>
    </row>
    <row r="11592" spans="1:12" hidden="1" x14ac:dyDescent="0.2">
      <c r="A11592" t="s">
        <v>91</v>
      </c>
      <c r="B11592" t="s">
        <v>1590</v>
      </c>
      <c r="C11592" t="s">
        <v>1552</v>
      </c>
      <c r="E11592" t="s">
        <v>1555</v>
      </c>
      <c r="F11592" t="s">
        <v>1554</v>
      </c>
      <c r="G11592" t="s">
        <v>31</v>
      </c>
      <c r="H11592" t="s">
        <v>64</v>
      </c>
      <c r="I11592">
        <v>2.5</v>
      </c>
      <c r="J11592">
        <v>42.83</v>
      </c>
      <c r="K11592">
        <v>107.075</v>
      </c>
      <c r="L11592" t="s">
        <v>24</v>
      </c>
    </row>
    <row r="11593" spans="1:12" hidden="1" x14ac:dyDescent="0.2">
      <c r="A11593" t="s">
        <v>91</v>
      </c>
      <c r="B11593" t="s">
        <v>1590</v>
      </c>
      <c r="C11593" t="s">
        <v>1552</v>
      </c>
      <c r="E11593" t="s">
        <v>1592</v>
      </c>
      <c r="F11593" t="s">
        <v>1573</v>
      </c>
      <c r="G11593" t="s">
        <v>63</v>
      </c>
      <c r="I11593">
        <v>1</v>
      </c>
      <c r="J11593">
        <v>42.83</v>
      </c>
      <c r="K11593">
        <v>42.83</v>
      </c>
    </row>
    <row r="11594" spans="1:12" hidden="1" x14ac:dyDescent="0.2">
      <c r="A11594" t="s">
        <v>93</v>
      </c>
      <c r="B11594" t="s">
        <v>1590</v>
      </c>
      <c r="C11594" t="s">
        <v>1552</v>
      </c>
      <c r="E11594" t="s">
        <v>1592</v>
      </c>
      <c r="F11594" t="s">
        <v>1573</v>
      </c>
      <c r="G11594" t="s">
        <v>63</v>
      </c>
      <c r="I11594">
        <v>2</v>
      </c>
      <c r="J11594">
        <v>42.83</v>
      </c>
      <c r="K11594">
        <v>85.66</v>
      </c>
    </row>
    <row r="11595" spans="1:12" hidden="1" x14ac:dyDescent="0.2">
      <c r="A11595" t="s">
        <v>93</v>
      </c>
      <c r="B11595" t="s">
        <v>1590</v>
      </c>
      <c r="C11595" t="s">
        <v>1552</v>
      </c>
      <c r="E11595" t="s">
        <v>1555</v>
      </c>
      <c r="F11595" t="s">
        <v>1554</v>
      </c>
      <c r="G11595" t="s">
        <v>31</v>
      </c>
      <c r="H11595" t="s">
        <v>64</v>
      </c>
      <c r="I11595">
        <v>6</v>
      </c>
      <c r="J11595">
        <v>42.83</v>
      </c>
      <c r="K11595">
        <v>256.98</v>
      </c>
      <c r="L11595" t="s">
        <v>24</v>
      </c>
    </row>
    <row r="11596" spans="1:12" hidden="1" x14ac:dyDescent="0.2">
      <c r="A11596" t="s">
        <v>93</v>
      </c>
      <c r="B11596" t="s">
        <v>1590</v>
      </c>
      <c r="C11596" t="s">
        <v>1552</v>
      </c>
      <c r="E11596" t="s">
        <v>1563</v>
      </c>
      <c r="F11596" t="s">
        <v>1564</v>
      </c>
      <c r="G11596" t="s">
        <v>31</v>
      </c>
      <c r="H11596" t="s">
        <v>23</v>
      </c>
      <c r="I11596">
        <v>1</v>
      </c>
      <c r="J11596">
        <v>42.83</v>
      </c>
      <c r="K11596">
        <v>42.83</v>
      </c>
      <c r="L11596" t="s">
        <v>24</v>
      </c>
    </row>
    <row r="11597" spans="1:12" hidden="1" x14ac:dyDescent="0.2">
      <c r="A11597" t="s">
        <v>93</v>
      </c>
      <c r="B11597" t="s">
        <v>1590</v>
      </c>
      <c r="C11597" t="s">
        <v>1552</v>
      </c>
      <c r="E11597" t="s">
        <v>17</v>
      </c>
      <c r="I11597">
        <v>15.5</v>
      </c>
      <c r="J11597">
        <v>42.83</v>
      </c>
      <c r="K11597">
        <v>663.86500000000001</v>
      </c>
    </row>
    <row r="11598" spans="1:12" hidden="1" x14ac:dyDescent="0.2">
      <c r="A11598" t="s">
        <v>93</v>
      </c>
      <c r="B11598" t="s">
        <v>1590</v>
      </c>
      <c r="C11598" t="s">
        <v>1552</v>
      </c>
      <c r="E11598" t="s">
        <v>79</v>
      </c>
      <c r="I11598">
        <v>1</v>
      </c>
      <c r="J11598">
        <v>42.83</v>
      </c>
      <c r="K11598">
        <v>42.83</v>
      </c>
    </row>
    <row r="11599" spans="1:12" hidden="1" x14ac:dyDescent="0.2">
      <c r="A11599" t="s">
        <v>93</v>
      </c>
      <c r="B11599" t="s">
        <v>1590</v>
      </c>
      <c r="C11599" t="s">
        <v>1552</v>
      </c>
      <c r="E11599" t="s">
        <v>19</v>
      </c>
      <c r="I11599">
        <v>5</v>
      </c>
      <c r="J11599">
        <v>42.83</v>
      </c>
      <c r="K11599">
        <v>214.15</v>
      </c>
    </row>
    <row r="11600" spans="1:12" hidden="1" x14ac:dyDescent="0.2">
      <c r="A11600" t="s">
        <v>93</v>
      </c>
      <c r="B11600" t="s">
        <v>1590</v>
      </c>
      <c r="C11600" t="s">
        <v>1552</v>
      </c>
      <c r="E11600" t="s">
        <v>557</v>
      </c>
      <c r="I11600">
        <v>0.5</v>
      </c>
      <c r="J11600">
        <v>42.83</v>
      </c>
      <c r="K11600">
        <v>21.414999999999999</v>
      </c>
    </row>
    <row r="11601" spans="1:12" hidden="1" x14ac:dyDescent="0.2">
      <c r="A11601" t="s">
        <v>94</v>
      </c>
      <c r="B11601" t="s">
        <v>1590</v>
      </c>
      <c r="C11601" t="s">
        <v>1552</v>
      </c>
      <c r="E11601" t="s">
        <v>557</v>
      </c>
      <c r="I11601">
        <v>1.5</v>
      </c>
      <c r="J11601">
        <v>42.83</v>
      </c>
      <c r="K11601">
        <v>64.245000000000005</v>
      </c>
    </row>
    <row r="11602" spans="1:12" hidden="1" x14ac:dyDescent="0.2">
      <c r="A11602" t="s">
        <v>94</v>
      </c>
      <c r="B11602" t="s">
        <v>1590</v>
      </c>
      <c r="C11602" t="s">
        <v>1552</v>
      </c>
      <c r="E11602" t="s">
        <v>20</v>
      </c>
      <c r="I11602">
        <v>2</v>
      </c>
      <c r="J11602">
        <v>42.83</v>
      </c>
      <c r="K11602">
        <v>85.66</v>
      </c>
    </row>
    <row r="11603" spans="1:12" hidden="1" x14ac:dyDescent="0.2">
      <c r="A11603" t="s">
        <v>94</v>
      </c>
      <c r="B11603" t="s">
        <v>1590</v>
      </c>
      <c r="C11603" t="s">
        <v>1552</v>
      </c>
      <c r="E11603" t="s">
        <v>18</v>
      </c>
      <c r="I11603">
        <v>1</v>
      </c>
      <c r="J11603">
        <v>42.83</v>
      </c>
      <c r="K11603">
        <v>42.83</v>
      </c>
    </row>
    <row r="11604" spans="1:12" hidden="1" x14ac:dyDescent="0.2">
      <c r="A11604" t="s">
        <v>94</v>
      </c>
      <c r="B11604" t="s">
        <v>1590</v>
      </c>
      <c r="C11604" t="s">
        <v>1552</v>
      </c>
      <c r="E11604" t="s">
        <v>40</v>
      </c>
      <c r="I11604">
        <v>3</v>
      </c>
      <c r="J11604">
        <v>42.83</v>
      </c>
      <c r="K11604">
        <v>128.49</v>
      </c>
    </row>
    <row r="11605" spans="1:12" hidden="1" x14ac:dyDescent="0.2">
      <c r="A11605" t="s">
        <v>94</v>
      </c>
      <c r="B11605" t="s">
        <v>1590</v>
      </c>
      <c r="C11605" t="s">
        <v>1552</v>
      </c>
      <c r="E11605" t="s">
        <v>1557</v>
      </c>
      <c r="F11605" t="s">
        <v>1558</v>
      </c>
      <c r="G11605" t="s">
        <v>31</v>
      </c>
      <c r="H11605" t="s">
        <v>64</v>
      </c>
      <c r="I11605">
        <v>2.5</v>
      </c>
      <c r="J11605">
        <v>42.83</v>
      </c>
      <c r="K11605">
        <v>107.075</v>
      </c>
      <c r="L11605" t="s">
        <v>24</v>
      </c>
    </row>
    <row r="11606" spans="1:12" hidden="1" x14ac:dyDescent="0.2">
      <c r="A11606" t="s">
        <v>94</v>
      </c>
      <c r="B11606" t="s">
        <v>1590</v>
      </c>
      <c r="C11606" t="s">
        <v>1552</v>
      </c>
      <c r="E11606" t="s">
        <v>1597</v>
      </c>
      <c r="F11606" t="s">
        <v>1598</v>
      </c>
      <c r="G11606" t="s">
        <v>31</v>
      </c>
      <c r="I11606">
        <v>5</v>
      </c>
      <c r="J11606">
        <v>42.83</v>
      </c>
      <c r="K11606">
        <v>214.15</v>
      </c>
    </row>
    <row r="11607" spans="1:12" hidden="1" x14ac:dyDescent="0.2">
      <c r="A11607" t="s">
        <v>94</v>
      </c>
      <c r="B11607" t="s">
        <v>1590</v>
      </c>
      <c r="C11607" t="s">
        <v>1552</v>
      </c>
      <c r="E11607" t="s">
        <v>1555</v>
      </c>
      <c r="F11607" t="s">
        <v>1554</v>
      </c>
      <c r="G11607" t="s">
        <v>31</v>
      </c>
      <c r="H11607" t="s">
        <v>64</v>
      </c>
      <c r="I11607">
        <v>16</v>
      </c>
      <c r="J11607">
        <v>42.83</v>
      </c>
      <c r="K11607">
        <v>685.28</v>
      </c>
      <c r="L11607" t="s">
        <v>24</v>
      </c>
    </row>
    <row r="11608" spans="1:12" hidden="1" x14ac:dyDescent="0.2">
      <c r="A11608" t="s">
        <v>95</v>
      </c>
      <c r="B11608" t="s">
        <v>1590</v>
      </c>
      <c r="C11608" t="s">
        <v>1552</v>
      </c>
      <c r="E11608" t="s">
        <v>40</v>
      </c>
      <c r="I11608">
        <v>1</v>
      </c>
      <c r="J11608">
        <v>42.83</v>
      </c>
      <c r="K11608">
        <v>42.83</v>
      </c>
    </row>
    <row r="11609" spans="1:12" hidden="1" x14ac:dyDescent="0.2">
      <c r="A11609" t="s">
        <v>95</v>
      </c>
      <c r="B11609" t="s">
        <v>1590</v>
      </c>
      <c r="C11609" t="s">
        <v>1552</v>
      </c>
      <c r="E11609" t="s">
        <v>46</v>
      </c>
      <c r="I11609">
        <v>1.5</v>
      </c>
      <c r="J11609">
        <v>42.83</v>
      </c>
      <c r="K11609">
        <v>64.245000000000005</v>
      </c>
    </row>
    <row r="11610" spans="1:12" hidden="1" x14ac:dyDescent="0.2">
      <c r="A11610" t="s">
        <v>95</v>
      </c>
      <c r="B11610" t="s">
        <v>1590</v>
      </c>
      <c r="C11610" t="s">
        <v>1552</v>
      </c>
      <c r="E11610" t="s">
        <v>20</v>
      </c>
      <c r="I11610">
        <v>3</v>
      </c>
      <c r="J11610">
        <v>42.83</v>
      </c>
      <c r="K11610">
        <v>128.49</v>
      </c>
    </row>
    <row r="11611" spans="1:12" hidden="1" x14ac:dyDescent="0.2">
      <c r="A11611" t="s">
        <v>95</v>
      </c>
      <c r="B11611" t="s">
        <v>1590</v>
      </c>
      <c r="C11611" t="s">
        <v>1552</v>
      </c>
      <c r="E11611" t="s">
        <v>557</v>
      </c>
      <c r="I11611">
        <v>1.5</v>
      </c>
      <c r="J11611">
        <v>42.83</v>
      </c>
      <c r="K11611">
        <v>64.245000000000005</v>
      </c>
    </row>
    <row r="11612" spans="1:12" hidden="1" x14ac:dyDescent="0.2">
      <c r="A11612" t="s">
        <v>95</v>
      </c>
      <c r="B11612" t="s">
        <v>1590</v>
      </c>
      <c r="C11612" t="s">
        <v>1552</v>
      </c>
      <c r="E11612" t="s">
        <v>1563</v>
      </c>
      <c r="F11612" t="s">
        <v>1564</v>
      </c>
      <c r="G11612" t="s">
        <v>31</v>
      </c>
      <c r="H11612" t="s">
        <v>23</v>
      </c>
      <c r="I11612">
        <v>2</v>
      </c>
      <c r="J11612">
        <v>42.83</v>
      </c>
      <c r="K11612">
        <v>85.66</v>
      </c>
      <c r="L11612" t="s">
        <v>24</v>
      </c>
    </row>
    <row r="11613" spans="1:12" hidden="1" x14ac:dyDescent="0.2">
      <c r="A11613" t="s">
        <v>95</v>
      </c>
      <c r="B11613" t="s">
        <v>1590</v>
      </c>
      <c r="C11613" t="s">
        <v>1552</v>
      </c>
      <c r="E11613" t="s">
        <v>1597</v>
      </c>
      <c r="F11613" t="s">
        <v>1598</v>
      </c>
      <c r="G11613" t="s">
        <v>31</v>
      </c>
      <c r="I11613">
        <v>3.5</v>
      </c>
      <c r="J11613">
        <v>42.83</v>
      </c>
      <c r="K11613">
        <v>149.905</v>
      </c>
    </row>
    <row r="11614" spans="1:12" hidden="1" x14ac:dyDescent="0.2">
      <c r="A11614" t="s">
        <v>95</v>
      </c>
      <c r="B11614" t="s">
        <v>1590</v>
      </c>
      <c r="C11614" t="s">
        <v>1552</v>
      </c>
      <c r="E11614" t="s">
        <v>710</v>
      </c>
      <c r="F11614" t="s">
        <v>711</v>
      </c>
      <c r="G11614" t="s">
        <v>63</v>
      </c>
      <c r="H11614" t="s">
        <v>712</v>
      </c>
      <c r="I11614">
        <v>5</v>
      </c>
      <c r="J11614">
        <v>42.83</v>
      </c>
      <c r="K11614">
        <v>214.15</v>
      </c>
    </row>
    <row r="11615" spans="1:12" hidden="1" x14ac:dyDescent="0.2">
      <c r="A11615" t="s">
        <v>95</v>
      </c>
      <c r="B11615" t="s">
        <v>1590</v>
      </c>
      <c r="C11615" t="s">
        <v>1552</v>
      </c>
      <c r="E11615" t="s">
        <v>1592</v>
      </c>
      <c r="F11615" t="s">
        <v>1573</v>
      </c>
      <c r="G11615" t="s">
        <v>63</v>
      </c>
      <c r="I11615">
        <v>4</v>
      </c>
      <c r="J11615">
        <v>42.83</v>
      </c>
      <c r="K11615">
        <v>171.32</v>
      </c>
    </row>
    <row r="11616" spans="1:12" hidden="1" x14ac:dyDescent="0.2">
      <c r="A11616" t="s">
        <v>95</v>
      </c>
      <c r="B11616" t="s">
        <v>1590</v>
      </c>
      <c r="C11616" t="s">
        <v>1552</v>
      </c>
      <c r="E11616" t="s">
        <v>1555</v>
      </c>
      <c r="F11616" t="s">
        <v>1554</v>
      </c>
      <c r="G11616" t="s">
        <v>31</v>
      </c>
      <c r="H11616" t="s">
        <v>64</v>
      </c>
      <c r="I11616">
        <v>9.5</v>
      </c>
      <c r="J11616">
        <v>42.83</v>
      </c>
      <c r="K11616">
        <v>406.88499999999999</v>
      </c>
      <c r="L11616" t="s">
        <v>24</v>
      </c>
    </row>
    <row r="11617" spans="1:12" hidden="1" x14ac:dyDescent="0.2">
      <c r="A11617" t="s">
        <v>96</v>
      </c>
      <c r="B11617" t="s">
        <v>1590</v>
      </c>
      <c r="C11617" t="s">
        <v>1552</v>
      </c>
      <c r="E11617" t="s">
        <v>1555</v>
      </c>
      <c r="F11617" t="s">
        <v>1554</v>
      </c>
      <c r="G11617" t="s">
        <v>31</v>
      </c>
      <c r="H11617" t="s">
        <v>64</v>
      </c>
      <c r="I11617">
        <v>1.5</v>
      </c>
      <c r="J11617">
        <v>42.83</v>
      </c>
      <c r="K11617">
        <v>64.245000000000005</v>
      </c>
      <c r="L11617" t="s">
        <v>24</v>
      </c>
    </row>
    <row r="11618" spans="1:12" hidden="1" x14ac:dyDescent="0.2">
      <c r="A11618" t="s">
        <v>96</v>
      </c>
      <c r="B11618" t="s">
        <v>1590</v>
      </c>
      <c r="C11618" t="s">
        <v>1552</v>
      </c>
      <c r="E11618" t="s">
        <v>1556</v>
      </c>
      <c r="F11618" t="s">
        <v>1554</v>
      </c>
      <c r="G11618" t="s">
        <v>31</v>
      </c>
      <c r="H11618" t="s">
        <v>64</v>
      </c>
      <c r="I11618">
        <v>7.75</v>
      </c>
      <c r="J11618">
        <v>42.83</v>
      </c>
      <c r="K11618">
        <v>331.9325</v>
      </c>
      <c r="L11618" t="s">
        <v>24</v>
      </c>
    </row>
    <row r="11619" spans="1:12" hidden="1" x14ac:dyDescent="0.2">
      <c r="A11619" t="s">
        <v>96</v>
      </c>
      <c r="B11619" t="s">
        <v>1590</v>
      </c>
      <c r="C11619" t="s">
        <v>1552</v>
      </c>
      <c r="E11619" t="s">
        <v>1597</v>
      </c>
      <c r="F11619" t="s">
        <v>1598</v>
      </c>
      <c r="G11619" t="s">
        <v>31</v>
      </c>
      <c r="I11619">
        <v>3</v>
      </c>
      <c r="J11619">
        <v>42.83</v>
      </c>
      <c r="K11619">
        <v>128.49</v>
      </c>
    </row>
    <row r="11620" spans="1:12" hidden="1" x14ac:dyDescent="0.2">
      <c r="A11620" t="s">
        <v>96</v>
      </c>
      <c r="B11620" t="s">
        <v>1590</v>
      </c>
      <c r="C11620" t="s">
        <v>1552</v>
      </c>
      <c r="E11620" t="s">
        <v>1599</v>
      </c>
      <c r="F11620" t="s">
        <v>1600</v>
      </c>
      <c r="G11620" t="s">
        <v>129</v>
      </c>
      <c r="H11620" t="s">
        <v>145</v>
      </c>
      <c r="I11620">
        <v>1</v>
      </c>
      <c r="J11620">
        <v>42.83</v>
      </c>
      <c r="K11620">
        <v>42.83</v>
      </c>
      <c r="L11620" t="s">
        <v>24</v>
      </c>
    </row>
    <row r="11621" spans="1:12" hidden="1" x14ac:dyDescent="0.2">
      <c r="A11621" t="s">
        <v>96</v>
      </c>
      <c r="B11621" t="s">
        <v>1590</v>
      </c>
      <c r="C11621" t="s">
        <v>1552</v>
      </c>
      <c r="E11621" t="s">
        <v>1563</v>
      </c>
      <c r="F11621" t="s">
        <v>1564</v>
      </c>
      <c r="G11621" t="s">
        <v>31</v>
      </c>
      <c r="H11621" t="s">
        <v>23</v>
      </c>
      <c r="I11621">
        <v>4.5</v>
      </c>
      <c r="J11621">
        <v>42.83</v>
      </c>
      <c r="K11621">
        <v>192.73500000000001</v>
      </c>
      <c r="L11621" t="s">
        <v>24</v>
      </c>
    </row>
    <row r="11622" spans="1:12" hidden="1" x14ac:dyDescent="0.2">
      <c r="A11622" t="s">
        <v>96</v>
      </c>
      <c r="B11622" t="s">
        <v>1590</v>
      </c>
      <c r="C11622" t="s">
        <v>1552</v>
      </c>
      <c r="E11622" t="s">
        <v>1557</v>
      </c>
      <c r="F11622" t="s">
        <v>1558</v>
      </c>
      <c r="G11622" t="s">
        <v>31</v>
      </c>
      <c r="H11622" t="s">
        <v>64</v>
      </c>
      <c r="I11622">
        <v>1.5</v>
      </c>
      <c r="J11622">
        <v>42.83</v>
      </c>
      <c r="K11622">
        <v>64.245000000000005</v>
      </c>
      <c r="L11622" t="s">
        <v>24</v>
      </c>
    </row>
    <row r="11623" spans="1:12" hidden="1" x14ac:dyDescent="0.2">
      <c r="A11623" t="s">
        <v>96</v>
      </c>
      <c r="B11623" t="s">
        <v>1590</v>
      </c>
      <c r="C11623" t="s">
        <v>1552</v>
      </c>
      <c r="E11623" t="s">
        <v>46</v>
      </c>
      <c r="I11623">
        <v>7.75</v>
      </c>
      <c r="J11623">
        <v>42.83</v>
      </c>
      <c r="K11623">
        <v>331.9325</v>
      </c>
    </row>
    <row r="11624" spans="1:12" hidden="1" x14ac:dyDescent="0.2">
      <c r="A11624" t="s">
        <v>96</v>
      </c>
      <c r="B11624" t="s">
        <v>1590</v>
      </c>
      <c r="C11624" t="s">
        <v>1552</v>
      </c>
      <c r="E11624" t="s">
        <v>20</v>
      </c>
      <c r="I11624">
        <v>1</v>
      </c>
      <c r="J11624">
        <v>42.83</v>
      </c>
      <c r="K11624">
        <v>42.83</v>
      </c>
    </row>
    <row r="11625" spans="1:12" hidden="1" x14ac:dyDescent="0.2">
      <c r="A11625" t="s">
        <v>96</v>
      </c>
      <c r="B11625" t="s">
        <v>1590</v>
      </c>
      <c r="C11625" t="s">
        <v>1552</v>
      </c>
      <c r="E11625" t="s">
        <v>557</v>
      </c>
      <c r="I11625">
        <v>3</v>
      </c>
      <c r="J11625">
        <v>42.83</v>
      </c>
      <c r="K11625">
        <v>128.49</v>
      </c>
    </row>
    <row r="11626" spans="1:12" hidden="1" x14ac:dyDescent="0.2">
      <c r="A11626" t="s">
        <v>97</v>
      </c>
      <c r="B11626" t="s">
        <v>1590</v>
      </c>
      <c r="C11626" t="s">
        <v>1552</v>
      </c>
      <c r="E11626" t="s">
        <v>557</v>
      </c>
      <c r="I11626">
        <v>3.5</v>
      </c>
      <c r="J11626">
        <v>42.83</v>
      </c>
      <c r="K11626">
        <v>149.905</v>
      </c>
    </row>
    <row r="11627" spans="1:12" hidden="1" x14ac:dyDescent="0.2">
      <c r="A11627" t="s">
        <v>97</v>
      </c>
      <c r="B11627" t="s">
        <v>1590</v>
      </c>
      <c r="C11627" t="s">
        <v>1552</v>
      </c>
      <c r="E11627" t="s">
        <v>46</v>
      </c>
      <c r="I11627">
        <v>3</v>
      </c>
      <c r="J11627">
        <v>42.83</v>
      </c>
      <c r="K11627">
        <v>128.49</v>
      </c>
    </row>
    <row r="11628" spans="1:12" hidden="1" x14ac:dyDescent="0.2">
      <c r="A11628" t="s">
        <v>97</v>
      </c>
      <c r="B11628" t="s">
        <v>1590</v>
      </c>
      <c r="C11628" t="s">
        <v>1552</v>
      </c>
      <c r="E11628" t="s">
        <v>557</v>
      </c>
      <c r="I11628">
        <v>4</v>
      </c>
      <c r="J11628">
        <v>42.83</v>
      </c>
      <c r="K11628">
        <v>171.32</v>
      </c>
    </row>
    <row r="11629" spans="1:12" hidden="1" x14ac:dyDescent="0.2">
      <c r="A11629" t="s">
        <v>97</v>
      </c>
      <c r="B11629" t="s">
        <v>1590</v>
      </c>
      <c r="C11629" t="s">
        <v>1552</v>
      </c>
      <c r="E11629" t="s">
        <v>1557</v>
      </c>
      <c r="F11629" t="s">
        <v>1558</v>
      </c>
      <c r="G11629" t="s">
        <v>31</v>
      </c>
      <c r="H11629" t="s">
        <v>64</v>
      </c>
      <c r="I11629">
        <v>1</v>
      </c>
      <c r="J11629">
        <v>42.83</v>
      </c>
      <c r="K11629">
        <v>42.83</v>
      </c>
      <c r="L11629" t="s">
        <v>24</v>
      </c>
    </row>
    <row r="11630" spans="1:12" hidden="1" x14ac:dyDescent="0.2">
      <c r="A11630" t="s">
        <v>97</v>
      </c>
      <c r="B11630" t="s">
        <v>1590</v>
      </c>
      <c r="C11630" t="s">
        <v>1552</v>
      </c>
      <c r="E11630" t="s">
        <v>1597</v>
      </c>
      <c r="F11630" t="s">
        <v>1598</v>
      </c>
      <c r="G11630" t="s">
        <v>31</v>
      </c>
      <c r="I11630">
        <v>6</v>
      </c>
      <c r="J11630">
        <v>42.83</v>
      </c>
      <c r="K11630">
        <v>256.98</v>
      </c>
    </row>
    <row r="11631" spans="1:12" hidden="1" x14ac:dyDescent="0.2">
      <c r="A11631" t="s">
        <v>97</v>
      </c>
      <c r="B11631" t="s">
        <v>1590</v>
      </c>
      <c r="C11631" t="s">
        <v>1552</v>
      </c>
      <c r="E11631" t="s">
        <v>710</v>
      </c>
      <c r="F11631" t="s">
        <v>711</v>
      </c>
      <c r="G11631" t="s">
        <v>63</v>
      </c>
      <c r="H11631" t="s">
        <v>712</v>
      </c>
      <c r="I11631">
        <v>5</v>
      </c>
      <c r="J11631">
        <v>42.83</v>
      </c>
      <c r="K11631">
        <v>214.15</v>
      </c>
    </row>
    <row r="11632" spans="1:12" hidden="1" x14ac:dyDescent="0.2">
      <c r="A11632" t="s">
        <v>97</v>
      </c>
      <c r="B11632" t="s">
        <v>1590</v>
      </c>
      <c r="C11632" t="s">
        <v>1552</v>
      </c>
      <c r="E11632" t="s">
        <v>1561</v>
      </c>
      <c r="F11632" t="s">
        <v>1562</v>
      </c>
      <c r="G11632" t="s">
        <v>31</v>
      </c>
      <c r="H11632" t="s">
        <v>64</v>
      </c>
      <c r="I11632">
        <v>2</v>
      </c>
      <c r="J11632">
        <v>42.83</v>
      </c>
      <c r="K11632">
        <v>85.66</v>
      </c>
      <c r="L11632" t="s">
        <v>24</v>
      </c>
    </row>
    <row r="11633" spans="1:12" hidden="1" x14ac:dyDescent="0.2">
      <c r="A11633" t="s">
        <v>97</v>
      </c>
      <c r="B11633" t="s">
        <v>1590</v>
      </c>
      <c r="C11633" t="s">
        <v>1552</v>
      </c>
      <c r="E11633" t="s">
        <v>1555</v>
      </c>
      <c r="F11633" t="s">
        <v>1554</v>
      </c>
      <c r="G11633" t="s">
        <v>31</v>
      </c>
      <c r="H11633" t="s">
        <v>64</v>
      </c>
      <c r="I11633">
        <v>5</v>
      </c>
      <c r="J11633">
        <v>42.83</v>
      </c>
      <c r="K11633">
        <v>214.15</v>
      </c>
      <c r="L11633" t="s">
        <v>24</v>
      </c>
    </row>
    <row r="11634" spans="1:12" hidden="1" x14ac:dyDescent="0.2">
      <c r="A11634" t="s">
        <v>97</v>
      </c>
      <c r="B11634" t="s">
        <v>1590</v>
      </c>
      <c r="C11634" t="s">
        <v>1552</v>
      </c>
      <c r="E11634" t="s">
        <v>1592</v>
      </c>
      <c r="F11634" t="s">
        <v>1573</v>
      </c>
      <c r="G11634" t="s">
        <v>63</v>
      </c>
      <c r="I11634">
        <v>1.5</v>
      </c>
      <c r="J11634">
        <v>42.83</v>
      </c>
      <c r="K11634">
        <v>64.245000000000005</v>
      </c>
    </row>
    <row r="11635" spans="1:12" hidden="1" x14ac:dyDescent="0.2">
      <c r="A11635" t="s">
        <v>98</v>
      </c>
      <c r="B11635" t="s">
        <v>1590</v>
      </c>
      <c r="C11635" t="s">
        <v>1552</v>
      </c>
      <c r="E11635" t="s">
        <v>1592</v>
      </c>
      <c r="F11635" t="s">
        <v>1573</v>
      </c>
      <c r="G11635" t="s">
        <v>63</v>
      </c>
      <c r="I11635">
        <v>4</v>
      </c>
      <c r="J11635">
        <v>42.83</v>
      </c>
      <c r="K11635">
        <v>171.32</v>
      </c>
    </row>
    <row r="11636" spans="1:12" hidden="1" x14ac:dyDescent="0.2">
      <c r="A11636" t="s">
        <v>98</v>
      </c>
      <c r="B11636" t="s">
        <v>1590</v>
      </c>
      <c r="C11636" t="s">
        <v>1552</v>
      </c>
      <c r="E11636" t="s">
        <v>1555</v>
      </c>
      <c r="F11636" t="s">
        <v>1554</v>
      </c>
      <c r="G11636" t="s">
        <v>31</v>
      </c>
      <c r="H11636" t="s">
        <v>64</v>
      </c>
      <c r="I11636">
        <v>2.5</v>
      </c>
      <c r="J11636">
        <v>42.83</v>
      </c>
      <c r="K11636">
        <v>107.075</v>
      </c>
      <c r="L11636" t="s">
        <v>24</v>
      </c>
    </row>
    <row r="11637" spans="1:12" hidden="1" x14ac:dyDescent="0.2">
      <c r="A11637" t="s">
        <v>98</v>
      </c>
      <c r="B11637" t="s">
        <v>1590</v>
      </c>
      <c r="C11637" t="s">
        <v>1552</v>
      </c>
      <c r="E11637" t="s">
        <v>1553</v>
      </c>
      <c r="F11637" t="s">
        <v>1554</v>
      </c>
      <c r="G11637" t="s">
        <v>31</v>
      </c>
      <c r="H11637" t="s">
        <v>64</v>
      </c>
      <c r="I11637">
        <v>4.5</v>
      </c>
      <c r="J11637">
        <v>42.83</v>
      </c>
      <c r="K11637">
        <v>192.73500000000001</v>
      </c>
      <c r="L11637" t="s">
        <v>24</v>
      </c>
    </row>
    <row r="11638" spans="1:12" hidden="1" x14ac:dyDescent="0.2">
      <c r="A11638" t="s">
        <v>98</v>
      </c>
      <c r="B11638" t="s">
        <v>1590</v>
      </c>
      <c r="C11638" t="s">
        <v>1552</v>
      </c>
      <c r="E11638" t="s">
        <v>710</v>
      </c>
      <c r="F11638" t="s">
        <v>711</v>
      </c>
      <c r="G11638" t="s">
        <v>63</v>
      </c>
      <c r="H11638" t="s">
        <v>712</v>
      </c>
      <c r="I11638">
        <v>6</v>
      </c>
      <c r="J11638">
        <v>42.83</v>
      </c>
      <c r="K11638">
        <v>256.98</v>
      </c>
    </row>
    <row r="11639" spans="1:12" hidden="1" x14ac:dyDescent="0.2">
      <c r="A11639" t="s">
        <v>98</v>
      </c>
      <c r="B11639" t="s">
        <v>1590</v>
      </c>
      <c r="C11639" t="s">
        <v>1552</v>
      </c>
      <c r="E11639" t="s">
        <v>1601</v>
      </c>
      <c r="F11639" t="s">
        <v>1602</v>
      </c>
      <c r="G11639" t="s">
        <v>63</v>
      </c>
      <c r="H11639" t="s">
        <v>198</v>
      </c>
      <c r="I11639">
        <v>1</v>
      </c>
      <c r="J11639">
        <v>42.83</v>
      </c>
      <c r="K11639">
        <v>42.83</v>
      </c>
      <c r="L11639" t="s">
        <v>24</v>
      </c>
    </row>
    <row r="11640" spans="1:12" hidden="1" x14ac:dyDescent="0.2">
      <c r="A11640" t="s">
        <v>98</v>
      </c>
      <c r="B11640" t="s">
        <v>1590</v>
      </c>
      <c r="C11640" t="s">
        <v>1552</v>
      </c>
      <c r="E11640" t="s">
        <v>1597</v>
      </c>
      <c r="F11640" t="s">
        <v>1598</v>
      </c>
      <c r="G11640" t="s">
        <v>31</v>
      </c>
      <c r="I11640">
        <v>3</v>
      </c>
      <c r="J11640">
        <v>42.83</v>
      </c>
      <c r="K11640">
        <v>128.49</v>
      </c>
    </row>
    <row r="11641" spans="1:12" hidden="1" x14ac:dyDescent="0.2">
      <c r="A11641" t="s">
        <v>98</v>
      </c>
      <c r="B11641" t="s">
        <v>1590</v>
      </c>
      <c r="C11641" t="s">
        <v>1552</v>
      </c>
      <c r="E11641" t="s">
        <v>557</v>
      </c>
      <c r="I11641">
        <v>2</v>
      </c>
      <c r="J11641">
        <v>42.83</v>
      </c>
      <c r="K11641">
        <v>85.66</v>
      </c>
    </row>
    <row r="11642" spans="1:12" hidden="1" x14ac:dyDescent="0.2">
      <c r="A11642" t="s">
        <v>98</v>
      </c>
      <c r="B11642" t="s">
        <v>1590</v>
      </c>
      <c r="C11642" t="s">
        <v>1552</v>
      </c>
      <c r="E11642" t="s">
        <v>20</v>
      </c>
      <c r="I11642">
        <v>4.5</v>
      </c>
      <c r="J11642">
        <v>42.83</v>
      </c>
      <c r="K11642">
        <v>192.73500000000001</v>
      </c>
    </row>
    <row r="11643" spans="1:12" hidden="1" x14ac:dyDescent="0.2">
      <c r="A11643" t="s">
        <v>98</v>
      </c>
      <c r="B11643" t="s">
        <v>1590</v>
      </c>
      <c r="C11643" t="s">
        <v>1552</v>
      </c>
      <c r="E11643" t="s">
        <v>46</v>
      </c>
      <c r="I11643">
        <v>3.5</v>
      </c>
      <c r="J11643">
        <v>42.83</v>
      </c>
      <c r="K11643">
        <v>149.905</v>
      </c>
    </row>
    <row r="11644" spans="1:12" hidden="1" x14ac:dyDescent="0.2">
      <c r="A11644" t="s">
        <v>99</v>
      </c>
      <c r="B11644" t="s">
        <v>1590</v>
      </c>
      <c r="C11644" t="s">
        <v>1552</v>
      </c>
      <c r="E11644" t="s">
        <v>46</v>
      </c>
      <c r="I11644">
        <v>7.75</v>
      </c>
      <c r="J11644">
        <v>42.83</v>
      </c>
      <c r="K11644">
        <v>331.9325</v>
      </c>
    </row>
    <row r="11645" spans="1:12" hidden="1" x14ac:dyDescent="0.2">
      <c r="A11645" t="s">
        <v>99</v>
      </c>
      <c r="B11645" t="s">
        <v>1590</v>
      </c>
      <c r="C11645" t="s">
        <v>1552</v>
      </c>
      <c r="E11645" t="s">
        <v>20</v>
      </c>
      <c r="I11645">
        <v>2.5</v>
      </c>
      <c r="J11645">
        <v>42.83</v>
      </c>
      <c r="K11645">
        <v>107.075</v>
      </c>
    </row>
    <row r="11646" spans="1:12" hidden="1" x14ac:dyDescent="0.2">
      <c r="A11646" t="s">
        <v>99</v>
      </c>
      <c r="B11646" t="s">
        <v>1590</v>
      </c>
      <c r="C11646" t="s">
        <v>1552</v>
      </c>
      <c r="E11646" t="s">
        <v>557</v>
      </c>
      <c r="I11646">
        <v>1.75</v>
      </c>
      <c r="J11646">
        <v>42.83</v>
      </c>
      <c r="K11646">
        <v>74.952500000000001</v>
      </c>
    </row>
    <row r="11647" spans="1:12" hidden="1" x14ac:dyDescent="0.2">
      <c r="A11647" t="s">
        <v>99</v>
      </c>
      <c r="B11647" t="s">
        <v>1590</v>
      </c>
      <c r="C11647" t="s">
        <v>1552</v>
      </c>
      <c r="E11647" t="s">
        <v>1597</v>
      </c>
      <c r="F11647" t="s">
        <v>1598</v>
      </c>
      <c r="G11647" t="s">
        <v>31</v>
      </c>
      <c r="I11647">
        <v>8</v>
      </c>
      <c r="J11647">
        <v>42.83</v>
      </c>
      <c r="K11647">
        <v>342.64</v>
      </c>
    </row>
    <row r="11648" spans="1:12" hidden="1" x14ac:dyDescent="0.2">
      <c r="A11648" t="s">
        <v>99</v>
      </c>
      <c r="B11648" t="s">
        <v>1590</v>
      </c>
      <c r="C11648" t="s">
        <v>1552</v>
      </c>
      <c r="E11648" t="s">
        <v>1601</v>
      </c>
      <c r="F11648" t="s">
        <v>1602</v>
      </c>
      <c r="G11648" t="s">
        <v>63</v>
      </c>
      <c r="H11648" t="s">
        <v>198</v>
      </c>
      <c r="I11648">
        <v>5</v>
      </c>
      <c r="J11648">
        <v>42.83</v>
      </c>
      <c r="K11648">
        <v>214.15</v>
      </c>
      <c r="L11648" t="s">
        <v>24</v>
      </c>
    </row>
    <row r="11649" spans="1:12" hidden="1" x14ac:dyDescent="0.2">
      <c r="A11649" t="s">
        <v>99</v>
      </c>
      <c r="B11649" t="s">
        <v>1590</v>
      </c>
      <c r="C11649" t="s">
        <v>1552</v>
      </c>
      <c r="E11649" t="s">
        <v>710</v>
      </c>
      <c r="F11649" t="s">
        <v>711</v>
      </c>
      <c r="G11649" t="s">
        <v>63</v>
      </c>
      <c r="H11649" t="s">
        <v>712</v>
      </c>
      <c r="I11649">
        <v>4</v>
      </c>
      <c r="J11649">
        <v>42.83</v>
      </c>
      <c r="K11649">
        <v>171.32</v>
      </c>
    </row>
    <row r="11650" spans="1:12" hidden="1" x14ac:dyDescent="0.2">
      <c r="A11650" t="s">
        <v>99</v>
      </c>
      <c r="B11650" t="s">
        <v>1590</v>
      </c>
      <c r="C11650" t="s">
        <v>1552</v>
      </c>
      <c r="E11650" t="s">
        <v>1553</v>
      </c>
      <c r="F11650" t="s">
        <v>1554</v>
      </c>
      <c r="G11650" t="s">
        <v>31</v>
      </c>
      <c r="H11650" t="s">
        <v>64</v>
      </c>
      <c r="I11650">
        <v>2</v>
      </c>
      <c r="J11650">
        <v>42.83</v>
      </c>
      <c r="K11650">
        <v>85.66</v>
      </c>
      <c r="L11650" t="s">
        <v>24</v>
      </c>
    </row>
    <row r="11651" spans="1:12" hidden="1" x14ac:dyDescent="0.2">
      <c r="A11651" t="s">
        <v>100</v>
      </c>
      <c r="B11651" t="s">
        <v>1590</v>
      </c>
      <c r="C11651" t="s">
        <v>1552</v>
      </c>
      <c r="E11651" t="s">
        <v>1561</v>
      </c>
      <c r="F11651" t="s">
        <v>1562</v>
      </c>
      <c r="G11651" t="s">
        <v>31</v>
      </c>
      <c r="H11651" t="s">
        <v>64</v>
      </c>
      <c r="I11651">
        <v>4</v>
      </c>
      <c r="J11651">
        <v>42.83</v>
      </c>
      <c r="K11651">
        <v>171.32</v>
      </c>
      <c r="L11651" t="s">
        <v>24</v>
      </c>
    </row>
    <row r="11652" spans="1:12" hidden="1" x14ac:dyDescent="0.2">
      <c r="A11652" t="s">
        <v>100</v>
      </c>
      <c r="B11652" t="s">
        <v>1590</v>
      </c>
      <c r="C11652" t="s">
        <v>1552</v>
      </c>
      <c r="E11652" t="s">
        <v>710</v>
      </c>
      <c r="F11652" t="s">
        <v>711</v>
      </c>
      <c r="G11652" t="s">
        <v>63</v>
      </c>
      <c r="H11652" t="s">
        <v>712</v>
      </c>
      <c r="I11652">
        <v>1.5</v>
      </c>
      <c r="J11652">
        <v>42.83</v>
      </c>
      <c r="K11652">
        <v>64.245000000000005</v>
      </c>
    </row>
    <row r="11653" spans="1:12" hidden="1" x14ac:dyDescent="0.2">
      <c r="A11653" t="s">
        <v>100</v>
      </c>
      <c r="B11653" t="s">
        <v>1590</v>
      </c>
      <c r="C11653" t="s">
        <v>1552</v>
      </c>
      <c r="E11653" t="s">
        <v>1593</v>
      </c>
      <c r="F11653" t="s">
        <v>1594</v>
      </c>
      <c r="G11653" t="s">
        <v>63</v>
      </c>
      <c r="H11653" t="s">
        <v>23</v>
      </c>
      <c r="I11653">
        <v>3</v>
      </c>
      <c r="J11653">
        <v>42.83</v>
      </c>
      <c r="K11653">
        <v>128.49</v>
      </c>
      <c r="L11653" t="s">
        <v>24</v>
      </c>
    </row>
    <row r="11654" spans="1:12" hidden="1" x14ac:dyDescent="0.2">
      <c r="A11654" t="s">
        <v>100</v>
      </c>
      <c r="B11654" t="s">
        <v>1590</v>
      </c>
      <c r="C11654" t="s">
        <v>1552</v>
      </c>
      <c r="E11654" t="s">
        <v>1597</v>
      </c>
      <c r="F11654" t="s">
        <v>1598</v>
      </c>
      <c r="G11654" t="s">
        <v>31</v>
      </c>
      <c r="I11654">
        <v>1</v>
      </c>
      <c r="J11654">
        <v>42.83</v>
      </c>
      <c r="K11654">
        <v>42.83</v>
      </c>
    </row>
    <row r="11655" spans="1:12" hidden="1" x14ac:dyDescent="0.2">
      <c r="A11655" t="s">
        <v>100</v>
      </c>
      <c r="B11655" t="s">
        <v>1590</v>
      </c>
      <c r="C11655" t="s">
        <v>1552</v>
      </c>
      <c r="E11655" t="s">
        <v>1563</v>
      </c>
      <c r="F11655" t="s">
        <v>1564</v>
      </c>
      <c r="G11655" t="s">
        <v>31</v>
      </c>
      <c r="H11655" t="s">
        <v>23</v>
      </c>
      <c r="I11655">
        <v>1</v>
      </c>
      <c r="J11655">
        <v>42.83</v>
      </c>
      <c r="K11655">
        <v>42.83</v>
      </c>
      <c r="L11655" t="s">
        <v>24</v>
      </c>
    </row>
    <row r="11656" spans="1:12" hidden="1" x14ac:dyDescent="0.2">
      <c r="A11656" t="s">
        <v>100</v>
      </c>
      <c r="B11656" t="s">
        <v>1590</v>
      </c>
      <c r="C11656" t="s">
        <v>1552</v>
      </c>
      <c r="E11656" t="s">
        <v>1557</v>
      </c>
      <c r="F11656" t="s">
        <v>1558</v>
      </c>
      <c r="G11656" t="s">
        <v>31</v>
      </c>
      <c r="H11656" t="s">
        <v>64</v>
      </c>
      <c r="I11656">
        <v>2</v>
      </c>
      <c r="J11656">
        <v>42.83</v>
      </c>
      <c r="K11656">
        <v>85.66</v>
      </c>
      <c r="L11656" t="s">
        <v>24</v>
      </c>
    </row>
    <row r="11657" spans="1:12" hidden="1" x14ac:dyDescent="0.2">
      <c r="A11657" t="s">
        <v>100</v>
      </c>
      <c r="B11657" t="s">
        <v>1590</v>
      </c>
      <c r="C11657" t="s">
        <v>1552</v>
      </c>
      <c r="E11657" t="s">
        <v>557</v>
      </c>
      <c r="I11657">
        <v>2</v>
      </c>
      <c r="J11657">
        <v>42.83</v>
      </c>
      <c r="K11657">
        <v>85.66</v>
      </c>
    </row>
    <row r="11658" spans="1:12" hidden="1" x14ac:dyDescent="0.2">
      <c r="A11658" t="s">
        <v>100</v>
      </c>
      <c r="B11658" t="s">
        <v>1590</v>
      </c>
      <c r="C11658" t="s">
        <v>1552</v>
      </c>
      <c r="E11658" t="s">
        <v>19</v>
      </c>
      <c r="I11658">
        <v>1</v>
      </c>
      <c r="J11658">
        <v>42.83</v>
      </c>
      <c r="K11658">
        <v>42.83</v>
      </c>
    </row>
    <row r="11659" spans="1:12" hidden="1" x14ac:dyDescent="0.2">
      <c r="A11659" t="s">
        <v>100</v>
      </c>
      <c r="B11659" t="s">
        <v>1590</v>
      </c>
      <c r="C11659" t="s">
        <v>1552</v>
      </c>
      <c r="E11659" t="s">
        <v>46</v>
      </c>
      <c r="I11659">
        <v>7.75</v>
      </c>
      <c r="J11659">
        <v>42.83</v>
      </c>
      <c r="K11659">
        <v>331.9325</v>
      </c>
    </row>
    <row r="11660" spans="1:12" hidden="1" x14ac:dyDescent="0.2">
      <c r="A11660" t="s">
        <v>100</v>
      </c>
      <c r="B11660" t="s">
        <v>1590</v>
      </c>
      <c r="C11660" t="s">
        <v>1552</v>
      </c>
      <c r="E11660" t="s">
        <v>17</v>
      </c>
      <c r="I11660">
        <v>7.75</v>
      </c>
      <c r="J11660">
        <v>42.83</v>
      </c>
      <c r="K11660">
        <v>331.9325</v>
      </c>
    </row>
    <row r="11661" spans="1:12" hidden="1" x14ac:dyDescent="0.2">
      <c r="A11661" t="s">
        <v>101</v>
      </c>
      <c r="B11661" t="s">
        <v>1590</v>
      </c>
      <c r="C11661" t="s">
        <v>1552</v>
      </c>
      <c r="E11661" t="s">
        <v>17</v>
      </c>
      <c r="I11661">
        <v>7.75</v>
      </c>
      <c r="J11661">
        <v>42.83</v>
      </c>
      <c r="K11661">
        <v>331.9325</v>
      </c>
    </row>
    <row r="11662" spans="1:12" hidden="1" x14ac:dyDescent="0.2">
      <c r="A11662" t="s">
        <v>101</v>
      </c>
      <c r="B11662" t="s">
        <v>1590</v>
      </c>
      <c r="C11662" t="s">
        <v>1552</v>
      </c>
      <c r="E11662" t="s">
        <v>46</v>
      </c>
      <c r="I11662">
        <v>1</v>
      </c>
      <c r="J11662">
        <v>42.83</v>
      </c>
      <c r="K11662">
        <v>42.83</v>
      </c>
    </row>
    <row r="11663" spans="1:12" hidden="1" x14ac:dyDescent="0.2">
      <c r="A11663" t="s">
        <v>101</v>
      </c>
      <c r="B11663" t="s">
        <v>1590</v>
      </c>
      <c r="C11663" t="s">
        <v>1552</v>
      </c>
      <c r="E11663" t="s">
        <v>20</v>
      </c>
      <c r="I11663">
        <v>1.5</v>
      </c>
      <c r="J11663">
        <v>42.83</v>
      </c>
      <c r="K11663">
        <v>64.245000000000005</v>
      </c>
    </row>
    <row r="11664" spans="1:12" hidden="1" x14ac:dyDescent="0.2">
      <c r="A11664" t="s">
        <v>101</v>
      </c>
      <c r="B11664" t="s">
        <v>1590</v>
      </c>
      <c r="C11664" t="s">
        <v>1552</v>
      </c>
      <c r="E11664" t="s">
        <v>557</v>
      </c>
      <c r="I11664">
        <v>1</v>
      </c>
      <c r="J11664">
        <v>42.83</v>
      </c>
      <c r="K11664">
        <v>42.83</v>
      </c>
    </row>
    <row r="11665" spans="1:14" hidden="1" x14ac:dyDescent="0.2">
      <c r="A11665" t="s">
        <v>101</v>
      </c>
      <c r="B11665" t="s">
        <v>1590</v>
      </c>
      <c r="C11665" t="s">
        <v>1552</v>
      </c>
      <c r="E11665" t="s">
        <v>1557</v>
      </c>
      <c r="F11665" t="s">
        <v>1558</v>
      </c>
      <c r="G11665" t="s">
        <v>31</v>
      </c>
      <c r="H11665" t="s">
        <v>64</v>
      </c>
      <c r="I11665">
        <v>1.5</v>
      </c>
      <c r="J11665">
        <v>42.83</v>
      </c>
      <c r="K11665">
        <v>64.245000000000005</v>
      </c>
      <c r="L11665" t="s">
        <v>24</v>
      </c>
    </row>
    <row r="11666" spans="1:14" hidden="1" x14ac:dyDescent="0.2">
      <c r="A11666" t="s">
        <v>101</v>
      </c>
      <c r="B11666" t="s">
        <v>1590</v>
      </c>
      <c r="C11666" t="s">
        <v>1552</v>
      </c>
      <c r="E11666" t="s">
        <v>1597</v>
      </c>
      <c r="F11666" t="s">
        <v>1598</v>
      </c>
      <c r="G11666" t="s">
        <v>31</v>
      </c>
      <c r="I11666">
        <v>1</v>
      </c>
      <c r="J11666">
        <v>42.83</v>
      </c>
      <c r="K11666">
        <v>42.83</v>
      </c>
    </row>
    <row r="11667" spans="1:14" hidden="1" x14ac:dyDescent="0.2">
      <c r="A11667" t="s">
        <v>101</v>
      </c>
      <c r="B11667" t="s">
        <v>1590</v>
      </c>
      <c r="C11667" t="s">
        <v>1552</v>
      </c>
      <c r="E11667" t="s">
        <v>1593</v>
      </c>
      <c r="F11667" t="s">
        <v>1594</v>
      </c>
      <c r="G11667" t="s">
        <v>63</v>
      </c>
      <c r="H11667" t="s">
        <v>23</v>
      </c>
      <c r="I11667">
        <v>1.5</v>
      </c>
      <c r="J11667">
        <v>42.83</v>
      </c>
      <c r="K11667">
        <v>64.245000000000005</v>
      </c>
      <c r="L11667" t="s">
        <v>24</v>
      </c>
    </row>
    <row r="11668" spans="1:14" hidden="1" x14ac:dyDescent="0.2">
      <c r="A11668" t="s">
        <v>101</v>
      </c>
      <c r="B11668" t="s">
        <v>1590</v>
      </c>
      <c r="C11668" t="s">
        <v>1552</v>
      </c>
      <c r="E11668" t="s">
        <v>1561</v>
      </c>
      <c r="F11668" t="s">
        <v>1562</v>
      </c>
      <c r="G11668" t="s">
        <v>31</v>
      </c>
      <c r="H11668" t="s">
        <v>64</v>
      </c>
      <c r="I11668">
        <v>3.5</v>
      </c>
      <c r="J11668">
        <v>42.83</v>
      </c>
      <c r="K11668">
        <v>149.905</v>
      </c>
      <c r="L11668" t="s">
        <v>24</v>
      </c>
    </row>
    <row r="11669" spans="1:14" hidden="1" x14ac:dyDescent="0.2">
      <c r="A11669" t="s">
        <v>101</v>
      </c>
      <c r="B11669" t="s">
        <v>1590</v>
      </c>
      <c r="C11669" t="s">
        <v>1552</v>
      </c>
      <c r="E11669" t="s">
        <v>1595</v>
      </c>
      <c r="F11669" t="s">
        <v>1596</v>
      </c>
      <c r="G11669" t="s">
        <v>396</v>
      </c>
      <c r="H11669" t="s">
        <v>32</v>
      </c>
      <c r="I11669">
        <v>1</v>
      </c>
      <c r="J11669">
        <v>42.83</v>
      </c>
      <c r="K11669">
        <v>42.83</v>
      </c>
    </row>
    <row r="11670" spans="1:14" hidden="1" x14ac:dyDescent="0.2">
      <c r="A11670" t="s">
        <v>101</v>
      </c>
      <c r="B11670" t="s">
        <v>1590</v>
      </c>
      <c r="C11670" t="s">
        <v>1552</v>
      </c>
      <c r="E11670" t="s">
        <v>1553</v>
      </c>
      <c r="F11670" t="s">
        <v>1554</v>
      </c>
      <c r="G11670" t="s">
        <v>31</v>
      </c>
      <c r="H11670" t="s">
        <v>64</v>
      </c>
      <c r="I11670">
        <v>1</v>
      </c>
      <c r="J11670">
        <v>42.83</v>
      </c>
      <c r="K11670">
        <v>42.83</v>
      </c>
      <c r="L11670" t="s">
        <v>24</v>
      </c>
    </row>
    <row r="11671" spans="1:14" hidden="1" x14ac:dyDescent="0.2">
      <c r="A11671" t="s">
        <v>101</v>
      </c>
      <c r="B11671" t="s">
        <v>1590</v>
      </c>
      <c r="C11671" t="s">
        <v>1552</v>
      </c>
      <c r="E11671" t="s">
        <v>1555</v>
      </c>
      <c r="F11671" t="s">
        <v>1554</v>
      </c>
      <c r="G11671" t="s">
        <v>31</v>
      </c>
      <c r="H11671" t="s">
        <v>64</v>
      </c>
      <c r="I11671">
        <v>2.5</v>
      </c>
      <c r="J11671">
        <v>42.83</v>
      </c>
      <c r="K11671">
        <v>107.075</v>
      </c>
      <c r="L11671" t="s">
        <v>24</v>
      </c>
    </row>
    <row r="11672" spans="1:14" hidden="1" x14ac:dyDescent="0.2">
      <c r="A11672" t="s">
        <v>102</v>
      </c>
      <c r="B11672" t="s">
        <v>1590</v>
      </c>
      <c r="C11672" t="s">
        <v>1552</v>
      </c>
      <c r="E11672" t="s">
        <v>18</v>
      </c>
      <c r="I11672">
        <v>1.5</v>
      </c>
      <c r="J11672">
        <v>42.83</v>
      </c>
      <c r="K11672">
        <v>64.245000000000005</v>
      </c>
      <c r="N11672" t="s">
        <v>1542</v>
      </c>
    </row>
    <row r="11673" spans="1:14" hidden="1" x14ac:dyDescent="0.2">
      <c r="A11673" t="s">
        <v>102</v>
      </c>
      <c r="B11673" t="s">
        <v>1590</v>
      </c>
      <c r="C11673" t="s">
        <v>1552</v>
      </c>
      <c r="E11673" t="s">
        <v>46</v>
      </c>
      <c r="I11673">
        <v>4</v>
      </c>
      <c r="J11673">
        <v>42.83</v>
      </c>
      <c r="K11673">
        <v>171.32</v>
      </c>
      <c r="N11673" t="s">
        <v>1542</v>
      </c>
    </row>
    <row r="11674" spans="1:14" hidden="1" x14ac:dyDescent="0.2">
      <c r="A11674" t="s">
        <v>102</v>
      </c>
      <c r="B11674" t="s">
        <v>1590</v>
      </c>
      <c r="C11674" t="s">
        <v>1552</v>
      </c>
      <c r="E11674" t="s">
        <v>20</v>
      </c>
      <c r="I11674">
        <v>1.5</v>
      </c>
      <c r="J11674">
        <v>42.83</v>
      </c>
      <c r="K11674">
        <v>64.245000000000005</v>
      </c>
      <c r="N11674" t="s">
        <v>1542</v>
      </c>
    </row>
    <row r="11675" spans="1:14" hidden="1" x14ac:dyDescent="0.2">
      <c r="A11675" t="s">
        <v>102</v>
      </c>
      <c r="B11675" t="s">
        <v>1590</v>
      </c>
      <c r="C11675" t="s">
        <v>1552</v>
      </c>
      <c r="E11675" t="s">
        <v>557</v>
      </c>
      <c r="I11675">
        <v>1</v>
      </c>
      <c r="J11675">
        <v>42.83</v>
      </c>
      <c r="K11675">
        <v>42.83</v>
      </c>
      <c r="N11675" t="s">
        <v>1542</v>
      </c>
    </row>
    <row r="11676" spans="1:14" hidden="1" x14ac:dyDescent="0.2">
      <c r="A11676" t="s">
        <v>102</v>
      </c>
      <c r="B11676" t="s">
        <v>1590</v>
      </c>
      <c r="C11676" t="s">
        <v>1552</v>
      </c>
      <c r="E11676" t="s">
        <v>1597</v>
      </c>
      <c r="F11676" t="s">
        <v>1598</v>
      </c>
      <c r="G11676" t="s">
        <v>31</v>
      </c>
      <c r="I11676">
        <v>2</v>
      </c>
      <c r="J11676">
        <v>42.83</v>
      </c>
      <c r="K11676">
        <v>85.66</v>
      </c>
      <c r="N11676" t="s">
        <v>1542</v>
      </c>
    </row>
    <row r="11677" spans="1:14" hidden="1" x14ac:dyDescent="0.2">
      <c r="A11677" t="s">
        <v>102</v>
      </c>
      <c r="B11677" t="s">
        <v>1590</v>
      </c>
      <c r="C11677" t="s">
        <v>1552</v>
      </c>
      <c r="E11677" t="s">
        <v>1561</v>
      </c>
      <c r="F11677" t="s">
        <v>1562</v>
      </c>
      <c r="G11677" t="s">
        <v>31</v>
      </c>
      <c r="H11677" t="s">
        <v>64</v>
      </c>
      <c r="I11677">
        <v>1</v>
      </c>
      <c r="J11677">
        <v>42.83</v>
      </c>
      <c r="K11677">
        <v>42.83</v>
      </c>
      <c r="L11677" t="s">
        <v>24</v>
      </c>
      <c r="N11677" t="s">
        <v>1542</v>
      </c>
    </row>
    <row r="11678" spans="1:14" hidden="1" x14ac:dyDescent="0.2">
      <c r="A11678" t="s">
        <v>102</v>
      </c>
      <c r="B11678" t="s">
        <v>1590</v>
      </c>
      <c r="C11678" t="s">
        <v>1552</v>
      </c>
      <c r="E11678" t="s">
        <v>1553</v>
      </c>
      <c r="F11678" t="s">
        <v>1554</v>
      </c>
      <c r="G11678" t="s">
        <v>31</v>
      </c>
      <c r="H11678" t="s">
        <v>64</v>
      </c>
      <c r="I11678">
        <v>10</v>
      </c>
      <c r="J11678">
        <v>42.83</v>
      </c>
      <c r="K11678">
        <v>428.3</v>
      </c>
      <c r="L11678" t="s">
        <v>24</v>
      </c>
      <c r="N11678" t="s">
        <v>1542</v>
      </c>
    </row>
    <row r="11679" spans="1:14" hidden="1" x14ac:dyDescent="0.2">
      <c r="A11679" t="s">
        <v>102</v>
      </c>
      <c r="B11679" t="s">
        <v>1590</v>
      </c>
      <c r="C11679" t="s">
        <v>1552</v>
      </c>
      <c r="E11679" t="s">
        <v>1556</v>
      </c>
      <c r="F11679" t="s">
        <v>1554</v>
      </c>
      <c r="G11679" t="s">
        <v>31</v>
      </c>
      <c r="H11679" t="s">
        <v>64</v>
      </c>
      <c r="I11679">
        <v>4</v>
      </c>
      <c r="J11679">
        <v>42.83</v>
      </c>
      <c r="K11679">
        <v>171.32</v>
      </c>
      <c r="L11679" t="s">
        <v>24</v>
      </c>
      <c r="N11679" t="s">
        <v>1542</v>
      </c>
    </row>
    <row r="11680" spans="1:14" hidden="1" x14ac:dyDescent="0.2">
      <c r="A11680" t="s">
        <v>102</v>
      </c>
      <c r="B11680" t="s">
        <v>1590</v>
      </c>
      <c r="C11680" t="s">
        <v>1552</v>
      </c>
      <c r="E11680" t="s">
        <v>1555</v>
      </c>
      <c r="F11680" t="s">
        <v>1554</v>
      </c>
      <c r="G11680" t="s">
        <v>31</v>
      </c>
      <c r="H11680" t="s">
        <v>64</v>
      </c>
      <c r="I11680">
        <v>4.5</v>
      </c>
      <c r="J11680">
        <v>42.83</v>
      </c>
      <c r="K11680">
        <v>192.73500000000001</v>
      </c>
      <c r="L11680" t="s">
        <v>24</v>
      </c>
      <c r="N11680" t="s">
        <v>1542</v>
      </c>
    </row>
    <row r="11681" spans="1:14" hidden="1" x14ac:dyDescent="0.2">
      <c r="A11681" t="s">
        <v>102</v>
      </c>
      <c r="B11681" t="s">
        <v>1590</v>
      </c>
      <c r="C11681" t="s">
        <v>1552</v>
      </c>
      <c r="E11681" t="s">
        <v>1592</v>
      </c>
      <c r="F11681" t="s">
        <v>1573</v>
      </c>
      <c r="G11681" t="s">
        <v>63</v>
      </c>
      <c r="I11681">
        <v>1.5</v>
      </c>
      <c r="J11681">
        <v>42.83</v>
      </c>
      <c r="K11681">
        <v>64.245000000000005</v>
      </c>
      <c r="N11681" t="s">
        <v>1542</v>
      </c>
    </row>
    <row r="11682" spans="1:14" hidden="1" x14ac:dyDescent="0.2">
      <c r="A11682" t="s">
        <v>103</v>
      </c>
      <c r="B11682" t="s">
        <v>1590</v>
      </c>
      <c r="C11682" t="s">
        <v>1552</v>
      </c>
      <c r="E11682" t="s">
        <v>1555</v>
      </c>
      <c r="F11682" t="s">
        <v>1554</v>
      </c>
      <c r="G11682" t="s">
        <v>31</v>
      </c>
      <c r="H11682" t="s">
        <v>64</v>
      </c>
      <c r="I11682">
        <v>4</v>
      </c>
      <c r="J11682">
        <v>42.83</v>
      </c>
      <c r="K11682">
        <v>171.32</v>
      </c>
      <c r="L11682" t="s">
        <v>24</v>
      </c>
      <c r="N11682" t="s">
        <v>1542</v>
      </c>
    </row>
    <row r="11683" spans="1:14" hidden="1" x14ac:dyDescent="0.2">
      <c r="A11683" t="s">
        <v>103</v>
      </c>
      <c r="B11683" t="s">
        <v>1590</v>
      </c>
      <c r="C11683" t="s">
        <v>1552</v>
      </c>
      <c r="E11683" t="s">
        <v>1553</v>
      </c>
      <c r="F11683" t="s">
        <v>1554</v>
      </c>
      <c r="G11683" t="s">
        <v>31</v>
      </c>
      <c r="H11683" t="s">
        <v>64</v>
      </c>
      <c r="I11683">
        <v>2</v>
      </c>
      <c r="J11683">
        <v>42.83</v>
      </c>
      <c r="K11683">
        <v>85.66</v>
      </c>
      <c r="L11683" t="s">
        <v>24</v>
      </c>
      <c r="N11683" t="s">
        <v>1542</v>
      </c>
    </row>
    <row r="11684" spans="1:14" hidden="1" x14ac:dyDescent="0.2">
      <c r="A11684" t="s">
        <v>103</v>
      </c>
      <c r="B11684" t="s">
        <v>1590</v>
      </c>
      <c r="C11684" t="s">
        <v>1552</v>
      </c>
      <c r="E11684" t="s">
        <v>1595</v>
      </c>
      <c r="F11684" t="s">
        <v>1596</v>
      </c>
      <c r="G11684" t="s">
        <v>396</v>
      </c>
      <c r="H11684" t="s">
        <v>32</v>
      </c>
      <c r="I11684">
        <v>1</v>
      </c>
      <c r="J11684">
        <v>42.83</v>
      </c>
      <c r="K11684">
        <v>42.83</v>
      </c>
      <c r="N11684" t="s">
        <v>1542</v>
      </c>
    </row>
    <row r="11685" spans="1:14" hidden="1" x14ac:dyDescent="0.2">
      <c r="A11685" t="s">
        <v>103</v>
      </c>
      <c r="B11685" t="s">
        <v>1590</v>
      </c>
      <c r="C11685" t="s">
        <v>1552</v>
      </c>
      <c r="E11685" t="s">
        <v>1593</v>
      </c>
      <c r="F11685" t="s">
        <v>1594</v>
      </c>
      <c r="G11685" t="s">
        <v>63</v>
      </c>
      <c r="H11685" t="s">
        <v>23</v>
      </c>
      <c r="I11685">
        <v>4</v>
      </c>
      <c r="J11685">
        <v>42.83</v>
      </c>
      <c r="K11685">
        <v>171.32</v>
      </c>
      <c r="L11685" t="s">
        <v>24</v>
      </c>
      <c r="N11685" t="s">
        <v>1542</v>
      </c>
    </row>
    <row r="11686" spans="1:14" hidden="1" x14ac:dyDescent="0.2">
      <c r="A11686" t="s">
        <v>103</v>
      </c>
      <c r="B11686" t="s">
        <v>1590</v>
      </c>
      <c r="C11686" t="s">
        <v>1552</v>
      </c>
      <c r="E11686" t="s">
        <v>1597</v>
      </c>
      <c r="F11686" t="s">
        <v>1598</v>
      </c>
      <c r="G11686" t="s">
        <v>31</v>
      </c>
      <c r="I11686">
        <v>1</v>
      </c>
      <c r="J11686">
        <v>42.83</v>
      </c>
      <c r="K11686">
        <v>42.83</v>
      </c>
      <c r="N11686" t="s">
        <v>1542</v>
      </c>
    </row>
    <row r="11687" spans="1:14" hidden="1" x14ac:dyDescent="0.2">
      <c r="A11687" t="s">
        <v>103</v>
      </c>
      <c r="B11687" t="s">
        <v>1590</v>
      </c>
      <c r="C11687" t="s">
        <v>1552</v>
      </c>
      <c r="E11687" t="s">
        <v>1557</v>
      </c>
      <c r="F11687" t="s">
        <v>1558</v>
      </c>
      <c r="G11687" t="s">
        <v>31</v>
      </c>
      <c r="H11687" t="s">
        <v>64</v>
      </c>
      <c r="I11687">
        <v>6.75</v>
      </c>
      <c r="J11687">
        <v>42.83</v>
      </c>
      <c r="K11687">
        <v>289.10250000000002</v>
      </c>
      <c r="L11687" t="s">
        <v>24</v>
      </c>
      <c r="N11687" t="s">
        <v>1542</v>
      </c>
    </row>
    <row r="11688" spans="1:14" hidden="1" x14ac:dyDescent="0.2">
      <c r="A11688" t="s">
        <v>103</v>
      </c>
      <c r="B11688" t="s">
        <v>1590</v>
      </c>
      <c r="C11688" t="s">
        <v>1552</v>
      </c>
      <c r="E11688" t="s">
        <v>557</v>
      </c>
      <c r="I11688">
        <v>3.5</v>
      </c>
      <c r="J11688">
        <v>42.83</v>
      </c>
      <c r="K11688">
        <v>149.905</v>
      </c>
      <c r="N11688" t="s">
        <v>1542</v>
      </c>
    </row>
    <row r="11689" spans="1:14" hidden="1" x14ac:dyDescent="0.2">
      <c r="A11689" t="s">
        <v>103</v>
      </c>
      <c r="B11689" t="s">
        <v>1590</v>
      </c>
      <c r="C11689" t="s">
        <v>1552</v>
      </c>
      <c r="E11689" t="s">
        <v>20</v>
      </c>
      <c r="I11689">
        <v>1</v>
      </c>
      <c r="J11689">
        <v>42.83</v>
      </c>
      <c r="K11689">
        <v>42.83</v>
      </c>
      <c r="N11689" t="s">
        <v>1542</v>
      </c>
    </row>
    <row r="11690" spans="1:14" hidden="1" x14ac:dyDescent="0.2">
      <c r="A11690" t="s">
        <v>103</v>
      </c>
      <c r="B11690" t="s">
        <v>1590</v>
      </c>
      <c r="C11690" t="s">
        <v>1552</v>
      </c>
      <c r="E11690" t="s">
        <v>116</v>
      </c>
      <c r="I11690">
        <v>7.75</v>
      </c>
      <c r="J11690">
        <v>42.83</v>
      </c>
      <c r="K11690">
        <v>331.9325</v>
      </c>
      <c r="N11690" t="s">
        <v>1542</v>
      </c>
    </row>
    <row r="11691" spans="1:14" hidden="1" x14ac:dyDescent="0.2">
      <c r="A11691" t="s">
        <v>104</v>
      </c>
      <c r="B11691" t="s">
        <v>1590</v>
      </c>
      <c r="C11691" t="s">
        <v>1552</v>
      </c>
      <c r="E11691" t="s">
        <v>1555</v>
      </c>
      <c r="F11691" t="s">
        <v>1554</v>
      </c>
      <c r="G11691" t="s">
        <v>31</v>
      </c>
      <c r="H11691" t="s">
        <v>64</v>
      </c>
      <c r="I11691">
        <v>5</v>
      </c>
      <c r="J11691">
        <v>42.83</v>
      </c>
      <c r="K11691">
        <v>214.15</v>
      </c>
      <c r="L11691" t="s">
        <v>24</v>
      </c>
      <c r="N11691" t="s">
        <v>1542</v>
      </c>
    </row>
    <row r="11692" spans="1:14" hidden="1" x14ac:dyDescent="0.2">
      <c r="A11692" t="s">
        <v>104</v>
      </c>
      <c r="B11692" t="s">
        <v>1590</v>
      </c>
      <c r="C11692" t="s">
        <v>1552</v>
      </c>
      <c r="E11692" t="s">
        <v>1556</v>
      </c>
      <c r="F11692" t="s">
        <v>1554</v>
      </c>
      <c r="G11692" t="s">
        <v>31</v>
      </c>
      <c r="H11692" t="s">
        <v>64</v>
      </c>
      <c r="I11692">
        <v>6.5</v>
      </c>
      <c r="J11692">
        <v>42.83</v>
      </c>
      <c r="K11692">
        <v>278.39499999999998</v>
      </c>
      <c r="L11692" t="s">
        <v>24</v>
      </c>
      <c r="N11692" t="s">
        <v>1542</v>
      </c>
    </row>
    <row r="11693" spans="1:14" hidden="1" x14ac:dyDescent="0.2">
      <c r="A11693" t="s">
        <v>104</v>
      </c>
      <c r="B11693" t="s">
        <v>1590</v>
      </c>
      <c r="C11693" t="s">
        <v>1552</v>
      </c>
      <c r="E11693" t="s">
        <v>1561</v>
      </c>
      <c r="F11693" t="s">
        <v>1562</v>
      </c>
      <c r="G11693" t="s">
        <v>31</v>
      </c>
      <c r="H11693" t="s">
        <v>64</v>
      </c>
      <c r="I11693">
        <v>4.5</v>
      </c>
      <c r="J11693">
        <v>42.83</v>
      </c>
      <c r="K11693">
        <v>192.73500000000001</v>
      </c>
      <c r="L11693" t="s">
        <v>24</v>
      </c>
      <c r="N11693" t="s">
        <v>1542</v>
      </c>
    </row>
    <row r="11694" spans="1:14" hidden="1" x14ac:dyDescent="0.2">
      <c r="A11694" t="s">
        <v>104</v>
      </c>
      <c r="B11694" t="s">
        <v>1590</v>
      </c>
      <c r="C11694" t="s">
        <v>1552</v>
      </c>
      <c r="E11694" t="s">
        <v>1557</v>
      </c>
      <c r="F11694" t="s">
        <v>1558</v>
      </c>
      <c r="G11694" t="s">
        <v>31</v>
      </c>
      <c r="H11694" t="s">
        <v>64</v>
      </c>
      <c r="I11694">
        <v>13</v>
      </c>
      <c r="J11694">
        <v>42.83</v>
      </c>
      <c r="K11694">
        <v>556.79</v>
      </c>
      <c r="L11694" t="s">
        <v>24</v>
      </c>
      <c r="N11694" t="s">
        <v>1542</v>
      </c>
    </row>
    <row r="11695" spans="1:14" hidden="1" x14ac:dyDescent="0.2">
      <c r="A11695" t="s">
        <v>104</v>
      </c>
      <c r="B11695" t="s">
        <v>1590</v>
      </c>
      <c r="C11695" t="s">
        <v>1552</v>
      </c>
      <c r="E11695" t="s">
        <v>557</v>
      </c>
      <c r="I11695">
        <v>2</v>
      </c>
      <c r="J11695">
        <v>42.83</v>
      </c>
      <c r="K11695">
        <v>85.66</v>
      </c>
      <c r="N11695" t="s">
        <v>1542</v>
      </c>
    </row>
    <row r="11696" spans="1:14" hidden="1" x14ac:dyDescent="0.2">
      <c r="A11696" t="s">
        <v>105</v>
      </c>
      <c r="B11696" t="s">
        <v>1590</v>
      </c>
      <c r="C11696" t="s">
        <v>1552</v>
      </c>
      <c r="E11696" t="s">
        <v>557</v>
      </c>
      <c r="I11696">
        <v>2</v>
      </c>
      <c r="J11696">
        <v>42.83</v>
      </c>
      <c r="K11696">
        <v>85.66</v>
      </c>
      <c r="N11696" t="s">
        <v>1542</v>
      </c>
    </row>
    <row r="11697" spans="1:14" hidden="1" x14ac:dyDescent="0.2">
      <c r="A11697" t="s">
        <v>105</v>
      </c>
      <c r="B11697" t="s">
        <v>1590</v>
      </c>
      <c r="C11697" t="s">
        <v>1552</v>
      </c>
      <c r="E11697" t="s">
        <v>20</v>
      </c>
      <c r="I11697">
        <v>1</v>
      </c>
      <c r="J11697">
        <v>42.83</v>
      </c>
      <c r="K11697">
        <v>42.83</v>
      </c>
      <c r="N11697" t="s">
        <v>1542</v>
      </c>
    </row>
    <row r="11698" spans="1:14" hidden="1" x14ac:dyDescent="0.2">
      <c r="A11698" t="s">
        <v>105</v>
      </c>
      <c r="B11698" t="s">
        <v>1590</v>
      </c>
      <c r="C11698" t="s">
        <v>1552</v>
      </c>
      <c r="E11698" t="s">
        <v>1557</v>
      </c>
      <c r="F11698" t="s">
        <v>1558</v>
      </c>
      <c r="G11698" t="s">
        <v>31</v>
      </c>
      <c r="H11698" t="s">
        <v>64</v>
      </c>
      <c r="I11698">
        <v>9</v>
      </c>
      <c r="J11698">
        <v>42.83</v>
      </c>
      <c r="K11698">
        <v>385.47</v>
      </c>
      <c r="L11698" t="s">
        <v>24</v>
      </c>
      <c r="N11698" t="s">
        <v>1542</v>
      </c>
    </row>
    <row r="11699" spans="1:14" hidden="1" x14ac:dyDescent="0.2">
      <c r="A11699" t="s">
        <v>105</v>
      </c>
      <c r="B11699" t="s">
        <v>1590</v>
      </c>
      <c r="C11699" t="s">
        <v>1552</v>
      </c>
      <c r="E11699" t="s">
        <v>1597</v>
      </c>
      <c r="F11699" t="s">
        <v>1598</v>
      </c>
      <c r="G11699" t="s">
        <v>31</v>
      </c>
      <c r="I11699">
        <v>3.5</v>
      </c>
      <c r="J11699">
        <v>42.83</v>
      </c>
      <c r="K11699">
        <v>149.905</v>
      </c>
      <c r="N11699" t="s">
        <v>1542</v>
      </c>
    </row>
    <row r="11700" spans="1:14" hidden="1" x14ac:dyDescent="0.2">
      <c r="A11700" t="s">
        <v>105</v>
      </c>
      <c r="B11700" t="s">
        <v>1590</v>
      </c>
      <c r="C11700" t="s">
        <v>1552</v>
      </c>
      <c r="E11700" t="s">
        <v>1593</v>
      </c>
      <c r="F11700" t="s">
        <v>1594</v>
      </c>
      <c r="G11700" t="s">
        <v>63</v>
      </c>
      <c r="H11700" t="s">
        <v>23</v>
      </c>
      <c r="I11700">
        <v>1</v>
      </c>
      <c r="J11700">
        <v>42.83</v>
      </c>
      <c r="K11700">
        <v>42.83</v>
      </c>
      <c r="L11700" t="s">
        <v>24</v>
      </c>
      <c r="N11700" t="s">
        <v>1542</v>
      </c>
    </row>
    <row r="11701" spans="1:14" hidden="1" x14ac:dyDescent="0.2">
      <c r="A11701" t="s">
        <v>105</v>
      </c>
      <c r="B11701" t="s">
        <v>1590</v>
      </c>
      <c r="C11701" t="s">
        <v>1552</v>
      </c>
      <c r="E11701" t="s">
        <v>1601</v>
      </c>
      <c r="F11701" t="s">
        <v>1602</v>
      </c>
      <c r="G11701" t="s">
        <v>63</v>
      </c>
      <c r="H11701" t="s">
        <v>198</v>
      </c>
      <c r="I11701">
        <v>1.5</v>
      </c>
      <c r="J11701">
        <v>42.83</v>
      </c>
      <c r="K11701">
        <v>64.245000000000005</v>
      </c>
      <c r="L11701" t="s">
        <v>24</v>
      </c>
      <c r="N11701" t="s">
        <v>1542</v>
      </c>
    </row>
    <row r="11702" spans="1:14" hidden="1" x14ac:dyDescent="0.2">
      <c r="A11702" t="s">
        <v>105</v>
      </c>
      <c r="B11702" t="s">
        <v>1590</v>
      </c>
      <c r="C11702" t="s">
        <v>1552</v>
      </c>
      <c r="E11702" t="s">
        <v>1553</v>
      </c>
      <c r="F11702" t="s">
        <v>1554</v>
      </c>
      <c r="G11702" t="s">
        <v>31</v>
      </c>
      <c r="H11702" t="s">
        <v>64</v>
      </c>
      <c r="I11702">
        <v>11</v>
      </c>
      <c r="J11702">
        <v>42.83</v>
      </c>
      <c r="K11702">
        <v>471.13</v>
      </c>
      <c r="L11702" t="s">
        <v>24</v>
      </c>
      <c r="N11702" t="s">
        <v>1542</v>
      </c>
    </row>
    <row r="11703" spans="1:14" hidden="1" x14ac:dyDescent="0.2">
      <c r="A11703" t="s">
        <v>105</v>
      </c>
      <c r="B11703" t="s">
        <v>1590</v>
      </c>
      <c r="C11703" t="s">
        <v>1552</v>
      </c>
      <c r="E11703" t="s">
        <v>1592</v>
      </c>
      <c r="F11703" t="s">
        <v>1573</v>
      </c>
      <c r="G11703" t="s">
        <v>63</v>
      </c>
      <c r="I11703">
        <v>2</v>
      </c>
      <c r="J11703">
        <v>42.83</v>
      </c>
      <c r="K11703">
        <v>85.66</v>
      </c>
      <c r="N11703" t="s">
        <v>1542</v>
      </c>
    </row>
    <row r="11704" spans="1:14" hidden="1" x14ac:dyDescent="0.2">
      <c r="A11704" t="s">
        <v>106</v>
      </c>
      <c r="B11704" t="s">
        <v>1590</v>
      </c>
      <c r="C11704" t="s">
        <v>1552</v>
      </c>
      <c r="E11704" t="s">
        <v>1592</v>
      </c>
      <c r="F11704" t="s">
        <v>1573</v>
      </c>
      <c r="G11704" t="s">
        <v>63</v>
      </c>
      <c r="I11704">
        <v>2.5</v>
      </c>
      <c r="J11704">
        <v>42.83</v>
      </c>
      <c r="K11704">
        <v>107.075</v>
      </c>
      <c r="N11704" t="s">
        <v>1542</v>
      </c>
    </row>
    <row r="11705" spans="1:14" hidden="1" x14ac:dyDescent="0.2">
      <c r="A11705" t="s">
        <v>106</v>
      </c>
      <c r="B11705" t="s">
        <v>1590</v>
      </c>
      <c r="C11705" t="s">
        <v>1552</v>
      </c>
      <c r="E11705" t="s">
        <v>1555</v>
      </c>
      <c r="F11705" t="s">
        <v>1554</v>
      </c>
      <c r="G11705" t="s">
        <v>31</v>
      </c>
      <c r="H11705" t="s">
        <v>64</v>
      </c>
      <c r="I11705">
        <v>2</v>
      </c>
      <c r="J11705">
        <v>42.83</v>
      </c>
      <c r="K11705">
        <v>85.66</v>
      </c>
      <c r="L11705" t="s">
        <v>24</v>
      </c>
      <c r="N11705" t="s">
        <v>1542</v>
      </c>
    </row>
    <row r="11706" spans="1:14" hidden="1" x14ac:dyDescent="0.2">
      <c r="A11706" t="s">
        <v>106</v>
      </c>
      <c r="B11706" t="s">
        <v>1590</v>
      </c>
      <c r="C11706" t="s">
        <v>1552</v>
      </c>
      <c r="E11706" t="s">
        <v>1553</v>
      </c>
      <c r="F11706" t="s">
        <v>1554</v>
      </c>
      <c r="G11706" t="s">
        <v>31</v>
      </c>
      <c r="H11706" t="s">
        <v>64</v>
      </c>
      <c r="I11706">
        <v>5</v>
      </c>
      <c r="J11706">
        <v>42.83</v>
      </c>
      <c r="K11706">
        <v>214.15</v>
      </c>
      <c r="L11706" t="s">
        <v>24</v>
      </c>
      <c r="N11706" t="s">
        <v>1542</v>
      </c>
    </row>
    <row r="11707" spans="1:14" hidden="1" x14ac:dyDescent="0.2">
      <c r="A11707" t="s">
        <v>106</v>
      </c>
      <c r="B11707" t="s">
        <v>1590</v>
      </c>
      <c r="C11707" t="s">
        <v>1552</v>
      </c>
      <c r="E11707" t="s">
        <v>1561</v>
      </c>
      <c r="F11707" t="s">
        <v>1562</v>
      </c>
      <c r="G11707" t="s">
        <v>31</v>
      </c>
      <c r="H11707" t="s">
        <v>64</v>
      </c>
      <c r="I11707">
        <v>2</v>
      </c>
      <c r="J11707">
        <v>42.83</v>
      </c>
      <c r="K11707">
        <v>85.66</v>
      </c>
      <c r="L11707" t="s">
        <v>24</v>
      </c>
      <c r="N11707" t="s">
        <v>1542</v>
      </c>
    </row>
    <row r="11708" spans="1:14" hidden="1" x14ac:dyDescent="0.2">
      <c r="A11708" t="s">
        <v>106</v>
      </c>
      <c r="B11708" t="s">
        <v>1590</v>
      </c>
      <c r="C11708" t="s">
        <v>1552</v>
      </c>
      <c r="E11708" t="s">
        <v>1601</v>
      </c>
      <c r="F11708" t="s">
        <v>1602</v>
      </c>
      <c r="G11708" t="s">
        <v>63</v>
      </c>
      <c r="H11708" t="s">
        <v>198</v>
      </c>
      <c r="I11708">
        <v>6</v>
      </c>
      <c r="J11708">
        <v>42.83</v>
      </c>
      <c r="K11708">
        <v>256.98</v>
      </c>
      <c r="L11708" t="s">
        <v>24</v>
      </c>
      <c r="N11708" t="s">
        <v>1542</v>
      </c>
    </row>
    <row r="11709" spans="1:14" hidden="1" x14ac:dyDescent="0.2">
      <c r="A11709" t="s">
        <v>106</v>
      </c>
      <c r="B11709" t="s">
        <v>1590</v>
      </c>
      <c r="C11709" t="s">
        <v>1552</v>
      </c>
      <c r="E11709" t="s">
        <v>1603</v>
      </c>
      <c r="F11709" t="s">
        <v>1604</v>
      </c>
      <c r="G11709" t="s">
        <v>31</v>
      </c>
      <c r="H11709" t="s">
        <v>64</v>
      </c>
      <c r="I11709">
        <v>4</v>
      </c>
      <c r="J11709">
        <v>42.83</v>
      </c>
      <c r="K11709">
        <v>171.32</v>
      </c>
      <c r="N11709" t="s">
        <v>1542</v>
      </c>
    </row>
    <row r="11710" spans="1:14" hidden="1" x14ac:dyDescent="0.2">
      <c r="A11710" t="s">
        <v>106</v>
      </c>
      <c r="B11710" t="s">
        <v>1590</v>
      </c>
      <c r="C11710" t="s">
        <v>1552</v>
      </c>
      <c r="E11710" t="s">
        <v>1597</v>
      </c>
      <c r="F11710" t="s">
        <v>1598</v>
      </c>
      <c r="G11710" t="s">
        <v>31</v>
      </c>
      <c r="I11710">
        <v>1.5</v>
      </c>
      <c r="J11710">
        <v>42.83</v>
      </c>
      <c r="K11710">
        <v>64.245000000000005</v>
      </c>
      <c r="N11710" t="s">
        <v>1542</v>
      </c>
    </row>
    <row r="11711" spans="1:14" hidden="1" x14ac:dyDescent="0.2">
      <c r="A11711" t="s">
        <v>106</v>
      </c>
      <c r="B11711" t="s">
        <v>1590</v>
      </c>
      <c r="C11711" t="s">
        <v>1552</v>
      </c>
      <c r="E11711" t="s">
        <v>1563</v>
      </c>
      <c r="F11711" t="s">
        <v>1564</v>
      </c>
      <c r="G11711" t="s">
        <v>31</v>
      </c>
      <c r="H11711" t="s">
        <v>23</v>
      </c>
      <c r="I11711">
        <v>1.5</v>
      </c>
      <c r="J11711">
        <v>42.83</v>
      </c>
      <c r="K11711">
        <v>64.245000000000005</v>
      </c>
      <c r="L11711" t="s">
        <v>24</v>
      </c>
      <c r="N11711" t="s">
        <v>1542</v>
      </c>
    </row>
    <row r="11712" spans="1:14" hidden="1" x14ac:dyDescent="0.2">
      <c r="A11712" t="s">
        <v>106</v>
      </c>
      <c r="B11712" t="s">
        <v>1590</v>
      </c>
      <c r="C11712" t="s">
        <v>1552</v>
      </c>
      <c r="E11712" t="s">
        <v>1557</v>
      </c>
      <c r="F11712" t="s">
        <v>1558</v>
      </c>
      <c r="G11712" t="s">
        <v>31</v>
      </c>
      <c r="H11712" t="s">
        <v>64</v>
      </c>
      <c r="I11712">
        <v>2</v>
      </c>
      <c r="J11712">
        <v>42.83</v>
      </c>
      <c r="K11712">
        <v>85.66</v>
      </c>
      <c r="L11712" t="s">
        <v>24</v>
      </c>
      <c r="N11712" t="s">
        <v>1542</v>
      </c>
    </row>
    <row r="11713" spans="1:14" hidden="1" x14ac:dyDescent="0.2">
      <c r="A11713" t="s">
        <v>106</v>
      </c>
      <c r="B11713" t="s">
        <v>1590</v>
      </c>
      <c r="C11713" t="s">
        <v>1552</v>
      </c>
      <c r="E11713" t="s">
        <v>557</v>
      </c>
      <c r="I11713">
        <v>2</v>
      </c>
      <c r="J11713">
        <v>42.83</v>
      </c>
      <c r="K11713">
        <v>85.66</v>
      </c>
      <c r="N11713" t="s">
        <v>1542</v>
      </c>
    </row>
    <row r="11714" spans="1:14" hidden="1" x14ac:dyDescent="0.2">
      <c r="A11714" t="s">
        <v>106</v>
      </c>
      <c r="B11714" t="s">
        <v>1590</v>
      </c>
      <c r="C11714" t="s">
        <v>1552</v>
      </c>
      <c r="E11714" t="s">
        <v>20</v>
      </c>
      <c r="I11714">
        <v>2.5</v>
      </c>
      <c r="J11714">
        <v>42.83</v>
      </c>
      <c r="K11714">
        <v>107.075</v>
      </c>
      <c r="N11714" t="s">
        <v>1542</v>
      </c>
    </row>
    <row r="11715" spans="1:14" hidden="1" x14ac:dyDescent="0.2">
      <c r="A11715" t="s">
        <v>107</v>
      </c>
      <c r="B11715" t="s">
        <v>1590</v>
      </c>
      <c r="C11715" t="s">
        <v>1552</v>
      </c>
      <c r="E11715" t="s">
        <v>20</v>
      </c>
      <c r="I11715">
        <v>5.5</v>
      </c>
      <c r="J11715">
        <v>42.83</v>
      </c>
      <c r="K11715">
        <v>235.565</v>
      </c>
      <c r="N11715" t="s">
        <v>1542</v>
      </c>
    </row>
    <row r="11716" spans="1:14" hidden="1" x14ac:dyDescent="0.2">
      <c r="A11716" t="s">
        <v>107</v>
      </c>
      <c r="B11716" t="s">
        <v>1590</v>
      </c>
      <c r="C11716" t="s">
        <v>1552</v>
      </c>
      <c r="E11716" t="s">
        <v>557</v>
      </c>
      <c r="I11716">
        <v>2</v>
      </c>
      <c r="J11716">
        <v>42.83</v>
      </c>
      <c r="K11716">
        <v>85.66</v>
      </c>
      <c r="N11716" t="s">
        <v>1542</v>
      </c>
    </row>
    <row r="11717" spans="1:14" hidden="1" x14ac:dyDescent="0.2">
      <c r="A11717" t="s">
        <v>107</v>
      </c>
      <c r="B11717" t="s">
        <v>1590</v>
      </c>
      <c r="C11717" t="s">
        <v>1552</v>
      </c>
      <c r="E11717" t="s">
        <v>1557</v>
      </c>
      <c r="F11717" t="s">
        <v>1558</v>
      </c>
      <c r="G11717" t="s">
        <v>31</v>
      </c>
      <c r="H11717" t="s">
        <v>64</v>
      </c>
      <c r="I11717">
        <v>3</v>
      </c>
      <c r="J11717">
        <v>42.83</v>
      </c>
      <c r="K11717">
        <v>128.49</v>
      </c>
      <c r="L11717" t="s">
        <v>24</v>
      </c>
      <c r="N11717" t="s">
        <v>1542</v>
      </c>
    </row>
    <row r="11718" spans="1:14" hidden="1" x14ac:dyDescent="0.2">
      <c r="A11718" t="s">
        <v>107</v>
      </c>
      <c r="B11718" t="s">
        <v>1590</v>
      </c>
      <c r="C11718" t="s">
        <v>1552</v>
      </c>
      <c r="E11718" t="s">
        <v>1563</v>
      </c>
      <c r="F11718" t="s">
        <v>1564</v>
      </c>
      <c r="G11718" t="s">
        <v>31</v>
      </c>
      <c r="H11718" t="s">
        <v>23</v>
      </c>
      <c r="I11718">
        <v>1</v>
      </c>
      <c r="J11718">
        <v>42.83</v>
      </c>
      <c r="K11718">
        <v>42.83</v>
      </c>
      <c r="L11718" t="s">
        <v>24</v>
      </c>
      <c r="N11718" t="s">
        <v>1542</v>
      </c>
    </row>
    <row r="11719" spans="1:14" hidden="1" x14ac:dyDescent="0.2">
      <c r="A11719" t="s">
        <v>107</v>
      </c>
      <c r="B11719" t="s">
        <v>1590</v>
      </c>
      <c r="C11719" t="s">
        <v>1552</v>
      </c>
      <c r="E11719" t="s">
        <v>1597</v>
      </c>
      <c r="F11719" t="s">
        <v>1598</v>
      </c>
      <c r="G11719" t="s">
        <v>31</v>
      </c>
      <c r="I11719">
        <v>3.5</v>
      </c>
      <c r="J11719">
        <v>42.83</v>
      </c>
      <c r="K11719">
        <v>149.905</v>
      </c>
      <c r="N11719" t="s">
        <v>1542</v>
      </c>
    </row>
    <row r="11720" spans="1:14" hidden="1" x14ac:dyDescent="0.2">
      <c r="A11720" t="s">
        <v>107</v>
      </c>
      <c r="B11720" t="s">
        <v>1590</v>
      </c>
      <c r="C11720" t="s">
        <v>1552</v>
      </c>
      <c r="E11720" t="s">
        <v>1593</v>
      </c>
      <c r="F11720" t="s">
        <v>1594</v>
      </c>
      <c r="G11720" t="s">
        <v>63</v>
      </c>
      <c r="H11720" t="s">
        <v>23</v>
      </c>
      <c r="I11720">
        <v>3.5</v>
      </c>
      <c r="J11720">
        <v>42.83</v>
      </c>
      <c r="K11720">
        <v>149.905</v>
      </c>
      <c r="L11720" t="s">
        <v>24</v>
      </c>
      <c r="N11720" t="s">
        <v>1542</v>
      </c>
    </row>
    <row r="11721" spans="1:14" hidden="1" x14ac:dyDescent="0.2">
      <c r="A11721" t="s">
        <v>107</v>
      </c>
      <c r="B11721" t="s">
        <v>1590</v>
      </c>
      <c r="C11721" t="s">
        <v>1552</v>
      </c>
      <c r="E11721" t="s">
        <v>1595</v>
      </c>
      <c r="F11721" t="s">
        <v>1596</v>
      </c>
      <c r="G11721" t="s">
        <v>396</v>
      </c>
      <c r="H11721" t="s">
        <v>32</v>
      </c>
      <c r="I11721">
        <v>1</v>
      </c>
      <c r="J11721">
        <v>42.83</v>
      </c>
      <c r="K11721">
        <v>42.83</v>
      </c>
      <c r="N11721" t="s">
        <v>1542</v>
      </c>
    </row>
    <row r="11722" spans="1:14" hidden="1" x14ac:dyDescent="0.2">
      <c r="A11722" t="s">
        <v>107</v>
      </c>
      <c r="B11722" t="s">
        <v>1590</v>
      </c>
      <c r="C11722" t="s">
        <v>1552</v>
      </c>
      <c r="E11722" t="s">
        <v>1553</v>
      </c>
      <c r="F11722" t="s">
        <v>1554</v>
      </c>
      <c r="G11722" t="s">
        <v>31</v>
      </c>
      <c r="H11722" t="s">
        <v>64</v>
      </c>
      <c r="I11722">
        <v>6</v>
      </c>
      <c r="J11722">
        <v>42.83</v>
      </c>
      <c r="K11722">
        <v>256.98</v>
      </c>
      <c r="L11722" t="s">
        <v>24</v>
      </c>
      <c r="N11722" t="s">
        <v>1542</v>
      </c>
    </row>
    <row r="11723" spans="1:14" hidden="1" x14ac:dyDescent="0.2">
      <c r="A11723" t="s">
        <v>107</v>
      </c>
      <c r="B11723" t="s">
        <v>1590</v>
      </c>
      <c r="C11723" t="s">
        <v>1552</v>
      </c>
      <c r="E11723" t="s">
        <v>1555</v>
      </c>
      <c r="F11723" t="s">
        <v>1554</v>
      </c>
      <c r="G11723" t="s">
        <v>31</v>
      </c>
      <c r="H11723" t="s">
        <v>64</v>
      </c>
      <c r="I11723">
        <v>5.5</v>
      </c>
      <c r="J11723">
        <v>42.83</v>
      </c>
      <c r="K11723">
        <v>235.565</v>
      </c>
      <c r="L11723" t="s">
        <v>24</v>
      </c>
      <c r="N11723" t="s">
        <v>1542</v>
      </c>
    </row>
    <row r="11724" spans="1:14" hidden="1" x14ac:dyDescent="0.2">
      <c r="A11724" t="s">
        <v>108</v>
      </c>
      <c r="B11724" t="s">
        <v>1590</v>
      </c>
      <c r="C11724" t="s">
        <v>1552</v>
      </c>
      <c r="E11724" t="s">
        <v>1555</v>
      </c>
      <c r="F11724" t="s">
        <v>1554</v>
      </c>
      <c r="G11724" t="s">
        <v>31</v>
      </c>
      <c r="H11724" t="s">
        <v>64</v>
      </c>
      <c r="I11724">
        <v>6.5</v>
      </c>
      <c r="J11724">
        <v>42.83</v>
      </c>
      <c r="K11724">
        <v>278.39499999999998</v>
      </c>
      <c r="L11724" t="s">
        <v>24</v>
      </c>
      <c r="N11724" t="s">
        <v>1542</v>
      </c>
    </row>
    <row r="11725" spans="1:14" hidden="1" x14ac:dyDescent="0.2">
      <c r="A11725" t="s">
        <v>108</v>
      </c>
      <c r="B11725" t="s">
        <v>1590</v>
      </c>
      <c r="C11725" t="s">
        <v>1552</v>
      </c>
      <c r="E11725" t="s">
        <v>1591</v>
      </c>
      <c r="F11725" t="s">
        <v>1554</v>
      </c>
      <c r="G11725" t="s">
        <v>31</v>
      </c>
      <c r="H11725" t="s">
        <v>64</v>
      </c>
      <c r="I11725">
        <v>6</v>
      </c>
      <c r="J11725">
        <v>42.83</v>
      </c>
      <c r="K11725">
        <v>256.98</v>
      </c>
      <c r="L11725" t="s">
        <v>24</v>
      </c>
      <c r="N11725" t="s">
        <v>1542</v>
      </c>
    </row>
    <row r="11726" spans="1:14" hidden="1" x14ac:dyDescent="0.2">
      <c r="A11726" t="s">
        <v>108</v>
      </c>
      <c r="B11726" t="s">
        <v>1590</v>
      </c>
      <c r="C11726" t="s">
        <v>1552</v>
      </c>
      <c r="E11726" t="s">
        <v>1569</v>
      </c>
      <c r="F11726" t="s">
        <v>1570</v>
      </c>
      <c r="G11726" t="s">
        <v>63</v>
      </c>
      <c r="H11726" t="s">
        <v>23</v>
      </c>
      <c r="I11726">
        <v>1</v>
      </c>
      <c r="J11726">
        <v>42.83</v>
      </c>
      <c r="K11726">
        <v>42.83</v>
      </c>
      <c r="N11726" t="s">
        <v>1542</v>
      </c>
    </row>
    <row r="11727" spans="1:14" hidden="1" x14ac:dyDescent="0.2">
      <c r="A11727" t="s">
        <v>108</v>
      </c>
      <c r="B11727" t="s">
        <v>1590</v>
      </c>
      <c r="C11727" t="s">
        <v>1552</v>
      </c>
      <c r="E11727" t="s">
        <v>1563</v>
      </c>
      <c r="F11727" t="s">
        <v>1564</v>
      </c>
      <c r="G11727" t="s">
        <v>31</v>
      </c>
      <c r="H11727" t="s">
        <v>23</v>
      </c>
      <c r="I11727">
        <v>1</v>
      </c>
      <c r="J11727">
        <v>42.83</v>
      </c>
      <c r="K11727">
        <v>42.83</v>
      </c>
      <c r="L11727" t="s">
        <v>24</v>
      </c>
      <c r="N11727" t="s">
        <v>1542</v>
      </c>
    </row>
    <row r="11728" spans="1:14" hidden="1" x14ac:dyDescent="0.2">
      <c r="A11728" t="s">
        <v>108</v>
      </c>
      <c r="B11728" t="s">
        <v>1590</v>
      </c>
      <c r="C11728" t="s">
        <v>1552</v>
      </c>
      <c r="E11728" t="s">
        <v>1557</v>
      </c>
      <c r="F11728" t="s">
        <v>1558</v>
      </c>
      <c r="G11728" t="s">
        <v>31</v>
      </c>
      <c r="H11728" t="s">
        <v>64</v>
      </c>
      <c r="I11728">
        <v>7.5</v>
      </c>
      <c r="J11728">
        <v>42.83</v>
      </c>
      <c r="K11728">
        <v>321.22500000000002</v>
      </c>
      <c r="L11728" t="s">
        <v>24</v>
      </c>
      <c r="N11728" t="s">
        <v>1542</v>
      </c>
    </row>
    <row r="11729" spans="1:14" hidden="1" x14ac:dyDescent="0.2">
      <c r="A11729" t="s">
        <v>108</v>
      </c>
      <c r="B11729" t="s">
        <v>1590</v>
      </c>
      <c r="C11729" t="s">
        <v>1552</v>
      </c>
      <c r="E11729" t="s">
        <v>557</v>
      </c>
      <c r="I11729">
        <v>2</v>
      </c>
      <c r="J11729">
        <v>42.83</v>
      </c>
      <c r="K11729">
        <v>85.66</v>
      </c>
      <c r="N11729" t="s">
        <v>1542</v>
      </c>
    </row>
    <row r="11730" spans="1:14" hidden="1" x14ac:dyDescent="0.2">
      <c r="A11730" t="s">
        <v>108</v>
      </c>
      <c r="B11730" t="s">
        <v>1590</v>
      </c>
      <c r="C11730" t="s">
        <v>1552</v>
      </c>
      <c r="E11730" t="s">
        <v>20</v>
      </c>
      <c r="I11730">
        <v>2</v>
      </c>
      <c r="J11730">
        <v>42.83</v>
      </c>
      <c r="K11730">
        <v>85.66</v>
      </c>
      <c r="N11730" t="s">
        <v>1542</v>
      </c>
    </row>
    <row r="11731" spans="1:14" hidden="1" x14ac:dyDescent="0.2">
      <c r="A11731" t="s">
        <v>108</v>
      </c>
      <c r="B11731" t="s">
        <v>1590</v>
      </c>
      <c r="C11731" t="s">
        <v>1552</v>
      </c>
      <c r="E11731" t="s">
        <v>19</v>
      </c>
      <c r="I11731">
        <v>1</v>
      </c>
      <c r="J11731">
        <v>42.83</v>
      </c>
      <c r="K11731">
        <v>42.83</v>
      </c>
      <c r="N11731" t="s">
        <v>1542</v>
      </c>
    </row>
    <row r="11732" spans="1:14" hidden="1" x14ac:dyDescent="0.2">
      <c r="A11732" t="s">
        <v>108</v>
      </c>
      <c r="B11732" t="s">
        <v>1590</v>
      </c>
      <c r="C11732" t="s">
        <v>1552</v>
      </c>
      <c r="E11732" t="s">
        <v>17</v>
      </c>
      <c r="I11732">
        <v>4</v>
      </c>
      <c r="J11732">
        <v>42.83</v>
      </c>
      <c r="K11732">
        <v>171.32</v>
      </c>
      <c r="N11732" t="s">
        <v>1542</v>
      </c>
    </row>
    <row r="11733" spans="1:14" hidden="1" x14ac:dyDescent="0.2">
      <c r="A11733" t="s">
        <v>109</v>
      </c>
      <c r="B11733" t="s">
        <v>1590</v>
      </c>
      <c r="C11733" t="s">
        <v>1552</v>
      </c>
      <c r="E11733" t="s">
        <v>17</v>
      </c>
      <c r="I11733">
        <v>7.75</v>
      </c>
      <c r="J11733">
        <v>42.83</v>
      </c>
      <c r="K11733">
        <v>331.9325</v>
      </c>
      <c r="N11733" t="s">
        <v>1542</v>
      </c>
    </row>
    <row r="11734" spans="1:14" hidden="1" x14ac:dyDescent="0.2">
      <c r="A11734" t="s">
        <v>109</v>
      </c>
      <c r="B11734" t="s">
        <v>1590</v>
      </c>
      <c r="C11734" t="s">
        <v>1552</v>
      </c>
      <c r="E11734" t="s">
        <v>18</v>
      </c>
      <c r="I11734">
        <v>1</v>
      </c>
      <c r="J11734">
        <v>42.83</v>
      </c>
      <c r="K11734">
        <v>42.83</v>
      </c>
      <c r="N11734" t="s">
        <v>1542</v>
      </c>
    </row>
    <row r="11735" spans="1:14" hidden="1" x14ac:dyDescent="0.2">
      <c r="A11735" t="s">
        <v>109</v>
      </c>
      <c r="B11735" t="s">
        <v>1590</v>
      </c>
      <c r="C11735" t="s">
        <v>1552</v>
      </c>
      <c r="E11735" t="s">
        <v>557</v>
      </c>
      <c r="I11735">
        <v>2</v>
      </c>
      <c r="J11735">
        <v>42.83</v>
      </c>
      <c r="K11735">
        <v>85.66</v>
      </c>
      <c r="N11735" t="s">
        <v>1542</v>
      </c>
    </row>
    <row r="11736" spans="1:14" hidden="1" x14ac:dyDescent="0.2">
      <c r="A11736" t="s">
        <v>109</v>
      </c>
      <c r="B11736" t="s">
        <v>1590</v>
      </c>
      <c r="C11736" t="s">
        <v>1552</v>
      </c>
      <c r="E11736" t="s">
        <v>1557</v>
      </c>
      <c r="F11736" t="s">
        <v>1558</v>
      </c>
      <c r="G11736" t="s">
        <v>31</v>
      </c>
      <c r="H11736" t="s">
        <v>64</v>
      </c>
      <c r="I11736">
        <v>4</v>
      </c>
      <c r="J11736">
        <v>42.83</v>
      </c>
      <c r="K11736">
        <v>171.32</v>
      </c>
      <c r="L11736" t="s">
        <v>24</v>
      </c>
      <c r="N11736" t="s">
        <v>1542</v>
      </c>
    </row>
    <row r="11737" spans="1:14" hidden="1" x14ac:dyDescent="0.2">
      <c r="A11737" t="s">
        <v>109</v>
      </c>
      <c r="B11737" t="s">
        <v>1590</v>
      </c>
      <c r="C11737" t="s">
        <v>1552</v>
      </c>
      <c r="E11737" t="s">
        <v>1595</v>
      </c>
      <c r="F11737" t="s">
        <v>1596</v>
      </c>
      <c r="G11737" t="s">
        <v>396</v>
      </c>
      <c r="H11737" t="s">
        <v>32</v>
      </c>
      <c r="I11737">
        <v>1</v>
      </c>
      <c r="J11737">
        <v>42.83</v>
      </c>
      <c r="K11737">
        <v>42.83</v>
      </c>
      <c r="N11737" t="s">
        <v>1542</v>
      </c>
    </row>
    <row r="11738" spans="1:14" hidden="1" x14ac:dyDescent="0.2">
      <c r="A11738" t="s">
        <v>109</v>
      </c>
      <c r="B11738" t="s">
        <v>1590</v>
      </c>
      <c r="C11738" t="s">
        <v>1552</v>
      </c>
      <c r="E11738" t="s">
        <v>1556</v>
      </c>
      <c r="F11738" t="s">
        <v>1554</v>
      </c>
      <c r="G11738" t="s">
        <v>31</v>
      </c>
      <c r="H11738" t="s">
        <v>64</v>
      </c>
      <c r="I11738">
        <v>4.5</v>
      </c>
      <c r="J11738">
        <v>42.83</v>
      </c>
      <c r="K11738">
        <v>192.73500000000001</v>
      </c>
      <c r="L11738" t="s">
        <v>24</v>
      </c>
      <c r="N11738" t="s">
        <v>1542</v>
      </c>
    </row>
    <row r="11739" spans="1:14" hidden="1" x14ac:dyDescent="0.2">
      <c r="A11739" t="s">
        <v>109</v>
      </c>
      <c r="B11739" t="s">
        <v>1590</v>
      </c>
      <c r="C11739" t="s">
        <v>1552</v>
      </c>
      <c r="E11739" t="s">
        <v>1555</v>
      </c>
      <c r="F11739" t="s">
        <v>1554</v>
      </c>
      <c r="G11739" t="s">
        <v>31</v>
      </c>
      <c r="H11739" t="s">
        <v>64</v>
      </c>
      <c r="I11739">
        <v>3</v>
      </c>
      <c r="J11739">
        <v>42.83</v>
      </c>
      <c r="K11739">
        <v>128.49</v>
      </c>
      <c r="L11739" t="s">
        <v>24</v>
      </c>
      <c r="N11739" t="s">
        <v>1542</v>
      </c>
    </row>
    <row r="11740" spans="1:14" hidden="1" x14ac:dyDescent="0.2">
      <c r="A11740" t="s">
        <v>14</v>
      </c>
      <c r="B11740" t="s">
        <v>1605</v>
      </c>
      <c r="C11740" t="s">
        <v>1606</v>
      </c>
      <c r="E11740" t="s">
        <v>17</v>
      </c>
      <c r="I11740">
        <v>7.75</v>
      </c>
      <c r="J11740">
        <v>42.83</v>
      </c>
      <c r="K11740">
        <v>331.9325</v>
      </c>
    </row>
    <row r="11741" spans="1:14" hidden="1" x14ac:dyDescent="0.2">
      <c r="A11741" t="s">
        <v>14</v>
      </c>
      <c r="B11741" t="s">
        <v>1605</v>
      </c>
      <c r="C11741" t="s">
        <v>1606</v>
      </c>
      <c r="E11741" t="s">
        <v>1607</v>
      </c>
      <c r="F11741" t="s">
        <v>1608</v>
      </c>
      <c r="G11741" t="s">
        <v>396</v>
      </c>
      <c r="H11741" t="s">
        <v>180</v>
      </c>
      <c r="I11741">
        <v>12.75</v>
      </c>
      <c r="J11741">
        <v>42.83</v>
      </c>
      <c r="K11741">
        <v>546.08249999999998</v>
      </c>
    </row>
    <row r="11742" spans="1:14" hidden="1" x14ac:dyDescent="0.2">
      <c r="A11742" t="s">
        <v>14</v>
      </c>
      <c r="B11742" t="s">
        <v>1605</v>
      </c>
      <c r="C11742" t="s">
        <v>1606</v>
      </c>
      <c r="E11742" t="s">
        <v>20</v>
      </c>
      <c r="I11742">
        <v>4</v>
      </c>
      <c r="J11742">
        <v>42.83</v>
      </c>
      <c r="K11742">
        <v>171.32</v>
      </c>
    </row>
    <row r="11743" spans="1:14" hidden="1" x14ac:dyDescent="0.2">
      <c r="A11743" t="s">
        <v>14</v>
      </c>
      <c r="B11743" t="s">
        <v>1605</v>
      </c>
      <c r="C11743" t="s">
        <v>1606</v>
      </c>
      <c r="E11743" t="s">
        <v>1609</v>
      </c>
      <c r="F11743" t="s">
        <v>1610</v>
      </c>
      <c r="G11743" t="s">
        <v>396</v>
      </c>
      <c r="H11743" t="s">
        <v>64</v>
      </c>
      <c r="I11743">
        <v>6.25</v>
      </c>
      <c r="J11743">
        <v>42.83</v>
      </c>
      <c r="K11743">
        <v>267.6875</v>
      </c>
    </row>
    <row r="11744" spans="1:14" hidden="1" x14ac:dyDescent="0.2">
      <c r="A11744" t="s">
        <v>14</v>
      </c>
      <c r="B11744" t="s">
        <v>1605</v>
      </c>
      <c r="C11744" t="s">
        <v>1606</v>
      </c>
      <c r="E11744" t="s">
        <v>1611</v>
      </c>
      <c r="F11744" t="s">
        <v>1612</v>
      </c>
      <c r="G11744" t="s">
        <v>396</v>
      </c>
      <c r="H11744" t="s">
        <v>64</v>
      </c>
      <c r="I11744">
        <v>8</v>
      </c>
      <c r="J11744">
        <v>42.83</v>
      </c>
      <c r="K11744">
        <v>342.64</v>
      </c>
    </row>
    <row r="11745" spans="1:14" hidden="1" x14ac:dyDescent="0.2">
      <c r="A11745" t="s">
        <v>36</v>
      </c>
      <c r="B11745" t="s">
        <v>1605</v>
      </c>
      <c r="C11745" t="s">
        <v>1606</v>
      </c>
      <c r="E11745" t="s">
        <v>1613</v>
      </c>
      <c r="F11745" t="s">
        <v>1610</v>
      </c>
      <c r="G11745" t="s">
        <v>396</v>
      </c>
      <c r="H11745" t="s">
        <v>64</v>
      </c>
      <c r="I11745">
        <v>8.75</v>
      </c>
      <c r="J11745">
        <v>42.83</v>
      </c>
      <c r="K11745">
        <v>374.76249999999999</v>
      </c>
    </row>
    <row r="11746" spans="1:14" hidden="1" x14ac:dyDescent="0.2">
      <c r="A11746" t="s">
        <v>36</v>
      </c>
      <c r="B11746" t="s">
        <v>1605</v>
      </c>
      <c r="C11746" t="s">
        <v>1606</v>
      </c>
      <c r="E11746" t="s">
        <v>1614</v>
      </c>
      <c r="F11746" t="s">
        <v>1615</v>
      </c>
      <c r="G11746" t="s">
        <v>129</v>
      </c>
      <c r="H11746" t="s">
        <v>23</v>
      </c>
      <c r="I11746">
        <v>8.75</v>
      </c>
      <c r="J11746">
        <v>42.83</v>
      </c>
      <c r="K11746">
        <v>374.76249999999999</v>
      </c>
    </row>
    <row r="11747" spans="1:14" hidden="1" x14ac:dyDescent="0.2">
      <c r="A11747" t="s">
        <v>36</v>
      </c>
      <c r="B11747" t="s">
        <v>1605</v>
      </c>
      <c r="C11747" t="s">
        <v>1606</v>
      </c>
      <c r="E11747" t="s">
        <v>1616</v>
      </c>
      <c r="F11747" t="s">
        <v>1608</v>
      </c>
      <c r="G11747" t="s">
        <v>396</v>
      </c>
      <c r="H11747" t="s">
        <v>180</v>
      </c>
      <c r="I11747">
        <v>15.75</v>
      </c>
      <c r="J11747">
        <v>42.83</v>
      </c>
      <c r="K11747">
        <v>674.57249999999999</v>
      </c>
    </row>
    <row r="11748" spans="1:14" hidden="1" x14ac:dyDescent="0.2">
      <c r="A11748" t="s">
        <v>36</v>
      </c>
      <c r="B11748" t="s">
        <v>1605</v>
      </c>
      <c r="C11748" t="s">
        <v>1606</v>
      </c>
      <c r="E11748" t="s">
        <v>1617</v>
      </c>
      <c r="F11748" t="s">
        <v>1618</v>
      </c>
      <c r="G11748" t="s">
        <v>129</v>
      </c>
      <c r="H11748" t="s">
        <v>23</v>
      </c>
      <c r="I11748">
        <v>2</v>
      </c>
      <c r="J11748">
        <v>42.83</v>
      </c>
      <c r="K11748">
        <v>85.66</v>
      </c>
    </row>
    <row r="11749" spans="1:14" hidden="1" x14ac:dyDescent="0.2">
      <c r="A11749" t="s">
        <v>36</v>
      </c>
      <c r="B11749" t="s">
        <v>1605</v>
      </c>
      <c r="C11749" t="s">
        <v>1606</v>
      </c>
      <c r="E11749" t="s">
        <v>1619</v>
      </c>
      <c r="F11749" t="s">
        <v>1618</v>
      </c>
      <c r="G11749" t="s">
        <v>129</v>
      </c>
      <c r="H11749" t="s">
        <v>23</v>
      </c>
      <c r="I11749">
        <v>3.5</v>
      </c>
      <c r="J11749">
        <v>42.83</v>
      </c>
      <c r="K11749">
        <v>149.905</v>
      </c>
    </row>
    <row r="11750" spans="1:14" hidden="1" x14ac:dyDescent="0.2">
      <c r="A11750" t="s">
        <v>37</v>
      </c>
      <c r="B11750" t="s">
        <v>1605</v>
      </c>
      <c r="C11750" t="s">
        <v>1606</v>
      </c>
      <c r="E11750" t="s">
        <v>1613</v>
      </c>
      <c r="F11750" t="s">
        <v>1610</v>
      </c>
      <c r="G11750" t="s">
        <v>396</v>
      </c>
      <c r="H11750" t="s">
        <v>64</v>
      </c>
      <c r="I11750">
        <v>8.75</v>
      </c>
      <c r="J11750">
        <v>42.83</v>
      </c>
      <c r="K11750">
        <v>374.76249999999999</v>
      </c>
    </row>
    <row r="11751" spans="1:14" hidden="1" x14ac:dyDescent="0.2">
      <c r="A11751" t="s">
        <v>37</v>
      </c>
      <c r="B11751" t="s">
        <v>1605</v>
      </c>
      <c r="C11751" t="s">
        <v>1606</v>
      </c>
      <c r="E11751" t="s">
        <v>1620</v>
      </c>
      <c r="F11751" t="s">
        <v>1612</v>
      </c>
      <c r="G11751" t="s">
        <v>396</v>
      </c>
      <c r="H11751" t="s">
        <v>64</v>
      </c>
      <c r="I11751">
        <v>8.75</v>
      </c>
      <c r="J11751">
        <v>42.83</v>
      </c>
      <c r="K11751">
        <v>374.76249999999999</v>
      </c>
    </row>
    <row r="11752" spans="1:14" hidden="1" x14ac:dyDescent="0.2">
      <c r="A11752" t="s">
        <v>37</v>
      </c>
      <c r="B11752" t="s">
        <v>1605</v>
      </c>
      <c r="C11752" t="s">
        <v>1606</v>
      </c>
      <c r="E11752" t="s">
        <v>1617</v>
      </c>
      <c r="F11752" t="s">
        <v>1618</v>
      </c>
      <c r="G11752" t="s">
        <v>129</v>
      </c>
      <c r="H11752" t="s">
        <v>23</v>
      </c>
      <c r="I11752">
        <v>8.75</v>
      </c>
      <c r="J11752">
        <v>42.83</v>
      </c>
      <c r="K11752">
        <v>374.76249999999999</v>
      </c>
    </row>
    <row r="11753" spans="1:14" hidden="1" x14ac:dyDescent="0.2">
      <c r="A11753" t="s">
        <v>37</v>
      </c>
      <c r="B11753" t="s">
        <v>1605</v>
      </c>
      <c r="C11753" t="s">
        <v>1606</v>
      </c>
      <c r="E11753" t="s">
        <v>1616</v>
      </c>
      <c r="F11753" t="s">
        <v>1608</v>
      </c>
      <c r="G11753" t="s">
        <v>396</v>
      </c>
      <c r="H11753" t="s">
        <v>180</v>
      </c>
      <c r="I11753">
        <v>8.75</v>
      </c>
      <c r="J11753">
        <v>42.83</v>
      </c>
      <c r="K11753">
        <v>374.76249999999999</v>
      </c>
    </row>
    <row r="11754" spans="1:14" hidden="1" x14ac:dyDescent="0.2">
      <c r="A11754" t="s">
        <v>37</v>
      </c>
      <c r="B11754" t="s">
        <v>1605</v>
      </c>
      <c r="C11754" t="s">
        <v>1606</v>
      </c>
      <c r="E11754" t="s">
        <v>1614</v>
      </c>
      <c r="F11754" t="s">
        <v>1615</v>
      </c>
      <c r="G11754" t="s">
        <v>129</v>
      </c>
      <c r="H11754" t="s">
        <v>23</v>
      </c>
      <c r="I11754">
        <v>3.75</v>
      </c>
      <c r="J11754">
        <v>42.83</v>
      </c>
      <c r="K11754">
        <v>160.61250000000001</v>
      </c>
    </row>
    <row r="11755" spans="1:14" hidden="1" x14ac:dyDescent="0.2">
      <c r="A11755" t="s">
        <v>39</v>
      </c>
      <c r="B11755" t="s">
        <v>1605</v>
      </c>
      <c r="C11755" t="s">
        <v>1606</v>
      </c>
      <c r="E11755" t="s">
        <v>1621</v>
      </c>
      <c r="F11755" t="s">
        <v>1622</v>
      </c>
      <c r="G11755" t="s">
        <v>396</v>
      </c>
      <c r="H11755" t="s">
        <v>23</v>
      </c>
      <c r="I11755">
        <v>8</v>
      </c>
      <c r="J11755">
        <v>42.83</v>
      </c>
      <c r="K11755">
        <v>342.64</v>
      </c>
      <c r="N11755" t="s">
        <v>422</v>
      </c>
    </row>
    <row r="11756" spans="1:14" hidden="1" x14ac:dyDescent="0.2">
      <c r="A11756" t="s">
        <v>39</v>
      </c>
      <c r="B11756" t="s">
        <v>1605</v>
      </c>
      <c r="C11756" t="s">
        <v>1606</v>
      </c>
      <c r="E11756" t="s">
        <v>1611</v>
      </c>
      <c r="F11756" t="s">
        <v>1612</v>
      </c>
      <c r="G11756" t="s">
        <v>396</v>
      </c>
      <c r="H11756" t="s">
        <v>64</v>
      </c>
      <c r="I11756">
        <v>10</v>
      </c>
      <c r="J11756">
        <v>42.83</v>
      </c>
      <c r="K11756">
        <v>428.3</v>
      </c>
      <c r="N11756" t="s">
        <v>422</v>
      </c>
    </row>
    <row r="11757" spans="1:14" hidden="1" x14ac:dyDescent="0.2">
      <c r="A11757" t="s">
        <v>39</v>
      </c>
      <c r="B11757" t="s">
        <v>1605</v>
      </c>
      <c r="C11757" t="s">
        <v>1606</v>
      </c>
      <c r="E11757" t="s">
        <v>1616</v>
      </c>
      <c r="F11757" t="s">
        <v>1608</v>
      </c>
      <c r="G11757" t="s">
        <v>396</v>
      </c>
      <c r="H11757" t="s">
        <v>180</v>
      </c>
      <c r="I11757">
        <v>8</v>
      </c>
      <c r="J11757">
        <v>42.83</v>
      </c>
      <c r="K11757">
        <v>342.64</v>
      </c>
      <c r="N11757" t="s">
        <v>422</v>
      </c>
    </row>
    <row r="11758" spans="1:14" hidden="1" x14ac:dyDescent="0.2">
      <c r="A11758" t="s">
        <v>39</v>
      </c>
      <c r="B11758" t="s">
        <v>1605</v>
      </c>
      <c r="C11758" t="s">
        <v>1606</v>
      </c>
      <c r="E11758" t="s">
        <v>1623</v>
      </c>
      <c r="F11758" t="s">
        <v>1624</v>
      </c>
      <c r="G11758" t="s">
        <v>129</v>
      </c>
      <c r="H11758" t="s">
        <v>23</v>
      </c>
      <c r="I11758">
        <v>5.75</v>
      </c>
      <c r="J11758">
        <v>42.83</v>
      </c>
      <c r="K11758">
        <v>246.27250000000001</v>
      </c>
      <c r="N11758" t="s">
        <v>422</v>
      </c>
    </row>
    <row r="11759" spans="1:14" hidden="1" x14ac:dyDescent="0.2">
      <c r="A11759" t="s">
        <v>39</v>
      </c>
      <c r="B11759" t="s">
        <v>1605</v>
      </c>
      <c r="C11759" t="s">
        <v>1606</v>
      </c>
      <c r="E11759" t="s">
        <v>1614</v>
      </c>
      <c r="F11759" t="s">
        <v>1615</v>
      </c>
      <c r="G11759" t="s">
        <v>129</v>
      </c>
      <c r="H11759" t="s">
        <v>23</v>
      </c>
      <c r="I11759">
        <v>5</v>
      </c>
      <c r="J11759">
        <v>42.83</v>
      </c>
      <c r="K11759">
        <v>214.15</v>
      </c>
      <c r="N11759" t="s">
        <v>422</v>
      </c>
    </row>
    <row r="11760" spans="1:14" hidden="1" x14ac:dyDescent="0.2">
      <c r="A11760" t="s">
        <v>39</v>
      </c>
      <c r="B11760" t="s">
        <v>1605</v>
      </c>
      <c r="C11760" t="s">
        <v>1606</v>
      </c>
      <c r="E11760" t="s">
        <v>1617</v>
      </c>
      <c r="F11760" t="s">
        <v>1618</v>
      </c>
      <c r="G11760" t="s">
        <v>129</v>
      </c>
      <c r="H11760" t="s">
        <v>23</v>
      </c>
      <c r="I11760">
        <v>2</v>
      </c>
      <c r="J11760">
        <v>42.83</v>
      </c>
      <c r="K11760">
        <v>85.66</v>
      </c>
      <c r="N11760" t="s">
        <v>422</v>
      </c>
    </row>
    <row r="11761" spans="1:12" hidden="1" x14ac:dyDescent="0.2">
      <c r="A11761" t="s">
        <v>44</v>
      </c>
      <c r="B11761" t="s">
        <v>1605</v>
      </c>
      <c r="C11761" t="s">
        <v>1606</v>
      </c>
      <c r="E11761" t="s">
        <v>1614</v>
      </c>
      <c r="F11761" t="s">
        <v>1615</v>
      </c>
      <c r="G11761" t="s">
        <v>129</v>
      </c>
      <c r="H11761" t="s">
        <v>23</v>
      </c>
      <c r="I11761">
        <v>9.75</v>
      </c>
      <c r="J11761">
        <v>42.83</v>
      </c>
      <c r="K11761">
        <v>417.59249999999997</v>
      </c>
    </row>
    <row r="11762" spans="1:12" hidden="1" x14ac:dyDescent="0.2">
      <c r="A11762" t="s">
        <v>44</v>
      </c>
      <c r="B11762" t="s">
        <v>1605</v>
      </c>
      <c r="C11762" t="s">
        <v>1606</v>
      </c>
      <c r="E11762" t="s">
        <v>1616</v>
      </c>
      <c r="F11762" t="s">
        <v>1608</v>
      </c>
      <c r="G11762" t="s">
        <v>396</v>
      </c>
      <c r="H11762" t="s">
        <v>180</v>
      </c>
      <c r="I11762">
        <v>10</v>
      </c>
      <c r="J11762">
        <v>42.83</v>
      </c>
      <c r="K11762">
        <v>428.3</v>
      </c>
    </row>
    <row r="11763" spans="1:12" hidden="1" x14ac:dyDescent="0.2">
      <c r="A11763" t="s">
        <v>44</v>
      </c>
      <c r="B11763" t="s">
        <v>1605</v>
      </c>
      <c r="C11763" t="s">
        <v>1606</v>
      </c>
      <c r="E11763" t="s">
        <v>1617</v>
      </c>
      <c r="F11763" t="s">
        <v>1618</v>
      </c>
      <c r="G11763" t="s">
        <v>129</v>
      </c>
      <c r="H11763" t="s">
        <v>23</v>
      </c>
      <c r="I11763">
        <v>2</v>
      </c>
      <c r="J11763">
        <v>42.83</v>
      </c>
      <c r="K11763">
        <v>85.66</v>
      </c>
    </row>
    <row r="11764" spans="1:12" hidden="1" x14ac:dyDescent="0.2">
      <c r="A11764" t="s">
        <v>44</v>
      </c>
      <c r="B11764" t="s">
        <v>1605</v>
      </c>
      <c r="C11764" t="s">
        <v>1606</v>
      </c>
      <c r="E11764" t="s">
        <v>1625</v>
      </c>
      <c r="F11764" t="s">
        <v>1626</v>
      </c>
      <c r="G11764" t="s">
        <v>129</v>
      </c>
      <c r="H11764" t="s">
        <v>712</v>
      </c>
      <c r="I11764">
        <v>8</v>
      </c>
      <c r="J11764">
        <v>42.83</v>
      </c>
      <c r="K11764">
        <v>342.64</v>
      </c>
      <c r="L11764" t="s">
        <v>24</v>
      </c>
    </row>
    <row r="11765" spans="1:12" hidden="1" x14ac:dyDescent="0.2">
      <c r="A11765" t="s">
        <v>44</v>
      </c>
      <c r="B11765" t="s">
        <v>1605</v>
      </c>
      <c r="C11765" t="s">
        <v>1606</v>
      </c>
      <c r="E11765" t="s">
        <v>1613</v>
      </c>
      <c r="F11765" t="s">
        <v>1610</v>
      </c>
      <c r="G11765" t="s">
        <v>396</v>
      </c>
      <c r="H11765" t="s">
        <v>64</v>
      </c>
      <c r="I11765">
        <v>5</v>
      </c>
      <c r="J11765">
        <v>42.83</v>
      </c>
      <c r="K11765">
        <v>214.15</v>
      </c>
    </row>
    <row r="11766" spans="1:12" hidden="1" x14ac:dyDescent="0.2">
      <c r="A11766" t="s">
        <v>44</v>
      </c>
      <c r="B11766" t="s">
        <v>1605</v>
      </c>
      <c r="C11766" t="s">
        <v>1606</v>
      </c>
      <c r="E11766" t="s">
        <v>1623</v>
      </c>
      <c r="F11766" t="s">
        <v>1624</v>
      </c>
      <c r="G11766" t="s">
        <v>129</v>
      </c>
      <c r="H11766" t="s">
        <v>23</v>
      </c>
      <c r="I11766">
        <v>2</v>
      </c>
      <c r="J11766">
        <v>42.83</v>
      </c>
      <c r="K11766">
        <v>85.66</v>
      </c>
    </row>
    <row r="11767" spans="1:12" hidden="1" x14ac:dyDescent="0.2">
      <c r="A11767" t="s">
        <v>44</v>
      </c>
      <c r="B11767" t="s">
        <v>1605</v>
      </c>
      <c r="C11767" t="s">
        <v>1606</v>
      </c>
      <c r="E11767" t="s">
        <v>1611</v>
      </c>
      <c r="F11767" t="s">
        <v>1612</v>
      </c>
      <c r="G11767" t="s">
        <v>396</v>
      </c>
      <c r="H11767" t="s">
        <v>64</v>
      </c>
      <c r="I11767">
        <v>2</v>
      </c>
      <c r="J11767">
        <v>42.83</v>
      </c>
      <c r="K11767">
        <v>85.66</v>
      </c>
    </row>
    <row r="11768" spans="1:12" hidden="1" x14ac:dyDescent="0.2">
      <c r="A11768" t="s">
        <v>47</v>
      </c>
      <c r="B11768" t="s">
        <v>1605</v>
      </c>
      <c r="C11768" t="s">
        <v>1606</v>
      </c>
      <c r="E11768" t="s">
        <v>1613</v>
      </c>
      <c r="F11768" t="s">
        <v>1610</v>
      </c>
      <c r="G11768" t="s">
        <v>396</v>
      </c>
      <c r="H11768" t="s">
        <v>64</v>
      </c>
      <c r="I11768">
        <v>4.75</v>
      </c>
      <c r="J11768">
        <v>42.83</v>
      </c>
      <c r="K11768">
        <v>203.4425</v>
      </c>
    </row>
    <row r="11769" spans="1:12" hidden="1" x14ac:dyDescent="0.2">
      <c r="A11769" t="s">
        <v>47</v>
      </c>
      <c r="B11769" t="s">
        <v>1605</v>
      </c>
      <c r="C11769" t="s">
        <v>1606</v>
      </c>
      <c r="E11769" t="s">
        <v>1616</v>
      </c>
      <c r="F11769" t="s">
        <v>1608</v>
      </c>
      <c r="G11769" t="s">
        <v>396</v>
      </c>
      <c r="H11769" t="s">
        <v>180</v>
      </c>
      <c r="I11769">
        <v>8</v>
      </c>
      <c r="J11769">
        <v>42.83</v>
      </c>
      <c r="K11769">
        <v>342.64</v>
      </c>
    </row>
    <row r="11770" spans="1:12" hidden="1" x14ac:dyDescent="0.2">
      <c r="A11770" t="s">
        <v>47</v>
      </c>
      <c r="B11770" t="s">
        <v>1605</v>
      </c>
      <c r="C11770" t="s">
        <v>1606</v>
      </c>
      <c r="E11770" t="s">
        <v>1617</v>
      </c>
      <c r="F11770" t="s">
        <v>1618</v>
      </c>
      <c r="G11770" t="s">
        <v>129</v>
      </c>
      <c r="H11770" t="s">
        <v>23</v>
      </c>
      <c r="I11770">
        <v>5</v>
      </c>
      <c r="J11770">
        <v>42.83</v>
      </c>
      <c r="K11770">
        <v>214.15</v>
      </c>
    </row>
    <row r="11771" spans="1:12" hidden="1" x14ac:dyDescent="0.2">
      <c r="A11771" t="s">
        <v>47</v>
      </c>
      <c r="B11771" t="s">
        <v>1605</v>
      </c>
      <c r="C11771" t="s">
        <v>1606</v>
      </c>
      <c r="E11771" t="s">
        <v>1621</v>
      </c>
      <c r="F11771" t="s">
        <v>1622</v>
      </c>
      <c r="G11771" t="s">
        <v>396</v>
      </c>
      <c r="H11771" t="s">
        <v>23</v>
      </c>
      <c r="I11771">
        <v>7</v>
      </c>
      <c r="J11771">
        <v>42.83</v>
      </c>
      <c r="K11771">
        <v>299.81</v>
      </c>
    </row>
    <row r="11772" spans="1:12" hidden="1" x14ac:dyDescent="0.2">
      <c r="A11772" t="s">
        <v>47</v>
      </c>
      <c r="B11772" t="s">
        <v>1605</v>
      </c>
      <c r="C11772" t="s">
        <v>1606</v>
      </c>
      <c r="E11772" t="s">
        <v>1625</v>
      </c>
      <c r="F11772" t="s">
        <v>1626</v>
      </c>
      <c r="G11772" t="s">
        <v>129</v>
      </c>
      <c r="H11772" t="s">
        <v>712</v>
      </c>
      <c r="I11772">
        <v>5</v>
      </c>
      <c r="J11772">
        <v>42.83</v>
      </c>
      <c r="K11772">
        <v>214.15</v>
      </c>
      <c r="L11772" t="s">
        <v>24</v>
      </c>
    </row>
    <row r="11773" spans="1:12" hidden="1" x14ac:dyDescent="0.2">
      <c r="A11773" t="s">
        <v>47</v>
      </c>
      <c r="B11773" t="s">
        <v>1605</v>
      </c>
      <c r="C11773" t="s">
        <v>1606</v>
      </c>
      <c r="E11773" t="s">
        <v>1611</v>
      </c>
      <c r="F11773" t="s">
        <v>1612</v>
      </c>
      <c r="G11773" t="s">
        <v>396</v>
      </c>
      <c r="H11773" t="s">
        <v>64</v>
      </c>
      <c r="I11773">
        <v>3</v>
      </c>
      <c r="J11773">
        <v>42.83</v>
      </c>
      <c r="K11773">
        <v>128.49</v>
      </c>
    </row>
    <row r="11774" spans="1:12" hidden="1" x14ac:dyDescent="0.2">
      <c r="A11774" t="s">
        <v>47</v>
      </c>
      <c r="B11774" t="s">
        <v>1605</v>
      </c>
      <c r="C11774" t="s">
        <v>1606</v>
      </c>
      <c r="E11774" t="s">
        <v>1614</v>
      </c>
      <c r="F11774" t="s">
        <v>1615</v>
      </c>
      <c r="G11774" t="s">
        <v>129</v>
      </c>
      <c r="H11774" t="s">
        <v>23</v>
      </c>
      <c r="I11774">
        <v>6</v>
      </c>
      <c r="J11774">
        <v>42.83</v>
      </c>
      <c r="K11774">
        <v>256.98</v>
      </c>
    </row>
    <row r="11775" spans="1:12" hidden="1" x14ac:dyDescent="0.2">
      <c r="A11775" t="s">
        <v>48</v>
      </c>
      <c r="B11775" t="s">
        <v>1605</v>
      </c>
      <c r="C11775" t="s">
        <v>1606</v>
      </c>
      <c r="E11775" t="s">
        <v>1616</v>
      </c>
      <c r="F11775" t="s">
        <v>1608</v>
      </c>
      <c r="G11775" t="s">
        <v>396</v>
      </c>
      <c r="H11775" t="s">
        <v>180</v>
      </c>
      <c r="I11775">
        <v>12.75</v>
      </c>
      <c r="J11775">
        <v>42.83</v>
      </c>
      <c r="K11775">
        <v>546.08249999999998</v>
      </c>
    </row>
    <row r="11776" spans="1:12" hidden="1" x14ac:dyDescent="0.2">
      <c r="A11776" t="s">
        <v>48</v>
      </c>
      <c r="B11776" t="s">
        <v>1605</v>
      </c>
      <c r="C11776" t="s">
        <v>1606</v>
      </c>
      <c r="E11776" t="s">
        <v>1619</v>
      </c>
      <c r="F11776" t="s">
        <v>1618</v>
      </c>
      <c r="G11776" t="s">
        <v>129</v>
      </c>
      <c r="H11776" t="s">
        <v>23</v>
      </c>
      <c r="I11776">
        <v>4</v>
      </c>
      <c r="J11776">
        <v>42.83</v>
      </c>
      <c r="K11776">
        <v>171.32</v>
      </c>
    </row>
    <row r="11777" spans="1:11" hidden="1" x14ac:dyDescent="0.2">
      <c r="A11777" t="s">
        <v>48</v>
      </c>
      <c r="B11777" t="s">
        <v>1605</v>
      </c>
      <c r="C11777" t="s">
        <v>1606</v>
      </c>
      <c r="E11777" t="s">
        <v>1617</v>
      </c>
      <c r="F11777" t="s">
        <v>1618</v>
      </c>
      <c r="G11777" t="s">
        <v>129</v>
      </c>
      <c r="H11777" t="s">
        <v>23</v>
      </c>
      <c r="I11777">
        <v>8</v>
      </c>
      <c r="J11777">
        <v>42.83</v>
      </c>
      <c r="K11777">
        <v>342.64</v>
      </c>
    </row>
    <row r="11778" spans="1:11" hidden="1" x14ac:dyDescent="0.2">
      <c r="A11778" t="s">
        <v>48</v>
      </c>
      <c r="B11778" t="s">
        <v>1605</v>
      </c>
      <c r="C11778" t="s">
        <v>1606</v>
      </c>
      <c r="E11778" t="s">
        <v>1613</v>
      </c>
      <c r="F11778" t="s">
        <v>1610</v>
      </c>
      <c r="G11778" t="s">
        <v>396</v>
      </c>
      <c r="H11778" t="s">
        <v>64</v>
      </c>
      <c r="I11778">
        <v>5</v>
      </c>
      <c r="J11778">
        <v>42.83</v>
      </c>
      <c r="K11778">
        <v>214.15</v>
      </c>
    </row>
    <row r="11779" spans="1:11" hidden="1" x14ac:dyDescent="0.2">
      <c r="A11779" t="s">
        <v>48</v>
      </c>
      <c r="B11779" t="s">
        <v>1605</v>
      </c>
      <c r="C11779" t="s">
        <v>1606</v>
      </c>
      <c r="E11779" t="s">
        <v>1614</v>
      </c>
      <c r="F11779" t="s">
        <v>1615</v>
      </c>
      <c r="G11779" t="s">
        <v>129</v>
      </c>
      <c r="H11779" t="s">
        <v>23</v>
      </c>
      <c r="I11779">
        <v>7</v>
      </c>
      <c r="J11779">
        <v>42.83</v>
      </c>
      <c r="K11779">
        <v>299.81</v>
      </c>
    </row>
    <row r="11780" spans="1:11" hidden="1" x14ac:dyDescent="0.2">
      <c r="A11780" t="s">
        <v>48</v>
      </c>
      <c r="B11780" t="s">
        <v>1605</v>
      </c>
      <c r="C11780" t="s">
        <v>1606</v>
      </c>
      <c r="E11780" t="s">
        <v>1621</v>
      </c>
      <c r="F11780" t="s">
        <v>1622</v>
      </c>
      <c r="G11780" t="s">
        <v>396</v>
      </c>
      <c r="H11780" t="s">
        <v>23</v>
      </c>
      <c r="I11780">
        <v>2</v>
      </c>
      <c r="J11780">
        <v>42.83</v>
      </c>
      <c r="K11780">
        <v>85.66</v>
      </c>
    </row>
    <row r="11781" spans="1:11" hidden="1" x14ac:dyDescent="0.2">
      <c r="A11781" t="s">
        <v>49</v>
      </c>
      <c r="B11781" t="s">
        <v>1605</v>
      </c>
      <c r="C11781" t="s">
        <v>1606</v>
      </c>
      <c r="E11781" t="s">
        <v>1617</v>
      </c>
      <c r="F11781" t="s">
        <v>1618</v>
      </c>
      <c r="G11781" t="s">
        <v>129</v>
      </c>
      <c r="H11781" t="s">
        <v>23</v>
      </c>
      <c r="I11781">
        <v>12</v>
      </c>
      <c r="J11781">
        <v>42.83</v>
      </c>
      <c r="K11781">
        <v>513.96</v>
      </c>
    </row>
    <row r="11782" spans="1:11" hidden="1" x14ac:dyDescent="0.2">
      <c r="A11782" t="s">
        <v>49</v>
      </c>
      <c r="B11782" t="s">
        <v>1605</v>
      </c>
      <c r="C11782" t="s">
        <v>1606</v>
      </c>
      <c r="E11782" t="s">
        <v>1621</v>
      </c>
      <c r="F11782" t="s">
        <v>1622</v>
      </c>
      <c r="G11782" t="s">
        <v>396</v>
      </c>
      <c r="H11782" t="s">
        <v>23</v>
      </c>
      <c r="I11782">
        <v>12</v>
      </c>
      <c r="J11782">
        <v>42.83</v>
      </c>
      <c r="K11782">
        <v>513.96</v>
      </c>
    </row>
    <row r="11783" spans="1:11" hidden="1" x14ac:dyDescent="0.2">
      <c r="A11783" t="s">
        <v>49</v>
      </c>
      <c r="B11783" t="s">
        <v>1605</v>
      </c>
      <c r="C11783" t="s">
        <v>1606</v>
      </c>
      <c r="E11783" t="s">
        <v>1616</v>
      </c>
      <c r="F11783" t="s">
        <v>1608</v>
      </c>
      <c r="G11783" t="s">
        <v>396</v>
      </c>
      <c r="H11783" t="s">
        <v>180</v>
      </c>
      <c r="I11783">
        <v>6.75</v>
      </c>
      <c r="J11783">
        <v>42.83</v>
      </c>
      <c r="K11783">
        <v>289.10250000000002</v>
      </c>
    </row>
    <row r="11784" spans="1:11" hidden="1" x14ac:dyDescent="0.2">
      <c r="A11784" t="s">
        <v>49</v>
      </c>
      <c r="B11784" t="s">
        <v>1605</v>
      </c>
      <c r="C11784" t="s">
        <v>1606</v>
      </c>
      <c r="E11784" t="s">
        <v>1611</v>
      </c>
      <c r="F11784" t="s">
        <v>1612</v>
      </c>
      <c r="G11784" t="s">
        <v>396</v>
      </c>
      <c r="H11784" t="s">
        <v>64</v>
      </c>
      <c r="I11784">
        <v>4</v>
      </c>
      <c r="J11784">
        <v>42.83</v>
      </c>
      <c r="K11784">
        <v>171.32</v>
      </c>
    </row>
    <row r="11785" spans="1:11" hidden="1" x14ac:dyDescent="0.2">
      <c r="A11785" t="s">
        <v>49</v>
      </c>
      <c r="B11785" t="s">
        <v>1605</v>
      </c>
      <c r="C11785" t="s">
        <v>1606</v>
      </c>
      <c r="E11785" t="s">
        <v>1611</v>
      </c>
      <c r="F11785" t="s">
        <v>1612</v>
      </c>
      <c r="G11785" t="s">
        <v>396</v>
      </c>
      <c r="H11785" t="s">
        <v>64</v>
      </c>
      <c r="I11785">
        <v>4</v>
      </c>
      <c r="J11785">
        <v>42.83</v>
      </c>
      <c r="K11785">
        <v>171.32</v>
      </c>
    </row>
    <row r="11786" spans="1:11" hidden="1" x14ac:dyDescent="0.2">
      <c r="A11786" t="s">
        <v>51</v>
      </c>
      <c r="B11786" t="s">
        <v>1605</v>
      </c>
      <c r="C11786" t="s">
        <v>1606</v>
      </c>
      <c r="E11786" t="s">
        <v>1619</v>
      </c>
      <c r="F11786" t="s">
        <v>1618</v>
      </c>
      <c r="G11786" t="s">
        <v>129</v>
      </c>
      <c r="H11786" t="s">
        <v>23</v>
      </c>
      <c r="I11786">
        <v>7</v>
      </c>
      <c r="J11786">
        <v>42.83</v>
      </c>
      <c r="K11786">
        <v>299.81</v>
      </c>
    </row>
    <row r="11787" spans="1:11" hidden="1" x14ac:dyDescent="0.2">
      <c r="A11787" t="s">
        <v>51</v>
      </c>
      <c r="B11787" t="s">
        <v>1605</v>
      </c>
      <c r="C11787" t="s">
        <v>1606</v>
      </c>
      <c r="E11787" t="s">
        <v>1614</v>
      </c>
      <c r="F11787" t="s">
        <v>1615</v>
      </c>
      <c r="G11787" t="s">
        <v>129</v>
      </c>
      <c r="H11787" t="s">
        <v>23</v>
      </c>
      <c r="I11787">
        <v>15</v>
      </c>
      <c r="J11787">
        <v>42.83</v>
      </c>
      <c r="K11787">
        <v>642.45000000000005</v>
      </c>
    </row>
    <row r="11788" spans="1:11" hidden="1" x14ac:dyDescent="0.2">
      <c r="A11788" t="s">
        <v>51</v>
      </c>
      <c r="B11788" t="s">
        <v>1605</v>
      </c>
      <c r="C11788" t="s">
        <v>1606</v>
      </c>
      <c r="E11788" t="s">
        <v>1613</v>
      </c>
      <c r="F11788" t="s">
        <v>1610</v>
      </c>
      <c r="G11788" t="s">
        <v>396</v>
      </c>
      <c r="H11788" t="s">
        <v>64</v>
      </c>
      <c r="I11788">
        <v>5</v>
      </c>
      <c r="J11788">
        <v>42.83</v>
      </c>
      <c r="K11788">
        <v>214.15</v>
      </c>
    </row>
    <row r="11789" spans="1:11" hidden="1" x14ac:dyDescent="0.2">
      <c r="A11789" t="s">
        <v>51</v>
      </c>
      <c r="B11789" t="s">
        <v>1605</v>
      </c>
      <c r="C11789" t="s">
        <v>1606</v>
      </c>
      <c r="E11789" t="s">
        <v>1617</v>
      </c>
      <c r="F11789" t="s">
        <v>1618</v>
      </c>
      <c r="G11789" t="s">
        <v>129</v>
      </c>
      <c r="H11789" t="s">
        <v>23</v>
      </c>
      <c r="I11789">
        <v>5</v>
      </c>
      <c r="J11789">
        <v>42.83</v>
      </c>
      <c r="K11789">
        <v>214.15</v>
      </c>
    </row>
    <row r="11790" spans="1:11" hidden="1" x14ac:dyDescent="0.2">
      <c r="A11790" t="s">
        <v>51</v>
      </c>
      <c r="B11790" t="s">
        <v>1605</v>
      </c>
      <c r="C11790" t="s">
        <v>1606</v>
      </c>
      <c r="E11790" t="s">
        <v>1616</v>
      </c>
      <c r="F11790" t="s">
        <v>1608</v>
      </c>
      <c r="G11790" t="s">
        <v>396</v>
      </c>
      <c r="H11790" t="s">
        <v>180</v>
      </c>
      <c r="I11790">
        <v>6.75</v>
      </c>
      <c r="J11790">
        <v>42.83</v>
      </c>
      <c r="K11790">
        <v>289.10250000000002</v>
      </c>
    </row>
    <row r="11791" spans="1:11" hidden="1" x14ac:dyDescent="0.2">
      <c r="A11791" t="s">
        <v>55</v>
      </c>
      <c r="B11791" t="s">
        <v>1605</v>
      </c>
      <c r="C11791" t="s">
        <v>1606</v>
      </c>
      <c r="E11791" t="s">
        <v>1616</v>
      </c>
      <c r="F11791" t="s">
        <v>1608</v>
      </c>
      <c r="G11791" t="s">
        <v>396</v>
      </c>
      <c r="H11791" t="s">
        <v>180</v>
      </c>
      <c r="I11791">
        <v>9.25</v>
      </c>
      <c r="J11791">
        <v>42.83</v>
      </c>
      <c r="K11791">
        <v>396.17750000000001</v>
      </c>
    </row>
    <row r="11792" spans="1:11" hidden="1" x14ac:dyDescent="0.2">
      <c r="A11792" t="s">
        <v>55</v>
      </c>
      <c r="B11792" t="s">
        <v>1605</v>
      </c>
      <c r="C11792" t="s">
        <v>1606</v>
      </c>
      <c r="E11792" t="s">
        <v>1614</v>
      </c>
      <c r="F11792" t="s">
        <v>1615</v>
      </c>
      <c r="G11792" t="s">
        <v>129</v>
      </c>
      <c r="H11792" t="s">
        <v>23</v>
      </c>
      <c r="I11792">
        <v>1</v>
      </c>
      <c r="J11792">
        <v>42.83</v>
      </c>
      <c r="K11792">
        <v>42.83</v>
      </c>
    </row>
    <row r="11793" spans="1:12" hidden="1" x14ac:dyDescent="0.2">
      <c r="A11793" t="s">
        <v>55</v>
      </c>
      <c r="B11793" t="s">
        <v>1605</v>
      </c>
      <c r="C11793" t="s">
        <v>1606</v>
      </c>
      <c r="E11793" t="s">
        <v>1623</v>
      </c>
      <c r="F11793" t="s">
        <v>1624</v>
      </c>
      <c r="G11793" t="s">
        <v>129</v>
      </c>
      <c r="H11793" t="s">
        <v>23</v>
      </c>
      <c r="I11793">
        <v>3</v>
      </c>
      <c r="J11793">
        <v>42.83</v>
      </c>
      <c r="K11793">
        <v>128.49</v>
      </c>
    </row>
    <row r="11794" spans="1:12" hidden="1" x14ac:dyDescent="0.2">
      <c r="A11794" t="s">
        <v>55</v>
      </c>
      <c r="B11794" t="s">
        <v>1605</v>
      </c>
      <c r="C11794" t="s">
        <v>1606</v>
      </c>
      <c r="E11794" t="s">
        <v>1621</v>
      </c>
      <c r="F11794" t="s">
        <v>1622</v>
      </c>
      <c r="G11794" t="s">
        <v>396</v>
      </c>
      <c r="H11794" t="s">
        <v>23</v>
      </c>
      <c r="I11794">
        <v>2</v>
      </c>
      <c r="J11794">
        <v>42.83</v>
      </c>
      <c r="K11794">
        <v>85.66</v>
      </c>
    </row>
    <row r="11795" spans="1:12" hidden="1" x14ac:dyDescent="0.2">
      <c r="A11795" t="s">
        <v>55</v>
      </c>
      <c r="B11795" t="s">
        <v>1605</v>
      </c>
      <c r="C11795" t="s">
        <v>1606</v>
      </c>
      <c r="E11795" t="s">
        <v>17</v>
      </c>
      <c r="I11795">
        <v>7.75</v>
      </c>
      <c r="J11795">
        <v>42.83</v>
      </c>
      <c r="K11795">
        <v>331.9325</v>
      </c>
    </row>
    <row r="11796" spans="1:12" hidden="1" x14ac:dyDescent="0.2">
      <c r="A11796" t="s">
        <v>55</v>
      </c>
      <c r="B11796" t="s">
        <v>1605</v>
      </c>
      <c r="C11796" t="s">
        <v>1606</v>
      </c>
      <c r="E11796" t="s">
        <v>17</v>
      </c>
      <c r="I11796">
        <v>7.75</v>
      </c>
      <c r="J11796">
        <v>42.83</v>
      </c>
      <c r="K11796">
        <v>331.9325</v>
      </c>
    </row>
    <row r="11797" spans="1:12" hidden="1" x14ac:dyDescent="0.2">
      <c r="A11797" t="s">
        <v>55</v>
      </c>
      <c r="B11797" t="s">
        <v>1605</v>
      </c>
      <c r="C11797" t="s">
        <v>1606</v>
      </c>
      <c r="E11797" t="s">
        <v>17</v>
      </c>
      <c r="I11797">
        <v>4</v>
      </c>
      <c r="J11797">
        <v>42.83</v>
      </c>
      <c r="K11797">
        <v>171.32</v>
      </c>
    </row>
    <row r="11798" spans="1:12" hidden="1" x14ac:dyDescent="0.2">
      <c r="A11798" t="s">
        <v>55</v>
      </c>
      <c r="B11798" t="s">
        <v>1605</v>
      </c>
      <c r="C11798" t="s">
        <v>1606</v>
      </c>
      <c r="E11798" t="s">
        <v>1617</v>
      </c>
      <c r="F11798" t="s">
        <v>1618</v>
      </c>
      <c r="G11798" t="s">
        <v>129</v>
      </c>
      <c r="H11798" t="s">
        <v>23</v>
      </c>
      <c r="I11798">
        <v>2</v>
      </c>
      <c r="J11798">
        <v>42.83</v>
      </c>
      <c r="K11798">
        <v>85.66</v>
      </c>
    </row>
    <row r="11799" spans="1:12" hidden="1" x14ac:dyDescent="0.2">
      <c r="A11799" t="s">
        <v>55</v>
      </c>
      <c r="B11799" t="s">
        <v>1605</v>
      </c>
      <c r="C11799" t="s">
        <v>1606</v>
      </c>
      <c r="E11799" t="s">
        <v>1613</v>
      </c>
      <c r="F11799" t="s">
        <v>1610</v>
      </c>
      <c r="G11799" t="s">
        <v>396</v>
      </c>
      <c r="H11799" t="s">
        <v>64</v>
      </c>
      <c r="I11799">
        <v>2</v>
      </c>
      <c r="J11799">
        <v>42.83</v>
      </c>
      <c r="K11799">
        <v>85.66</v>
      </c>
    </row>
    <row r="11800" spans="1:12" hidden="1" x14ac:dyDescent="0.2">
      <c r="A11800" t="s">
        <v>56</v>
      </c>
      <c r="B11800" t="s">
        <v>1605</v>
      </c>
      <c r="C11800" t="s">
        <v>1606</v>
      </c>
      <c r="E11800" t="s">
        <v>1613</v>
      </c>
      <c r="F11800" t="s">
        <v>1610</v>
      </c>
      <c r="G11800" t="s">
        <v>396</v>
      </c>
      <c r="H11800" t="s">
        <v>64</v>
      </c>
      <c r="I11800">
        <v>15.75</v>
      </c>
      <c r="J11800">
        <v>42.83</v>
      </c>
      <c r="K11800">
        <v>674.57249999999999</v>
      </c>
    </row>
    <row r="11801" spans="1:12" hidden="1" x14ac:dyDescent="0.2">
      <c r="A11801" t="s">
        <v>56</v>
      </c>
      <c r="B11801" t="s">
        <v>1605</v>
      </c>
      <c r="C11801" t="s">
        <v>1606</v>
      </c>
      <c r="E11801" t="s">
        <v>1621</v>
      </c>
      <c r="F11801" t="s">
        <v>1622</v>
      </c>
      <c r="G11801" t="s">
        <v>396</v>
      </c>
      <c r="H11801" t="s">
        <v>23</v>
      </c>
      <c r="I11801">
        <v>5</v>
      </c>
      <c r="J11801">
        <v>42.83</v>
      </c>
      <c r="K11801">
        <v>214.15</v>
      </c>
    </row>
    <row r="11802" spans="1:12" hidden="1" x14ac:dyDescent="0.2">
      <c r="A11802" t="s">
        <v>56</v>
      </c>
      <c r="B11802" t="s">
        <v>1605</v>
      </c>
      <c r="C11802" t="s">
        <v>1606</v>
      </c>
      <c r="E11802" t="s">
        <v>1616</v>
      </c>
      <c r="F11802" t="s">
        <v>1608</v>
      </c>
      <c r="G11802" t="s">
        <v>396</v>
      </c>
      <c r="H11802" t="s">
        <v>180</v>
      </c>
      <c r="I11802">
        <v>7</v>
      </c>
      <c r="J11802">
        <v>42.83</v>
      </c>
      <c r="K11802">
        <v>299.81</v>
      </c>
    </row>
    <row r="11803" spans="1:12" hidden="1" x14ac:dyDescent="0.2">
      <c r="A11803" t="s">
        <v>56</v>
      </c>
      <c r="B11803" t="s">
        <v>1605</v>
      </c>
      <c r="C11803" t="s">
        <v>1606</v>
      </c>
      <c r="E11803" t="s">
        <v>1614</v>
      </c>
      <c r="F11803" t="s">
        <v>1615</v>
      </c>
      <c r="G11803" t="s">
        <v>129</v>
      </c>
      <c r="H11803" t="s">
        <v>23</v>
      </c>
      <c r="I11803">
        <v>2</v>
      </c>
      <c r="J11803">
        <v>42.83</v>
      </c>
      <c r="K11803">
        <v>85.66</v>
      </c>
    </row>
    <row r="11804" spans="1:12" hidden="1" x14ac:dyDescent="0.2">
      <c r="A11804" t="s">
        <v>56</v>
      </c>
      <c r="B11804" t="s">
        <v>1605</v>
      </c>
      <c r="C11804" t="s">
        <v>1606</v>
      </c>
      <c r="E11804" t="s">
        <v>18</v>
      </c>
      <c r="I11804">
        <v>7</v>
      </c>
      <c r="J11804">
        <v>42.83</v>
      </c>
      <c r="K11804">
        <v>299.81</v>
      </c>
    </row>
    <row r="11805" spans="1:12" hidden="1" x14ac:dyDescent="0.2">
      <c r="A11805" t="s">
        <v>56</v>
      </c>
      <c r="B11805" t="s">
        <v>1605</v>
      </c>
      <c r="C11805" t="s">
        <v>1606</v>
      </c>
      <c r="E11805" t="s">
        <v>1627</v>
      </c>
      <c r="F11805" t="s">
        <v>1626</v>
      </c>
      <c r="G11805" t="s">
        <v>129</v>
      </c>
      <c r="H11805" t="s">
        <v>712</v>
      </c>
      <c r="I11805">
        <v>1</v>
      </c>
      <c r="J11805">
        <v>42.83</v>
      </c>
      <c r="K11805">
        <v>42.83</v>
      </c>
      <c r="L11805" t="s">
        <v>24</v>
      </c>
    </row>
    <row r="11806" spans="1:12" hidden="1" x14ac:dyDescent="0.2">
      <c r="A11806" t="s">
        <v>56</v>
      </c>
      <c r="B11806" t="s">
        <v>1605</v>
      </c>
      <c r="C11806" t="s">
        <v>1606</v>
      </c>
      <c r="E11806" t="s">
        <v>1611</v>
      </c>
      <c r="F11806" t="s">
        <v>1612</v>
      </c>
      <c r="G11806" t="s">
        <v>396</v>
      </c>
      <c r="H11806" t="s">
        <v>64</v>
      </c>
      <c r="I11806">
        <v>1</v>
      </c>
      <c r="J11806">
        <v>42.83</v>
      </c>
      <c r="K11806">
        <v>42.83</v>
      </c>
    </row>
    <row r="11807" spans="1:12" hidden="1" x14ac:dyDescent="0.2">
      <c r="A11807" t="s">
        <v>60</v>
      </c>
      <c r="B11807" t="s">
        <v>1605</v>
      </c>
      <c r="C11807" t="s">
        <v>1606</v>
      </c>
      <c r="E11807" t="s">
        <v>1611</v>
      </c>
      <c r="F11807" t="s">
        <v>1612</v>
      </c>
      <c r="G11807" t="s">
        <v>396</v>
      </c>
      <c r="H11807" t="s">
        <v>64</v>
      </c>
      <c r="I11807">
        <v>8.75</v>
      </c>
      <c r="J11807">
        <v>42.83</v>
      </c>
      <c r="K11807">
        <v>374.76249999999999</v>
      </c>
    </row>
    <row r="11808" spans="1:12" hidden="1" x14ac:dyDescent="0.2">
      <c r="A11808" t="s">
        <v>60</v>
      </c>
      <c r="B11808" t="s">
        <v>1605</v>
      </c>
      <c r="C11808" t="s">
        <v>1606</v>
      </c>
      <c r="E11808" t="s">
        <v>1623</v>
      </c>
      <c r="F11808" t="s">
        <v>1624</v>
      </c>
      <c r="G11808" t="s">
        <v>129</v>
      </c>
      <c r="H11808" t="s">
        <v>23</v>
      </c>
      <c r="I11808">
        <v>4</v>
      </c>
      <c r="J11808">
        <v>42.83</v>
      </c>
      <c r="K11808">
        <v>171.32</v>
      </c>
    </row>
    <row r="11809" spans="1:14" hidden="1" x14ac:dyDescent="0.2">
      <c r="A11809" t="s">
        <v>60</v>
      </c>
      <c r="B11809" t="s">
        <v>1605</v>
      </c>
      <c r="C11809" t="s">
        <v>1606</v>
      </c>
      <c r="E11809" t="s">
        <v>1621</v>
      </c>
      <c r="F11809" t="s">
        <v>1622</v>
      </c>
      <c r="G11809" t="s">
        <v>396</v>
      </c>
      <c r="H11809" t="s">
        <v>23</v>
      </c>
      <c r="I11809">
        <v>8</v>
      </c>
      <c r="J11809">
        <v>42.83</v>
      </c>
      <c r="K11809">
        <v>342.64</v>
      </c>
    </row>
    <row r="11810" spans="1:14" hidden="1" x14ac:dyDescent="0.2">
      <c r="A11810" t="s">
        <v>60</v>
      </c>
      <c r="B11810" t="s">
        <v>1605</v>
      </c>
      <c r="C11810" t="s">
        <v>1606</v>
      </c>
      <c r="E11810" t="s">
        <v>1619</v>
      </c>
      <c r="F11810" t="s">
        <v>1618</v>
      </c>
      <c r="G11810" t="s">
        <v>129</v>
      </c>
      <c r="H11810" t="s">
        <v>23</v>
      </c>
      <c r="I11810">
        <v>4</v>
      </c>
      <c r="J11810">
        <v>42.83</v>
      </c>
      <c r="K11810">
        <v>171.32</v>
      </c>
    </row>
    <row r="11811" spans="1:14" hidden="1" x14ac:dyDescent="0.2">
      <c r="A11811" t="s">
        <v>60</v>
      </c>
      <c r="B11811" t="s">
        <v>1605</v>
      </c>
      <c r="C11811" t="s">
        <v>1606</v>
      </c>
      <c r="E11811" t="s">
        <v>1617</v>
      </c>
      <c r="F11811" t="s">
        <v>1618</v>
      </c>
      <c r="G11811" t="s">
        <v>129</v>
      </c>
      <c r="H11811" t="s">
        <v>23</v>
      </c>
      <c r="I11811">
        <v>8</v>
      </c>
      <c r="J11811">
        <v>42.83</v>
      </c>
      <c r="K11811">
        <v>342.64</v>
      </c>
    </row>
    <row r="11812" spans="1:14" hidden="1" x14ac:dyDescent="0.2">
      <c r="A11812" t="s">
        <v>60</v>
      </c>
      <c r="B11812" t="s">
        <v>1605</v>
      </c>
      <c r="C11812" t="s">
        <v>1606</v>
      </c>
      <c r="E11812" t="s">
        <v>1613</v>
      </c>
      <c r="F11812" t="s">
        <v>1610</v>
      </c>
      <c r="G11812" t="s">
        <v>396</v>
      </c>
      <c r="H11812" t="s">
        <v>64</v>
      </c>
      <c r="I11812">
        <v>5</v>
      </c>
      <c r="J11812">
        <v>42.83</v>
      </c>
      <c r="K11812">
        <v>214.15</v>
      </c>
    </row>
    <row r="11813" spans="1:14" hidden="1" x14ac:dyDescent="0.2">
      <c r="A11813" t="s">
        <v>60</v>
      </c>
      <c r="B11813" t="s">
        <v>1605</v>
      </c>
      <c r="C11813" t="s">
        <v>1606</v>
      </c>
      <c r="E11813" t="s">
        <v>1614</v>
      </c>
      <c r="F11813" t="s">
        <v>1615</v>
      </c>
      <c r="G11813" t="s">
        <v>129</v>
      </c>
      <c r="H11813" t="s">
        <v>23</v>
      </c>
      <c r="I11813">
        <v>1</v>
      </c>
      <c r="J11813">
        <v>42.83</v>
      </c>
      <c r="K11813">
        <v>42.83</v>
      </c>
    </row>
    <row r="11814" spans="1:14" hidden="1" x14ac:dyDescent="0.2">
      <c r="A11814" t="s">
        <v>67</v>
      </c>
      <c r="B11814" t="s">
        <v>1605</v>
      </c>
      <c r="C11814" t="s">
        <v>1606</v>
      </c>
      <c r="E11814" t="s">
        <v>1621</v>
      </c>
      <c r="F11814" t="s">
        <v>1622</v>
      </c>
      <c r="G11814" t="s">
        <v>396</v>
      </c>
      <c r="H11814" t="s">
        <v>23</v>
      </c>
      <c r="I11814">
        <v>15.75</v>
      </c>
      <c r="J11814">
        <v>42.83</v>
      </c>
      <c r="K11814">
        <v>674.57249999999999</v>
      </c>
    </row>
    <row r="11815" spans="1:14" hidden="1" x14ac:dyDescent="0.2">
      <c r="A11815" t="s">
        <v>67</v>
      </c>
      <c r="B11815" t="s">
        <v>1605</v>
      </c>
      <c r="C11815" t="s">
        <v>1606</v>
      </c>
      <c r="E11815" t="s">
        <v>1619</v>
      </c>
      <c r="F11815" t="s">
        <v>1618</v>
      </c>
      <c r="G11815" t="s">
        <v>129</v>
      </c>
      <c r="H11815" t="s">
        <v>23</v>
      </c>
      <c r="I11815">
        <v>5</v>
      </c>
      <c r="J11815">
        <v>42.83</v>
      </c>
      <c r="K11815">
        <v>214.15</v>
      </c>
    </row>
    <row r="11816" spans="1:14" hidden="1" x14ac:dyDescent="0.2">
      <c r="A11816" t="s">
        <v>67</v>
      </c>
      <c r="B11816" t="s">
        <v>1605</v>
      </c>
      <c r="C11816" t="s">
        <v>1606</v>
      </c>
      <c r="E11816" t="s">
        <v>1617</v>
      </c>
      <c r="F11816" t="s">
        <v>1618</v>
      </c>
      <c r="G11816" t="s">
        <v>129</v>
      </c>
      <c r="H11816" t="s">
        <v>23</v>
      </c>
      <c r="I11816">
        <v>5</v>
      </c>
      <c r="J11816">
        <v>42.83</v>
      </c>
      <c r="K11816">
        <v>214.15</v>
      </c>
    </row>
    <row r="11817" spans="1:14" hidden="1" x14ac:dyDescent="0.2">
      <c r="A11817" t="s">
        <v>67</v>
      </c>
      <c r="B11817" t="s">
        <v>1605</v>
      </c>
      <c r="C11817" t="s">
        <v>1606</v>
      </c>
      <c r="E11817" t="s">
        <v>163</v>
      </c>
      <c r="I11817">
        <v>5</v>
      </c>
      <c r="J11817">
        <v>42.83</v>
      </c>
      <c r="K11817">
        <v>214.15</v>
      </c>
    </row>
    <row r="11818" spans="1:14" hidden="1" x14ac:dyDescent="0.2">
      <c r="A11818" t="s">
        <v>67</v>
      </c>
      <c r="B11818" t="s">
        <v>1605</v>
      </c>
      <c r="C11818" t="s">
        <v>1606</v>
      </c>
      <c r="E11818" t="s">
        <v>1616</v>
      </c>
      <c r="F11818" t="s">
        <v>1608</v>
      </c>
      <c r="G11818" t="s">
        <v>396</v>
      </c>
      <c r="H11818" t="s">
        <v>180</v>
      </c>
      <c r="I11818">
        <v>3</v>
      </c>
      <c r="J11818">
        <v>42.83</v>
      </c>
      <c r="K11818">
        <v>128.49</v>
      </c>
    </row>
    <row r="11819" spans="1:14" hidden="1" x14ac:dyDescent="0.2">
      <c r="A11819" t="s">
        <v>67</v>
      </c>
      <c r="B11819" t="s">
        <v>1605</v>
      </c>
      <c r="C11819" t="s">
        <v>1606</v>
      </c>
      <c r="E11819" t="s">
        <v>1611</v>
      </c>
      <c r="F11819" t="s">
        <v>1612</v>
      </c>
      <c r="G11819" t="s">
        <v>396</v>
      </c>
      <c r="H11819" t="s">
        <v>64</v>
      </c>
      <c r="I11819">
        <v>5</v>
      </c>
      <c r="J11819">
        <v>42.83</v>
      </c>
      <c r="K11819">
        <v>214.15</v>
      </c>
    </row>
    <row r="11820" spans="1:14" hidden="1" x14ac:dyDescent="0.2">
      <c r="A11820" t="s">
        <v>14</v>
      </c>
      <c r="B11820" t="s">
        <v>1628</v>
      </c>
      <c r="C11820" t="s">
        <v>1606</v>
      </c>
      <c r="E11820" t="s">
        <v>17</v>
      </c>
      <c r="I11820">
        <v>7.75</v>
      </c>
      <c r="J11820">
        <v>55.7</v>
      </c>
      <c r="K11820">
        <v>431.67500000000001</v>
      </c>
      <c r="N11820" t="s">
        <v>1629</v>
      </c>
    </row>
    <row r="11821" spans="1:14" hidden="1" x14ac:dyDescent="0.2">
      <c r="A11821" t="s">
        <v>14</v>
      </c>
      <c r="B11821" t="s">
        <v>1628</v>
      </c>
      <c r="C11821" t="s">
        <v>1606</v>
      </c>
      <c r="E11821" t="s">
        <v>17</v>
      </c>
      <c r="I11821">
        <v>7.75</v>
      </c>
      <c r="J11821">
        <v>55.7</v>
      </c>
      <c r="K11821">
        <v>431.67500000000001</v>
      </c>
      <c r="N11821" t="s">
        <v>1629</v>
      </c>
    </row>
    <row r="11822" spans="1:14" hidden="1" x14ac:dyDescent="0.2">
      <c r="A11822" t="s">
        <v>14</v>
      </c>
      <c r="B11822" t="s">
        <v>1628</v>
      </c>
      <c r="C11822" t="s">
        <v>1606</v>
      </c>
      <c r="E11822" t="s">
        <v>1616</v>
      </c>
      <c r="F11822" t="s">
        <v>1608</v>
      </c>
      <c r="G11822" t="s">
        <v>396</v>
      </c>
      <c r="H11822" t="s">
        <v>180</v>
      </c>
      <c r="I11822">
        <v>4</v>
      </c>
      <c r="J11822">
        <v>55.7</v>
      </c>
      <c r="K11822">
        <v>222.8</v>
      </c>
    </row>
    <row r="11823" spans="1:14" hidden="1" x14ac:dyDescent="0.2">
      <c r="A11823" t="s">
        <v>14</v>
      </c>
      <c r="B11823" t="s">
        <v>1628</v>
      </c>
      <c r="C11823" t="s">
        <v>1606</v>
      </c>
      <c r="E11823" t="s">
        <v>1614</v>
      </c>
      <c r="F11823" t="s">
        <v>1615</v>
      </c>
      <c r="G11823" t="s">
        <v>129</v>
      </c>
      <c r="H11823" t="s">
        <v>23</v>
      </c>
      <c r="I11823">
        <v>16.25</v>
      </c>
      <c r="J11823">
        <v>55.7</v>
      </c>
      <c r="K11823">
        <v>905.125</v>
      </c>
    </row>
    <row r="11824" spans="1:14" hidden="1" x14ac:dyDescent="0.2">
      <c r="A11824" t="s">
        <v>14</v>
      </c>
      <c r="B11824" t="s">
        <v>1628</v>
      </c>
      <c r="C11824" t="s">
        <v>1606</v>
      </c>
      <c r="E11824" t="s">
        <v>1630</v>
      </c>
      <c r="F11824" t="s">
        <v>1631</v>
      </c>
      <c r="G11824" t="s">
        <v>396</v>
      </c>
      <c r="H11824" t="s">
        <v>145</v>
      </c>
      <c r="I11824">
        <v>3</v>
      </c>
      <c r="J11824">
        <v>55.7</v>
      </c>
      <c r="K11824">
        <v>167.1</v>
      </c>
      <c r="N11824" t="s">
        <v>1632</v>
      </c>
    </row>
    <row r="11825" spans="1:11" hidden="1" x14ac:dyDescent="0.2">
      <c r="A11825" t="s">
        <v>14</v>
      </c>
      <c r="B11825" t="s">
        <v>1633</v>
      </c>
      <c r="C11825" t="s">
        <v>1606</v>
      </c>
      <c r="E11825" t="s">
        <v>1634</v>
      </c>
      <c r="F11825" t="s">
        <v>1608</v>
      </c>
      <c r="G11825" t="s">
        <v>396</v>
      </c>
      <c r="H11825" t="s">
        <v>180</v>
      </c>
      <c r="I11825">
        <v>6</v>
      </c>
      <c r="J11825">
        <v>42.83</v>
      </c>
      <c r="K11825">
        <v>256.98</v>
      </c>
    </row>
    <row r="11826" spans="1:11" hidden="1" x14ac:dyDescent="0.2">
      <c r="A11826" t="s">
        <v>14</v>
      </c>
      <c r="B11826" t="s">
        <v>1633</v>
      </c>
      <c r="C11826" t="s">
        <v>1606</v>
      </c>
      <c r="E11826" t="s">
        <v>1635</v>
      </c>
      <c r="F11826" t="s">
        <v>1636</v>
      </c>
      <c r="G11826" t="s">
        <v>396</v>
      </c>
      <c r="H11826" t="s">
        <v>64</v>
      </c>
      <c r="I11826">
        <v>5</v>
      </c>
      <c r="J11826">
        <v>42.83</v>
      </c>
      <c r="K11826">
        <v>214.15</v>
      </c>
    </row>
    <row r="11827" spans="1:11" hidden="1" x14ac:dyDescent="0.2">
      <c r="A11827" t="s">
        <v>14</v>
      </c>
      <c r="B11827" t="s">
        <v>1633</v>
      </c>
      <c r="C11827" t="s">
        <v>1606</v>
      </c>
      <c r="E11827" t="s">
        <v>1637</v>
      </c>
      <c r="F11827" t="s">
        <v>1610</v>
      </c>
      <c r="G11827" t="s">
        <v>396</v>
      </c>
      <c r="H11827" t="s">
        <v>64</v>
      </c>
      <c r="I11827">
        <v>6</v>
      </c>
      <c r="J11827">
        <v>42.83</v>
      </c>
      <c r="K11827">
        <v>256.98</v>
      </c>
    </row>
    <row r="11828" spans="1:11" hidden="1" x14ac:dyDescent="0.2">
      <c r="A11828" t="s">
        <v>14</v>
      </c>
      <c r="B11828" t="s">
        <v>1633</v>
      </c>
      <c r="C11828" t="s">
        <v>1606</v>
      </c>
      <c r="E11828" t="s">
        <v>1638</v>
      </c>
      <c r="F11828" t="s">
        <v>1639</v>
      </c>
      <c r="G11828" t="s">
        <v>63</v>
      </c>
      <c r="H11828" t="s">
        <v>1640</v>
      </c>
      <c r="I11828">
        <v>8</v>
      </c>
      <c r="J11828">
        <v>42.83</v>
      </c>
      <c r="K11828">
        <v>342.64</v>
      </c>
    </row>
    <row r="11829" spans="1:11" hidden="1" x14ac:dyDescent="0.2">
      <c r="A11829" t="s">
        <v>14</v>
      </c>
      <c r="B11829" t="s">
        <v>1633</v>
      </c>
      <c r="C11829" t="s">
        <v>1606</v>
      </c>
      <c r="E11829" t="s">
        <v>1617</v>
      </c>
      <c r="F11829" t="s">
        <v>1618</v>
      </c>
      <c r="G11829" t="s">
        <v>129</v>
      </c>
      <c r="H11829" t="s">
        <v>23</v>
      </c>
      <c r="I11829">
        <v>1</v>
      </c>
      <c r="J11829">
        <v>42.83</v>
      </c>
      <c r="K11829">
        <v>42.83</v>
      </c>
    </row>
    <row r="11830" spans="1:11" hidden="1" x14ac:dyDescent="0.2">
      <c r="A11830" t="s">
        <v>14</v>
      </c>
      <c r="B11830" t="s">
        <v>1633</v>
      </c>
      <c r="C11830" t="s">
        <v>1606</v>
      </c>
      <c r="E11830" t="s">
        <v>1641</v>
      </c>
      <c r="F11830" t="s">
        <v>1615</v>
      </c>
      <c r="G11830" t="s">
        <v>129</v>
      </c>
      <c r="H11830" t="s">
        <v>23</v>
      </c>
      <c r="I11830">
        <v>5</v>
      </c>
      <c r="J11830">
        <v>42.83</v>
      </c>
      <c r="K11830">
        <v>214.15</v>
      </c>
    </row>
    <row r="11831" spans="1:11" hidden="1" x14ac:dyDescent="0.2">
      <c r="A11831" t="s">
        <v>14</v>
      </c>
      <c r="B11831" t="s">
        <v>1633</v>
      </c>
      <c r="C11831" t="s">
        <v>1606</v>
      </c>
      <c r="E11831" t="s">
        <v>17</v>
      </c>
      <c r="I11831">
        <v>7.75</v>
      </c>
      <c r="J11831">
        <v>42.83</v>
      </c>
      <c r="K11831">
        <v>331.9325</v>
      </c>
    </row>
    <row r="11832" spans="1:11" hidden="1" x14ac:dyDescent="0.2">
      <c r="A11832" t="s">
        <v>36</v>
      </c>
      <c r="B11832" t="s">
        <v>1633</v>
      </c>
      <c r="C11832" t="s">
        <v>1606</v>
      </c>
      <c r="E11832" t="s">
        <v>1634</v>
      </c>
      <c r="F11832" t="s">
        <v>1608</v>
      </c>
      <c r="G11832" t="s">
        <v>396</v>
      </c>
      <c r="H11832" t="s">
        <v>180</v>
      </c>
      <c r="I11832">
        <v>6</v>
      </c>
      <c r="J11832">
        <v>42.83</v>
      </c>
      <c r="K11832">
        <v>256.98</v>
      </c>
    </row>
    <row r="11833" spans="1:11" hidden="1" x14ac:dyDescent="0.2">
      <c r="A11833" t="s">
        <v>36</v>
      </c>
      <c r="B11833" t="s">
        <v>1633</v>
      </c>
      <c r="C11833" t="s">
        <v>1606</v>
      </c>
      <c r="E11833" t="s">
        <v>1635</v>
      </c>
      <c r="F11833" t="s">
        <v>1636</v>
      </c>
      <c r="G11833" t="s">
        <v>396</v>
      </c>
      <c r="H11833" t="s">
        <v>64</v>
      </c>
      <c r="I11833">
        <v>0</v>
      </c>
      <c r="J11833">
        <v>42.83</v>
      </c>
      <c r="K11833">
        <v>0</v>
      </c>
    </row>
    <row r="11834" spans="1:11" hidden="1" x14ac:dyDescent="0.2">
      <c r="A11834" t="s">
        <v>36</v>
      </c>
      <c r="B11834" t="s">
        <v>1633</v>
      </c>
      <c r="C11834" t="s">
        <v>1606</v>
      </c>
      <c r="E11834" t="s">
        <v>1637</v>
      </c>
      <c r="F11834" t="s">
        <v>1610</v>
      </c>
      <c r="G11834" t="s">
        <v>396</v>
      </c>
      <c r="H11834" t="s">
        <v>64</v>
      </c>
      <c r="I11834">
        <v>0</v>
      </c>
      <c r="J11834">
        <v>42.83</v>
      </c>
      <c r="K11834">
        <v>0</v>
      </c>
    </row>
    <row r="11835" spans="1:11" hidden="1" x14ac:dyDescent="0.2">
      <c r="A11835" t="s">
        <v>36</v>
      </c>
      <c r="B11835" t="s">
        <v>1633</v>
      </c>
      <c r="C11835" t="s">
        <v>1606</v>
      </c>
      <c r="E11835" t="s">
        <v>1638</v>
      </c>
      <c r="F11835" t="s">
        <v>1639</v>
      </c>
      <c r="G11835" t="s">
        <v>63</v>
      </c>
      <c r="H11835" t="s">
        <v>1640</v>
      </c>
      <c r="I11835">
        <v>3.5</v>
      </c>
      <c r="J11835">
        <v>42.83</v>
      </c>
      <c r="K11835">
        <v>149.905</v>
      </c>
    </row>
    <row r="11836" spans="1:11" hidden="1" x14ac:dyDescent="0.2">
      <c r="A11836" t="s">
        <v>36</v>
      </c>
      <c r="B11836" t="s">
        <v>1633</v>
      </c>
      <c r="C11836" t="s">
        <v>1606</v>
      </c>
      <c r="E11836" t="s">
        <v>1617</v>
      </c>
      <c r="F11836" t="s">
        <v>1618</v>
      </c>
      <c r="G11836" t="s">
        <v>129</v>
      </c>
      <c r="H11836" t="s">
        <v>23</v>
      </c>
      <c r="I11836">
        <v>0</v>
      </c>
      <c r="J11836">
        <v>42.83</v>
      </c>
      <c r="K11836">
        <v>0</v>
      </c>
    </row>
    <row r="11837" spans="1:11" hidden="1" x14ac:dyDescent="0.2">
      <c r="A11837" t="s">
        <v>36</v>
      </c>
      <c r="B11837" t="s">
        <v>1633</v>
      </c>
      <c r="C11837" t="s">
        <v>1606</v>
      </c>
      <c r="E11837" t="s">
        <v>1641</v>
      </c>
      <c r="F11837" t="s">
        <v>1615</v>
      </c>
      <c r="G11837" t="s">
        <v>129</v>
      </c>
      <c r="H11837" t="s">
        <v>23</v>
      </c>
      <c r="I11837">
        <v>3</v>
      </c>
      <c r="J11837">
        <v>42.83</v>
      </c>
      <c r="K11837">
        <v>128.49</v>
      </c>
    </row>
    <row r="11838" spans="1:11" hidden="1" x14ac:dyDescent="0.2">
      <c r="A11838" t="s">
        <v>36</v>
      </c>
      <c r="B11838" t="s">
        <v>1633</v>
      </c>
      <c r="C11838" t="s">
        <v>1606</v>
      </c>
      <c r="E11838" t="s">
        <v>17</v>
      </c>
      <c r="I11838">
        <v>7.75</v>
      </c>
      <c r="J11838">
        <v>42.83</v>
      </c>
      <c r="K11838">
        <v>331.9325</v>
      </c>
    </row>
    <row r="11839" spans="1:11" hidden="1" x14ac:dyDescent="0.2">
      <c r="A11839" t="s">
        <v>36</v>
      </c>
      <c r="B11839" t="s">
        <v>1633</v>
      </c>
      <c r="C11839" t="s">
        <v>1606</v>
      </c>
      <c r="E11839" t="s">
        <v>1642</v>
      </c>
      <c r="F11839" t="s">
        <v>1643</v>
      </c>
      <c r="G11839" t="s">
        <v>396</v>
      </c>
      <c r="H11839" t="s">
        <v>180</v>
      </c>
      <c r="I11839">
        <v>10.5</v>
      </c>
      <c r="J11839">
        <v>42.83</v>
      </c>
      <c r="K11839">
        <v>449.71499999999997</v>
      </c>
    </row>
    <row r="11840" spans="1:11" hidden="1" x14ac:dyDescent="0.2">
      <c r="A11840" t="s">
        <v>36</v>
      </c>
      <c r="B11840" t="s">
        <v>1633</v>
      </c>
      <c r="C11840" t="s">
        <v>1606</v>
      </c>
      <c r="E11840" t="s">
        <v>1644</v>
      </c>
      <c r="F11840" t="s">
        <v>1645</v>
      </c>
      <c r="G11840" t="s">
        <v>396</v>
      </c>
      <c r="H11840" t="s">
        <v>64</v>
      </c>
      <c r="I11840">
        <v>7</v>
      </c>
      <c r="J11840">
        <v>42.83</v>
      </c>
      <c r="K11840">
        <v>299.81</v>
      </c>
    </row>
    <row r="11841" spans="1:11" hidden="1" x14ac:dyDescent="0.2">
      <c r="A11841" t="s">
        <v>36</v>
      </c>
      <c r="B11841" t="s">
        <v>1633</v>
      </c>
      <c r="C11841" t="s">
        <v>1606</v>
      </c>
      <c r="E11841" t="s">
        <v>1646</v>
      </c>
      <c r="F11841" t="s">
        <v>1647</v>
      </c>
      <c r="G11841" t="s">
        <v>31</v>
      </c>
      <c r="H11841" t="s">
        <v>712</v>
      </c>
      <c r="I11841">
        <v>1</v>
      </c>
      <c r="J11841">
        <v>42.83</v>
      </c>
      <c r="K11841">
        <v>42.83</v>
      </c>
    </row>
    <row r="11842" spans="1:11" hidden="1" x14ac:dyDescent="0.2">
      <c r="A11842" t="s">
        <v>37</v>
      </c>
      <c r="B11842" t="s">
        <v>1633</v>
      </c>
      <c r="C11842" t="s">
        <v>1606</v>
      </c>
      <c r="E11842" t="s">
        <v>1634</v>
      </c>
      <c r="F11842" t="s">
        <v>1608</v>
      </c>
      <c r="G11842" t="s">
        <v>396</v>
      </c>
      <c r="H11842" t="s">
        <v>180</v>
      </c>
      <c r="I11842">
        <v>0</v>
      </c>
      <c r="J11842">
        <v>42.83</v>
      </c>
      <c r="K11842">
        <v>0</v>
      </c>
    </row>
    <row r="11843" spans="1:11" hidden="1" x14ac:dyDescent="0.2">
      <c r="A11843" t="s">
        <v>37</v>
      </c>
      <c r="B11843" t="s">
        <v>1633</v>
      </c>
      <c r="C11843" t="s">
        <v>1606</v>
      </c>
      <c r="E11843" t="s">
        <v>1635</v>
      </c>
      <c r="F11843" t="s">
        <v>1636</v>
      </c>
      <c r="G11843" t="s">
        <v>396</v>
      </c>
      <c r="H11843" t="s">
        <v>64</v>
      </c>
      <c r="I11843">
        <v>0</v>
      </c>
      <c r="J11843">
        <v>42.83</v>
      </c>
      <c r="K11843">
        <v>0</v>
      </c>
    </row>
    <row r="11844" spans="1:11" hidden="1" x14ac:dyDescent="0.2">
      <c r="A11844" t="s">
        <v>37</v>
      </c>
      <c r="B11844" t="s">
        <v>1633</v>
      </c>
      <c r="C11844" t="s">
        <v>1606</v>
      </c>
      <c r="E11844" t="s">
        <v>1637</v>
      </c>
      <c r="F11844" t="s">
        <v>1610</v>
      </c>
      <c r="G11844" t="s">
        <v>396</v>
      </c>
      <c r="H11844" t="s">
        <v>64</v>
      </c>
      <c r="I11844">
        <v>20</v>
      </c>
      <c r="J11844">
        <v>42.83</v>
      </c>
      <c r="K11844">
        <v>856.6</v>
      </c>
    </row>
    <row r="11845" spans="1:11" hidden="1" x14ac:dyDescent="0.2">
      <c r="A11845" t="s">
        <v>37</v>
      </c>
      <c r="B11845" t="s">
        <v>1633</v>
      </c>
      <c r="C11845" t="s">
        <v>1606</v>
      </c>
      <c r="E11845" t="s">
        <v>1638</v>
      </c>
      <c r="F11845" t="s">
        <v>1639</v>
      </c>
      <c r="G11845" t="s">
        <v>63</v>
      </c>
      <c r="H11845" t="s">
        <v>1640</v>
      </c>
      <c r="I11845">
        <v>0</v>
      </c>
      <c r="J11845">
        <v>42.83</v>
      </c>
      <c r="K11845">
        <v>0</v>
      </c>
    </row>
    <row r="11846" spans="1:11" hidden="1" x14ac:dyDescent="0.2">
      <c r="A11846" t="s">
        <v>37</v>
      </c>
      <c r="B11846" t="s">
        <v>1633</v>
      </c>
      <c r="C11846" t="s">
        <v>1606</v>
      </c>
      <c r="E11846" t="s">
        <v>1617</v>
      </c>
      <c r="F11846" t="s">
        <v>1618</v>
      </c>
      <c r="G11846" t="s">
        <v>129</v>
      </c>
      <c r="H11846" t="s">
        <v>23</v>
      </c>
      <c r="I11846">
        <v>0</v>
      </c>
      <c r="J11846">
        <v>42.83</v>
      </c>
      <c r="K11846">
        <v>0</v>
      </c>
    </row>
    <row r="11847" spans="1:11" hidden="1" x14ac:dyDescent="0.2">
      <c r="A11847" t="s">
        <v>37</v>
      </c>
      <c r="B11847" t="s">
        <v>1633</v>
      </c>
      <c r="C11847" t="s">
        <v>1606</v>
      </c>
      <c r="E11847" t="s">
        <v>1641</v>
      </c>
      <c r="F11847" t="s">
        <v>1615</v>
      </c>
      <c r="G11847" t="s">
        <v>129</v>
      </c>
      <c r="H11847" t="s">
        <v>23</v>
      </c>
      <c r="I11847">
        <v>2</v>
      </c>
      <c r="J11847">
        <v>42.83</v>
      </c>
      <c r="K11847">
        <v>85.66</v>
      </c>
    </row>
    <row r="11848" spans="1:11" hidden="1" x14ac:dyDescent="0.2">
      <c r="A11848" t="s">
        <v>37</v>
      </c>
      <c r="B11848" t="s">
        <v>1633</v>
      </c>
      <c r="C11848" t="s">
        <v>1606</v>
      </c>
      <c r="E11848" t="s">
        <v>17</v>
      </c>
      <c r="I11848">
        <v>0</v>
      </c>
      <c r="J11848">
        <v>42.83</v>
      </c>
      <c r="K11848">
        <v>0</v>
      </c>
    </row>
    <row r="11849" spans="1:11" hidden="1" x14ac:dyDescent="0.2">
      <c r="A11849" t="s">
        <v>37</v>
      </c>
      <c r="B11849" t="s">
        <v>1633</v>
      </c>
      <c r="C11849" t="s">
        <v>1606</v>
      </c>
      <c r="E11849" t="s">
        <v>1642</v>
      </c>
      <c r="F11849" t="s">
        <v>1643</v>
      </c>
      <c r="G11849" t="s">
        <v>396</v>
      </c>
      <c r="H11849" t="s">
        <v>180</v>
      </c>
      <c r="I11849">
        <v>4.75</v>
      </c>
      <c r="J11849">
        <v>42.83</v>
      </c>
      <c r="K11849">
        <v>203.4425</v>
      </c>
    </row>
    <row r="11850" spans="1:11" hidden="1" x14ac:dyDescent="0.2">
      <c r="A11850" t="s">
        <v>37</v>
      </c>
      <c r="B11850" t="s">
        <v>1633</v>
      </c>
      <c r="C11850" t="s">
        <v>1606</v>
      </c>
      <c r="E11850" t="s">
        <v>1644</v>
      </c>
      <c r="F11850" t="s">
        <v>1645</v>
      </c>
      <c r="G11850" t="s">
        <v>396</v>
      </c>
      <c r="H11850" t="s">
        <v>64</v>
      </c>
      <c r="I11850">
        <v>12</v>
      </c>
      <c r="J11850">
        <v>42.83</v>
      </c>
      <c r="K11850">
        <v>513.96</v>
      </c>
    </row>
    <row r="11851" spans="1:11" hidden="1" x14ac:dyDescent="0.2">
      <c r="A11851" t="s">
        <v>37</v>
      </c>
      <c r="B11851" t="s">
        <v>1633</v>
      </c>
      <c r="C11851" t="s">
        <v>1606</v>
      </c>
      <c r="E11851" t="s">
        <v>1646</v>
      </c>
      <c r="F11851" t="s">
        <v>1647</v>
      </c>
      <c r="G11851" t="s">
        <v>31</v>
      </c>
      <c r="H11851" t="s">
        <v>712</v>
      </c>
      <c r="I11851">
        <v>0</v>
      </c>
      <c r="J11851">
        <v>42.83</v>
      </c>
      <c r="K11851">
        <v>0</v>
      </c>
    </row>
    <row r="11852" spans="1:11" hidden="1" x14ac:dyDescent="0.2">
      <c r="A11852" t="s">
        <v>39</v>
      </c>
      <c r="B11852" t="s">
        <v>1633</v>
      </c>
      <c r="C11852" t="s">
        <v>1606</v>
      </c>
      <c r="E11852" t="s">
        <v>1634</v>
      </c>
      <c r="F11852" t="s">
        <v>1608</v>
      </c>
      <c r="G11852" t="s">
        <v>396</v>
      </c>
      <c r="H11852" t="s">
        <v>180</v>
      </c>
      <c r="I11852">
        <v>1</v>
      </c>
      <c r="J11852">
        <v>42.83</v>
      </c>
      <c r="K11852">
        <v>42.83</v>
      </c>
    </row>
    <row r="11853" spans="1:11" hidden="1" x14ac:dyDescent="0.2">
      <c r="A11853" t="s">
        <v>39</v>
      </c>
      <c r="B11853" t="s">
        <v>1633</v>
      </c>
      <c r="C11853" t="s">
        <v>1606</v>
      </c>
      <c r="E11853" t="s">
        <v>1635</v>
      </c>
      <c r="F11853" t="s">
        <v>1636</v>
      </c>
      <c r="G11853" t="s">
        <v>396</v>
      </c>
      <c r="H11853" t="s">
        <v>64</v>
      </c>
      <c r="I11853">
        <v>0.5</v>
      </c>
      <c r="J11853">
        <v>42.83</v>
      </c>
      <c r="K11853">
        <v>21.414999999999999</v>
      </c>
    </row>
    <row r="11854" spans="1:11" hidden="1" x14ac:dyDescent="0.2">
      <c r="A11854" t="s">
        <v>39</v>
      </c>
      <c r="B11854" t="s">
        <v>1633</v>
      </c>
      <c r="C11854" t="s">
        <v>1606</v>
      </c>
      <c r="E11854" t="s">
        <v>1637</v>
      </c>
      <c r="F11854" t="s">
        <v>1610</v>
      </c>
      <c r="G11854" t="s">
        <v>396</v>
      </c>
      <c r="H11854" t="s">
        <v>64</v>
      </c>
      <c r="I11854">
        <v>7.25</v>
      </c>
      <c r="J11854">
        <v>42.83</v>
      </c>
      <c r="K11854">
        <v>310.51749999999998</v>
      </c>
    </row>
    <row r="11855" spans="1:11" hidden="1" x14ac:dyDescent="0.2">
      <c r="A11855" t="s">
        <v>39</v>
      </c>
      <c r="B11855" t="s">
        <v>1633</v>
      </c>
      <c r="C11855" t="s">
        <v>1606</v>
      </c>
      <c r="E11855" t="s">
        <v>1638</v>
      </c>
      <c r="F11855" t="s">
        <v>1639</v>
      </c>
      <c r="G11855" t="s">
        <v>63</v>
      </c>
      <c r="H11855" t="s">
        <v>1640</v>
      </c>
      <c r="I11855">
        <v>6</v>
      </c>
      <c r="J11855">
        <v>42.83</v>
      </c>
      <c r="K11855">
        <v>256.98</v>
      </c>
    </row>
    <row r="11856" spans="1:11" hidden="1" x14ac:dyDescent="0.2">
      <c r="A11856" t="s">
        <v>39</v>
      </c>
      <c r="B11856" t="s">
        <v>1633</v>
      </c>
      <c r="C11856" t="s">
        <v>1606</v>
      </c>
      <c r="E11856" t="s">
        <v>1617</v>
      </c>
      <c r="F11856" t="s">
        <v>1618</v>
      </c>
      <c r="G11856" t="s">
        <v>129</v>
      </c>
      <c r="H11856" t="s">
        <v>23</v>
      </c>
      <c r="I11856">
        <v>0</v>
      </c>
      <c r="J11856">
        <v>42.83</v>
      </c>
      <c r="K11856">
        <v>0</v>
      </c>
    </row>
    <row r="11857" spans="1:11" hidden="1" x14ac:dyDescent="0.2">
      <c r="A11857" t="s">
        <v>39</v>
      </c>
      <c r="B11857" t="s">
        <v>1633</v>
      </c>
      <c r="C11857" t="s">
        <v>1606</v>
      </c>
      <c r="E11857" t="s">
        <v>1641</v>
      </c>
      <c r="F11857" t="s">
        <v>1615</v>
      </c>
      <c r="G11857" t="s">
        <v>129</v>
      </c>
      <c r="H11857" t="s">
        <v>23</v>
      </c>
      <c r="I11857">
        <v>6</v>
      </c>
      <c r="J11857">
        <v>42.83</v>
      </c>
      <c r="K11857">
        <v>256.98</v>
      </c>
    </row>
    <row r="11858" spans="1:11" hidden="1" x14ac:dyDescent="0.2">
      <c r="A11858" t="s">
        <v>39</v>
      </c>
      <c r="B11858" t="s">
        <v>1633</v>
      </c>
      <c r="C11858" t="s">
        <v>1606</v>
      </c>
      <c r="E11858" t="s">
        <v>17</v>
      </c>
      <c r="I11858">
        <v>0</v>
      </c>
      <c r="J11858">
        <v>42.83</v>
      </c>
      <c r="K11858">
        <v>0</v>
      </c>
    </row>
    <row r="11859" spans="1:11" hidden="1" x14ac:dyDescent="0.2">
      <c r="A11859" t="s">
        <v>39</v>
      </c>
      <c r="B11859" t="s">
        <v>1633</v>
      </c>
      <c r="C11859" t="s">
        <v>1606</v>
      </c>
      <c r="E11859" t="s">
        <v>1642</v>
      </c>
      <c r="F11859" t="s">
        <v>1643</v>
      </c>
      <c r="G11859" t="s">
        <v>396</v>
      </c>
      <c r="H11859" t="s">
        <v>180</v>
      </c>
      <c r="I11859">
        <v>3</v>
      </c>
      <c r="J11859">
        <v>42.83</v>
      </c>
      <c r="K11859">
        <v>128.49</v>
      </c>
    </row>
    <row r="11860" spans="1:11" hidden="1" x14ac:dyDescent="0.2">
      <c r="A11860" t="s">
        <v>39</v>
      </c>
      <c r="B11860" t="s">
        <v>1633</v>
      </c>
      <c r="C11860" t="s">
        <v>1606</v>
      </c>
      <c r="E11860" t="s">
        <v>1644</v>
      </c>
      <c r="F11860" t="s">
        <v>1645</v>
      </c>
      <c r="G11860" t="s">
        <v>396</v>
      </c>
      <c r="H11860" t="s">
        <v>64</v>
      </c>
      <c r="I11860">
        <v>15</v>
      </c>
      <c r="J11860">
        <v>42.83</v>
      </c>
      <c r="K11860">
        <v>642.45000000000005</v>
      </c>
    </row>
    <row r="11861" spans="1:11" hidden="1" x14ac:dyDescent="0.2">
      <c r="A11861" t="s">
        <v>39</v>
      </c>
      <c r="B11861" t="s">
        <v>1633</v>
      </c>
      <c r="C11861" t="s">
        <v>1606</v>
      </c>
      <c r="E11861" t="s">
        <v>1646</v>
      </c>
      <c r="F11861" t="s">
        <v>1647</v>
      </c>
      <c r="G11861" t="s">
        <v>31</v>
      </c>
      <c r="H11861" t="s">
        <v>712</v>
      </c>
      <c r="I11861">
        <v>0</v>
      </c>
      <c r="J11861">
        <v>42.83</v>
      </c>
      <c r="K11861">
        <v>0</v>
      </c>
    </row>
    <row r="11862" spans="1:11" hidden="1" x14ac:dyDescent="0.2">
      <c r="A11862" t="s">
        <v>44</v>
      </c>
      <c r="B11862" t="s">
        <v>1633</v>
      </c>
      <c r="C11862" t="s">
        <v>1606</v>
      </c>
      <c r="E11862" t="s">
        <v>1634</v>
      </c>
      <c r="F11862" t="s">
        <v>1608</v>
      </c>
      <c r="G11862" t="s">
        <v>396</v>
      </c>
      <c r="H11862" t="s">
        <v>180</v>
      </c>
      <c r="I11862">
        <v>7</v>
      </c>
      <c r="J11862">
        <v>42.83</v>
      </c>
      <c r="K11862">
        <v>299.81</v>
      </c>
    </row>
    <row r="11863" spans="1:11" hidden="1" x14ac:dyDescent="0.2">
      <c r="A11863" t="s">
        <v>44</v>
      </c>
      <c r="B11863" t="s">
        <v>1633</v>
      </c>
      <c r="C11863" t="s">
        <v>1606</v>
      </c>
      <c r="E11863" t="s">
        <v>1635</v>
      </c>
      <c r="F11863" t="s">
        <v>1636</v>
      </c>
      <c r="G11863" t="s">
        <v>396</v>
      </c>
      <c r="H11863" t="s">
        <v>64</v>
      </c>
      <c r="I11863">
        <v>0</v>
      </c>
      <c r="J11863">
        <v>42.83</v>
      </c>
      <c r="K11863">
        <v>0</v>
      </c>
    </row>
    <row r="11864" spans="1:11" hidden="1" x14ac:dyDescent="0.2">
      <c r="A11864" t="s">
        <v>44</v>
      </c>
      <c r="B11864" t="s">
        <v>1633</v>
      </c>
      <c r="C11864" t="s">
        <v>1606</v>
      </c>
      <c r="E11864" t="s">
        <v>1637</v>
      </c>
      <c r="F11864" t="s">
        <v>1610</v>
      </c>
      <c r="G11864" t="s">
        <v>396</v>
      </c>
      <c r="H11864" t="s">
        <v>64</v>
      </c>
      <c r="I11864">
        <v>5</v>
      </c>
      <c r="J11864">
        <v>42.83</v>
      </c>
      <c r="K11864">
        <v>214.15</v>
      </c>
    </row>
    <row r="11865" spans="1:11" hidden="1" x14ac:dyDescent="0.2">
      <c r="A11865" t="s">
        <v>44</v>
      </c>
      <c r="B11865" t="s">
        <v>1633</v>
      </c>
      <c r="C11865" t="s">
        <v>1606</v>
      </c>
      <c r="E11865" t="s">
        <v>1638</v>
      </c>
      <c r="F11865" t="s">
        <v>1639</v>
      </c>
      <c r="G11865" t="s">
        <v>63</v>
      </c>
      <c r="H11865" t="s">
        <v>1640</v>
      </c>
      <c r="I11865">
        <v>9</v>
      </c>
      <c r="J11865">
        <v>42.83</v>
      </c>
      <c r="K11865">
        <v>385.47</v>
      </c>
    </row>
    <row r="11866" spans="1:11" hidden="1" x14ac:dyDescent="0.2">
      <c r="A11866" t="s">
        <v>44</v>
      </c>
      <c r="B11866" t="s">
        <v>1633</v>
      </c>
      <c r="C11866" t="s">
        <v>1606</v>
      </c>
      <c r="E11866" t="s">
        <v>1617</v>
      </c>
      <c r="F11866" t="s">
        <v>1618</v>
      </c>
      <c r="G11866" t="s">
        <v>129</v>
      </c>
      <c r="H11866" t="s">
        <v>23</v>
      </c>
      <c r="I11866">
        <v>0</v>
      </c>
      <c r="J11866">
        <v>42.83</v>
      </c>
      <c r="K11866">
        <v>0</v>
      </c>
    </row>
    <row r="11867" spans="1:11" hidden="1" x14ac:dyDescent="0.2">
      <c r="A11867" t="s">
        <v>44</v>
      </c>
      <c r="B11867" t="s">
        <v>1633</v>
      </c>
      <c r="C11867" t="s">
        <v>1606</v>
      </c>
      <c r="E11867" t="s">
        <v>1641</v>
      </c>
      <c r="F11867" t="s">
        <v>1615</v>
      </c>
      <c r="G11867" t="s">
        <v>129</v>
      </c>
      <c r="H11867" t="s">
        <v>23</v>
      </c>
      <c r="I11867">
        <v>6.75</v>
      </c>
      <c r="J11867">
        <v>42.83</v>
      </c>
      <c r="K11867">
        <v>289.10250000000002</v>
      </c>
    </row>
    <row r="11868" spans="1:11" hidden="1" x14ac:dyDescent="0.2">
      <c r="A11868" t="s">
        <v>44</v>
      </c>
      <c r="B11868" t="s">
        <v>1633</v>
      </c>
      <c r="C11868" t="s">
        <v>1606</v>
      </c>
      <c r="E11868" t="s">
        <v>17</v>
      </c>
      <c r="I11868">
        <v>0</v>
      </c>
      <c r="J11868">
        <v>42.83</v>
      </c>
      <c r="K11868">
        <v>0</v>
      </c>
    </row>
    <row r="11869" spans="1:11" hidden="1" x14ac:dyDescent="0.2">
      <c r="A11869" t="s">
        <v>44</v>
      </c>
      <c r="B11869" t="s">
        <v>1633</v>
      </c>
      <c r="C11869" t="s">
        <v>1606</v>
      </c>
      <c r="E11869" t="s">
        <v>1642</v>
      </c>
      <c r="F11869" t="s">
        <v>1643</v>
      </c>
      <c r="G11869" t="s">
        <v>396</v>
      </c>
      <c r="H11869" t="s">
        <v>180</v>
      </c>
      <c r="I11869">
        <v>6</v>
      </c>
      <c r="J11869">
        <v>42.83</v>
      </c>
      <c r="K11869">
        <v>256.98</v>
      </c>
    </row>
    <row r="11870" spans="1:11" hidden="1" x14ac:dyDescent="0.2">
      <c r="A11870" t="s">
        <v>44</v>
      </c>
      <c r="B11870" t="s">
        <v>1633</v>
      </c>
      <c r="C11870" t="s">
        <v>1606</v>
      </c>
      <c r="E11870" t="s">
        <v>1644</v>
      </c>
      <c r="F11870" t="s">
        <v>1645</v>
      </c>
      <c r="G11870" t="s">
        <v>396</v>
      </c>
      <c r="H11870" t="s">
        <v>64</v>
      </c>
      <c r="I11870">
        <v>5</v>
      </c>
      <c r="J11870">
        <v>42.83</v>
      </c>
      <c r="K11870">
        <v>214.15</v>
      </c>
    </row>
    <row r="11871" spans="1:11" hidden="1" x14ac:dyDescent="0.2">
      <c r="A11871" t="s">
        <v>44</v>
      </c>
      <c r="B11871" t="s">
        <v>1633</v>
      </c>
      <c r="C11871" t="s">
        <v>1606</v>
      </c>
      <c r="E11871" t="s">
        <v>1646</v>
      </c>
      <c r="F11871" t="s">
        <v>1647</v>
      </c>
      <c r="G11871" t="s">
        <v>31</v>
      </c>
      <c r="H11871" t="s">
        <v>712</v>
      </c>
      <c r="I11871">
        <v>0</v>
      </c>
      <c r="J11871">
        <v>42.83</v>
      </c>
      <c r="K11871">
        <v>0</v>
      </c>
    </row>
    <row r="11872" spans="1:11" hidden="1" x14ac:dyDescent="0.2">
      <c r="A11872" t="s">
        <v>47</v>
      </c>
      <c r="B11872" t="s">
        <v>1633</v>
      </c>
      <c r="C11872" t="s">
        <v>1606</v>
      </c>
      <c r="E11872" t="s">
        <v>17</v>
      </c>
      <c r="I11872">
        <v>38.75</v>
      </c>
      <c r="J11872">
        <v>42.83</v>
      </c>
      <c r="K11872">
        <v>1659.6624999999999</v>
      </c>
    </row>
    <row r="11873" spans="1:11" hidden="1" x14ac:dyDescent="0.2">
      <c r="A11873" t="s">
        <v>48</v>
      </c>
      <c r="B11873" t="s">
        <v>1633</v>
      </c>
      <c r="C11873" t="s">
        <v>1606</v>
      </c>
      <c r="E11873" t="s">
        <v>1634</v>
      </c>
      <c r="F11873" t="s">
        <v>1608</v>
      </c>
      <c r="G11873" t="s">
        <v>396</v>
      </c>
      <c r="H11873" t="s">
        <v>180</v>
      </c>
      <c r="I11873">
        <v>4</v>
      </c>
      <c r="J11873">
        <v>42.83</v>
      </c>
      <c r="K11873">
        <v>171.32</v>
      </c>
    </row>
    <row r="11874" spans="1:11" hidden="1" x14ac:dyDescent="0.2">
      <c r="A11874" t="s">
        <v>48</v>
      </c>
      <c r="B11874" t="s">
        <v>1633</v>
      </c>
      <c r="C11874" t="s">
        <v>1606</v>
      </c>
      <c r="E11874" t="s">
        <v>1635</v>
      </c>
      <c r="F11874" t="s">
        <v>1636</v>
      </c>
      <c r="G11874" t="s">
        <v>396</v>
      </c>
      <c r="H11874" t="s">
        <v>64</v>
      </c>
      <c r="I11874">
        <v>1</v>
      </c>
      <c r="J11874">
        <v>42.83</v>
      </c>
      <c r="K11874">
        <v>42.83</v>
      </c>
    </row>
    <row r="11875" spans="1:11" hidden="1" x14ac:dyDescent="0.2">
      <c r="A11875" t="s">
        <v>48</v>
      </c>
      <c r="B11875" t="s">
        <v>1633</v>
      </c>
      <c r="C11875" t="s">
        <v>1606</v>
      </c>
      <c r="E11875" t="s">
        <v>1637</v>
      </c>
      <c r="F11875" t="s">
        <v>1610</v>
      </c>
      <c r="G11875" t="s">
        <v>396</v>
      </c>
      <c r="H11875" t="s">
        <v>64</v>
      </c>
      <c r="I11875">
        <v>9</v>
      </c>
      <c r="J11875">
        <v>42.83</v>
      </c>
      <c r="K11875">
        <v>385.47</v>
      </c>
    </row>
    <row r="11876" spans="1:11" hidden="1" x14ac:dyDescent="0.2">
      <c r="A11876" t="s">
        <v>48</v>
      </c>
      <c r="B11876" t="s">
        <v>1633</v>
      </c>
      <c r="C11876" t="s">
        <v>1606</v>
      </c>
      <c r="E11876" t="s">
        <v>1638</v>
      </c>
      <c r="F11876" t="s">
        <v>1639</v>
      </c>
      <c r="G11876" t="s">
        <v>63</v>
      </c>
      <c r="H11876" t="s">
        <v>1640</v>
      </c>
      <c r="I11876">
        <v>12</v>
      </c>
      <c r="J11876">
        <v>42.83</v>
      </c>
      <c r="K11876">
        <v>513.96</v>
      </c>
    </row>
    <row r="11877" spans="1:11" hidden="1" x14ac:dyDescent="0.2">
      <c r="A11877" t="s">
        <v>48</v>
      </c>
      <c r="B11877" t="s">
        <v>1633</v>
      </c>
      <c r="C11877" t="s">
        <v>1606</v>
      </c>
      <c r="E11877" t="s">
        <v>1617</v>
      </c>
      <c r="F11877" t="s">
        <v>1618</v>
      </c>
      <c r="G11877" t="s">
        <v>129</v>
      </c>
      <c r="H11877" t="s">
        <v>23</v>
      </c>
      <c r="I11877">
        <v>0</v>
      </c>
      <c r="J11877">
        <v>42.83</v>
      </c>
      <c r="K11877">
        <v>0</v>
      </c>
    </row>
    <row r="11878" spans="1:11" hidden="1" x14ac:dyDescent="0.2">
      <c r="A11878" t="s">
        <v>48</v>
      </c>
      <c r="B11878" t="s">
        <v>1633</v>
      </c>
      <c r="C11878" t="s">
        <v>1606</v>
      </c>
      <c r="E11878" t="s">
        <v>1641</v>
      </c>
      <c r="F11878" t="s">
        <v>1615</v>
      </c>
      <c r="G11878" t="s">
        <v>129</v>
      </c>
      <c r="H11878" t="s">
        <v>23</v>
      </c>
      <c r="I11878">
        <v>2.75</v>
      </c>
      <c r="J11878">
        <v>42.83</v>
      </c>
      <c r="K11878">
        <v>117.7825</v>
      </c>
    </row>
    <row r="11879" spans="1:11" hidden="1" x14ac:dyDescent="0.2">
      <c r="A11879" t="s">
        <v>48</v>
      </c>
      <c r="B11879" t="s">
        <v>1633</v>
      </c>
      <c r="C11879" t="s">
        <v>1606</v>
      </c>
      <c r="E11879" t="s">
        <v>17</v>
      </c>
      <c r="I11879">
        <v>0</v>
      </c>
      <c r="J11879">
        <v>42.83</v>
      </c>
      <c r="K11879">
        <v>0</v>
      </c>
    </row>
    <row r="11880" spans="1:11" hidden="1" x14ac:dyDescent="0.2">
      <c r="A11880" t="s">
        <v>48</v>
      </c>
      <c r="B11880" t="s">
        <v>1633</v>
      </c>
      <c r="C11880" t="s">
        <v>1606</v>
      </c>
      <c r="E11880" t="s">
        <v>1642</v>
      </c>
      <c r="F11880" t="s">
        <v>1643</v>
      </c>
      <c r="G11880" t="s">
        <v>396</v>
      </c>
      <c r="H11880" t="s">
        <v>180</v>
      </c>
      <c r="I11880">
        <v>0</v>
      </c>
      <c r="J11880">
        <v>42.83</v>
      </c>
      <c r="K11880">
        <v>0</v>
      </c>
    </row>
    <row r="11881" spans="1:11" hidden="1" x14ac:dyDescent="0.2">
      <c r="A11881" t="s">
        <v>48</v>
      </c>
      <c r="B11881" t="s">
        <v>1633</v>
      </c>
      <c r="C11881" t="s">
        <v>1606</v>
      </c>
      <c r="E11881" t="s">
        <v>1644</v>
      </c>
      <c r="F11881" t="s">
        <v>1645</v>
      </c>
      <c r="G11881" t="s">
        <v>396</v>
      </c>
      <c r="H11881" t="s">
        <v>64</v>
      </c>
      <c r="I11881">
        <v>10</v>
      </c>
      <c r="J11881">
        <v>42.83</v>
      </c>
      <c r="K11881">
        <v>428.3</v>
      </c>
    </row>
    <row r="11882" spans="1:11" hidden="1" x14ac:dyDescent="0.2">
      <c r="A11882" t="s">
        <v>48</v>
      </c>
      <c r="B11882" t="s">
        <v>1633</v>
      </c>
      <c r="C11882" t="s">
        <v>1606</v>
      </c>
      <c r="E11882" t="s">
        <v>1646</v>
      </c>
      <c r="F11882" t="s">
        <v>1647</v>
      </c>
      <c r="G11882" t="s">
        <v>31</v>
      </c>
      <c r="H11882" t="s">
        <v>712</v>
      </c>
      <c r="I11882">
        <v>0</v>
      </c>
      <c r="J11882">
        <v>42.83</v>
      </c>
      <c r="K11882">
        <v>0</v>
      </c>
    </row>
    <row r="11883" spans="1:11" hidden="1" x14ac:dyDescent="0.2">
      <c r="A11883" t="s">
        <v>49</v>
      </c>
      <c r="B11883" t="s">
        <v>1633</v>
      </c>
      <c r="C11883" t="s">
        <v>1606</v>
      </c>
      <c r="E11883" t="s">
        <v>1634</v>
      </c>
      <c r="F11883" t="s">
        <v>1608</v>
      </c>
      <c r="G11883" t="s">
        <v>396</v>
      </c>
      <c r="H11883" t="s">
        <v>180</v>
      </c>
      <c r="I11883">
        <v>1</v>
      </c>
      <c r="J11883">
        <v>42.83</v>
      </c>
      <c r="K11883">
        <v>42.83</v>
      </c>
    </row>
    <row r="11884" spans="1:11" hidden="1" x14ac:dyDescent="0.2">
      <c r="A11884" t="s">
        <v>49</v>
      </c>
      <c r="B11884" t="s">
        <v>1633</v>
      </c>
      <c r="C11884" t="s">
        <v>1606</v>
      </c>
      <c r="E11884" t="s">
        <v>1635</v>
      </c>
      <c r="F11884" t="s">
        <v>1636</v>
      </c>
      <c r="G11884" t="s">
        <v>396</v>
      </c>
      <c r="H11884" t="s">
        <v>64</v>
      </c>
      <c r="I11884">
        <v>0</v>
      </c>
      <c r="J11884">
        <v>42.83</v>
      </c>
      <c r="K11884">
        <v>0</v>
      </c>
    </row>
    <row r="11885" spans="1:11" hidden="1" x14ac:dyDescent="0.2">
      <c r="A11885" t="s">
        <v>49</v>
      </c>
      <c r="B11885" t="s">
        <v>1633</v>
      </c>
      <c r="C11885" t="s">
        <v>1606</v>
      </c>
      <c r="E11885" t="s">
        <v>1637</v>
      </c>
      <c r="F11885" t="s">
        <v>1610</v>
      </c>
      <c r="G11885" t="s">
        <v>396</v>
      </c>
      <c r="H11885" t="s">
        <v>64</v>
      </c>
      <c r="I11885">
        <v>17</v>
      </c>
      <c r="J11885">
        <v>42.83</v>
      </c>
      <c r="K11885">
        <v>728.11</v>
      </c>
    </row>
    <row r="11886" spans="1:11" hidden="1" x14ac:dyDescent="0.2">
      <c r="A11886" t="s">
        <v>49</v>
      </c>
      <c r="B11886" t="s">
        <v>1633</v>
      </c>
      <c r="C11886" t="s">
        <v>1606</v>
      </c>
      <c r="E11886" t="s">
        <v>1638</v>
      </c>
      <c r="F11886" t="s">
        <v>1639</v>
      </c>
      <c r="G11886" t="s">
        <v>63</v>
      </c>
      <c r="H11886" t="s">
        <v>1640</v>
      </c>
      <c r="I11886">
        <v>12</v>
      </c>
      <c r="J11886">
        <v>42.83</v>
      </c>
      <c r="K11886">
        <v>513.96</v>
      </c>
    </row>
    <row r="11887" spans="1:11" hidden="1" x14ac:dyDescent="0.2">
      <c r="A11887" t="s">
        <v>49</v>
      </c>
      <c r="B11887" t="s">
        <v>1633</v>
      </c>
      <c r="C11887" t="s">
        <v>1606</v>
      </c>
      <c r="E11887" t="s">
        <v>1617</v>
      </c>
      <c r="F11887" t="s">
        <v>1618</v>
      </c>
      <c r="G11887" t="s">
        <v>129</v>
      </c>
      <c r="H11887" t="s">
        <v>23</v>
      </c>
      <c r="I11887">
        <v>0</v>
      </c>
      <c r="J11887">
        <v>42.83</v>
      </c>
      <c r="K11887">
        <v>0</v>
      </c>
    </row>
    <row r="11888" spans="1:11" hidden="1" x14ac:dyDescent="0.2">
      <c r="A11888" t="s">
        <v>49</v>
      </c>
      <c r="B11888" t="s">
        <v>1633</v>
      </c>
      <c r="C11888" t="s">
        <v>1606</v>
      </c>
      <c r="E11888" t="s">
        <v>1641</v>
      </c>
      <c r="F11888" t="s">
        <v>1615</v>
      </c>
      <c r="G11888" t="s">
        <v>129</v>
      </c>
      <c r="H11888" t="s">
        <v>23</v>
      </c>
      <c r="I11888">
        <v>1.75</v>
      </c>
      <c r="J11888">
        <v>42.83</v>
      </c>
      <c r="K11888">
        <v>74.952500000000001</v>
      </c>
    </row>
    <row r="11889" spans="1:11" hidden="1" x14ac:dyDescent="0.2">
      <c r="A11889" t="s">
        <v>49</v>
      </c>
      <c r="B11889" t="s">
        <v>1633</v>
      </c>
      <c r="C11889" t="s">
        <v>1606</v>
      </c>
      <c r="E11889" t="s">
        <v>17</v>
      </c>
      <c r="I11889">
        <v>0</v>
      </c>
      <c r="J11889">
        <v>42.83</v>
      </c>
      <c r="K11889">
        <v>0</v>
      </c>
    </row>
    <row r="11890" spans="1:11" hidden="1" x14ac:dyDescent="0.2">
      <c r="A11890" t="s">
        <v>49</v>
      </c>
      <c r="B11890" t="s">
        <v>1633</v>
      </c>
      <c r="C11890" t="s">
        <v>1606</v>
      </c>
      <c r="E11890" t="s">
        <v>1642</v>
      </c>
      <c r="F11890" t="s">
        <v>1643</v>
      </c>
      <c r="G11890" t="s">
        <v>396</v>
      </c>
      <c r="H11890" t="s">
        <v>180</v>
      </c>
      <c r="I11890">
        <v>3</v>
      </c>
      <c r="J11890">
        <v>42.83</v>
      </c>
      <c r="K11890">
        <v>128.49</v>
      </c>
    </row>
    <row r="11891" spans="1:11" hidden="1" x14ac:dyDescent="0.2">
      <c r="A11891" t="s">
        <v>49</v>
      </c>
      <c r="B11891" t="s">
        <v>1633</v>
      </c>
      <c r="C11891" t="s">
        <v>1606</v>
      </c>
      <c r="E11891" t="s">
        <v>1644</v>
      </c>
      <c r="F11891" t="s">
        <v>1645</v>
      </c>
      <c r="G11891" t="s">
        <v>396</v>
      </c>
      <c r="H11891" t="s">
        <v>64</v>
      </c>
      <c r="I11891">
        <v>4</v>
      </c>
      <c r="J11891">
        <v>42.83</v>
      </c>
      <c r="K11891">
        <v>171.32</v>
      </c>
    </row>
    <row r="11892" spans="1:11" hidden="1" x14ac:dyDescent="0.2">
      <c r="A11892" t="s">
        <v>49</v>
      </c>
      <c r="B11892" t="s">
        <v>1633</v>
      </c>
      <c r="C11892" t="s">
        <v>1606</v>
      </c>
      <c r="E11892" t="s">
        <v>1646</v>
      </c>
      <c r="F11892" t="s">
        <v>1647</v>
      </c>
      <c r="G11892" t="s">
        <v>31</v>
      </c>
      <c r="H11892" t="s">
        <v>712</v>
      </c>
      <c r="I11892">
        <v>0</v>
      </c>
      <c r="J11892">
        <v>42.83</v>
      </c>
      <c r="K11892">
        <v>0</v>
      </c>
    </row>
    <row r="11893" spans="1:11" hidden="1" x14ac:dyDescent="0.2">
      <c r="A11893" t="s">
        <v>51</v>
      </c>
      <c r="B11893" t="s">
        <v>1633</v>
      </c>
      <c r="C11893" t="s">
        <v>1606</v>
      </c>
      <c r="E11893" t="s">
        <v>1634</v>
      </c>
      <c r="F11893" t="s">
        <v>1608</v>
      </c>
      <c r="G11893" t="s">
        <v>396</v>
      </c>
      <c r="H11893" t="s">
        <v>180</v>
      </c>
      <c r="I11893">
        <v>3</v>
      </c>
      <c r="J11893">
        <v>42.83</v>
      </c>
      <c r="K11893">
        <v>128.49</v>
      </c>
    </row>
    <row r="11894" spans="1:11" hidden="1" x14ac:dyDescent="0.2">
      <c r="A11894" t="s">
        <v>51</v>
      </c>
      <c r="B11894" t="s">
        <v>1633</v>
      </c>
      <c r="C11894" t="s">
        <v>1606</v>
      </c>
      <c r="E11894" t="s">
        <v>1635</v>
      </c>
      <c r="F11894" t="s">
        <v>1636</v>
      </c>
      <c r="G11894" t="s">
        <v>396</v>
      </c>
      <c r="H11894" t="s">
        <v>64</v>
      </c>
      <c r="I11894">
        <v>0</v>
      </c>
      <c r="J11894">
        <v>42.83</v>
      </c>
      <c r="K11894">
        <v>0</v>
      </c>
    </row>
    <row r="11895" spans="1:11" hidden="1" x14ac:dyDescent="0.2">
      <c r="A11895" t="s">
        <v>51</v>
      </c>
      <c r="B11895" t="s">
        <v>1633</v>
      </c>
      <c r="C11895" t="s">
        <v>1606</v>
      </c>
      <c r="E11895" t="s">
        <v>1637</v>
      </c>
      <c r="F11895" t="s">
        <v>1610</v>
      </c>
      <c r="G11895" t="s">
        <v>396</v>
      </c>
      <c r="H11895" t="s">
        <v>64</v>
      </c>
      <c r="I11895">
        <v>0</v>
      </c>
      <c r="J11895">
        <v>42.83</v>
      </c>
      <c r="K11895">
        <v>0</v>
      </c>
    </row>
    <row r="11896" spans="1:11" hidden="1" x14ac:dyDescent="0.2">
      <c r="A11896" t="s">
        <v>51</v>
      </c>
      <c r="B11896" t="s">
        <v>1633</v>
      </c>
      <c r="C11896" t="s">
        <v>1606</v>
      </c>
      <c r="E11896" t="s">
        <v>1638</v>
      </c>
      <c r="F11896" t="s">
        <v>1639</v>
      </c>
      <c r="G11896" t="s">
        <v>63</v>
      </c>
      <c r="H11896" t="s">
        <v>1640</v>
      </c>
      <c r="I11896">
        <v>5.5</v>
      </c>
      <c r="J11896">
        <v>42.83</v>
      </c>
      <c r="K11896">
        <v>235.565</v>
      </c>
    </row>
    <row r="11897" spans="1:11" hidden="1" x14ac:dyDescent="0.2">
      <c r="A11897" t="s">
        <v>51</v>
      </c>
      <c r="B11897" t="s">
        <v>1633</v>
      </c>
      <c r="C11897" t="s">
        <v>1606</v>
      </c>
      <c r="E11897" t="s">
        <v>1617</v>
      </c>
      <c r="F11897" t="s">
        <v>1618</v>
      </c>
      <c r="G11897" t="s">
        <v>129</v>
      </c>
      <c r="H11897" t="s">
        <v>23</v>
      </c>
      <c r="I11897">
        <v>0</v>
      </c>
      <c r="J11897">
        <v>42.83</v>
      </c>
      <c r="K11897">
        <v>0</v>
      </c>
    </row>
    <row r="11898" spans="1:11" hidden="1" x14ac:dyDescent="0.2">
      <c r="A11898" t="s">
        <v>51</v>
      </c>
      <c r="B11898" t="s">
        <v>1633</v>
      </c>
      <c r="C11898" t="s">
        <v>1606</v>
      </c>
      <c r="E11898" t="s">
        <v>1641</v>
      </c>
      <c r="F11898" t="s">
        <v>1615</v>
      </c>
      <c r="G11898" t="s">
        <v>129</v>
      </c>
      <c r="H11898" t="s">
        <v>23</v>
      </c>
      <c r="I11898">
        <v>4</v>
      </c>
      <c r="J11898">
        <v>42.83</v>
      </c>
      <c r="K11898">
        <v>171.32</v>
      </c>
    </row>
    <row r="11899" spans="1:11" hidden="1" x14ac:dyDescent="0.2">
      <c r="A11899" t="s">
        <v>51</v>
      </c>
      <c r="B11899" t="s">
        <v>1633</v>
      </c>
      <c r="C11899" t="s">
        <v>1606</v>
      </c>
      <c r="E11899" t="s">
        <v>17</v>
      </c>
      <c r="I11899">
        <v>4</v>
      </c>
      <c r="J11899">
        <v>42.83</v>
      </c>
      <c r="K11899">
        <v>171.32</v>
      </c>
    </row>
    <row r="11900" spans="1:11" hidden="1" x14ac:dyDescent="0.2">
      <c r="A11900" t="s">
        <v>51</v>
      </c>
      <c r="B11900" t="s">
        <v>1633</v>
      </c>
      <c r="C11900" t="s">
        <v>1606</v>
      </c>
      <c r="E11900" t="s">
        <v>1642</v>
      </c>
      <c r="F11900" t="s">
        <v>1643</v>
      </c>
      <c r="G11900" t="s">
        <v>396</v>
      </c>
      <c r="H11900" t="s">
        <v>180</v>
      </c>
      <c r="I11900">
        <v>22.25</v>
      </c>
      <c r="J11900">
        <v>42.83</v>
      </c>
      <c r="K11900">
        <v>952.96749999999997</v>
      </c>
    </row>
    <row r="11901" spans="1:11" hidden="1" x14ac:dyDescent="0.2">
      <c r="A11901" t="s">
        <v>51</v>
      </c>
      <c r="B11901" t="s">
        <v>1633</v>
      </c>
      <c r="C11901" t="s">
        <v>1606</v>
      </c>
      <c r="E11901" t="s">
        <v>1644</v>
      </c>
      <c r="F11901" t="s">
        <v>1645</v>
      </c>
      <c r="G11901" t="s">
        <v>396</v>
      </c>
      <c r="H11901" t="s">
        <v>64</v>
      </c>
      <c r="I11901">
        <v>0</v>
      </c>
      <c r="J11901">
        <v>42.83</v>
      </c>
      <c r="K11901">
        <v>0</v>
      </c>
    </row>
    <row r="11902" spans="1:11" hidden="1" x14ac:dyDescent="0.2">
      <c r="A11902" t="s">
        <v>51</v>
      </c>
      <c r="B11902" t="s">
        <v>1633</v>
      </c>
      <c r="C11902" t="s">
        <v>1606</v>
      </c>
      <c r="E11902" t="s">
        <v>1646</v>
      </c>
      <c r="F11902" t="s">
        <v>1647</v>
      </c>
      <c r="G11902" t="s">
        <v>31</v>
      </c>
      <c r="H11902" t="s">
        <v>712</v>
      </c>
      <c r="I11902">
        <v>0</v>
      </c>
      <c r="J11902">
        <v>42.83</v>
      </c>
      <c r="K11902">
        <v>0</v>
      </c>
    </row>
    <row r="11903" spans="1:11" hidden="1" x14ac:dyDescent="0.2">
      <c r="A11903" t="s">
        <v>55</v>
      </c>
      <c r="B11903" t="s">
        <v>1633</v>
      </c>
      <c r="C11903" t="s">
        <v>1606</v>
      </c>
      <c r="E11903" t="s">
        <v>1634</v>
      </c>
      <c r="F11903" t="s">
        <v>1608</v>
      </c>
      <c r="G11903" t="s">
        <v>396</v>
      </c>
      <c r="H11903" t="s">
        <v>180</v>
      </c>
      <c r="I11903">
        <v>9</v>
      </c>
      <c r="J11903">
        <v>42.83</v>
      </c>
      <c r="K11903">
        <v>385.47</v>
      </c>
    </row>
    <row r="11904" spans="1:11" hidden="1" x14ac:dyDescent="0.2">
      <c r="A11904" t="s">
        <v>55</v>
      </c>
      <c r="B11904" t="s">
        <v>1633</v>
      </c>
      <c r="C11904" t="s">
        <v>1606</v>
      </c>
      <c r="E11904" t="s">
        <v>1637</v>
      </c>
      <c r="F11904" t="s">
        <v>1610</v>
      </c>
      <c r="G11904" t="s">
        <v>396</v>
      </c>
      <c r="H11904" t="s">
        <v>64</v>
      </c>
      <c r="I11904">
        <v>4</v>
      </c>
      <c r="J11904">
        <v>42.83</v>
      </c>
      <c r="K11904">
        <v>171.32</v>
      </c>
    </row>
    <row r="11905" spans="1:11" hidden="1" x14ac:dyDescent="0.2">
      <c r="A11905" t="s">
        <v>55</v>
      </c>
      <c r="B11905" t="s">
        <v>1633</v>
      </c>
      <c r="C11905" t="s">
        <v>1606</v>
      </c>
      <c r="E11905" t="s">
        <v>1638</v>
      </c>
      <c r="F11905" t="s">
        <v>1639</v>
      </c>
      <c r="G11905" t="s">
        <v>63</v>
      </c>
      <c r="H11905" t="s">
        <v>1640</v>
      </c>
      <c r="I11905">
        <v>2.75</v>
      </c>
      <c r="J11905">
        <v>42.83</v>
      </c>
      <c r="K11905">
        <v>117.7825</v>
      </c>
    </row>
    <row r="11906" spans="1:11" hidden="1" x14ac:dyDescent="0.2">
      <c r="A11906" t="s">
        <v>55</v>
      </c>
      <c r="B11906" t="s">
        <v>1633</v>
      </c>
      <c r="C11906" t="s">
        <v>1606</v>
      </c>
      <c r="E11906" t="s">
        <v>1617</v>
      </c>
      <c r="F11906" t="s">
        <v>1618</v>
      </c>
      <c r="G11906" t="s">
        <v>129</v>
      </c>
      <c r="H11906" t="s">
        <v>23</v>
      </c>
      <c r="I11906">
        <v>3</v>
      </c>
      <c r="J11906">
        <v>42.83</v>
      </c>
      <c r="K11906">
        <v>128.49</v>
      </c>
    </row>
    <row r="11907" spans="1:11" hidden="1" x14ac:dyDescent="0.2">
      <c r="A11907" t="s">
        <v>55</v>
      </c>
      <c r="B11907" t="s">
        <v>1633</v>
      </c>
      <c r="C11907" t="s">
        <v>1606</v>
      </c>
      <c r="E11907" t="s">
        <v>1641</v>
      </c>
      <c r="F11907" t="s">
        <v>1615</v>
      </c>
      <c r="G11907" t="s">
        <v>129</v>
      </c>
      <c r="H11907" t="s">
        <v>23</v>
      </c>
      <c r="I11907">
        <v>1</v>
      </c>
      <c r="J11907">
        <v>42.83</v>
      </c>
      <c r="K11907">
        <v>42.83</v>
      </c>
    </row>
    <row r="11908" spans="1:11" hidden="1" x14ac:dyDescent="0.2">
      <c r="A11908" t="s">
        <v>55</v>
      </c>
      <c r="B11908" t="s">
        <v>1633</v>
      </c>
      <c r="C11908" t="s">
        <v>1606</v>
      </c>
      <c r="E11908" t="s">
        <v>17</v>
      </c>
      <c r="I11908">
        <v>1</v>
      </c>
      <c r="J11908">
        <v>42.83</v>
      </c>
      <c r="K11908">
        <v>42.83</v>
      </c>
    </row>
    <row r="11909" spans="1:11" hidden="1" x14ac:dyDescent="0.2">
      <c r="A11909" t="s">
        <v>55</v>
      </c>
      <c r="B11909" t="s">
        <v>1633</v>
      </c>
      <c r="C11909" t="s">
        <v>1606</v>
      </c>
      <c r="E11909" t="s">
        <v>1642</v>
      </c>
      <c r="F11909" t="s">
        <v>1643</v>
      </c>
      <c r="G11909" t="s">
        <v>396</v>
      </c>
      <c r="H11909" t="s">
        <v>180</v>
      </c>
      <c r="I11909">
        <v>16</v>
      </c>
      <c r="J11909">
        <v>42.83</v>
      </c>
      <c r="K11909">
        <v>685.28</v>
      </c>
    </row>
    <row r="11910" spans="1:11" hidden="1" x14ac:dyDescent="0.2">
      <c r="A11910" t="s">
        <v>55</v>
      </c>
      <c r="B11910" t="s">
        <v>1633</v>
      </c>
      <c r="C11910" t="s">
        <v>1606</v>
      </c>
      <c r="E11910" t="s">
        <v>1644</v>
      </c>
      <c r="F11910" t="s">
        <v>1645</v>
      </c>
      <c r="G11910" t="s">
        <v>396</v>
      </c>
      <c r="H11910" t="s">
        <v>64</v>
      </c>
      <c r="I11910">
        <v>1</v>
      </c>
      <c r="J11910">
        <v>42.83</v>
      </c>
      <c r="K11910">
        <v>42.83</v>
      </c>
    </row>
    <row r="11911" spans="1:11" hidden="1" x14ac:dyDescent="0.2">
      <c r="A11911" t="s">
        <v>55</v>
      </c>
      <c r="B11911" t="s">
        <v>1633</v>
      </c>
      <c r="C11911" t="s">
        <v>1606</v>
      </c>
      <c r="E11911" t="s">
        <v>1646</v>
      </c>
      <c r="F11911" t="s">
        <v>1647</v>
      </c>
      <c r="G11911" t="s">
        <v>31</v>
      </c>
      <c r="H11911" t="s">
        <v>712</v>
      </c>
      <c r="I11911">
        <v>1</v>
      </c>
      <c r="J11911">
        <v>42.83</v>
      </c>
      <c r="K11911">
        <v>42.83</v>
      </c>
    </row>
    <row r="11912" spans="1:11" hidden="1" x14ac:dyDescent="0.2">
      <c r="A11912" t="s">
        <v>56</v>
      </c>
      <c r="B11912" t="s">
        <v>1633</v>
      </c>
      <c r="C11912" t="s">
        <v>1606</v>
      </c>
      <c r="E11912" t="s">
        <v>1634</v>
      </c>
      <c r="F11912" t="s">
        <v>1608</v>
      </c>
      <c r="G11912" t="s">
        <v>396</v>
      </c>
      <c r="H11912" t="s">
        <v>180</v>
      </c>
      <c r="I11912">
        <v>5.5</v>
      </c>
      <c r="J11912">
        <v>42.83</v>
      </c>
      <c r="K11912">
        <v>235.565</v>
      </c>
    </row>
    <row r="11913" spans="1:11" hidden="1" x14ac:dyDescent="0.2">
      <c r="A11913" t="s">
        <v>56</v>
      </c>
      <c r="B11913" t="s">
        <v>1633</v>
      </c>
      <c r="C11913" t="s">
        <v>1606</v>
      </c>
      <c r="E11913" t="s">
        <v>1637</v>
      </c>
      <c r="F11913" t="s">
        <v>1610</v>
      </c>
      <c r="G11913" t="s">
        <v>396</v>
      </c>
      <c r="H11913" t="s">
        <v>64</v>
      </c>
      <c r="I11913">
        <v>6.5</v>
      </c>
      <c r="J11913">
        <v>42.83</v>
      </c>
      <c r="K11913">
        <v>278.39499999999998</v>
      </c>
    </row>
    <row r="11914" spans="1:11" hidden="1" x14ac:dyDescent="0.2">
      <c r="A11914" t="s">
        <v>56</v>
      </c>
      <c r="B11914" t="s">
        <v>1633</v>
      </c>
      <c r="C11914" t="s">
        <v>1606</v>
      </c>
      <c r="E11914" t="s">
        <v>1638</v>
      </c>
      <c r="F11914" t="s">
        <v>1639</v>
      </c>
      <c r="G11914" t="s">
        <v>63</v>
      </c>
      <c r="H11914" t="s">
        <v>1640</v>
      </c>
      <c r="I11914">
        <v>9.75</v>
      </c>
      <c r="J11914">
        <v>42.83</v>
      </c>
      <c r="K11914">
        <v>417.59249999999997</v>
      </c>
    </row>
    <row r="11915" spans="1:11" hidden="1" x14ac:dyDescent="0.2">
      <c r="A11915" t="s">
        <v>56</v>
      </c>
      <c r="B11915" t="s">
        <v>1633</v>
      </c>
      <c r="C11915" t="s">
        <v>1606</v>
      </c>
      <c r="E11915" t="s">
        <v>1617</v>
      </c>
      <c r="F11915" t="s">
        <v>1618</v>
      </c>
      <c r="G11915" t="s">
        <v>129</v>
      </c>
      <c r="H11915" t="s">
        <v>23</v>
      </c>
      <c r="I11915">
        <v>0</v>
      </c>
      <c r="J11915">
        <v>42.83</v>
      </c>
      <c r="K11915">
        <v>0</v>
      </c>
    </row>
    <row r="11916" spans="1:11" hidden="1" x14ac:dyDescent="0.2">
      <c r="A11916" t="s">
        <v>56</v>
      </c>
      <c r="B11916" t="s">
        <v>1633</v>
      </c>
      <c r="C11916" t="s">
        <v>1606</v>
      </c>
      <c r="E11916" t="s">
        <v>1641</v>
      </c>
      <c r="F11916" t="s">
        <v>1615</v>
      </c>
      <c r="G11916" t="s">
        <v>129</v>
      </c>
      <c r="H11916" t="s">
        <v>23</v>
      </c>
      <c r="I11916">
        <v>4</v>
      </c>
      <c r="J11916">
        <v>42.83</v>
      </c>
      <c r="K11916">
        <v>171.32</v>
      </c>
    </row>
    <row r="11917" spans="1:11" hidden="1" x14ac:dyDescent="0.2">
      <c r="A11917" t="s">
        <v>56</v>
      </c>
      <c r="B11917" t="s">
        <v>1633</v>
      </c>
      <c r="C11917" t="s">
        <v>1606</v>
      </c>
      <c r="E11917" t="s">
        <v>17</v>
      </c>
      <c r="I11917">
        <v>0</v>
      </c>
      <c r="J11917">
        <v>42.83</v>
      </c>
      <c r="K11917">
        <v>0</v>
      </c>
    </row>
    <row r="11918" spans="1:11" hidden="1" x14ac:dyDescent="0.2">
      <c r="A11918" t="s">
        <v>56</v>
      </c>
      <c r="B11918" t="s">
        <v>1633</v>
      </c>
      <c r="C11918" t="s">
        <v>1606</v>
      </c>
      <c r="E11918" t="s">
        <v>1642</v>
      </c>
      <c r="F11918" t="s">
        <v>1643</v>
      </c>
      <c r="G11918" t="s">
        <v>396</v>
      </c>
      <c r="H11918" t="s">
        <v>180</v>
      </c>
      <c r="I11918">
        <v>7.5</v>
      </c>
      <c r="J11918">
        <v>42.83</v>
      </c>
      <c r="K11918">
        <v>321.22500000000002</v>
      </c>
    </row>
    <row r="11919" spans="1:11" hidden="1" x14ac:dyDescent="0.2">
      <c r="A11919" t="s">
        <v>56</v>
      </c>
      <c r="B11919" t="s">
        <v>1633</v>
      </c>
      <c r="C11919" t="s">
        <v>1606</v>
      </c>
      <c r="E11919" t="s">
        <v>1644</v>
      </c>
      <c r="F11919" t="s">
        <v>1645</v>
      </c>
      <c r="G11919" t="s">
        <v>396</v>
      </c>
      <c r="H11919" t="s">
        <v>64</v>
      </c>
      <c r="I11919">
        <v>5.5</v>
      </c>
      <c r="J11919">
        <v>42.83</v>
      </c>
      <c r="K11919">
        <v>235.565</v>
      </c>
    </row>
    <row r="11920" spans="1:11" hidden="1" x14ac:dyDescent="0.2">
      <c r="A11920" t="s">
        <v>56</v>
      </c>
      <c r="B11920" t="s">
        <v>1633</v>
      </c>
      <c r="C11920" t="s">
        <v>1606</v>
      </c>
      <c r="E11920" t="s">
        <v>1646</v>
      </c>
      <c r="F11920" t="s">
        <v>1647</v>
      </c>
      <c r="G11920" t="s">
        <v>31</v>
      </c>
      <c r="H11920" t="s">
        <v>712</v>
      </c>
      <c r="I11920">
        <v>0</v>
      </c>
      <c r="J11920">
        <v>42.83</v>
      </c>
      <c r="K11920">
        <v>0</v>
      </c>
    </row>
    <row r="11921" spans="1:11" hidden="1" x14ac:dyDescent="0.2">
      <c r="A11921" t="s">
        <v>60</v>
      </c>
      <c r="B11921" t="s">
        <v>1633</v>
      </c>
      <c r="C11921" t="s">
        <v>1606</v>
      </c>
      <c r="E11921" t="s">
        <v>1634</v>
      </c>
      <c r="F11921" t="s">
        <v>1608</v>
      </c>
      <c r="G11921" t="s">
        <v>396</v>
      </c>
      <c r="H11921" t="s">
        <v>180</v>
      </c>
      <c r="I11921">
        <v>3</v>
      </c>
      <c r="J11921">
        <v>42.83</v>
      </c>
      <c r="K11921">
        <v>128.49</v>
      </c>
    </row>
    <row r="11922" spans="1:11" hidden="1" x14ac:dyDescent="0.2">
      <c r="A11922" t="s">
        <v>60</v>
      </c>
      <c r="B11922" t="s">
        <v>1633</v>
      </c>
      <c r="C11922" t="s">
        <v>1606</v>
      </c>
      <c r="E11922" t="s">
        <v>1637</v>
      </c>
      <c r="F11922" t="s">
        <v>1610</v>
      </c>
      <c r="G11922" t="s">
        <v>396</v>
      </c>
      <c r="H11922" t="s">
        <v>64</v>
      </c>
      <c r="I11922">
        <v>18</v>
      </c>
      <c r="J11922">
        <v>42.83</v>
      </c>
      <c r="K11922">
        <v>770.94</v>
      </c>
    </row>
    <row r="11923" spans="1:11" hidden="1" x14ac:dyDescent="0.2">
      <c r="A11923" t="s">
        <v>60</v>
      </c>
      <c r="B11923" t="s">
        <v>1633</v>
      </c>
      <c r="C11923" t="s">
        <v>1606</v>
      </c>
      <c r="E11923" t="s">
        <v>1638</v>
      </c>
      <c r="F11923" t="s">
        <v>1639</v>
      </c>
      <c r="G11923" t="s">
        <v>63</v>
      </c>
      <c r="H11923" t="s">
        <v>1640</v>
      </c>
      <c r="I11923">
        <v>6</v>
      </c>
      <c r="J11923">
        <v>42.83</v>
      </c>
      <c r="K11923">
        <v>256.98</v>
      </c>
    </row>
    <row r="11924" spans="1:11" hidden="1" x14ac:dyDescent="0.2">
      <c r="A11924" t="s">
        <v>60</v>
      </c>
      <c r="B11924" t="s">
        <v>1633</v>
      </c>
      <c r="C11924" t="s">
        <v>1606</v>
      </c>
      <c r="E11924" t="s">
        <v>1617</v>
      </c>
      <c r="F11924" t="s">
        <v>1618</v>
      </c>
      <c r="G11924" t="s">
        <v>129</v>
      </c>
      <c r="H11924" t="s">
        <v>23</v>
      </c>
      <c r="I11924">
        <v>0</v>
      </c>
      <c r="J11924">
        <v>42.83</v>
      </c>
      <c r="K11924">
        <v>0</v>
      </c>
    </row>
    <row r="11925" spans="1:11" hidden="1" x14ac:dyDescent="0.2">
      <c r="A11925" t="s">
        <v>60</v>
      </c>
      <c r="B11925" t="s">
        <v>1633</v>
      </c>
      <c r="C11925" t="s">
        <v>1606</v>
      </c>
      <c r="E11925" t="s">
        <v>1641</v>
      </c>
      <c r="F11925" t="s">
        <v>1615</v>
      </c>
      <c r="G11925" t="s">
        <v>129</v>
      </c>
      <c r="H11925" t="s">
        <v>23</v>
      </c>
      <c r="I11925">
        <v>0</v>
      </c>
      <c r="J11925">
        <v>42.83</v>
      </c>
      <c r="K11925">
        <v>0</v>
      </c>
    </row>
    <row r="11926" spans="1:11" hidden="1" x14ac:dyDescent="0.2">
      <c r="A11926" t="s">
        <v>60</v>
      </c>
      <c r="B11926" t="s">
        <v>1633</v>
      </c>
      <c r="C11926" t="s">
        <v>1606</v>
      </c>
      <c r="E11926" t="s">
        <v>17</v>
      </c>
      <c r="I11926">
        <v>0</v>
      </c>
      <c r="J11926">
        <v>42.83</v>
      </c>
      <c r="K11926">
        <v>0</v>
      </c>
    </row>
    <row r="11927" spans="1:11" hidden="1" x14ac:dyDescent="0.2">
      <c r="A11927" t="s">
        <v>60</v>
      </c>
      <c r="B11927" t="s">
        <v>1633</v>
      </c>
      <c r="C11927" t="s">
        <v>1606</v>
      </c>
      <c r="E11927" t="s">
        <v>1642</v>
      </c>
      <c r="F11927" t="s">
        <v>1643</v>
      </c>
      <c r="G11927" t="s">
        <v>396</v>
      </c>
      <c r="H11927" t="s">
        <v>180</v>
      </c>
      <c r="I11927">
        <v>7.75</v>
      </c>
      <c r="J11927">
        <v>42.83</v>
      </c>
      <c r="K11927">
        <v>331.9325</v>
      </c>
    </row>
    <row r="11928" spans="1:11" hidden="1" x14ac:dyDescent="0.2">
      <c r="A11928" t="s">
        <v>60</v>
      </c>
      <c r="B11928" t="s">
        <v>1633</v>
      </c>
      <c r="C11928" t="s">
        <v>1606</v>
      </c>
      <c r="E11928" t="s">
        <v>1644</v>
      </c>
      <c r="F11928" t="s">
        <v>1645</v>
      </c>
      <c r="G11928" t="s">
        <v>396</v>
      </c>
      <c r="H11928" t="s">
        <v>64</v>
      </c>
      <c r="I11928">
        <v>4</v>
      </c>
      <c r="J11928">
        <v>42.83</v>
      </c>
      <c r="K11928">
        <v>171.32</v>
      </c>
    </row>
    <row r="11929" spans="1:11" hidden="1" x14ac:dyDescent="0.2">
      <c r="A11929" t="s">
        <v>60</v>
      </c>
      <c r="B11929" t="s">
        <v>1633</v>
      </c>
      <c r="C11929" t="s">
        <v>1606</v>
      </c>
      <c r="E11929" t="s">
        <v>1646</v>
      </c>
      <c r="F11929" t="s">
        <v>1647</v>
      </c>
      <c r="G11929" t="s">
        <v>31</v>
      </c>
      <c r="H11929" t="s">
        <v>712</v>
      </c>
      <c r="I11929">
        <v>0</v>
      </c>
      <c r="J11929">
        <v>42.83</v>
      </c>
      <c r="K11929">
        <v>0</v>
      </c>
    </row>
    <row r="11930" spans="1:11" hidden="1" x14ac:dyDescent="0.2">
      <c r="A11930" t="s">
        <v>67</v>
      </c>
      <c r="B11930" t="s">
        <v>1633</v>
      </c>
      <c r="C11930" t="s">
        <v>1606</v>
      </c>
      <c r="E11930" t="s">
        <v>1634</v>
      </c>
      <c r="F11930" t="s">
        <v>1608</v>
      </c>
      <c r="G11930" t="s">
        <v>396</v>
      </c>
      <c r="H11930" t="s">
        <v>180</v>
      </c>
      <c r="I11930">
        <v>0</v>
      </c>
      <c r="J11930">
        <v>42.83</v>
      </c>
      <c r="K11930">
        <v>0</v>
      </c>
    </row>
    <row r="11931" spans="1:11" hidden="1" x14ac:dyDescent="0.2">
      <c r="A11931" t="s">
        <v>67</v>
      </c>
      <c r="B11931" t="s">
        <v>1633</v>
      </c>
      <c r="C11931" t="s">
        <v>1606</v>
      </c>
      <c r="E11931" t="s">
        <v>1637</v>
      </c>
      <c r="F11931" t="s">
        <v>1610</v>
      </c>
      <c r="G11931" t="s">
        <v>396</v>
      </c>
      <c r="H11931" t="s">
        <v>64</v>
      </c>
      <c r="I11931">
        <v>1.75</v>
      </c>
      <c r="J11931">
        <v>42.83</v>
      </c>
      <c r="K11931">
        <v>74.952500000000001</v>
      </c>
    </row>
    <row r="11932" spans="1:11" hidden="1" x14ac:dyDescent="0.2">
      <c r="A11932" t="s">
        <v>67</v>
      </c>
      <c r="B11932" t="s">
        <v>1633</v>
      </c>
      <c r="C11932" t="s">
        <v>1606</v>
      </c>
      <c r="E11932" t="s">
        <v>1638</v>
      </c>
      <c r="F11932" t="s">
        <v>1639</v>
      </c>
      <c r="G11932" t="s">
        <v>63</v>
      </c>
      <c r="H11932" t="s">
        <v>1640</v>
      </c>
      <c r="I11932">
        <v>15</v>
      </c>
      <c r="J11932">
        <v>42.83</v>
      </c>
      <c r="K11932">
        <v>642.45000000000005</v>
      </c>
    </row>
    <row r="11933" spans="1:11" hidden="1" x14ac:dyDescent="0.2">
      <c r="A11933" t="s">
        <v>67</v>
      </c>
      <c r="B11933" t="s">
        <v>1633</v>
      </c>
      <c r="C11933" t="s">
        <v>1606</v>
      </c>
      <c r="E11933" t="s">
        <v>1617</v>
      </c>
      <c r="F11933" t="s">
        <v>1618</v>
      </c>
      <c r="G11933" t="s">
        <v>129</v>
      </c>
      <c r="H11933" t="s">
        <v>23</v>
      </c>
      <c r="I11933">
        <v>0</v>
      </c>
      <c r="J11933">
        <v>42.83</v>
      </c>
      <c r="K11933">
        <v>0</v>
      </c>
    </row>
    <row r="11934" spans="1:11" hidden="1" x14ac:dyDescent="0.2">
      <c r="A11934" t="s">
        <v>67</v>
      </c>
      <c r="B11934" t="s">
        <v>1633</v>
      </c>
      <c r="C11934" t="s">
        <v>1606</v>
      </c>
      <c r="E11934" t="s">
        <v>1641</v>
      </c>
      <c r="F11934" t="s">
        <v>1615</v>
      </c>
      <c r="G11934" t="s">
        <v>129</v>
      </c>
      <c r="H11934" t="s">
        <v>23</v>
      </c>
      <c r="I11934">
        <v>0</v>
      </c>
      <c r="J11934">
        <v>42.83</v>
      </c>
      <c r="K11934">
        <v>0</v>
      </c>
    </row>
    <row r="11935" spans="1:11" hidden="1" x14ac:dyDescent="0.2">
      <c r="A11935" t="s">
        <v>67</v>
      </c>
      <c r="B11935" t="s">
        <v>1633</v>
      </c>
      <c r="C11935" t="s">
        <v>1606</v>
      </c>
      <c r="E11935" t="s">
        <v>17</v>
      </c>
      <c r="I11935">
        <v>0</v>
      </c>
      <c r="J11935">
        <v>42.83</v>
      </c>
      <c r="K11935">
        <v>0</v>
      </c>
    </row>
    <row r="11936" spans="1:11" hidden="1" x14ac:dyDescent="0.2">
      <c r="A11936" t="s">
        <v>67</v>
      </c>
      <c r="B11936" t="s">
        <v>1633</v>
      </c>
      <c r="C11936" t="s">
        <v>1606</v>
      </c>
      <c r="E11936" t="s">
        <v>1642</v>
      </c>
      <c r="F11936" t="s">
        <v>1643</v>
      </c>
      <c r="G11936" t="s">
        <v>396</v>
      </c>
      <c r="H11936" t="s">
        <v>180</v>
      </c>
      <c r="I11936">
        <v>6.5</v>
      </c>
      <c r="J11936">
        <v>42.83</v>
      </c>
      <c r="K11936">
        <v>278.39499999999998</v>
      </c>
    </row>
    <row r="11937" spans="1:11" hidden="1" x14ac:dyDescent="0.2">
      <c r="A11937" t="s">
        <v>67</v>
      </c>
      <c r="B11937" t="s">
        <v>1633</v>
      </c>
      <c r="C11937" t="s">
        <v>1606</v>
      </c>
      <c r="E11937" t="s">
        <v>1644</v>
      </c>
      <c r="F11937" t="s">
        <v>1645</v>
      </c>
      <c r="G11937" t="s">
        <v>396</v>
      </c>
      <c r="H11937" t="s">
        <v>64</v>
      </c>
      <c r="I11937">
        <v>0</v>
      </c>
      <c r="J11937">
        <v>42.83</v>
      </c>
      <c r="K11937">
        <v>0</v>
      </c>
    </row>
    <row r="11938" spans="1:11" hidden="1" x14ac:dyDescent="0.2">
      <c r="A11938" t="s">
        <v>67</v>
      </c>
      <c r="B11938" t="s">
        <v>1633</v>
      </c>
      <c r="C11938" t="s">
        <v>1606</v>
      </c>
      <c r="E11938" t="s">
        <v>1646</v>
      </c>
      <c r="F11938" t="s">
        <v>1647</v>
      </c>
      <c r="G11938" t="s">
        <v>31</v>
      </c>
      <c r="H11938" t="s">
        <v>712</v>
      </c>
      <c r="I11938">
        <v>0</v>
      </c>
      <c r="J11938">
        <v>42.83</v>
      </c>
      <c r="K11938">
        <v>0</v>
      </c>
    </row>
    <row r="11939" spans="1:11" hidden="1" x14ac:dyDescent="0.2">
      <c r="A11939" t="s">
        <v>67</v>
      </c>
      <c r="B11939" t="s">
        <v>1633</v>
      </c>
      <c r="C11939" t="s">
        <v>1606</v>
      </c>
      <c r="E11939" t="s">
        <v>46</v>
      </c>
      <c r="I11939">
        <v>15.5</v>
      </c>
      <c r="J11939">
        <v>42.83</v>
      </c>
      <c r="K11939">
        <v>663.86500000000001</v>
      </c>
    </row>
    <row r="11940" spans="1:11" hidden="1" x14ac:dyDescent="0.2">
      <c r="A11940" t="s">
        <v>68</v>
      </c>
      <c r="B11940" t="s">
        <v>1633</v>
      </c>
      <c r="C11940" t="s">
        <v>1606</v>
      </c>
      <c r="E11940" t="s">
        <v>1634</v>
      </c>
      <c r="F11940" t="s">
        <v>1608</v>
      </c>
      <c r="G11940" t="s">
        <v>396</v>
      </c>
      <c r="H11940" t="s">
        <v>180</v>
      </c>
      <c r="I11940">
        <v>1.5</v>
      </c>
      <c r="J11940">
        <v>42.83</v>
      </c>
      <c r="K11940">
        <v>64.245000000000005</v>
      </c>
    </row>
    <row r="11941" spans="1:11" hidden="1" x14ac:dyDescent="0.2">
      <c r="A11941" t="s">
        <v>68</v>
      </c>
      <c r="B11941" t="s">
        <v>1633</v>
      </c>
      <c r="C11941" t="s">
        <v>1606</v>
      </c>
      <c r="E11941" t="s">
        <v>1637</v>
      </c>
      <c r="F11941" t="s">
        <v>1610</v>
      </c>
      <c r="G11941" t="s">
        <v>396</v>
      </c>
      <c r="H11941" t="s">
        <v>64</v>
      </c>
      <c r="I11941">
        <v>0</v>
      </c>
      <c r="J11941">
        <v>42.83</v>
      </c>
      <c r="K11941">
        <v>0</v>
      </c>
    </row>
    <row r="11942" spans="1:11" hidden="1" x14ac:dyDescent="0.2">
      <c r="A11942" t="s">
        <v>68</v>
      </c>
      <c r="B11942" t="s">
        <v>1633</v>
      </c>
      <c r="C11942" t="s">
        <v>1606</v>
      </c>
      <c r="E11942" t="s">
        <v>1638</v>
      </c>
      <c r="F11942" t="s">
        <v>1639</v>
      </c>
      <c r="G11942" t="s">
        <v>63</v>
      </c>
      <c r="H11942" t="s">
        <v>1640</v>
      </c>
      <c r="I11942">
        <v>4</v>
      </c>
      <c r="J11942">
        <v>42.83</v>
      </c>
      <c r="K11942">
        <v>171.32</v>
      </c>
    </row>
    <row r="11943" spans="1:11" hidden="1" x14ac:dyDescent="0.2">
      <c r="A11943" t="s">
        <v>68</v>
      </c>
      <c r="B11943" t="s">
        <v>1633</v>
      </c>
      <c r="C11943" t="s">
        <v>1606</v>
      </c>
      <c r="E11943" t="s">
        <v>1617</v>
      </c>
      <c r="F11943" t="s">
        <v>1618</v>
      </c>
      <c r="G11943" t="s">
        <v>129</v>
      </c>
      <c r="H11943" t="s">
        <v>23</v>
      </c>
      <c r="I11943">
        <v>0</v>
      </c>
      <c r="J11943">
        <v>42.83</v>
      </c>
      <c r="K11943">
        <v>0</v>
      </c>
    </row>
    <row r="11944" spans="1:11" hidden="1" x14ac:dyDescent="0.2">
      <c r="A11944" t="s">
        <v>68</v>
      </c>
      <c r="B11944" t="s">
        <v>1633</v>
      </c>
      <c r="C11944" t="s">
        <v>1606</v>
      </c>
      <c r="E11944" t="s">
        <v>1641</v>
      </c>
      <c r="F11944" t="s">
        <v>1615</v>
      </c>
      <c r="G11944" t="s">
        <v>129</v>
      </c>
      <c r="H11944" t="s">
        <v>23</v>
      </c>
      <c r="I11944">
        <v>4</v>
      </c>
      <c r="J11944">
        <v>42.83</v>
      </c>
      <c r="K11944">
        <v>171.32</v>
      </c>
    </row>
    <row r="11945" spans="1:11" hidden="1" x14ac:dyDescent="0.2">
      <c r="A11945" t="s">
        <v>68</v>
      </c>
      <c r="B11945" t="s">
        <v>1633</v>
      </c>
      <c r="C11945" t="s">
        <v>1606</v>
      </c>
      <c r="E11945" t="s">
        <v>17</v>
      </c>
      <c r="I11945">
        <v>4</v>
      </c>
      <c r="J11945">
        <v>42.83</v>
      </c>
      <c r="K11945">
        <v>171.32</v>
      </c>
    </row>
    <row r="11946" spans="1:11" hidden="1" x14ac:dyDescent="0.2">
      <c r="A11946" t="s">
        <v>68</v>
      </c>
      <c r="B11946" t="s">
        <v>1633</v>
      </c>
      <c r="C11946" t="s">
        <v>1606</v>
      </c>
      <c r="E11946" t="s">
        <v>1642</v>
      </c>
      <c r="F11946" t="s">
        <v>1643</v>
      </c>
      <c r="G11946" t="s">
        <v>396</v>
      </c>
      <c r="H11946" t="s">
        <v>180</v>
      </c>
      <c r="I11946">
        <v>6.5</v>
      </c>
      <c r="J11946">
        <v>42.83</v>
      </c>
      <c r="K11946">
        <v>278.39499999999998</v>
      </c>
    </row>
    <row r="11947" spans="1:11" hidden="1" x14ac:dyDescent="0.2">
      <c r="A11947" t="s">
        <v>68</v>
      </c>
      <c r="B11947" t="s">
        <v>1633</v>
      </c>
      <c r="C11947" t="s">
        <v>1606</v>
      </c>
      <c r="E11947" t="s">
        <v>1644</v>
      </c>
      <c r="F11947" t="s">
        <v>1645</v>
      </c>
      <c r="G11947" t="s">
        <v>396</v>
      </c>
      <c r="H11947" t="s">
        <v>64</v>
      </c>
      <c r="I11947">
        <v>3.25</v>
      </c>
      <c r="J11947">
        <v>42.83</v>
      </c>
      <c r="K11947">
        <v>139.19749999999999</v>
      </c>
    </row>
    <row r="11948" spans="1:11" hidden="1" x14ac:dyDescent="0.2">
      <c r="A11948" t="s">
        <v>68</v>
      </c>
      <c r="B11948" t="s">
        <v>1633</v>
      </c>
      <c r="C11948" t="s">
        <v>1606</v>
      </c>
      <c r="E11948" t="s">
        <v>1646</v>
      </c>
      <c r="F11948" t="s">
        <v>1647</v>
      </c>
      <c r="G11948" t="s">
        <v>31</v>
      </c>
      <c r="H11948" t="s">
        <v>712</v>
      </c>
      <c r="I11948">
        <v>0</v>
      </c>
      <c r="J11948">
        <v>42.83</v>
      </c>
      <c r="K11948">
        <v>0</v>
      </c>
    </row>
    <row r="11949" spans="1:11" hidden="1" x14ac:dyDescent="0.2">
      <c r="A11949" t="s">
        <v>68</v>
      </c>
      <c r="B11949" t="s">
        <v>1633</v>
      </c>
      <c r="C11949" t="s">
        <v>1606</v>
      </c>
      <c r="E11949" t="s">
        <v>46</v>
      </c>
      <c r="I11949">
        <v>15.5</v>
      </c>
      <c r="J11949">
        <v>42.83</v>
      </c>
      <c r="K11949">
        <v>663.86500000000001</v>
      </c>
    </row>
    <row r="11950" spans="1:11" hidden="1" x14ac:dyDescent="0.2">
      <c r="A11950" t="s">
        <v>69</v>
      </c>
      <c r="B11950" t="s">
        <v>1633</v>
      </c>
      <c r="C11950" t="s">
        <v>1606</v>
      </c>
      <c r="E11950" t="s">
        <v>1634</v>
      </c>
      <c r="F11950" t="s">
        <v>1608</v>
      </c>
      <c r="G11950" t="s">
        <v>396</v>
      </c>
      <c r="H11950" t="s">
        <v>180</v>
      </c>
      <c r="I11950">
        <v>0</v>
      </c>
      <c r="J11950">
        <v>42.83</v>
      </c>
      <c r="K11950">
        <v>0</v>
      </c>
    </row>
    <row r="11951" spans="1:11" hidden="1" x14ac:dyDescent="0.2">
      <c r="A11951" t="s">
        <v>69</v>
      </c>
      <c r="B11951" t="s">
        <v>1633</v>
      </c>
      <c r="C11951" t="s">
        <v>1606</v>
      </c>
      <c r="E11951" t="s">
        <v>1637</v>
      </c>
      <c r="F11951" t="s">
        <v>1610</v>
      </c>
      <c r="G11951" t="s">
        <v>396</v>
      </c>
      <c r="H11951" t="s">
        <v>64</v>
      </c>
      <c r="I11951">
        <v>0</v>
      </c>
      <c r="J11951">
        <v>42.83</v>
      </c>
      <c r="K11951">
        <v>0</v>
      </c>
    </row>
    <row r="11952" spans="1:11" hidden="1" x14ac:dyDescent="0.2">
      <c r="A11952" t="s">
        <v>69</v>
      </c>
      <c r="B11952" t="s">
        <v>1633</v>
      </c>
      <c r="C11952" t="s">
        <v>1606</v>
      </c>
      <c r="E11952" t="s">
        <v>1638</v>
      </c>
      <c r="F11952" t="s">
        <v>1639</v>
      </c>
      <c r="G11952" t="s">
        <v>63</v>
      </c>
      <c r="H11952" t="s">
        <v>1640</v>
      </c>
      <c r="I11952">
        <v>0</v>
      </c>
      <c r="J11952">
        <v>42.83</v>
      </c>
      <c r="K11952">
        <v>0</v>
      </c>
    </row>
    <row r="11953" spans="1:11" hidden="1" x14ac:dyDescent="0.2">
      <c r="A11953" t="s">
        <v>69</v>
      </c>
      <c r="B11953" t="s">
        <v>1633</v>
      </c>
      <c r="C11953" t="s">
        <v>1606</v>
      </c>
      <c r="E11953" t="s">
        <v>1617</v>
      </c>
      <c r="F11953" t="s">
        <v>1618</v>
      </c>
      <c r="G11953" t="s">
        <v>129</v>
      </c>
      <c r="H11953" t="s">
        <v>23</v>
      </c>
      <c r="I11953">
        <v>0</v>
      </c>
      <c r="J11953">
        <v>42.83</v>
      </c>
      <c r="K11953">
        <v>0</v>
      </c>
    </row>
    <row r="11954" spans="1:11" hidden="1" x14ac:dyDescent="0.2">
      <c r="A11954" t="s">
        <v>69</v>
      </c>
      <c r="B11954" t="s">
        <v>1633</v>
      </c>
      <c r="C11954" t="s">
        <v>1606</v>
      </c>
      <c r="E11954" t="s">
        <v>1641</v>
      </c>
      <c r="F11954" t="s">
        <v>1615</v>
      </c>
      <c r="G11954" t="s">
        <v>129</v>
      </c>
      <c r="H11954" t="s">
        <v>23</v>
      </c>
      <c r="I11954">
        <v>0</v>
      </c>
      <c r="J11954">
        <v>42.83</v>
      </c>
      <c r="K11954">
        <v>0</v>
      </c>
    </row>
    <row r="11955" spans="1:11" hidden="1" x14ac:dyDescent="0.2">
      <c r="A11955" t="s">
        <v>69</v>
      </c>
      <c r="B11955" t="s">
        <v>1633</v>
      </c>
      <c r="C11955" t="s">
        <v>1606</v>
      </c>
      <c r="E11955" t="s">
        <v>17</v>
      </c>
      <c r="I11955">
        <v>31</v>
      </c>
      <c r="J11955">
        <v>42.83</v>
      </c>
      <c r="K11955">
        <v>1327.73</v>
      </c>
    </row>
    <row r="11956" spans="1:11" hidden="1" x14ac:dyDescent="0.2">
      <c r="A11956" t="s">
        <v>69</v>
      </c>
      <c r="B11956" t="s">
        <v>1633</v>
      </c>
      <c r="C11956" t="s">
        <v>1606</v>
      </c>
      <c r="E11956" t="s">
        <v>1642</v>
      </c>
      <c r="F11956" t="s">
        <v>1643</v>
      </c>
      <c r="G11956" t="s">
        <v>396</v>
      </c>
      <c r="H11956" t="s">
        <v>180</v>
      </c>
      <c r="I11956">
        <v>0</v>
      </c>
      <c r="J11956">
        <v>42.83</v>
      </c>
      <c r="K11956">
        <v>0</v>
      </c>
    </row>
    <row r="11957" spans="1:11" hidden="1" x14ac:dyDescent="0.2">
      <c r="A11957" t="s">
        <v>69</v>
      </c>
      <c r="B11957" t="s">
        <v>1633</v>
      </c>
      <c r="C11957" t="s">
        <v>1606</v>
      </c>
      <c r="E11957" t="s">
        <v>1644</v>
      </c>
      <c r="F11957" t="s">
        <v>1645</v>
      </c>
      <c r="G11957" t="s">
        <v>396</v>
      </c>
      <c r="H11957" t="s">
        <v>64</v>
      </c>
      <c r="I11957">
        <v>0</v>
      </c>
      <c r="J11957">
        <v>42.83</v>
      </c>
      <c r="K11957">
        <v>0</v>
      </c>
    </row>
    <row r="11958" spans="1:11" hidden="1" x14ac:dyDescent="0.2">
      <c r="A11958" t="s">
        <v>69</v>
      </c>
      <c r="B11958" t="s">
        <v>1633</v>
      </c>
      <c r="C11958" t="s">
        <v>1606</v>
      </c>
      <c r="E11958" t="s">
        <v>1646</v>
      </c>
      <c r="F11958" t="s">
        <v>1647</v>
      </c>
      <c r="G11958" t="s">
        <v>31</v>
      </c>
      <c r="H11958" t="s">
        <v>712</v>
      </c>
      <c r="I11958">
        <v>0</v>
      </c>
      <c r="J11958">
        <v>42.83</v>
      </c>
      <c r="K11958">
        <v>0</v>
      </c>
    </row>
    <row r="11959" spans="1:11" hidden="1" x14ac:dyDescent="0.2">
      <c r="A11959" t="s">
        <v>69</v>
      </c>
      <c r="B11959" t="s">
        <v>1633</v>
      </c>
      <c r="C11959" t="s">
        <v>1606</v>
      </c>
      <c r="E11959" t="s">
        <v>46</v>
      </c>
      <c r="I11959">
        <v>0</v>
      </c>
      <c r="J11959">
        <v>42.83</v>
      </c>
      <c r="K11959">
        <v>0</v>
      </c>
    </row>
    <row r="11960" spans="1:11" hidden="1" x14ac:dyDescent="0.2">
      <c r="A11960" t="s">
        <v>70</v>
      </c>
      <c r="B11960" t="s">
        <v>1633</v>
      </c>
      <c r="C11960" t="s">
        <v>1606</v>
      </c>
      <c r="E11960" t="s">
        <v>1634</v>
      </c>
      <c r="F11960" t="s">
        <v>1608</v>
      </c>
      <c r="G11960" t="s">
        <v>396</v>
      </c>
      <c r="H11960" t="s">
        <v>180</v>
      </c>
      <c r="I11960">
        <v>0</v>
      </c>
      <c r="J11960">
        <v>42.83</v>
      </c>
      <c r="K11960">
        <v>0</v>
      </c>
    </row>
    <row r="11961" spans="1:11" hidden="1" x14ac:dyDescent="0.2">
      <c r="A11961" t="s">
        <v>70</v>
      </c>
      <c r="B11961" t="s">
        <v>1633</v>
      </c>
      <c r="C11961" t="s">
        <v>1606</v>
      </c>
      <c r="E11961" t="s">
        <v>1637</v>
      </c>
      <c r="F11961" t="s">
        <v>1610</v>
      </c>
      <c r="G11961" t="s">
        <v>396</v>
      </c>
      <c r="H11961" t="s">
        <v>64</v>
      </c>
      <c r="I11961">
        <v>4.5</v>
      </c>
      <c r="J11961">
        <v>42.83</v>
      </c>
      <c r="K11961">
        <v>192.73500000000001</v>
      </c>
    </row>
    <row r="11962" spans="1:11" hidden="1" x14ac:dyDescent="0.2">
      <c r="A11962" t="s">
        <v>70</v>
      </c>
      <c r="B11962" t="s">
        <v>1633</v>
      </c>
      <c r="C11962" t="s">
        <v>1606</v>
      </c>
      <c r="E11962" t="s">
        <v>1638</v>
      </c>
      <c r="F11962" t="s">
        <v>1639</v>
      </c>
      <c r="G11962" t="s">
        <v>63</v>
      </c>
      <c r="H11962" t="s">
        <v>1640</v>
      </c>
      <c r="I11962">
        <v>15.5</v>
      </c>
      <c r="J11962">
        <v>42.83</v>
      </c>
      <c r="K11962">
        <v>663.86500000000001</v>
      </c>
    </row>
    <row r="11963" spans="1:11" hidden="1" x14ac:dyDescent="0.2">
      <c r="A11963" t="s">
        <v>70</v>
      </c>
      <c r="B11963" t="s">
        <v>1633</v>
      </c>
      <c r="C11963" t="s">
        <v>1606</v>
      </c>
      <c r="E11963" t="s">
        <v>1617</v>
      </c>
      <c r="F11963" t="s">
        <v>1618</v>
      </c>
      <c r="G11963" t="s">
        <v>129</v>
      </c>
      <c r="H11963" t="s">
        <v>23</v>
      </c>
      <c r="I11963">
        <v>0</v>
      </c>
      <c r="J11963">
        <v>42.83</v>
      </c>
      <c r="K11963">
        <v>0</v>
      </c>
    </row>
    <row r="11964" spans="1:11" hidden="1" x14ac:dyDescent="0.2">
      <c r="A11964" t="s">
        <v>70</v>
      </c>
      <c r="B11964" t="s">
        <v>1633</v>
      </c>
      <c r="C11964" t="s">
        <v>1606</v>
      </c>
      <c r="E11964" t="s">
        <v>1641</v>
      </c>
      <c r="F11964" t="s">
        <v>1615</v>
      </c>
      <c r="G11964" t="s">
        <v>129</v>
      </c>
      <c r="H11964" t="s">
        <v>23</v>
      </c>
      <c r="I11964">
        <v>2.5</v>
      </c>
      <c r="J11964">
        <v>42.83</v>
      </c>
      <c r="K11964">
        <v>107.075</v>
      </c>
    </row>
    <row r="11965" spans="1:11" hidden="1" x14ac:dyDescent="0.2">
      <c r="A11965" t="s">
        <v>70</v>
      </c>
      <c r="B11965" t="s">
        <v>1633</v>
      </c>
      <c r="C11965" t="s">
        <v>1606</v>
      </c>
      <c r="E11965" t="s">
        <v>17</v>
      </c>
      <c r="I11965">
        <v>0</v>
      </c>
      <c r="J11965">
        <v>42.83</v>
      </c>
      <c r="K11965">
        <v>0</v>
      </c>
    </row>
    <row r="11966" spans="1:11" hidden="1" x14ac:dyDescent="0.2">
      <c r="A11966" t="s">
        <v>70</v>
      </c>
      <c r="B11966" t="s">
        <v>1633</v>
      </c>
      <c r="C11966" t="s">
        <v>1606</v>
      </c>
      <c r="E11966" t="s">
        <v>1642</v>
      </c>
      <c r="F11966" t="s">
        <v>1643</v>
      </c>
      <c r="G11966" t="s">
        <v>396</v>
      </c>
      <c r="H11966" t="s">
        <v>180</v>
      </c>
      <c r="I11966">
        <v>2.75</v>
      </c>
      <c r="J11966">
        <v>42.83</v>
      </c>
      <c r="K11966">
        <v>117.7825</v>
      </c>
    </row>
    <row r="11967" spans="1:11" hidden="1" x14ac:dyDescent="0.2">
      <c r="A11967" t="s">
        <v>70</v>
      </c>
      <c r="B11967" t="s">
        <v>1633</v>
      </c>
      <c r="C11967" t="s">
        <v>1606</v>
      </c>
      <c r="E11967" t="s">
        <v>1644</v>
      </c>
      <c r="F11967" t="s">
        <v>1645</v>
      </c>
      <c r="G11967" t="s">
        <v>396</v>
      </c>
      <c r="H11967" t="s">
        <v>64</v>
      </c>
      <c r="I11967">
        <v>13.5</v>
      </c>
      <c r="J11967">
        <v>42.83</v>
      </c>
      <c r="K11967">
        <v>578.20500000000004</v>
      </c>
    </row>
    <row r="11968" spans="1:11" hidden="1" x14ac:dyDescent="0.2">
      <c r="A11968" t="s">
        <v>70</v>
      </c>
      <c r="B11968" t="s">
        <v>1633</v>
      </c>
      <c r="C11968" t="s">
        <v>1606</v>
      </c>
      <c r="E11968" t="s">
        <v>1646</v>
      </c>
      <c r="F11968" t="s">
        <v>1647</v>
      </c>
      <c r="G11968" t="s">
        <v>31</v>
      </c>
      <c r="H11968" t="s">
        <v>712</v>
      </c>
      <c r="I11968">
        <v>0</v>
      </c>
      <c r="J11968">
        <v>42.83</v>
      </c>
      <c r="K11968">
        <v>0</v>
      </c>
    </row>
    <row r="11969" spans="1:11" hidden="1" x14ac:dyDescent="0.2">
      <c r="A11969" t="s">
        <v>70</v>
      </c>
      <c r="B11969" t="s">
        <v>1633</v>
      </c>
      <c r="C11969" t="s">
        <v>1606</v>
      </c>
      <c r="E11969" t="s">
        <v>46</v>
      </c>
      <c r="I11969">
        <v>0</v>
      </c>
      <c r="J11969">
        <v>42.83</v>
      </c>
      <c r="K11969">
        <v>0</v>
      </c>
    </row>
    <row r="11970" spans="1:11" hidden="1" x14ac:dyDescent="0.2">
      <c r="A11970" t="s">
        <v>71</v>
      </c>
      <c r="B11970" t="s">
        <v>1633</v>
      </c>
      <c r="C11970" t="s">
        <v>1606</v>
      </c>
      <c r="E11970" t="s">
        <v>1634</v>
      </c>
      <c r="F11970" t="s">
        <v>1608</v>
      </c>
      <c r="G11970" t="s">
        <v>396</v>
      </c>
      <c r="H11970" t="s">
        <v>180</v>
      </c>
      <c r="I11970">
        <v>0</v>
      </c>
      <c r="J11970">
        <v>42.83</v>
      </c>
      <c r="K11970">
        <v>0</v>
      </c>
    </row>
    <row r="11971" spans="1:11" hidden="1" x14ac:dyDescent="0.2">
      <c r="A11971" t="s">
        <v>71</v>
      </c>
      <c r="B11971" t="s">
        <v>1633</v>
      </c>
      <c r="C11971" t="s">
        <v>1606</v>
      </c>
      <c r="E11971" t="s">
        <v>1637</v>
      </c>
      <c r="F11971" t="s">
        <v>1610</v>
      </c>
      <c r="G11971" t="s">
        <v>396</v>
      </c>
      <c r="H11971" t="s">
        <v>64</v>
      </c>
      <c r="I11971">
        <v>9.25</v>
      </c>
      <c r="J11971">
        <v>42.83</v>
      </c>
      <c r="K11971">
        <v>396.17750000000001</v>
      </c>
    </row>
    <row r="11972" spans="1:11" hidden="1" x14ac:dyDescent="0.2">
      <c r="A11972" t="s">
        <v>71</v>
      </c>
      <c r="B11972" t="s">
        <v>1633</v>
      </c>
      <c r="C11972" t="s">
        <v>1606</v>
      </c>
      <c r="E11972" t="s">
        <v>1638</v>
      </c>
      <c r="F11972" t="s">
        <v>1639</v>
      </c>
      <c r="G11972" t="s">
        <v>63</v>
      </c>
      <c r="H11972" t="s">
        <v>1640</v>
      </c>
      <c r="I11972">
        <v>4.5</v>
      </c>
      <c r="J11972">
        <v>42.83</v>
      </c>
      <c r="K11972">
        <v>192.73500000000001</v>
      </c>
    </row>
    <row r="11973" spans="1:11" hidden="1" x14ac:dyDescent="0.2">
      <c r="A11973" t="s">
        <v>71</v>
      </c>
      <c r="B11973" t="s">
        <v>1633</v>
      </c>
      <c r="C11973" t="s">
        <v>1606</v>
      </c>
      <c r="E11973" t="s">
        <v>1617</v>
      </c>
      <c r="F11973" t="s">
        <v>1618</v>
      </c>
      <c r="G11973" t="s">
        <v>129</v>
      </c>
      <c r="H11973" t="s">
        <v>23</v>
      </c>
      <c r="I11973">
        <v>0</v>
      </c>
      <c r="J11973">
        <v>42.83</v>
      </c>
      <c r="K11973">
        <v>0</v>
      </c>
    </row>
    <row r="11974" spans="1:11" hidden="1" x14ac:dyDescent="0.2">
      <c r="A11974" t="s">
        <v>71</v>
      </c>
      <c r="B11974" t="s">
        <v>1633</v>
      </c>
      <c r="C11974" t="s">
        <v>1606</v>
      </c>
      <c r="E11974" t="s">
        <v>1641</v>
      </c>
      <c r="F11974" t="s">
        <v>1615</v>
      </c>
      <c r="G11974" t="s">
        <v>129</v>
      </c>
      <c r="H11974" t="s">
        <v>23</v>
      </c>
      <c r="I11974">
        <v>3</v>
      </c>
      <c r="J11974">
        <v>42.83</v>
      </c>
      <c r="K11974">
        <v>128.49</v>
      </c>
    </row>
    <row r="11975" spans="1:11" hidden="1" x14ac:dyDescent="0.2">
      <c r="A11975" t="s">
        <v>71</v>
      </c>
      <c r="B11975" t="s">
        <v>1633</v>
      </c>
      <c r="C11975" t="s">
        <v>1606</v>
      </c>
      <c r="E11975" t="s">
        <v>17</v>
      </c>
      <c r="I11975">
        <v>0</v>
      </c>
      <c r="J11975">
        <v>42.83</v>
      </c>
      <c r="K11975">
        <v>0</v>
      </c>
    </row>
    <row r="11976" spans="1:11" hidden="1" x14ac:dyDescent="0.2">
      <c r="A11976" t="s">
        <v>71</v>
      </c>
      <c r="B11976" t="s">
        <v>1633</v>
      </c>
      <c r="C11976" t="s">
        <v>1606</v>
      </c>
      <c r="E11976" t="s">
        <v>1642</v>
      </c>
      <c r="F11976" t="s">
        <v>1643</v>
      </c>
      <c r="G11976" t="s">
        <v>396</v>
      </c>
      <c r="H11976" t="s">
        <v>180</v>
      </c>
      <c r="I11976">
        <v>12</v>
      </c>
      <c r="J11976">
        <v>42.83</v>
      </c>
      <c r="K11976">
        <v>513.96</v>
      </c>
    </row>
    <row r="11977" spans="1:11" hidden="1" x14ac:dyDescent="0.2">
      <c r="A11977" t="s">
        <v>71</v>
      </c>
      <c r="B11977" t="s">
        <v>1633</v>
      </c>
      <c r="C11977" t="s">
        <v>1606</v>
      </c>
      <c r="E11977" t="s">
        <v>1644</v>
      </c>
      <c r="F11977" t="s">
        <v>1645</v>
      </c>
      <c r="G11977" t="s">
        <v>396</v>
      </c>
      <c r="H11977" t="s">
        <v>64</v>
      </c>
      <c r="I11977">
        <v>10</v>
      </c>
      <c r="J11977">
        <v>42.83</v>
      </c>
      <c r="K11977">
        <v>428.3</v>
      </c>
    </row>
    <row r="11978" spans="1:11" hidden="1" x14ac:dyDescent="0.2">
      <c r="A11978" t="s">
        <v>71</v>
      </c>
      <c r="B11978" t="s">
        <v>1633</v>
      </c>
      <c r="C11978" t="s">
        <v>1606</v>
      </c>
      <c r="E11978" t="s">
        <v>1646</v>
      </c>
      <c r="F11978" t="s">
        <v>1647</v>
      </c>
      <c r="G11978" t="s">
        <v>31</v>
      </c>
      <c r="H11978" t="s">
        <v>712</v>
      </c>
      <c r="I11978">
        <v>0</v>
      </c>
      <c r="J11978">
        <v>42.83</v>
      </c>
      <c r="K11978">
        <v>0</v>
      </c>
    </row>
    <row r="11979" spans="1:11" hidden="1" x14ac:dyDescent="0.2">
      <c r="A11979" t="s">
        <v>71</v>
      </c>
      <c r="B11979" t="s">
        <v>1633</v>
      </c>
      <c r="C11979" t="s">
        <v>1606</v>
      </c>
      <c r="E11979" t="s">
        <v>46</v>
      </c>
      <c r="I11979">
        <v>0</v>
      </c>
      <c r="J11979">
        <v>42.83</v>
      </c>
      <c r="K11979">
        <v>0</v>
      </c>
    </row>
    <row r="11980" spans="1:11" hidden="1" x14ac:dyDescent="0.2">
      <c r="A11980" t="s">
        <v>72</v>
      </c>
      <c r="B11980" t="s">
        <v>1633</v>
      </c>
      <c r="C11980" t="s">
        <v>1606</v>
      </c>
      <c r="E11980" t="s">
        <v>1634</v>
      </c>
      <c r="F11980" t="s">
        <v>1608</v>
      </c>
      <c r="G11980" t="s">
        <v>396</v>
      </c>
      <c r="H11980" t="s">
        <v>180</v>
      </c>
      <c r="I11980">
        <v>2</v>
      </c>
      <c r="J11980">
        <v>42.83</v>
      </c>
      <c r="K11980">
        <v>85.66</v>
      </c>
    </row>
    <row r="11981" spans="1:11" hidden="1" x14ac:dyDescent="0.2">
      <c r="A11981" t="s">
        <v>72</v>
      </c>
      <c r="B11981" t="s">
        <v>1633</v>
      </c>
      <c r="C11981" t="s">
        <v>1606</v>
      </c>
      <c r="E11981" t="s">
        <v>1637</v>
      </c>
      <c r="F11981" t="s">
        <v>1610</v>
      </c>
      <c r="G11981" t="s">
        <v>396</v>
      </c>
      <c r="H11981" t="s">
        <v>64</v>
      </c>
      <c r="I11981">
        <v>9.5</v>
      </c>
      <c r="J11981">
        <v>42.83</v>
      </c>
      <c r="K11981">
        <v>406.88499999999999</v>
      </c>
    </row>
    <row r="11982" spans="1:11" hidden="1" x14ac:dyDescent="0.2">
      <c r="A11982" t="s">
        <v>72</v>
      </c>
      <c r="B11982" t="s">
        <v>1633</v>
      </c>
      <c r="C11982" t="s">
        <v>1606</v>
      </c>
      <c r="E11982" t="s">
        <v>1638</v>
      </c>
      <c r="F11982" t="s">
        <v>1639</v>
      </c>
      <c r="G11982" t="s">
        <v>63</v>
      </c>
      <c r="H11982" t="s">
        <v>1640</v>
      </c>
      <c r="I11982">
        <v>9.5</v>
      </c>
      <c r="J11982">
        <v>42.83</v>
      </c>
      <c r="K11982">
        <v>406.88499999999999</v>
      </c>
    </row>
    <row r="11983" spans="1:11" hidden="1" x14ac:dyDescent="0.2">
      <c r="A11983" t="s">
        <v>72</v>
      </c>
      <c r="B11983" t="s">
        <v>1633</v>
      </c>
      <c r="C11983" t="s">
        <v>1606</v>
      </c>
      <c r="E11983" t="s">
        <v>1617</v>
      </c>
      <c r="F11983" t="s">
        <v>1618</v>
      </c>
      <c r="G11983" t="s">
        <v>129</v>
      </c>
      <c r="H11983" t="s">
        <v>23</v>
      </c>
      <c r="I11983">
        <v>0</v>
      </c>
      <c r="J11983">
        <v>42.83</v>
      </c>
      <c r="K11983">
        <v>0</v>
      </c>
    </row>
    <row r="11984" spans="1:11" hidden="1" x14ac:dyDescent="0.2">
      <c r="A11984" t="s">
        <v>72</v>
      </c>
      <c r="B11984" t="s">
        <v>1633</v>
      </c>
      <c r="C11984" t="s">
        <v>1606</v>
      </c>
      <c r="E11984" t="s">
        <v>1641</v>
      </c>
      <c r="F11984" t="s">
        <v>1615</v>
      </c>
      <c r="G11984" t="s">
        <v>129</v>
      </c>
      <c r="H11984" t="s">
        <v>23</v>
      </c>
      <c r="I11984">
        <v>1</v>
      </c>
      <c r="J11984">
        <v>42.83</v>
      </c>
      <c r="K11984">
        <v>42.83</v>
      </c>
    </row>
    <row r="11985" spans="1:11" hidden="1" x14ac:dyDescent="0.2">
      <c r="A11985" t="s">
        <v>72</v>
      </c>
      <c r="B11985" t="s">
        <v>1633</v>
      </c>
      <c r="C11985" t="s">
        <v>1606</v>
      </c>
      <c r="E11985" t="s">
        <v>17</v>
      </c>
      <c r="I11985">
        <v>0</v>
      </c>
      <c r="J11985">
        <v>42.83</v>
      </c>
      <c r="K11985">
        <v>0</v>
      </c>
    </row>
    <row r="11986" spans="1:11" hidden="1" x14ac:dyDescent="0.2">
      <c r="A11986" t="s">
        <v>72</v>
      </c>
      <c r="B11986" t="s">
        <v>1633</v>
      </c>
      <c r="C11986" t="s">
        <v>1606</v>
      </c>
      <c r="E11986" t="s">
        <v>1642</v>
      </c>
      <c r="F11986" t="s">
        <v>1643</v>
      </c>
      <c r="G11986" t="s">
        <v>396</v>
      </c>
      <c r="H11986" t="s">
        <v>180</v>
      </c>
      <c r="I11986">
        <v>4</v>
      </c>
      <c r="J11986">
        <v>42.83</v>
      </c>
      <c r="K11986">
        <v>171.32</v>
      </c>
    </row>
    <row r="11987" spans="1:11" hidden="1" x14ac:dyDescent="0.2">
      <c r="A11987" t="s">
        <v>72</v>
      </c>
      <c r="B11987" t="s">
        <v>1633</v>
      </c>
      <c r="C11987" t="s">
        <v>1606</v>
      </c>
      <c r="E11987" t="s">
        <v>1644</v>
      </c>
      <c r="F11987" t="s">
        <v>1645</v>
      </c>
      <c r="G11987" t="s">
        <v>396</v>
      </c>
      <c r="H11987" t="s">
        <v>64</v>
      </c>
      <c r="I11987">
        <v>1</v>
      </c>
      <c r="J11987">
        <v>42.83</v>
      </c>
      <c r="K11987">
        <v>42.83</v>
      </c>
    </row>
    <row r="11988" spans="1:11" hidden="1" x14ac:dyDescent="0.2">
      <c r="A11988" t="s">
        <v>72</v>
      </c>
      <c r="B11988" t="s">
        <v>1633</v>
      </c>
      <c r="C11988" t="s">
        <v>1606</v>
      </c>
      <c r="E11988" t="s">
        <v>1646</v>
      </c>
      <c r="F11988" t="s">
        <v>1647</v>
      </c>
      <c r="G11988" t="s">
        <v>31</v>
      </c>
      <c r="H11988" t="s">
        <v>712</v>
      </c>
      <c r="I11988">
        <v>0</v>
      </c>
      <c r="J11988">
        <v>42.83</v>
      </c>
      <c r="K11988">
        <v>0</v>
      </c>
    </row>
    <row r="11989" spans="1:11" hidden="1" x14ac:dyDescent="0.2">
      <c r="A11989" t="s">
        <v>72</v>
      </c>
      <c r="B11989" t="s">
        <v>1633</v>
      </c>
      <c r="C11989" t="s">
        <v>1606</v>
      </c>
      <c r="E11989" t="s">
        <v>46</v>
      </c>
      <c r="I11989">
        <v>0</v>
      </c>
      <c r="J11989">
        <v>42.83</v>
      </c>
      <c r="K11989">
        <v>0</v>
      </c>
    </row>
    <row r="11990" spans="1:11" hidden="1" x14ac:dyDescent="0.2">
      <c r="A11990" t="s">
        <v>72</v>
      </c>
      <c r="B11990" t="s">
        <v>1633</v>
      </c>
      <c r="C11990" t="s">
        <v>1606</v>
      </c>
      <c r="E11990" t="s">
        <v>1648</v>
      </c>
      <c r="F11990" t="s">
        <v>1624</v>
      </c>
      <c r="G11990" t="s">
        <v>129</v>
      </c>
      <c r="H11990" t="s">
        <v>23</v>
      </c>
      <c r="I11990">
        <v>4</v>
      </c>
      <c r="J11990">
        <v>42.83</v>
      </c>
      <c r="K11990">
        <v>171.32</v>
      </c>
    </row>
    <row r="11991" spans="1:11" hidden="1" x14ac:dyDescent="0.2">
      <c r="A11991" t="s">
        <v>74</v>
      </c>
      <c r="B11991" t="s">
        <v>1633</v>
      </c>
      <c r="C11991" t="s">
        <v>1606</v>
      </c>
      <c r="E11991" t="s">
        <v>1634</v>
      </c>
      <c r="F11991" t="s">
        <v>1608</v>
      </c>
      <c r="G11991" t="s">
        <v>396</v>
      </c>
      <c r="H11991" t="s">
        <v>180</v>
      </c>
      <c r="I11991">
        <v>0</v>
      </c>
      <c r="J11991">
        <v>42.83</v>
      </c>
      <c r="K11991">
        <v>0</v>
      </c>
    </row>
    <row r="11992" spans="1:11" hidden="1" x14ac:dyDescent="0.2">
      <c r="A11992" t="s">
        <v>74</v>
      </c>
      <c r="B11992" t="s">
        <v>1633</v>
      </c>
      <c r="C11992" t="s">
        <v>1606</v>
      </c>
      <c r="E11992" t="s">
        <v>1637</v>
      </c>
      <c r="F11992" t="s">
        <v>1610</v>
      </c>
      <c r="G11992" t="s">
        <v>396</v>
      </c>
      <c r="H11992" t="s">
        <v>64</v>
      </c>
      <c r="I11992">
        <v>12</v>
      </c>
      <c r="J11992">
        <v>42.83</v>
      </c>
      <c r="K11992">
        <v>513.96</v>
      </c>
    </row>
    <row r="11993" spans="1:11" hidden="1" x14ac:dyDescent="0.2">
      <c r="A11993" t="s">
        <v>74</v>
      </c>
      <c r="B11993" t="s">
        <v>1633</v>
      </c>
      <c r="C11993" t="s">
        <v>1606</v>
      </c>
      <c r="E11993" t="s">
        <v>1638</v>
      </c>
      <c r="F11993" t="s">
        <v>1639</v>
      </c>
      <c r="G11993" t="s">
        <v>63</v>
      </c>
      <c r="H11993" t="s">
        <v>1640</v>
      </c>
      <c r="I11993">
        <v>8</v>
      </c>
      <c r="J11993">
        <v>42.83</v>
      </c>
      <c r="K11993">
        <v>342.64</v>
      </c>
    </row>
    <row r="11994" spans="1:11" hidden="1" x14ac:dyDescent="0.2">
      <c r="A11994" t="s">
        <v>74</v>
      </c>
      <c r="B11994" t="s">
        <v>1633</v>
      </c>
      <c r="C11994" t="s">
        <v>1606</v>
      </c>
      <c r="E11994" t="s">
        <v>1617</v>
      </c>
      <c r="F11994" t="s">
        <v>1618</v>
      </c>
      <c r="G11994" t="s">
        <v>129</v>
      </c>
      <c r="H11994" t="s">
        <v>23</v>
      </c>
      <c r="I11994">
        <v>0</v>
      </c>
      <c r="J11994">
        <v>42.83</v>
      </c>
      <c r="K11994">
        <v>0</v>
      </c>
    </row>
    <row r="11995" spans="1:11" hidden="1" x14ac:dyDescent="0.2">
      <c r="A11995" t="s">
        <v>74</v>
      </c>
      <c r="B11995" t="s">
        <v>1633</v>
      </c>
      <c r="C11995" t="s">
        <v>1606</v>
      </c>
      <c r="E11995" t="s">
        <v>1641</v>
      </c>
      <c r="F11995" t="s">
        <v>1615</v>
      </c>
      <c r="G11995" t="s">
        <v>129</v>
      </c>
      <c r="H11995" t="s">
        <v>23</v>
      </c>
      <c r="I11995">
        <v>2</v>
      </c>
      <c r="J11995">
        <v>42.83</v>
      </c>
      <c r="K11995">
        <v>85.66</v>
      </c>
    </row>
    <row r="11996" spans="1:11" hidden="1" x14ac:dyDescent="0.2">
      <c r="A11996" t="s">
        <v>74</v>
      </c>
      <c r="B11996" t="s">
        <v>1633</v>
      </c>
      <c r="C11996" t="s">
        <v>1606</v>
      </c>
      <c r="E11996" t="s">
        <v>17</v>
      </c>
      <c r="I11996">
        <v>0</v>
      </c>
      <c r="J11996">
        <v>42.83</v>
      </c>
      <c r="K11996">
        <v>0</v>
      </c>
    </row>
    <row r="11997" spans="1:11" hidden="1" x14ac:dyDescent="0.2">
      <c r="A11997" t="s">
        <v>74</v>
      </c>
      <c r="B11997" t="s">
        <v>1633</v>
      </c>
      <c r="C11997" t="s">
        <v>1606</v>
      </c>
      <c r="E11997" t="s">
        <v>1642</v>
      </c>
      <c r="F11997" t="s">
        <v>1643</v>
      </c>
      <c r="G11997" t="s">
        <v>396</v>
      </c>
      <c r="H11997" t="s">
        <v>180</v>
      </c>
      <c r="I11997">
        <v>1</v>
      </c>
      <c r="J11997">
        <v>42.83</v>
      </c>
      <c r="K11997">
        <v>42.83</v>
      </c>
    </row>
    <row r="11998" spans="1:11" hidden="1" x14ac:dyDescent="0.2">
      <c r="A11998" t="s">
        <v>74</v>
      </c>
      <c r="B11998" t="s">
        <v>1633</v>
      </c>
      <c r="C11998" t="s">
        <v>1606</v>
      </c>
      <c r="E11998" t="s">
        <v>1644</v>
      </c>
      <c r="F11998" t="s">
        <v>1645</v>
      </c>
      <c r="G11998" t="s">
        <v>396</v>
      </c>
      <c r="H11998" t="s">
        <v>64</v>
      </c>
      <c r="I11998">
        <v>7</v>
      </c>
      <c r="J11998">
        <v>42.83</v>
      </c>
      <c r="K11998">
        <v>299.81</v>
      </c>
    </row>
    <row r="11999" spans="1:11" hidden="1" x14ac:dyDescent="0.2">
      <c r="A11999" t="s">
        <v>74</v>
      </c>
      <c r="B11999" t="s">
        <v>1633</v>
      </c>
      <c r="C11999" t="s">
        <v>1606</v>
      </c>
      <c r="E11999" t="s">
        <v>1646</v>
      </c>
      <c r="F11999" t="s">
        <v>1647</v>
      </c>
      <c r="G11999" t="s">
        <v>31</v>
      </c>
      <c r="H11999" t="s">
        <v>712</v>
      </c>
      <c r="I11999">
        <v>0</v>
      </c>
      <c r="J11999">
        <v>42.83</v>
      </c>
      <c r="K11999">
        <v>0</v>
      </c>
    </row>
    <row r="12000" spans="1:11" hidden="1" x14ac:dyDescent="0.2">
      <c r="A12000" t="s">
        <v>74</v>
      </c>
      <c r="B12000" t="s">
        <v>1633</v>
      </c>
      <c r="C12000" t="s">
        <v>1606</v>
      </c>
      <c r="E12000" t="s">
        <v>46</v>
      </c>
      <c r="I12000">
        <v>0</v>
      </c>
      <c r="J12000">
        <v>42.83</v>
      </c>
      <c r="K12000">
        <v>0</v>
      </c>
    </row>
    <row r="12001" spans="1:11" hidden="1" x14ac:dyDescent="0.2">
      <c r="A12001" t="s">
        <v>74</v>
      </c>
      <c r="B12001" t="s">
        <v>1633</v>
      </c>
      <c r="C12001" t="s">
        <v>1606</v>
      </c>
      <c r="E12001" t="s">
        <v>1648</v>
      </c>
      <c r="F12001" t="s">
        <v>1624</v>
      </c>
      <c r="G12001" t="s">
        <v>129</v>
      </c>
      <c r="H12001" t="s">
        <v>23</v>
      </c>
      <c r="I12001">
        <v>1</v>
      </c>
      <c r="J12001">
        <v>42.83</v>
      </c>
      <c r="K12001">
        <v>42.83</v>
      </c>
    </row>
    <row r="12002" spans="1:11" hidden="1" x14ac:dyDescent="0.2">
      <c r="A12002" t="s">
        <v>75</v>
      </c>
      <c r="B12002" t="s">
        <v>1633</v>
      </c>
      <c r="C12002" t="s">
        <v>1606</v>
      </c>
      <c r="E12002" t="s">
        <v>1634</v>
      </c>
      <c r="F12002" t="s">
        <v>1608</v>
      </c>
      <c r="G12002" t="s">
        <v>396</v>
      </c>
      <c r="H12002" t="s">
        <v>180</v>
      </c>
      <c r="I12002">
        <v>0</v>
      </c>
      <c r="J12002">
        <v>42.83</v>
      </c>
      <c r="K12002">
        <v>0</v>
      </c>
    </row>
    <row r="12003" spans="1:11" hidden="1" x14ac:dyDescent="0.2">
      <c r="A12003" t="s">
        <v>75</v>
      </c>
      <c r="B12003" t="s">
        <v>1633</v>
      </c>
      <c r="C12003" t="s">
        <v>1606</v>
      </c>
      <c r="E12003" t="s">
        <v>1637</v>
      </c>
      <c r="F12003" t="s">
        <v>1610</v>
      </c>
      <c r="G12003" t="s">
        <v>396</v>
      </c>
      <c r="H12003" t="s">
        <v>64</v>
      </c>
      <c r="I12003">
        <v>7</v>
      </c>
      <c r="J12003">
        <v>42.83</v>
      </c>
      <c r="K12003">
        <v>299.81</v>
      </c>
    </row>
    <row r="12004" spans="1:11" hidden="1" x14ac:dyDescent="0.2">
      <c r="A12004" t="s">
        <v>75</v>
      </c>
      <c r="B12004" t="s">
        <v>1633</v>
      </c>
      <c r="C12004" t="s">
        <v>1606</v>
      </c>
      <c r="E12004" t="s">
        <v>1638</v>
      </c>
      <c r="F12004" t="s">
        <v>1639</v>
      </c>
      <c r="G12004" t="s">
        <v>63</v>
      </c>
      <c r="H12004" t="s">
        <v>1640</v>
      </c>
      <c r="I12004">
        <v>15.25</v>
      </c>
      <c r="J12004">
        <v>42.83</v>
      </c>
      <c r="K12004">
        <v>653.15750000000003</v>
      </c>
    </row>
    <row r="12005" spans="1:11" hidden="1" x14ac:dyDescent="0.2">
      <c r="A12005" t="s">
        <v>75</v>
      </c>
      <c r="B12005" t="s">
        <v>1633</v>
      </c>
      <c r="C12005" t="s">
        <v>1606</v>
      </c>
      <c r="E12005" t="s">
        <v>1617</v>
      </c>
      <c r="F12005" t="s">
        <v>1618</v>
      </c>
      <c r="G12005" t="s">
        <v>129</v>
      </c>
      <c r="H12005" t="s">
        <v>23</v>
      </c>
      <c r="I12005">
        <v>0</v>
      </c>
      <c r="J12005">
        <v>42.83</v>
      </c>
      <c r="K12005">
        <v>0</v>
      </c>
    </row>
    <row r="12006" spans="1:11" hidden="1" x14ac:dyDescent="0.2">
      <c r="A12006" t="s">
        <v>75</v>
      </c>
      <c r="B12006" t="s">
        <v>1633</v>
      </c>
      <c r="C12006" t="s">
        <v>1606</v>
      </c>
      <c r="E12006" t="s">
        <v>1641</v>
      </c>
      <c r="F12006" t="s">
        <v>1615</v>
      </c>
      <c r="G12006" t="s">
        <v>129</v>
      </c>
      <c r="H12006" t="s">
        <v>23</v>
      </c>
      <c r="I12006">
        <v>1</v>
      </c>
      <c r="J12006">
        <v>42.83</v>
      </c>
      <c r="K12006">
        <v>42.83</v>
      </c>
    </row>
    <row r="12007" spans="1:11" hidden="1" x14ac:dyDescent="0.2">
      <c r="A12007" t="s">
        <v>75</v>
      </c>
      <c r="B12007" t="s">
        <v>1633</v>
      </c>
      <c r="C12007" t="s">
        <v>1606</v>
      </c>
      <c r="E12007" t="s">
        <v>17</v>
      </c>
      <c r="I12007">
        <v>7.75</v>
      </c>
      <c r="J12007">
        <v>42.83</v>
      </c>
      <c r="K12007">
        <v>331.9325</v>
      </c>
    </row>
    <row r="12008" spans="1:11" hidden="1" x14ac:dyDescent="0.2">
      <c r="A12008" t="s">
        <v>75</v>
      </c>
      <c r="B12008" t="s">
        <v>1633</v>
      </c>
      <c r="C12008" t="s">
        <v>1606</v>
      </c>
      <c r="E12008" t="s">
        <v>1642</v>
      </c>
      <c r="F12008" t="s">
        <v>1643</v>
      </c>
      <c r="G12008" t="s">
        <v>396</v>
      </c>
      <c r="H12008" t="s">
        <v>180</v>
      </c>
      <c r="I12008">
        <v>0</v>
      </c>
      <c r="J12008">
        <v>42.83</v>
      </c>
      <c r="K12008">
        <v>0</v>
      </c>
    </row>
    <row r="12009" spans="1:11" hidden="1" x14ac:dyDescent="0.2">
      <c r="A12009" t="s">
        <v>75</v>
      </c>
      <c r="B12009" t="s">
        <v>1633</v>
      </c>
      <c r="C12009" t="s">
        <v>1606</v>
      </c>
      <c r="E12009" t="s">
        <v>1644</v>
      </c>
      <c r="F12009" t="s">
        <v>1645</v>
      </c>
      <c r="G12009" t="s">
        <v>396</v>
      </c>
      <c r="H12009" t="s">
        <v>64</v>
      </c>
      <c r="I12009">
        <v>0</v>
      </c>
      <c r="J12009">
        <v>42.83</v>
      </c>
      <c r="K12009">
        <v>0</v>
      </c>
    </row>
    <row r="12010" spans="1:11" hidden="1" x14ac:dyDescent="0.2">
      <c r="A12010" t="s">
        <v>75</v>
      </c>
      <c r="B12010" t="s">
        <v>1633</v>
      </c>
      <c r="C12010" t="s">
        <v>1606</v>
      </c>
      <c r="E12010" t="s">
        <v>1646</v>
      </c>
      <c r="F12010" t="s">
        <v>1647</v>
      </c>
      <c r="G12010" t="s">
        <v>31</v>
      </c>
      <c r="H12010" t="s">
        <v>712</v>
      </c>
      <c r="I12010">
        <v>0</v>
      </c>
      <c r="J12010">
        <v>42.83</v>
      </c>
      <c r="K12010">
        <v>0</v>
      </c>
    </row>
    <row r="12011" spans="1:11" hidden="1" x14ac:dyDescent="0.2">
      <c r="A12011" t="s">
        <v>75</v>
      </c>
      <c r="B12011" t="s">
        <v>1633</v>
      </c>
      <c r="C12011" t="s">
        <v>1606</v>
      </c>
      <c r="E12011" t="s">
        <v>46</v>
      </c>
      <c r="I12011">
        <v>0</v>
      </c>
      <c r="J12011">
        <v>42.83</v>
      </c>
      <c r="K12011">
        <v>0</v>
      </c>
    </row>
    <row r="12012" spans="1:11" hidden="1" x14ac:dyDescent="0.2">
      <c r="A12012" t="s">
        <v>75</v>
      </c>
      <c r="B12012" t="s">
        <v>1633</v>
      </c>
      <c r="C12012" t="s">
        <v>1606</v>
      </c>
      <c r="E12012" t="s">
        <v>1648</v>
      </c>
      <c r="F12012" t="s">
        <v>1624</v>
      </c>
      <c r="G12012" t="s">
        <v>129</v>
      </c>
      <c r="H12012" t="s">
        <v>23</v>
      </c>
      <c r="I12012">
        <v>0</v>
      </c>
      <c r="J12012">
        <v>42.83</v>
      </c>
      <c r="K12012">
        <v>0</v>
      </c>
    </row>
    <row r="12013" spans="1:11" hidden="1" x14ac:dyDescent="0.2">
      <c r="A12013" t="s">
        <v>76</v>
      </c>
      <c r="B12013" t="s">
        <v>1633</v>
      </c>
      <c r="C12013" t="s">
        <v>1606</v>
      </c>
      <c r="E12013" t="s">
        <v>1634</v>
      </c>
      <c r="F12013" t="s">
        <v>1608</v>
      </c>
      <c r="G12013" t="s">
        <v>396</v>
      </c>
      <c r="H12013" t="s">
        <v>180</v>
      </c>
      <c r="I12013">
        <v>0.5</v>
      </c>
      <c r="J12013">
        <v>42.83</v>
      </c>
      <c r="K12013">
        <v>21.414999999999999</v>
      </c>
    </row>
    <row r="12014" spans="1:11" hidden="1" x14ac:dyDescent="0.2">
      <c r="A12014" t="s">
        <v>76</v>
      </c>
      <c r="B12014" t="s">
        <v>1633</v>
      </c>
      <c r="C12014" t="s">
        <v>1606</v>
      </c>
      <c r="E12014" t="s">
        <v>1637</v>
      </c>
      <c r="F12014" t="s">
        <v>1610</v>
      </c>
      <c r="G12014" t="s">
        <v>396</v>
      </c>
      <c r="H12014" t="s">
        <v>64</v>
      </c>
      <c r="I12014">
        <v>13</v>
      </c>
      <c r="J12014">
        <v>42.83</v>
      </c>
      <c r="K12014">
        <v>556.79</v>
      </c>
    </row>
    <row r="12015" spans="1:11" hidden="1" x14ac:dyDescent="0.2">
      <c r="A12015" t="s">
        <v>76</v>
      </c>
      <c r="B12015" t="s">
        <v>1633</v>
      </c>
      <c r="C12015" t="s">
        <v>1606</v>
      </c>
      <c r="E12015" t="s">
        <v>1638</v>
      </c>
      <c r="F12015" t="s">
        <v>1639</v>
      </c>
      <c r="G12015" t="s">
        <v>63</v>
      </c>
      <c r="H12015" t="s">
        <v>1640</v>
      </c>
      <c r="I12015">
        <v>18</v>
      </c>
      <c r="J12015">
        <v>42.83</v>
      </c>
      <c r="K12015">
        <v>770.94</v>
      </c>
    </row>
    <row r="12016" spans="1:11" hidden="1" x14ac:dyDescent="0.2">
      <c r="A12016" t="s">
        <v>76</v>
      </c>
      <c r="B12016" t="s">
        <v>1633</v>
      </c>
      <c r="C12016" t="s">
        <v>1606</v>
      </c>
      <c r="E12016" t="s">
        <v>1617</v>
      </c>
      <c r="F12016" t="s">
        <v>1618</v>
      </c>
      <c r="G12016" t="s">
        <v>129</v>
      </c>
      <c r="H12016" t="s">
        <v>23</v>
      </c>
      <c r="I12016">
        <v>0</v>
      </c>
      <c r="J12016">
        <v>42.83</v>
      </c>
      <c r="K12016">
        <v>0</v>
      </c>
    </row>
    <row r="12017" spans="1:11" hidden="1" x14ac:dyDescent="0.2">
      <c r="A12017" t="s">
        <v>76</v>
      </c>
      <c r="B12017" t="s">
        <v>1633</v>
      </c>
      <c r="C12017" t="s">
        <v>1606</v>
      </c>
      <c r="E12017" t="s">
        <v>1641</v>
      </c>
      <c r="F12017" t="s">
        <v>1615</v>
      </c>
      <c r="G12017" t="s">
        <v>129</v>
      </c>
      <c r="H12017" t="s">
        <v>23</v>
      </c>
      <c r="I12017">
        <v>2</v>
      </c>
      <c r="J12017">
        <v>42.83</v>
      </c>
      <c r="K12017">
        <v>85.66</v>
      </c>
    </row>
    <row r="12018" spans="1:11" hidden="1" x14ac:dyDescent="0.2">
      <c r="A12018" t="s">
        <v>76</v>
      </c>
      <c r="B12018" t="s">
        <v>1633</v>
      </c>
      <c r="C12018" t="s">
        <v>1606</v>
      </c>
      <c r="E12018" t="s">
        <v>17</v>
      </c>
      <c r="I12018">
        <v>0</v>
      </c>
      <c r="J12018">
        <v>42.83</v>
      </c>
      <c r="K12018">
        <v>0</v>
      </c>
    </row>
    <row r="12019" spans="1:11" hidden="1" x14ac:dyDescent="0.2">
      <c r="A12019" t="s">
        <v>76</v>
      </c>
      <c r="B12019" t="s">
        <v>1633</v>
      </c>
      <c r="C12019" t="s">
        <v>1606</v>
      </c>
      <c r="E12019" t="s">
        <v>1642</v>
      </c>
      <c r="F12019" t="s">
        <v>1643</v>
      </c>
      <c r="G12019" t="s">
        <v>396</v>
      </c>
      <c r="H12019" t="s">
        <v>180</v>
      </c>
      <c r="I12019">
        <v>0</v>
      </c>
      <c r="J12019">
        <v>42.83</v>
      </c>
      <c r="K12019">
        <v>0</v>
      </c>
    </row>
    <row r="12020" spans="1:11" hidden="1" x14ac:dyDescent="0.2">
      <c r="A12020" t="s">
        <v>76</v>
      </c>
      <c r="B12020" t="s">
        <v>1633</v>
      </c>
      <c r="C12020" t="s">
        <v>1606</v>
      </c>
      <c r="E12020" t="s">
        <v>1644</v>
      </c>
      <c r="F12020" t="s">
        <v>1645</v>
      </c>
      <c r="G12020" t="s">
        <v>396</v>
      </c>
      <c r="H12020" t="s">
        <v>64</v>
      </c>
      <c r="I12020">
        <v>5.25</v>
      </c>
      <c r="J12020">
        <v>42.83</v>
      </c>
      <c r="K12020">
        <v>224.85749999999999</v>
      </c>
    </row>
    <row r="12021" spans="1:11" hidden="1" x14ac:dyDescent="0.2">
      <c r="A12021" t="s">
        <v>76</v>
      </c>
      <c r="B12021" t="s">
        <v>1633</v>
      </c>
      <c r="C12021" t="s">
        <v>1606</v>
      </c>
      <c r="E12021" t="s">
        <v>1646</v>
      </c>
      <c r="F12021" t="s">
        <v>1647</v>
      </c>
      <c r="G12021" t="s">
        <v>31</v>
      </c>
      <c r="H12021" t="s">
        <v>712</v>
      </c>
      <c r="I12021">
        <v>0</v>
      </c>
      <c r="J12021">
        <v>42.83</v>
      </c>
      <c r="K12021">
        <v>0</v>
      </c>
    </row>
    <row r="12022" spans="1:11" hidden="1" x14ac:dyDescent="0.2">
      <c r="A12022" t="s">
        <v>76</v>
      </c>
      <c r="B12022" t="s">
        <v>1633</v>
      </c>
      <c r="C12022" t="s">
        <v>1606</v>
      </c>
      <c r="E12022" t="s">
        <v>46</v>
      </c>
      <c r="I12022">
        <v>0</v>
      </c>
      <c r="J12022">
        <v>42.83</v>
      </c>
      <c r="K12022">
        <v>0</v>
      </c>
    </row>
    <row r="12023" spans="1:11" hidden="1" x14ac:dyDescent="0.2">
      <c r="A12023" t="s">
        <v>76</v>
      </c>
      <c r="B12023" t="s">
        <v>1633</v>
      </c>
      <c r="C12023" t="s">
        <v>1606</v>
      </c>
      <c r="E12023" t="s">
        <v>1648</v>
      </c>
      <c r="F12023" t="s">
        <v>1624</v>
      </c>
      <c r="G12023" t="s">
        <v>129</v>
      </c>
      <c r="H12023" t="s">
        <v>23</v>
      </c>
      <c r="I12023">
        <v>0</v>
      </c>
      <c r="J12023">
        <v>42.83</v>
      </c>
      <c r="K12023">
        <v>0</v>
      </c>
    </row>
    <row r="12024" spans="1:11" hidden="1" x14ac:dyDescent="0.2">
      <c r="A12024" t="s">
        <v>77</v>
      </c>
      <c r="B12024" t="s">
        <v>1633</v>
      </c>
      <c r="C12024" t="s">
        <v>1606</v>
      </c>
      <c r="E12024" t="s">
        <v>1634</v>
      </c>
      <c r="F12024" t="s">
        <v>1608</v>
      </c>
      <c r="G12024" t="s">
        <v>396</v>
      </c>
      <c r="H12024" t="s">
        <v>180</v>
      </c>
      <c r="I12024">
        <v>0</v>
      </c>
      <c r="J12024">
        <v>42.83</v>
      </c>
      <c r="K12024">
        <v>0</v>
      </c>
    </row>
    <row r="12025" spans="1:11" hidden="1" x14ac:dyDescent="0.2">
      <c r="A12025" t="s">
        <v>77</v>
      </c>
      <c r="B12025" t="s">
        <v>1633</v>
      </c>
      <c r="C12025" t="s">
        <v>1606</v>
      </c>
      <c r="E12025" t="s">
        <v>1637</v>
      </c>
      <c r="F12025" t="s">
        <v>1610</v>
      </c>
      <c r="G12025" t="s">
        <v>396</v>
      </c>
      <c r="H12025" t="s">
        <v>64</v>
      </c>
      <c r="I12025">
        <v>7</v>
      </c>
      <c r="J12025">
        <v>42.83</v>
      </c>
      <c r="K12025">
        <v>299.81</v>
      </c>
    </row>
    <row r="12026" spans="1:11" hidden="1" x14ac:dyDescent="0.2">
      <c r="A12026" t="s">
        <v>77</v>
      </c>
      <c r="B12026" t="s">
        <v>1633</v>
      </c>
      <c r="C12026" t="s">
        <v>1606</v>
      </c>
      <c r="E12026" t="s">
        <v>1638</v>
      </c>
      <c r="F12026" t="s">
        <v>1639</v>
      </c>
      <c r="G12026" t="s">
        <v>63</v>
      </c>
      <c r="H12026" t="s">
        <v>1640</v>
      </c>
      <c r="I12026">
        <v>1</v>
      </c>
      <c r="J12026">
        <v>42.83</v>
      </c>
      <c r="K12026">
        <v>42.83</v>
      </c>
    </row>
    <row r="12027" spans="1:11" hidden="1" x14ac:dyDescent="0.2">
      <c r="A12027" t="s">
        <v>77</v>
      </c>
      <c r="B12027" t="s">
        <v>1633</v>
      </c>
      <c r="C12027" t="s">
        <v>1606</v>
      </c>
      <c r="E12027" t="s">
        <v>1617</v>
      </c>
      <c r="F12027" t="s">
        <v>1618</v>
      </c>
      <c r="G12027" t="s">
        <v>129</v>
      </c>
      <c r="H12027" t="s">
        <v>23</v>
      </c>
      <c r="I12027">
        <v>0</v>
      </c>
      <c r="J12027">
        <v>42.83</v>
      </c>
      <c r="K12027">
        <v>0</v>
      </c>
    </row>
    <row r="12028" spans="1:11" hidden="1" x14ac:dyDescent="0.2">
      <c r="A12028" t="s">
        <v>77</v>
      </c>
      <c r="B12028" t="s">
        <v>1633</v>
      </c>
      <c r="C12028" t="s">
        <v>1606</v>
      </c>
      <c r="E12028" t="s">
        <v>1641</v>
      </c>
      <c r="F12028" t="s">
        <v>1615</v>
      </c>
      <c r="G12028" t="s">
        <v>129</v>
      </c>
      <c r="H12028" t="s">
        <v>23</v>
      </c>
      <c r="I12028">
        <v>1</v>
      </c>
      <c r="J12028">
        <v>42.83</v>
      </c>
      <c r="K12028">
        <v>42.83</v>
      </c>
    </row>
    <row r="12029" spans="1:11" hidden="1" x14ac:dyDescent="0.2">
      <c r="A12029" t="s">
        <v>77</v>
      </c>
      <c r="B12029" t="s">
        <v>1633</v>
      </c>
      <c r="C12029" t="s">
        <v>1606</v>
      </c>
      <c r="E12029" t="s">
        <v>17</v>
      </c>
      <c r="I12029">
        <v>0</v>
      </c>
      <c r="J12029">
        <v>42.83</v>
      </c>
      <c r="K12029">
        <v>0</v>
      </c>
    </row>
    <row r="12030" spans="1:11" hidden="1" x14ac:dyDescent="0.2">
      <c r="A12030" t="s">
        <v>77</v>
      </c>
      <c r="B12030" t="s">
        <v>1633</v>
      </c>
      <c r="C12030" t="s">
        <v>1606</v>
      </c>
      <c r="E12030" t="s">
        <v>1642</v>
      </c>
      <c r="F12030" t="s">
        <v>1643</v>
      </c>
      <c r="G12030" t="s">
        <v>396</v>
      </c>
      <c r="H12030" t="s">
        <v>180</v>
      </c>
      <c r="I12030">
        <v>16</v>
      </c>
      <c r="J12030">
        <v>42.83</v>
      </c>
      <c r="K12030">
        <v>685.28</v>
      </c>
    </row>
    <row r="12031" spans="1:11" hidden="1" x14ac:dyDescent="0.2">
      <c r="A12031" t="s">
        <v>77</v>
      </c>
      <c r="B12031" t="s">
        <v>1633</v>
      </c>
      <c r="C12031" t="s">
        <v>1606</v>
      </c>
      <c r="E12031" t="s">
        <v>1644</v>
      </c>
      <c r="F12031" t="s">
        <v>1645</v>
      </c>
      <c r="G12031" t="s">
        <v>396</v>
      </c>
      <c r="H12031" t="s">
        <v>64</v>
      </c>
      <c r="I12031">
        <v>6</v>
      </c>
      <c r="J12031">
        <v>42.83</v>
      </c>
      <c r="K12031">
        <v>256.98</v>
      </c>
    </row>
    <row r="12032" spans="1:11" hidden="1" x14ac:dyDescent="0.2">
      <c r="A12032" t="s">
        <v>77</v>
      </c>
      <c r="B12032" t="s">
        <v>1633</v>
      </c>
      <c r="C12032" t="s">
        <v>1606</v>
      </c>
      <c r="E12032" t="s">
        <v>1646</v>
      </c>
      <c r="F12032" t="s">
        <v>1647</v>
      </c>
      <c r="G12032" t="s">
        <v>31</v>
      </c>
      <c r="H12032" t="s">
        <v>712</v>
      </c>
      <c r="I12032">
        <v>0</v>
      </c>
      <c r="J12032">
        <v>42.83</v>
      </c>
      <c r="K12032">
        <v>0</v>
      </c>
    </row>
    <row r="12033" spans="1:11" hidden="1" x14ac:dyDescent="0.2">
      <c r="A12033" t="s">
        <v>77</v>
      </c>
      <c r="B12033" t="s">
        <v>1633</v>
      </c>
      <c r="C12033" t="s">
        <v>1606</v>
      </c>
      <c r="E12033" t="s">
        <v>46</v>
      </c>
      <c r="I12033">
        <v>0</v>
      </c>
      <c r="J12033">
        <v>42.83</v>
      </c>
      <c r="K12033">
        <v>0</v>
      </c>
    </row>
    <row r="12034" spans="1:11" hidden="1" x14ac:dyDescent="0.2">
      <c r="A12034" t="s">
        <v>77</v>
      </c>
      <c r="B12034" t="s">
        <v>1633</v>
      </c>
      <c r="C12034" t="s">
        <v>1606</v>
      </c>
      <c r="E12034" t="s">
        <v>1648</v>
      </c>
      <c r="F12034" t="s">
        <v>1624</v>
      </c>
      <c r="G12034" t="s">
        <v>129</v>
      </c>
      <c r="H12034" t="s">
        <v>23</v>
      </c>
      <c r="I12034">
        <v>0</v>
      </c>
      <c r="J12034">
        <v>42.83</v>
      </c>
      <c r="K12034">
        <v>0</v>
      </c>
    </row>
    <row r="12035" spans="1:11" hidden="1" x14ac:dyDescent="0.2">
      <c r="A12035" t="s">
        <v>78</v>
      </c>
      <c r="B12035" t="s">
        <v>1633</v>
      </c>
      <c r="C12035" t="s">
        <v>1606</v>
      </c>
      <c r="E12035" t="s">
        <v>1634</v>
      </c>
      <c r="F12035" t="s">
        <v>1608</v>
      </c>
      <c r="G12035" t="s">
        <v>396</v>
      </c>
      <c r="H12035" t="s">
        <v>180</v>
      </c>
      <c r="I12035">
        <v>0</v>
      </c>
      <c r="J12035">
        <v>42.83</v>
      </c>
      <c r="K12035">
        <v>0</v>
      </c>
    </row>
    <row r="12036" spans="1:11" hidden="1" x14ac:dyDescent="0.2">
      <c r="A12036" t="s">
        <v>78</v>
      </c>
      <c r="B12036" t="s">
        <v>1633</v>
      </c>
      <c r="C12036" t="s">
        <v>1606</v>
      </c>
      <c r="E12036" t="s">
        <v>1637</v>
      </c>
      <c r="F12036" t="s">
        <v>1610</v>
      </c>
      <c r="G12036" t="s">
        <v>396</v>
      </c>
      <c r="H12036" t="s">
        <v>64</v>
      </c>
      <c r="I12036">
        <v>4</v>
      </c>
      <c r="J12036">
        <v>42.83</v>
      </c>
      <c r="K12036">
        <v>171.32</v>
      </c>
    </row>
    <row r="12037" spans="1:11" hidden="1" x14ac:dyDescent="0.2">
      <c r="A12037" t="s">
        <v>78</v>
      </c>
      <c r="B12037" t="s">
        <v>1633</v>
      </c>
      <c r="C12037" t="s">
        <v>1606</v>
      </c>
      <c r="E12037" t="s">
        <v>1638</v>
      </c>
      <c r="F12037" t="s">
        <v>1639</v>
      </c>
      <c r="G12037" t="s">
        <v>63</v>
      </c>
      <c r="H12037" t="s">
        <v>1640</v>
      </c>
      <c r="I12037">
        <v>6</v>
      </c>
      <c r="J12037">
        <v>42.83</v>
      </c>
      <c r="K12037">
        <v>256.98</v>
      </c>
    </row>
    <row r="12038" spans="1:11" hidden="1" x14ac:dyDescent="0.2">
      <c r="A12038" t="s">
        <v>78</v>
      </c>
      <c r="B12038" t="s">
        <v>1633</v>
      </c>
      <c r="C12038" t="s">
        <v>1606</v>
      </c>
      <c r="E12038" t="s">
        <v>1617</v>
      </c>
      <c r="F12038" t="s">
        <v>1618</v>
      </c>
      <c r="G12038" t="s">
        <v>129</v>
      </c>
      <c r="H12038" t="s">
        <v>23</v>
      </c>
      <c r="I12038">
        <v>1</v>
      </c>
      <c r="J12038">
        <v>42.83</v>
      </c>
      <c r="K12038">
        <v>42.83</v>
      </c>
    </row>
    <row r="12039" spans="1:11" hidden="1" x14ac:dyDescent="0.2">
      <c r="A12039" t="s">
        <v>78</v>
      </c>
      <c r="B12039" t="s">
        <v>1633</v>
      </c>
      <c r="C12039" t="s">
        <v>1606</v>
      </c>
      <c r="E12039" t="s">
        <v>1641</v>
      </c>
      <c r="F12039" t="s">
        <v>1615</v>
      </c>
      <c r="G12039" t="s">
        <v>129</v>
      </c>
      <c r="H12039" t="s">
        <v>23</v>
      </c>
      <c r="I12039">
        <v>4</v>
      </c>
      <c r="J12039">
        <v>42.83</v>
      </c>
      <c r="K12039">
        <v>171.32</v>
      </c>
    </row>
    <row r="12040" spans="1:11" hidden="1" x14ac:dyDescent="0.2">
      <c r="A12040" t="s">
        <v>78</v>
      </c>
      <c r="B12040" t="s">
        <v>1633</v>
      </c>
      <c r="C12040" t="s">
        <v>1606</v>
      </c>
      <c r="E12040" t="s">
        <v>17</v>
      </c>
      <c r="I12040">
        <v>0</v>
      </c>
      <c r="J12040">
        <v>42.83</v>
      </c>
      <c r="K12040">
        <v>0</v>
      </c>
    </row>
    <row r="12041" spans="1:11" hidden="1" x14ac:dyDescent="0.2">
      <c r="A12041" t="s">
        <v>78</v>
      </c>
      <c r="B12041" t="s">
        <v>1633</v>
      </c>
      <c r="C12041" t="s">
        <v>1606</v>
      </c>
      <c r="E12041" t="s">
        <v>1642</v>
      </c>
      <c r="F12041" t="s">
        <v>1643</v>
      </c>
      <c r="G12041" t="s">
        <v>396</v>
      </c>
      <c r="H12041" t="s">
        <v>180</v>
      </c>
      <c r="I12041">
        <v>15</v>
      </c>
      <c r="J12041">
        <v>42.83</v>
      </c>
      <c r="K12041">
        <v>642.45000000000005</v>
      </c>
    </row>
    <row r="12042" spans="1:11" hidden="1" x14ac:dyDescent="0.2">
      <c r="A12042" t="s">
        <v>78</v>
      </c>
      <c r="B12042" t="s">
        <v>1633</v>
      </c>
      <c r="C12042" t="s">
        <v>1606</v>
      </c>
      <c r="E12042" t="s">
        <v>1644</v>
      </c>
      <c r="F12042" t="s">
        <v>1645</v>
      </c>
      <c r="G12042" t="s">
        <v>396</v>
      </c>
      <c r="H12042" t="s">
        <v>64</v>
      </c>
      <c r="I12042">
        <v>7.75</v>
      </c>
      <c r="J12042">
        <v>42.83</v>
      </c>
      <c r="K12042">
        <v>331.9325</v>
      </c>
    </row>
    <row r="12043" spans="1:11" hidden="1" x14ac:dyDescent="0.2">
      <c r="A12043" t="s">
        <v>78</v>
      </c>
      <c r="B12043" t="s">
        <v>1633</v>
      </c>
      <c r="C12043" t="s">
        <v>1606</v>
      </c>
      <c r="E12043" t="s">
        <v>1646</v>
      </c>
      <c r="F12043" t="s">
        <v>1647</v>
      </c>
      <c r="G12043" t="s">
        <v>31</v>
      </c>
      <c r="H12043" t="s">
        <v>712</v>
      </c>
      <c r="I12043">
        <v>1</v>
      </c>
      <c r="J12043">
        <v>42.83</v>
      </c>
      <c r="K12043">
        <v>42.83</v>
      </c>
    </row>
    <row r="12044" spans="1:11" hidden="1" x14ac:dyDescent="0.2">
      <c r="A12044" t="s">
        <v>78</v>
      </c>
      <c r="B12044" t="s">
        <v>1633</v>
      </c>
      <c r="C12044" t="s">
        <v>1606</v>
      </c>
      <c r="E12044" t="s">
        <v>46</v>
      </c>
      <c r="I12044">
        <v>0</v>
      </c>
      <c r="J12044">
        <v>42.83</v>
      </c>
      <c r="K12044">
        <v>0</v>
      </c>
    </row>
    <row r="12045" spans="1:11" hidden="1" x14ac:dyDescent="0.2">
      <c r="A12045" t="s">
        <v>78</v>
      </c>
      <c r="B12045" t="s">
        <v>1633</v>
      </c>
      <c r="C12045" t="s">
        <v>1606</v>
      </c>
      <c r="E12045" t="s">
        <v>1648</v>
      </c>
      <c r="F12045" t="s">
        <v>1624</v>
      </c>
      <c r="G12045" t="s">
        <v>129</v>
      </c>
      <c r="H12045" t="s">
        <v>23</v>
      </c>
      <c r="I12045">
        <v>0</v>
      </c>
      <c r="J12045">
        <v>42.83</v>
      </c>
      <c r="K12045">
        <v>0</v>
      </c>
    </row>
    <row r="12046" spans="1:11" hidden="1" x14ac:dyDescent="0.2">
      <c r="A12046" t="s">
        <v>80</v>
      </c>
      <c r="B12046" t="s">
        <v>1633</v>
      </c>
      <c r="C12046" t="s">
        <v>1606</v>
      </c>
      <c r="E12046" t="s">
        <v>1634</v>
      </c>
      <c r="F12046" t="s">
        <v>1608</v>
      </c>
      <c r="G12046" t="s">
        <v>396</v>
      </c>
      <c r="H12046" t="s">
        <v>180</v>
      </c>
      <c r="I12046">
        <v>0</v>
      </c>
      <c r="J12046">
        <v>42.83</v>
      </c>
      <c r="K12046">
        <v>0</v>
      </c>
    </row>
    <row r="12047" spans="1:11" hidden="1" x14ac:dyDescent="0.2">
      <c r="A12047" t="s">
        <v>80</v>
      </c>
      <c r="B12047" t="s">
        <v>1633</v>
      </c>
      <c r="C12047" t="s">
        <v>1606</v>
      </c>
      <c r="E12047" t="s">
        <v>1637</v>
      </c>
      <c r="F12047" t="s">
        <v>1610</v>
      </c>
      <c r="G12047" t="s">
        <v>396</v>
      </c>
      <c r="H12047" t="s">
        <v>64</v>
      </c>
      <c r="I12047">
        <v>16</v>
      </c>
      <c r="J12047">
        <v>42.83</v>
      </c>
      <c r="K12047">
        <v>685.28</v>
      </c>
    </row>
    <row r="12048" spans="1:11" hidden="1" x14ac:dyDescent="0.2">
      <c r="A12048" t="s">
        <v>80</v>
      </c>
      <c r="B12048" t="s">
        <v>1633</v>
      </c>
      <c r="C12048" t="s">
        <v>1606</v>
      </c>
      <c r="E12048" t="s">
        <v>1638</v>
      </c>
      <c r="F12048" t="s">
        <v>1639</v>
      </c>
      <c r="G12048" t="s">
        <v>63</v>
      </c>
      <c r="H12048" t="s">
        <v>1640</v>
      </c>
      <c r="I12048">
        <v>0</v>
      </c>
      <c r="J12048">
        <v>42.83</v>
      </c>
      <c r="K12048">
        <v>0</v>
      </c>
    </row>
    <row r="12049" spans="1:11" hidden="1" x14ac:dyDescent="0.2">
      <c r="A12049" t="s">
        <v>80</v>
      </c>
      <c r="B12049" t="s">
        <v>1633</v>
      </c>
      <c r="C12049" t="s">
        <v>1606</v>
      </c>
      <c r="E12049" t="s">
        <v>1617</v>
      </c>
      <c r="F12049" t="s">
        <v>1618</v>
      </c>
      <c r="G12049" t="s">
        <v>129</v>
      </c>
      <c r="H12049" t="s">
        <v>23</v>
      </c>
      <c r="I12049">
        <v>2</v>
      </c>
      <c r="J12049">
        <v>42.83</v>
      </c>
      <c r="K12049">
        <v>85.66</v>
      </c>
    </row>
    <row r="12050" spans="1:11" hidden="1" x14ac:dyDescent="0.2">
      <c r="A12050" t="s">
        <v>80</v>
      </c>
      <c r="B12050" t="s">
        <v>1633</v>
      </c>
      <c r="C12050" t="s">
        <v>1606</v>
      </c>
      <c r="E12050" t="s">
        <v>1641</v>
      </c>
      <c r="F12050" t="s">
        <v>1615</v>
      </c>
      <c r="G12050" t="s">
        <v>129</v>
      </c>
      <c r="H12050" t="s">
        <v>23</v>
      </c>
      <c r="I12050">
        <v>3.5</v>
      </c>
      <c r="J12050">
        <v>42.83</v>
      </c>
      <c r="K12050">
        <v>149.905</v>
      </c>
    </row>
    <row r="12051" spans="1:11" hidden="1" x14ac:dyDescent="0.2">
      <c r="A12051" t="s">
        <v>80</v>
      </c>
      <c r="B12051" t="s">
        <v>1633</v>
      </c>
      <c r="C12051" t="s">
        <v>1606</v>
      </c>
      <c r="E12051" t="s">
        <v>17</v>
      </c>
      <c r="I12051">
        <v>3.8666667000000001</v>
      </c>
      <c r="J12051">
        <v>42.83</v>
      </c>
      <c r="K12051">
        <v>165.60933476100001</v>
      </c>
    </row>
    <row r="12052" spans="1:11" hidden="1" x14ac:dyDescent="0.2">
      <c r="A12052" t="s">
        <v>80</v>
      </c>
      <c r="B12052" t="s">
        <v>1633</v>
      </c>
      <c r="C12052" t="s">
        <v>1606</v>
      </c>
      <c r="E12052" t="s">
        <v>1642</v>
      </c>
      <c r="F12052" t="s">
        <v>1643</v>
      </c>
      <c r="G12052" t="s">
        <v>396</v>
      </c>
      <c r="H12052" t="s">
        <v>180</v>
      </c>
      <c r="I12052">
        <v>7.5</v>
      </c>
      <c r="J12052">
        <v>42.83</v>
      </c>
      <c r="K12052">
        <v>321.22500000000002</v>
      </c>
    </row>
    <row r="12053" spans="1:11" hidden="1" x14ac:dyDescent="0.2">
      <c r="A12053" t="s">
        <v>80</v>
      </c>
      <c r="B12053" t="s">
        <v>1633</v>
      </c>
      <c r="C12053" t="s">
        <v>1606</v>
      </c>
      <c r="E12053" t="s">
        <v>1644</v>
      </c>
      <c r="F12053" t="s">
        <v>1645</v>
      </c>
      <c r="G12053" t="s">
        <v>396</v>
      </c>
      <c r="H12053" t="s">
        <v>64</v>
      </c>
      <c r="I12053">
        <v>2</v>
      </c>
      <c r="J12053">
        <v>42.83</v>
      </c>
      <c r="K12053">
        <v>85.66</v>
      </c>
    </row>
    <row r="12054" spans="1:11" hidden="1" x14ac:dyDescent="0.2">
      <c r="A12054" t="s">
        <v>80</v>
      </c>
      <c r="B12054" t="s">
        <v>1633</v>
      </c>
      <c r="C12054" t="s">
        <v>1606</v>
      </c>
      <c r="E12054" t="s">
        <v>1646</v>
      </c>
      <c r="F12054" t="s">
        <v>1647</v>
      </c>
      <c r="G12054" t="s">
        <v>31</v>
      </c>
      <c r="H12054" t="s">
        <v>712</v>
      </c>
      <c r="I12054">
        <v>0</v>
      </c>
      <c r="J12054">
        <v>42.83</v>
      </c>
      <c r="K12054">
        <v>0</v>
      </c>
    </row>
    <row r="12055" spans="1:11" hidden="1" x14ac:dyDescent="0.2">
      <c r="A12055" t="s">
        <v>80</v>
      </c>
      <c r="B12055" t="s">
        <v>1633</v>
      </c>
      <c r="C12055" t="s">
        <v>1606</v>
      </c>
      <c r="E12055" t="s">
        <v>46</v>
      </c>
      <c r="I12055">
        <v>0</v>
      </c>
      <c r="J12055">
        <v>42.83</v>
      </c>
      <c r="K12055">
        <v>0</v>
      </c>
    </row>
    <row r="12056" spans="1:11" hidden="1" x14ac:dyDescent="0.2">
      <c r="A12056" t="s">
        <v>80</v>
      </c>
      <c r="B12056" t="s">
        <v>1633</v>
      </c>
      <c r="C12056" t="s">
        <v>1606</v>
      </c>
      <c r="E12056" t="s">
        <v>1648</v>
      </c>
      <c r="F12056" t="s">
        <v>1624</v>
      </c>
      <c r="G12056" t="s">
        <v>129</v>
      </c>
      <c r="H12056" t="s">
        <v>23</v>
      </c>
      <c r="I12056">
        <v>0</v>
      </c>
      <c r="J12056">
        <v>42.83</v>
      </c>
      <c r="K12056">
        <v>0</v>
      </c>
    </row>
    <row r="12057" spans="1:11" hidden="1" x14ac:dyDescent="0.2">
      <c r="A12057" t="s">
        <v>81</v>
      </c>
      <c r="B12057" t="s">
        <v>1633</v>
      </c>
      <c r="C12057" t="s">
        <v>1606</v>
      </c>
      <c r="E12057" t="s">
        <v>1634</v>
      </c>
      <c r="F12057" t="s">
        <v>1608</v>
      </c>
      <c r="G12057" t="s">
        <v>396</v>
      </c>
      <c r="H12057" t="s">
        <v>180</v>
      </c>
      <c r="I12057">
        <v>2</v>
      </c>
      <c r="J12057">
        <v>42.83</v>
      </c>
      <c r="K12057">
        <v>85.66</v>
      </c>
    </row>
    <row r="12058" spans="1:11" hidden="1" x14ac:dyDescent="0.2">
      <c r="A12058" t="s">
        <v>81</v>
      </c>
      <c r="B12058" t="s">
        <v>1633</v>
      </c>
      <c r="C12058" t="s">
        <v>1606</v>
      </c>
      <c r="E12058" t="s">
        <v>1637</v>
      </c>
      <c r="F12058" t="s">
        <v>1610</v>
      </c>
      <c r="G12058" t="s">
        <v>396</v>
      </c>
      <c r="H12058" t="s">
        <v>64</v>
      </c>
      <c r="I12058">
        <v>27.75</v>
      </c>
      <c r="J12058">
        <v>42.83</v>
      </c>
      <c r="K12058">
        <v>1188.5325</v>
      </c>
    </row>
    <row r="12059" spans="1:11" hidden="1" x14ac:dyDescent="0.2">
      <c r="A12059" t="s">
        <v>81</v>
      </c>
      <c r="B12059" t="s">
        <v>1633</v>
      </c>
      <c r="C12059" t="s">
        <v>1606</v>
      </c>
      <c r="E12059" t="s">
        <v>1638</v>
      </c>
      <c r="F12059" t="s">
        <v>1639</v>
      </c>
      <c r="G12059" t="s">
        <v>63</v>
      </c>
      <c r="H12059" t="s">
        <v>1640</v>
      </c>
      <c r="I12059">
        <v>3</v>
      </c>
      <c r="J12059">
        <v>42.83</v>
      </c>
      <c r="K12059">
        <v>128.49</v>
      </c>
    </row>
    <row r="12060" spans="1:11" hidden="1" x14ac:dyDescent="0.2">
      <c r="A12060" t="s">
        <v>81</v>
      </c>
      <c r="B12060" t="s">
        <v>1633</v>
      </c>
      <c r="C12060" t="s">
        <v>1606</v>
      </c>
      <c r="E12060" t="s">
        <v>1617</v>
      </c>
      <c r="F12060" t="s">
        <v>1618</v>
      </c>
      <c r="G12060" t="s">
        <v>129</v>
      </c>
      <c r="H12060" t="s">
        <v>23</v>
      </c>
      <c r="I12060">
        <v>0</v>
      </c>
      <c r="J12060">
        <v>42.83</v>
      </c>
      <c r="K12060">
        <v>0</v>
      </c>
    </row>
    <row r="12061" spans="1:11" hidden="1" x14ac:dyDescent="0.2">
      <c r="A12061" t="s">
        <v>81</v>
      </c>
      <c r="B12061" t="s">
        <v>1633</v>
      </c>
      <c r="C12061" t="s">
        <v>1606</v>
      </c>
      <c r="E12061" t="s">
        <v>1641</v>
      </c>
      <c r="F12061" t="s">
        <v>1615</v>
      </c>
      <c r="G12061" t="s">
        <v>129</v>
      </c>
      <c r="H12061" t="s">
        <v>23</v>
      </c>
      <c r="I12061">
        <v>1</v>
      </c>
      <c r="J12061">
        <v>42.83</v>
      </c>
      <c r="K12061">
        <v>42.83</v>
      </c>
    </row>
    <row r="12062" spans="1:11" hidden="1" x14ac:dyDescent="0.2">
      <c r="A12062" t="s">
        <v>81</v>
      </c>
      <c r="B12062" t="s">
        <v>1633</v>
      </c>
      <c r="C12062" t="s">
        <v>1606</v>
      </c>
      <c r="E12062" t="s">
        <v>17</v>
      </c>
      <c r="I12062">
        <v>0</v>
      </c>
      <c r="J12062">
        <v>42.83</v>
      </c>
      <c r="K12062">
        <v>0</v>
      </c>
    </row>
    <row r="12063" spans="1:11" hidden="1" x14ac:dyDescent="0.2">
      <c r="A12063" t="s">
        <v>81</v>
      </c>
      <c r="B12063" t="s">
        <v>1633</v>
      </c>
      <c r="C12063" t="s">
        <v>1606</v>
      </c>
      <c r="E12063" t="s">
        <v>1642</v>
      </c>
      <c r="F12063" t="s">
        <v>1643</v>
      </c>
      <c r="G12063" t="s">
        <v>396</v>
      </c>
      <c r="H12063" t="s">
        <v>180</v>
      </c>
      <c r="I12063">
        <v>4</v>
      </c>
      <c r="J12063">
        <v>42.83</v>
      </c>
      <c r="K12063">
        <v>171.32</v>
      </c>
    </row>
    <row r="12064" spans="1:11" hidden="1" x14ac:dyDescent="0.2">
      <c r="A12064" t="s">
        <v>81</v>
      </c>
      <c r="B12064" t="s">
        <v>1633</v>
      </c>
      <c r="C12064" t="s">
        <v>1606</v>
      </c>
      <c r="E12064" t="s">
        <v>1644</v>
      </c>
      <c r="F12064" t="s">
        <v>1645</v>
      </c>
      <c r="G12064" t="s">
        <v>396</v>
      </c>
      <c r="H12064" t="s">
        <v>64</v>
      </c>
      <c r="I12064">
        <v>1</v>
      </c>
      <c r="J12064">
        <v>42.83</v>
      </c>
      <c r="K12064">
        <v>42.83</v>
      </c>
    </row>
    <row r="12065" spans="1:11" hidden="1" x14ac:dyDescent="0.2">
      <c r="A12065" t="s">
        <v>81</v>
      </c>
      <c r="B12065" t="s">
        <v>1633</v>
      </c>
      <c r="C12065" t="s">
        <v>1606</v>
      </c>
      <c r="E12065" t="s">
        <v>1646</v>
      </c>
      <c r="F12065" t="s">
        <v>1647</v>
      </c>
      <c r="G12065" t="s">
        <v>31</v>
      </c>
      <c r="H12065" t="s">
        <v>712</v>
      </c>
      <c r="I12065">
        <v>0</v>
      </c>
      <c r="J12065">
        <v>42.83</v>
      </c>
      <c r="K12065">
        <v>0</v>
      </c>
    </row>
    <row r="12066" spans="1:11" hidden="1" x14ac:dyDescent="0.2">
      <c r="A12066" t="s">
        <v>81</v>
      </c>
      <c r="B12066" t="s">
        <v>1633</v>
      </c>
      <c r="C12066" t="s">
        <v>1606</v>
      </c>
      <c r="E12066" t="s">
        <v>46</v>
      </c>
      <c r="I12066">
        <v>0</v>
      </c>
      <c r="J12066">
        <v>42.83</v>
      </c>
      <c r="K12066">
        <v>0</v>
      </c>
    </row>
    <row r="12067" spans="1:11" hidden="1" x14ac:dyDescent="0.2">
      <c r="A12067" t="s">
        <v>81</v>
      </c>
      <c r="B12067" t="s">
        <v>1633</v>
      </c>
      <c r="C12067" t="s">
        <v>1606</v>
      </c>
      <c r="E12067" t="s">
        <v>1648</v>
      </c>
      <c r="F12067" t="s">
        <v>1624</v>
      </c>
      <c r="G12067" t="s">
        <v>129</v>
      </c>
      <c r="H12067" t="s">
        <v>23</v>
      </c>
      <c r="I12067">
        <v>0</v>
      </c>
      <c r="J12067">
        <v>42.83</v>
      </c>
      <c r="K12067">
        <v>0</v>
      </c>
    </row>
    <row r="12068" spans="1:11" hidden="1" x14ac:dyDescent="0.2">
      <c r="A12068" t="s">
        <v>82</v>
      </c>
      <c r="B12068" t="s">
        <v>1633</v>
      </c>
      <c r="C12068" t="s">
        <v>1606</v>
      </c>
      <c r="E12068" t="s">
        <v>1634</v>
      </c>
      <c r="F12068" t="s">
        <v>1608</v>
      </c>
      <c r="G12068" t="s">
        <v>396</v>
      </c>
      <c r="H12068" t="s">
        <v>180</v>
      </c>
      <c r="I12068">
        <v>1</v>
      </c>
      <c r="J12068">
        <v>42.83</v>
      </c>
      <c r="K12068">
        <v>42.83</v>
      </c>
    </row>
    <row r="12069" spans="1:11" hidden="1" x14ac:dyDescent="0.2">
      <c r="A12069" t="s">
        <v>82</v>
      </c>
      <c r="B12069" t="s">
        <v>1633</v>
      </c>
      <c r="C12069" t="s">
        <v>1606</v>
      </c>
      <c r="E12069" t="s">
        <v>1637</v>
      </c>
      <c r="F12069" t="s">
        <v>1610</v>
      </c>
      <c r="G12069" t="s">
        <v>396</v>
      </c>
      <c r="H12069" t="s">
        <v>64</v>
      </c>
      <c r="I12069">
        <v>10</v>
      </c>
      <c r="J12069">
        <v>42.83</v>
      </c>
      <c r="K12069">
        <v>428.3</v>
      </c>
    </row>
    <row r="12070" spans="1:11" hidden="1" x14ac:dyDescent="0.2">
      <c r="A12070" t="s">
        <v>82</v>
      </c>
      <c r="B12070" t="s">
        <v>1633</v>
      </c>
      <c r="C12070" t="s">
        <v>1606</v>
      </c>
      <c r="E12070" t="s">
        <v>1638</v>
      </c>
      <c r="F12070" t="s">
        <v>1639</v>
      </c>
      <c r="G12070" t="s">
        <v>63</v>
      </c>
      <c r="H12070" t="s">
        <v>1640</v>
      </c>
      <c r="I12070">
        <v>6</v>
      </c>
      <c r="J12070">
        <v>42.83</v>
      </c>
      <c r="K12070">
        <v>256.98</v>
      </c>
    </row>
    <row r="12071" spans="1:11" hidden="1" x14ac:dyDescent="0.2">
      <c r="A12071" t="s">
        <v>82</v>
      </c>
      <c r="B12071" t="s">
        <v>1633</v>
      </c>
      <c r="C12071" t="s">
        <v>1606</v>
      </c>
      <c r="E12071" t="s">
        <v>1617</v>
      </c>
      <c r="F12071" t="s">
        <v>1618</v>
      </c>
      <c r="G12071" t="s">
        <v>129</v>
      </c>
      <c r="H12071" t="s">
        <v>23</v>
      </c>
      <c r="I12071">
        <v>0</v>
      </c>
      <c r="J12071">
        <v>42.83</v>
      </c>
      <c r="K12071">
        <v>0</v>
      </c>
    </row>
    <row r="12072" spans="1:11" hidden="1" x14ac:dyDescent="0.2">
      <c r="A12072" t="s">
        <v>82</v>
      </c>
      <c r="B12072" t="s">
        <v>1633</v>
      </c>
      <c r="C12072" t="s">
        <v>1606</v>
      </c>
      <c r="E12072" t="s">
        <v>1641</v>
      </c>
      <c r="F12072" t="s">
        <v>1615</v>
      </c>
      <c r="G12072" t="s">
        <v>129</v>
      </c>
      <c r="H12072" t="s">
        <v>23</v>
      </c>
      <c r="I12072">
        <v>7</v>
      </c>
      <c r="J12072">
        <v>42.83</v>
      </c>
      <c r="K12072">
        <v>299.81</v>
      </c>
    </row>
    <row r="12073" spans="1:11" hidden="1" x14ac:dyDescent="0.2">
      <c r="A12073" t="s">
        <v>82</v>
      </c>
      <c r="B12073" t="s">
        <v>1633</v>
      </c>
      <c r="C12073" t="s">
        <v>1606</v>
      </c>
      <c r="E12073" t="s">
        <v>17</v>
      </c>
      <c r="I12073">
        <v>0</v>
      </c>
      <c r="J12073">
        <v>42.83</v>
      </c>
      <c r="K12073">
        <v>0</v>
      </c>
    </row>
    <row r="12074" spans="1:11" hidden="1" x14ac:dyDescent="0.2">
      <c r="A12074" t="s">
        <v>82</v>
      </c>
      <c r="B12074" t="s">
        <v>1633</v>
      </c>
      <c r="C12074" t="s">
        <v>1606</v>
      </c>
      <c r="E12074" t="s">
        <v>1642</v>
      </c>
      <c r="F12074" t="s">
        <v>1643</v>
      </c>
      <c r="G12074" t="s">
        <v>396</v>
      </c>
      <c r="H12074" t="s">
        <v>180</v>
      </c>
      <c r="I12074">
        <v>5.75</v>
      </c>
      <c r="J12074">
        <v>42.83</v>
      </c>
      <c r="K12074">
        <v>246.27250000000001</v>
      </c>
    </row>
    <row r="12075" spans="1:11" hidden="1" x14ac:dyDescent="0.2">
      <c r="A12075" t="s">
        <v>82</v>
      </c>
      <c r="B12075" t="s">
        <v>1633</v>
      </c>
      <c r="C12075" t="s">
        <v>1606</v>
      </c>
      <c r="E12075" t="s">
        <v>1644</v>
      </c>
      <c r="F12075" t="s">
        <v>1645</v>
      </c>
      <c r="G12075" t="s">
        <v>396</v>
      </c>
      <c r="H12075" t="s">
        <v>64</v>
      </c>
      <c r="I12075">
        <v>9</v>
      </c>
      <c r="J12075">
        <v>42.83</v>
      </c>
      <c r="K12075">
        <v>385.47</v>
      </c>
    </row>
    <row r="12076" spans="1:11" hidden="1" x14ac:dyDescent="0.2">
      <c r="A12076" t="s">
        <v>82</v>
      </c>
      <c r="B12076" t="s">
        <v>1633</v>
      </c>
      <c r="C12076" t="s">
        <v>1606</v>
      </c>
      <c r="E12076" t="s">
        <v>1646</v>
      </c>
      <c r="F12076" t="s">
        <v>1647</v>
      </c>
      <c r="G12076" t="s">
        <v>31</v>
      </c>
      <c r="H12076" t="s">
        <v>712</v>
      </c>
      <c r="I12076">
        <v>0</v>
      </c>
      <c r="J12076">
        <v>42.83</v>
      </c>
      <c r="K12076">
        <v>0</v>
      </c>
    </row>
    <row r="12077" spans="1:11" hidden="1" x14ac:dyDescent="0.2">
      <c r="A12077" t="s">
        <v>82</v>
      </c>
      <c r="B12077" t="s">
        <v>1633</v>
      </c>
      <c r="C12077" t="s">
        <v>1606</v>
      </c>
      <c r="E12077" t="s">
        <v>46</v>
      </c>
      <c r="I12077">
        <v>0</v>
      </c>
      <c r="J12077">
        <v>42.83</v>
      </c>
      <c r="K12077">
        <v>0</v>
      </c>
    </row>
    <row r="12078" spans="1:11" hidden="1" x14ac:dyDescent="0.2">
      <c r="A12078" t="s">
        <v>82</v>
      </c>
      <c r="B12078" t="s">
        <v>1633</v>
      </c>
      <c r="C12078" t="s">
        <v>1606</v>
      </c>
      <c r="E12078" t="s">
        <v>1648</v>
      </c>
      <c r="F12078" t="s">
        <v>1624</v>
      </c>
      <c r="G12078" t="s">
        <v>129</v>
      </c>
      <c r="H12078" t="s">
        <v>23</v>
      </c>
      <c r="I12078">
        <v>0</v>
      </c>
      <c r="J12078">
        <v>42.83</v>
      </c>
      <c r="K12078">
        <v>0</v>
      </c>
    </row>
    <row r="12079" spans="1:11" hidden="1" x14ac:dyDescent="0.2">
      <c r="A12079" t="s">
        <v>83</v>
      </c>
      <c r="B12079" t="s">
        <v>1633</v>
      </c>
      <c r="C12079" t="s">
        <v>1606</v>
      </c>
      <c r="E12079" t="s">
        <v>1634</v>
      </c>
      <c r="F12079" t="s">
        <v>1608</v>
      </c>
      <c r="G12079" t="s">
        <v>396</v>
      </c>
      <c r="H12079" t="s">
        <v>180</v>
      </c>
      <c r="I12079">
        <v>0</v>
      </c>
      <c r="J12079">
        <v>42.83</v>
      </c>
      <c r="K12079">
        <v>0</v>
      </c>
    </row>
    <row r="12080" spans="1:11" hidden="1" x14ac:dyDescent="0.2">
      <c r="A12080" t="s">
        <v>83</v>
      </c>
      <c r="B12080" t="s">
        <v>1633</v>
      </c>
      <c r="C12080" t="s">
        <v>1606</v>
      </c>
      <c r="E12080" t="s">
        <v>1637</v>
      </c>
      <c r="F12080" t="s">
        <v>1610</v>
      </c>
      <c r="G12080" t="s">
        <v>396</v>
      </c>
      <c r="H12080" t="s">
        <v>64</v>
      </c>
      <c r="I12080">
        <v>20</v>
      </c>
      <c r="J12080">
        <v>42.83</v>
      </c>
      <c r="K12080">
        <v>856.6</v>
      </c>
    </row>
    <row r="12081" spans="1:11" hidden="1" x14ac:dyDescent="0.2">
      <c r="A12081" t="s">
        <v>83</v>
      </c>
      <c r="B12081" t="s">
        <v>1633</v>
      </c>
      <c r="C12081" t="s">
        <v>1606</v>
      </c>
      <c r="E12081" t="s">
        <v>1638</v>
      </c>
      <c r="F12081" t="s">
        <v>1639</v>
      </c>
      <c r="G12081" t="s">
        <v>63</v>
      </c>
      <c r="H12081" t="s">
        <v>1640</v>
      </c>
      <c r="I12081">
        <v>2</v>
      </c>
      <c r="J12081">
        <v>42.83</v>
      </c>
      <c r="K12081">
        <v>85.66</v>
      </c>
    </row>
    <row r="12082" spans="1:11" hidden="1" x14ac:dyDescent="0.2">
      <c r="A12082" t="s">
        <v>83</v>
      </c>
      <c r="B12082" t="s">
        <v>1633</v>
      </c>
      <c r="C12082" t="s">
        <v>1606</v>
      </c>
      <c r="E12082" t="s">
        <v>1617</v>
      </c>
      <c r="F12082" t="s">
        <v>1618</v>
      </c>
      <c r="G12082" t="s">
        <v>129</v>
      </c>
      <c r="H12082" t="s">
        <v>23</v>
      </c>
      <c r="I12082">
        <v>0</v>
      </c>
      <c r="J12082">
        <v>42.83</v>
      </c>
      <c r="K12082">
        <v>0</v>
      </c>
    </row>
    <row r="12083" spans="1:11" hidden="1" x14ac:dyDescent="0.2">
      <c r="A12083" t="s">
        <v>83</v>
      </c>
      <c r="B12083" t="s">
        <v>1633</v>
      </c>
      <c r="C12083" t="s">
        <v>1606</v>
      </c>
      <c r="E12083" t="s">
        <v>1641</v>
      </c>
      <c r="F12083" t="s">
        <v>1615</v>
      </c>
      <c r="G12083" t="s">
        <v>129</v>
      </c>
      <c r="H12083" t="s">
        <v>23</v>
      </c>
      <c r="I12083">
        <v>8</v>
      </c>
      <c r="J12083">
        <v>42.83</v>
      </c>
      <c r="K12083">
        <v>342.64</v>
      </c>
    </row>
    <row r="12084" spans="1:11" hidden="1" x14ac:dyDescent="0.2">
      <c r="A12084" t="s">
        <v>83</v>
      </c>
      <c r="B12084" t="s">
        <v>1633</v>
      </c>
      <c r="C12084" t="s">
        <v>1606</v>
      </c>
      <c r="E12084" t="s">
        <v>17</v>
      </c>
      <c r="I12084">
        <v>7.75</v>
      </c>
      <c r="J12084">
        <v>42.83</v>
      </c>
      <c r="K12084">
        <v>331.9325</v>
      </c>
    </row>
    <row r="12085" spans="1:11" hidden="1" x14ac:dyDescent="0.2">
      <c r="A12085" t="s">
        <v>83</v>
      </c>
      <c r="B12085" t="s">
        <v>1633</v>
      </c>
      <c r="C12085" t="s">
        <v>1606</v>
      </c>
      <c r="E12085" t="s">
        <v>1642</v>
      </c>
      <c r="F12085" t="s">
        <v>1643</v>
      </c>
      <c r="G12085" t="s">
        <v>396</v>
      </c>
      <c r="H12085" t="s">
        <v>180</v>
      </c>
      <c r="I12085">
        <v>0</v>
      </c>
      <c r="J12085">
        <v>42.83</v>
      </c>
      <c r="K12085">
        <v>0</v>
      </c>
    </row>
    <row r="12086" spans="1:11" hidden="1" x14ac:dyDescent="0.2">
      <c r="A12086" t="s">
        <v>83</v>
      </c>
      <c r="B12086" t="s">
        <v>1633</v>
      </c>
      <c r="C12086" t="s">
        <v>1606</v>
      </c>
      <c r="E12086" t="s">
        <v>1644</v>
      </c>
      <c r="F12086" t="s">
        <v>1645</v>
      </c>
      <c r="G12086" t="s">
        <v>396</v>
      </c>
      <c r="H12086" t="s">
        <v>64</v>
      </c>
      <c r="I12086">
        <v>1</v>
      </c>
      <c r="J12086">
        <v>42.83</v>
      </c>
      <c r="K12086">
        <v>42.83</v>
      </c>
    </row>
    <row r="12087" spans="1:11" hidden="1" x14ac:dyDescent="0.2">
      <c r="A12087" t="s">
        <v>83</v>
      </c>
      <c r="B12087" t="s">
        <v>1633</v>
      </c>
      <c r="C12087" t="s">
        <v>1606</v>
      </c>
      <c r="E12087" t="s">
        <v>1646</v>
      </c>
      <c r="F12087" t="s">
        <v>1647</v>
      </c>
      <c r="G12087" t="s">
        <v>31</v>
      </c>
      <c r="H12087" t="s">
        <v>712</v>
      </c>
      <c r="I12087">
        <v>0</v>
      </c>
      <c r="J12087">
        <v>42.83</v>
      </c>
      <c r="K12087">
        <v>0</v>
      </c>
    </row>
    <row r="12088" spans="1:11" hidden="1" x14ac:dyDescent="0.2">
      <c r="A12088" t="s">
        <v>83</v>
      </c>
      <c r="B12088" t="s">
        <v>1633</v>
      </c>
      <c r="C12088" t="s">
        <v>1606</v>
      </c>
      <c r="E12088" t="s">
        <v>46</v>
      </c>
      <c r="I12088">
        <v>0</v>
      </c>
      <c r="J12088">
        <v>42.83</v>
      </c>
      <c r="K12088">
        <v>0</v>
      </c>
    </row>
    <row r="12089" spans="1:11" hidden="1" x14ac:dyDescent="0.2">
      <c r="A12089" t="s">
        <v>83</v>
      </c>
      <c r="B12089" t="s">
        <v>1633</v>
      </c>
      <c r="C12089" t="s">
        <v>1606</v>
      </c>
      <c r="E12089" t="s">
        <v>1648</v>
      </c>
      <c r="F12089" t="s">
        <v>1624</v>
      </c>
      <c r="G12089" t="s">
        <v>129</v>
      </c>
      <c r="H12089" t="s">
        <v>23</v>
      </c>
      <c r="I12089">
        <v>0</v>
      </c>
      <c r="J12089">
        <v>42.83</v>
      </c>
      <c r="K12089">
        <v>0</v>
      </c>
    </row>
    <row r="12090" spans="1:11" hidden="1" x14ac:dyDescent="0.2">
      <c r="A12090" t="s">
        <v>84</v>
      </c>
      <c r="B12090" t="s">
        <v>1633</v>
      </c>
      <c r="C12090" t="s">
        <v>1606</v>
      </c>
      <c r="E12090" t="s">
        <v>1634</v>
      </c>
      <c r="F12090" t="s">
        <v>1608</v>
      </c>
      <c r="G12090" t="s">
        <v>396</v>
      </c>
      <c r="H12090" t="s">
        <v>180</v>
      </c>
      <c r="I12090">
        <v>0</v>
      </c>
      <c r="J12090">
        <v>42.83</v>
      </c>
      <c r="K12090">
        <v>0</v>
      </c>
    </row>
    <row r="12091" spans="1:11" hidden="1" x14ac:dyDescent="0.2">
      <c r="A12091" t="s">
        <v>84</v>
      </c>
      <c r="B12091" t="s">
        <v>1633</v>
      </c>
      <c r="C12091" t="s">
        <v>1606</v>
      </c>
      <c r="E12091" t="s">
        <v>1637</v>
      </c>
      <c r="F12091" t="s">
        <v>1610</v>
      </c>
      <c r="G12091" t="s">
        <v>396</v>
      </c>
      <c r="H12091" t="s">
        <v>64</v>
      </c>
      <c r="I12091">
        <v>25</v>
      </c>
      <c r="J12091">
        <v>42.83</v>
      </c>
      <c r="K12091">
        <v>1070.75</v>
      </c>
    </row>
    <row r="12092" spans="1:11" hidden="1" x14ac:dyDescent="0.2">
      <c r="A12092" t="s">
        <v>84</v>
      </c>
      <c r="B12092" t="s">
        <v>1633</v>
      </c>
      <c r="C12092" t="s">
        <v>1606</v>
      </c>
      <c r="E12092" t="s">
        <v>1638</v>
      </c>
      <c r="F12092" t="s">
        <v>1639</v>
      </c>
      <c r="G12092" t="s">
        <v>63</v>
      </c>
      <c r="H12092" t="s">
        <v>1640</v>
      </c>
      <c r="I12092">
        <v>3</v>
      </c>
      <c r="J12092">
        <v>42.83</v>
      </c>
      <c r="K12092">
        <v>128.49</v>
      </c>
    </row>
    <row r="12093" spans="1:11" hidden="1" x14ac:dyDescent="0.2">
      <c r="A12093" t="s">
        <v>84</v>
      </c>
      <c r="B12093" t="s">
        <v>1633</v>
      </c>
      <c r="C12093" t="s">
        <v>1606</v>
      </c>
      <c r="E12093" t="s">
        <v>1617</v>
      </c>
      <c r="F12093" t="s">
        <v>1618</v>
      </c>
      <c r="G12093" t="s">
        <v>129</v>
      </c>
      <c r="H12093" t="s">
        <v>23</v>
      </c>
      <c r="I12093">
        <v>0</v>
      </c>
      <c r="J12093">
        <v>42.83</v>
      </c>
      <c r="K12093">
        <v>0</v>
      </c>
    </row>
    <row r="12094" spans="1:11" hidden="1" x14ac:dyDescent="0.2">
      <c r="A12094" t="s">
        <v>84</v>
      </c>
      <c r="B12094" t="s">
        <v>1633</v>
      </c>
      <c r="C12094" t="s">
        <v>1606</v>
      </c>
      <c r="E12094" t="s">
        <v>1641</v>
      </c>
      <c r="F12094" t="s">
        <v>1615</v>
      </c>
      <c r="G12094" t="s">
        <v>129</v>
      </c>
      <c r="H12094" t="s">
        <v>23</v>
      </c>
      <c r="I12094">
        <v>2</v>
      </c>
      <c r="J12094">
        <v>42.83</v>
      </c>
      <c r="K12094">
        <v>85.66</v>
      </c>
    </row>
    <row r="12095" spans="1:11" hidden="1" x14ac:dyDescent="0.2">
      <c r="A12095" t="s">
        <v>84</v>
      </c>
      <c r="B12095" t="s">
        <v>1633</v>
      </c>
      <c r="C12095" t="s">
        <v>1606</v>
      </c>
      <c r="E12095" t="s">
        <v>17</v>
      </c>
      <c r="I12095">
        <v>0</v>
      </c>
      <c r="J12095">
        <v>42.83</v>
      </c>
      <c r="K12095">
        <v>0</v>
      </c>
    </row>
    <row r="12096" spans="1:11" hidden="1" x14ac:dyDescent="0.2">
      <c r="A12096" t="s">
        <v>84</v>
      </c>
      <c r="B12096" t="s">
        <v>1633</v>
      </c>
      <c r="C12096" t="s">
        <v>1606</v>
      </c>
      <c r="E12096" t="s">
        <v>1642</v>
      </c>
      <c r="F12096" t="s">
        <v>1643</v>
      </c>
      <c r="G12096" t="s">
        <v>396</v>
      </c>
      <c r="H12096" t="s">
        <v>180</v>
      </c>
      <c r="I12096">
        <v>0</v>
      </c>
      <c r="J12096">
        <v>42.83</v>
      </c>
      <c r="K12096">
        <v>0</v>
      </c>
    </row>
    <row r="12097" spans="1:12" hidden="1" x14ac:dyDescent="0.2">
      <c r="A12097" t="s">
        <v>84</v>
      </c>
      <c r="B12097" t="s">
        <v>1633</v>
      </c>
      <c r="C12097" t="s">
        <v>1606</v>
      </c>
      <c r="E12097" t="s">
        <v>1644</v>
      </c>
      <c r="F12097" t="s">
        <v>1645</v>
      </c>
      <c r="G12097" t="s">
        <v>396</v>
      </c>
      <c r="H12097" t="s">
        <v>64</v>
      </c>
      <c r="I12097">
        <v>1</v>
      </c>
      <c r="J12097">
        <v>42.83</v>
      </c>
      <c r="K12097">
        <v>42.83</v>
      </c>
    </row>
    <row r="12098" spans="1:12" hidden="1" x14ac:dyDescent="0.2">
      <c r="A12098" t="s">
        <v>84</v>
      </c>
      <c r="B12098" t="s">
        <v>1633</v>
      </c>
      <c r="C12098" t="s">
        <v>1606</v>
      </c>
      <c r="E12098" t="s">
        <v>1646</v>
      </c>
      <c r="F12098" t="s">
        <v>1647</v>
      </c>
      <c r="G12098" t="s">
        <v>31</v>
      </c>
      <c r="H12098" t="s">
        <v>712</v>
      </c>
      <c r="I12098">
        <v>0</v>
      </c>
      <c r="J12098">
        <v>42.83</v>
      </c>
      <c r="K12098">
        <v>0</v>
      </c>
    </row>
    <row r="12099" spans="1:12" hidden="1" x14ac:dyDescent="0.2">
      <c r="A12099" t="s">
        <v>84</v>
      </c>
      <c r="B12099" t="s">
        <v>1633</v>
      </c>
      <c r="C12099" t="s">
        <v>1606</v>
      </c>
      <c r="E12099" t="s">
        <v>46</v>
      </c>
      <c r="I12099">
        <v>0</v>
      </c>
      <c r="J12099">
        <v>42.83</v>
      </c>
      <c r="K12099">
        <v>0</v>
      </c>
    </row>
    <row r="12100" spans="1:12" hidden="1" x14ac:dyDescent="0.2">
      <c r="A12100" t="s">
        <v>84</v>
      </c>
      <c r="B12100" t="s">
        <v>1633</v>
      </c>
      <c r="C12100" t="s">
        <v>1606</v>
      </c>
      <c r="E12100" t="s">
        <v>1648</v>
      </c>
      <c r="F12100" t="s">
        <v>1624</v>
      </c>
      <c r="G12100" t="s">
        <v>129</v>
      </c>
      <c r="H12100" t="s">
        <v>23</v>
      </c>
      <c r="I12100">
        <v>0</v>
      </c>
      <c r="J12100">
        <v>42.83</v>
      </c>
      <c r="K12100">
        <v>0</v>
      </c>
    </row>
    <row r="12101" spans="1:12" hidden="1" x14ac:dyDescent="0.2">
      <c r="A12101" t="s">
        <v>85</v>
      </c>
      <c r="B12101" t="s">
        <v>1633</v>
      </c>
      <c r="C12101" t="s">
        <v>1606</v>
      </c>
      <c r="E12101" t="s">
        <v>1634</v>
      </c>
      <c r="F12101" t="s">
        <v>1608</v>
      </c>
      <c r="G12101" t="s">
        <v>396</v>
      </c>
      <c r="H12101" t="s">
        <v>180</v>
      </c>
      <c r="I12101">
        <v>0</v>
      </c>
      <c r="J12101">
        <v>42.83</v>
      </c>
      <c r="K12101">
        <v>0</v>
      </c>
    </row>
    <row r="12102" spans="1:12" hidden="1" x14ac:dyDescent="0.2">
      <c r="A12102" t="s">
        <v>85</v>
      </c>
      <c r="B12102" t="s">
        <v>1633</v>
      </c>
      <c r="C12102" t="s">
        <v>1606</v>
      </c>
      <c r="E12102" t="s">
        <v>1637</v>
      </c>
      <c r="F12102" t="s">
        <v>1610</v>
      </c>
      <c r="G12102" t="s">
        <v>396</v>
      </c>
      <c r="H12102" t="s">
        <v>64</v>
      </c>
      <c r="I12102">
        <v>5</v>
      </c>
      <c r="J12102">
        <v>42.83</v>
      </c>
      <c r="K12102">
        <v>214.15</v>
      </c>
    </row>
    <row r="12103" spans="1:12" hidden="1" x14ac:dyDescent="0.2">
      <c r="A12103" t="s">
        <v>85</v>
      </c>
      <c r="B12103" t="s">
        <v>1633</v>
      </c>
      <c r="C12103" t="s">
        <v>1606</v>
      </c>
      <c r="E12103" t="s">
        <v>1638</v>
      </c>
      <c r="F12103" t="s">
        <v>1639</v>
      </c>
      <c r="G12103" t="s">
        <v>63</v>
      </c>
      <c r="H12103" t="s">
        <v>1640</v>
      </c>
      <c r="I12103">
        <v>16.5</v>
      </c>
      <c r="J12103">
        <v>42.83</v>
      </c>
      <c r="K12103">
        <v>706.69500000000005</v>
      </c>
    </row>
    <row r="12104" spans="1:12" hidden="1" x14ac:dyDescent="0.2">
      <c r="A12104" t="s">
        <v>85</v>
      </c>
      <c r="B12104" t="s">
        <v>1633</v>
      </c>
      <c r="C12104" t="s">
        <v>1606</v>
      </c>
      <c r="E12104" t="s">
        <v>1617</v>
      </c>
      <c r="F12104" t="s">
        <v>1618</v>
      </c>
      <c r="G12104" t="s">
        <v>129</v>
      </c>
      <c r="H12104" t="s">
        <v>23</v>
      </c>
      <c r="I12104">
        <v>0</v>
      </c>
      <c r="J12104">
        <v>42.83</v>
      </c>
      <c r="K12104">
        <v>0</v>
      </c>
    </row>
    <row r="12105" spans="1:12" hidden="1" x14ac:dyDescent="0.2">
      <c r="A12105" t="s">
        <v>85</v>
      </c>
      <c r="B12105" t="s">
        <v>1633</v>
      </c>
      <c r="C12105" t="s">
        <v>1606</v>
      </c>
      <c r="E12105" t="s">
        <v>1641</v>
      </c>
      <c r="F12105" t="s">
        <v>1615</v>
      </c>
      <c r="G12105" t="s">
        <v>129</v>
      </c>
      <c r="H12105" t="s">
        <v>23</v>
      </c>
      <c r="I12105">
        <v>3.5</v>
      </c>
      <c r="J12105">
        <v>42.83</v>
      </c>
      <c r="K12105">
        <v>149.905</v>
      </c>
    </row>
    <row r="12106" spans="1:12" hidden="1" x14ac:dyDescent="0.2">
      <c r="A12106" t="s">
        <v>85</v>
      </c>
      <c r="B12106" t="s">
        <v>1633</v>
      </c>
      <c r="C12106" t="s">
        <v>1606</v>
      </c>
      <c r="E12106" t="s">
        <v>17</v>
      </c>
      <c r="I12106">
        <v>0</v>
      </c>
      <c r="J12106">
        <v>42.83</v>
      </c>
      <c r="K12106">
        <v>0</v>
      </c>
    </row>
    <row r="12107" spans="1:12" hidden="1" x14ac:dyDescent="0.2">
      <c r="A12107" t="s">
        <v>85</v>
      </c>
      <c r="B12107" t="s">
        <v>1633</v>
      </c>
      <c r="C12107" t="s">
        <v>1606</v>
      </c>
      <c r="E12107" t="s">
        <v>1642</v>
      </c>
      <c r="F12107" t="s">
        <v>1643</v>
      </c>
      <c r="G12107" t="s">
        <v>396</v>
      </c>
      <c r="H12107" t="s">
        <v>180</v>
      </c>
      <c r="I12107">
        <v>0</v>
      </c>
      <c r="J12107">
        <v>42.83</v>
      </c>
      <c r="K12107">
        <v>0</v>
      </c>
    </row>
    <row r="12108" spans="1:12" hidden="1" x14ac:dyDescent="0.2">
      <c r="A12108" t="s">
        <v>85</v>
      </c>
      <c r="B12108" t="s">
        <v>1633</v>
      </c>
      <c r="C12108" t="s">
        <v>1606</v>
      </c>
      <c r="E12108" t="s">
        <v>1644</v>
      </c>
      <c r="F12108" t="s">
        <v>1645</v>
      </c>
      <c r="G12108" t="s">
        <v>396</v>
      </c>
      <c r="H12108" t="s">
        <v>64</v>
      </c>
      <c r="I12108">
        <v>4</v>
      </c>
      <c r="J12108">
        <v>42.83</v>
      </c>
      <c r="K12108">
        <v>171.32</v>
      </c>
    </row>
    <row r="12109" spans="1:12" hidden="1" x14ac:dyDescent="0.2">
      <c r="A12109" t="s">
        <v>85</v>
      </c>
      <c r="B12109" t="s">
        <v>1633</v>
      </c>
      <c r="C12109" t="s">
        <v>1606</v>
      </c>
      <c r="E12109" t="s">
        <v>1646</v>
      </c>
      <c r="F12109" t="s">
        <v>1647</v>
      </c>
      <c r="G12109" t="s">
        <v>31</v>
      </c>
      <c r="H12109" t="s">
        <v>712</v>
      </c>
      <c r="I12109">
        <v>0</v>
      </c>
      <c r="J12109">
        <v>42.83</v>
      </c>
      <c r="K12109">
        <v>0</v>
      </c>
    </row>
    <row r="12110" spans="1:12" hidden="1" x14ac:dyDescent="0.2">
      <c r="A12110" t="s">
        <v>85</v>
      </c>
      <c r="B12110" t="s">
        <v>1633</v>
      </c>
      <c r="C12110" t="s">
        <v>1606</v>
      </c>
      <c r="E12110" t="s">
        <v>46</v>
      </c>
      <c r="I12110">
        <v>0</v>
      </c>
      <c r="J12110">
        <v>42.83</v>
      </c>
      <c r="K12110">
        <v>0</v>
      </c>
    </row>
    <row r="12111" spans="1:12" hidden="1" x14ac:dyDescent="0.2">
      <c r="A12111" t="s">
        <v>85</v>
      </c>
      <c r="B12111" t="s">
        <v>1633</v>
      </c>
      <c r="C12111" t="s">
        <v>1606</v>
      </c>
      <c r="E12111" t="s">
        <v>1648</v>
      </c>
      <c r="F12111" t="s">
        <v>1624</v>
      </c>
      <c r="G12111" t="s">
        <v>129</v>
      </c>
      <c r="H12111" t="s">
        <v>23</v>
      </c>
      <c r="I12111">
        <v>0</v>
      </c>
      <c r="J12111">
        <v>42.83</v>
      </c>
      <c r="K12111">
        <v>0</v>
      </c>
    </row>
    <row r="12112" spans="1:12" hidden="1" x14ac:dyDescent="0.2">
      <c r="A12112" t="s">
        <v>85</v>
      </c>
      <c r="B12112" t="s">
        <v>1633</v>
      </c>
      <c r="C12112" t="s">
        <v>1606</v>
      </c>
      <c r="E12112" t="s">
        <v>1627</v>
      </c>
      <c r="F12112" t="s">
        <v>1626</v>
      </c>
      <c r="G12112" t="s">
        <v>129</v>
      </c>
      <c r="H12112" t="s">
        <v>712</v>
      </c>
      <c r="I12112">
        <v>2</v>
      </c>
      <c r="J12112">
        <v>42.83</v>
      </c>
      <c r="K12112">
        <v>85.66</v>
      </c>
      <c r="L12112" t="s">
        <v>24</v>
      </c>
    </row>
    <row r="12113" spans="1:12" hidden="1" x14ac:dyDescent="0.2">
      <c r="A12113" t="s">
        <v>86</v>
      </c>
      <c r="B12113" t="s">
        <v>1633</v>
      </c>
      <c r="C12113" t="s">
        <v>1606</v>
      </c>
      <c r="E12113" t="s">
        <v>1634</v>
      </c>
      <c r="F12113" t="s">
        <v>1608</v>
      </c>
      <c r="G12113" t="s">
        <v>396</v>
      </c>
      <c r="H12113" t="s">
        <v>180</v>
      </c>
      <c r="I12113">
        <v>0</v>
      </c>
      <c r="J12113">
        <v>42.83</v>
      </c>
      <c r="K12113">
        <v>0</v>
      </c>
    </row>
    <row r="12114" spans="1:12" hidden="1" x14ac:dyDescent="0.2">
      <c r="A12114" t="s">
        <v>86</v>
      </c>
      <c r="B12114" t="s">
        <v>1633</v>
      </c>
      <c r="C12114" t="s">
        <v>1606</v>
      </c>
      <c r="E12114" t="s">
        <v>1637</v>
      </c>
      <c r="F12114" t="s">
        <v>1610</v>
      </c>
      <c r="G12114" t="s">
        <v>396</v>
      </c>
      <c r="H12114" t="s">
        <v>64</v>
      </c>
      <c r="I12114">
        <v>6</v>
      </c>
      <c r="J12114">
        <v>42.83</v>
      </c>
      <c r="K12114">
        <v>256.98</v>
      </c>
    </row>
    <row r="12115" spans="1:12" hidden="1" x14ac:dyDescent="0.2">
      <c r="A12115" t="s">
        <v>86</v>
      </c>
      <c r="B12115" t="s">
        <v>1633</v>
      </c>
      <c r="C12115" t="s">
        <v>1606</v>
      </c>
      <c r="E12115" t="s">
        <v>1638</v>
      </c>
      <c r="F12115" t="s">
        <v>1639</v>
      </c>
      <c r="G12115" t="s">
        <v>63</v>
      </c>
      <c r="H12115" t="s">
        <v>1640</v>
      </c>
      <c r="I12115">
        <v>9.75</v>
      </c>
      <c r="J12115">
        <v>42.83</v>
      </c>
      <c r="K12115">
        <v>417.59249999999997</v>
      </c>
    </row>
    <row r="12116" spans="1:12" hidden="1" x14ac:dyDescent="0.2">
      <c r="A12116" t="s">
        <v>86</v>
      </c>
      <c r="B12116" t="s">
        <v>1633</v>
      </c>
      <c r="C12116" t="s">
        <v>1606</v>
      </c>
      <c r="E12116" t="s">
        <v>1617</v>
      </c>
      <c r="F12116" t="s">
        <v>1618</v>
      </c>
      <c r="G12116" t="s">
        <v>129</v>
      </c>
      <c r="H12116" t="s">
        <v>23</v>
      </c>
      <c r="I12116">
        <v>3</v>
      </c>
      <c r="J12116">
        <v>42.83</v>
      </c>
      <c r="K12116">
        <v>128.49</v>
      </c>
    </row>
    <row r="12117" spans="1:12" hidden="1" x14ac:dyDescent="0.2">
      <c r="A12117" t="s">
        <v>86</v>
      </c>
      <c r="B12117" t="s">
        <v>1633</v>
      </c>
      <c r="C12117" t="s">
        <v>1606</v>
      </c>
      <c r="E12117" t="s">
        <v>1641</v>
      </c>
      <c r="F12117" t="s">
        <v>1615</v>
      </c>
      <c r="G12117" t="s">
        <v>129</v>
      </c>
      <c r="H12117" t="s">
        <v>23</v>
      </c>
      <c r="I12117">
        <v>0</v>
      </c>
      <c r="J12117">
        <v>42.83</v>
      </c>
      <c r="K12117">
        <v>0</v>
      </c>
    </row>
    <row r="12118" spans="1:12" hidden="1" x14ac:dyDescent="0.2">
      <c r="A12118" t="s">
        <v>86</v>
      </c>
      <c r="B12118" t="s">
        <v>1633</v>
      </c>
      <c r="C12118" t="s">
        <v>1606</v>
      </c>
      <c r="E12118" t="s">
        <v>17</v>
      </c>
      <c r="I12118">
        <v>0</v>
      </c>
      <c r="J12118">
        <v>42.83</v>
      </c>
      <c r="K12118">
        <v>0</v>
      </c>
    </row>
    <row r="12119" spans="1:12" hidden="1" x14ac:dyDescent="0.2">
      <c r="A12119" t="s">
        <v>86</v>
      </c>
      <c r="B12119" t="s">
        <v>1633</v>
      </c>
      <c r="C12119" t="s">
        <v>1606</v>
      </c>
      <c r="E12119" t="s">
        <v>1642</v>
      </c>
      <c r="F12119" t="s">
        <v>1643</v>
      </c>
      <c r="G12119" t="s">
        <v>396</v>
      </c>
      <c r="H12119" t="s">
        <v>180</v>
      </c>
      <c r="I12119">
        <v>6</v>
      </c>
      <c r="J12119">
        <v>42.83</v>
      </c>
      <c r="K12119">
        <v>256.98</v>
      </c>
    </row>
    <row r="12120" spans="1:12" hidden="1" x14ac:dyDescent="0.2">
      <c r="A12120" t="s">
        <v>86</v>
      </c>
      <c r="B12120" t="s">
        <v>1633</v>
      </c>
      <c r="C12120" t="s">
        <v>1606</v>
      </c>
      <c r="E12120" t="s">
        <v>1644</v>
      </c>
      <c r="F12120" t="s">
        <v>1645</v>
      </c>
      <c r="G12120" t="s">
        <v>396</v>
      </c>
      <c r="H12120" t="s">
        <v>64</v>
      </c>
      <c r="I12120">
        <v>10</v>
      </c>
      <c r="J12120">
        <v>42.83</v>
      </c>
      <c r="K12120">
        <v>428.3</v>
      </c>
    </row>
    <row r="12121" spans="1:12" hidden="1" x14ac:dyDescent="0.2">
      <c r="A12121" t="s">
        <v>86</v>
      </c>
      <c r="B12121" t="s">
        <v>1633</v>
      </c>
      <c r="C12121" t="s">
        <v>1606</v>
      </c>
      <c r="E12121" t="s">
        <v>1646</v>
      </c>
      <c r="F12121" t="s">
        <v>1647</v>
      </c>
      <c r="G12121" t="s">
        <v>31</v>
      </c>
      <c r="H12121" t="s">
        <v>712</v>
      </c>
      <c r="I12121">
        <v>0</v>
      </c>
      <c r="J12121">
        <v>42.83</v>
      </c>
      <c r="K12121">
        <v>0</v>
      </c>
    </row>
    <row r="12122" spans="1:12" hidden="1" x14ac:dyDescent="0.2">
      <c r="A12122" t="s">
        <v>86</v>
      </c>
      <c r="B12122" t="s">
        <v>1633</v>
      </c>
      <c r="C12122" t="s">
        <v>1606</v>
      </c>
      <c r="E12122" t="s">
        <v>46</v>
      </c>
      <c r="I12122">
        <v>0</v>
      </c>
      <c r="J12122">
        <v>42.83</v>
      </c>
      <c r="K12122">
        <v>0</v>
      </c>
    </row>
    <row r="12123" spans="1:12" hidden="1" x14ac:dyDescent="0.2">
      <c r="A12123" t="s">
        <v>86</v>
      </c>
      <c r="B12123" t="s">
        <v>1633</v>
      </c>
      <c r="C12123" t="s">
        <v>1606</v>
      </c>
      <c r="E12123" t="s">
        <v>1648</v>
      </c>
      <c r="F12123" t="s">
        <v>1624</v>
      </c>
      <c r="G12123" t="s">
        <v>129</v>
      </c>
      <c r="H12123" t="s">
        <v>23</v>
      </c>
      <c r="I12123">
        <v>0</v>
      </c>
      <c r="J12123">
        <v>42.83</v>
      </c>
      <c r="K12123">
        <v>0</v>
      </c>
    </row>
    <row r="12124" spans="1:12" hidden="1" x14ac:dyDescent="0.2">
      <c r="A12124" t="s">
        <v>86</v>
      </c>
      <c r="B12124" t="s">
        <v>1633</v>
      </c>
      <c r="C12124" t="s">
        <v>1606</v>
      </c>
      <c r="E12124" t="s">
        <v>1627</v>
      </c>
      <c r="F12124" t="s">
        <v>1626</v>
      </c>
      <c r="G12124" t="s">
        <v>129</v>
      </c>
      <c r="H12124" t="s">
        <v>712</v>
      </c>
      <c r="I12124">
        <v>4</v>
      </c>
      <c r="J12124">
        <v>42.83</v>
      </c>
      <c r="K12124">
        <v>171.32</v>
      </c>
      <c r="L12124" t="s">
        <v>24</v>
      </c>
    </row>
    <row r="12125" spans="1:12" hidden="1" x14ac:dyDescent="0.2">
      <c r="A12125" t="s">
        <v>87</v>
      </c>
      <c r="B12125" t="s">
        <v>1633</v>
      </c>
      <c r="C12125" t="s">
        <v>1606</v>
      </c>
      <c r="E12125" t="s">
        <v>1634</v>
      </c>
      <c r="F12125" t="s">
        <v>1608</v>
      </c>
      <c r="G12125" t="s">
        <v>396</v>
      </c>
      <c r="H12125" t="s">
        <v>180</v>
      </c>
      <c r="I12125">
        <v>4</v>
      </c>
      <c r="J12125">
        <v>42.83</v>
      </c>
      <c r="K12125">
        <v>171.32</v>
      </c>
    </row>
    <row r="12126" spans="1:12" hidden="1" x14ac:dyDescent="0.2">
      <c r="A12126" t="s">
        <v>87</v>
      </c>
      <c r="B12126" t="s">
        <v>1633</v>
      </c>
      <c r="C12126" t="s">
        <v>1606</v>
      </c>
      <c r="E12126" t="s">
        <v>1637</v>
      </c>
      <c r="F12126" t="s">
        <v>1610</v>
      </c>
      <c r="G12126" t="s">
        <v>396</v>
      </c>
      <c r="H12126" t="s">
        <v>64</v>
      </c>
      <c r="I12126">
        <v>7</v>
      </c>
      <c r="J12126">
        <v>42.83</v>
      </c>
      <c r="K12126">
        <v>299.81</v>
      </c>
    </row>
    <row r="12127" spans="1:12" hidden="1" x14ac:dyDescent="0.2">
      <c r="A12127" t="s">
        <v>87</v>
      </c>
      <c r="B12127" t="s">
        <v>1633</v>
      </c>
      <c r="C12127" t="s">
        <v>1606</v>
      </c>
      <c r="E12127" t="s">
        <v>1638</v>
      </c>
      <c r="F12127" t="s">
        <v>1639</v>
      </c>
      <c r="G12127" t="s">
        <v>63</v>
      </c>
      <c r="H12127" t="s">
        <v>1640</v>
      </c>
      <c r="I12127">
        <v>12.75</v>
      </c>
      <c r="J12127">
        <v>42.83</v>
      </c>
      <c r="K12127">
        <v>546.08249999999998</v>
      </c>
    </row>
    <row r="12128" spans="1:12" hidden="1" x14ac:dyDescent="0.2">
      <c r="A12128" t="s">
        <v>87</v>
      </c>
      <c r="B12128" t="s">
        <v>1633</v>
      </c>
      <c r="C12128" t="s">
        <v>1606</v>
      </c>
      <c r="E12128" t="s">
        <v>1617</v>
      </c>
      <c r="F12128" t="s">
        <v>1618</v>
      </c>
      <c r="G12128" t="s">
        <v>129</v>
      </c>
      <c r="H12128" t="s">
        <v>23</v>
      </c>
      <c r="I12128">
        <v>1</v>
      </c>
      <c r="J12128">
        <v>42.83</v>
      </c>
      <c r="K12128">
        <v>42.83</v>
      </c>
    </row>
    <row r="12129" spans="1:12" hidden="1" x14ac:dyDescent="0.2">
      <c r="A12129" t="s">
        <v>87</v>
      </c>
      <c r="B12129" t="s">
        <v>1633</v>
      </c>
      <c r="C12129" t="s">
        <v>1606</v>
      </c>
      <c r="E12129" t="s">
        <v>1641</v>
      </c>
      <c r="F12129" t="s">
        <v>1615</v>
      </c>
      <c r="G12129" t="s">
        <v>129</v>
      </c>
      <c r="H12129" t="s">
        <v>23</v>
      </c>
      <c r="I12129">
        <v>1</v>
      </c>
      <c r="J12129">
        <v>42.83</v>
      </c>
      <c r="K12129">
        <v>42.83</v>
      </c>
    </row>
    <row r="12130" spans="1:12" hidden="1" x14ac:dyDescent="0.2">
      <c r="A12130" t="s">
        <v>87</v>
      </c>
      <c r="B12130" t="s">
        <v>1633</v>
      </c>
      <c r="C12130" t="s">
        <v>1606</v>
      </c>
      <c r="E12130" t="s">
        <v>17</v>
      </c>
      <c r="I12130">
        <v>0</v>
      </c>
      <c r="J12130">
        <v>42.83</v>
      </c>
      <c r="K12130">
        <v>0</v>
      </c>
    </row>
    <row r="12131" spans="1:12" hidden="1" x14ac:dyDescent="0.2">
      <c r="A12131" t="s">
        <v>87</v>
      </c>
      <c r="B12131" t="s">
        <v>1633</v>
      </c>
      <c r="C12131" t="s">
        <v>1606</v>
      </c>
      <c r="E12131" t="s">
        <v>1642</v>
      </c>
      <c r="F12131" t="s">
        <v>1643</v>
      </c>
      <c r="G12131" t="s">
        <v>396</v>
      </c>
      <c r="H12131" t="s">
        <v>180</v>
      </c>
      <c r="I12131">
        <v>5</v>
      </c>
      <c r="J12131">
        <v>42.83</v>
      </c>
      <c r="K12131">
        <v>214.15</v>
      </c>
    </row>
    <row r="12132" spans="1:12" hidden="1" x14ac:dyDescent="0.2">
      <c r="A12132" t="s">
        <v>87</v>
      </c>
      <c r="B12132" t="s">
        <v>1633</v>
      </c>
      <c r="C12132" t="s">
        <v>1606</v>
      </c>
      <c r="E12132" t="s">
        <v>1644</v>
      </c>
      <c r="F12132" t="s">
        <v>1645</v>
      </c>
      <c r="G12132" t="s">
        <v>396</v>
      </c>
      <c r="H12132" t="s">
        <v>64</v>
      </c>
      <c r="I12132">
        <v>4</v>
      </c>
      <c r="J12132">
        <v>42.83</v>
      </c>
      <c r="K12132">
        <v>171.32</v>
      </c>
    </row>
    <row r="12133" spans="1:12" hidden="1" x14ac:dyDescent="0.2">
      <c r="A12133" t="s">
        <v>87</v>
      </c>
      <c r="B12133" t="s">
        <v>1633</v>
      </c>
      <c r="C12133" t="s">
        <v>1606</v>
      </c>
      <c r="E12133" t="s">
        <v>1646</v>
      </c>
      <c r="F12133" t="s">
        <v>1647</v>
      </c>
      <c r="G12133" t="s">
        <v>31</v>
      </c>
      <c r="H12133" t="s">
        <v>712</v>
      </c>
      <c r="I12133">
        <v>0</v>
      </c>
      <c r="J12133">
        <v>42.83</v>
      </c>
      <c r="K12133">
        <v>0</v>
      </c>
    </row>
    <row r="12134" spans="1:12" hidden="1" x14ac:dyDescent="0.2">
      <c r="A12134" t="s">
        <v>87</v>
      </c>
      <c r="B12134" t="s">
        <v>1633</v>
      </c>
      <c r="C12134" t="s">
        <v>1606</v>
      </c>
      <c r="E12134" t="s">
        <v>46</v>
      </c>
      <c r="I12134">
        <v>0</v>
      </c>
      <c r="J12134">
        <v>42.83</v>
      </c>
      <c r="K12134">
        <v>0</v>
      </c>
    </row>
    <row r="12135" spans="1:12" hidden="1" x14ac:dyDescent="0.2">
      <c r="A12135" t="s">
        <v>87</v>
      </c>
      <c r="B12135" t="s">
        <v>1633</v>
      </c>
      <c r="C12135" t="s">
        <v>1606</v>
      </c>
      <c r="E12135" t="s">
        <v>1648</v>
      </c>
      <c r="F12135" t="s">
        <v>1624</v>
      </c>
      <c r="G12135" t="s">
        <v>129</v>
      </c>
      <c r="H12135" t="s">
        <v>23</v>
      </c>
      <c r="I12135">
        <v>0</v>
      </c>
      <c r="J12135">
        <v>42.83</v>
      </c>
      <c r="K12135">
        <v>0</v>
      </c>
    </row>
    <row r="12136" spans="1:12" hidden="1" x14ac:dyDescent="0.2">
      <c r="A12136" t="s">
        <v>87</v>
      </c>
      <c r="B12136" t="s">
        <v>1633</v>
      </c>
      <c r="C12136" t="s">
        <v>1606</v>
      </c>
      <c r="E12136" t="s">
        <v>1627</v>
      </c>
      <c r="F12136" t="s">
        <v>1626</v>
      </c>
      <c r="G12136" t="s">
        <v>129</v>
      </c>
      <c r="H12136" t="s">
        <v>712</v>
      </c>
      <c r="I12136">
        <v>4</v>
      </c>
      <c r="J12136">
        <v>42.83</v>
      </c>
      <c r="K12136">
        <v>171.32</v>
      </c>
      <c r="L12136" t="s">
        <v>24</v>
      </c>
    </row>
    <row r="12137" spans="1:12" hidden="1" x14ac:dyDescent="0.2">
      <c r="A12137" t="s">
        <v>88</v>
      </c>
      <c r="B12137" t="s">
        <v>1633</v>
      </c>
      <c r="C12137" t="s">
        <v>1606</v>
      </c>
      <c r="E12137" t="s">
        <v>17</v>
      </c>
      <c r="I12137">
        <v>38.75</v>
      </c>
      <c r="J12137">
        <v>42.83</v>
      </c>
      <c r="K12137">
        <v>1659.6624999999999</v>
      </c>
    </row>
    <row r="12138" spans="1:12" hidden="1" x14ac:dyDescent="0.2">
      <c r="A12138" t="s">
        <v>89</v>
      </c>
      <c r="B12138" t="s">
        <v>1633</v>
      </c>
      <c r="C12138" t="s">
        <v>1606</v>
      </c>
      <c r="E12138" t="s">
        <v>17</v>
      </c>
      <c r="I12138">
        <v>31</v>
      </c>
      <c r="J12138">
        <v>42.83</v>
      </c>
      <c r="K12138">
        <v>1327.73</v>
      </c>
    </row>
    <row r="12139" spans="1:12" hidden="1" x14ac:dyDescent="0.2">
      <c r="A12139" t="s">
        <v>90</v>
      </c>
      <c r="B12139" t="s">
        <v>1633</v>
      </c>
      <c r="C12139" t="s">
        <v>1606</v>
      </c>
      <c r="E12139" t="s">
        <v>17</v>
      </c>
      <c r="I12139">
        <v>38.75</v>
      </c>
      <c r="J12139">
        <v>42.83</v>
      </c>
      <c r="K12139">
        <v>1659.6624999999999</v>
      </c>
    </row>
    <row r="12140" spans="1:12" hidden="1" x14ac:dyDescent="0.2">
      <c r="A12140" t="s">
        <v>91</v>
      </c>
      <c r="B12140" t="s">
        <v>1633</v>
      </c>
      <c r="C12140" t="s">
        <v>1606</v>
      </c>
      <c r="E12140" t="s">
        <v>17</v>
      </c>
      <c r="I12140">
        <v>38.75</v>
      </c>
      <c r="J12140">
        <v>42.83</v>
      </c>
      <c r="K12140">
        <v>1659.6624999999999</v>
      </c>
    </row>
    <row r="12141" spans="1:12" hidden="1" x14ac:dyDescent="0.2">
      <c r="A12141" t="s">
        <v>93</v>
      </c>
      <c r="B12141" t="s">
        <v>1633</v>
      </c>
      <c r="C12141" t="s">
        <v>1606</v>
      </c>
      <c r="E12141" t="s">
        <v>1634</v>
      </c>
      <c r="F12141" t="s">
        <v>1608</v>
      </c>
      <c r="G12141" t="s">
        <v>396</v>
      </c>
      <c r="H12141" t="s">
        <v>180</v>
      </c>
      <c r="I12141">
        <v>0</v>
      </c>
      <c r="J12141">
        <v>42.83</v>
      </c>
      <c r="K12141">
        <v>0</v>
      </c>
    </row>
    <row r="12142" spans="1:12" hidden="1" x14ac:dyDescent="0.2">
      <c r="A12142" t="s">
        <v>93</v>
      </c>
      <c r="B12142" t="s">
        <v>1633</v>
      </c>
      <c r="C12142" t="s">
        <v>1606</v>
      </c>
      <c r="E12142" t="s">
        <v>1637</v>
      </c>
      <c r="F12142" t="s">
        <v>1610</v>
      </c>
      <c r="G12142" t="s">
        <v>396</v>
      </c>
      <c r="H12142" t="s">
        <v>64</v>
      </c>
      <c r="I12142">
        <v>5</v>
      </c>
      <c r="J12142">
        <v>42.83</v>
      </c>
      <c r="K12142">
        <v>214.15</v>
      </c>
    </row>
    <row r="12143" spans="1:12" hidden="1" x14ac:dyDescent="0.2">
      <c r="A12143" t="s">
        <v>93</v>
      </c>
      <c r="B12143" t="s">
        <v>1633</v>
      </c>
      <c r="C12143" t="s">
        <v>1606</v>
      </c>
      <c r="E12143" t="s">
        <v>1638</v>
      </c>
      <c r="F12143" t="s">
        <v>1639</v>
      </c>
      <c r="G12143" t="s">
        <v>63</v>
      </c>
      <c r="H12143" t="s">
        <v>1640</v>
      </c>
      <c r="I12143">
        <v>0.5</v>
      </c>
      <c r="J12143">
        <v>42.83</v>
      </c>
      <c r="K12143">
        <v>21.414999999999999</v>
      </c>
    </row>
    <row r="12144" spans="1:12" hidden="1" x14ac:dyDescent="0.2">
      <c r="A12144" t="s">
        <v>93</v>
      </c>
      <c r="B12144" t="s">
        <v>1633</v>
      </c>
      <c r="C12144" t="s">
        <v>1606</v>
      </c>
      <c r="E12144" t="s">
        <v>1617</v>
      </c>
      <c r="F12144" t="s">
        <v>1618</v>
      </c>
      <c r="G12144" t="s">
        <v>129</v>
      </c>
      <c r="H12144" t="s">
        <v>23</v>
      </c>
      <c r="I12144">
        <v>0</v>
      </c>
      <c r="J12144">
        <v>42.83</v>
      </c>
      <c r="K12144">
        <v>0</v>
      </c>
    </row>
    <row r="12145" spans="1:12" hidden="1" x14ac:dyDescent="0.2">
      <c r="A12145" t="s">
        <v>93</v>
      </c>
      <c r="B12145" t="s">
        <v>1633</v>
      </c>
      <c r="C12145" t="s">
        <v>1606</v>
      </c>
      <c r="E12145" t="s">
        <v>1641</v>
      </c>
      <c r="F12145" t="s">
        <v>1615</v>
      </c>
      <c r="G12145" t="s">
        <v>129</v>
      </c>
      <c r="H12145" t="s">
        <v>23</v>
      </c>
      <c r="I12145">
        <v>5.25</v>
      </c>
      <c r="J12145">
        <v>42.83</v>
      </c>
      <c r="K12145">
        <v>224.85749999999999</v>
      </c>
    </row>
    <row r="12146" spans="1:12" hidden="1" x14ac:dyDescent="0.2">
      <c r="A12146" t="s">
        <v>93</v>
      </c>
      <c r="B12146" t="s">
        <v>1633</v>
      </c>
      <c r="C12146" t="s">
        <v>1606</v>
      </c>
      <c r="E12146" t="s">
        <v>17</v>
      </c>
      <c r="I12146">
        <v>0</v>
      </c>
      <c r="J12146">
        <v>42.83</v>
      </c>
      <c r="K12146">
        <v>0</v>
      </c>
    </row>
    <row r="12147" spans="1:12" hidden="1" x14ac:dyDescent="0.2">
      <c r="A12147" t="s">
        <v>93</v>
      </c>
      <c r="B12147" t="s">
        <v>1633</v>
      </c>
      <c r="C12147" t="s">
        <v>1606</v>
      </c>
      <c r="E12147" t="s">
        <v>1642</v>
      </c>
      <c r="F12147" t="s">
        <v>1643</v>
      </c>
      <c r="G12147" t="s">
        <v>396</v>
      </c>
      <c r="H12147" t="s">
        <v>180</v>
      </c>
      <c r="I12147">
        <v>21</v>
      </c>
      <c r="J12147">
        <v>42.83</v>
      </c>
      <c r="K12147">
        <v>899.43</v>
      </c>
    </row>
    <row r="12148" spans="1:12" hidden="1" x14ac:dyDescent="0.2">
      <c r="A12148" t="s">
        <v>93</v>
      </c>
      <c r="B12148" t="s">
        <v>1633</v>
      </c>
      <c r="C12148" t="s">
        <v>1606</v>
      </c>
      <c r="E12148" t="s">
        <v>1644</v>
      </c>
      <c r="F12148" t="s">
        <v>1645</v>
      </c>
      <c r="G12148" t="s">
        <v>396</v>
      </c>
      <c r="H12148" t="s">
        <v>64</v>
      </c>
      <c r="I12148">
        <v>7</v>
      </c>
      <c r="J12148">
        <v>42.83</v>
      </c>
      <c r="K12148">
        <v>299.81</v>
      </c>
    </row>
    <row r="12149" spans="1:12" hidden="1" x14ac:dyDescent="0.2">
      <c r="A12149" t="s">
        <v>93</v>
      </c>
      <c r="B12149" t="s">
        <v>1633</v>
      </c>
      <c r="C12149" t="s">
        <v>1606</v>
      </c>
      <c r="E12149" t="s">
        <v>1646</v>
      </c>
      <c r="F12149" t="s">
        <v>1647</v>
      </c>
      <c r="G12149" t="s">
        <v>31</v>
      </c>
      <c r="H12149" t="s">
        <v>712</v>
      </c>
      <c r="I12149">
        <v>0</v>
      </c>
      <c r="J12149">
        <v>42.83</v>
      </c>
      <c r="K12149">
        <v>0</v>
      </c>
    </row>
    <row r="12150" spans="1:12" hidden="1" x14ac:dyDescent="0.2">
      <c r="A12150" t="s">
        <v>93</v>
      </c>
      <c r="B12150" t="s">
        <v>1633</v>
      </c>
      <c r="C12150" t="s">
        <v>1606</v>
      </c>
      <c r="E12150" t="s">
        <v>46</v>
      </c>
      <c r="I12150">
        <v>0</v>
      </c>
      <c r="J12150">
        <v>42.83</v>
      </c>
      <c r="K12150">
        <v>0</v>
      </c>
    </row>
    <row r="12151" spans="1:12" hidden="1" x14ac:dyDescent="0.2">
      <c r="A12151" t="s">
        <v>93</v>
      </c>
      <c r="B12151" t="s">
        <v>1633</v>
      </c>
      <c r="C12151" t="s">
        <v>1606</v>
      </c>
      <c r="E12151" t="s">
        <v>1648</v>
      </c>
      <c r="F12151" t="s">
        <v>1624</v>
      </c>
      <c r="G12151" t="s">
        <v>129</v>
      </c>
      <c r="H12151" t="s">
        <v>23</v>
      </c>
      <c r="I12151">
        <v>0</v>
      </c>
      <c r="J12151">
        <v>42.83</v>
      </c>
      <c r="K12151">
        <v>0</v>
      </c>
    </row>
    <row r="12152" spans="1:12" hidden="1" x14ac:dyDescent="0.2">
      <c r="A12152" t="s">
        <v>93</v>
      </c>
      <c r="B12152" t="s">
        <v>1633</v>
      </c>
      <c r="C12152" t="s">
        <v>1606</v>
      </c>
      <c r="E12152" t="s">
        <v>1627</v>
      </c>
      <c r="F12152" t="s">
        <v>1626</v>
      </c>
      <c r="G12152" t="s">
        <v>129</v>
      </c>
      <c r="H12152" t="s">
        <v>712</v>
      </c>
      <c r="I12152">
        <v>0</v>
      </c>
      <c r="J12152">
        <v>42.83</v>
      </c>
      <c r="K12152">
        <v>0</v>
      </c>
      <c r="L12152" t="s">
        <v>24</v>
      </c>
    </row>
    <row r="12153" spans="1:12" hidden="1" x14ac:dyDescent="0.2">
      <c r="A12153" t="s">
        <v>94</v>
      </c>
      <c r="B12153" t="s">
        <v>1633</v>
      </c>
      <c r="C12153" t="s">
        <v>1606</v>
      </c>
      <c r="E12153" t="s">
        <v>1634</v>
      </c>
      <c r="F12153" t="s">
        <v>1608</v>
      </c>
      <c r="G12153" t="s">
        <v>396</v>
      </c>
      <c r="H12153" t="s">
        <v>180</v>
      </c>
      <c r="I12153">
        <v>1.5</v>
      </c>
      <c r="J12153">
        <v>42.83</v>
      </c>
      <c r="K12153">
        <v>64.245000000000005</v>
      </c>
    </row>
    <row r="12154" spans="1:12" hidden="1" x14ac:dyDescent="0.2">
      <c r="A12154" t="s">
        <v>94</v>
      </c>
      <c r="B12154" t="s">
        <v>1633</v>
      </c>
      <c r="C12154" t="s">
        <v>1606</v>
      </c>
      <c r="E12154" t="s">
        <v>1637</v>
      </c>
      <c r="F12154" t="s">
        <v>1610</v>
      </c>
      <c r="G12154" t="s">
        <v>396</v>
      </c>
      <c r="H12154" t="s">
        <v>64</v>
      </c>
      <c r="I12154">
        <v>3.25</v>
      </c>
      <c r="J12154">
        <v>42.83</v>
      </c>
      <c r="K12154">
        <v>139.19749999999999</v>
      </c>
    </row>
    <row r="12155" spans="1:12" hidden="1" x14ac:dyDescent="0.2">
      <c r="A12155" t="s">
        <v>94</v>
      </c>
      <c r="B12155" t="s">
        <v>1633</v>
      </c>
      <c r="C12155" t="s">
        <v>1606</v>
      </c>
      <c r="E12155" t="s">
        <v>1638</v>
      </c>
      <c r="F12155" t="s">
        <v>1639</v>
      </c>
      <c r="G12155" t="s">
        <v>63</v>
      </c>
      <c r="H12155" t="s">
        <v>1640</v>
      </c>
      <c r="I12155">
        <v>2</v>
      </c>
      <c r="J12155">
        <v>42.83</v>
      </c>
      <c r="K12155">
        <v>85.66</v>
      </c>
    </row>
    <row r="12156" spans="1:12" hidden="1" x14ac:dyDescent="0.2">
      <c r="A12156" t="s">
        <v>94</v>
      </c>
      <c r="B12156" t="s">
        <v>1633</v>
      </c>
      <c r="C12156" t="s">
        <v>1606</v>
      </c>
      <c r="E12156" t="s">
        <v>1617</v>
      </c>
      <c r="F12156" t="s">
        <v>1618</v>
      </c>
      <c r="G12156" t="s">
        <v>129</v>
      </c>
      <c r="H12156" t="s">
        <v>23</v>
      </c>
      <c r="I12156">
        <v>0</v>
      </c>
      <c r="J12156">
        <v>42.83</v>
      </c>
      <c r="K12156">
        <v>0</v>
      </c>
    </row>
    <row r="12157" spans="1:12" hidden="1" x14ac:dyDescent="0.2">
      <c r="A12157" t="s">
        <v>94</v>
      </c>
      <c r="B12157" t="s">
        <v>1633</v>
      </c>
      <c r="C12157" t="s">
        <v>1606</v>
      </c>
      <c r="E12157" t="s">
        <v>1641</v>
      </c>
      <c r="F12157" t="s">
        <v>1615</v>
      </c>
      <c r="G12157" t="s">
        <v>129</v>
      </c>
      <c r="H12157" t="s">
        <v>23</v>
      </c>
      <c r="I12157">
        <v>2</v>
      </c>
      <c r="J12157">
        <v>42.83</v>
      </c>
      <c r="K12157">
        <v>85.66</v>
      </c>
    </row>
    <row r="12158" spans="1:12" hidden="1" x14ac:dyDescent="0.2">
      <c r="A12158" t="s">
        <v>94</v>
      </c>
      <c r="B12158" t="s">
        <v>1633</v>
      </c>
      <c r="C12158" t="s">
        <v>1606</v>
      </c>
      <c r="E12158" t="s">
        <v>17</v>
      </c>
      <c r="I12158">
        <v>0</v>
      </c>
      <c r="J12158">
        <v>42.83</v>
      </c>
      <c r="K12158">
        <v>0</v>
      </c>
    </row>
    <row r="12159" spans="1:12" hidden="1" x14ac:dyDescent="0.2">
      <c r="A12159" t="s">
        <v>94</v>
      </c>
      <c r="B12159" t="s">
        <v>1633</v>
      </c>
      <c r="C12159" t="s">
        <v>1606</v>
      </c>
      <c r="E12159" t="s">
        <v>1642</v>
      </c>
      <c r="F12159" t="s">
        <v>1643</v>
      </c>
      <c r="G12159" t="s">
        <v>396</v>
      </c>
      <c r="H12159" t="s">
        <v>180</v>
      </c>
      <c r="I12159">
        <v>20</v>
      </c>
      <c r="J12159">
        <v>42.83</v>
      </c>
      <c r="K12159">
        <v>856.6</v>
      </c>
    </row>
    <row r="12160" spans="1:12" hidden="1" x14ac:dyDescent="0.2">
      <c r="A12160" t="s">
        <v>94</v>
      </c>
      <c r="B12160" t="s">
        <v>1633</v>
      </c>
      <c r="C12160" t="s">
        <v>1606</v>
      </c>
      <c r="E12160" t="s">
        <v>1644</v>
      </c>
      <c r="F12160" t="s">
        <v>1645</v>
      </c>
      <c r="G12160" t="s">
        <v>396</v>
      </c>
      <c r="H12160" t="s">
        <v>64</v>
      </c>
      <c r="I12160">
        <v>6</v>
      </c>
      <c r="J12160">
        <v>42.83</v>
      </c>
      <c r="K12160">
        <v>256.98</v>
      </c>
    </row>
    <row r="12161" spans="1:12" hidden="1" x14ac:dyDescent="0.2">
      <c r="A12161" t="s">
        <v>94</v>
      </c>
      <c r="B12161" t="s">
        <v>1633</v>
      </c>
      <c r="C12161" t="s">
        <v>1606</v>
      </c>
      <c r="E12161" t="s">
        <v>1646</v>
      </c>
      <c r="F12161" t="s">
        <v>1647</v>
      </c>
      <c r="G12161" t="s">
        <v>31</v>
      </c>
      <c r="H12161" t="s">
        <v>712</v>
      </c>
      <c r="I12161">
        <v>0</v>
      </c>
      <c r="J12161">
        <v>42.83</v>
      </c>
      <c r="K12161">
        <v>0</v>
      </c>
    </row>
    <row r="12162" spans="1:12" hidden="1" x14ac:dyDescent="0.2">
      <c r="A12162" t="s">
        <v>94</v>
      </c>
      <c r="B12162" t="s">
        <v>1633</v>
      </c>
      <c r="C12162" t="s">
        <v>1606</v>
      </c>
      <c r="E12162" t="s">
        <v>46</v>
      </c>
      <c r="I12162">
        <v>0</v>
      </c>
      <c r="J12162">
        <v>42.83</v>
      </c>
      <c r="K12162">
        <v>0</v>
      </c>
    </row>
    <row r="12163" spans="1:12" hidden="1" x14ac:dyDescent="0.2">
      <c r="A12163" t="s">
        <v>94</v>
      </c>
      <c r="B12163" t="s">
        <v>1633</v>
      </c>
      <c r="C12163" t="s">
        <v>1606</v>
      </c>
      <c r="E12163" t="s">
        <v>1648</v>
      </c>
      <c r="F12163" t="s">
        <v>1624</v>
      </c>
      <c r="G12163" t="s">
        <v>129</v>
      </c>
      <c r="H12163" t="s">
        <v>23</v>
      </c>
      <c r="I12163">
        <v>0</v>
      </c>
      <c r="J12163">
        <v>42.83</v>
      </c>
      <c r="K12163">
        <v>0</v>
      </c>
    </row>
    <row r="12164" spans="1:12" hidden="1" x14ac:dyDescent="0.2">
      <c r="A12164" t="s">
        <v>94</v>
      </c>
      <c r="B12164" t="s">
        <v>1633</v>
      </c>
      <c r="C12164" t="s">
        <v>1606</v>
      </c>
      <c r="E12164" t="s">
        <v>1627</v>
      </c>
      <c r="F12164" t="s">
        <v>1626</v>
      </c>
      <c r="G12164" t="s">
        <v>129</v>
      </c>
      <c r="H12164" t="s">
        <v>712</v>
      </c>
      <c r="I12164">
        <v>4</v>
      </c>
      <c r="J12164">
        <v>42.83</v>
      </c>
      <c r="K12164">
        <v>171.32</v>
      </c>
      <c r="L12164" t="s">
        <v>24</v>
      </c>
    </row>
    <row r="12165" spans="1:12" hidden="1" x14ac:dyDescent="0.2">
      <c r="A12165" t="s">
        <v>95</v>
      </c>
      <c r="B12165" t="s">
        <v>1633</v>
      </c>
      <c r="C12165" t="s">
        <v>1606</v>
      </c>
      <c r="E12165" t="s">
        <v>1634</v>
      </c>
      <c r="F12165" t="s">
        <v>1608</v>
      </c>
      <c r="G12165" t="s">
        <v>396</v>
      </c>
      <c r="H12165" t="s">
        <v>180</v>
      </c>
      <c r="I12165">
        <v>0</v>
      </c>
      <c r="J12165">
        <v>42.83</v>
      </c>
      <c r="K12165">
        <v>0</v>
      </c>
    </row>
    <row r="12166" spans="1:12" hidden="1" x14ac:dyDescent="0.2">
      <c r="A12166" t="s">
        <v>95</v>
      </c>
      <c r="B12166" t="s">
        <v>1633</v>
      </c>
      <c r="C12166" t="s">
        <v>1606</v>
      </c>
      <c r="E12166" t="s">
        <v>1637</v>
      </c>
      <c r="F12166" t="s">
        <v>1610</v>
      </c>
      <c r="G12166" t="s">
        <v>396</v>
      </c>
      <c r="H12166" t="s">
        <v>64</v>
      </c>
      <c r="I12166">
        <v>4.25</v>
      </c>
      <c r="J12166">
        <v>42.83</v>
      </c>
      <c r="K12166">
        <v>182.0275</v>
      </c>
    </row>
    <row r="12167" spans="1:12" hidden="1" x14ac:dyDescent="0.2">
      <c r="A12167" t="s">
        <v>95</v>
      </c>
      <c r="B12167" t="s">
        <v>1633</v>
      </c>
      <c r="C12167" t="s">
        <v>1606</v>
      </c>
      <c r="E12167" t="s">
        <v>1638</v>
      </c>
      <c r="F12167" t="s">
        <v>1639</v>
      </c>
      <c r="G12167" t="s">
        <v>63</v>
      </c>
      <c r="H12167" t="s">
        <v>1640</v>
      </c>
      <c r="I12167">
        <v>1.5</v>
      </c>
      <c r="J12167">
        <v>42.83</v>
      </c>
      <c r="K12167">
        <v>64.245000000000005</v>
      </c>
    </row>
    <row r="12168" spans="1:12" hidden="1" x14ac:dyDescent="0.2">
      <c r="A12168" t="s">
        <v>95</v>
      </c>
      <c r="B12168" t="s">
        <v>1633</v>
      </c>
      <c r="C12168" t="s">
        <v>1606</v>
      </c>
      <c r="E12168" t="s">
        <v>1617</v>
      </c>
      <c r="F12168" t="s">
        <v>1618</v>
      </c>
      <c r="G12168" t="s">
        <v>129</v>
      </c>
      <c r="H12168" t="s">
        <v>23</v>
      </c>
      <c r="I12168">
        <v>0</v>
      </c>
      <c r="J12168">
        <v>42.83</v>
      </c>
      <c r="K12168">
        <v>0</v>
      </c>
    </row>
    <row r="12169" spans="1:12" hidden="1" x14ac:dyDescent="0.2">
      <c r="A12169" t="s">
        <v>95</v>
      </c>
      <c r="B12169" t="s">
        <v>1633</v>
      </c>
      <c r="C12169" t="s">
        <v>1606</v>
      </c>
      <c r="E12169" t="s">
        <v>1641</v>
      </c>
      <c r="F12169" t="s">
        <v>1615</v>
      </c>
      <c r="G12169" t="s">
        <v>129</v>
      </c>
      <c r="H12169" t="s">
        <v>23</v>
      </c>
      <c r="I12169">
        <v>2</v>
      </c>
      <c r="J12169">
        <v>42.83</v>
      </c>
      <c r="K12169">
        <v>85.66</v>
      </c>
    </row>
    <row r="12170" spans="1:12" hidden="1" x14ac:dyDescent="0.2">
      <c r="A12170" t="s">
        <v>95</v>
      </c>
      <c r="B12170" t="s">
        <v>1633</v>
      </c>
      <c r="C12170" t="s">
        <v>1606</v>
      </c>
      <c r="E12170" t="s">
        <v>17</v>
      </c>
      <c r="I12170">
        <v>0</v>
      </c>
      <c r="J12170">
        <v>42.83</v>
      </c>
      <c r="K12170">
        <v>0</v>
      </c>
    </row>
    <row r="12171" spans="1:12" hidden="1" x14ac:dyDescent="0.2">
      <c r="A12171" t="s">
        <v>95</v>
      </c>
      <c r="B12171" t="s">
        <v>1633</v>
      </c>
      <c r="C12171" t="s">
        <v>1606</v>
      </c>
      <c r="E12171" t="s">
        <v>1642</v>
      </c>
      <c r="F12171" t="s">
        <v>1643</v>
      </c>
      <c r="G12171" t="s">
        <v>396</v>
      </c>
      <c r="H12171" t="s">
        <v>180</v>
      </c>
      <c r="I12171">
        <v>25</v>
      </c>
      <c r="J12171">
        <v>42.83</v>
      </c>
      <c r="K12171">
        <v>1070.75</v>
      </c>
    </row>
    <row r="12172" spans="1:12" hidden="1" x14ac:dyDescent="0.2">
      <c r="A12172" t="s">
        <v>95</v>
      </c>
      <c r="B12172" t="s">
        <v>1633</v>
      </c>
      <c r="C12172" t="s">
        <v>1606</v>
      </c>
      <c r="E12172" t="s">
        <v>1644</v>
      </c>
      <c r="F12172" t="s">
        <v>1645</v>
      </c>
      <c r="G12172" t="s">
        <v>396</v>
      </c>
      <c r="H12172" t="s">
        <v>64</v>
      </c>
      <c r="I12172">
        <v>4</v>
      </c>
      <c r="J12172">
        <v>42.83</v>
      </c>
      <c r="K12172">
        <v>171.32</v>
      </c>
    </row>
    <row r="12173" spans="1:12" hidden="1" x14ac:dyDescent="0.2">
      <c r="A12173" t="s">
        <v>95</v>
      </c>
      <c r="B12173" t="s">
        <v>1633</v>
      </c>
      <c r="C12173" t="s">
        <v>1606</v>
      </c>
      <c r="E12173" t="s">
        <v>1646</v>
      </c>
      <c r="F12173" t="s">
        <v>1647</v>
      </c>
      <c r="G12173" t="s">
        <v>31</v>
      </c>
      <c r="H12173" t="s">
        <v>712</v>
      </c>
      <c r="I12173">
        <v>0</v>
      </c>
      <c r="J12173">
        <v>42.83</v>
      </c>
      <c r="K12173">
        <v>0</v>
      </c>
    </row>
    <row r="12174" spans="1:12" hidden="1" x14ac:dyDescent="0.2">
      <c r="A12174" t="s">
        <v>95</v>
      </c>
      <c r="B12174" t="s">
        <v>1633</v>
      </c>
      <c r="C12174" t="s">
        <v>1606</v>
      </c>
      <c r="E12174" t="s">
        <v>46</v>
      </c>
      <c r="I12174">
        <v>0</v>
      </c>
      <c r="J12174">
        <v>42.83</v>
      </c>
      <c r="K12174">
        <v>0</v>
      </c>
    </row>
    <row r="12175" spans="1:12" hidden="1" x14ac:dyDescent="0.2">
      <c r="A12175" t="s">
        <v>95</v>
      </c>
      <c r="B12175" t="s">
        <v>1633</v>
      </c>
      <c r="C12175" t="s">
        <v>1606</v>
      </c>
      <c r="E12175" t="s">
        <v>1648</v>
      </c>
      <c r="F12175" t="s">
        <v>1624</v>
      </c>
      <c r="G12175" t="s">
        <v>129</v>
      </c>
      <c r="H12175" t="s">
        <v>23</v>
      </c>
      <c r="I12175">
        <v>0</v>
      </c>
      <c r="J12175">
        <v>42.83</v>
      </c>
      <c r="K12175">
        <v>0</v>
      </c>
    </row>
    <row r="12176" spans="1:12" hidden="1" x14ac:dyDescent="0.2">
      <c r="A12176" t="s">
        <v>95</v>
      </c>
      <c r="B12176" t="s">
        <v>1633</v>
      </c>
      <c r="C12176" t="s">
        <v>1606</v>
      </c>
      <c r="E12176" t="s">
        <v>1627</v>
      </c>
      <c r="F12176" t="s">
        <v>1626</v>
      </c>
      <c r="G12176" t="s">
        <v>129</v>
      </c>
      <c r="H12176" t="s">
        <v>712</v>
      </c>
      <c r="I12176">
        <v>2</v>
      </c>
      <c r="J12176">
        <v>42.83</v>
      </c>
      <c r="K12176">
        <v>85.66</v>
      </c>
      <c r="L12176" t="s">
        <v>24</v>
      </c>
    </row>
    <row r="12177" spans="1:12" hidden="1" x14ac:dyDescent="0.2">
      <c r="A12177" t="s">
        <v>96</v>
      </c>
      <c r="B12177" t="s">
        <v>1633</v>
      </c>
      <c r="C12177" t="s">
        <v>1606</v>
      </c>
      <c r="E12177" t="s">
        <v>1634</v>
      </c>
      <c r="F12177" t="s">
        <v>1608</v>
      </c>
      <c r="G12177" t="s">
        <v>396</v>
      </c>
      <c r="H12177" t="s">
        <v>180</v>
      </c>
      <c r="I12177">
        <v>5</v>
      </c>
      <c r="J12177">
        <v>42.83</v>
      </c>
      <c r="K12177">
        <v>214.15</v>
      </c>
    </row>
    <row r="12178" spans="1:12" hidden="1" x14ac:dyDescent="0.2">
      <c r="A12178" t="s">
        <v>96</v>
      </c>
      <c r="B12178" t="s">
        <v>1633</v>
      </c>
      <c r="C12178" t="s">
        <v>1606</v>
      </c>
      <c r="E12178" t="s">
        <v>1637</v>
      </c>
      <c r="F12178" t="s">
        <v>1610</v>
      </c>
      <c r="G12178" t="s">
        <v>396</v>
      </c>
      <c r="H12178" t="s">
        <v>64</v>
      </c>
      <c r="I12178">
        <v>22.75</v>
      </c>
      <c r="J12178">
        <v>42.83</v>
      </c>
      <c r="K12178">
        <v>974.38250000000005</v>
      </c>
    </row>
    <row r="12179" spans="1:12" hidden="1" x14ac:dyDescent="0.2">
      <c r="A12179" t="s">
        <v>96</v>
      </c>
      <c r="B12179" t="s">
        <v>1633</v>
      </c>
      <c r="C12179" t="s">
        <v>1606</v>
      </c>
      <c r="E12179" t="s">
        <v>1638</v>
      </c>
      <c r="F12179" t="s">
        <v>1639</v>
      </c>
      <c r="G12179" t="s">
        <v>63</v>
      </c>
      <c r="H12179" t="s">
        <v>1640</v>
      </c>
      <c r="I12179">
        <v>0</v>
      </c>
      <c r="J12179">
        <v>42.83</v>
      </c>
      <c r="K12179">
        <v>0</v>
      </c>
    </row>
    <row r="12180" spans="1:12" hidden="1" x14ac:dyDescent="0.2">
      <c r="A12180" t="s">
        <v>96</v>
      </c>
      <c r="B12180" t="s">
        <v>1633</v>
      </c>
      <c r="C12180" t="s">
        <v>1606</v>
      </c>
      <c r="E12180" t="s">
        <v>1617</v>
      </c>
      <c r="F12180" t="s">
        <v>1618</v>
      </c>
      <c r="G12180" t="s">
        <v>129</v>
      </c>
      <c r="H12180" t="s">
        <v>23</v>
      </c>
      <c r="I12180">
        <v>0</v>
      </c>
      <c r="J12180">
        <v>42.83</v>
      </c>
      <c r="K12180">
        <v>0</v>
      </c>
    </row>
    <row r="12181" spans="1:12" hidden="1" x14ac:dyDescent="0.2">
      <c r="A12181" t="s">
        <v>96</v>
      </c>
      <c r="B12181" t="s">
        <v>1633</v>
      </c>
      <c r="C12181" t="s">
        <v>1606</v>
      </c>
      <c r="E12181" t="s">
        <v>1641</v>
      </c>
      <c r="F12181" t="s">
        <v>1615</v>
      </c>
      <c r="G12181" t="s">
        <v>129</v>
      </c>
      <c r="H12181" t="s">
        <v>23</v>
      </c>
      <c r="I12181">
        <v>4</v>
      </c>
      <c r="J12181">
        <v>42.83</v>
      </c>
      <c r="K12181">
        <v>171.32</v>
      </c>
    </row>
    <row r="12182" spans="1:12" hidden="1" x14ac:dyDescent="0.2">
      <c r="A12182" t="s">
        <v>96</v>
      </c>
      <c r="B12182" t="s">
        <v>1633</v>
      </c>
      <c r="C12182" t="s">
        <v>1606</v>
      </c>
      <c r="E12182" t="s">
        <v>17</v>
      </c>
      <c r="I12182">
        <v>0</v>
      </c>
      <c r="J12182">
        <v>42.83</v>
      </c>
      <c r="K12182">
        <v>0</v>
      </c>
    </row>
    <row r="12183" spans="1:12" hidden="1" x14ac:dyDescent="0.2">
      <c r="A12183" t="s">
        <v>96</v>
      </c>
      <c r="B12183" t="s">
        <v>1633</v>
      </c>
      <c r="C12183" t="s">
        <v>1606</v>
      </c>
      <c r="E12183" t="s">
        <v>1642</v>
      </c>
      <c r="F12183" t="s">
        <v>1643</v>
      </c>
      <c r="G12183" t="s">
        <v>396</v>
      </c>
      <c r="H12183" t="s">
        <v>180</v>
      </c>
      <c r="I12183">
        <v>7</v>
      </c>
      <c r="J12183">
        <v>42.83</v>
      </c>
      <c r="K12183">
        <v>299.81</v>
      </c>
    </row>
    <row r="12184" spans="1:12" hidden="1" x14ac:dyDescent="0.2">
      <c r="A12184" t="s">
        <v>96</v>
      </c>
      <c r="B12184" t="s">
        <v>1633</v>
      </c>
      <c r="C12184" t="s">
        <v>1606</v>
      </c>
      <c r="E12184" t="s">
        <v>1644</v>
      </c>
      <c r="F12184" t="s">
        <v>1645</v>
      </c>
      <c r="G12184" t="s">
        <v>396</v>
      </c>
      <c r="H12184" t="s">
        <v>64</v>
      </c>
      <c r="I12184">
        <v>0</v>
      </c>
      <c r="J12184">
        <v>42.83</v>
      </c>
      <c r="K12184">
        <v>0</v>
      </c>
    </row>
    <row r="12185" spans="1:12" hidden="1" x14ac:dyDescent="0.2">
      <c r="A12185" t="s">
        <v>96</v>
      </c>
      <c r="B12185" t="s">
        <v>1633</v>
      </c>
      <c r="C12185" t="s">
        <v>1606</v>
      </c>
      <c r="E12185" t="s">
        <v>1646</v>
      </c>
      <c r="F12185" t="s">
        <v>1647</v>
      </c>
      <c r="G12185" t="s">
        <v>31</v>
      </c>
      <c r="H12185" t="s">
        <v>712</v>
      </c>
      <c r="I12185">
        <v>0</v>
      </c>
      <c r="J12185">
        <v>42.83</v>
      </c>
      <c r="K12185">
        <v>0</v>
      </c>
    </row>
    <row r="12186" spans="1:12" hidden="1" x14ac:dyDescent="0.2">
      <c r="A12186" t="s">
        <v>96</v>
      </c>
      <c r="B12186" t="s">
        <v>1633</v>
      </c>
      <c r="C12186" t="s">
        <v>1606</v>
      </c>
      <c r="E12186" t="s">
        <v>46</v>
      </c>
      <c r="I12186">
        <v>0</v>
      </c>
      <c r="J12186">
        <v>42.83</v>
      </c>
      <c r="K12186">
        <v>0</v>
      </c>
    </row>
    <row r="12187" spans="1:12" hidden="1" x14ac:dyDescent="0.2">
      <c r="A12187" t="s">
        <v>96</v>
      </c>
      <c r="B12187" t="s">
        <v>1633</v>
      </c>
      <c r="C12187" t="s">
        <v>1606</v>
      </c>
      <c r="E12187" t="s">
        <v>1648</v>
      </c>
      <c r="F12187" t="s">
        <v>1624</v>
      </c>
      <c r="G12187" t="s">
        <v>129</v>
      </c>
      <c r="H12187" t="s">
        <v>23</v>
      </c>
      <c r="I12187">
        <v>0</v>
      </c>
      <c r="J12187">
        <v>42.83</v>
      </c>
      <c r="K12187">
        <v>0</v>
      </c>
    </row>
    <row r="12188" spans="1:12" hidden="1" x14ac:dyDescent="0.2">
      <c r="A12188" t="s">
        <v>96</v>
      </c>
      <c r="B12188" t="s">
        <v>1633</v>
      </c>
      <c r="C12188" t="s">
        <v>1606</v>
      </c>
      <c r="E12188" t="s">
        <v>1627</v>
      </c>
      <c r="F12188" t="s">
        <v>1626</v>
      </c>
      <c r="G12188" t="s">
        <v>129</v>
      </c>
      <c r="H12188" t="s">
        <v>712</v>
      </c>
      <c r="I12188">
        <v>0</v>
      </c>
      <c r="J12188">
        <v>42.83</v>
      </c>
      <c r="K12188">
        <v>0</v>
      </c>
      <c r="L12188" t="s">
        <v>24</v>
      </c>
    </row>
    <row r="12189" spans="1:12" hidden="1" x14ac:dyDescent="0.2">
      <c r="A12189" t="s">
        <v>97</v>
      </c>
      <c r="B12189" t="s">
        <v>1633</v>
      </c>
      <c r="C12189" t="s">
        <v>1606</v>
      </c>
      <c r="E12189" t="s">
        <v>1634</v>
      </c>
      <c r="F12189" t="s">
        <v>1608</v>
      </c>
      <c r="G12189" t="s">
        <v>396</v>
      </c>
      <c r="H12189" t="s">
        <v>180</v>
      </c>
      <c r="I12189">
        <v>0</v>
      </c>
      <c r="J12189">
        <v>42.83</v>
      </c>
      <c r="K12189">
        <v>0</v>
      </c>
    </row>
    <row r="12190" spans="1:12" hidden="1" x14ac:dyDescent="0.2">
      <c r="A12190" t="s">
        <v>97</v>
      </c>
      <c r="B12190" t="s">
        <v>1633</v>
      </c>
      <c r="C12190" t="s">
        <v>1606</v>
      </c>
      <c r="E12190" t="s">
        <v>1637</v>
      </c>
      <c r="F12190" t="s">
        <v>1610</v>
      </c>
      <c r="G12190" t="s">
        <v>396</v>
      </c>
      <c r="H12190" t="s">
        <v>64</v>
      </c>
      <c r="I12190">
        <v>18</v>
      </c>
      <c r="J12190">
        <v>42.83</v>
      </c>
      <c r="K12190">
        <v>770.94</v>
      </c>
    </row>
    <row r="12191" spans="1:12" hidden="1" x14ac:dyDescent="0.2">
      <c r="A12191" t="s">
        <v>97</v>
      </c>
      <c r="B12191" t="s">
        <v>1633</v>
      </c>
      <c r="C12191" t="s">
        <v>1606</v>
      </c>
      <c r="E12191" t="s">
        <v>1638</v>
      </c>
      <c r="F12191" t="s">
        <v>1639</v>
      </c>
      <c r="G12191" t="s">
        <v>63</v>
      </c>
      <c r="H12191" t="s">
        <v>1640</v>
      </c>
      <c r="I12191">
        <v>0</v>
      </c>
      <c r="J12191">
        <v>42.83</v>
      </c>
      <c r="K12191">
        <v>0</v>
      </c>
    </row>
    <row r="12192" spans="1:12" hidden="1" x14ac:dyDescent="0.2">
      <c r="A12192" t="s">
        <v>97</v>
      </c>
      <c r="B12192" t="s">
        <v>1633</v>
      </c>
      <c r="C12192" t="s">
        <v>1606</v>
      </c>
      <c r="E12192" t="s">
        <v>1617</v>
      </c>
      <c r="F12192" t="s">
        <v>1618</v>
      </c>
      <c r="G12192" t="s">
        <v>129</v>
      </c>
      <c r="H12192" t="s">
        <v>23</v>
      </c>
      <c r="I12192">
        <v>0</v>
      </c>
      <c r="J12192">
        <v>42.83</v>
      </c>
      <c r="K12192">
        <v>0</v>
      </c>
    </row>
    <row r="12193" spans="1:12" hidden="1" x14ac:dyDescent="0.2">
      <c r="A12193" t="s">
        <v>97</v>
      </c>
      <c r="B12193" t="s">
        <v>1633</v>
      </c>
      <c r="C12193" t="s">
        <v>1606</v>
      </c>
      <c r="E12193" t="s">
        <v>1641</v>
      </c>
      <c r="F12193" t="s">
        <v>1615</v>
      </c>
      <c r="G12193" t="s">
        <v>129</v>
      </c>
      <c r="H12193" t="s">
        <v>23</v>
      </c>
      <c r="I12193">
        <v>3</v>
      </c>
      <c r="J12193">
        <v>42.83</v>
      </c>
      <c r="K12193">
        <v>128.49</v>
      </c>
    </row>
    <row r="12194" spans="1:12" hidden="1" x14ac:dyDescent="0.2">
      <c r="A12194" t="s">
        <v>97</v>
      </c>
      <c r="B12194" t="s">
        <v>1633</v>
      </c>
      <c r="C12194" t="s">
        <v>1606</v>
      </c>
      <c r="E12194" t="s">
        <v>17</v>
      </c>
      <c r="I12194">
        <v>0</v>
      </c>
      <c r="J12194">
        <v>42.83</v>
      </c>
      <c r="K12194">
        <v>0</v>
      </c>
    </row>
    <row r="12195" spans="1:12" hidden="1" x14ac:dyDescent="0.2">
      <c r="A12195" t="s">
        <v>97</v>
      </c>
      <c r="B12195" t="s">
        <v>1633</v>
      </c>
      <c r="C12195" t="s">
        <v>1606</v>
      </c>
      <c r="E12195" t="s">
        <v>1642</v>
      </c>
      <c r="F12195" t="s">
        <v>1643</v>
      </c>
      <c r="G12195" t="s">
        <v>396</v>
      </c>
      <c r="H12195" t="s">
        <v>180</v>
      </c>
      <c r="I12195">
        <v>2</v>
      </c>
      <c r="J12195">
        <v>42.83</v>
      </c>
      <c r="K12195">
        <v>85.66</v>
      </c>
    </row>
    <row r="12196" spans="1:12" hidden="1" x14ac:dyDescent="0.2">
      <c r="A12196" t="s">
        <v>97</v>
      </c>
      <c r="B12196" t="s">
        <v>1633</v>
      </c>
      <c r="C12196" t="s">
        <v>1606</v>
      </c>
      <c r="E12196" t="s">
        <v>1644</v>
      </c>
      <c r="F12196" t="s">
        <v>1645</v>
      </c>
      <c r="G12196" t="s">
        <v>396</v>
      </c>
      <c r="H12196" t="s">
        <v>64</v>
      </c>
      <c r="I12196">
        <v>0</v>
      </c>
      <c r="J12196">
        <v>42.83</v>
      </c>
      <c r="K12196">
        <v>0</v>
      </c>
    </row>
    <row r="12197" spans="1:12" hidden="1" x14ac:dyDescent="0.2">
      <c r="A12197" t="s">
        <v>97</v>
      </c>
      <c r="B12197" t="s">
        <v>1633</v>
      </c>
      <c r="C12197" t="s">
        <v>1606</v>
      </c>
      <c r="E12197" t="s">
        <v>1646</v>
      </c>
      <c r="F12197" t="s">
        <v>1647</v>
      </c>
      <c r="G12197" t="s">
        <v>31</v>
      </c>
      <c r="H12197" t="s">
        <v>712</v>
      </c>
      <c r="I12197">
        <v>0</v>
      </c>
      <c r="J12197">
        <v>42.83</v>
      </c>
      <c r="K12197">
        <v>0</v>
      </c>
    </row>
    <row r="12198" spans="1:12" hidden="1" x14ac:dyDescent="0.2">
      <c r="A12198" t="s">
        <v>97</v>
      </c>
      <c r="B12198" t="s">
        <v>1633</v>
      </c>
      <c r="C12198" t="s">
        <v>1606</v>
      </c>
      <c r="E12198" t="s">
        <v>46</v>
      </c>
      <c r="I12198">
        <v>0</v>
      </c>
      <c r="J12198">
        <v>42.83</v>
      </c>
      <c r="K12198">
        <v>0</v>
      </c>
    </row>
    <row r="12199" spans="1:12" hidden="1" x14ac:dyDescent="0.2">
      <c r="A12199" t="s">
        <v>97</v>
      </c>
      <c r="B12199" t="s">
        <v>1633</v>
      </c>
      <c r="C12199" t="s">
        <v>1606</v>
      </c>
      <c r="E12199" t="s">
        <v>1648</v>
      </c>
      <c r="F12199" t="s">
        <v>1624</v>
      </c>
      <c r="G12199" t="s">
        <v>129</v>
      </c>
      <c r="H12199" t="s">
        <v>23</v>
      </c>
      <c r="I12199">
        <v>0</v>
      </c>
      <c r="J12199">
        <v>42.83</v>
      </c>
      <c r="K12199">
        <v>0</v>
      </c>
    </row>
    <row r="12200" spans="1:12" hidden="1" x14ac:dyDescent="0.2">
      <c r="A12200" t="s">
        <v>97</v>
      </c>
      <c r="B12200" t="s">
        <v>1633</v>
      </c>
      <c r="C12200" t="s">
        <v>1606</v>
      </c>
      <c r="E12200" t="s">
        <v>1627</v>
      </c>
      <c r="F12200" t="s">
        <v>1626</v>
      </c>
      <c r="G12200" t="s">
        <v>129</v>
      </c>
      <c r="H12200" t="s">
        <v>712</v>
      </c>
      <c r="I12200">
        <v>15.75</v>
      </c>
      <c r="J12200">
        <v>42.83</v>
      </c>
      <c r="K12200">
        <v>674.57249999999999</v>
      </c>
      <c r="L12200" t="s">
        <v>24</v>
      </c>
    </row>
    <row r="12201" spans="1:12" hidden="1" x14ac:dyDescent="0.2">
      <c r="A12201" t="s">
        <v>98</v>
      </c>
      <c r="B12201" t="s">
        <v>1633</v>
      </c>
      <c r="C12201" t="s">
        <v>1606</v>
      </c>
      <c r="E12201" t="s">
        <v>1634</v>
      </c>
      <c r="F12201" t="s">
        <v>1608</v>
      </c>
      <c r="G12201" t="s">
        <v>396</v>
      </c>
      <c r="H12201" t="s">
        <v>180</v>
      </c>
      <c r="I12201">
        <v>2</v>
      </c>
      <c r="J12201">
        <v>42.83</v>
      </c>
      <c r="K12201">
        <v>85.66</v>
      </c>
    </row>
    <row r="12202" spans="1:12" hidden="1" x14ac:dyDescent="0.2">
      <c r="A12202" t="s">
        <v>98</v>
      </c>
      <c r="B12202" t="s">
        <v>1633</v>
      </c>
      <c r="C12202" t="s">
        <v>1606</v>
      </c>
      <c r="E12202" t="s">
        <v>1637</v>
      </c>
      <c r="F12202" t="s">
        <v>1610</v>
      </c>
      <c r="G12202" t="s">
        <v>396</v>
      </c>
      <c r="H12202" t="s">
        <v>64</v>
      </c>
      <c r="I12202">
        <v>21</v>
      </c>
      <c r="J12202">
        <v>42.83</v>
      </c>
      <c r="K12202">
        <v>899.43</v>
      </c>
    </row>
    <row r="12203" spans="1:12" hidden="1" x14ac:dyDescent="0.2">
      <c r="A12203" t="s">
        <v>98</v>
      </c>
      <c r="B12203" t="s">
        <v>1633</v>
      </c>
      <c r="C12203" t="s">
        <v>1606</v>
      </c>
      <c r="E12203" t="s">
        <v>1638</v>
      </c>
      <c r="F12203" t="s">
        <v>1639</v>
      </c>
      <c r="G12203" t="s">
        <v>63</v>
      </c>
      <c r="H12203" t="s">
        <v>1640</v>
      </c>
      <c r="I12203">
        <v>1</v>
      </c>
      <c r="J12203">
        <v>42.83</v>
      </c>
      <c r="K12203">
        <v>42.83</v>
      </c>
    </row>
    <row r="12204" spans="1:12" hidden="1" x14ac:dyDescent="0.2">
      <c r="A12204" t="s">
        <v>98</v>
      </c>
      <c r="B12204" t="s">
        <v>1633</v>
      </c>
      <c r="C12204" t="s">
        <v>1606</v>
      </c>
      <c r="E12204" t="s">
        <v>1617</v>
      </c>
      <c r="F12204" t="s">
        <v>1618</v>
      </c>
      <c r="G12204" t="s">
        <v>129</v>
      </c>
      <c r="H12204" t="s">
        <v>23</v>
      </c>
      <c r="I12204">
        <v>0</v>
      </c>
      <c r="J12204">
        <v>42.83</v>
      </c>
      <c r="K12204">
        <v>0</v>
      </c>
    </row>
    <row r="12205" spans="1:12" hidden="1" x14ac:dyDescent="0.2">
      <c r="A12205" t="s">
        <v>98</v>
      </c>
      <c r="B12205" t="s">
        <v>1633</v>
      </c>
      <c r="C12205" t="s">
        <v>1606</v>
      </c>
      <c r="E12205" t="s">
        <v>1641</v>
      </c>
      <c r="F12205" t="s">
        <v>1615</v>
      </c>
      <c r="G12205" t="s">
        <v>129</v>
      </c>
      <c r="H12205" t="s">
        <v>23</v>
      </c>
      <c r="I12205">
        <v>2</v>
      </c>
      <c r="J12205">
        <v>42.83</v>
      </c>
      <c r="K12205">
        <v>85.66</v>
      </c>
    </row>
    <row r="12206" spans="1:12" hidden="1" x14ac:dyDescent="0.2">
      <c r="A12206" t="s">
        <v>98</v>
      </c>
      <c r="B12206" t="s">
        <v>1633</v>
      </c>
      <c r="C12206" t="s">
        <v>1606</v>
      </c>
      <c r="E12206" t="s">
        <v>17</v>
      </c>
      <c r="I12206">
        <v>0</v>
      </c>
      <c r="J12206">
        <v>42.83</v>
      </c>
      <c r="K12206">
        <v>0</v>
      </c>
    </row>
    <row r="12207" spans="1:12" hidden="1" x14ac:dyDescent="0.2">
      <c r="A12207" t="s">
        <v>98</v>
      </c>
      <c r="B12207" t="s">
        <v>1633</v>
      </c>
      <c r="C12207" t="s">
        <v>1606</v>
      </c>
      <c r="E12207" t="s">
        <v>1642</v>
      </c>
      <c r="F12207" t="s">
        <v>1643</v>
      </c>
      <c r="G12207" t="s">
        <v>396</v>
      </c>
      <c r="H12207" t="s">
        <v>180</v>
      </c>
      <c r="I12207">
        <v>4</v>
      </c>
      <c r="J12207">
        <v>42.83</v>
      </c>
      <c r="K12207">
        <v>171.32</v>
      </c>
    </row>
    <row r="12208" spans="1:12" hidden="1" x14ac:dyDescent="0.2">
      <c r="A12208" t="s">
        <v>98</v>
      </c>
      <c r="B12208" t="s">
        <v>1633</v>
      </c>
      <c r="C12208" t="s">
        <v>1606</v>
      </c>
      <c r="E12208" t="s">
        <v>1644</v>
      </c>
      <c r="F12208" t="s">
        <v>1645</v>
      </c>
      <c r="G12208" t="s">
        <v>396</v>
      </c>
      <c r="H12208" t="s">
        <v>64</v>
      </c>
      <c r="I12208">
        <v>6.75</v>
      </c>
      <c r="J12208">
        <v>42.83</v>
      </c>
      <c r="K12208">
        <v>289.10250000000002</v>
      </c>
    </row>
    <row r="12209" spans="1:12" hidden="1" x14ac:dyDescent="0.2">
      <c r="A12209" t="s">
        <v>98</v>
      </c>
      <c r="B12209" t="s">
        <v>1633</v>
      </c>
      <c r="C12209" t="s">
        <v>1606</v>
      </c>
      <c r="E12209" t="s">
        <v>1646</v>
      </c>
      <c r="F12209" t="s">
        <v>1647</v>
      </c>
      <c r="G12209" t="s">
        <v>31</v>
      </c>
      <c r="H12209" t="s">
        <v>712</v>
      </c>
      <c r="I12209">
        <v>0</v>
      </c>
      <c r="J12209">
        <v>42.83</v>
      </c>
      <c r="K12209">
        <v>0</v>
      </c>
    </row>
    <row r="12210" spans="1:12" hidden="1" x14ac:dyDescent="0.2">
      <c r="A12210" t="s">
        <v>98</v>
      </c>
      <c r="B12210" t="s">
        <v>1633</v>
      </c>
      <c r="C12210" t="s">
        <v>1606</v>
      </c>
      <c r="E12210" t="s">
        <v>46</v>
      </c>
      <c r="I12210">
        <v>0</v>
      </c>
      <c r="J12210">
        <v>42.83</v>
      </c>
      <c r="K12210">
        <v>0</v>
      </c>
    </row>
    <row r="12211" spans="1:12" hidden="1" x14ac:dyDescent="0.2">
      <c r="A12211" t="s">
        <v>98</v>
      </c>
      <c r="B12211" t="s">
        <v>1633</v>
      </c>
      <c r="C12211" t="s">
        <v>1606</v>
      </c>
      <c r="E12211" t="s">
        <v>1648</v>
      </c>
      <c r="F12211" t="s">
        <v>1624</v>
      </c>
      <c r="G12211" t="s">
        <v>129</v>
      </c>
      <c r="H12211" t="s">
        <v>23</v>
      </c>
      <c r="I12211">
        <v>0</v>
      </c>
      <c r="J12211">
        <v>42.83</v>
      </c>
      <c r="K12211">
        <v>0</v>
      </c>
    </row>
    <row r="12212" spans="1:12" hidden="1" x14ac:dyDescent="0.2">
      <c r="A12212" t="s">
        <v>98</v>
      </c>
      <c r="B12212" t="s">
        <v>1633</v>
      </c>
      <c r="C12212" t="s">
        <v>1606</v>
      </c>
      <c r="E12212" t="s">
        <v>1627</v>
      </c>
      <c r="F12212" t="s">
        <v>1626</v>
      </c>
      <c r="G12212" t="s">
        <v>129</v>
      </c>
      <c r="H12212" t="s">
        <v>712</v>
      </c>
      <c r="I12212">
        <v>2</v>
      </c>
      <c r="J12212">
        <v>42.83</v>
      </c>
      <c r="K12212">
        <v>85.66</v>
      </c>
      <c r="L12212" t="s">
        <v>24</v>
      </c>
    </row>
    <row r="12213" spans="1:12" hidden="1" x14ac:dyDescent="0.2">
      <c r="A12213" t="s">
        <v>99</v>
      </c>
      <c r="B12213" t="s">
        <v>1633</v>
      </c>
      <c r="C12213" t="s">
        <v>1606</v>
      </c>
      <c r="E12213" t="s">
        <v>1634</v>
      </c>
      <c r="F12213" t="s">
        <v>1608</v>
      </c>
      <c r="G12213" t="s">
        <v>396</v>
      </c>
      <c r="H12213" t="s">
        <v>180</v>
      </c>
      <c r="I12213">
        <v>0</v>
      </c>
      <c r="J12213">
        <v>42.83</v>
      </c>
      <c r="K12213">
        <v>0</v>
      </c>
    </row>
    <row r="12214" spans="1:12" hidden="1" x14ac:dyDescent="0.2">
      <c r="A12214" t="s">
        <v>99</v>
      </c>
      <c r="B12214" t="s">
        <v>1633</v>
      </c>
      <c r="C12214" t="s">
        <v>1606</v>
      </c>
      <c r="E12214" t="s">
        <v>1637</v>
      </c>
      <c r="F12214" t="s">
        <v>1610</v>
      </c>
      <c r="G12214" t="s">
        <v>396</v>
      </c>
      <c r="H12214" t="s">
        <v>64</v>
      </c>
      <c r="I12214">
        <v>19</v>
      </c>
      <c r="J12214">
        <v>42.83</v>
      </c>
      <c r="K12214">
        <v>813.77</v>
      </c>
    </row>
    <row r="12215" spans="1:12" hidden="1" x14ac:dyDescent="0.2">
      <c r="A12215" t="s">
        <v>99</v>
      </c>
      <c r="B12215" t="s">
        <v>1633</v>
      </c>
      <c r="C12215" t="s">
        <v>1606</v>
      </c>
      <c r="E12215" t="s">
        <v>1638</v>
      </c>
      <c r="F12215" t="s">
        <v>1639</v>
      </c>
      <c r="G12215" t="s">
        <v>63</v>
      </c>
      <c r="H12215" t="s">
        <v>1640</v>
      </c>
      <c r="I12215">
        <v>1</v>
      </c>
      <c r="J12215">
        <v>42.83</v>
      </c>
      <c r="K12215">
        <v>42.83</v>
      </c>
    </row>
    <row r="12216" spans="1:12" hidden="1" x14ac:dyDescent="0.2">
      <c r="A12216" t="s">
        <v>99</v>
      </c>
      <c r="B12216" t="s">
        <v>1633</v>
      </c>
      <c r="C12216" t="s">
        <v>1606</v>
      </c>
      <c r="E12216" t="s">
        <v>1617</v>
      </c>
      <c r="F12216" t="s">
        <v>1618</v>
      </c>
      <c r="G12216" t="s">
        <v>129</v>
      </c>
      <c r="H12216" t="s">
        <v>23</v>
      </c>
      <c r="I12216">
        <v>0</v>
      </c>
      <c r="J12216">
        <v>42.83</v>
      </c>
      <c r="K12216">
        <v>0</v>
      </c>
    </row>
    <row r="12217" spans="1:12" hidden="1" x14ac:dyDescent="0.2">
      <c r="A12217" t="s">
        <v>99</v>
      </c>
      <c r="B12217" t="s">
        <v>1633</v>
      </c>
      <c r="C12217" t="s">
        <v>1606</v>
      </c>
      <c r="E12217" t="s">
        <v>1641</v>
      </c>
      <c r="F12217" t="s">
        <v>1615</v>
      </c>
      <c r="G12217" t="s">
        <v>129</v>
      </c>
      <c r="H12217" t="s">
        <v>23</v>
      </c>
      <c r="I12217">
        <v>4</v>
      </c>
      <c r="J12217">
        <v>42.83</v>
      </c>
      <c r="K12217">
        <v>171.32</v>
      </c>
    </row>
    <row r="12218" spans="1:12" hidden="1" x14ac:dyDescent="0.2">
      <c r="A12218" t="s">
        <v>99</v>
      </c>
      <c r="B12218" t="s">
        <v>1633</v>
      </c>
      <c r="C12218" t="s">
        <v>1606</v>
      </c>
      <c r="E12218" t="s">
        <v>17</v>
      </c>
      <c r="I12218">
        <v>0</v>
      </c>
      <c r="J12218">
        <v>42.83</v>
      </c>
      <c r="K12218">
        <v>0</v>
      </c>
    </row>
    <row r="12219" spans="1:12" hidden="1" x14ac:dyDescent="0.2">
      <c r="A12219" t="s">
        <v>99</v>
      </c>
      <c r="B12219" t="s">
        <v>1633</v>
      </c>
      <c r="C12219" t="s">
        <v>1606</v>
      </c>
      <c r="E12219" t="s">
        <v>1642</v>
      </c>
      <c r="F12219" t="s">
        <v>1643</v>
      </c>
      <c r="G12219" t="s">
        <v>396</v>
      </c>
      <c r="H12219" t="s">
        <v>180</v>
      </c>
      <c r="I12219">
        <v>13</v>
      </c>
      <c r="J12219">
        <v>42.83</v>
      </c>
      <c r="K12219">
        <v>556.79</v>
      </c>
    </row>
    <row r="12220" spans="1:12" hidden="1" x14ac:dyDescent="0.2">
      <c r="A12220" t="s">
        <v>99</v>
      </c>
      <c r="B12220" t="s">
        <v>1633</v>
      </c>
      <c r="C12220" t="s">
        <v>1606</v>
      </c>
      <c r="E12220" t="s">
        <v>1644</v>
      </c>
      <c r="F12220" t="s">
        <v>1645</v>
      </c>
      <c r="G12220" t="s">
        <v>396</v>
      </c>
      <c r="H12220" t="s">
        <v>64</v>
      </c>
      <c r="I12220">
        <v>1.75</v>
      </c>
      <c r="J12220">
        <v>42.83</v>
      </c>
      <c r="K12220">
        <v>74.952500000000001</v>
      </c>
    </row>
    <row r="12221" spans="1:12" hidden="1" x14ac:dyDescent="0.2">
      <c r="A12221" t="s">
        <v>99</v>
      </c>
      <c r="B12221" t="s">
        <v>1633</v>
      </c>
      <c r="C12221" t="s">
        <v>1606</v>
      </c>
      <c r="E12221" t="s">
        <v>1646</v>
      </c>
      <c r="F12221" t="s">
        <v>1647</v>
      </c>
      <c r="G12221" t="s">
        <v>31</v>
      </c>
      <c r="H12221" t="s">
        <v>712</v>
      </c>
      <c r="I12221">
        <v>0</v>
      </c>
      <c r="J12221">
        <v>42.83</v>
      </c>
      <c r="K12221">
        <v>0</v>
      </c>
    </row>
    <row r="12222" spans="1:12" hidden="1" x14ac:dyDescent="0.2">
      <c r="A12222" t="s">
        <v>99</v>
      </c>
      <c r="B12222" t="s">
        <v>1633</v>
      </c>
      <c r="C12222" t="s">
        <v>1606</v>
      </c>
      <c r="E12222" t="s">
        <v>46</v>
      </c>
      <c r="I12222">
        <v>0</v>
      </c>
      <c r="J12222">
        <v>42.83</v>
      </c>
      <c r="K12222">
        <v>0</v>
      </c>
    </row>
    <row r="12223" spans="1:12" hidden="1" x14ac:dyDescent="0.2">
      <c r="A12223" t="s">
        <v>99</v>
      </c>
      <c r="B12223" t="s">
        <v>1633</v>
      </c>
      <c r="C12223" t="s">
        <v>1606</v>
      </c>
      <c r="E12223" t="s">
        <v>1648</v>
      </c>
      <c r="F12223" t="s">
        <v>1624</v>
      </c>
      <c r="G12223" t="s">
        <v>129</v>
      </c>
      <c r="H12223" t="s">
        <v>23</v>
      </c>
      <c r="I12223">
        <v>0</v>
      </c>
      <c r="J12223">
        <v>42.83</v>
      </c>
      <c r="K12223">
        <v>0</v>
      </c>
    </row>
    <row r="12224" spans="1:12" hidden="1" x14ac:dyDescent="0.2">
      <c r="A12224" t="s">
        <v>99</v>
      </c>
      <c r="B12224" t="s">
        <v>1633</v>
      </c>
      <c r="C12224" t="s">
        <v>1606</v>
      </c>
      <c r="E12224" t="s">
        <v>1627</v>
      </c>
      <c r="F12224" t="s">
        <v>1626</v>
      </c>
      <c r="G12224" t="s">
        <v>129</v>
      </c>
      <c r="H12224" t="s">
        <v>712</v>
      </c>
      <c r="I12224">
        <v>0</v>
      </c>
      <c r="J12224">
        <v>42.83</v>
      </c>
      <c r="K12224">
        <v>0</v>
      </c>
      <c r="L12224" t="s">
        <v>24</v>
      </c>
    </row>
    <row r="12225" spans="1:12" hidden="1" x14ac:dyDescent="0.2">
      <c r="A12225" t="s">
        <v>100</v>
      </c>
      <c r="B12225" t="s">
        <v>1633</v>
      </c>
      <c r="C12225" t="s">
        <v>1606</v>
      </c>
      <c r="E12225" t="s">
        <v>1634</v>
      </c>
      <c r="F12225" t="s">
        <v>1608</v>
      </c>
      <c r="G12225" t="s">
        <v>396</v>
      </c>
      <c r="H12225" t="s">
        <v>180</v>
      </c>
      <c r="I12225">
        <v>0</v>
      </c>
      <c r="J12225">
        <v>42.83</v>
      </c>
      <c r="K12225">
        <v>0</v>
      </c>
    </row>
    <row r="12226" spans="1:12" hidden="1" x14ac:dyDescent="0.2">
      <c r="A12226" t="s">
        <v>100</v>
      </c>
      <c r="B12226" t="s">
        <v>1633</v>
      </c>
      <c r="C12226" t="s">
        <v>1606</v>
      </c>
      <c r="E12226" t="s">
        <v>1637</v>
      </c>
      <c r="F12226" t="s">
        <v>1610</v>
      </c>
      <c r="G12226" t="s">
        <v>396</v>
      </c>
      <c r="H12226" t="s">
        <v>64</v>
      </c>
      <c r="I12226">
        <v>0</v>
      </c>
      <c r="J12226">
        <v>42.83</v>
      </c>
      <c r="K12226">
        <v>0</v>
      </c>
    </row>
    <row r="12227" spans="1:12" hidden="1" x14ac:dyDescent="0.2">
      <c r="A12227" t="s">
        <v>100</v>
      </c>
      <c r="B12227" t="s">
        <v>1633</v>
      </c>
      <c r="C12227" t="s">
        <v>1606</v>
      </c>
      <c r="E12227" t="s">
        <v>1638</v>
      </c>
      <c r="F12227" t="s">
        <v>1639</v>
      </c>
      <c r="G12227" t="s">
        <v>63</v>
      </c>
      <c r="H12227" t="s">
        <v>1640</v>
      </c>
      <c r="I12227">
        <v>0</v>
      </c>
      <c r="J12227">
        <v>42.83</v>
      </c>
      <c r="K12227">
        <v>0</v>
      </c>
    </row>
    <row r="12228" spans="1:12" hidden="1" x14ac:dyDescent="0.2">
      <c r="A12228" t="s">
        <v>100</v>
      </c>
      <c r="B12228" t="s">
        <v>1633</v>
      </c>
      <c r="C12228" t="s">
        <v>1606</v>
      </c>
      <c r="E12228" t="s">
        <v>1617</v>
      </c>
      <c r="F12228" t="s">
        <v>1618</v>
      </c>
      <c r="G12228" t="s">
        <v>129</v>
      </c>
      <c r="H12228" t="s">
        <v>23</v>
      </c>
      <c r="I12228">
        <v>0</v>
      </c>
      <c r="J12228">
        <v>42.83</v>
      </c>
      <c r="K12228">
        <v>0</v>
      </c>
    </row>
    <row r="12229" spans="1:12" hidden="1" x14ac:dyDescent="0.2">
      <c r="A12229" t="s">
        <v>100</v>
      </c>
      <c r="B12229" t="s">
        <v>1633</v>
      </c>
      <c r="C12229" t="s">
        <v>1606</v>
      </c>
      <c r="E12229" t="s">
        <v>1641</v>
      </c>
      <c r="F12229" t="s">
        <v>1615</v>
      </c>
      <c r="G12229" t="s">
        <v>129</v>
      </c>
      <c r="H12229" t="s">
        <v>23</v>
      </c>
      <c r="I12229">
        <v>0</v>
      </c>
      <c r="J12229">
        <v>42.83</v>
      </c>
      <c r="K12229">
        <v>0</v>
      </c>
    </row>
    <row r="12230" spans="1:12" hidden="1" x14ac:dyDescent="0.2">
      <c r="A12230" t="s">
        <v>100</v>
      </c>
      <c r="B12230" t="s">
        <v>1633</v>
      </c>
      <c r="C12230" t="s">
        <v>1606</v>
      </c>
      <c r="E12230" t="s">
        <v>17</v>
      </c>
      <c r="I12230">
        <v>38.75</v>
      </c>
      <c r="J12230">
        <v>42.83</v>
      </c>
      <c r="K12230">
        <v>1659.6624999999999</v>
      </c>
    </row>
    <row r="12231" spans="1:12" hidden="1" x14ac:dyDescent="0.2">
      <c r="A12231" t="s">
        <v>100</v>
      </c>
      <c r="B12231" t="s">
        <v>1633</v>
      </c>
      <c r="C12231" t="s">
        <v>1606</v>
      </c>
      <c r="E12231" t="s">
        <v>1642</v>
      </c>
      <c r="F12231" t="s">
        <v>1643</v>
      </c>
      <c r="G12231" t="s">
        <v>396</v>
      </c>
      <c r="H12231" t="s">
        <v>180</v>
      </c>
      <c r="I12231">
        <v>0</v>
      </c>
      <c r="J12231">
        <v>42.83</v>
      </c>
      <c r="K12231">
        <v>0</v>
      </c>
    </row>
    <row r="12232" spans="1:12" hidden="1" x14ac:dyDescent="0.2">
      <c r="A12232" t="s">
        <v>100</v>
      </c>
      <c r="B12232" t="s">
        <v>1633</v>
      </c>
      <c r="C12232" t="s">
        <v>1606</v>
      </c>
      <c r="E12232" t="s">
        <v>1644</v>
      </c>
      <c r="F12232" t="s">
        <v>1645</v>
      </c>
      <c r="G12232" t="s">
        <v>396</v>
      </c>
      <c r="H12232" t="s">
        <v>64</v>
      </c>
      <c r="I12232">
        <v>0</v>
      </c>
      <c r="J12232">
        <v>42.83</v>
      </c>
      <c r="K12232">
        <v>0</v>
      </c>
    </row>
    <row r="12233" spans="1:12" hidden="1" x14ac:dyDescent="0.2">
      <c r="A12233" t="s">
        <v>100</v>
      </c>
      <c r="B12233" t="s">
        <v>1633</v>
      </c>
      <c r="C12233" t="s">
        <v>1606</v>
      </c>
      <c r="E12233" t="s">
        <v>1646</v>
      </c>
      <c r="F12233" t="s">
        <v>1647</v>
      </c>
      <c r="G12233" t="s">
        <v>31</v>
      </c>
      <c r="H12233" t="s">
        <v>712</v>
      </c>
      <c r="I12233">
        <v>0</v>
      </c>
      <c r="J12233">
        <v>42.83</v>
      </c>
      <c r="K12233">
        <v>0</v>
      </c>
    </row>
    <row r="12234" spans="1:12" hidden="1" x14ac:dyDescent="0.2">
      <c r="A12234" t="s">
        <v>100</v>
      </c>
      <c r="B12234" t="s">
        <v>1633</v>
      </c>
      <c r="C12234" t="s">
        <v>1606</v>
      </c>
      <c r="E12234" t="s">
        <v>46</v>
      </c>
      <c r="I12234">
        <v>0</v>
      </c>
      <c r="J12234">
        <v>42.83</v>
      </c>
      <c r="K12234">
        <v>0</v>
      </c>
    </row>
    <row r="12235" spans="1:12" hidden="1" x14ac:dyDescent="0.2">
      <c r="A12235" t="s">
        <v>100</v>
      </c>
      <c r="B12235" t="s">
        <v>1633</v>
      </c>
      <c r="C12235" t="s">
        <v>1606</v>
      </c>
      <c r="E12235" t="s">
        <v>1648</v>
      </c>
      <c r="F12235" t="s">
        <v>1624</v>
      </c>
      <c r="G12235" t="s">
        <v>129</v>
      </c>
      <c r="H12235" t="s">
        <v>23</v>
      </c>
      <c r="I12235">
        <v>0</v>
      </c>
      <c r="J12235">
        <v>42.83</v>
      </c>
      <c r="K12235">
        <v>0</v>
      </c>
    </row>
    <row r="12236" spans="1:12" hidden="1" x14ac:dyDescent="0.2">
      <c r="A12236" t="s">
        <v>100</v>
      </c>
      <c r="B12236" t="s">
        <v>1633</v>
      </c>
      <c r="C12236" t="s">
        <v>1606</v>
      </c>
      <c r="E12236" t="s">
        <v>1627</v>
      </c>
      <c r="F12236" t="s">
        <v>1626</v>
      </c>
      <c r="G12236" t="s">
        <v>129</v>
      </c>
      <c r="H12236" t="s">
        <v>712</v>
      </c>
      <c r="I12236">
        <v>0</v>
      </c>
      <c r="J12236">
        <v>42.83</v>
      </c>
      <c r="K12236">
        <v>0</v>
      </c>
      <c r="L12236" t="s">
        <v>24</v>
      </c>
    </row>
    <row r="12237" spans="1:12" hidden="1" x14ac:dyDescent="0.2">
      <c r="A12237" t="s">
        <v>101</v>
      </c>
      <c r="B12237" t="s">
        <v>1633</v>
      </c>
      <c r="C12237" t="s">
        <v>1606</v>
      </c>
      <c r="E12237" t="s">
        <v>1634</v>
      </c>
      <c r="F12237" t="s">
        <v>1608</v>
      </c>
      <c r="G12237" t="s">
        <v>396</v>
      </c>
      <c r="H12237" t="s">
        <v>180</v>
      </c>
      <c r="I12237">
        <v>0</v>
      </c>
      <c r="J12237">
        <v>42.83</v>
      </c>
      <c r="K12237">
        <v>0</v>
      </c>
    </row>
    <row r="12238" spans="1:12" hidden="1" x14ac:dyDescent="0.2">
      <c r="A12238" t="s">
        <v>101</v>
      </c>
      <c r="B12238" t="s">
        <v>1633</v>
      </c>
      <c r="C12238" t="s">
        <v>1606</v>
      </c>
      <c r="E12238" t="s">
        <v>1637</v>
      </c>
      <c r="F12238" t="s">
        <v>1610</v>
      </c>
      <c r="G12238" t="s">
        <v>396</v>
      </c>
      <c r="H12238" t="s">
        <v>64</v>
      </c>
      <c r="I12238">
        <v>15</v>
      </c>
      <c r="J12238">
        <v>42.83</v>
      </c>
      <c r="K12238">
        <v>642.45000000000005</v>
      </c>
    </row>
    <row r="12239" spans="1:12" hidden="1" x14ac:dyDescent="0.2">
      <c r="A12239" t="s">
        <v>101</v>
      </c>
      <c r="B12239" t="s">
        <v>1633</v>
      </c>
      <c r="C12239" t="s">
        <v>1606</v>
      </c>
      <c r="E12239" t="s">
        <v>1638</v>
      </c>
      <c r="F12239" t="s">
        <v>1639</v>
      </c>
      <c r="G12239" t="s">
        <v>63</v>
      </c>
      <c r="H12239" t="s">
        <v>1640</v>
      </c>
      <c r="I12239">
        <v>0</v>
      </c>
      <c r="J12239">
        <v>42.83</v>
      </c>
      <c r="K12239">
        <v>0</v>
      </c>
    </row>
    <row r="12240" spans="1:12" hidden="1" x14ac:dyDescent="0.2">
      <c r="A12240" t="s">
        <v>101</v>
      </c>
      <c r="B12240" t="s">
        <v>1633</v>
      </c>
      <c r="C12240" t="s">
        <v>1606</v>
      </c>
      <c r="E12240" t="s">
        <v>1617</v>
      </c>
      <c r="F12240" t="s">
        <v>1618</v>
      </c>
      <c r="G12240" t="s">
        <v>129</v>
      </c>
      <c r="H12240" t="s">
        <v>23</v>
      </c>
      <c r="I12240">
        <v>0</v>
      </c>
      <c r="J12240">
        <v>42.83</v>
      </c>
      <c r="K12240">
        <v>0</v>
      </c>
    </row>
    <row r="12241" spans="1:12" hidden="1" x14ac:dyDescent="0.2">
      <c r="A12241" t="s">
        <v>101</v>
      </c>
      <c r="B12241" t="s">
        <v>1633</v>
      </c>
      <c r="C12241" t="s">
        <v>1606</v>
      </c>
      <c r="E12241" t="s">
        <v>1641</v>
      </c>
      <c r="F12241" t="s">
        <v>1615</v>
      </c>
      <c r="G12241" t="s">
        <v>129</v>
      </c>
      <c r="H12241" t="s">
        <v>23</v>
      </c>
      <c r="I12241">
        <v>4</v>
      </c>
      <c r="J12241">
        <v>42.83</v>
      </c>
      <c r="K12241">
        <v>171.32</v>
      </c>
    </row>
    <row r="12242" spans="1:12" hidden="1" x14ac:dyDescent="0.2">
      <c r="A12242" t="s">
        <v>101</v>
      </c>
      <c r="B12242" t="s">
        <v>1633</v>
      </c>
      <c r="C12242" t="s">
        <v>1606</v>
      </c>
      <c r="E12242" t="s">
        <v>17</v>
      </c>
      <c r="I12242">
        <v>0</v>
      </c>
      <c r="J12242">
        <v>42.83</v>
      </c>
      <c r="K12242">
        <v>0</v>
      </c>
    </row>
    <row r="12243" spans="1:12" hidden="1" x14ac:dyDescent="0.2">
      <c r="A12243" t="s">
        <v>101</v>
      </c>
      <c r="B12243" t="s">
        <v>1633</v>
      </c>
      <c r="C12243" t="s">
        <v>1606</v>
      </c>
      <c r="E12243" t="s">
        <v>1642</v>
      </c>
      <c r="F12243" t="s">
        <v>1643</v>
      </c>
      <c r="G12243" t="s">
        <v>396</v>
      </c>
      <c r="H12243" t="s">
        <v>180</v>
      </c>
      <c r="I12243">
        <v>2</v>
      </c>
      <c r="J12243">
        <v>42.83</v>
      </c>
      <c r="K12243">
        <v>85.66</v>
      </c>
    </row>
    <row r="12244" spans="1:12" hidden="1" x14ac:dyDescent="0.2">
      <c r="A12244" t="s">
        <v>101</v>
      </c>
      <c r="B12244" t="s">
        <v>1633</v>
      </c>
      <c r="C12244" t="s">
        <v>1606</v>
      </c>
      <c r="E12244" t="s">
        <v>1644</v>
      </c>
      <c r="F12244" t="s">
        <v>1645</v>
      </c>
      <c r="G12244" t="s">
        <v>396</v>
      </c>
      <c r="H12244" t="s">
        <v>64</v>
      </c>
      <c r="I12244">
        <v>10</v>
      </c>
      <c r="J12244">
        <v>42.83</v>
      </c>
      <c r="K12244">
        <v>428.3</v>
      </c>
    </row>
    <row r="12245" spans="1:12" hidden="1" x14ac:dyDescent="0.2">
      <c r="A12245" t="s">
        <v>101</v>
      </c>
      <c r="B12245" t="s">
        <v>1633</v>
      </c>
      <c r="C12245" t="s">
        <v>1606</v>
      </c>
      <c r="E12245" t="s">
        <v>1646</v>
      </c>
      <c r="F12245" t="s">
        <v>1647</v>
      </c>
      <c r="G12245" t="s">
        <v>31</v>
      </c>
      <c r="H12245" t="s">
        <v>712</v>
      </c>
      <c r="I12245">
        <v>0</v>
      </c>
      <c r="J12245">
        <v>42.83</v>
      </c>
      <c r="K12245">
        <v>0</v>
      </c>
    </row>
    <row r="12246" spans="1:12" hidden="1" x14ac:dyDescent="0.2">
      <c r="A12246" t="s">
        <v>101</v>
      </c>
      <c r="B12246" t="s">
        <v>1633</v>
      </c>
      <c r="C12246" t="s">
        <v>1606</v>
      </c>
      <c r="E12246" t="s">
        <v>46</v>
      </c>
      <c r="I12246">
        <v>0</v>
      </c>
      <c r="J12246">
        <v>42.83</v>
      </c>
      <c r="K12246">
        <v>0</v>
      </c>
    </row>
    <row r="12247" spans="1:12" hidden="1" x14ac:dyDescent="0.2">
      <c r="A12247" t="s">
        <v>101</v>
      </c>
      <c r="B12247" t="s">
        <v>1633</v>
      </c>
      <c r="C12247" t="s">
        <v>1606</v>
      </c>
      <c r="E12247" t="s">
        <v>1648</v>
      </c>
      <c r="F12247" t="s">
        <v>1624</v>
      </c>
      <c r="G12247" t="s">
        <v>129</v>
      </c>
      <c r="H12247" t="s">
        <v>23</v>
      </c>
      <c r="I12247">
        <v>0</v>
      </c>
      <c r="J12247">
        <v>42.83</v>
      </c>
      <c r="K12247">
        <v>0</v>
      </c>
    </row>
    <row r="12248" spans="1:12" hidden="1" x14ac:dyDescent="0.2">
      <c r="A12248" t="s">
        <v>101</v>
      </c>
      <c r="B12248" t="s">
        <v>1633</v>
      </c>
      <c r="C12248" t="s">
        <v>1606</v>
      </c>
      <c r="E12248" t="s">
        <v>1627</v>
      </c>
      <c r="F12248" t="s">
        <v>1626</v>
      </c>
      <c r="G12248" t="s">
        <v>129</v>
      </c>
      <c r="H12248" t="s">
        <v>712</v>
      </c>
      <c r="I12248">
        <v>0</v>
      </c>
      <c r="J12248">
        <v>42.83</v>
      </c>
      <c r="K12248">
        <v>0</v>
      </c>
      <c r="L12248" t="s">
        <v>24</v>
      </c>
    </row>
    <row r="12249" spans="1:12" hidden="1" x14ac:dyDescent="0.2">
      <c r="A12249" t="s">
        <v>102</v>
      </c>
      <c r="B12249" t="s">
        <v>1633</v>
      </c>
      <c r="C12249" t="s">
        <v>1606</v>
      </c>
      <c r="E12249" t="s">
        <v>1634</v>
      </c>
      <c r="F12249" t="s">
        <v>1608</v>
      </c>
      <c r="G12249" t="s">
        <v>396</v>
      </c>
      <c r="H12249" t="s">
        <v>180</v>
      </c>
      <c r="I12249">
        <v>0</v>
      </c>
      <c r="J12249">
        <v>42.83</v>
      </c>
      <c r="K12249">
        <v>0</v>
      </c>
    </row>
    <row r="12250" spans="1:12" hidden="1" x14ac:dyDescent="0.2">
      <c r="A12250" t="s">
        <v>102</v>
      </c>
      <c r="B12250" t="s">
        <v>1633</v>
      </c>
      <c r="C12250" t="s">
        <v>1606</v>
      </c>
      <c r="E12250" t="s">
        <v>1637</v>
      </c>
      <c r="F12250" t="s">
        <v>1610</v>
      </c>
      <c r="G12250" t="s">
        <v>396</v>
      </c>
      <c r="H12250" t="s">
        <v>64</v>
      </c>
      <c r="I12250">
        <v>14.75</v>
      </c>
      <c r="J12250">
        <v>42.83</v>
      </c>
      <c r="K12250">
        <v>631.74249999999995</v>
      </c>
    </row>
    <row r="12251" spans="1:12" hidden="1" x14ac:dyDescent="0.2">
      <c r="A12251" t="s">
        <v>102</v>
      </c>
      <c r="B12251" t="s">
        <v>1633</v>
      </c>
      <c r="C12251" t="s">
        <v>1606</v>
      </c>
      <c r="E12251" t="s">
        <v>1638</v>
      </c>
      <c r="F12251" t="s">
        <v>1639</v>
      </c>
      <c r="G12251" t="s">
        <v>63</v>
      </c>
      <c r="H12251" t="s">
        <v>1640</v>
      </c>
      <c r="I12251">
        <v>3</v>
      </c>
      <c r="J12251">
        <v>42.83</v>
      </c>
      <c r="K12251">
        <v>128.49</v>
      </c>
    </row>
    <row r="12252" spans="1:12" hidden="1" x14ac:dyDescent="0.2">
      <c r="A12252" t="s">
        <v>102</v>
      </c>
      <c r="B12252" t="s">
        <v>1633</v>
      </c>
      <c r="C12252" t="s">
        <v>1606</v>
      </c>
      <c r="E12252" t="s">
        <v>1617</v>
      </c>
      <c r="F12252" t="s">
        <v>1618</v>
      </c>
      <c r="G12252" t="s">
        <v>129</v>
      </c>
      <c r="H12252" t="s">
        <v>23</v>
      </c>
      <c r="I12252">
        <v>0</v>
      </c>
      <c r="J12252">
        <v>42.83</v>
      </c>
      <c r="K12252">
        <v>0</v>
      </c>
    </row>
    <row r="12253" spans="1:12" hidden="1" x14ac:dyDescent="0.2">
      <c r="A12253" t="s">
        <v>102</v>
      </c>
      <c r="B12253" t="s">
        <v>1633</v>
      </c>
      <c r="C12253" t="s">
        <v>1606</v>
      </c>
      <c r="E12253" t="s">
        <v>1641</v>
      </c>
      <c r="F12253" t="s">
        <v>1615</v>
      </c>
      <c r="G12253" t="s">
        <v>129</v>
      </c>
      <c r="H12253" t="s">
        <v>23</v>
      </c>
      <c r="I12253">
        <v>2</v>
      </c>
      <c r="J12253">
        <v>42.83</v>
      </c>
      <c r="K12253">
        <v>85.66</v>
      </c>
    </row>
    <row r="12254" spans="1:12" hidden="1" x14ac:dyDescent="0.2">
      <c r="A12254" t="s">
        <v>102</v>
      </c>
      <c r="B12254" t="s">
        <v>1633</v>
      </c>
      <c r="C12254" t="s">
        <v>1606</v>
      </c>
      <c r="E12254" t="s">
        <v>17</v>
      </c>
      <c r="I12254">
        <v>0</v>
      </c>
      <c r="J12254">
        <v>42.83</v>
      </c>
      <c r="K12254">
        <v>0</v>
      </c>
    </row>
    <row r="12255" spans="1:12" hidden="1" x14ac:dyDescent="0.2">
      <c r="A12255" t="s">
        <v>102</v>
      </c>
      <c r="B12255" t="s">
        <v>1633</v>
      </c>
      <c r="C12255" t="s">
        <v>1606</v>
      </c>
      <c r="E12255" t="s">
        <v>1642</v>
      </c>
      <c r="F12255" t="s">
        <v>1643</v>
      </c>
      <c r="G12255" t="s">
        <v>396</v>
      </c>
      <c r="H12255" t="s">
        <v>180</v>
      </c>
      <c r="I12255">
        <v>7</v>
      </c>
      <c r="J12255">
        <v>42.83</v>
      </c>
      <c r="K12255">
        <v>299.81</v>
      </c>
    </row>
    <row r="12256" spans="1:12" hidden="1" x14ac:dyDescent="0.2">
      <c r="A12256" t="s">
        <v>102</v>
      </c>
      <c r="B12256" t="s">
        <v>1633</v>
      </c>
      <c r="C12256" t="s">
        <v>1606</v>
      </c>
      <c r="E12256" t="s">
        <v>1644</v>
      </c>
      <c r="F12256" t="s">
        <v>1645</v>
      </c>
      <c r="G12256" t="s">
        <v>396</v>
      </c>
      <c r="H12256" t="s">
        <v>64</v>
      </c>
      <c r="I12256">
        <v>12</v>
      </c>
      <c r="J12256">
        <v>42.83</v>
      </c>
      <c r="K12256">
        <v>513.96</v>
      </c>
    </row>
    <row r="12257" spans="1:12" hidden="1" x14ac:dyDescent="0.2">
      <c r="A12257" t="s">
        <v>102</v>
      </c>
      <c r="B12257" t="s">
        <v>1633</v>
      </c>
      <c r="C12257" t="s">
        <v>1606</v>
      </c>
      <c r="E12257" t="s">
        <v>1646</v>
      </c>
      <c r="F12257" t="s">
        <v>1647</v>
      </c>
      <c r="G12257" t="s">
        <v>31</v>
      </c>
      <c r="H12257" t="s">
        <v>712</v>
      </c>
      <c r="I12257">
        <v>0</v>
      </c>
      <c r="J12257">
        <v>42.83</v>
      </c>
      <c r="K12257">
        <v>0</v>
      </c>
    </row>
    <row r="12258" spans="1:12" hidden="1" x14ac:dyDescent="0.2">
      <c r="A12258" t="s">
        <v>102</v>
      </c>
      <c r="B12258" t="s">
        <v>1633</v>
      </c>
      <c r="C12258" t="s">
        <v>1606</v>
      </c>
      <c r="E12258" t="s">
        <v>46</v>
      </c>
      <c r="I12258">
        <v>0</v>
      </c>
      <c r="J12258">
        <v>42.83</v>
      </c>
      <c r="K12258">
        <v>0</v>
      </c>
    </row>
    <row r="12259" spans="1:12" hidden="1" x14ac:dyDescent="0.2">
      <c r="A12259" t="s">
        <v>102</v>
      </c>
      <c r="B12259" t="s">
        <v>1633</v>
      </c>
      <c r="C12259" t="s">
        <v>1606</v>
      </c>
      <c r="E12259" t="s">
        <v>1648</v>
      </c>
      <c r="F12259" t="s">
        <v>1624</v>
      </c>
      <c r="G12259" t="s">
        <v>129</v>
      </c>
      <c r="H12259" t="s">
        <v>23</v>
      </c>
      <c r="I12259">
        <v>0</v>
      </c>
      <c r="J12259">
        <v>42.83</v>
      </c>
      <c r="K12259">
        <v>0</v>
      </c>
    </row>
    <row r="12260" spans="1:12" hidden="1" x14ac:dyDescent="0.2">
      <c r="A12260" t="s">
        <v>102</v>
      </c>
      <c r="B12260" t="s">
        <v>1633</v>
      </c>
      <c r="C12260" t="s">
        <v>1606</v>
      </c>
      <c r="E12260" t="s">
        <v>1627</v>
      </c>
      <c r="F12260" t="s">
        <v>1626</v>
      </c>
      <c r="G12260" t="s">
        <v>129</v>
      </c>
      <c r="H12260" t="s">
        <v>712</v>
      </c>
      <c r="I12260">
        <v>0</v>
      </c>
      <c r="J12260">
        <v>42.83</v>
      </c>
      <c r="K12260">
        <v>0</v>
      </c>
      <c r="L12260" t="s">
        <v>24</v>
      </c>
    </row>
    <row r="12261" spans="1:12" hidden="1" x14ac:dyDescent="0.2">
      <c r="A12261" t="s">
        <v>103</v>
      </c>
      <c r="B12261" t="s">
        <v>1633</v>
      </c>
      <c r="C12261" t="s">
        <v>1606</v>
      </c>
      <c r="E12261" t="s">
        <v>1634</v>
      </c>
      <c r="F12261" t="s">
        <v>1608</v>
      </c>
      <c r="G12261" t="s">
        <v>396</v>
      </c>
      <c r="H12261" t="s">
        <v>180</v>
      </c>
      <c r="I12261">
        <v>0</v>
      </c>
      <c r="J12261">
        <v>42.83</v>
      </c>
      <c r="K12261">
        <v>0</v>
      </c>
    </row>
    <row r="12262" spans="1:12" hidden="1" x14ac:dyDescent="0.2">
      <c r="A12262" t="s">
        <v>103</v>
      </c>
      <c r="B12262" t="s">
        <v>1633</v>
      </c>
      <c r="C12262" t="s">
        <v>1606</v>
      </c>
      <c r="E12262" t="s">
        <v>1637</v>
      </c>
      <c r="F12262" t="s">
        <v>1610</v>
      </c>
      <c r="G12262" t="s">
        <v>396</v>
      </c>
      <c r="H12262" t="s">
        <v>64</v>
      </c>
      <c r="I12262">
        <v>29</v>
      </c>
      <c r="J12262">
        <v>42.83</v>
      </c>
      <c r="K12262">
        <v>1242.07</v>
      </c>
    </row>
    <row r="12263" spans="1:12" hidden="1" x14ac:dyDescent="0.2">
      <c r="A12263" t="s">
        <v>103</v>
      </c>
      <c r="B12263" t="s">
        <v>1633</v>
      </c>
      <c r="C12263" t="s">
        <v>1606</v>
      </c>
      <c r="E12263" t="s">
        <v>1638</v>
      </c>
      <c r="F12263" t="s">
        <v>1639</v>
      </c>
      <c r="G12263" t="s">
        <v>63</v>
      </c>
      <c r="H12263" t="s">
        <v>1640</v>
      </c>
      <c r="I12263">
        <v>0</v>
      </c>
      <c r="J12263">
        <v>42.83</v>
      </c>
      <c r="K12263">
        <v>0</v>
      </c>
    </row>
    <row r="12264" spans="1:12" hidden="1" x14ac:dyDescent="0.2">
      <c r="A12264" t="s">
        <v>103</v>
      </c>
      <c r="B12264" t="s">
        <v>1633</v>
      </c>
      <c r="C12264" t="s">
        <v>1606</v>
      </c>
      <c r="E12264" t="s">
        <v>1617</v>
      </c>
      <c r="F12264" t="s">
        <v>1618</v>
      </c>
      <c r="G12264" t="s">
        <v>129</v>
      </c>
      <c r="H12264" t="s">
        <v>23</v>
      </c>
      <c r="I12264">
        <v>0</v>
      </c>
      <c r="J12264">
        <v>42.83</v>
      </c>
      <c r="K12264">
        <v>0</v>
      </c>
    </row>
    <row r="12265" spans="1:12" hidden="1" x14ac:dyDescent="0.2">
      <c r="A12265" t="s">
        <v>103</v>
      </c>
      <c r="B12265" t="s">
        <v>1633</v>
      </c>
      <c r="C12265" t="s">
        <v>1606</v>
      </c>
      <c r="E12265" t="s">
        <v>1641</v>
      </c>
      <c r="F12265" t="s">
        <v>1615</v>
      </c>
      <c r="G12265" t="s">
        <v>129</v>
      </c>
      <c r="H12265" t="s">
        <v>23</v>
      </c>
      <c r="I12265">
        <v>0</v>
      </c>
      <c r="J12265">
        <v>42.83</v>
      </c>
      <c r="K12265">
        <v>0</v>
      </c>
    </row>
    <row r="12266" spans="1:12" hidden="1" x14ac:dyDescent="0.2">
      <c r="A12266" t="s">
        <v>103</v>
      </c>
      <c r="B12266" t="s">
        <v>1633</v>
      </c>
      <c r="C12266" t="s">
        <v>1606</v>
      </c>
      <c r="E12266" t="s">
        <v>17</v>
      </c>
      <c r="I12266">
        <v>0</v>
      </c>
      <c r="J12266">
        <v>42.83</v>
      </c>
      <c r="K12266">
        <v>0</v>
      </c>
    </row>
    <row r="12267" spans="1:12" hidden="1" x14ac:dyDescent="0.2">
      <c r="A12267" t="s">
        <v>103</v>
      </c>
      <c r="B12267" t="s">
        <v>1633</v>
      </c>
      <c r="C12267" t="s">
        <v>1606</v>
      </c>
      <c r="E12267" t="s">
        <v>1642</v>
      </c>
      <c r="F12267" t="s">
        <v>1643</v>
      </c>
      <c r="G12267" t="s">
        <v>396</v>
      </c>
      <c r="H12267" t="s">
        <v>180</v>
      </c>
      <c r="I12267">
        <v>5</v>
      </c>
      <c r="J12267">
        <v>42.83</v>
      </c>
      <c r="K12267">
        <v>214.15</v>
      </c>
    </row>
    <row r="12268" spans="1:12" hidden="1" x14ac:dyDescent="0.2">
      <c r="A12268" t="s">
        <v>103</v>
      </c>
      <c r="B12268" t="s">
        <v>1633</v>
      </c>
      <c r="C12268" t="s">
        <v>1606</v>
      </c>
      <c r="E12268" t="s">
        <v>1644</v>
      </c>
      <c r="F12268" t="s">
        <v>1645</v>
      </c>
      <c r="G12268" t="s">
        <v>396</v>
      </c>
      <c r="H12268" t="s">
        <v>64</v>
      </c>
      <c r="I12268">
        <v>3.75</v>
      </c>
      <c r="J12268">
        <v>42.83</v>
      </c>
      <c r="K12268">
        <v>160.61250000000001</v>
      </c>
    </row>
    <row r="12269" spans="1:12" hidden="1" x14ac:dyDescent="0.2">
      <c r="A12269" t="s">
        <v>103</v>
      </c>
      <c r="B12269" t="s">
        <v>1633</v>
      </c>
      <c r="C12269" t="s">
        <v>1606</v>
      </c>
      <c r="E12269" t="s">
        <v>1646</v>
      </c>
      <c r="F12269" t="s">
        <v>1647</v>
      </c>
      <c r="G12269" t="s">
        <v>31</v>
      </c>
      <c r="H12269" t="s">
        <v>712</v>
      </c>
      <c r="I12269">
        <v>0</v>
      </c>
      <c r="J12269">
        <v>42.83</v>
      </c>
      <c r="K12269">
        <v>0</v>
      </c>
    </row>
    <row r="12270" spans="1:12" hidden="1" x14ac:dyDescent="0.2">
      <c r="A12270" t="s">
        <v>103</v>
      </c>
      <c r="B12270" t="s">
        <v>1633</v>
      </c>
      <c r="C12270" t="s">
        <v>1606</v>
      </c>
      <c r="E12270" t="s">
        <v>46</v>
      </c>
      <c r="I12270">
        <v>0</v>
      </c>
      <c r="J12270">
        <v>42.83</v>
      </c>
      <c r="K12270">
        <v>0</v>
      </c>
    </row>
    <row r="12271" spans="1:12" hidden="1" x14ac:dyDescent="0.2">
      <c r="A12271" t="s">
        <v>103</v>
      </c>
      <c r="B12271" t="s">
        <v>1633</v>
      </c>
      <c r="C12271" t="s">
        <v>1606</v>
      </c>
      <c r="E12271" t="s">
        <v>1648</v>
      </c>
      <c r="F12271" t="s">
        <v>1624</v>
      </c>
      <c r="G12271" t="s">
        <v>129</v>
      </c>
      <c r="H12271" t="s">
        <v>23</v>
      </c>
      <c r="I12271">
        <v>0</v>
      </c>
      <c r="J12271">
        <v>42.83</v>
      </c>
      <c r="K12271">
        <v>0</v>
      </c>
    </row>
    <row r="12272" spans="1:12" hidden="1" x14ac:dyDescent="0.2">
      <c r="A12272" t="s">
        <v>103</v>
      </c>
      <c r="B12272" t="s">
        <v>1633</v>
      </c>
      <c r="C12272" t="s">
        <v>1606</v>
      </c>
      <c r="E12272" t="s">
        <v>1627</v>
      </c>
      <c r="F12272" t="s">
        <v>1626</v>
      </c>
      <c r="G12272" t="s">
        <v>129</v>
      </c>
      <c r="H12272" t="s">
        <v>712</v>
      </c>
      <c r="I12272">
        <v>1</v>
      </c>
      <c r="J12272">
        <v>42.83</v>
      </c>
      <c r="K12272">
        <v>42.83</v>
      </c>
      <c r="L12272" t="s">
        <v>24</v>
      </c>
    </row>
    <row r="12273" spans="1:12" hidden="1" x14ac:dyDescent="0.2">
      <c r="A12273" t="s">
        <v>104</v>
      </c>
      <c r="B12273" t="s">
        <v>1633</v>
      </c>
      <c r="C12273" t="s">
        <v>1606</v>
      </c>
      <c r="E12273" t="s">
        <v>1634</v>
      </c>
      <c r="F12273" t="s">
        <v>1608</v>
      </c>
      <c r="G12273" t="s">
        <v>396</v>
      </c>
      <c r="H12273" t="s">
        <v>180</v>
      </c>
      <c r="I12273">
        <v>0</v>
      </c>
      <c r="J12273">
        <v>42.83</v>
      </c>
      <c r="K12273">
        <v>0</v>
      </c>
    </row>
    <row r="12274" spans="1:12" hidden="1" x14ac:dyDescent="0.2">
      <c r="A12274" t="s">
        <v>104</v>
      </c>
      <c r="B12274" t="s">
        <v>1633</v>
      </c>
      <c r="C12274" t="s">
        <v>1606</v>
      </c>
      <c r="E12274" t="s">
        <v>1637</v>
      </c>
      <c r="F12274" t="s">
        <v>1610</v>
      </c>
      <c r="G12274" t="s">
        <v>396</v>
      </c>
      <c r="H12274" t="s">
        <v>64</v>
      </c>
      <c r="I12274">
        <v>16</v>
      </c>
      <c r="J12274">
        <v>42.83</v>
      </c>
      <c r="K12274">
        <v>685.28</v>
      </c>
    </row>
    <row r="12275" spans="1:12" hidden="1" x14ac:dyDescent="0.2">
      <c r="A12275" t="s">
        <v>104</v>
      </c>
      <c r="B12275" t="s">
        <v>1633</v>
      </c>
      <c r="C12275" t="s">
        <v>1606</v>
      </c>
      <c r="E12275" t="s">
        <v>1638</v>
      </c>
      <c r="F12275" t="s">
        <v>1639</v>
      </c>
      <c r="G12275" t="s">
        <v>63</v>
      </c>
      <c r="H12275" t="s">
        <v>1640</v>
      </c>
      <c r="I12275">
        <v>1.5</v>
      </c>
      <c r="J12275">
        <v>42.83</v>
      </c>
      <c r="K12275">
        <v>64.245000000000005</v>
      </c>
    </row>
    <row r="12276" spans="1:12" hidden="1" x14ac:dyDescent="0.2">
      <c r="A12276" t="s">
        <v>104</v>
      </c>
      <c r="B12276" t="s">
        <v>1633</v>
      </c>
      <c r="C12276" t="s">
        <v>1606</v>
      </c>
      <c r="E12276" t="s">
        <v>1617</v>
      </c>
      <c r="F12276" t="s">
        <v>1618</v>
      </c>
      <c r="G12276" t="s">
        <v>129</v>
      </c>
      <c r="H12276" t="s">
        <v>23</v>
      </c>
      <c r="I12276">
        <v>0</v>
      </c>
      <c r="J12276">
        <v>42.83</v>
      </c>
      <c r="K12276">
        <v>0</v>
      </c>
    </row>
    <row r="12277" spans="1:12" hidden="1" x14ac:dyDescent="0.2">
      <c r="A12277" t="s">
        <v>104</v>
      </c>
      <c r="B12277" t="s">
        <v>1633</v>
      </c>
      <c r="C12277" t="s">
        <v>1606</v>
      </c>
      <c r="E12277" t="s">
        <v>1641</v>
      </c>
      <c r="F12277" t="s">
        <v>1615</v>
      </c>
      <c r="G12277" t="s">
        <v>129</v>
      </c>
      <c r="H12277" t="s">
        <v>23</v>
      </c>
      <c r="I12277">
        <v>7</v>
      </c>
      <c r="J12277">
        <v>42.83</v>
      </c>
      <c r="K12277">
        <v>299.81</v>
      </c>
    </row>
    <row r="12278" spans="1:12" hidden="1" x14ac:dyDescent="0.2">
      <c r="A12278" t="s">
        <v>104</v>
      </c>
      <c r="B12278" t="s">
        <v>1633</v>
      </c>
      <c r="C12278" t="s">
        <v>1606</v>
      </c>
      <c r="E12278" t="s">
        <v>17</v>
      </c>
      <c r="I12278">
        <v>0</v>
      </c>
      <c r="J12278">
        <v>42.83</v>
      </c>
      <c r="K12278">
        <v>0</v>
      </c>
    </row>
    <row r="12279" spans="1:12" hidden="1" x14ac:dyDescent="0.2">
      <c r="A12279" t="s">
        <v>104</v>
      </c>
      <c r="B12279" t="s">
        <v>1633</v>
      </c>
      <c r="C12279" t="s">
        <v>1606</v>
      </c>
      <c r="E12279" t="s">
        <v>1642</v>
      </c>
      <c r="F12279" t="s">
        <v>1643</v>
      </c>
      <c r="G12279" t="s">
        <v>396</v>
      </c>
      <c r="H12279" t="s">
        <v>180</v>
      </c>
      <c r="I12279">
        <v>4</v>
      </c>
      <c r="J12279">
        <v>42.83</v>
      </c>
      <c r="K12279">
        <v>171.32</v>
      </c>
    </row>
    <row r="12280" spans="1:12" hidden="1" x14ac:dyDescent="0.2">
      <c r="A12280" t="s">
        <v>104</v>
      </c>
      <c r="B12280" t="s">
        <v>1633</v>
      </c>
      <c r="C12280" t="s">
        <v>1606</v>
      </c>
      <c r="E12280" t="s">
        <v>1644</v>
      </c>
      <c r="F12280" t="s">
        <v>1645</v>
      </c>
      <c r="G12280" t="s">
        <v>396</v>
      </c>
      <c r="H12280" t="s">
        <v>64</v>
      </c>
      <c r="I12280">
        <v>10.25</v>
      </c>
      <c r="J12280">
        <v>42.83</v>
      </c>
      <c r="K12280">
        <v>439.00749999999999</v>
      </c>
    </row>
    <row r="12281" spans="1:12" hidden="1" x14ac:dyDescent="0.2">
      <c r="A12281" t="s">
        <v>104</v>
      </c>
      <c r="B12281" t="s">
        <v>1633</v>
      </c>
      <c r="C12281" t="s">
        <v>1606</v>
      </c>
      <c r="E12281" t="s">
        <v>1646</v>
      </c>
      <c r="F12281" t="s">
        <v>1647</v>
      </c>
      <c r="G12281" t="s">
        <v>31</v>
      </c>
      <c r="H12281" t="s">
        <v>712</v>
      </c>
      <c r="I12281">
        <v>0</v>
      </c>
      <c r="J12281">
        <v>42.83</v>
      </c>
      <c r="K12281">
        <v>0</v>
      </c>
    </row>
    <row r="12282" spans="1:12" hidden="1" x14ac:dyDescent="0.2">
      <c r="A12282" t="s">
        <v>104</v>
      </c>
      <c r="B12282" t="s">
        <v>1633</v>
      </c>
      <c r="C12282" t="s">
        <v>1606</v>
      </c>
      <c r="E12282" t="s">
        <v>46</v>
      </c>
      <c r="I12282">
        <v>0</v>
      </c>
      <c r="J12282">
        <v>42.83</v>
      </c>
      <c r="K12282">
        <v>0</v>
      </c>
    </row>
    <row r="12283" spans="1:12" hidden="1" x14ac:dyDescent="0.2">
      <c r="A12283" t="s">
        <v>104</v>
      </c>
      <c r="B12283" t="s">
        <v>1633</v>
      </c>
      <c r="C12283" t="s">
        <v>1606</v>
      </c>
      <c r="E12283" t="s">
        <v>1648</v>
      </c>
      <c r="F12283" t="s">
        <v>1624</v>
      </c>
      <c r="G12283" t="s">
        <v>129</v>
      </c>
      <c r="H12283" t="s">
        <v>23</v>
      </c>
      <c r="I12283">
        <v>0</v>
      </c>
      <c r="J12283">
        <v>42.83</v>
      </c>
      <c r="K12283">
        <v>0</v>
      </c>
    </row>
    <row r="12284" spans="1:12" hidden="1" x14ac:dyDescent="0.2">
      <c r="A12284" t="s">
        <v>104</v>
      </c>
      <c r="B12284" t="s">
        <v>1633</v>
      </c>
      <c r="C12284" t="s">
        <v>1606</v>
      </c>
      <c r="E12284" t="s">
        <v>1627</v>
      </c>
      <c r="F12284" t="s">
        <v>1626</v>
      </c>
      <c r="G12284" t="s">
        <v>129</v>
      </c>
      <c r="H12284" t="s">
        <v>712</v>
      </c>
      <c r="I12284">
        <v>0</v>
      </c>
      <c r="J12284">
        <v>42.83</v>
      </c>
      <c r="K12284">
        <v>0</v>
      </c>
      <c r="L12284" t="s">
        <v>24</v>
      </c>
    </row>
    <row r="12285" spans="1:12" hidden="1" x14ac:dyDescent="0.2">
      <c r="A12285" t="s">
        <v>105</v>
      </c>
      <c r="B12285" t="s">
        <v>1633</v>
      </c>
      <c r="C12285" t="s">
        <v>1606</v>
      </c>
      <c r="E12285" t="s">
        <v>1634</v>
      </c>
      <c r="F12285" t="s">
        <v>1608</v>
      </c>
      <c r="G12285" t="s">
        <v>396</v>
      </c>
      <c r="H12285" t="s">
        <v>180</v>
      </c>
      <c r="I12285">
        <v>0</v>
      </c>
      <c r="J12285">
        <v>42.83</v>
      </c>
      <c r="K12285">
        <v>0</v>
      </c>
    </row>
    <row r="12286" spans="1:12" hidden="1" x14ac:dyDescent="0.2">
      <c r="A12286" t="s">
        <v>105</v>
      </c>
      <c r="B12286" t="s">
        <v>1633</v>
      </c>
      <c r="C12286" t="s">
        <v>1606</v>
      </c>
      <c r="E12286" t="s">
        <v>1637</v>
      </c>
      <c r="F12286" t="s">
        <v>1610</v>
      </c>
      <c r="G12286" t="s">
        <v>396</v>
      </c>
      <c r="H12286" t="s">
        <v>64</v>
      </c>
      <c r="I12286">
        <v>16</v>
      </c>
      <c r="J12286">
        <v>42.83</v>
      </c>
      <c r="K12286">
        <v>685.28</v>
      </c>
    </row>
    <row r="12287" spans="1:12" hidden="1" x14ac:dyDescent="0.2">
      <c r="A12287" t="s">
        <v>105</v>
      </c>
      <c r="B12287" t="s">
        <v>1633</v>
      </c>
      <c r="C12287" t="s">
        <v>1606</v>
      </c>
      <c r="E12287" t="s">
        <v>1638</v>
      </c>
      <c r="F12287" t="s">
        <v>1639</v>
      </c>
      <c r="G12287" t="s">
        <v>63</v>
      </c>
      <c r="H12287" t="s">
        <v>1640</v>
      </c>
      <c r="I12287">
        <v>4.75</v>
      </c>
      <c r="J12287">
        <v>42.83</v>
      </c>
      <c r="K12287">
        <v>203.4425</v>
      </c>
    </row>
    <row r="12288" spans="1:12" hidden="1" x14ac:dyDescent="0.2">
      <c r="A12288" t="s">
        <v>105</v>
      </c>
      <c r="B12288" t="s">
        <v>1633</v>
      </c>
      <c r="C12288" t="s">
        <v>1606</v>
      </c>
      <c r="E12288" t="s">
        <v>1617</v>
      </c>
      <c r="F12288" t="s">
        <v>1618</v>
      </c>
      <c r="G12288" t="s">
        <v>129</v>
      </c>
      <c r="H12288" t="s">
        <v>23</v>
      </c>
      <c r="I12288">
        <v>0</v>
      </c>
      <c r="J12288">
        <v>42.83</v>
      </c>
      <c r="K12288">
        <v>0</v>
      </c>
    </row>
    <row r="12289" spans="1:12" hidden="1" x14ac:dyDescent="0.2">
      <c r="A12289" t="s">
        <v>105</v>
      </c>
      <c r="B12289" t="s">
        <v>1633</v>
      </c>
      <c r="C12289" t="s">
        <v>1606</v>
      </c>
      <c r="E12289" t="s">
        <v>1641</v>
      </c>
      <c r="F12289" t="s">
        <v>1615</v>
      </c>
      <c r="G12289" t="s">
        <v>129</v>
      </c>
      <c r="H12289" t="s">
        <v>23</v>
      </c>
      <c r="I12289">
        <v>1</v>
      </c>
      <c r="J12289">
        <v>42.83</v>
      </c>
      <c r="K12289">
        <v>42.83</v>
      </c>
    </row>
    <row r="12290" spans="1:12" hidden="1" x14ac:dyDescent="0.2">
      <c r="A12290" t="s">
        <v>105</v>
      </c>
      <c r="B12290" t="s">
        <v>1633</v>
      </c>
      <c r="C12290" t="s">
        <v>1606</v>
      </c>
      <c r="E12290" t="s">
        <v>17</v>
      </c>
      <c r="I12290">
        <v>0</v>
      </c>
      <c r="J12290">
        <v>42.83</v>
      </c>
      <c r="K12290">
        <v>0</v>
      </c>
    </row>
    <row r="12291" spans="1:12" hidden="1" x14ac:dyDescent="0.2">
      <c r="A12291" t="s">
        <v>105</v>
      </c>
      <c r="B12291" t="s">
        <v>1633</v>
      </c>
      <c r="C12291" t="s">
        <v>1606</v>
      </c>
      <c r="E12291" t="s">
        <v>1642</v>
      </c>
      <c r="F12291" t="s">
        <v>1643</v>
      </c>
      <c r="G12291" t="s">
        <v>396</v>
      </c>
      <c r="H12291" t="s">
        <v>180</v>
      </c>
      <c r="I12291">
        <v>0</v>
      </c>
      <c r="J12291">
        <v>42.83</v>
      </c>
      <c r="K12291">
        <v>0</v>
      </c>
    </row>
    <row r="12292" spans="1:12" hidden="1" x14ac:dyDescent="0.2">
      <c r="A12292" t="s">
        <v>105</v>
      </c>
      <c r="B12292" t="s">
        <v>1633</v>
      </c>
      <c r="C12292" t="s">
        <v>1606</v>
      </c>
      <c r="E12292" t="s">
        <v>1644</v>
      </c>
      <c r="F12292" t="s">
        <v>1645</v>
      </c>
      <c r="G12292" t="s">
        <v>396</v>
      </c>
      <c r="H12292" t="s">
        <v>64</v>
      </c>
      <c r="I12292">
        <v>17</v>
      </c>
      <c r="J12292">
        <v>42.83</v>
      </c>
      <c r="K12292">
        <v>728.11</v>
      </c>
    </row>
    <row r="12293" spans="1:12" hidden="1" x14ac:dyDescent="0.2">
      <c r="A12293" t="s">
        <v>105</v>
      </c>
      <c r="B12293" t="s">
        <v>1633</v>
      </c>
      <c r="C12293" t="s">
        <v>1606</v>
      </c>
      <c r="E12293" t="s">
        <v>1646</v>
      </c>
      <c r="F12293" t="s">
        <v>1647</v>
      </c>
      <c r="G12293" t="s">
        <v>31</v>
      </c>
      <c r="H12293" t="s">
        <v>712</v>
      </c>
      <c r="I12293">
        <v>0</v>
      </c>
      <c r="J12293">
        <v>42.83</v>
      </c>
      <c r="K12293">
        <v>0</v>
      </c>
    </row>
    <row r="12294" spans="1:12" hidden="1" x14ac:dyDescent="0.2">
      <c r="A12294" t="s">
        <v>105</v>
      </c>
      <c r="B12294" t="s">
        <v>1633</v>
      </c>
      <c r="C12294" t="s">
        <v>1606</v>
      </c>
      <c r="E12294" t="s">
        <v>46</v>
      </c>
      <c r="I12294">
        <v>0</v>
      </c>
      <c r="J12294">
        <v>42.83</v>
      </c>
      <c r="K12294">
        <v>0</v>
      </c>
    </row>
    <row r="12295" spans="1:12" hidden="1" x14ac:dyDescent="0.2">
      <c r="A12295" t="s">
        <v>105</v>
      </c>
      <c r="B12295" t="s">
        <v>1633</v>
      </c>
      <c r="C12295" t="s">
        <v>1606</v>
      </c>
      <c r="E12295" t="s">
        <v>1648</v>
      </c>
      <c r="F12295" t="s">
        <v>1624</v>
      </c>
      <c r="G12295" t="s">
        <v>129</v>
      </c>
      <c r="H12295" t="s">
        <v>23</v>
      </c>
      <c r="I12295">
        <v>0</v>
      </c>
      <c r="J12295">
        <v>42.83</v>
      </c>
      <c r="K12295">
        <v>0</v>
      </c>
    </row>
    <row r="12296" spans="1:12" hidden="1" x14ac:dyDescent="0.2">
      <c r="A12296" t="s">
        <v>105</v>
      </c>
      <c r="B12296" t="s">
        <v>1633</v>
      </c>
      <c r="C12296" t="s">
        <v>1606</v>
      </c>
      <c r="E12296" t="s">
        <v>1627</v>
      </c>
      <c r="F12296" t="s">
        <v>1626</v>
      </c>
      <c r="G12296" t="s">
        <v>129</v>
      </c>
      <c r="H12296" t="s">
        <v>712</v>
      </c>
      <c r="I12296">
        <v>0</v>
      </c>
      <c r="J12296">
        <v>42.83</v>
      </c>
      <c r="K12296">
        <v>0</v>
      </c>
      <c r="L12296" t="s">
        <v>24</v>
      </c>
    </row>
    <row r="12297" spans="1:12" hidden="1" x14ac:dyDescent="0.2">
      <c r="A12297" t="s">
        <v>106</v>
      </c>
      <c r="B12297" t="s">
        <v>1633</v>
      </c>
      <c r="C12297" t="s">
        <v>1606</v>
      </c>
      <c r="E12297" t="s">
        <v>1634</v>
      </c>
      <c r="F12297" t="s">
        <v>1608</v>
      </c>
      <c r="G12297" t="s">
        <v>396</v>
      </c>
      <c r="H12297" t="s">
        <v>180</v>
      </c>
      <c r="I12297">
        <v>2</v>
      </c>
      <c r="J12297">
        <v>42.83</v>
      </c>
      <c r="K12297">
        <v>85.66</v>
      </c>
    </row>
    <row r="12298" spans="1:12" hidden="1" x14ac:dyDescent="0.2">
      <c r="A12298" t="s">
        <v>106</v>
      </c>
      <c r="B12298" t="s">
        <v>1633</v>
      </c>
      <c r="C12298" t="s">
        <v>1606</v>
      </c>
      <c r="E12298" t="s">
        <v>1637</v>
      </c>
      <c r="F12298" t="s">
        <v>1610</v>
      </c>
      <c r="G12298" t="s">
        <v>396</v>
      </c>
      <c r="H12298" t="s">
        <v>64</v>
      </c>
      <c r="I12298">
        <v>9</v>
      </c>
      <c r="J12298">
        <v>42.83</v>
      </c>
      <c r="K12298">
        <v>385.47</v>
      </c>
    </row>
    <row r="12299" spans="1:12" hidden="1" x14ac:dyDescent="0.2">
      <c r="A12299" t="s">
        <v>106</v>
      </c>
      <c r="B12299" t="s">
        <v>1633</v>
      </c>
      <c r="C12299" t="s">
        <v>1606</v>
      </c>
      <c r="E12299" t="s">
        <v>1638</v>
      </c>
      <c r="F12299" t="s">
        <v>1639</v>
      </c>
      <c r="G12299" t="s">
        <v>63</v>
      </c>
      <c r="H12299" t="s">
        <v>1640</v>
      </c>
      <c r="I12299">
        <v>8.5</v>
      </c>
      <c r="J12299">
        <v>42.83</v>
      </c>
      <c r="K12299">
        <v>364.05500000000001</v>
      </c>
    </row>
    <row r="12300" spans="1:12" hidden="1" x14ac:dyDescent="0.2">
      <c r="A12300" t="s">
        <v>106</v>
      </c>
      <c r="B12300" t="s">
        <v>1633</v>
      </c>
      <c r="C12300" t="s">
        <v>1606</v>
      </c>
      <c r="E12300" t="s">
        <v>1617</v>
      </c>
      <c r="F12300" t="s">
        <v>1618</v>
      </c>
      <c r="G12300" t="s">
        <v>129</v>
      </c>
      <c r="H12300" t="s">
        <v>23</v>
      </c>
      <c r="I12300">
        <v>0</v>
      </c>
      <c r="J12300">
        <v>42.83</v>
      </c>
      <c r="K12300">
        <v>0</v>
      </c>
    </row>
    <row r="12301" spans="1:12" hidden="1" x14ac:dyDescent="0.2">
      <c r="A12301" t="s">
        <v>106</v>
      </c>
      <c r="B12301" t="s">
        <v>1633</v>
      </c>
      <c r="C12301" t="s">
        <v>1606</v>
      </c>
      <c r="E12301" t="s">
        <v>1641</v>
      </c>
      <c r="F12301" t="s">
        <v>1615</v>
      </c>
      <c r="G12301" t="s">
        <v>129</v>
      </c>
      <c r="H12301" t="s">
        <v>23</v>
      </c>
      <c r="I12301">
        <v>4</v>
      </c>
      <c r="J12301">
        <v>42.83</v>
      </c>
      <c r="K12301">
        <v>171.32</v>
      </c>
    </row>
    <row r="12302" spans="1:12" hidden="1" x14ac:dyDescent="0.2">
      <c r="A12302" t="s">
        <v>106</v>
      </c>
      <c r="B12302" t="s">
        <v>1633</v>
      </c>
      <c r="C12302" t="s">
        <v>1606</v>
      </c>
      <c r="E12302" t="s">
        <v>17</v>
      </c>
      <c r="I12302">
        <v>7.75</v>
      </c>
      <c r="J12302">
        <v>42.83</v>
      </c>
      <c r="K12302">
        <v>331.9325</v>
      </c>
    </row>
    <row r="12303" spans="1:12" hidden="1" x14ac:dyDescent="0.2">
      <c r="A12303" t="s">
        <v>106</v>
      </c>
      <c r="B12303" t="s">
        <v>1633</v>
      </c>
      <c r="C12303" t="s">
        <v>1606</v>
      </c>
      <c r="E12303" t="s">
        <v>1642</v>
      </c>
      <c r="F12303" t="s">
        <v>1643</v>
      </c>
      <c r="G12303" t="s">
        <v>396</v>
      </c>
      <c r="H12303" t="s">
        <v>180</v>
      </c>
      <c r="I12303">
        <v>0</v>
      </c>
      <c r="J12303">
        <v>42.83</v>
      </c>
      <c r="K12303">
        <v>0</v>
      </c>
    </row>
    <row r="12304" spans="1:12" hidden="1" x14ac:dyDescent="0.2">
      <c r="A12304" t="s">
        <v>106</v>
      </c>
      <c r="B12304" t="s">
        <v>1633</v>
      </c>
      <c r="C12304" t="s">
        <v>1606</v>
      </c>
      <c r="E12304" t="s">
        <v>1644</v>
      </c>
      <c r="F12304" t="s">
        <v>1645</v>
      </c>
      <c r="G12304" t="s">
        <v>396</v>
      </c>
      <c r="H12304" t="s">
        <v>64</v>
      </c>
      <c r="I12304">
        <v>7.5</v>
      </c>
      <c r="J12304">
        <v>42.83</v>
      </c>
      <c r="K12304">
        <v>321.22500000000002</v>
      </c>
    </row>
    <row r="12305" spans="1:12" hidden="1" x14ac:dyDescent="0.2">
      <c r="A12305" t="s">
        <v>106</v>
      </c>
      <c r="B12305" t="s">
        <v>1633</v>
      </c>
      <c r="C12305" t="s">
        <v>1606</v>
      </c>
      <c r="E12305" t="s">
        <v>1646</v>
      </c>
      <c r="F12305" t="s">
        <v>1647</v>
      </c>
      <c r="G12305" t="s">
        <v>31</v>
      </c>
      <c r="H12305" t="s">
        <v>712</v>
      </c>
      <c r="I12305">
        <v>0</v>
      </c>
      <c r="J12305">
        <v>42.83</v>
      </c>
      <c r="K12305">
        <v>0</v>
      </c>
    </row>
    <row r="12306" spans="1:12" hidden="1" x14ac:dyDescent="0.2">
      <c r="A12306" t="s">
        <v>106</v>
      </c>
      <c r="B12306" t="s">
        <v>1633</v>
      </c>
      <c r="C12306" t="s">
        <v>1606</v>
      </c>
      <c r="E12306" t="s">
        <v>46</v>
      </c>
      <c r="I12306">
        <v>0</v>
      </c>
      <c r="J12306">
        <v>42.83</v>
      </c>
      <c r="K12306">
        <v>0</v>
      </c>
    </row>
    <row r="12307" spans="1:12" hidden="1" x14ac:dyDescent="0.2">
      <c r="A12307" t="s">
        <v>106</v>
      </c>
      <c r="B12307" t="s">
        <v>1633</v>
      </c>
      <c r="C12307" t="s">
        <v>1606</v>
      </c>
      <c r="E12307" t="s">
        <v>1648</v>
      </c>
      <c r="F12307" t="s">
        <v>1624</v>
      </c>
      <c r="G12307" t="s">
        <v>129</v>
      </c>
      <c r="H12307" t="s">
        <v>23</v>
      </c>
      <c r="I12307">
        <v>0</v>
      </c>
      <c r="J12307">
        <v>42.83</v>
      </c>
      <c r="K12307">
        <v>0</v>
      </c>
    </row>
    <row r="12308" spans="1:12" hidden="1" x14ac:dyDescent="0.2">
      <c r="A12308" t="s">
        <v>106</v>
      </c>
      <c r="B12308" t="s">
        <v>1633</v>
      </c>
      <c r="C12308" t="s">
        <v>1606</v>
      </c>
      <c r="E12308" t="s">
        <v>1627</v>
      </c>
      <c r="F12308" t="s">
        <v>1626</v>
      </c>
      <c r="G12308" t="s">
        <v>129</v>
      </c>
      <c r="H12308" t="s">
        <v>712</v>
      </c>
      <c r="I12308">
        <v>0</v>
      </c>
      <c r="J12308">
        <v>42.83</v>
      </c>
      <c r="K12308">
        <v>0</v>
      </c>
      <c r="L12308" t="s">
        <v>24</v>
      </c>
    </row>
    <row r="12309" spans="1:12" hidden="1" x14ac:dyDescent="0.2">
      <c r="A12309" t="s">
        <v>107</v>
      </c>
      <c r="B12309" t="s">
        <v>1633</v>
      </c>
      <c r="C12309" t="s">
        <v>1606</v>
      </c>
      <c r="E12309" t="s">
        <v>1634</v>
      </c>
      <c r="F12309" t="s">
        <v>1608</v>
      </c>
      <c r="G12309" t="s">
        <v>396</v>
      </c>
      <c r="H12309" t="s">
        <v>180</v>
      </c>
      <c r="I12309">
        <v>0</v>
      </c>
      <c r="J12309">
        <v>42.83</v>
      </c>
      <c r="K12309">
        <v>0</v>
      </c>
    </row>
    <row r="12310" spans="1:12" hidden="1" x14ac:dyDescent="0.2">
      <c r="A12310" t="s">
        <v>107</v>
      </c>
      <c r="B12310" t="s">
        <v>1633</v>
      </c>
      <c r="C12310" t="s">
        <v>1606</v>
      </c>
      <c r="E12310" t="s">
        <v>1637</v>
      </c>
      <c r="F12310" t="s">
        <v>1610</v>
      </c>
      <c r="G12310" t="s">
        <v>396</v>
      </c>
      <c r="H12310" t="s">
        <v>64</v>
      </c>
      <c r="I12310">
        <v>16</v>
      </c>
      <c r="J12310">
        <v>42.83</v>
      </c>
      <c r="K12310">
        <v>685.28</v>
      </c>
    </row>
    <row r="12311" spans="1:12" hidden="1" x14ac:dyDescent="0.2">
      <c r="A12311" t="s">
        <v>107</v>
      </c>
      <c r="B12311" t="s">
        <v>1633</v>
      </c>
      <c r="C12311" t="s">
        <v>1606</v>
      </c>
      <c r="E12311" t="s">
        <v>1638</v>
      </c>
      <c r="F12311" t="s">
        <v>1639</v>
      </c>
      <c r="G12311" t="s">
        <v>63</v>
      </c>
      <c r="H12311" t="s">
        <v>1640</v>
      </c>
      <c r="I12311">
        <v>6.75</v>
      </c>
      <c r="J12311">
        <v>42.83</v>
      </c>
      <c r="K12311">
        <v>289.10250000000002</v>
      </c>
    </row>
    <row r="12312" spans="1:12" hidden="1" x14ac:dyDescent="0.2">
      <c r="A12312" t="s">
        <v>107</v>
      </c>
      <c r="B12312" t="s">
        <v>1633</v>
      </c>
      <c r="C12312" t="s">
        <v>1606</v>
      </c>
      <c r="E12312" t="s">
        <v>1617</v>
      </c>
      <c r="F12312" t="s">
        <v>1618</v>
      </c>
      <c r="G12312" t="s">
        <v>129</v>
      </c>
      <c r="H12312" t="s">
        <v>23</v>
      </c>
      <c r="I12312">
        <v>0</v>
      </c>
      <c r="J12312">
        <v>42.83</v>
      </c>
      <c r="K12312">
        <v>0</v>
      </c>
    </row>
    <row r="12313" spans="1:12" hidden="1" x14ac:dyDescent="0.2">
      <c r="A12313" t="s">
        <v>107</v>
      </c>
      <c r="B12313" t="s">
        <v>1633</v>
      </c>
      <c r="C12313" t="s">
        <v>1606</v>
      </c>
      <c r="E12313" t="s">
        <v>1641</v>
      </c>
      <c r="F12313" t="s">
        <v>1615</v>
      </c>
      <c r="G12313" t="s">
        <v>129</v>
      </c>
      <c r="H12313" t="s">
        <v>23</v>
      </c>
      <c r="I12313">
        <v>2</v>
      </c>
      <c r="J12313">
        <v>42.83</v>
      </c>
      <c r="K12313">
        <v>85.66</v>
      </c>
    </row>
    <row r="12314" spans="1:12" hidden="1" x14ac:dyDescent="0.2">
      <c r="A12314" t="s">
        <v>107</v>
      </c>
      <c r="B12314" t="s">
        <v>1633</v>
      </c>
      <c r="C12314" t="s">
        <v>1606</v>
      </c>
      <c r="E12314" t="s">
        <v>17</v>
      </c>
      <c r="I12314">
        <v>0</v>
      </c>
      <c r="J12314">
        <v>42.83</v>
      </c>
      <c r="K12314">
        <v>0</v>
      </c>
    </row>
    <row r="12315" spans="1:12" hidden="1" x14ac:dyDescent="0.2">
      <c r="A12315" t="s">
        <v>107</v>
      </c>
      <c r="B12315" t="s">
        <v>1633</v>
      </c>
      <c r="C12315" t="s">
        <v>1606</v>
      </c>
      <c r="E12315" t="s">
        <v>1642</v>
      </c>
      <c r="F12315" t="s">
        <v>1643</v>
      </c>
      <c r="G12315" t="s">
        <v>396</v>
      </c>
      <c r="H12315" t="s">
        <v>180</v>
      </c>
      <c r="I12315">
        <v>5</v>
      </c>
      <c r="J12315">
        <v>42.83</v>
      </c>
      <c r="K12315">
        <v>214.15</v>
      </c>
    </row>
    <row r="12316" spans="1:12" hidden="1" x14ac:dyDescent="0.2">
      <c r="A12316" t="s">
        <v>107</v>
      </c>
      <c r="B12316" t="s">
        <v>1633</v>
      </c>
      <c r="C12316" t="s">
        <v>1606</v>
      </c>
      <c r="E12316" t="s">
        <v>1644</v>
      </c>
      <c r="F12316" t="s">
        <v>1645</v>
      </c>
      <c r="G12316" t="s">
        <v>396</v>
      </c>
      <c r="H12316" t="s">
        <v>64</v>
      </c>
      <c r="I12316">
        <v>9</v>
      </c>
      <c r="J12316">
        <v>42.83</v>
      </c>
      <c r="K12316">
        <v>385.47</v>
      </c>
    </row>
    <row r="12317" spans="1:12" hidden="1" x14ac:dyDescent="0.2">
      <c r="A12317" t="s">
        <v>107</v>
      </c>
      <c r="B12317" t="s">
        <v>1633</v>
      </c>
      <c r="C12317" t="s">
        <v>1606</v>
      </c>
      <c r="E12317" t="s">
        <v>1646</v>
      </c>
      <c r="F12317" t="s">
        <v>1647</v>
      </c>
      <c r="G12317" t="s">
        <v>31</v>
      </c>
      <c r="H12317" t="s">
        <v>712</v>
      </c>
      <c r="I12317">
        <v>0</v>
      </c>
      <c r="J12317">
        <v>42.83</v>
      </c>
      <c r="K12317">
        <v>0</v>
      </c>
    </row>
    <row r="12318" spans="1:12" hidden="1" x14ac:dyDescent="0.2">
      <c r="A12318" t="s">
        <v>107</v>
      </c>
      <c r="B12318" t="s">
        <v>1633</v>
      </c>
      <c r="C12318" t="s">
        <v>1606</v>
      </c>
      <c r="E12318" t="s">
        <v>46</v>
      </c>
      <c r="I12318">
        <v>0</v>
      </c>
      <c r="J12318">
        <v>42.83</v>
      </c>
      <c r="K12318">
        <v>0</v>
      </c>
    </row>
    <row r="12319" spans="1:12" hidden="1" x14ac:dyDescent="0.2">
      <c r="A12319" t="s">
        <v>107</v>
      </c>
      <c r="B12319" t="s">
        <v>1633</v>
      </c>
      <c r="C12319" t="s">
        <v>1606</v>
      </c>
      <c r="E12319" t="s">
        <v>1648</v>
      </c>
      <c r="F12319" t="s">
        <v>1624</v>
      </c>
      <c r="G12319" t="s">
        <v>129</v>
      </c>
      <c r="H12319" t="s">
        <v>23</v>
      </c>
      <c r="I12319">
        <v>0</v>
      </c>
      <c r="J12319">
        <v>42.83</v>
      </c>
      <c r="K12319">
        <v>0</v>
      </c>
    </row>
    <row r="12320" spans="1:12" hidden="1" x14ac:dyDescent="0.2">
      <c r="A12320" t="s">
        <v>107</v>
      </c>
      <c r="B12320" t="s">
        <v>1633</v>
      </c>
      <c r="C12320" t="s">
        <v>1606</v>
      </c>
      <c r="E12320" t="s">
        <v>1627</v>
      </c>
      <c r="F12320" t="s">
        <v>1626</v>
      </c>
      <c r="G12320" t="s">
        <v>129</v>
      </c>
      <c r="H12320" t="s">
        <v>712</v>
      </c>
      <c r="I12320">
        <v>0</v>
      </c>
      <c r="J12320">
        <v>42.83</v>
      </c>
      <c r="K12320">
        <v>0</v>
      </c>
      <c r="L12320" t="s">
        <v>24</v>
      </c>
    </row>
    <row r="12321" spans="1:12" hidden="1" x14ac:dyDescent="0.2">
      <c r="A12321" t="s">
        <v>108</v>
      </c>
      <c r="B12321" t="s">
        <v>1633</v>
      </c>
      <c r="C12321" t="s">
        <v>1606</v>
      </c>
      <c r="E12321" t="s">
        <v>1634</v>
      </c>
      <c r="F12321" t="s">
        <v>1608</v>
      </c>
      <c r="G12321" t="s">
        <v>396</v>
      </c>
      <c r="H12321" t="s">
        <v>180</v>
      </c>
      <c r="I12321">
        <v>1</v>
      </c>
      <c r="J12321">
        <v>42.83</v>
      </c>
      <c r="K12321">
        <v>42.83</v>
      </c>
    </row>
    <row r="12322" spans="1:12" hidden="1" x14ac:dyDescent="0.2">
      <c r="A12322" t="s">
        <v>108</v>
      </c>
      <c r="B12322" t="s">
        <v>1633</v>
      </c>
      <c r="C12322" t="s">
        <v>1606</v>
      </c>
      <c r="E12322" t="s">
        <v>1637</v>
      </c>
      <c r="F12322" t="s">
        <v>1610</v>
      </c>
      <c r="G12322" t="s">
        <v>396</v>
      </c>
      <c r="H12322" t="s">
        <v>64</v>
      </c>
      <c r="I12322">
        <v>0</v>
      </c>
      <c r="J12322">
        <v>42.83</v>
      </c>
      <c r="K12322">
        <v>0</v>
      </c>
    </row>
    <row r="12323" spans="1:12" hidden="1" x14ac:dyDescent="0.2">
      <c r="A12323" t="s">
        <v>108</v>
      </c>
      <c r="B12323" t="s">
        <v>1633</v>
      </c>
      <c r="C12323" t="s">
        <v>1606</v>
      </c>
      <c r="E12323" t="s">
        <v>1638</v>
      </c>
      <c r="F12323" t="s">
        <v>1639</v>
      </c>
      <c r="G12323" t="s">
        <v>63</v>
      </c>
      <c r="H12323" t="s">
        <v>1640</v>
      </c>
      <c r="I12323">
        <v>1.5</v>
      </c>
      <c r="J12323">
        <v>42.83</v>
      </c>
      <c r="K12323">
        <v>64.245000000000005</v>
      </c>
    </row>
    <row r="12324" spans="1:12" hidden="1" x14ac:dyDescent="0.2">
      <c r="A12324" t="s">
        <v>108</v>
      </c>
      <c r="B12324" t="s">
        <v>1633</v>
      </c>
      <c r="C12324" t="s">
        <v>1606</v>
      </c>
      <c r="E12324" t="s">
        <v>1617</v>
      </c>
      <c r="F12324" t="s">
        <v>1618</v>
      </c>
      <c r="G12324" t="s">
        <v>129</v>
      </c>
      <c r="H12324" t="s">
        <v>23</v>
      </c>
      <c r="I12324">
        <v>0</v>
      </c>
      <c r="J12324">
        <v>42.83</v>
      </c>
      <c r="K12324">
        <v>0</v>
      </c>
    </row>
    <row r="12325" spans="1:12" hidden="1" x14ac:dyDescent="0.2">
      <c r="A12325" t="s">
        <v>108</v>
      </c>
      <c r="B12325" t="s">
        <v>1633</v>
      </c>
      <c r="C12325" t="s">
        <v>1606</v>
      </c>
      <c r="E12325" t="s">
        <v>1641</v>
      </c>
      <c r="F12325" t="s">
        <v>1615</v>
      </c>
      <c r="G12325" t="s">
        <v>129</v>
      </c>
      <c r="H12325" t="s">
        <v>23</v>
      </c>
      <c r="I12325">
        <v>2.5</v>
      </c>
      <c r="J12325">
        <v>42.83</v>
      </c>
      <c r="K12325">
        <v>107.075</v>
      </c>
    </row>
    <row r="12326" spans="1:12" hidden="1" x14ac:dyDescent="0.2">
      <c r="A12326" t="s">
        <v>108</v>
      </c>
      <c r="B12326" t="s">
        <v>1633</v>
      </c>
      <c r="C12326" t="s">
        <v>1606</v>
      </c>
      <c r="E12326" t="s">
        <v>17</v>
      </c>
      <c r="I12326">
        <v>0</v>
      </c>
      <c r="J12326">
        <v>42.83</v>
      </c>
      <c r="K12326">
        <v>0</v>
      </c>
    </row>
    <row r="12327" spans="1:12" hidden="1" x14ac:dyDescent="0.2">
      <c r="A12327" t="s">
        <v>108</v>
      </c>
      <c r="B12327" t="s">
        <v>1633</v>
      </c>
      <c r="C12327" t="s">
        <v>1606</v>
      </c>
      <c r="E12327" t="s">
        <v>1642</v>
      </c>
      <c r="F12327" t="s">
        <v>1643</v>
      </c>
      <c r="G12327" t="s">
        <v>396</v>
      </c>
      <c r="H12327" t="s">
        <v>180</v>
      </c>
      <c r="I12327">
        <v>2</v>
      </c>
      <c r="J12327">
        <v>42.83</v>
      </c>
      <c r="K12327">
        <v>85.66</v>
      </c>
    </row>
    <row r="12328" spans="1:12" hidden="1" x14ac:dyDescent="0.2">
      <c r="A12328" t="s">
        <v>108</v>
      </c>
      <c r="B12328" t="s">
        <v>1633</v>
      </c>
      <c r="C12328" t="s">
        <v>1606</v>
      </c>
      <c r="E12328" t="s">
        <v>1644</v>
      </c>
      <c r="F12328" t="s">
        <v>1645</v>
      </c>
      <c r="G12328" t="s">
        <v>396</v>
      </c>
      <c r="H12328" t="s">
        <v>64</v>
      </c>
      <c r="I12328">
        <v>27.75</v>
      </c>
      <c r="J12328">
        <v>42.83</v>
      </c>
      <c r="K12328">
        <v>1188.5325</v>
      </c>
    </row>
    <row r="12329" spans="1:12" hidden="1" x14ac:dyDescent="0.2">
      <c r="A12329" t="s">
        <v>108</v>
      </c>
      <c r="B12329" t="s">
        <v>1633</v>
      </c>
      <c r="C12329" t="s">
        <v>1606</v>
      </c>
      <c r="E12329" t="s">
        <v>1646</v>
      </c>
      <c r="F12329" t="s">
        <v>1647</v>
      </c>
      <c r="G12329" t="s">
        <v>31</v>
      </c>
      <c r="H12329" t="s">
        <v>712</v>
      </c>
      <c r="I12329">
        <v>0</v>
      </c>
      <c r="J12329">
        <v>42.83</v>
      </c>
      <c r="K12329">
        <v>0</v>
      </c>
    </row>
    <row r="12330" spans="1:12" hidden="1" x14ac:dyDescent="0.2">
      <c r="A12330" t="s">
        <v>108</v>
      </c>
      <c r="B12330" t="s">
        <v>1633</v>
      </c>
      <c r="C12330" t="s">
        <v>1606</v>
      </c>
      <c r="E12330" t="s">
        <v>46</v>
      </c>
      <c r="I12330">
        <v>0</v>
      </c>
      <c r="J12330">
        <v>42.83</v>
      </c>
      <c r="K12330">
        <v>0</v>
      </c>
    </row>
    <row r="12331" spans="1:12" hidden="1" x14ac:dyDescent="0.2">
      <c r="A12331" t="s">
        <v>108</v>
      </c>
      <c r="B12331" t="s">
        <v>1633</v>
      </c>
      <c r="C12331" t="s">
        <v>1606</v>
      </c>
      <c r="E12331" t="s">
        <v>1648</v>
      </c>
      <c r="F12331" t="s">
        <v>1624</v>
      </c>
      <c r="G12331" t="s">
        <v>129</v>
      </c>
      <c r="H12331" t="s">
        <v>23</v>
      </c>
      <c r="I12331">
        <v>0</v>
      </c>
      <c r="J12331">
        <v>42.83</v>
      </c>
      <c r="K12331">
        <v>0</v>
      </c>
    </row>
    <row r="12332" spans="1:12" hidden="1" x14ac:dyDescent="0.2">
      <c r="A12332" t="s">
        <v>108</v>
      </c>
      <c r="B12332" t="s">
        <v>1633</v>
      </c>
      <c r="C12332" t="s">
        <v>1606</v>
      </c>
      <c r="E12332" t="s">
        <v>1627</v>
      </c>
      <c r="F12332" t="s">
        <v>1626</v>
      </c>
      <c r="G12332" t="s">
        <v>129</v>
      </c>
      <c r="H12332" t="s">
        <v>712</v>
      </c>
      <c r="I12332">
        <v>4</v>
      </c>
      <c r="J12332">
        <v>42.83</v>
      </c>
      <c r="K12332">
        <v>171.32</v>
      </c>
      <c r="L12332" t="s">
        <v>24</v>
      </c>
    </row>
    <row r="12333" spans="1:12" hidden="1" x14ac:dyDescent="0.2">
      <c r="A12333" t="s">
        <v>109</v>
      </c>
      <c r="B12333" t="s">
        <v>1633</v>
      </c>
      <c r="C12333" t="s">
        <v>1606</v>
      </c>
      <c r="E12333" t="s">
        <v>1634</v>
      </c>
      <c r="F12333" t="s">
        <v>1608</v>
      </c>
      <c r="G12333" t="s">
        <v>396</v>
      </c>
      <c r="H12333" t="s">
        <v>180</v>
      </c>
      <c r="I12333">
        <v>0</v>
      </c>
      <c r="J12333">
        <v>42.83</v>
      </c>
      <c r="K12333">
        <v>0</v>
      </c>
    </row>
    <row r="12334" spans="1:12" hidden="1" x14ac:dyDescent="0.2">
      <c r="A12334" t="s">
        <v>109</v>
      </c>
      <c r="B12334" t="s">
        <v>1633</v>
      </c>
      <c r="C12334" t="s">
        <v>1606</v>
      </c>
      <c r="E12334" t="s">
        <v>1637</v>
      </c>
      <c r="F12334" t="s">
        <v>1610</v>
      </c>
      <c r="G12334" t="s">
        <v>396</v>
      </c>
      <c r="H12334" t="s">
        <v>64</v>
      </c>
      <c r="I12334">
        <v>8</v>
      </c>
      <c r="J12334">
        <v>42.83</v>
      </c>
      <c r="K12334">
        <v>342.64</v>
      </c>
    </row>
    <row r="12335" spans="1:12" hidden="1" x14ac:dyDescent="0.2">
      <c r="A12335" t="s">
        <v>109</v>
      </c>
      <c r="B12335" t="s">
        <v>1633</v>
      </c>
      <c r="C12335" t="s">
        <v>1606</v>
      </c>
      <c r="E12335" t="s">
        <v>1638</v>
      </c>
      <c r="F12335" t="s">
        <v>1639</v>
      </c>
      <c r="G12335" t="s">
        <v>63</v>
      </c>
      <c r="H12335" t="s">
        <v>1640</v>
      </c>
      <c r="I12335">
        <v>0</v>
      </c>
      <c r="J12335">
        <v>42.83</v>
      </c>
      <c r="K12335">
        <v>0</v>
      </c>
    </row>
    <row r="12336" spans="1:12" hidden="1" x14ac:dyDescent="0.2">
      <c r="A12336" t="s">
        <v>109</v>
      </c>
      <c r="B12336" t="s">
        <v>1633</v>
      </c>
      <c r="C12336" t="s">
        <v>1606</v>
      </c>
      <c r="E12336" t="s">
        <v>1617</v>
      </c>
      <c r="F12336" t="s">
        <v>1618</v>
      </c>
      <c r="G12336" t="s">
        <v>129</v>
      </c>
      <c r="H12336" t="s">
        <v>23</v>
      </c>
      <c r="I12336">
        <v>0</v>
      </c>
      <c r="J12336">
        <v>42.83</v>
      </c>
      <c r="K12336">
        <v>0</v>
      </c>
    </row>
    <row r="12337" spans="1:14" hidden="1" x14ac:dyDescent="0.2">
      <c r="A12337" t="s">
        <v>109</v>
      </c>
      <c r="B12337" t="s">
        <v>1633</v>
      </c>
      <c r="C12337" t="s">
        <v>1606</v>
      </c>
      <c r="E12337" t="s">
        <v>1641</v>
      </c>
      <c r="F12337" t="s">
        <v>1615</v>
      </c>
      <c r="G12337" t="s">
        <v>129</v>
      </c>
      <c r="H12337" t="s">
        <v>23</v>
      </c>
      <c r="I12337">
        <v>1</v>
      </c>
      <c r="J12337">
        <v>42.83</v>
      </c>
      <c r="K12337">
        <v>42.83</v>
      </c>
    </row>
    <row r="12338" spans="1:14" hidden="1" x14ac:dyDescent="0.2">
      <c r="A12338" t="s">
        <v>109</v>
      </c>
      <c r="B12338" t="s">
        <v>1633</v>
      </c>
      <c r="C12338" t="s">
        <v>1606</v>
      </c>
      <c r="E12338" t="s">
        <v>17</v>
      </c>
      <c r="I12338">
        <v>11.6</v>
      </c>
      <c r="J12338">
        <v>42.83</v>
      </c>
      <c r="K12338">
        <v>496.82799999999997</v>
      </c>
    </row>
    <row r="12339" spans="1:14" hidden="1" x14ac:dyDescent="0.2">
      <c r="A12339" t="s">
        <v>109</v>
      </c>
      <c r="B12339" t="s">
        <v>1633</v>
      </c>
      <c r="C12339" t="s">
        <v>1606</v>
      </c>
      <c r="E12339" t="s">
        <v>1642</v>
      </c>
      <c r="F12339" t="s">
        <v>1643</v>
      </c>
      <c r="G12339" t="s">
        <v>396</v>
      </c>
      <c r="H12339" t="s">
        <v>180</v>
      </c>
      <c r="I12339">
        <v>8</v>
      </c>
      <c r="J12339">
        <v>42.83</v>
      </c>
      <c r="K12339">
        <v>342.64</v>
      </c>
    </row>
    <row r="12340" spans="1:14" hidden="1" x14ac:dyDescent="0.2">
      <c r="A12340" t="s">
        <v>109</v>
      </c>
      <c r="B12340" t="s">
        <v>1633</v>
      </c>
      <c r="C12340" t="s">
        <v>1606</v>
      </c>
      <c r="E12340" t="s">
        <v>1644</v>
      </c>
      <c r="F12340" t="s">
        <v>1645</v>
      </c>
      <c r="G12340" t="s">
        <v>396</v>
      </c>
      <c r="H12340" t="s">
        <v>64</v>
      </c>
      <c r="I12340">
        <v>2.4</v>
      </c>
      <c r="J12340">
        <v>42.83</v>
      </c>
      <c r="K12340">
        <v>102.792</v>
      </c>
    </row>
    <row r="12341" spans="1:14" hidden="1" x14ac:dyDescent="0.2">
      <c r="A12341" t="s">
        <v>109</v>
      </c>
      <c r="B12341" t="s">
        <v>1633</v>
      </c>
      <c r="C12341" t="s">
        <v>1606</v>
      </c>
      <c r="E12341" t="s">
        <v>1646</v>
      </c>
      <c r="F12341" t="s">
        <v>1647</v>
      </c>
      <c r="G12341" t="s">
        <v>31</v>
      </c>
      <c r="H12341" t="s">
        <v>712</v>
      </c>
      <c r="I12341">
        <v>0</v>
      </c>
      <c r="J12341">
        <v>42.83</v>
      </c>
      <c r="K12341">
        <v>0</v>
      </c>
    </row>
    <row r="12342" spans="1:14" hidden="1" x14ac:dyDescent="0.2">
      <c r="A12342" t="s">
        <v>109</v>
      </c>
      <c r="B12342" t="s">
        <v>1633</v>
      </c>
      <c r="C12342" t="s">
        <v>1606</v>
      </c>
      <c r="E12342" t="s">
        <v>46</v>
      </c>
      <c r="I12342">
        <v>0</v>
      </c>
      <c r="J12342">
        <v>42.83</v>
      </c>
      <c r="K12342">
        <v>0</v>
      </c>
    </row>
    <row r="12343" spans="1:14" hidden="1" x14ac:dyDescent="0.2">
      <c r="A12343" t="s">
        <v>109</v>
      </c>
      <c r="B12343" t="s">
        <v>1633</v>
      </c>
      <c r="C12343" t="s">
        <v>1606</v>
      </c>
      <c r="E12343" t="s">
        <v>1648</v>
      </c>
      <c r="F12343" t="s">
        <v>1624</v>
      </c>
      <c r="G12343" t="s">
        <v>129</v>
      </c>
      <c r="H12343" t="s">
        <v>23</v>
      </c>
      <c r="I12343">
        <v>0</v>
      </c>
      <c r="J12343">
        <v>42.83</v>
      </c>
      <c r="K12343">
        <v>0</v>
      </c>
    </row>
    <row r="12344" spans="1:14" hidden="1" x14ac:dyDescent="0.2">
      <c r="A12344" t="s">
        <v>109</v>
      </c>
      <c r="B12344" t="s">
        <v>1633</v>
      </c>
      <c r="C12344" t="s">
        <v>1606</v>
      </c>
      <c r="E12344" t="s">
        <v>1627</v>
      </c>
      <c r="F12344" t="s">
        <v>1626</v>
      </c>
      <c r="G12344" t="s">
        <v>129</v>
      </c>
      <c r="H12344" t="s">
        <v>712</v>
      </c>
      <c r="I12344">
        <v>0</v>
      </c>
      <c r="J12344">
        <v>42.83</v>
      </c>
      <c r="K12344">
        <v>0</v>
      </c>
      <c r="L12344" t="s">
        <v>24</v>
      </c>
    </row>
    <row r="12345" spans="1:14" hidden="1" x14ac:dyDescent="0.2">
      <c r="A12345" t="s">
        <v>14</v>
      </c>
      <c r="B12345" t="s">
        <v>1649</v>
      </c>
      <c r="C12345" t="s">
        <v>1606</v>
      </c>
      <c r="E12345" t="s">
        <v>17</v>
      </c>
      <c r="I12345">
        <v>15.5</v>
      </c>
      <c r="J12345">
        <v>0</v>
      </c>
      <c r="K12345">
        <v>0</v>
      </c>
    </row>
    <row r="12346" spans="1:14" hidden="1" x14ac:dyDescent="0.2">
      <c r="A12346" t="s">
        <v>14</v>
      </c>
      <c r="B12346" t="s">
        <v>1649</v>
      </c>
      <c r="C12346" t="s">
        <v>1606</v>
      </c>
      <c r="E12346" t="s">
        <v>254</v>
      </c>
      <c r="F12346" t="s">
        <v>255</v>
      </c>
      <c r="G12346" t="s">
        <v>31</v>
      </c>
      <c r="H12346" t="s">
        <v>145</v>
      </c>
      <c r="I12346">
        <v>21.25</v>
      </c>
      <c r="J12346">
        <v>0</v>
      </c>
      <c r="K12346">
        <v>0</v>
      </c>
      <c r="L12346" t="s">
        <v>24</v>
      </c>
    </row>
    <row r="12347" spans="1:14" hidden="1" x14ac:dyDescent="0.2">
      <c r="A12347" t="s">
        <v>14</v>
      </c>
      <c r="B12347" t="s">
        <v>1649</v>
      </c>
      <c r="C12347" t="s">
        <v>1606</v>
      </c>
      <c r="E12347" t="s">
        <v>1614</v>
      </c>
      <c r="F12347" t="s">
        <v>1615</v>
      </c>
      <c r="G12347" t="s">
        <v>129</v>
      </c>
      <c r="H12347" t="s">
        <v>23</v>
      </c>
      <c r="I12347">
        <v>2</v>
      </c>
      <c r="J12347">
        <v>0</v>
      </c>
      <c r="K12347">
        <v>0</v>
      </c>
      <c r="N12347" t="s">
        <v>1650</v>
      </c>
    </row>
    <row r="12348" spans="1:14" hidden="1" x14ac:dyDescent="0.2">
      <c r="A12348" t="s">
        <v>37</v>
      </c>
      <c r="B12348" t="s">
        <v>1649</v>
      </c>
      <c r="C12348" t="s">
        <v>1606</v>
      </c>
      <c r="E12348" t="s">
        <v>17</v>
      </c>
      <c r="I12348">
        <v>7.75</v>
      </c>
      <c r="J12348">
        <v>0</v>
      </c>
      <c r="K12348">
        <v>0</v>
      </c>
    </row>
    <row r="12349" spans="1:14" hidden="1" x14ac:dyDescent="0.2">
      <c r="A12349" t="s">
        <v>37</v>
      </c>
      <c r="B12349" t="s">
        <v>1649</v>
      </c>
      <c r="C12349" t="s">
        <v>1606</v>
      </c>
      <c r="E12349" t="s">
        <v>46</v>
      </c>
      <c r="I12349">
        <v>4</v>
      </c>
      <c r="J12349">
        <v>0</v>
      </c>
      <c r="K12349">
        <v>0</v>
      </c>
      <c r="N12349" t="s">
        <v>1651</v>
      </c>
    </row>
    <row r="12350" spans="1:14" hidden="1" x14ac:dyDescent="0.2">
      <c r="A12350" t="s">
        <v>37</v>
      </c>
      <c r="B12350" t="s">
        <v>1649</v>
      </c>
      <c r="C12350" t="s">
        <v>1606</v>
      </c>
      <c r="E12350" t="s">
        <v>1614</v>
      </c>
      <c r="F12350" t="s">
        <v>1615</v>
      </c>
      <c r="G12350" t="s">
        <v>129</v>
      </c>
      <c r="H12350" t="s">
        <v>23</v>
      </c>
      <c r="I12350">
        <v>2</v>
      </c>
      <c r="J12350">
        <v>0</v>
      </c>
      <c r="K12350">
        <v>0</v>
      </c>
      <c r="N12350" t="s">
        <v>1650</v>
      </c>
    </row>
    <row r="12351" spans="1:14" hidden="1" x14ac:dyDescent="0.2">
      <c r="A12351" t="s">
        <v>37</v>
      </c>
      <c r="B12351" t="s">
        <v>1649</v>
      </c>
      <c r="C12351" t="s">
        <v>1606</v>
      </c>
      <c r="E12351" t="s">
        <v>1652</v>
      </c>
      <c r="F12351" t="s">
        <v>250</v>
      </c>
      <c r="G12351" t="s">
        <v>63</v>
      </c>
      <c r="H12351" t="s">
        <v>145</v>
      </c>
      <c r="I12351">
        <v>4</v>
      </c>
      <c r="J12351">
        <v>0</v>
      </c>
      <c r="K12351">
        <v>0</v>
      </c>
    </row>
    <row r="12352" spans="1:14" hidden="1" x14ac:dyDescent="0.2">
      <c r="A12352" t="s">
        <v>37</v>
      </c>
      <c r="B12352" t="s">
        <v>1649</v>
      </c>
      <c r="C12352" t="s">
        <v>1606</v>
      </c>
      <c r="E12352" t="s">
        <v>254</v>
      </c>
      <c r="F12352" t="s">
        <v>255</v>
      </c>
      <c r="G12352" t="s">
        <v>31</v>
      </c>
      <c r="H12352" t="s">
        <v>145</v>
      </c>
      <c r="I12352">
        <v>13.25</v>
      </c>
      <c r="J12352">
        <v>0</v>
      </c>
      <c r="K12352">
        <v>0</v>
      </c>
      <c r="L12352" t="s">
        <v>24</v>
      </c>
    </row>
    <row r="12353" spans="1:14" hidden="1" x14ac:dyDescent="0.2">
      <c r="A12353" t="s">
        <v>37</v>
      </c>
      <c r="B12353" t="s">
        <v>1649</v>
      </c>
      <c r="C12353" t="s">
        <v>1606</v>
      </c>
      <c r="E12353" t="s">
        <v>1653</v>
      </c>
      <c r="F12353" t="s">
        <v>144</v>
      </c>
      <c r="G12353" t="s">
        <v>31</v>
      </c>
      <c r="H12353" t="s">
        <v>145</v>
      </c>
      <c r="I12353">
        <v>7.75</v>
      </c>
      <c r="J12353">
        <v>0</v>
      </c>
      <c r="K12353">
        <v>0</v>
      </c>
      <c r="N12353" t="s">
        <v>1654</v>
      </c>
    </row>
    <row r="12354" spans="1:14" hidden="1" x14ac:dyDescent="0.2">
      <c r="A12354" t="s">
        <v>39</v>
      </c>
      <c r="B12354" t="s">
        <v>1649</v>
      </c>
      <c r="C12354" t="s">
        <v>1606</v>
      </c>
      <c r="E12354" t="s">
        <v>220</v>
      </c>
      <c r="F12354" t="s">
        <v>149</v>
      </c>
      <c r="G12354" t="s">
        <v>129</v>
      </c>
      <c r="H12354" t="s">
        <v>145</v>
      </c>
      <c r="I12354">
        <v>4</v>
      </c>
      <c r="J12354">
        <v>0</v>
      </c>
      <c r="K12354">
        <v>0</v>
      </c>
    </row>
    <row r="12355" spans="1:14" hidden="1" x14ac:dyDescent="0.2">
      <c r="A12355" t="s">
        <v>39</v>
      </c>
      <c r="B12355" t="s">
        <v>1649</v>
      </c>
      <c r="C12355" t="s">
        <v>1606</v>
      </c>
      <c r="E12355" t="s">
        <v>1652</v>
      </c>
      <c r="F12355" t="s">
        <v>250</v>
      </c>
      <c r="G12355" t="s">
        <v>63</v>
      </c>
      <c r="H12355" t="s">
        <v>145</v>
      </c>
      <c r="I12355">
        <v>8</v>
      </c>
      <c r="J12355">
        <v>0</v>
      </c>
      <c r="K12355">
        <v>0</v>
      </c>
    </row>
    <row r="12356" spans="1:14" hidden="1" x14ac:dyDescent="0.2">
      <c r="A12356" t="s">
        <v>39</v>
      </c>
      <c r="B12356" t="s">
        <v>1649</v>
      </c>
      <c r="C12356" t="s">
        <v>1606</v>
      </c>
      <c r="E12356" t="s">
        <v>254</v>
      </c>
      <c r="F12356" t="s">
        <v>255</v>
      </c>
      <c r="G12356" t="s">
        <v>31</v>
      </c>
      <c r="H12356" t="s">
        <v>145</v>
      </c>
      <c r="I12356">
        <v>4</v>
      </c>
      <c r="J12356">
        <v>0</v>
      </c>
      <c r="K12356">
        <v>0</v>
      </c>
      <c r="L12356" t="s">
        <v>24</v>
      </c>
      <c r="N12356" t="s">
        <v>1655</v>
      </c>
    </row>
    <row r="12357" spans="1:14" hidden="1" x14ac:dyDescent="0.2">
      <c r="A12357" t="s">
        <v>39</v>
      </c>
      <c r="B12357" t="s">
        <v>1649</v>
      </c>
      <c r="C12357" t="s">
        <v>1606</v>
      </c>
      <c r="E12357" t="s">
        <v>20</v>
      </c>
      <c r="I12357">
        <v>4</v>
      </c>
      <c r="J12357">
        <v>0</v>
      </c>
      <c r="K12357">
        <v>0</v>
      </c>
      <c r="N12357" t="s">
        <v>1656</v>
      </c>
    </row>
    <row r="12358" spans="1:14" hidden="1" x14ac:dyDescent="0.2">
      <c r="A12358" t="s">
        <v>39</v>
      </c>
      <c r="B12358" t="s">
        <v>1649</v>
      </c>
      <c r="C12358" t="s">
        <v>1606</v>
      </c>
      <c r="E12358" t="s">
        <v>20</v>
      </c>
      <c r="I12358">
        <v>4</v>
      </c>
      <c r="J12358">
        <v>0</v>
      </c>
      <c r="K12358">
        <v>0</v>
      </c>
      <c r="N12358" t="s">
        <v>1656</v>
      </c>
    </row>
    <row r="12359" spans="1:14" hidden="1" x14ac:dyDescent="0.2">
      <c r="A12359" t="s">
        <v>39</v>
      </c>
      <c r="B12359" t="s">
        <v>1649</v>
      </c>
      <c r="C12359" t="s">
        <v>1606</v>
      </c>
      <c r="E12359" t="s">
        <v>19</v>
      </c>
      <c r="I12359">
        <v>2</v>
      </c>
      <c r="J12359">
        <v>0</v>
      </c>
      <c r="K12359">
        <v>0</v>
      </c>
      <c r="N12359" t="s">
        <v>1657</v>
      </c>
    </row>
    <row r="12360" spans="1:14" hidden="1" x14ac:dyDescent="0.2">
      <c r="A12360" t="s">
        <v>39</v>
      </c>
      <c r="B12360" t="s">
        <v>1649</v>
      </c>
      <c r="C12360" t="s">
        <v>1606</v>
      </c>
      <c r="E12360" t="s">
        <v>254</v>
      </c>
      <c r="F12360" t="s">
        <v>255</v>
      </c>
      <c r="G12360" t="s">
        <v>31</v>
      </c>
      <c r="H12360" t="s">
        <v>145</v>
      </c>
      <c r="I12360">
        <v>12.75</v>
      </c>
      <c r="J12360">
        <v>0</v>
      </c>
      <c r="K12360">
        <v>0</v>
      </c>
      <c r="L12360" t="s">
        <v>24</v>
      </c>
    </row>
    <row r="12361" spans="1:14" hidden="1" x14ac:dyDescent="0.2">
      <c r="A12361" t="s">
        <v>36</v>
      </c>
      <c r="B12361" t="s">
        <v>1649</v>
      </c>
      <c r="C12361" t="s">
        <v>1606</v>
      </c>
      <c r="E12361" t="s">
        <v>1653</v>
      </c>
      <c r="F12361" t="s">
        <v>144</v>
      </c>
      <c r="G12361" t="s">
        <v>31</v>
      </c>
      <c r="H12361" t="s">
        <v>145</v>
      </c>
      <c r="I12361">
        <v>7.75</v>
      </c>
      <c r="J12361">
        <v>0</v>
      </c>
      <c r="K12361">
        <v>0</v>
      </c>
      <c r="N12361" t="s">
        <v>1654</v>
      </c>
    </row>
    <row r="12362" spans="1:14" hidden="1" x14ac:dyDescent="0.2">
      <c r="A12362" t="s">
        <v>36</v>
      </c>
      <c r="B12362" t="s">
        <v>1649</v>
      </c>
      <c r="C12362" t="s">
        <v>1606</v>
      </c>
      <c r="E12362" t="s">
        <v>1653</v>
      </c>
      <c r="F12362" t="s">
        <v>144</v>
      </c>
      <c r="G12362" t="s">
        <v>31</v>
      </c>
      <c r="H12362" t="s">
        <v>145</v>
      </c>
      <c r="I12362">
        <v>4</v>
      </c>
      <c r="J12362">
        <v>0</v>
      </c>
      <c r="K12362">
        <v>0</v>
      </c>
      <c r="N12362" t="s">
        <v>1658</v>
      </c>
    </row>
    <row r="12363" spans="1:14" hidden="1" x14ac:dyDescent="0.2">
      <c r="A12363" t="s">
        <v>36</v>
      </c>
      <c r="B12363" t="s">
        <v>1649</v>
      </c>
      <c r="C12363" t="s">
        <v>1606</v>
      </c>
      <c r="E12363" t="s">
        <v>17</v>
      </c>
      <c r="I12363">
        <v>15.5</v>
      </c>
      <c r="J12363">
        <v>0</v>
      </c>
      <c r="K12363">
        <v>0</v>
      </c>
    </row>
    <row r="12364" spans="1:14" hidden="1" x14ac:dyDescent="0.2">
      <c r="A12364" t="s">
        <v>36</v>
      </c>
      <c r="B12364" t="s">
        <v>1649</v>
      </c>
      <c r="C12364" t="s">
        <v>1606</v>
      </c>
      <c r="E12364" t="s">
        <v>1652</v>
      </c>
      <c r="F12364" t="s">
        <v>250</v>
      </c>
      <c r="G12364" t="s">
        <v>63</v>
      </c>
      <c r="H12364" t="s">
        <v>145</v>
      </c>
      <c r="I12364">
        <v>4</v>
      </c>
      <c r="J12364">
        <v>0</v>
      </c>
      <c r="K12364">
        <v>0</v>
      </c>
    </row>
    <row r="12365" spans="1:14" hidden="1" x14ac:dyDescent="0.2">
      <c r="A12365" t="s">
        <v>36</v>
      </c>
      <c r="B12365" t="s">
        <v>1649</v>
      </c>
      <c r="C12365" t="s">
        <v>1606</v>
      </c>
      <c r="E12365" t="s">
        <v>254</v>
      </c>
      <c r="F12365" t="s">
        <v>255</v>
      </c>
      <c r="G12365" t="s">
        <v>31</v>
      </c>
      <c r="H12365" t="s">
        <v>145</v>
      </c>
      <c r="I12365">
        <v>7.5</v>
      </c>
      <c r="J12365">
        <v>0</v>
      </c>
      <c r="K12365">
        <v>0</v>
      </c>
      <c r="L12365" t="s">
        <v>24</v>
      </c>
    </row>
    <row r="12366" spans="1:14" hidden="1" x14ac:dyDescent="0.2">
      <c r="A12366" t="s">
        <v>44</v>
      </c>
      <c r="B12366" t="s">
        <v>1649</v>
      </c>
      <c r="C12366" t="s">
        <v>1606</v>
      </c>
      <c r="E12366" t="s">
        <v>1653</v>
      </c>
      <c r="F12366" t="s">
        <v>144</v>
      </c>
      <c r="G12366" t="s">
        <v>31</v>
      </c>
      <c r="H12366" t="s">
        <v>145</v>
      </c>
      <c r="I12366">
        <v>7.75</v>
      </c>
      <c r="J12366">
        <v>0</v>
      </c>
      <c r="K12366">
        <v>0</v>
      </c>
      <c r="N12366" t="s">
        <v>1654</v>
      </c>
    </row>
    <row r="12367" spans="1:14" hidden="1" x14ac:dyDescent="0.2">
      <c r="A12367" t="s">
        <v>44</v>
      </c>
      <c r="B12367" t="s">
        <v>1649</v>
      </c>
      <c r="C12367" t="s">
        <v>1606</v>
      </c>
      <c r="E12367" t="s">
        <v>1652</v>
      </c>
      <c r="F12367" t="s">
        <v>250</v>
      </c>
      <c r="G12367" t="s">
        <v>63</v>
      </c>
      <c r="H12367" t="s">
        <v>145</v>
      </c>
      <c r="I12367">
        <v>21</v>
      </c>
      <c r="J12367">
        <v>0</v>
      </c>
      <c r="K12367">
        <v>0</v>
      </c>
    </row>
    <row r="12368" spans="1:14" hidden="1" x14ac:dyDescent="0.2">
      <c r="A12368" t="s">
        <v>44</v>
      </c>
      <c r="B12368" t="s">
        <v>1649</v>
      </c>
      <c r="C12368" t="s">
        <v>1606</v>
      </c>
      <c r="E12368" t="s">
        <v>1659</v>
      </c>
      <c r="F12368" t="s">
        <v>151</v>
      </c>
      <c r="G12368" t="s">
        <v>31</v>
      </c>
      <c r="H12368" t="s">
        <v>145</v>
      </c>
      <c r="I12368">
        <v>4</v>
      </c>
      <c r="J12368">
        <v>0</v>
      </c>
      <c r="K12368">
        <v>0</v>
      </c>
    </row>
    <row r="12369" spans="1:14" hidden="1" x14ac:dyDescent="0.2">
      <c r="A12369" t="s">
        <v>44</v>
      </c>
      <c r="B12369" t="s">
        <v>1649</v>
      </c>
      <c r="C12369" t="s">
        <v>1606</v>
      </c>
      <c r="E12369" t="s">
        <v>1614</v>
      </c>
      <c r="F12369" t="s">
        <v>1615</v>
      </c>
      <c r="G12369" t="s">
        <v>129</v>
      </c>
      <c r="H12369" t="s">
        <v>23</v>
      </c>
      <c r="I12369">
        <v>1</v>
      </c>
      <c r="J12369">
        <v>0</v>
      </c>
      <c r="K12369">
        <v>0</v>
      </c>
      <c r="N12369" t="s">
        <v>1650</v>
      </c>
    </row>
    <row r="12370" spans="1:14" hidden="1" x14ac:dyDescent="0.2">
      <c r="A12370" t="s">
        <v>44</v>
      </c>
      <c r="B12370" t="s">
        <v>1649</v>
      </c>
      <c r="C12370" t="s">
        <v>1606</v>
      </c>
      <c r="E12370" t="s">
        <v>46</v>
      </c>
      <c r="I12370">
        <v>3</v>
      </c>
      <c r="J12370">
        <v>0</v>
      </c>
      <c r="K12370">
        <v>0</v>
      </c>
      <c r="N12370" t="s">
        <v>1660</v>
      </c>
    </row>
    <row r="12371" spans="1:14" hidden="1" x14ac:dyDescent="0.2">
      <c r="A12371" t="s">
        <v>44</v>
      </c>
      <c r="B12371" t="s">
        <v>1649</v>
      </c>
      <c r="C12371" t="s">
        <v>1606</v>
      </c>
      <c r="E12371" t="s">
        <v>254</v>
      </c>
      <c r="F12371" t="s">
        <v>255</v>
      </c>
      <c r="G12371" t="s">
        <v>31</v>
      </c>
      <c r="H12371" t="s">
        <v>145</v>
      </c>
      <c r="I12371">
        <v>2</v>
      </c>
      <c r="J12371">
        <v>0</v>
      </c>
      <c r="K12371">
        <v>0</v>
      </c>
      <c r="L12371" t="s">
        <v>24</v>
      </c>
    </row>
    <row r="12372" spans="1:14" hidden="1" x14ac:dyDescent="0.2">
      <c r="A12372" t="s">
        <v>47</v>
      </c>
      <c r="B12372" t="s">
        <v>1649</v>
      </c>
      <c r="C12372" t="s">
        <v>1606</v>
      </c>
      <c r="E12372" t="s">
        <v>1659</v>
      </c>
      <c r="F12372" t="s">
        <v>151</v>
      </c>
      <c r="G12372" t="s">
        <v>31</v>
      </c>
      <c r="H12372" t="s">
        <v>145</v>
      </c>
      <c r="I12372">
        <v>4</v>
      </c>
      <c r="J12372">
        <v>0</v>
      </c>
      <c r="K12372">
        <v>0</v>
      </c>
    </row>
    <row r="12373" spans="1:14" hidden="1" x14ac:dyDescent="0.2">
      <c r="A12373" t="s">
        <v>47</v>
      </c>
      <c r="B12373" t="s">
        <v>1649</v>
      </c>
      <c r="C12373" t="s">
        <v>1606</v>
      </c>
      <c r="E12373" t="s">
        <v>1653</v>
      </c>
      <c r="F12373" t="s">
        <v>144</v>
      </c>
      <c r="G12373" t="s">
        <v>31</v>
      </c>
      <c r="H12373" t="s">
        <v>145</v>
      </c>
      <c r="I12373">
        <v>4</v>
      </c>
      <c r="J12373">
        <v>0</v>
      </c>
      <c r="K12373">
        <v>0</v>
      </c>
      <c r="N12373" t="s">
        <v>1661</v>
      </c>
    </row>
    <row r="12374" spans="1:14" hidden="1" x14ac:dyDescent="0.2">
      <c r="A12374" t="s">
        <v>47</v>
      </c>
      <c r="B12374" t="s">
        <v>1649</v>
      </c>
      <c r="C12374" t="s">
        <v>1606</v>
      </c>
      <c r="E12374" t="s">
        <v>1652</v>
      </c>
      <c r="F12374" t="s">
        <v>250</v>
      </c>
      <c r="G12374" t="s">
        <v>63</v>
      </c>
      <c r="H12374" t="s">
        <v>145</v>
      </c>
      <c r="I12374">
        <v>12</v>
      </c>
      <c r="J12374">
        <v>0</v>
      </c>
      <c r="K12374">
        <v>0</v>
      </c>
    </row>
    <row r="12375" spans="1:14" hidden="1" x14ac:dyDescent="0.2">
      <c r="A12375" t="s">
        <v>47</v>
      </c>
      <c r="B12375" t="s">
        <v>1649</v>
      </c>
      <c r="C12375" t="s">
        <v>1606</v>
      </c>
      <c r="E12375" t="s">
        <v>17</v>
      </c>
      <c r="I12375">
        <v>4</v>
      </c>
      <c r="J12375">
        <v>0</v>
      </c>
      <c r="K12375">
        <v>0</v>
      </c>
    </row>
    <row r="12376" spans="1:14" hidden="1" x14ac:dyDescent="0.2">
      <c r="A12376" t="s">
        <v>47</v>
      </c>
      <c r="B12376" t="s">
        <v>1649</v>
      </c>
      <c r="C12376" t="s">
        <v>1606</v>
      </c>
      <c r="E12376" t="s">
        <v>254</v>
      </c>
      <c r="F12376" t="s">
        <v>255</v>
      </c>
      <c r="G12376" t="s">
        <v>31</v>
      </c>
      <c r="H12376" t="s">
        <v>145</v>
      </c>
      <c r="I12376">
        <v>14.75</v>
      </c>
      <c r="J12376">
        <v>0</v>
      </c>
      <c r="K12376">
        <v>0</v>
      </c>
      <c r="L12376" t="s">
        <v>24</v>
      </c>
    </row>
    <row r="12377" spans="1:14" hidden="1" x14ac:dyDescent="0.2">
      <c r="A12377" t="s">
        <v>48</v>
      </c>
      <c r="B12377" t="s">
        <v>1649</v>
      </c>
      <c r="C12377" t="s">
        <v>1606</v>
      </c>
      <c r="E12377" t="s">
        <v>254</v>
      </c>
      <c r="F12377" t="s">
        <v>255</v>
      </c>
      <c r="G12377" t="s">
        <v>31</v>
      </c>
      <c r="H12377" t="s">
        <v>145</v>
      </c>
      <c r="I12377">
        <v>4</v>
      </c>
      <c r="J12377">
        <v>0</v>
      </c>
      <c r="K12377">
        <v>0</v>
      </c>
      <c r="L12377" t="s">
        <v>24</v>
      </c>
      <c r="N12377" t="s">
        <v>1662</v>
      </c>
    </row>
    <row r="12378" spans="1:14" hidden="1" x14ac:dyDescent="0.2">
      <c r="A12378" t="s">
        <v>48</v>
      </c>
      <c r="B12378" t="s">
        <v>1649</v>
      </c>
      <c r="C12378" t="s">
        <v>1606</v>
      </c>
      <c r="E12378" t="s">
        <v>254</v>
      </c>
      <c r="F12378" t="s">
        <v>255</v>
      </c>
      <c r="G12378" t="s">
        <v>31</v>
      </c>
      <c r="H12378" t="s">
        <v>145</v>
      </c>
      <c r="I12378">
        <v>2</v>
      </c>
      <c r="J12378">
        <v>0</v>
      </c>
      <c r="K12378">
        <v>0</v>
      </c>
      <c r="L12378" t="s">
        <v>24</v>
      </c>
      <c r="N12378" t="s">
        <v>1663</v>
      </c>
    </row>
    <row r="12379" spans="1:14" hidden="1" x14ac:dyDescent="0.2">
      <c r="A12379" t="s">
        <v>48</v>
      </c>
      <c r="B12379" t="s">
        <v>1649</v>
      </c>
      <c r="C12379" t="s">
        <v>1606</v>
      </c>
      <c r="E12379" t="s">
        <v>1653</v>
      </c>
      <c r="F12379" t="s">
        <v>144</v>
      </c>
      <c r="G12379" t="s">
        <v>31</v>
      </c>
      <c r="H12379" t="s">
        <v>145</v>
      </c>
      <c r="I12379">
        <v>4</v>
      </c>
      <c r="J12379">
        <v>0</v>
      </c>
      <c r="K12379">
        <v>0</v>
      </c>
      <c r="N12379" t="s">
        <v>1664</v>
      </c>
    </row>
    <row r="12380" spans="1:14" hidden="1" x14ac:dyDescent="0.2">
      <c r="A12380" t="s">
        <v>48</v>
      </c>
      <c r="B12380" t="s">
        <v>1649</v>
      </c>
      <c r="C12380" t="s">
        <v>1606</v>
      </c>
      <c r="E12380" t="s">
        <v>1652</v>
      </c>
      <c r="F12380" t="s">
        <v>250</v>
      </c>
      <c r="G12380" t="s">
        <v>63</v>
      </c>
      <c r="H12380" t="s">
        <v>145</v>
      </c>
      <c r="I12380">
        <v>12</v>
      </c>
      <c r="J12380">
        <v>0</v>
      </c>
      <c r="K12380">
        <v>0</v>
      </c>
    </row>
    <row r="12381" spans="1:14" hidden="1" x14ac:dyDescent="0.2">
      <c r="A12381" t="s">
        <v>48</v>
      </c>
      <c r="B12381" t="s">
        <v>1649</v>
      </c>
      <c r="C12381" t="s">
        <v>1606</v>
      </c>
      <c r="E12381" t="s">
        <v>254</v>
      </c>
      <c r="F12381" t="s">
        <v>255</v>
      </c>
      <c r="G12381" t="s">
        <v>31</v>
      </c>
      <c r="H12381" t="s">
        <v>145</v>
      </c>
      <c r="I12381">
        <v>16.75</v>
      </c>
      <c r="J12381">
        <v>0</v>
      </c>
      <c r="K12381">
        <v>0</v>
      </c>
      <c r="L12381" t="s">
        <v>24</v>
      </c>
    </row>
    <row r="12382" spans="1:14" hidden="1" x14ac:dyDescent="0.2">
      <c r="A12382" t="s">
        <v>49</v>
      </c>
      <c r="B12382" t="s">
        <v>1649</v>
      </c>
      <c r="C12382" t="s">
        <v>1606</v>
      </c>
      <c r="E12382" t="s">
        <v>17</v>
      </c>
      <c r="I12382">
        <v>7.75</v>
      </c>
      <c r="J12382">
        <v>0</v>
      </c>
      <c r="K12382">
        <v>0</v>
      </c>
    </row>
    <row r="12383" spans="1:14" hidden="1" x14ac:dyDescent="0.2">
      <c r="A12383" t="s">
        <v>49</v>
      </c>
      <c r="B12383" t="s">
        <v>1649</v>
      </c>
      <c r="C12383" t="s">
        <v>1606</v>
      </c>
      <c r="E12383" t="s">
        <v>1652</v>
      </c>
      <c r="F12383" t="s">
        <v>250</v>
      </c>
      <c r="G12383" t="s">
        <v>63</v>
      </c>
      <c r="H12383" t="s">
        <v>145</v>
      </c>
      <c r="I12383">
        <v>27</v>
      </c>
      <c r="J12383">
        <v>0</v>
      </c>
      <c r="K12383">
        <v>0</v>
      </c>
    </row>
    <row r="12384" spans="1:14" hidden="1" x14ac:dyDescent="0.2">
      <c r="A12384" t="s">
        <v>49</v>
      </c>
      <c r="B12384" t="s">
        <v>1649</v>
      </c>
      <c r="C12384" t="s">
        <v>1606</v>
      </c>
      <c r="E12384" t="s">
        <v>1659</v>
      </c>
      <c r="F12384" t="s">
        <v>151</v>
      </c>
      <c r="G12384" t="s">
        <v>31</v>
      </c>
      <c r="H12384" t="s">
        <v>145</v>
      </c>
      <c r="I12384">
        <v>4</v>
      </c>
      <c r="J12384">
        <v>0</v>
      </c>
      <c r="K12384">
        <v>0</v>
      </c>
    </row>
    <row r="12385" spans="1:14" hidden="1" x14ac:dyDescent="0.2">
      <c r="A12385" t="s">
        <v>51</v>
      </c>
      <c r="B12385" t="s">
        <v>1649</v>
      </c>
      <c r="C12385" t="s">
        <v>1606</v>
      </c>
      <c r="E12385" t="s">
        <v>1653</v>
      </c>
      <c r="F12385" t="s">
        <v>144</v>
      </c>
      <c r="G12385" t="s">
        <v>31</v>
      </c>
      <c r="H12385" t="s">
        <v>145</v>
      </c>
      <c r="I12385">
        <v>10.75</v>
      </c>
      <c r="J12385">
        <v>0</v>
      </c>
      <c r="K12385">
        <v>0</v>
      </c>
    </row>
    <row r="12386" spans="1:14" hidden="1" x14ac:dyDescent="0.2">
      <c r="A12386" t="s">
        <v>51</v>
      </c>
      <c r="B12386" t="s">
        <v>1649</v>
      </c>
      <c r="C12386" t="s">
        <v>1606</v>
      </c>
      <c r="E12386" t="s">
        <v>1652</v>
      </c>
      <c r="F12386" t="s">
        <v>250</v>
      </c>
      <c r="G12386" t="s">
        <v>63</v>
      </c>
      <c r="H12386" t="s">
        <v>145</v>
      </c>
      <c r="I12386">
        <v>15.5</v>
      </c>
      <c r="J12386">
        <v>0</v>
      </c>
      <c r="K12386">
        <v>0</v>
      </c>
    </row>
    <row r="12387" spans="1:14" hidden="1" x14ac:dyDescent="0.2">
      <c r="A12387" t="s">
        <v>51</v>
      </c>
      <c r="B12387" t="s">
        <v>1649</v>
      </c>
      <c r="C12387" t="s">
        <v>1606</v>
      </c>
      <c r="E12387" t="s">
        <v>1614</v>
      </c>
      <c r="F12387" t="s">
        <v>1615</v>
      </c>
      <c r="G12387" t="s">
        <v>129</v>
      </c>
      <c r="H12387" t="s">
        <v>23</v>
      </c>
      <c r="I12387">
        <v>4</v>
      </c>
      <c r="J12387">
        <v>0</v>
      </c>
      <c r="K12387">
        <v>0</v>
      </c>
      <c r="N12387" t="s">
        <v>1665</v>
      </c>
    </row>
    <row r="12388" spans="1:14" hidden="1" x14ac:dyDescent="0.2">
      <c r="A12388" t="s">
        <v>51</v>
      </c>
      <c r="B12388" t="s">
        <v>1649</v>
      </c>
      <c r="C12388" t="s">
        <v>1606</v>
      </c>
      <c r="E12388" t="s">
        <v>254</v>
      </c>
      <c r="F12388" t="s">
        <v>255</v>
      </c>
      <c r="G12388" t="s">
        <v>31</v>
      </c>
      <c r="H12388" t="s">
        <v>145</v>
      </c>
      <c r="I12388">
        <v>8.5</v>
      </c>
      <c r="J12388">
        <v>0</v>
      </c>
      <c r="K12388">
        <v>0</v>
      </c>
      <c r="L12388" t="s">
        <v>24</v>
      </c>
    </row>
    <row r="12389" spans="1:14" hidden="1" x14ac:dyDescent="0.2">
      <c r="A12389" t="s">
        <v>55</v>
      </c>
      <c r="B12389" t="s">
        <v>1649</v>
      </c>
      <c r="C12389" t="s">
        <v>1606</v>
      </c>
      <c r="E12389" t="s">
        <v>254</v>
      </c>
      <c r="F12389" t="s">
        <v>255</v>
      </c>
      <c r="G12389" t="s">
        <v>31</v>
      </c>
      <c r="H12389" t="s">
        <v>145</v>
      </c>
      <c r="I12389">
        <v>3.75</v>
      </c>
      <c r="J12389">
        <v>0</v>
      </c>
      <c r="K12389">
        <v>0</v>
      </c>
      <c r="L12389" t="s">
        <v>24</v>
      </c>
      <c r="N12389" t="s">
        <v>1519</v>
      </c>
    </row>
    <row r="12390" spans="1:14" hidden="1" x14ac:dyDescent="0.2">
      <c r="A12390" t="s">
        <v>55</v>
      </c>
      <c r="B12390" t="s">
        <v>1649</v>
      </c>
      <c r="C12390" t="s">
        <v>1606</v>
      </c>
      <c r="E12390" t="s">
        <v>1652</v>
      </c>
      <c r="F12390" t="s">
        <v>250</v>
      </c>
      <c r="G12390" t="s">
        <v>63</v>
      </c>
      <c r="H12390" t="s">
        <v>145</v>
      </c>
      <c r="I12390">
        <v>23.25</v>
      </c>
      <c r="J12390">
        <v>0</v>
      </c>
      <c r="K12390">
        <v>0</v>
      </c>
    </row>
    <row r="12391" spans="1:14" hidden="1" x14ac:dyDescent="0.2">
      <c r="A12391" t="s">
        <v>55</v>
      </c>
      <c r="B12391" t="s">
        <v>1649</v>
      </c>
      <c r="C12391" t="s">
        <v>1606</v>
      </c>
      <c r="E12391" t="s">
        <v>1653</v>
      </c>
      <c r="F12391" t="s">
        <v>144</v>
      </c>
      <c r="G12391" t="s">
        <v>31</v>
      </c>
      <c r="H12391" t="s">
        <v>145</v>
      </c>
      <c r="I12391">
        <v>5.25</v>
      </c>
      <c r="J12391">
        <v>0</v>
      </c>
      <c r="K12391">
        <v>0</v>
      </c>
      <c r="N12391" t="s">
        <v>1666</v>
      </c>
    </row>
    <row r="12392" spans="1:14" hidden="1" x14ac:dyDescent="0.2">
      <c r="A12392" t="s">
        <v>55</v>
      </c>
      <c r="B12392" t="s">
        <v>1649</v>
      </c>
      <c r="C12392" t="s">
        <v>1606</v>
      </c>
      <c r="E12392" t="s">
        <v>1659</v>
      </c>
      <c r="F12392" t="s">
        <v>151</v>
      </c>
      <c r="G12392" t="s">
        <v>31</v>
      </c>
      <c r="H12392" t="s">
        <v>145</v>
      </c>
      <c r="I12392">
        <v>2.5</v>
      </c>
      <c r="J12392">
        <v>0</v>
      </c>
      <c r="K12392">
        <v>0</v>
      </c>
    </row>
    <row r="12393" spans="1:14" hidden="1" x14ac:dyDescent="0.2">
      <c r="A12393" t="s">
        <v>55</v>
      </c>
      <c r="B12393" t="s">
        <v>1649</v>
      </c>
      <c r="C12393" t="s">
        <v>1606</v>
      </c>
      <c r="E12393" t="s">
        <v>254</v>
      </c>
      <c r="F12393" t="s">
        <v>255</v>
      </c>
      <c r="G12393" t="s">
        <v>31</v>
      </c>
      <c r="H12393" t="s">
        <v>145</v>
      </c>
      <c r="I12393">
        <v>4</v>
      </c>
      <c r="J12393">
        <v>0</v>
      </c>
      <c r="K12393">
        <v>0</v>
      </c>
      <c r="L12393" t="s">
        <v>24</v>
      </c>
      <c r="N12393" t="s">
        <v>1667</v>
      </c>
    </row>
    <row r="12394" spans="1:14" hidden="1" x14ac:dyDescent="0.2">
      <c r="A12394" t="s">
        <v>56</v>
      </c>
      <c r="B12394" t="s">
        <v>1649</v>
      </c>
      <c r="C12394" t="s">
        <v>1606</v>
      </c>
      <c r="E12394" t="s">
        <v>1659</v>
      </c>
      <c r="F12394" t="s">
        <v>151</v>
      </c>
      <c r="G12394" t="s">
        <v>31</v>
      </c>
      <c r="H12394" t="s">
        <v>145</v>
      </c>
      <c r="I12394">
        <v>7.75</v>
      </c>
      <c r="J12394">
        <v>0</v>
      </c>
      <c r="K12394">
        <v>0</v>
      </c>
    </row>
    <row r="12395" spans="1:14" hidden="1" x14ac:dyDescent="0.2">
      <c r="A12395" t="s">
        <v>56</v>
      </c>
      <c r="B12395" t="s">
        <v>1649</v>
      </c>
      <c r="C12395" t="s">
        <v>1606</v>
      </c>
      <c r="E12395" t="s">
        <v>1652</v>
      </c>
      <c r="F12395" t="s">
        <v>250</v>
      </c>
      <c r="G12395" t="s">
        <v>63</v>
      </c>
      <c r="H12395" t="s">
        <v>145</v>
      </c>
      <c r="I12395">
        <v>29</v>
      </c>
      <c r="J12395">
        <v>0</v>
      </c>
      <c r="K12395">
        <v>0</v>
      </c>
    </row>
    <row r="12396" spans="1:14" hidden="1" x14ac:dyDescent="0.2">
      <c r="A12396" t="s">
        <v>56</v>
      </c>
      <c r="B12396" t="s">
        <v>1649</v>
      </c>
      <c r="C12396" t="s">
        <v>1606</v>
      </c>
      <c r="E12396" t="s">
        <v>1614</v>
      </c>
      <c r="F12396" t="s">
        <v>1615</v>
      </c>
      <c r="G12396" t="s">
        <v>129</v>
      </c>
      <c r="H12396" t="s">
        <v>23</v>
      </c>
      <c r="I12396">
        <v>2</v>
      </c>
      <c r="J12396">
        <v>0</v>
      </c>
      <c r="K12396">
        <v>0</v>
      </c>
      <c r="N12396" t="s">
        <v>1650</v>
      </c>
    </row>
    <row r="12397" spans="1:14" hidden="1" x14ac:dyDescent="0.2">
      <c r="A12397" t="s">
        <v>60</v>
      </c>
      <c r="B12397" t="s">
        <v>1649</v>
      </c>
      <c r="C12397" t="s">
        <v>1606</v>
      </c>
      <c r="E12397" t="s">
        <v>1653</v>
      </c>
      <c r="F12397" t="s">
        <v>144</v>
      </c>
      <c r="G12397" t="s">
        <v>31</v>
      </c>
      <c r="H12397" t="s">
        <v>145</v>
      </c>
      <c r="I12397">
        <v>23.25</v>
      </c>
      <c r="J12397">
        <v>0</v>
      </c>
      <c r="K12397">
        <v>0</v>
      </c>
      <c r="N12397" t="s">
        <v>1668</v>
      </c>
    </row>
    <row r="12398" spans="1:14" hidden="1" x14ac:dyDescent="0.2">
      <c r="A12398" t="s">
        <v>60</v>
      </c>
      <c r="B12398" t="s">
        <v>1649</v>
      </c>
      <c r="C12398" t="s">
        <v>1606</v>
      </c>
      <c r="E12398" t="s">
        <v>1652</v>
      </c>
      <c r="F12398" t="s">
        <v>250</v>
      </c>
      <c r="G12398" t="s">
        <v>63</v>
      </c>
      <c r="H12398" t="s">
        <v>145</v>
      </c>
      <c r="I12398">
        <v>15.5</v>
      </c>
      <c r="J12398">
        <v>0</v>
      </c>
      <c r="K12398">
        <v>0</v>
      </c>
    </row>
    <row r="12399" spans="1:14" hidden="1" x14ac:dyDescent="0.2">
      <c r="A12399" t="s">
        <v>67</v>
      </c>
      <c r="B12399" t="s">
        <v>1649</v>
      </c>
      <c r="C12399" t="s">
        <v>1606</v>
      </c>
      <c r="E12399" t="s">
        <v>1652</v>
      </c>
      <c r="F12399" t="s">
        <v>250</v>
      </c>
      <c r="G12399" t="s">
        <v>63</v>
      </c>
      <c r="H12399" t="s">
        <v>145</v>
      </c>
      <c r="I12399">
        <v>28.75</v>
      </c>
      <c r="J12399">
        <v>0</v>
      </c>
      <c r="K12399">
        <v>0</v>
      </c>
    </row>
    <row r="12400" spans="1:14" hidden="1" x14ac:dyDescent="0.2">
      <c r="A12400" t="s">
        <v>67</v>
      </c>
      <c r="B12400" t="s">
        <v>1649</v>
      </c>
      <c r="C12400" t="s">
        <v>1606</v>
      </c>
      <c r="E12400" t="s">
        <v>220</v>
      </c>
      <c r="F12400" t="s">
        <v>149</v>
      </c>
      <c r="G12400" t="s">
        <v>129</v>
      </c>
      <c r="H12400" t="s">
        <v>145</v>
      </c>
      <c r="I12400">
        <v>4</v>
      </c>
      <c r="J12400">
        <v>0</v>
      </c>
      <c r="K12400">
        <v>0</v>
      </c>
      <c r="N12400" t="s">
        <v>1669</v>
      </c>
    </row>
    <row r="12401" spans="1:14" hidden="1" x14ac:dyDescent="0.2">
      <c r="A12401" t="s">
        <v>67</v>
      </c>
      <c r="B12401" t="s">
        <v>1649</v>
      </c>
      <c r="C12401" t="s">
        <v>1606</v>
      </c>
      <c r="E12401" t="s">
        <v>79</v>
      </c>
      <c r="I12401">
        <v>2</v>
      </c>
      <c r="J12401">
        <v>0</v>
      </c>
      <c r="K12401">
        <v>0</v>
      </c>
      <c r="N12401" t="s">
        <v>1670</v>
      </c>
    </row>
    <row r="12402" spans="1:14" hidden="1" x14ac:dyDescent="0.2">
      <c r="A12402" t="s">
        <v>67</v>
      </c>
      <c r="B12402" t="s">
        <v>1649</v>
      </c>
      <c r="C12402" t="s">
        <v>1606</v>
      </c>
      <c r="E12402" t="s">
        <v>1653</v>
      </c>
      <c r="F12402" t="s">
        <v>144</v>
      </c>
      <c r="G12402" t="s">
        <v>31</v>
      </c>
      <c r="H12402" t="s">
        <v>145</v>
      </c>
      <c r="I12402">
        <v>4</v>
      </c>
      <c r="J12402">
        <v>0</v>
      </c>
      <c r="K12402">
        <v>0</v>
      </c>
      <c r="N12402" t="s">
        <v>1671</v>
      </c>
    </row>
    <row r="12403" spans="1:14" hidden="1" x14ac:dyDescent="0.2">
      <c r="A12403" t="s">
        <v>68</v>
      </c>
      <c r="B12403" t="s">
        <v>1649</v>
      </c>
      <c r="C12403" t="s">
        <v>1606</v>
      </c>
      <c r="E12403" t="s">
        <v>1659</v>
      </c>
      <c r="F12403" t="s">
        <v>151</v>
      </c>
      <c r="G12403" t="s">
        <v>31</v>
      </c>
      <c r="H12403" t="s">
        <v>145</v>
      </c>
      <c r="I12403">
        <v>4</v>
      </c>
      <c r="J12403">
        <v>0</v>
      </c>
      <c r="K12403">
        <v>0</v>
      </c>
      <c r="N12403" t="s">
        <v>1671</v>
      </c>
    </row>
    <row r="12404" spans="1:14" hidden="1" x14ac:dyDescent="0.2">
      <c r="A12404" t="s">
        <v>68</v>
      </c>
      <c r="B12404" t="s">
        <v>1649</v>
      </c>
      <c r="C12404" t="s">
        <v>1606</v>
      </c>
      <c r="E12404" t="s">
        <v>1652</v>
      </c>
      <c r="F12404" t="s">
        <v>250</v>
      </c>
      <c r="G12404" t="s">
        <v>63</v>
      </c>
      <c r="H12404" t="s">
        <v>145</v>
      </c>
      <c r="I12404">
        <v>32.75</v>
      </c>
      <c r="J12404">
        <v>0</v>
      </c>
      <c r="K12404">
        <v>0</v>
      </c>
      <c r="N12404" t="s">
        <v>1671</v>
      </c>
    </row>
    <row r="12405" spans="1:14" hidden="1" x14ac:dyDescent="0.2">
      <c r="A12405" t="s">
        <v>68</v>
      </c>
      <c r="B12405" t="s">
        <v>1649</v>
      </c>
      <c r="C12405" t="s">
        <v>1606</v>
      </c>
      <c r="E12405" t="s">
        <v>1614</v>
      </c>
      <c r="F12405" t="s">
        <v>1615</v>
      </c>
      <c r="G12405" t="s">
        <v>129</v>
      </c>
      <c r="H12405" t="s">
        <v>23</v>
      </c>
      <c r="I12405">
        <v>2</v>
      </c>
      <c r="J12405">
        <v>0</v>
      </c>
      <c r="K12405">
        <v>0</v>
      </c>
    </row>
    <row r="12406" spans="1:14" hidden="1" x14ac:dyDescent="0.2">
      <c r="A12406" t="s">
        <v>69</v>
      </c>
      <c r="B12406" t="s">
        <v>1649</v>
      </c>
      <c r="C12406" t="s">
        <v>1606</v>
      </c>
      <c r="E12406" t="s">
        <v>17</v>
      </c>
      <c r="I12406">
        <v>38.75</v>
      </c>
      <c r="J12406">
        <v>0</v>
      </c>
      <c r="K12406">
        <v>0</v>
      </c>
    </row>
    <row r="12407" spans="1:14" hidden="1" x14ac:dyDescent="0.2">
      <c r="A12407" t="s">
        <v>70</v>
      </c>
      <c r="B12407" t="s">
        <v>1649</v>
      </c>
      <c r="C12407" t="s">
        <v>1606</v>
      </c>
      <c r="E12407" t="s">
        <v>17</v>
      </c>
      <c r="I12407">
        <v>38.75</v>
      </c>
      <c r="J12407">
        <v>0</v>
      </c>
      <c r="K12407">
        <v>0</v>
      </c>
    </row>
    <row r="12408" spans="1:14" hidden="1" x14ac:dyDescent="0.2">
      <c r="A12408" t="s">
        <v>71</v>
      </c>
      <c r="B12408" t="s">
        <v>1649</v>
      </c>
      <c r="C12408" t="s">
        <v>1606</v>
      </c>
      <c r="E12408" t="s">
        <v>17</v>
      </c>
      <c r="I12408">
        <v>7.75</v>
      </c>
      <c r="J12408">
        <v>0</v>
      </c>
      <c r="K12408">
        <v>0</v>
      </c>
    </row>
    <row r="12409" spans="1:14" hidden="1" x14ac:dyDescent="0.2">
      <c r="A12409" t="s">
        <v>71</v>
      </c>
      <c r="B12409" t="s">
        <v>1649</v>
      </c>
      <c r="C12409" t="s">
        <v>1606</v>
      </c>
      <c r="E12409" t="s">
        <v>46</v>
      </c>
      <c r="I12409">
        <v>4</v>
      </c>
      <c r="J12409">
        <v>0</v>
      </c>
      <c r="K12409">
        <v>0</v>
      </c>
      <c r="N12409" t="s">
        <v>1672</v>
      </c>
    </row>
    <row r="12410" spans="1:14" hidden="1" x14ac:dyDescent="0.2">
      <c r="A12410" t="s">
        <v>71</v>
      </c>
      <c r="B12410" t="s">
        <v>1649</v>
      </c>
      <c r="C12410" t="s">
        <v>1606</v>
      </c>
      <c r="E12410" t="s">
        <v>1653</v>
      </c>
      <c r="F12410" t="s">
        <v>144</v>
      </c>
      <c r="G12410" t="s">
        <v>31</v>
      </c>
      <c r="H12410" t="s">
        <v>145</v>
      </c>
      <c r="I12410">
        <v>4</v>
      </c>
      <c r="J12410">
        <v>0</v>
      </c>
      <c r="K12410">
        <v>0</v>
      </c>
      <c r="N12410" t="s">
        <v>1671</v>
      </c>
    </row>
    <row r="12411" spans="1:14" hidden="1" x14ac:dyDescent="0.2">
      <c r="A12411" t="s">
        <v>71</v>
      </c>
      <c r="B12411" t="s">
        <v>1649</v>
      </c>
      <c r="C12411" t="s">
        <v>1606</v>
      </c>
      <c r="E12411" t="s">
        <v>1652</v>
      </c>
      <c r="F12411" t="s">
        <v>250</v>
      </c>
      <c r="G12411" t="s">
        <v>63</v>
      </c>
      <c r="H12411" t="s">
        <v>145</v>
      </c>
      <c r="I12411">
        <v>21</v>
      </c>
      <c r="J12411">
        <v>0</v>
      </c>
      <c r="K12411">
        <v>0</v>
      </c>
    </row>
    <row r="12412" spans="1:14" hidden="1" x14ac:dyDescent="0.2">
      <c r="A12412" t="s">
        <v>71</v>
      </c>
      <c r="B12412" t="s">
        <v>1649</v>
      </c>
      <c r="C12412" t="s">
        <v>1606</v>
      </c>
      <c r="E12412" t="s">
        <v>1614</v>
      </c>
      <c r="F12412" t="s">
        <v>1615</v>
      </c>
      <c r="G12412" t="s">
        <v>129</v>
      </c>
      <c r="H12412" t="s">
        <v>23</v>
      </c>
      <c r="I12412">
        <v>2</v>
      </c>
      <c r="J12412">
        <v>0</v>
      </c>
      <c r="K12412">
        <v>0</v>
      </c>
    </row>
    <row r="12413" spans="1:14" hidden="1" x14ac:dyDescent="0.2">
      <c r="A12413" t="s">
        <v>72</v>
      </c>
      <c r="B12413" t="s">
        <v>1649</v>
      </c>
      <c r="C12413" t="s">
        <v>1606</v>
      </c>
      <c r="E12413" t="s">
        <v>1652</v>
      </c>
      <c r="F12413" t="s">
        <v>250</v>
      </c>
      <c r="G12413" t="s">
        <v>63</v>
      </c>
      <c r="H12413" t="s">
        <v>145</v>
      </c>
      <c r="I12413">
        <v>21.25</v>
      </c>
      <c r="J12413">
        <v>0</v>
      </c>
      <c r="K12413">
        <v>0</v>
      </c>
    </row>
    <row r="12414" spans="1:14" hidden="1" x14ac:dyDescent="0.2">
      <c r="A12414" t="s">
        <v>72</v>
      </c>
      <c r="B12414" t="s">
        <v>1649</v>
      </c>
      <c r="C12414" t="s">
        <v>1606</v>
      </c>
      <c r="E12414" t="s">
        <v>46</v>
      </c>
      <c r="I12414">
        <v>4</v>
      </c>
      <c r="J12414">
        <v>0</v>
      </c>
      <c r="K12414">
        <v>0</v>
      </c>
      <c r="N12414" t="s">
        <v>1673</v>
      </c>
    </row>
    <row r="12415" spans="1:14" hidden="1" x14ac:dyDescent="0.2">
      <c r="A12415" t="s">
        <v>72</v>
      </c>
      <c r="B12415" t="s">
        <v>1649</v>
      </c>
      <c r="C12415" t="s">
        <v>1606</v>
      </c>
      <c r="E12415" t="s">
        <v>1659</v>
      </c>
      <c r="F12415" t="s">
        <v>151</v>
      </c>
      <c r="G12415" t="s">
        <v>31</v>
      </c>
      <c r="H12415" t="s">
        <v>145</v>
      </c>
      <c r="I12415">
        <v>3</v>
      </c>
      <c r="J12415">
        <v>0</v>
      </c>
      <c r="K12415">
        <v>0</v>
      </c>
      <c r="N12415" t="s">
        <v>1673</v>
      </c>
    </row>
    <row r="12416" spans="1:14" hidden="1" x14ac:dyDescent="0.2">
      <c r="A12416" t="s">
        <v>72</v>
      </c>
      <c r="B12416" t="s">
        <v>1649</v>
      </c>
      <c r="C12416" t="s">
        <v>1606</v>
      </c>
      <c r="E12416" t="s">
        <v>1653</v>
      </c>
      <c r="F12416" t="s">
        <v>144</v>
      </c>
      <c r="G12416" t="s">
        <v>31</v>
      </c>
      <c r="H12416" t="s">
        <v>145</v>
      </c>
      <c r="I12416">
        <v>2.75</v>
      </c>
      <c r="J12416">
        <v>0</v>
      </c>
      <c r="K12416">
        <v>0</v>
      </c>
      <c r="N12416" t="s">
        <v>1671</v>
      </c>
    </row>
    <row r="12417" spans="1:14" hidden="1" x14ac:dyDescent="0.2">
      <c r="A12417" t="s">
        <v>72</v>
      </c>
      <c r="B12417" t="s">
        <v>1649</v>
      </c>
      <c r="C12417" t="s">
        <v>1606</v>
      </c>
      <c r="E12417" t="s">
        <v>17</v>
      </c>
      <c r="I12417">
        <v>7.75</v>
      </c>
      <c r="J12417">
        <v>0</v>
      </c>
      <c r="K12417">
        <v>0</v>
      </c>
      <c r="N12417" s="1">
        <v>45413</v>
      </c>
    </row>
    <row r="12418" spans="1:14" hidden="1" x14ac:dyDescent="0.2">
      <c r="A12418" t="s">
        <v>74</v>
      </c>
      <c r="B12418" t="s">
        <v>1649</v>
      </c>
      <c r="C12418" t="s">
        <v>1606</v>
      </c>
      <c r="E12418" t="s">
        <v>1652</v>
      </c>
      <c r="F12418" t="s">
        <v>250</v>
      </c>
      <c r="G12418" t="s">
        <v>63</v>
      </c>
      <c r="H12418" t="s">
        <v>145</v>
      </c>
      <c r="I12418">
        <v>17.25</v>
      </c>
      <c r="J12418">
        <v>0</v>
      </c>
      <c r="K12418">
        <v>0</v>
      </c>
      <c r="N12418" t="s">
        <v>1671</v>
      </c>
    </row>
    <row r="12419" spans="1:14" hidden="1" x14ac:dyDescent="0.2">
      <c r="A12419" t="s">
        <v>74</v>
      </c>
      <c r="B12419" t="s">
        <v>1649</v>
      </c>
      <c r="C12419" t="s">
        <v>1606</v>
      </c>
      <c r="E12419" t="s">
        <v>1653</v>
      </c>
      <c r="F12419" t="s">
        <v>144</v>
      </c>
      <c r="G12419" t="s">
        <v>31</v>
      </c>
      <c r="H12419" t="s">
        <v>145</v>
      </c>
      <c r="I12419">
        <v>4</v>
      </c>
      <c r="J12419">
        <v>0</v>
      </c>
      <c r="K12419">
        <v>0</v>
      </c>
      <c r="N12419" t="s">
        <v>1671</v>
      </c>
    </row>
    <row r="12420" spans="1:14" hidden="1" x14ac:dyDescent="0.2">
      <c r="A12420" t="s">
        <v>74</v>
      </c>
      <c r="B12420" t="s">
        <v>1649</v>
      </c>
      <c r="C12420" t="s">
        <v>1606</v>
      </c>
      <c r="E12420" t="s">
        <v>17</v>
      </c>
      <c r="I12420">
        <v>15.5</v>
      </c>
      <c r="J12420">
        <v>0</v>
      </c>
      <c r="K12420">
        <v>0</v>
      </c>
      <c r="N12420" t="s">
        <v>1671</v>
      </c>
    </row>
    <row r="12421" spans="1:14" hidden="1" x14ac:dyDescent="0.2">
      <c r="A12421" t="s">
        <v>74</v>
      </c>
      <c r="B12421" t="s">
        <v>1649</v>
      </c>
      <c r="C12421" t="s">
        <v>1606</v>
      </c>
      <c r="E12421" t="s">
        <v>1614</v>
      </c>
      <c r="F12421" t="s">
        <v>1615</v>
      </c>
      <c r="G12421" t="s">
        <v>129</v>
      </c>
      <c r="H12421" t="s">
        <v>23</v>
      </c>
      <c r="I12421">
        <v>2</v>
      </c>
      <c r="J12421">
        <v>0</v>
      </c>
      <c r="K12421">
        <v>0</v>
      </c>
      <c r="N12421" t="s">
        <v>1671</v>
      </c>
    </row>
    <row r="12422" spans="1:14" hidden="1" x14ac:dyDescent="0.2">
      <c r="A12422" t="s">
        <v>75</v>
      </c>
      <c r="B12422" t="s">
        <v>1649</v>
      </c>
      <c r="C12422" t="s">
        <v>1606</v>
      </c>
      <c r="E12422" t="s">
        <v>17</v>
      </c>
      <c r="I12422">
        <v>15.5</v>
      </c>
      <c r="J12422">
        <v>0</v>
      </c>
      <c r="K12422">
        <v>0</v>
      </c>
    </row>
    <row r="12423" spans="1:14" hidden="1" x14ac:dyDescent="0.2">
      <c r="A12423" t="s">
        <v>75</v>
      </c>
      <c r="B12423" t="s">
        <v>1649</v>
      </c>
      <c r="C12423" t="s">
        <v>1606</v>
      </c>
      <c r="E12423" t="s">
        <v>1652</v>
      </c>
      <c r="F12423" t="s">
        <v>250</v>
      </c>
      <c r="G12423" t="s">
        <v>63</v>
      </c>
      <c r="H12423" t="s">
        <v>145</v>
      </c>
      <c r="I12423">
        <v>20.25</v>
      </c>
      <c r="J12423">
        <v>0</v>
      </c>
      <c r="K12423">
        <v>0</v>
      </c>
    </row>
    <row r="12424" spans="1:14" hidden="1" x14ac:dyDescent="0.2">
      <c r="A12424" t="s">
        <v>75</v>
      </c>
      <c r="B12424" t="s">
        <v>1649</v>
      </c>
      <c r="C12424" t="s">
        <v>1606</v>
      </c>
      <c r="E12424" t="s">
        <v>1653</v>
      </c>
      <c r="F12424" t="s">
        <v>144</v>
      </c>
      <c r="G12424" t="s">
        <v>31</v>
      </c>
      <c r="H12424" t="s">
        <v>145</v>
      </c>
      <c r="I12424">
        <v>3</v>
      </c>
      <c r="J12424">
        <v>0</v>
      </c>
      <c r="K12424">
        <v>0</v>
      </c>
      <c r="N12424" t="s">
        <v>1671</v>
      </c>
    </row>
    <row r="12425" spans="1:14" hidden="1" x14ac:dyDescent="0.2">
      <c r="A12425" t="s">
        <v>76</v>
      </c>
      <c r="B12425" t="s">
        <v>1649</v>
      </c>
      <c r="C12425" t="s">
        <v>1606</v>
      </c>
      <c r="E12425" t="s">
        <v>1653</v>
      </c>
      <c r="F12425" t="s">
        <v>144</v>
      </c>
      <c r="G12425" t="s">
        <v>31</v>
      </c>
      <c r="H12425" t="s">
        <v>145</v>
      </c>
      <c r="I12425">
        <v>7.75</v>
      </c>
      <c r="J12425">
        <v>0</v>
      </c>
      <c r="K12425">
        <v>0</v>
      </c>
      <c r="N12425" t="s">
        <v>1674</v>
      </c>
    </row>
    <row r="12426" spans="1:14" hidden="1" x14ac:dyDescent="0.2">
      <c r="A12426" t="s">
        <v>76</v>
      </c>
      <c r="B12426" t="s">
        <v>1649</v>
      </c>
      <c r="C12426" t="s">
        <v>1606</v>
      </c>
      <c r="E12426" t="s">
        <v>1652</v>
      </c>
      <c r="F12426" t="s">
        <v>250</v>
      </c>
      <c r="G12426" t="s">
        <v>63</v>
      </c>
      <c r="H12426" t="s">
        <v>145</v>
      </c>
      <c r="I12426">
        <v>3</v>
      </c>
      <c r="J12426">
        <v>0</v>
      </c>
      <c r="K12426">
        <v>0</v>
      </c>
      <c r="N12426" t="s">
        <v>1671</v>
      </c>
    </row>
    <row r="12427" spans="1:14" hidden="1" x14ac:dyDescent="0.2">
      <c r="A12427" t="s">
        <v>76</v>
      </c>
      <c r="B12427" t="s">
        <v>1649</v>
      </c>
      <c r="C12427" t="s">
        <v>1606</v>
      </c>
      <c r="E12427" t="s">
        <v>46</v>
      </c>
      <c r="I12427">
        <v>3</v>
      </c>
      <c r="J12427">
        <v>0</v>
      </c>
      <c r="K12427">
        <v>0</v>
      </c>
      <c r="N12427" t="s">
        <v>1675</v>
      </c>
    </row>
    <row r="12428" spans="1:14" hidden="1" x14ac:dyDescent="0.2">
      <c r="A12428" t="s">
        <v>76</v>
      </c>
      <c r="B12428" t="s">
        <v>1649</v>
      </c>
      <c r="C12428" t="s">
        <v>1606</v>
      </c>
      <c r="E12428" t="s">
        <v>116</v>
      </c>
      <c r="I12428">
        <v>15.5</v>
      </c>
      <c r="J12428">
        <v>0</v>
      </c>
      <c r="K12428">
        <v>0</v>
      </c>
    </row>
    <row r="12429" spans="1:14" hidden="1" x14ac:dyDescent="0.2">
      <c r="A12429" t="s">
        <v>76</v>
      </c>
      <c r="B12429" t="s">
        <v>1649</v>
      </c>
      <c r="C12429" t="s">
        <v>1606</v>
      </c>
      <c r="E12429" t="s">
        <v>1614</v>
      </c>
      <c r="F12429" t="s">
        <v>1615</v>
      </c>
      <c r="G12429" t="s">
        <v>129</v>
      </c>
      <c r="H12429" t="s">
        <v>23</v>
      </c>
      <c r="I12429">
        <v>9.5</v>
      </c>
      <c r="J12429">
        <v>0</v>
      </c>
      <c r="K12429">
        <v>0</v>
      </c>
    </row>
    <row r="12430" spans="1:14" hidden="1" x14ac:dyDescent="0.2">
      <c r="A12430" t="s">
        <v>77</v>
      </c>
      <c r="B12430" t="s">
        <v>1649</v>
      </c>
      <c r="C12430" t="s">
        <v>1606</v>
      </c>
      <c r="E12430" t="s">
        <v>1653</v>
      </c>
      <c r="F12430" t="s">
        <v>144</v>
      </c>
      <c r="G12430" t="s">
        <v>31</v>
      </c>
      <c r="H12430" t="s">
        <v>145</v>
      </c>
      <c r="I12430">
        <v>7.75</v>
      </c>
      <c r="J12430">
        <v>0</v>
      </c>
      <c r="K12430">
        <v>0</v>
      </c>
      <c r="N12430" t="s">
        <v>1674</v>
      </c>
    </row>
    <row r="12431" spans="1:14" hidden="1" x14ac:dyDescent="0.2">
      <c r="A12431" t="s">
        <v>77</v>
      </c>
      <c r="B12431" t="s">
        <v>1649</v>
      </c>
      <c r="C12431" t="s">
        <v>1606</v>
      </c>
      <c r="E12431" t="s">
        <v>1659</v>
      </c>
      <c r="F12431" t="s">
        <v>151</v>
      </c>
      <c r="G12431" t="s">
        <v>31</v>
      </c>
      <c r="H12431" t="s">
        <v>145</v>
      </c>
      <c r="I12431">
        <v>7.75</v>
      </c>
      <c r="J12431">
        <v>0</v>
      </c>
      <c r="K12431">
        <v>0</v>
      </c>
    </row>
    <row r="12432" spans="1:14" hidden="1" x14ac:dyDescent="0.2">
      <c r="A12432" t="s">
        <v>77</v>
      </c>
      <c r="B12432" t="s">
        <v>1649</v>
      </c>
      <c r="C12432" t="s">
        <v>1606</v>
      </c>
      <c r="E12432" t="s">
        <v>1652</v>
      </c>
      <c r="F12432" t="s">
        <v>250</v>
      </c>
      <c r="G12432" t="s">
        <v>63</v>
      </c>
      <c r="H12432" t="s">
        <v>145</v>
      </c>
      <c r="I12432">
        <v>15.5</v>
      </c>
      <c r="J12432">
        <v>0</v>
      </c>
      <c r="K12432">
        <v>0</v>
      </c>
    </row>
    <row r="12433" spans="1:14" hidden="1" x14ac:dyDescent="0.2">
      <c r="A12433" t="s">
        <v>77</v>
      </c>
      <c r="B12433" t="s">
        <v>1649</v>
      </c>
      <c r="C12433" t="s">
        <v>1606</v>
      </c>
      <c r="E12433" t="s">
        <v>116</v>
      </c>
      <c r="I12433">
        <v>7.75</v>
      </c>
      <c r="J12433">
        <v>0</v>
      </c>
      <c r="K12433">
        <v>0</v>
      </c>
    </row>
    <row r="12434" spans="1:14" hidden="1" x14ac:dyDescent="0.2">
      <c r="A12434" t="s">
        <v>78</v>
      </c>
      <c r="B12434" t="s">
        <v>1649</v>
      </c>
      <c r="C12434" t="s">
        <v>1606</v>
      </c>
      <c r="E12434" t="s">
        <v>1653</v>
      </c>
      <c r="F12434" t="s">
        <v>144</v>
      </c>
      <c r="G12434" t="s">
        <v>31</v>
      </c>
      <c r="H12434" t="s">
        <v>145</v>
      </c>
      <c r="I12434">
        <v>2</v>
      </c>
      <c r="J12434">
        <v>0</v>
      </c>
      <c r="K12434">
        <v>0</v>
      </c>
      <c r="N12434" t="s">
        <v>375</v>
      </c>
    </row>
    <row r="12435" spans="1:14" hidden="1" x14ac:dyDescent="0.2">
      <c r="A12435" t="s">
        <v>78</v>
      </c>
      <c r="B12435" t="s">
        <v>1649</v>
      </c>
      <c r="C12435" t="s">
        <v>1606</v>
      </c>
      <c r="E12435" t="s">
        <v>1659</v>
      </c>
      <c r="F12435" t="s">
        <v>151</v>
      </c>
      <c r="G12435" t="s">
        <v>31</v>
      </c>
      <c r="H12435" t="s">
        <v>145</v>
      </c>
      <c r="I12435">
        <v>15.5</v>
      </c>
      <c r="J12435">
        <v>0</v>
      </c>
      <c r="K12435">
        <v>0</v>
      </c>
    </row>
    <row r="12436" spans="1:14" hidden="1" x14ac:dyDescent="0.2">
      <c r="A12436" t="s">
        <v>78</v>
      </c>
      <c r="B12436" t="s">
        <v>1649</v>
      </c>
      <c r="C12436" t="s">
        <v>1606</v>
      </c>
      <c r="E12436" t="s">
        <v>1652</v>
      </c>
      <c r="F12436" t="s">
        <v>250</v>
      </c>
      <c r="G12436" t="s">
        <v>63</v>
      </c>
      <c r="H12436" t="s">
        <v>145</v>
      </c>
      <c r="I12436">
        <v>19.25</v>
      </c>
      <c r="J12436">
        <v>0</v>
      </c>
      <c r="K12436">
        <v>0</v>
      </c>
    </row>
    <row r="12437" spans="1:14" hidden="1" x14ac:dyDescent="0.2">
      <c r="A12437" t="s">
        <v>78</v>
      </c>
      <c r="B12437" t="s">
        <v>1649</v>
      </c>
      <c r="C12437" t="s">
        <v>1606</v>
      </c>
      <c r="E12437" t="s">
        <v>220</v>
      </c>
      <c r="F12437" t="s">
        <v>149</v>
      </c>
      <c r="G12437" t="s">
        <v>129</v>
      </c>
      <c r="H12437" t="s">
        <v>145</v>
      </c>
      <c r="I12437">
        <v>2</v>
      </c>
      <c r="J12437">
        <v>0</v>
      </c>
      <c r="K12437">
        <v>0</v>
      </c>
    </row>
    <row r="12438" spans="1:14" hidden="1" x14ac:dyDescent="0.2">
      <c r="A12438" t="s">
        <v>80</v>
      </c>
      <c r="B12438" t="s">
        <v>1649</v>
      </c>
      <c r="C12438" t="s">
        <v>1606</v>
      </c>
      <c r="E12438" t="s">
        <v>1653</v>
      </c>
      <c r="F12438" t="s">
        <v>144</v>
      </c>
      <c r="G12438" t="s">
        <v>31</v>
      </c>
      <c r="H12438" t="s">
        <v>145</v>
      </c>
      <c r="I12438">
        <v>15.5</v>
      </c>
      <c r="J12438">
        <v>0</v>
      </c>
      <c r="K12438">
        <v>0</v>
      </c>
      <c r="N12438" t="s">
        <v>1676</v>
      </c>
    </row>
    <row r="12439" spans="1:14" hidden="1" x14ac:dyDescent="0.2">
      <c r="A12439" t="s">
        <v>80</v>
      </c>
      <c r="B12439" t="s">
        <v>1649</v>
      </c>
      <c r="C12439" t="s">
        <v>1606</v>
      </c>
      <c r="E12439" t="s">
        <v>17</v>
      </c>
      <c r="I12439">
        <v>23.25</v>
      </c>
      <c r="J12439">
        <v>0</v>
      </c>
      <c r="K12439">
        <v>0</v>
      </c>
      <c r="N12439" t="s">
        <v>1676</v>
      </c>
    </row>
    <row r="12440" spans="1:14" hidden="1" x14ac:dyDescent="0.2">
      <c r="A12440" t="s">
        <v>81</v>
      </c>
      <c r="B12440" t="s">
        <v>1649</v>
      </c>
      <c r="C12440" t="s">
        <v>1606</v>
      </c>
      <c r="E12440" t="s">
        <v>1659</v>
      </c>
      <c r="F12440" t="s">
        <v>151</v>
      </c>
      <c r="G12440" t="s">
        <v>31</v>
      </c>
      <c r="H12440" t="s">
        <v>145</v>
      </c>
      <c r="I12440">
        <v>15.5</v>
      </c>
      <c r="J12440">
        <v>0</v>
      </c>
      <c r="K12440">
        <v>0</v>
      </c>
    </row>
    <row r="12441" spans="1:14" hidden="1" x14ac:dyDescent="0.2">
      <c r="A12441" t="s">
        <v>81</v>
      </c>
      <c r="B12441" t="s">
        <v>1649</v>
      </c>
      <c r="C12441" t="s">
        <v>1606</v>
      </c>
      <c r="E12441" t="s">
        <v>1652</v>
      </c>
      <c r="F12441" t="s">
        <v>250</v>
      </c>
      <c r="G12441" t="s">
        <v>63</v>
      </c>
      <c r="H12441" t="s">
        <v>145</v>
      </c>
      <c r="I12441">
        <v>23.25</v>
      </c>
      <c r="J12441">
        <v>0</v>
      </c>
      <c r="K12441">
        <v>0</v>
      </c>
    </row>
    <row r="12442" spans="1:14" hidden="1" x14ac:dyDescent="0.2">
      <c r="A12442" t="s">
        <v>82</v>
      </c>
      <c r="B12442" t="s">
        <v>1649</v>
      </c>
      <c r="C12442" t="s">
        <v>1606</v>
      </c>
      <c r="E12442" t="s">
        <v>1614</v>
      </c>
      <c r="F12442" t="s">
        <v>1615</v>
      </c>
      <c r="G12442" t="s">
        <v>129</v>
      </c>
      <c r="H12442" t="s">
        <v>23</v>
      </c>
      <c r="I12442">
        <v>6</v>
      </c>
      <c r="J12442">
        <v>0</v>
      </c>
      <c r="K12442">
        <v>0</v>
      </c>
      <c r="N12442" t="s">
        <v>1656</v>
      </c>
    </row>
    <row r="12443" spans="1:14" hidden="1" x14ac:dyDescent="0.2">
      <c r="A12443" t="s">
        <v>82</v>
      </c>
      <c r="B12443" t="s">
        <v>1649</v>
      </c>
      <c r="C12443" t="s">
        <v>1606</v>
      </c>
      <c r="E12443" t="s">
        <v>1652</v>
      </c>
      <c r="F12443" t="s">
        <v>250</v>
      </c>
      <c r="G12443" t="s">
        <v>63</v>
      </c>
      <c r="H12443" t="s">
        <v>145</v>
      </c>
      <c r="I12443">
        <v>32.75</v>
      </c>
      <c r="J12443">
        <v>0</v>
      </c>
      <c r="K12443">
        <v>0</v>
      </c>
    </row>
    <row r="12444" spans="1:14" hidden="1" x14ac:dyDescent="0.2">
      <c r="A12444" t="s">
        <v>83</v>
      </c>
      <c r="B12444" t="s">
        <v>1649</v>
      </c>
      <c r="C12444" t="s">
        <v>1606</v>
      </c>
      <c r="E12444" t="s">
        <v>1652</v>
      </c>
      <c r="F12444" t="s">
        <v>250</v>
      </c>
      <c r="G12444" t="s">
        <v>63</v>
      </c>
      <c r="H12444" t="s">
        <v>145</v>
      </c>
      <c r="I12444">
        <v>19.25</v>
      </c>
      <c r="J12444">
        <v>0</v>
      </c>
      <c r="K12444">
        <v>0</v>
      </c>
    </row>
    <row r="12445" spans="1:14" hidden="1" x14ac:dyDescent="0.2">
      <c r="A12445" t="s">
        <v>83</v>
      </c>
      <c r="B12445" t="s">
        <v>1649</v>
      </c>
      <c r="C12445" t="s">
        <v>1606</v>
      </c>
      <c r="E12445" t="s">
        <v>1614</v>
      </c>
      <c r="F12445" t="s">
        <v>1615</v>
      </c>
      <c r="G12445" t="s">
        <v>129</v>
      </c>
      <c r="H12445" t="s">
        <v>23</v>
      </c>
      <c r="I12445">
        <v>2</v>
      </c>
      <c r="J12445">
        <v>0</v>
      </c>
      <c r="K12445">
        <v>0</v>
      </c>
    </row>
    <row r="12446" spans="1:14" hidden="1" x14ac:dyDescent="0.2">
      <c r="A12446" t="s">
        <v>83</v>
      </c>
      <c r="B12446" t="s">
        <v>1649</v>
      </c>
      <c r="C12446" t="s">
        <v>1606</v>
      </c>
      <c r="E12446" t="s">
        <v>46</v>
      </c>
      <c r="I12446">
        <v>2</v>
      </c>
      <c r="J12446">
        <v>0</v>
      </c>
      <c r="K12446">
        <v>0</v>
      </c>
      <c r="N12446" t="s">
        <v>1677</v>
      </c>
    </row>
    <row r="12447" spans="1:14" hidden="1" x14ac:dyDescent="0.2">
      <c r="A12447" t="s">
        <v>83</v>
      </c>
      <c r="B12447" t="s">
        <v>1649</v>
      </c>
      <c r="C12447" t="s">
        <v>1606</v>
      </c>
      <c r="E12447" t="s">
        <v>79</v>
      </c>
      <c r="I12447">
        <v>15.5</v>
      </c>
      <c r="J12447">
        <v>0</v>
      </c>
      <c r="K12447">
        <v>0</v>
      </c>
      <c r="N12447" t="s">
        <v>1678</v>
      </c>
    </row>
    <row r="12448" spans="1:14" hidden="1" x14ac:dyDescent="0.2">
      <c r="A12448" t="s">
        <v>84</v>
      </c>
      <c r="B12448" t="s">
        <v>1649</v>
      </c>
      <c r="C12448" t="s">
        <v>1606</v>
      </c>
      <c r="E12448" t="s">
        <v>17</v>
      </c>
      <c r="I12448">
        <v>38.75</v>
      </c>
      <c r="J12448">
        <v>0</v>
      </c>
      <c r="K12448">
        <v>0</v>
      </c>
      <c r="N12448" t="s">
        <v>1678</v>
      </c>
    </row>
    <row r="12449" spans="1:14" hidden="1" x14ac:dyDescent="0.2">
      <c r="A12449" t="s">
        <v>85</v>
      </c>
      <c r="B12449" t="s">
        <v>1649</v>
      </c>
      <c r="C12449" t="s">
        <v>1606</v>
      </c>
      <c r="E12449" t="s">
        <v>1653</v>
      </c>
      <c r="F12449" t="s">
        <v>144</v>
      </c>
      <c r="G12449" t="s">
        <v>31</v>
      </c>
      <c r="H12449" t="s">
        <v>145</v>
      </c>
      <c r="I12449">
        <v>15.5</v>
      </c>
      <c r="J12449">
        <v>0</v>
      </c>
      <c r="K12449">
        <v>0</v>
      </c>
      <c r="N12449" t="s">
        <v>1679</v>
      </c>
    </row>
    <row r="12450" spans="1:14" hidden="1" x14ac:dyDescent="0.2">
      <c r="A12450" t="s">
        <v>85</v>
      </c>
      <c r="B12450" t="s">
        <v>1649</v>
      </c>
      <c r="C12450" t="s">
        <v>1606</v>
      </c>
      <c r="E12450" t="s">
        <v>220</v>
      </c>
      <c r="F12450" t="s">
        <v>149</v>
      </c>
      <c r="G12450" t="s">
        <v>129</v>
      </c>
      <c r="H12450" t="s">
        <v>145</v>
      </c>
      <c r="I12450">
        <v>15.5</v>
      </c>
      <c r="J12450">
        <v>0</v>
      </c>
      <c r="K12450">
        <v>0</v>
      </c>
    </row>
    <row r="12451" spans="1:14" hidden="1" x14ac:dyDescent="0.2">
      <c r="A12451" t="s">
        <v>85</v>
      </c>
      <c r="B12451" t="s">
        <v>1649</v>
      </c>
      <c r="C12451" t="s">
        <v>1606</v>
      </c>
      <c r="E12451" t="s">
        <v>1652</v>
      </c>
      <c r="F12451" t="s">
        <v>250</v>
      </c>
      <c r="G12451" t="s">
        <v>63</v>
      </c>
      <c r="H12451" t="s">
        <v>145</v>
      </c>
      <c r="I12451">
        <v>7.75</v>
      </c>
      <c r="J12451">
        <v>0</v>
      </c>
      <c r="K12451">
        <v>0</v>
      </c>
    </row>
    <row r="12452" spans="1:14" hidden="1" x14ac:dyDescent="0.2">
      <c r="A12452" t="s">
        <v>86</v>
      </c>
      <c r="B12452" t="s">
        <v>1649</v>
      </c>
      <c r="C12452" t="s">
        <v>1606</v>
      </c>
      <c r="E12452" t="s">
        <v>1653</v>
      </c>
      <c r="F12452" t="s">
        <v>144</v>
      </c>
      <c r="G12452" t="s">
        <v>31</v>
      </c>
      <c r="H12452" t="s">
        <v>145</v>
      </c>
      <c r="I12452">
        <v>15.5</v>
      </c>
      <c r="J12452">
        <v>0</v>
      </c>
      <c r="K12452">
        <v>0</v>
      </c>
      <c r="N12452" t="s">
        <v>1679</v>
      </c>
    </row>
    <row r="12453" spans="1:14" hidden="1" x14ac:dyDescent="0.2">
      <c r="A12453" t="s">
        <v>86</v>
      </c>
      <c r="B12453" t="s">
        <v>1649</v>
      </c>
      <c r="C12453" t="s">
        <v>1606</v>
      </c>
      <c r="E12453" t="s">
        <v>220</v>
      </c>
      <c r="F12453" t="s">
        <v>149</v>
      </c>
      <c r="G12453" t="s">
        <v>129</v>
      </c>
      <c r="H12453" t="s">
        <v>145</v>
      </c>
      <c r="I12453">
        <v>15.5</v>
      </c>
      <c r="J12453">
        <v>0</v>
      </c>
      <c r="K12453">
        <v>0</v>
      </c>
    </row>
    <row r="12454" spans="1:14" hidden="1" x14ac:dyDescent="0.2">
      <c r="A12454" t="s">
        <v>86</v>
      </c>
      <c r="B12454" t="s">
        <v>1649</v>
      </c>
      <c r="C12454" t="s">
        <v>1606</v>
      </c>
      <c r="E12454" t="s">
        <v>1652</v>
      </c>
      <c r="F12454" t="s">
        <v>250</v>
      </c>
      <c r="G12454" t="s">
        <v>63</v>
      </c>
      <c r="H12454" t="s">
        <v>145</v>
      </c>
      <c r="I12454">
        <v>7.75</v>
      </c>
      <c r="J12454">
        <v>0</v>
      </c>
      <c r="K12454">
        <v>0</v>
      </c>
    </row>
    <row r="12455" spans="1:14" hidden="1" x14ac:dyDescent="0.2">
      <c r="A12455" t="s">
        <v>87</v>
      </c>
      <c r="B12455" t="s">
        <v>1649</v>
      </c>
      <c r="C12455" t="s">
        <v>1606</v>
      </c>
      <c r="E12455" t="s">
        <v>1653</v>
      </c>
      <c r="F12455" t="s">
        <v>144</v>
      </c>
      <c r="G12455" t="s">
        <v>31</v>
      </c>
      <c r="H12455" t="s">
        <v>145</v>
      </c>
      <c r="I12455">
        <v>15.5</v>
      </c>
      <c r="J12455">
        <v>0</v>
      </c>
      <c r="K12455">
        <v>0</v>
      </c>
      <c r="N12455" t="s">
        <v>1680</v>
      </c>
    </row>
    <row r="12456" spans="1:14" hidden="1" x14ac:dyDescent="0.2">
      <c r="A12456" t="s">
        <v>87</v>
      </c>
      <c r="B12456" t="s">
        <v>1649</v>
      </c>
      <c r="C12456" t="s">
        <v>1606</v>
      </c>
      <c r="E12456" t="s">
        <v>1659</v>
      </c>
      <c r="F12456" t="s">
        <v>151</v>
      </c>
      <c r="G12456" t="s">
        <v>31</v>
      </c>
      <c r="H12456" t="s">
        <v>145</v>
      </c>
      <c r="I12456">
        <v>15.5</v>
      </c>
      <c r="J12456">
        <v>0</v>
      </c>
      <c r="K12456">
        <v>0</v>
      </c>
    </row>
    <row r="12457" spans="1:14" hidden="1" x14ac:dyDescent="0.2">
      <c r="A12457" t="s">
        <v>87</v>
      </c>
      <c r="B12457" t="s">
        <v>1649</v>
      </c>
      <c r="C12457" t="s">
        <v>1606</v>
      </c>
      <c r="E12457" t="s">
        <v>1652</v>
      </c>
      <c r="F12457" t="s">
        <v>250</v>
      </c>
      <c r="G12457" t="s">
        <v>63</v>
      </c>
      <c r="H12457" t="s">
        <v>145</v>
      </c>
      <c r="I12457">
        <v>7.75</v>
      </c>
      <c r="J12457">
        <v>0</v>
      </c>
      <c r="K12457">
        <v>0</v>
      </c>
    </row>
    <row r="12458" spans="1:14" hidden="1" x14ac:dyDescent="0.2">
      <c r="A12458" t="s">
        <v>88</v>
      </c>
      <c r="B12458" t="s">
        <v>1649</v>
      </c>
      <c r="C12458" t="s">
        <v>1606</v>
      </c>
      <c r="E12458" t="s">
        <v>1653</v>
      </c>
      <c r="F12458" t="s">
        <v>144</v>
      </c>
      <c r="G12458" t="s">
        <v>31</v>
      </c>
      <c r="H12458" t="s">
        <v>145</v>
      </c>
      <c r="I12458">
        <v>15.5</v>
      </c>
      <c r="J12458">
        <v>0</v>
      </c>
      <c r="K12458">
        <v>0</v>
      </c>
      <c r="N12458" t="s">
        <v>1680</v>
      </c>
    </row>
    <row r="12459" spans="1:14" hidden="1" x14ac:dyDescent="0.2">
      <c r="A12459" t="s">
        <v>88</v>
      </c>
      <c r="B12459" t="s">
        <v>1649</v>
      </c>
      <c r="C12459" t="s">
        <v>1606</v>
      </c>
      <c r="E12459" t="s">
        <v>1659</v>
      </c>
      <c r="F12459" t="s">
        <v>151</v>
      </c>
      <c r="G12459" t="s">
        <v>31</v>
      </c>
      <c r="H12459" t="s">
        <v>145</v>
      </c>
      <c r="I12459">
        <v>15.5</v>
      </c>
      <c r="J12459">
        <v>0</v>
      </c>
      <c r="K12459">
        <v>0</v>
      </c>
    </row>
    <row r="12460" spans="1:14" hidden="1" x14ac:dyDescent="0.2">
      <c r="A12460" t="s">
        <v>88</v>
      </c>
      <c r="B12460" t="s">
        <v>1649</v>
      </c>
      <c r="C12460" t="s">
        <v>1606</v>
      </c>
      <c r="E12460" t="s">
        <v>1652</v>
      </c>
      <c r="F12460" t="s">
        <v>250</v>
      </c>
      <c r="G12460" t="s">
        <v>63</v>
      </c>
      <c r="H12460" t="s">
        <v>145</v>
      </c>
      <c r="I12460">
        <v>7.75</v>
      </c>
      <c r="J12460">
        <v>0</v>
      </c>
      <c r="K12460">
        <v>0</v>
      </c>
    </row>
    <row r="12461" spans="1:14" hidden="1" x14ac:dyDescent="0.2">
      <c r="A12461" t="s">
        <v>89</v>
      </c>
      <c r="B12461" t="s">
        <v>1649</v>
      </c>
      <c r="C12461" t="s">
        <v>1606</v>
      </c>
      <c r="E12461" t="s">
        <v>17</v>
      </c>
      <c r="I12461">
        <v>31</v>
      </c>
      <c r="J12461">
        <v>0</v>
      </c>
      <c r="K12461">
        <v>0</v>
      </c>
    </row>
    <row r="12462" spans="1:14" hidden="1" x14ac:dyDescent="0.2">
      <c r="A12462" t="s">
        <v>89</v>
      </c>
      <c r="B12462" t="s">
        <v>1649</v>
      </c>
      <c r="C12462" t="s">
        <v>1606</v>
      </c>
      <c r="E12462" t="s">
        <v>220</v>
      </c>
      <c r="F12462" t="s">
        <v>149</v>
      </c>
      <c r="G12462" t="s">
        <v>129</v>
      </c>
      <c r="H12462" t="s">
        <v>145</v>
      </c>
      <c r="I12462">
        <v>7.75</v>
      </c>
      <c r="J12462">
        <v>0</v>
      </c>
      <c r="K12462">
        <v>0</v>
      </c>
      <c r="N12462" t="s">
        <v>1681</v>
      </c>
    </row>
    <row r="12463" spans="1:14" hidden="1" x14ac:dyDescent="0.2">
      <c r="A12463" t="s">
        <v>90</v>
      </c>
      <c r="B12463" t="s">
        <v>1649</v>
      </c>
      <c r="C12463" t="s">
        <v>1606</v>
      </c>
      <c r="E12463" t="s">
        <v>220</v>
      </c>
      <c r="F12463" t="s">
        <v>149</v>
      </c>
      <c r="G12463" t="s">
        <v>129</v>
      </c>
      <c r="H12463" t="s">
        <v>145</v>
      </c>
      <c r="I12463">
        <v>23.25</v>
      </c>
      <c r="J12463">
        <v>0</v>
      </c>
      <c r="K12463">
        <v>0</v>
      </c>
      <c r="N12463" t="s">
        <v>1681</v>
      </c>
    </row>
    <row r="12464" spans="1:14" hidden="1" x14ac:dyDescent="0.2">
      <c r="A12464" t="s">
        <v>90</v>
      </c>
      <c r="B12464" t="s">
        <v>1649</v>
      </c>
      <c r="C12464" t="s">
        <v>1606</v>
      </c>
      <c r="E12464" t="s">
        <v>46</v>
      </c>
      <c r="I12464">
        <v>4</v>
      </c>
      <c r="J12464">
        <v>0</v>
      </c>
      <c r="K12464">
        <v>0</v>
      </c>
      <c r="N12464" t="s">
        <v>1682</v>
      </c>
    </row>
    <row r="12465" spans="1:14" hidden="1" x14ac:dyDescent="0.2">
      <c r="A12465" t="s">
        <v>90</v>
      </c>
      <c r="B12465" t="s">
        <v>1649</v>
      </c>
      <c r="C12465" t="s">
        <v>1606</v>
      </c>
      <c r="E12465" t="s">
        <v>1614</v>
      </c>
      <c r="F12465" t="s">
        <v>1615</v>
      </c>
      <c r="G12465" t="s">
        <v>129</v>
      </c>
      <c r="H12465" t="s">
        <v>23</v>
      </c>
      <c r="I12465">
        <v>2</v>
      </c>
      <c r="J12465">
        <v>0</v>
      </c>
      <c r="K12465">
        <v>0</v>
      </c>
      <c r="N12465" t="s">
        <v>809</v>
      </c>
    </row>
    <row r="12466" spans="1:14" hidden="1" x14ac:dyDescent="0.2">
      <c r="A12466" t="s">
        <v>90</v>
      </c>
      <c r="B12466" t="s">
        <v>1649</v>
      </c>
      <c r="C12466" t="s">
        <v>1606</v>
      </c>
      <c r="E12466" t="s">
        <v>1653</v>
      </c>
      <c r="F12466" t="s">
        <v>144</v>
      </c>
      <c r="G12466" t="s">
        <v>31</v>
      </c>
      <c r="H12466" t="s">
        <v>145</v>
      </c>
      <c r="I12466">
        <v>9.5</v>
      </c>
      <c r="J12466">
        <v>0</v>
      </c>
      <c r="K12466">
        <v>0</v>
      </c>
      <c r="N12466" t="s">
        <v>1679</v>
      </c>
    </row>
    <row r="12467" spans="1:14" hidden="1" x14ac:dyDescent="0.2">
      <c r="A12467" t="s">
        <v>91</v>
      </c>
      <c r="B12467" t="s">
        <v>1649</v>
      </c>
      <c r="C12467" t="s">
        <v>1606</v>
      </c>
      <c r="E12467" t="s">
        <v>220</v>
      </c>
      <c r="F12467" t="s">
        <v>149</v>
      </c>
      <c r="G12467" t="s">
        <v>129</v>
      </c>
      <c r="H12467" t="s">
        <v>145</v>
      </c>
      <c r="I12467">
        <v>2</v>
      </c>
      <c r="J12467">
        <v>0</v>
      </c>
      <c r="K12467">
        <v>0</v>
      </c>
    </row>
    <row r="12468" spans="1:14" hidden="1" x14ac:dyDescent="0.2">
      <c r="A12468" t="s">
        <v>91</v>
      </c>
      <c r="B12468" t="s">
        <v>1649</v>
      </c>
      <c r="C12468" t="s">
        <v>1606</v>
      </c>
      <c r="E12468" t="s">
        <v>1653</v>
      </c>
      <c r="F12468" t="s">
        <v>144</v>
      </c>
      <c r="G12468" t="s">
        <v>31</v>
      </c>
      <c r="H12468" t="s">
        <v>145</v>
      </c>
      <c r="I12468">
        <v>7.75</v>
      </c>
      <c r="J12468">
        <v>0</v>
      </c>
      <c r="K12468">
        <v>0</v>
      </c>
      <c r="N12468" t="s">
        <v>1683</v>
      </c>
    </row>
    <row r="12469" spans="1:14" hidden="1" x14ac:dyDescent="0.2">
      <c r="A12469" t="s">
        <v>91</v>
      </c>
      <c r="B12469" t="s">
        <v>1649</v>
      </c>
      <c r="C12469" t="s">
        <v>1606</v>
      </c>
      <c r="E12469" t="s">
        <v>1652</v>
      </c>
      <c r="F12469" t="s">
        <v>250</v>
      </c>
      <c r="G12469" t="s">
        <v>63</v>
      </c>
      <c r="H12469" t="s">
        <v>145</v>
      </c>
      <c r="I12469">
        <v>21.25</v>
      </c>
      <c r="J12469">
        <v>0</v>
      </c>
      <c r="K12469">
        <v>0</v>
      </c>
    </row>
    <row r="12470" spans="1:14" hidden="1" x14ac:dyDescent="0.2">
      <c r="A12470" t="s">
        <v>91</v>
      </c>
      <c r="B12470" t="s">
        <v>1649</v>
      </c>
      <c r="C12470" t="s">
        <v>1606</v>
      </c>
      <c r="E12470" t="s">
        <v>17</v>
      </c>
      <c r="I12470">
        <v>7.75</v>
      </c>
      <c r="J12470">
        <v>0</v>
      </c>
      <c r="K12470">
        <v>0</v>
      </c>
    </row>
    <row r="12471" spans="1:14" hidden="1" x14ac:dyDescent="0.2">
      <c r="A12471" t="s">
        <v>93</v>
      </c>
      <c r="B12471" t="s">
        <v>1649</v>
      </c>
      <c r="C12471" t="s">
        <v>1606</v>
      </c>
      <c r="E12471" t="s">
        <v>220</v>
      </c>
      <c r="F12471" t="s">
        <v>149</v>
      </c>
      <c r="G12471" t="s">
        <v>129</v>
      </c>
      <c r="H12471" t="s">
        <v>145</v>
      </c>
      <c r="I12471">
        <v>7.75</v>
      </c>
      <c r="J12471">
        <v>0</v>
      </c>
      <c r="K12471">
        <v>0</v>
      </c>
    </row>
    <row r="12472" spans="1:14" hidden="1" x14ac:dyDescent="0.2">
      <c r="A12472" t="s">
        <v>93</v>
      </c>
      <c r="B12472" t="s">
        <v>1649</v>
      </c>
      <c r="C12472" t="s">
        <v>1606</v>
      </c>
      <c r="E12472" t="s">
        <v>1653</v>
      </c>
      <c r="F12472" t="s">
        <v>144</v>
      </c>
      <c r="G12472" t="s">
        <v>31</v>
      </c>
      <c r="H12472" t="s">
        <v>145</v>
      </c>
      <c r="I12472">
        <v>7.75</v>
      </c>
      <c r="J12472">
        <v>0</v>
      </c>
      <c r="K12472">
        <v>0</v>
      </c>
      <c r="N12472" t="s">
        <v>1683</v>
      </c>
    </row>
    <row r="12473" spans="1:14" hidden="1" x14ac:dyDescent="0.2">
      <c r="A12473" t="s">
        <v>93</v>
      </c>
      <c r="B12473" t="s">
        <v>1649</v>
      </c>
      <c r="C12473" t="s">
        <v>1606</v>
      </c>
      <c r="E12473" t="s">
        <v>1652</v>
      </c>
      <c r="F12473" t="s">
        <v>250</v>
      </c>
      <c r="G12473" t="s">
        <v>63</v>
      </c>
      <c r="H12473" t="s">
        <v>145</v>
      </c>
      <c r="I12473">
        <v>23.25</v>
      </c>
      <c r="J12473">
        <v>0</v>
      </c>
      <c r="K12473">
        <v>0</v>
      </c>
      <c r="N12473" t="s">
        <v>1683</v>
      </c>
    </row>
    <row r="12474" spans="1:14" hidden="1" x14ac:dyDescent="0.2">
      <c r="A12474" t="s">
        <v>94</v>
      </c>
      <c r="B12474" t="s">
        <v>1649</v>
      </c>
      <c r="C12474" t="s">
        <v>1606</v>
      </c>
      <c r="E12474" t="s">
        <v>1653</v>
      </c>
      <c r="F12474" t="s">
        <v>144</v>
      </c>
      <c r="G12474" t="s">
        <v>31</v>
      </c>
      <c r="H12474" t="s">
        <v>145</v>
      </c>
      <c r="I12474">
        <v>10</v>
      </c>
      <c r="J12474">
        <v>0</v>
      </c>
      <c r="K12474">
        <v>0</v>
      </c>
      <c r="N12474" t="s">
        <v>1684</v>
      </c>
    </row>
    <row r="12475" spans="1:14" hidden="1" x14ac:dyDescent="0.2">
      <c r="A12475" t="s">
        <v>94</v>
      </c>
      <c r="B12475" t="s">
        <v>1649</v>
      </c>
      <c r="C12475" t="s">
        <v>1606</v>
      </c>
      <c r="E12475" t="s">
        <v>1652</v>
      </c>
      <c r="F12475" t="s">
        <v>250</v>
      </c>
      <c r="G12475" t="s">
        <v>63</v>
      </c>
      <c r="H12475" t="s">
        <v>145</v>
      </c>
      <c r="I12475">
        <v>26.75</v>
      </c>
      <c r="J12475">
        <v>0</v>
      </c>
      <c r="K12475">
        <v>0</v>
      </c>
    </row>
    <row r="12476" spans="1:14" hidden="1" x14ac:dyDescent="0.2">
      <c r="A12476" t="s">
        <v>94</v>
      </c>
      <c r="B12476" t="s">
        <v>1649</v>
      </c>
      <c r="C12476" t="s">
        <v>1606</v>
      </c>
      <c r="E12476" t="s">
        <v>1614</v>
      </c>
      <c r="F12476" t="s">
        <v>1615</v>
      </c>
      <c r="G12476" t="s">
        <v>129</v>
      </c>
      <c r="H12476" t="s">
        <v>23</v>
      </c>
      <c r="I12476">
        <v>2</v>
      </c>
      <c r="J12476">
        <v>0</v>
      </c>
      <c r="K12476">
        <v>0</v>
      </c>
    </row>
    <row r="12477" spans="1:14" hidden="1" x14ac:dyDescent="0.2">
      <c r="A12477" t="s">
        <v>95</v>
      </c>
      <c r="B12477" t="s">
        <v>1649</v>
      </c>
      <c r="C12477" t="s">
        <v>1606</v>
      </c>
      <c r="E12477" t="s">
        <v>1653</v>
      </c>
      <c r="F12477" t="s">
        <v>144</v>
      </c>
      <c r="G12477" t="s">
        <v>31</v>
      </c>
      <c r="H12477" t="s">
        <v>145</v>
      </c>
      <c r="I12477">
        <v>7.75</v>
      </c>
      <c r="J12477">
        <v>0</v>
      </c>
      <c r="K12477">
        <v>0</v>
      </c>
      <c r="N12477" t="s">
        <v>1685</v>
      </c>
    </row>
    <row r="12478" spans="1:14" hidden="1" x14ac:dyDescent="0.2">
      <c r="A12478" t="s">
        <v>95</v>
      </c>
      <c r="B12478" t="s">
        <v>1649</v>
      </c>
      <c r="C12478" t="s">
        <v>1606</v>
      </c>
      <c r="E12478" t="s">
        <v>1652</v>
      </c>
      <c r="F12478" t="s">
        <v>250</v>
      </c>
      <c r="G12478" t="s">
        <v>63</v>
      </c>
      <c r="H12478" t="s">
        <v>145</v>
      </c>
      <c r="I12478">
        <v>29</v>
      </c>
      <c r="J12478">
        <v>0</v>
      </c>
      <c r="K12478">
        <v>0</v>
      </c>
    </row>
    <row r="12479" spans="1:14" hidden="1" x14ac:dyDescent="0.2">
      <c r="A12479" t="s">
        <v>95</v>
      </c>
      <c r="B12479" t="s">
        <v>1649</v>
      </c>
      <c r="C12479" t="s">
        <v>1606</v>
      </c>
      <c r="E12479" t="s">
        <v>1614</v>
      </c>
      <c r="F12479" t="s">
        <v>1615</v>
      </c>
      <c r="G12479" t="s">
        <v>129</v>
      </c>
      <c r="H12479" t="s">
        <v>23</v>
      </c>
      <c r="I12479">
        <v>2</v>
      </c>
      <c r="J12479">
        <v>0</v>
      </c>
      <c r="K12479">
        <v>0</v>
      </c>
      <c r="N12479" t="s">
        <v>1686</v>
      </c>
    </row>
    <row r="12480" spans="1:14" hidden="1" x14ac:dyDescent="0.2">
      <c r="A12480" t="s">
        <v>96</v>
      </c>
      <c r="B12480" t="s">
        <v>1649</v>
      </c>
      <c r="C12480" t="s">
        <v>1606</v>
      </c>
      <c r="E12480" t="s">
        <v>1653</v>
      </c>
      <c r="F12480" t="s">
        <v>144</v>
      </c>
      <c r="G12480" t="s">
        <v>31</v>
      </c>
      <c r="H12480" t="s">
        <v>145</v>
      </c>
      <c r="I12480">
        <v>7.75</v>
      </c>
      <c r="J12480">
        <v>0</v>
      </c>
      <c r="K12480">
        <v>0</v>
      </c>
      <c r="N12480" t="s">
        <v>1685</v>
      </c>
    </row>
    <row r="12481" spans="1:14" hidden="1" x14ac:dyDescent="0.2">
      <c r="A12481" t="s">
        <v>96</v>
      </c>
      <c r="B12481" t="s">
        <v>1649</v>
      </c>
      <c r="C12481" t="s">
        <v>1606</v>
      </c>
      <c r="E12481" t="s">
        <v>1652</v>
      </c>
      <c r="F12481" t="s">
        <v>250</v>
      </c>
      <c r="G12481" t="s">
        <v>63</v>
      </c>
      <c r="H12481" t="s">
        <v>145</v>
      </c>
      <c r="I12481">
        <v>29</v>
      </c>
      <c r="J12481">
        <v>0</v>
      </c>
      <c r="K12481">
        <v>0</v>
      </c>
    </row>
    <row r="12482" spans="1:14" hidden="1" x14ac:dyDescent="0.2">
      <c r="A12482" t="s">
        <v>96</v>
      </c>
      <c r="B12482" t="s">
        <v>1649</v>
      </c>
      <c r="C12482" t="s">
        <v>1606</v>
      </c>
      <c r="E12482" t="s">
        <v>1614</v>
      </c>
      <c r="F12482" t="s">
        <v>1615</v>
      </c>
      <c r="G12482" t="s">
        <v>129</v>
      </c>
      <c r="H12482" t="s">
        <v>23</v>
      </c>
      <c r="I12482">
        <v>2</v>
      </c>
      <c r="J12482">
        <v>0</v>
      </c>
      <c r="K12482">
        <v>0</v>
      </c>
      <c r="N12482" t="s">
        <v>1686</v>
      </c>
    </row>
    <row r="12483" spans="1:14" hidden="1" x14ac:dyDescent="0.2">
      <c r="A12483" t="s">
        <v>97</v>
      </c>
      <c r="B12483" t="s">
        <v>1649</v>
      </c>
      <c r="C12483" t="s">
        <v>1606</v>
      </c>
      <c r="E12483" t="s">
        <v>17</v>
      </c>
      <c r="I12483">
        <v>38.75</v>
      </c>
      <c r="J12483">
        <v>0</v>
      </c>
      <c r="K12483">
        <v>0</v>
      </c>
    </row>
    <row r="12484" spans="1:14" hidden="1" x14ac:dyDescent="0.2">
      <c r="A12484" t="s">
        <v>98</v>
      </c>
      <c r="B12484" t="s">
        <v>1649</v>
      </c>
      <c r="C12484" t="s">
        <v>1606</v>
      </c>
      <c r="E12484" t="s">
        <v>17</v>
      </c>
      <c r="I12484">
        <v>38.75</v>
      </c>
      <c r="J12484">
        <v>0</v>
      </c>
      <c r="K12484">
        <v>0</v>
      </c>
    </row>
    <row r="12485" spans="1:14" hidden="1" x14ac:dyDescent="0.2">
      <c r="A12485" t="s">
        <v>99</v>
      </c>
      <c r="B12485" t="s">
        <v>1649</v>
      </c>
      <c r="C12485" t="s">
        <v>1606</v>
      </c>
      <c r="E12485" t="s">
        <v>1653</v>
      </c>
      <c r="F12485" t="s">
        <v>144</v>
      </c>
      <c r="G12485" t="s">
        <v>31</v>
      </c>
      <c r="H12485" t="s">
        <v>145</v>
      </c>
      <c r="I12485">
        <v>7.75</v>
      </c>
      <c r="J12485">
        <v>0</v>
      </c>
      <c r="K12485">
        <v>0</v>
      </c>
      <c r="N12485" t="s">
        <v>1687</v>
      </c>
    </row>
    <row r="12486" spans="1:14" hidden="1" x14ac:dyDescent="0.2">
      <c r="A12486" t="s">
        <v>99</v>
      </c>
      <c r="B12486" t="s">
        <v>1649</v>
      </c>
      <c r="C12486" t="s">
        <v>1606</v>
      </c>
      <c r="E12486" t="s">
        <v>1652</v>
      </c>
      <c r="F12486" t="s">
        <v>250</v>
      </c>
      <c r="G12486" t="s">
        <v>63</v>
      </c>
      <c r="H12486" t="s">
        <v>145</v>
      </c>
      <c r="I12486">
        <v>29</v>
      </c>
      <c r="J12486">
        <v>0</v>
      </c>
      <c r="K12486">
        <v>0</v>
      </c>
    </row>
    <row r="12487" spans="1:14" hidden="1" x14ac:dyDescent="0.2">
      <c r="A12487" t="s">
        <v>99</v>
      </c>
      <c r="B12487" t="s">
        <v>1649</v>
      </c>
      <c r="C12487" t="s">
        <v>1606</v>
      </c>
      <c r="E12487" t="s">
        <v>1614</v>
      </c>
      <c r="F12487" t="s">
        <v>1615</v>
      </c>
      <c r="G12487" t="s">
        <v>129</v>
      </c>
      <c r="H12487" t="s">
        <v>23</v>
      </c>
      <c r="I12487">
        <v>2</v>
      </c>
      <c r="J12487">
        <v>0</v>
      </c>
      <c r="K12487">
        <v>0</v>
      </c>
    </row>
    <row r="12488" spans="1:14" hidden="1" x14ac:dyDescent="0.2">
      <c r="A12488" t="s">
        <v>100</v>
      </c>
      <c r="B12488" t="s">
        <v>1649</v>
      </c>
      <c r="C12488" t="s">
        <v>1606</v>
      </c>
      <c r="E12488" t="s">
        <v>1653</v>
      </c>
      <c r="F12488" t="s">
        <v>144</v>
      </c>
      <c r="G12488" t="s">
        <v>31</v>
      </c>
      <c r="H12488" t="s">
        <v>145</v>
      </c>
      <c r="I12488">
        <v>7.75</v>
      </c>
      <c r="J12488">
        <v>0</v>
      </c>
      <c r="K12488">
        <v>0</v>
      </c>
      <c r="N12488" t="s">
        <v>1687</v>
      </c>
    </row>
    <row r="12489" spans="1:14" hidden="1" x14ac:dyDescent="0.2">
      <c r="A12489" t="s">
        <v>100</v>
      </c>
      <c r="B12489" t="s">
        <v>1649</v>
      </c>
      <c r="C12489" t="s">
        <v>1606</v>
      </c>
      <c r="E12489" t="s">
        <v>1652</v>
      </c>
      <c r="F12489" t="s">
        <v>250</v>
      </c>
      <c r="G12489" t="s">
        <v>63</v>
      </c>
      <c r="H12489" t="s">
        <v>145</v>
      </c>
      <c r="I12489">
        <v>15.5</v>
      </c>
      <c r="J12489">
        <v>0</v>
      </c>
      <c r="K12489">
        <v>0</v>
      </c>
    </row>
    <row r="12490" spans="1:14" hidden="1" x14ac:dyDescent="0.2">
      <c r="A12490" t="s">
        <v>100</v>
      </c>
      <c r="B12490" t="s">
        <v>1649</v>
      </c>
      <c r="C12490" t="s">
        <v>1606</v>
      </c>
      <c r="E12490" t="s">
        <v>1659</v>
      </c>
      <c r="F12490" t="s">
        <v>151</v>
      </c>
      <c r="G12490" t="s">
        <v>31</v>
      </c>
      <c r="H12490" t="s">
        <v>145</v>
      </c>
      <c r="I12490">
        <v>15.5</v>
      </c>
      <c r="J12490">
        <v>0</v>
      </c>
      <c r="K12490">
        <v>0</v>
      </c>
    </row>
    <row r="12491" spans="1:14" hidden="1" x14ac:dyDescent="0.2">
      <c r="A12491" t="s">
        <v>101</v>
      </c>
      <c r="B12491" t="s">
        <v>1649</v>
      </c>
      <c r="C12491" t="s">
        <v>1606</v>
      </c>
      <c r="E12491" t="s">
        <v>1659</v>
      </c>
      <c r="F12491" t="s">
        <v>151</v>
      </c>
      <c r="G12491" t="s">
        <v>31</v>
      </c>
      <c r="H12491" t="s">
        <v>145</v>
      </c>
      <c r="I12491">
        <v>15.5</v>
      </c>
      <c r="J12491">
        <v>0</v>
      </c>
      <c r="K12491">
        <v>0</v>
      </c>
    </row>
    <row r="12492" spans="1:14" hidden="1" x14ac:dyDescent="0.2">
      <c r="A12492" t="s">
        <v>101</v>
      </c>
      <c r="B12492" t="s">
        <v>1649</v>
      </c>
      <c r="C12492" t="s">
        <v>1606</v>
      </c>
      <c r="E12492" t="s">
        <v>17</v>
      </c>
      <c r="I12492">
        <v>23.25</v>
      </c>
      <c r="J12492">
        <v>0</v>
      </c>
      <c r="K12492">
        <v>0</v>
      </c>
    </row>
    <row r="12493" spans="1:14" hidden="1" x14ac:dyDescent="0.2">
      <c r="A12493" t="s">
        <v>102</v>
      </c>
      <c r="B12493" t="s">
        <v>1649</v>
      </c>
      <c r="C12493" t="s">
        <v>1606</v>
      </c>
      <c r="E12493" t="s">
        <v>1653</v>
      </c>
      <c r="F12493" t="s">
        <v>144</v>
      </c>
      <c r="G12493" t="s">
        <v>31</v>
      </c>
      <c r="H12493" t="s">
        <v>145</v>
      </c>
      <c r="I12493">
        <v>10</v>
      </c>
      <c r="J12493">
        <v>0</v>
      </c>
      <c r="K12493">
        <v>0</v>
      </c>
      <c r="N12493" t="s">
        <v>1688</v>
      </c>
    </row>
    <row r="12494" spans="1:14" hidden="1" x14ac:dyDescent="0.2">
      <c r="A12494" t="s">
        <v>102</v>
      </c>
      <c r="B12494" t="s">
        <v>1649</v>
      </c>
      <c r="C12494" t="s">
        <v>1606</v>
      </c>
      <c r="E12494" t="s">
        <v>1659</v>
      </c>
      <c r="F12494" t="s">
        <v>151</v>
      </c>
      <c r="G12494" t="s">
        <v>31</v>
      </c>
      <c r="H12494" t="s">
        <v>145</v>
      </c>
      <c r="I12494">
        <v>14</v>
      </c>
      <c r="J12494">
        <v>0</v>
      </c>
      <c r="K12494">
        <v>0</v>
      </c>
    </row>
    <row r="12495" spans="1:14" hidden="1" x14ac:dyDescent="0.2">
      <c r="A12495" t="s">
        <v>102</v>
      </c>
      <c r="B12495" t="s">
        <v>1649</v>
      </c>
      <c r="C12495" t="s">
        <v>1606</v>
      </c>
      <c r="E12495" t="s">
        <v>1652</v>
      </c>
      <c r="F12495" t="s">
        <v>250</v>
      </c>
      <c r="G12495" t="s">
        <v>63</v>
      </c>
      <c r="H12495" t="s">
        <v>145</v>
      </c>
      <c r="I12495">
        <v>7.75</v>
      </c>
      <c r="J12495">
        <v>0</v>
      </c>
      <c r="K12495">
        <v>0</v>
      </c>
    </row>
    <row r="12496" spans="1:14" hidden="1" x14ac:dyDescent="0.2">
      <c r="A12496" t="s">
        <v>102</v>
      </c>
      <c r="B12496" t="s">
        <v>1649</v>
      </c>
      <c r="C12496" t="s">
        <v>1606</v>
      </c>
      <c r="E12496" t="s">
        <v>1614</v>
      </c>
      <c r="F12496" t="s">
        <v>1615</v>
      </c>
      <c r="G12496" t="s">
        <v>129</v>
      </c>
      <c r="H12496" t="s">
        <v>23</v>
      </c>
      <c r="I12496">
        <v>3</v>
      </c>
      <c r="J12496">
        <v>0</v>
      </c>
      <c r="K12496">
        <v>0</v>
      </c>
    </row>
    <row r="12497" spans="1:14" hidden="1" x14ac:dyDescent="0.2">
      <c r="A12497" t="s">
        <v>102</v>
      </c>
      <c r="B12497" t="s">
        <v>1649</v>
      </c>
      <c r="C12497" t="s">
        <v>1606</v>
      </c>
      <c r="E12497" t="s">
        <v>46</v>
      </c>
      <c r="I12497">
        <v>4</v>
      </c>
      <c r="J12497">
        <v>0</v>
      </c>
      <c r="K12497">
        <v>0</v>
      </c>
      <c r="N12497" t="s">
        <v>1689</v>
      </c>
    </row>
    <row r="12498" spans="1:14" hidden="1" x14ac:dyDescent="0.2">
      <c r="A12498" t="s">
        <v>103</v>
      </c>
      <c r="B12498" t="s">
        <v>1649</v>
      </c>
      <c r="C12498" t="s">
        <v>1606</v>
      </c>
      <c r="E12498" t="s">
        <v>1653</v>
      </c>
      <c r="F12498" t="s">
        <v>144</v>
      </c>
      <c r="G12498" t="s">
        <v>31</v>
      </c>
      <c r="H12498" t="s">
        <v>145</v>
      </c>
      <c r="I12498">
        <v>9.25</v>
      </c>
      <c r="J12498">
        <v>0</v>
      </c>
      <c r="K12498">
        <v>0</v>
      </c>
      <c r="N12498" t="s">
        <v>1688</v>
      </c>
    </row>
    <row r="12499" spans="1:14" hidden="1" x14ac:dyDescent="0.2">
      <c r="A12499" t="s">
        <v>103</v>
      </c>
      <c r="B12499" t="s">
        <v>1649</v>
      </c>
      <c r="C12499" t="s">
        <v>1606</v>
      </c>
      <c r="E12499" t="s">
        <v>1659</v>
      </c>
      <c r="F12499" t="s">
        <v>151</v>
      </c>
      <c r="G12499" t="s">
        <v>31</v>
      </c>
      <c r="H12499" t="s">
        <v>145</v>
      </c>
      <c r="I12499">
        <v>14</v>
      </c>
      <c r="J12499">
        <v>0</v>
      </c>
      <c r="K12499">
        <v>0</v>
      </c>
    </row>
    <row r="12500" spans="1:14" hidden="1" x14ac:dyDescent="0.2">
      <c r="A12500" t="s">
        <v>103</v>
      </c>
      <c r="B12500" t="s">
        <v>1649</v>
      </c>
      <c r="C12500" t="s">
        <v>1606</v>
      </c>
      <c r="E12500" t="s">
        <v>1652</v>
      </c>
      <c r="F12500" t="s">
        <v>250</v>
      </c>
      <c r="G12500" t="s">
        <v>63</v>
      </c>
      <c r="H12500" t="s">
        <v>145</v>
      </c>
      <c r="I12500">
        <v>7.75</v>
      </c>
      <c r="J12500">
        <v>0</v>
      </c>
      <c r="K12500">
        <v>0</v>
      </c>
    </row>
    <row r="12501" spans="1:14" hidden="1" x14ac:dyDescent="0.2">
      <c r="A12501" t="s">
        <v>103</v>
      </c>
      <c r="B12501" t="s">
        <v>1649</v>
      </c>
      <c r="C12501" t="s">
        <v>1606</v>
      </c>
      <c r="E12501" t="s">
        <v>220</v>
      </c>
      <c r="F12501" t="s">
        <v>149</v>
      </c>
      <c r="G12501" t="s">
        <v>129</v>
      </c>
      <c r="H12501" t="s">
        <v>145</v>
      </c>
      <c r="I12501">
        <v>7.75</v>
      </c>
      <c r="J12501">
        <v>0</v>
      </c>
      <c r="K12501">
        <v>0</v>
      </c>
      <c r="N12501" t="s">
        <v>1690</v>
      </c>
    </row>
    <row r="12502" spans="1:14" hidden="1" x14ac:dyDescent="0.2">
      <c r="A12502" t="s">
        <v>104</v>
      </c>
      <c r="B12502" t="s">
        <v>1649</v>
      </c>
      <c r="C12502" t="s">
        <v>1606</v>
      </c>
      <c r="E12502" t="s">
        <v>1653</v>
      </c>
      <c r="F12502" t="s">
        <v>144</v>
      </c>
      <c r="G12502" t="s">
        <v>31</v>
      </c>
      <c r="H12502" t="s">
        <v>145</v>
      </c>
      <c r="I12502">
        <v>12</v>
      </c>
      <c r="J12502">
        <v>0</v>
      </c>
      <c r="K12502">
        <v>0</v>
      </c>
      <c r="N12502" t="s">
        <v>1688</v>
      </c>
    </row>
    <row r="12503" spans="1:14" hidden="1" x14ac:dyDescent="0.2">
      <c r="A12503" t="s">
        <v>104</v>
      </c>
      <c r="B12503" t="s">
        <v>1649</v>
      </c>
      <c r="C12503" t="s">
        <v>1606</v>
      </c>
      <c r="E12503" t="s">
        <v>1659</v>
      </c>
      <c r="F12503" t="s">
        <v>151</v>
      </c>
      <c r="G12503" t="s">
        <v>31</v>
      </c>
      <c r="H12503" t="s">
        <v>145</v>
      </c>
      <c r="I12503">
        <v>14</v>
      </c>
      <c r="J12503">
        <v>0</v>
      </c>
      <c r="K12503">
        <v>0</v>
      </c>
    </row>
    <row r="12504" spans="1:14" hidden="1" x14ac:dyDescent="0.2">
      <c r="A12504" t="s">
        <v>104</v>
      </c>
      <c r="B12504" t="s">
        <v>1649</v>
      </c>
      <c r="C12504" t="s">
        <v>1606</v>
      </c>
      <c r="E12504" t="s">
        <v>1652</v>
      </c>
      <c r="F12504" t="s">
        <v>250</v>
      </c>
      <c r="G12504" t="s">
        <v>63</v>
      </c>
      <c r="H12504" t="s">
        <v>145</v>
      </c>
      <c r="I12504">
        <v>8.75</v>
      </c>
      <c r="J12504">
        <v>0</v>
      </c>
      <c r="K12504">
        <v>0</v>
      </c>
    </row>
    <row r="12505" spans="1:14" hidden="1" x14ac:dyDescent="0.2">
      <c r="A12505" t="s">
        <v>104</v>
      </c>
      <c r="B12505" t="s">
        <v>1649</v>
      </c>
      <c r="C12505" t="s">
        <v>1606</v>
      </c>
      <c r="E12505" t="s">
        <v>1614</v>
      </c>
      <c r="F12505" t="s">
        <v>1615</v>
      </c>
      <c r="G12505" t="s">
        <v>129</v>
      </c>
      <c r="H12505" t="s">
        <v>23</v>
      </c>
      <c r="I12505">
        <v>4</v>
      </c>
      <c r="J12505">
        <v>0</v>
      </c>
      <c r="K12505">
        <v>0</v>
      </c>
      <c r="N12505" t="s">
        <v>1691</v>
      </c>
    </row>
    <row r="12506" spans="1:14" hidden="1" x14ac:dyDescent="0.2">
      <c r="A12506" t="s">
        <v>105</v>
      </c>
      <c r="B12506" t="s">
        <v>1649</v>
      </c>
      <c r="C12506" t="s">
        <v>1606</v>
      </c>
      <c r="E12506" t="s">
        <v>1653</v>
      </c>
      <c r="F12506" t="s">
        <v>144</v>
      </c>
      <c r="G12506" t="s">
        <v>31</v>
      </c>
      <c r="H12506" t="s">
        <v>145</v>
      </c>
      <c r="I12506">
        <v>7.75</v>
      </c>
      <c r="J12506">
        <v>0</v>
      </c>
      <c r="K12506">
        <v>0</v>
      </c>
      <c r="N12506" t="s">
        <v>1688</v>
      </c>
    </row>
    <row r="12507" spans="1:14" hidden="1" x14ac:dyDescent="0.2">
      <c r="A12507" t="s">
        <v>105</v>
      </c>
      <c r="B12507" t="s">
        <v>1649</v>
      </c>
      <c r="C12507" t="s">
        <v>1606</v>
      </c>
      <c r="E12507" t="s">
        <v>1659</v>
      </c>
      <c r="F12507" t="s">
        <v>151</v>
      </c>
      <c r="G12507" t="s">
        <v>31</v>
      </c>
      <c r="H12507" t="s">
        <v>145</v>
      </c>
      <c r="I12507">
        <v>7.75</v>
      </c>
      <c r="J12507">
        <v>0</v>
      </c>
      <c r="K12507">
        <v>0</v>
      </c>
    </row>
    <row r="12508" spans="1:14" hidden="1" x14ac:dyDescent="0.2">
      <c r="A12508" t="s">
        <v>105</v>
      </c>
      <c r="B12508" t="s">
        <v>1649</v>
      </c>
      <c r="C12508" t="s">
        <v>1606</v>
      </c>
      <c r="E12508" t="s">
        <v>1652</v>
      </c>
      <c r="F12508" t="s">
        <v>250</v>
      </c>
      <c r="G12508" t="s">
        <v>63</v>
      </c>
      <c r="H12508" t="s">
        <v>145</v>
      </c>
      <c r="I12508">
        <v>23.25</v>
      </c>
      <c r="J12508">
        <v>0</v>
      </c>
      <c r="K12508">
        <v>0</v>
      </c>
    </row>
    <row r="12509" spans="1:14" hidden="1" x14ac:dyDescent="0.2">
      <c r="A12509" t="s">
        <v>106</v>
      </c>
      <c r="B12509" t="s">
        <v>1649</v>
      </c>
      <c r="C12509" t="s">
        <v>1606</v>
      </c>
      <c r="E12509" t="s">
        <v>1653</v>
      </c>
      <c r="F12509" t="s">
        <v>144</v>
      </c>
      <c r="G12509" t="s">
        <v>31</v>
      </c>
      <c r="H12509" t="s">
        <v>145</v>
      </c>
      <c r="I12509">
        <v>7.75</v>
      </c>
      <c r="J12509">
        <v>0</v>
      </c>
      <c r="K12509">
        <v>0</v>
      </c>
      <c r="N12509" t="s">
        <v>1688</v>
      </c>
    </row>
    <row r="12510" spans="1:14" hidden="1" x14ac:dyDescent="0.2">
      <c r="A12510" t="s">
        <v>106</v>
      </c>
      <c r="B12510" t="s">
        <v>1649</v>
      </c>
      <c r="C12510" t="s">
        <v>1606</v>
      </c>
      <c r="E12510" t="s">
        <v>1659</v>
      </c>
      <c r="F12510" t="s">
        <v>151</v>
      </c>
      <c r="G12510" t="s">
        <v>31</v>
      </c>
      <c r="H12510" t="s">
        <v>145</v>
      </c>
      <c r="I12510">
        <v>7.75</v>
      </c>
      <c r="J12510">
        <v>0</v>
      </c>
      <c r="K12510">
        <v>0</v>
      </c>
    </row>
    <row r="12511" spans="1:14" hidden="1" x14ac:dyDescent="0.2">
      <c r="A12511" t="s">
        <v>106</v>
      </c>
      <c r="B12511" t="s">
        <v>1649</v>
      </c>
      <c r="C12511" t="s">
        <v>1606</v>
      </c>
      <c r="E12511" t="s">
        <v>220</v>
      </c>
      <c r="F12511" t="s">
        <v>149</v>
      </c>
      <c r="G12511" t="s">
        <v>129</v>
      </c>
      <c r="H12511" t="s">
        <v>145</v>
      </c>
      <c r="I12511">
        <v>21.25</v>
      </c>
      <c r="J12511">
        <v>0</v>
      </c>
      <c r="K12511">
        <v>0</v>
      </c>
    </row>
    <row r="12512" spans="1:14" hidden="1" x14ac:dyDescent="0.2">
      <c r="A12512" t="s">
        <v>106</v>
      </c>
      <c r="B12512" t="s">
        <v>1649</v>
      </c>
      <c r="C12512" t="s">
        <v>1606</v>
      </c>
      <c r="E12512" t="s">
        <v>1614</v>
      </c>
      <c r="F12512" t="s">
        <v>1615</v>
      </c>
      <c r="G12512" t="s">
        <v>129</v>
      </c>
      <c r="H12512" t="s">
        <v>23</v>
      </c>
      <c r="I12512">
        <v>2</v>
      </c>
      <c r="J12512">
        <v>0</v>
      </c>
      <c r="K12512">
        <v>0</v>
      </c>
    </row>
    <row r="12513" spans="1:14" hidden="1" x14ac:dyDescent="0.2">
      <c r="A12513" t="s">
        <v>107</v>
      </c>
      <c r="B12513" t="s">
        <v>1649</v>
      </c>
      <c r="C12513" t="s">
        <v>1606</v>
      </c>
      <c r="E12513" t="s">
        <v>1653</v>
      </c>
      <c r="F12513" t="s">
        <v>144</v>
      </c>
      <c r="G12513" t="s">
        <v>31</v>
      </c>
      <c r="H12513" t="s">
        <v>145</v>
      </c>
      <c r="I12513">
        <v>7.75</v>
      </c>
      <c r="J12513">
        <v>0</v>
      </c>
      <c r="K12513">
        <v>0</v>
      </c>
      <c r="N12513" t="s">
        <v>1688</v>
      </c>
    </row>
    <row r="12514" spans="1:14" hidden="1" x14ac:dyDescent="0.2">
      <c r="A12514" t="s">
        <v>107</v>
      </c>
      <c r="B12514" t="s">
        <v>1649</v>
      </c>
      <c r="C12514" t="s">
        <v>1606</v>
      </c>
      <c r="E12514" t="s">
        <v>1653</v>
      </c>
      <c r="F12514" t="s">
        <v>144</v>
      </c>
      <c r="G12514" t="s">
        <v>31</v>
      </c>
      <c r="H12514" t="s">
        <v>145</v>
      </c>
      <c r="I12514">
        <v>15.5</v>
      </c>
      <c r="J12514">
        <v>0</v>
      </c>
      <c r="K12514">
        <v>0</v>
      </c>
      <c r="N12514" t="s">
        <v>1692</v>
      </c>
    </row>
    <row r="12515" spans="1:14" hidden="1" x14ac:dyDescent="0.2">
      <c r="A12515" t="s">
        <v>107</v>
      </c>
      <c r="B12515" t="s">
        <v>1649</v>
      </c>
      <c r="C12515" t="s">
        <v>1606</v>
      </c>
      <c r="E12515" t="s">
        <v>17</v>
      </c>
      <c r="I12515">
        <v>15.5</v>
      </c>
      <c r="J12515">
        <v>0</v>
      </c>
      <c r="K12515">
        <v>0</v>
      </c>
    </row>
    <row r="12516" spans="1:14" hidden="1" x14ac:dyDescent="0.2">
      <c r="A12516" t="s">
        <v>108</v>
      </c>
      <c r="B12516" t="s">
        <v>1649</v>
      </c>
      <c r="C12516" t="s">
        <v>1606</v>
      </c>
      <c r="E12516" t="s">
        <v>1653</v>
      </c>
      <c r="F12516" t="s">
        <v>144</v>
      </c>
      <c r="G12516" t="s">
        <v>31</v>
      </c>
      <c r="H12516" t="s">
        <v>145</v>
      </c>
      <c r="I12516">
        <v>15.5</v>
      </c>
      <c r="J12516">
        <v>0</v>
      </c>
      <c r="K12516">
        <v>0</v>
      </c>
      <c r="N12516" t="s">
        <v>1692</v>
      </c>
    </row>
    <row r="12517" spans="1:14" hidden="1" x14ac:dyDescent="0.2">
      <c r="A12517" t="s">
        <v>108</v>
      </c>
      <c r="B12517" t="s">
        <v>1649</v>
      </c>
      <c r="C12517" t="s">
        <v>1606</v>
      </c>
      <c r="E12517" t="s">
        <v>17</v>
      </c>
      <c r="I12517">
        <v>7.75</v>
      </c>
      <c r="J12517">
        <v>0</v>
      </c>
      <c r="K12517">
        <v>0</v>
      </c>
    </row>
    <row r="12518" spans="1:14" hidden="1" x14ac:dyDescent="0.2">
      <c r="A12518" t="s">
        <v>108</v>
      </c>
      <c r="B12518" t="s">
        <v>1649</v>
      </c>
      <c r="C12518" t="s">
        <v>1606</v>
      </c>
      <c r="E12518" t="s">
        <v>1652</v>
      </c>
      <c r="F12518" t="s">
        <v>250</v>
      </c>
      <c r="G12518" t="s">
        <v>63</v>
      </c>
      <c r="H12518" t="s">
        <v>145</v>
      </c>
      <c r="I12518">
        <v>15.5</v>
      </c>
      <c r="J12518">
        <v>0</v>
      </c>
      <c r="K12518">
        <v>0</v>
      </c>
    </row>
    <row r="12519" spans="1:14" hidden="1" x14ac:dyDescent="0.2">
      <c r="A12519" t="s">
        <v>109</v>
      </c>
      <c r="B12519" t="s">
        <v>1649</v>
      </c>
      <c r="C12519" t="s">
        <v>1606</v>
      </c>
      <c r="E12519" t="s">
        <v>17</v>
      </c>
      <c r="I12519">
        <v>38.75</v>
      </c>
      <c r="J12519">
        <v>0</v>
      </c>
      <c r="K12519">
        <v>0</v>
      </c>
    </row>
    <row r="12520" spans="1:14" hidden="1" x14ac:dyDescent="0.2">
      <c r="A12520" t="s">
        <v>14</v>
      </c>
      <c r="B12520" t="s">
        <v>1693</v>
      </c>
      <c r="C12520" t="s">
        <v>1606</v>
      </c>
      <c r="E12520" t="s">
        <v>1694</v>
      </c>
      <c r="F12520" t="s">
        <v>250</v>
      </c>
      <c r="G12520" t="s">
        <v>63</v>
      </c>
      <c r="H12520" t="s">
        <v>145</v>
      </c>
      <c r="I12520">
        <v>4</v>
      </c>
      <c r="J12520">
        <v>0</v>
      </c>
      <c r="K12520">
        <v>0</v>
      </c>
      <c r="N12520" t="s">
        <v>1695</v>
      </c>
    </row>
    <row r="12521" spans="1:14" hidden="1" x14ac:dyDescent="0.2">
      <c r="A12521" t="s">
        <v>14</v>
      </c>
      <c r="B12521" t="s">
        <v>1693</v>
      </c>
      <c r="C12521" t="s">
        <v>1606</v>
      </c>
      <c r="E12521" t="s">
        <v>254</v>
      </c>
      <c r="F12521" t="s">
        <v>255</v>
      </c>
      <c r="G12521" t="s">
        <v>31</v>
      </c>
      <c r="H12521" t="s">
        <v>145</v>
      </c>
      <c r="I12521">
        <v>1</v>
      </c>
      <c r="J12521">
        <v>0</v>
      </c>
      <c r="K12521">
        <v>0</v>
      </c>
      <c r="L12521" t="s">
        <v>24</v>
      </c>
      <c r="N12521" t="s">
        <v>1696</v>
      </c>
    </row>
    <row r="12522" spans="1:14" hidden="1" x14ac:dyDescent="0.2">
      <c r="A12522" t="s">
        <v>36</v>
      </c>
      <c r="B12522" t="s">
        <v>1693</v>
      </c>
      <c r="C12522" t="s">
        <v>1606</v>
      </c>
      <c r="E12522" t="s">
        <v>1694</v>
      </c>
      <c r="F12522" t="s">
        <v>250</v>
      </c>
      <c r="G12522" t="s">
        <v>63</v>
      </c>
      <c r="H12522" t="s">
        <v>145</v>
      </c>
      <c r="I12522">
        <v>1.5</v>
      </c>
      <c r="J12522">
        <v>0</v>
      </c>
      <c r="K12522">
        <v>0</v>
      </c>
      <c r="N12522" t="s">
        <v>1697</v>
      </c>
    </row>
    <row r="12523" spans="1:14" hidden="1" x14ac:dyDescent="0.2">
      <c r="A12523" t="s">
        <v>36</v>
      </c>
      <c r="B12523" t="s">
        <v>1693</v>
      </c>
      <c r="C12523" t="s">
        <v>1606</v>
      </c>
      <c r="E12523" t="s">
        <v>1030</v>
      </c>
      <c r="F12523" t="s">
        <v>1031</v>
      </c>
      <c r="I12523">
        <v>16</v>
      </c>
      <c r="J12523">
        <v>0</v>
      </c>
      <c r="K12523">
        <v>0</v>
      </c>
      <c r="L12523" t="s">
        <v>24</v>
      </c>
      <c r="N12523" t="s">
        <v>1698</v>
      </c>
    </row>
    <row r="12524" spans="1:14" hidden="1" x14ac:dyDescent="0.2">
      <c r="A12524" t="s">
        <v>36</v>
      </c>
      <c r="B12524" t="s">
        <v>1693</v>
      </c>
      <c r="C12524" t="s">
        <v>1606</v>
      </c>
      <c r="E12524" t="s">
        <v>1699</v>
      </c>
      <c r="F12524" t="s">
        <v>144</v>
      </c>
      <c r="G12524" t="s">
        <v>31</v>
      </c>
      <c r="H12524" t="s">
        <v>145</v>
      </c>
      <c r="I12524">
        <v>3</v>
      </c>
      <c r="J12524">
        <v>0</v>
      </c>
      <c r="K12524">
        <v>0</v>
      </c>
      <c r="N12524" t="s">
        <v>1700</v>
      </c>
    </row>
    <row r="12525" spans="1:14" hidden="1" x14ac:dyDescent="0.2">
      <c r="A12525" t="s">
        <v>37</v>
      </c>
      <c r="B12525" t="s">
        <v>1693</v>
      </c>
      <c r="C12525" t="s">
        <v>1606</v>
      </c>
      <c r="E12525" t="s">
        <v>1694</v>
      </c>
      <c r="F12525" t="s">
        <v>250</v>
      </c>
      <c r="G12525" t="s">
        <v>63</v>
      </c>
      <c r="H12525" t="s">
        <v>145</v>
      </c>
      <c r="I12525">
        <v>8.5</v>
      </c>
      <c r="J12525">
        <v>0</v>
      </c>
      <c r="K12525">
        <v>0</v>
      </c>
      <c r="N12525" t="s">
        <v>1701</v>
      </c>
    </row>
    <row r="12526" spans="1:14" hidden="1" x14ac:dyDescent="0.2">
      <c r="A12526" t="s">
        <v>37</v>
      </c>
      <c r="B12526" t="s">
        <v>1693</v>
      </c>
      <c r="C12526" t="s">
        <v>1606</v>
      </c>
      <c r="E12526" t="s">
        <v>254</v>
      </c>
      <c r="F12526" t="s">
        <v>255</v>
      </c>
      <c r="G12526" t="s">
        <v>31</v>
      </c>
      <c r="H12526" t="s">
        <v>145</v>
      </c>
      <c r="I12526">
        <v>18.5</v>
      </c>
      <c r="J12526">
        <v>0</v>
      </c>
      <c r="K12526">
        <v>0</v>
      </c>
      <c r="L12526" t="s">
        <v>24</v>
      </c>
      <c r="N12526" t="s">
        <v>1702</v>
      </c>
    </row>
    <row r="12527" spans="1:14" hidden="1" x14ac:dyDescent="0.2">
      <c r="A12527" t="s">
        <v>37</v>
      </c>
      <c r="B12527" t="s">
        <v>1693</v>
      </c>
      <c r="C12527" t="s">
        <v>1606</v>
      </c>
      <c r="E12527" t="s">
        <v>20</v>
      </c>
      <c r="I12527">
        <v>1</v>
      </c>
      <c r="J12527">
        <v>0</v>
      </c>
      <c r="K12527">
        <v>0</v>
      </c>
      <c r="N12527" t="s">
        <v>1650</v>
      </c>
    </row>
    <row r="12528" spans="1:14" hidden="1" x14ac:dyDescent="0.2">
      <c r="A12528" t="s">
        <v>39</v>
      </c>
      <c r="B12528" t="s">
        <v>1693</v>
      </c>
      <c r="C12528" t="s">
        <v>1606</v>
      </c>
      <c r="E12528" t="s">
        <v>1694</v>
      </c>
      <c r="F12528" t="s">
        <v>250</v>
      </c>
      <c r="G12528" t="s">
        <v>63</v>
      </c>
      <c r="H12528" t="s">
        <v>145</v>
      </c>
      <c r="I12528">
        <v>5</v>
      </c>
      <c r="J12528">
        <v>0</v>
      </c>
      <c r="K12528">
        <v>0</v>
      </c>
      <c r="N12528" t="s">
        <v>1703</v>
      </c>
    </row>
    <row r="12529" spans="1:14" hidden="1" x14ac:dyDescent="0.2">
      <c r="A12529" t="s">
        <v>39</v>
      </c>
      <c r="B12529" t="s">
        <v>1693</v>
      </c>
      <c r="C12529" t="s">
        <v>1606</v>
      </c>
      <c r="E12529" t="s">
        <v>254</v>
      </c>
      <c r="F12529" t="s">
        <v>255</v>
      </c>
      <c r="G12529" t="s">
        <v>31</v>
      </c>
      <c r="H12529" t="s">
        <v>145</v>
      </c>
      <c r="I12529">
        <v>9.5</v>
      </c>
      <c r="J12529">
        <v>0</v>
      </c>
      <c r="K12529">
        <v>0</v>
      </c>
      <c r="L12529" t="s">
        <v>24</v>
      </c>
      <c r="N12529" t="s">
        <v>1704</v>
      </c>
    </row>
    <row r="12530" spans="1:14" hidden="1" x14ac:dyDescent="0.2">
      <c r="A12530" t="s">
        <v>39</v>
      </c>
      <c r="B12530" t="s">
        <v>1693</v>
      </c>
      <c r="C12530" t="s">
        <v>1606</v>
      </c>
      <c r="E12530" t="s">
        <v>17</v>
      </c>
      <c r="I12530">
        <v>4</v>
      </c>
      <c r="J12530">
        <v>0</v>
      </c>
      <c r="K12530">
        <v>0</v>
      </c>
    </row>
    <row r="12531" spans="1:14" hidden="1" x14ac:dyDescent="0.2">
      <c r="A12531" t="s">
        <v>39</v>
      </c>
      <c r="B12531" t="s">
        <v>1693</v>
      </c>
      <c r="C12531" t="s">
        <v>1606</v>
      </c>
      <c r="E12531" t="s">
        <v>254</v>
      </c>
      <c r="F12531" t="s">
        <v>255</v>
      </c>
      <c r="G12531" t="s">
        <v>31</v>
      </c>
      <c r="H12531" t="s">
        <v>145</v>
      </c>
      <c r="I12531">
        <v>4</v>
      </c>
      <c r="J12531">
        <v>0</v>
      </c>
      <c r="K12531">
        <v>0</v>
      </c>
      <c r="L12531" t="s">
        <v>24</v>
      </c>
      <c r="N12531" t="s">
        <v>1705</v>
      </c>
    </row>
    <row r="12532" spans="1:14" hidden="1" x14ac:dyDescent="0.2">
      <c r="A12532" t="s">
        <v>39</v>
      </c>
      <c r="B12532" t="s">
        <v>1693</v>
      </c>
      <c r="C12532" t="s">
        <v>1606</v>
      </c>
      <c r="E12532" t="s">
        <v>557</v>
      </c>
      <c r="I12532">
        <v>2</v>
      </c>
      <c r="J12532">
        <v>0</v>
      </c>
      <c r="K12532">
        <v>0</v>
      </c>
      <c r="N12532" t="s">
        <v>1706</v>
      </c>
    </row>
    <row r="12533" spans="1:14" hidden="1" x14ac:dyDescent="0.2">
      <c r="A12533" t="s">
        <v>44</v>
      </c>
      <c r="B12533" t="s">
        <v>1693</v>
      </c>
      <c r="C12533" t="s">
        <v>1606</v>
      </c>
      <c r="E12533" t="s">
        <v>1030</v>
      </c>
      <c r="F12533" t="s">
        <v>1031</v>
      </c>
      <c r="I12533">
        <v>5</v>
      </c>
      <c r="J12533">
        <v>0</v>
      </c>
      <c r="K12533">
        <v>0</v>
      </c>
      <c r="L12533" t="s">
        <v>24</v>
      </c>
      <c r="N12533" t="s">
        <v>1707</v>
      </c>
    </row>
    <row r="12534" spans="1:14" hidden="1" x14ac:dyDescent="0.2">
      <c r="A12534" t="s">
        <v>44</v>
      </c>
      <c r="B12534" t="s">
        <v>1693</v>
      </c>
      <c r="C12534" t="s">
        <v>1606</v>
      </c>
      <c r="E12534" t="s">
        <v>20</v>
      </c>
      <c r="I12534">
        <v>4</v>
      </c>
      <c r="J12534">
        <v>0</v>
      </c>
      <c r="K12534">
        <v>0</v>
      </c>
      <c r="N12534" t="s">
        <v>1708</v>
      </c>
    </row>
    <row r="12535" spans="1:14" hidden="1" x14ac:dyDescent="0.2">
      <c r="A12535" t="s">
        <v>44</v>
      </c>
      <c r="B12535" t="s">
        <v>1693</v>
      </c>
      <c r="C12535" t="s">
        <v>1606</v>
      </c>
      <c r="E12535" t="s">
        <v>1699</v>
      </c>
      <c r="F12535" t="s">
        <v>144</v>
      </c>
      <c r="G12535" t="s">
        <v>31</v>
      </c>
      <c r="H12535" t="s">
        <v>145</v>
      </c>
      <c r="I12535">
        <v>4</v>
      </c>
      <c r="J12535">
        <v>0</v>
      </c>
      <c r="K12535">
        <v>0</v>
      </c>
      <c r="N12535" t="s">
        <v>1650</v>
      </c>
    </row>
    <row r="12536" spans="1:14" hidden="1" x14ac:dyDescent="0.2">
      <c r="A12536" t="s">
        <v>44</v>
      </c>
      <c r="B12536" t="s">
        <v>1693</v>
      </c>
      <c r="C12536" t="s">
        <v>1606</v>
      </c>
      <c r="E12536" t="s">
        <v>1694</v>
      </c>
      <c r="F12536" t="s">
        <v>250</v>
      </c>
      <c r="G12536" t="s">
        <v>63</v>
      </c>
      <c r="H12536" t="s">
        <v>145</v>
      </c>
      <c r="I12536">
        <v>4</v>
      </c>
      <c r="J12536">
        <v>0</v>
      </c>
      <c r="K12536">
        <v>0</v>
      </c>
      <c r="N12536" t="s">
        <v>1650</v>
      </c>
    </row>
    <row r="12537" spans="1:14" hidden="1" x14ac:dyDescent="0.2">
      <c r="A12537" t="s">
        <v>44</v>
      </c>
      <c r="B12537" t="s">
        <v>1693</v>
      </c>
      <c r="C12537" t="s">
        <v>1606</v>
      </c>
      <c r="E12537" t="s">
        <v>254</v>
      </c>
      <c r="F12537" t="s">
        <v>255</v>
      </c>
      <c r="G12537" t="s">
        <v>31</v>
      </c>
      <c r="H12537" t="s">
        <v>145</v>
      </c>
      <c r="I12537">
        <v>17</v>
      </c>
      <c r="J12537">
        <v>0</v>
      </c>
      <c r="K12537">
        <v>0</v>
      </c>
      <c r="L12537" t="s">
        <v>24</v>
      </c>
      <c r="N12537" t="s">
        <v>1709</v>
      </c>
    </row>
    <row r="12538" spans="1:14" hidden="1" x14ac:dyDescent="0.2">
      <c r="A12538" t="s">
        <v>44</v>
      </c>
      <c r="B12538" t="s">
        <v>1693</v>
      </c>
      <c r="C12538" t="s">
        <v>1606</v>
      </c>
      <c r="E12538" t="s">
        <v>46</v>
      </c>
      <c r="I12538">
        <v>3.5</v>
      </c>
      <c r="J12538">
        <v>0</v>
      </c>
      <c r="K12538">
        <v>0</v>
      </c>
      <c r="N12538" t="s">
        <v>1177</v>
      </c>
    </row>
    <row r="12539" spans="1:14" hidden="1" x14ac:dyDescent="0.2">
      <c r="A12539" t="s">
        <v>47</v>
      </c>
      <c r="B12539" t="s">
        <v>1693</v>
      </c>
      <c r="C12539" t="s">
        <v>1606</v>
      </c>
      <c r="E12539" t="s">
        <v>557</v>
      </c>
      <c r="I12539">
        <v>6</v>
      </c>
      <c r="J12539">
        <v>0</v>
      </c>
      <c r="K12539">
        <v>0</v>
      </c>
      <c r="N12539" t="s">
        <v>1710</v>
      </c>
    </row>
    <row r="12540" spans="1:14" hidden="1" x14ac:dyDescent="0.2">
      <c r="A12540" t="s">
        <v>47</v>
      </c>
      <c r="B12540" t="s">
        <v>1693</v>
      </c>
      <c r="C12540" t="s">
        <v>1606</v>
      </c>
      <c r="E12540" t="s">
        <v>20</v>
      </c>
      <c r="I12540">
        <v>1</v>
      </c>
      <c r="J12540">
        <v>0</v>
      </c>
      <c r="K12540">
        <v>0</v>
      </c>
      <c r="N12540" t="s">
        <v>847</v>
      </c>
    </row>
    <row r="12541" spans="1:14" hidden="1" x14ac:dyDescent="0.2">
      <c r="A12541" t="s">
        <v>47</v>
      </c>
      <c r="B12541" t="s">
        <v>1693</v>
      </c>
      <c r="C12541" t="s">
        <v>1606</v>
      </c>
      <c r="E12541" t="s">
        <v>1694</v>
      </c>
      <c r="F12541" t="s">
        <v>250</v>
      </c>
      <c r="G12541" t="s">
        <v>63</v>
      </c>
      <c r="H12541" t="s">
        <v>145</v>
      </c>
      <c r="I12541">
        <v>11.75</v>
      </c>
      <c r="J12541">
        <v>0</v>
      </c>
      <c r="K12541">
        <v>0</v>
      </c>
      <c r="N12541" t="s">
        <v>1711</v>
      </c>
    </row>
    <row r="12542" spans="1:14" hidden="1" x14ac:dyDescent="0.2">
      <c r="A12542" t="s">
        <v>47</v>
      </c>
      <c r="B12542" t="s">
        <v>1693</v>
      </c>
      <c r="C12542" t="s">
        <v>1606</v>
      </c>
      <c r="E12542" t="s">
        <v>254</v>
      </c>
      <c r="F12542" t="s">
        <v>255</v>
      </c>
      <c r="G12542" t="s">
        <v>31</v>
      </c>
      <c r="H12542" t="s">
        <v>145</v>
      </c>
      <c r="I12542">
        <v>16.4166667</v>
      </c>
      <c r="J12542">
        <v>0</v>
      </c>
      <c r="K12542">
        <v>0</v>
      </c>
      <c r="L12542" t="s">
        <v>24</v>
      </c>
      <c r="N12542" t="s">
        <v>1712</v>
      </c>
    </row>
    <row r="12543" spans="1:14" hidden="1" x14ac:dyDescent="0.2">
      <c r="A12543" t="s">
        <v>47</v>
      </c>
      <c r="B12543" t="s">
        <v>1693</v>
      </c>
      <c r="C12543" t="s">
        <v>1606</v>
      </c>
      <c r="E12543" t="s">
        <v>1694</v>
      </c>
      <c r="F12543" t="s">
        <v>250</v>
      </c>
      <c r="G12543" t="s">
        <v>63</v>
      </c>
      <c r="H12543" t="s">
        <v>145</v>
      </c>
      <c r="I12543">
        <v>1.66667E-2</v>
      </c>
      <c r="J12543">
        <v>0</v>
      </c>
      <c r="K12543">
        <v>0</v>
      </c>
      <c r="N12543" t="s">
        <v>1712</v>
      </c>
    </row>
    <row r="12544" spans="1:14" hidden="1" x14ac:dyDescent="0.2">
      <c r="A12544" t="s">
        <v>47</v>
      </c>
      <c r="B12544" t="s">
        <v>1693</v>
      </c>
      <c r="C12544" t="s">
        <v>1606</v>
      </c>
      <c r="E12544" t="s">
        <v>1699</v>
      </c>
      <c r="F12544" t="s">
        <v>144</v>
      </c>
      <c r="G12544" t="s">
        <v>31</v>
      </c>
      <c r="H12544" t="s">
        <v>145</v>
      </c>
      <c r="I12544">
        <v>3</v>
      </c>
      <c r="J12544">
        <v>0</v>
      </c>
      <c r="K12544">
        <v>0</v>
      </c>
      <c r="N12544" t="s">
        <v>1713</v>
      </c>
    </row>
    <row r="12545" spans="1:14" hidden="1" x14ac:dyDescent="0.2">
      <c r="A12545" t="s">
        <v>48</v>
      </c>
      <c r="B12545" t="s">
        <v>1693</v>
      </c>
      <c r="C12545" t="s">
        <v>1606</v>
      </c>
      <c r="E12545" t="s">
        <v>17</v>
      </c>
      <c r="I12545">
        <v>7.5</v>
      </c>
      <c r="J12545">
        <v>0</v>
      </c>
      <c r="K12545">
        <v>0</v>
      </c>
    </row>
    <row r="12546" spans="1:14" hidden="1" x14ac:dyDescent="0.2">
      <c r="A12546" t="s">
        <v>48</v>
      </c>
      <c r="B12546" t="s">
        <v>1693</v>
      </c>
      <c r="C12546" t="s">
        <v>1606</v>
      </c>
      <c r="E12546" t="s">
        <v>18</v>
      </c>
      <c r="I12546">
        <v>2.25</v>
      </c>
      <c r="J12546">
        <v>0</v>
      </c>
      <c r="K12546">
        <v>0</v>
      </c>
      <c r="N12546" t="s">
        <v>1714</v>
      </c>
    </row>
    <row r="12547" spans="1:14" hidden="1" x14ac:dyDescent="0.2">
      <c r="A12547" t="s">
        <v>48</v>
      </c>
      <c r="B12547" t="s">
        <v>1693</v>
      </c>
      <c r="C12547" t="s">
        <v>1606</v>
      </c>
      <c r="E12547" t="s">
        <v>249</v>
      </c>
      <c r="F12547" t="s">
        <v>250</v>
      </c>
      <c r="G12547" t="s">
        <v>63</v>
      </c>
      <c r="H12547" t="s">
        <v>145</v>
      </c>
      <c r="I12547">
        <v>1.25</v>
      </c>
      <c r="J12547">
        <v>0</v>
      </c>
      <c r="K12547">
        <v>0</v>
      </c>
      <c r="N12547" t="s">
        <v>1715</v>
      </c>
    </row>
    <row r="12548" spans="1:14" hidden="1" x14ac:dyDescent="0.2">
      <c r="A12548" t="s">
        <v>48</v>
      </c>
      <c r="B12548" t="s">
        <v>1693</v>
      </c>
      <c r="C12548" t="s">
        <v>1606</v>
      </c>
      <c r="E12548" t="s">
        <v>254</v>
      </c>
      <c r="F12548" t="s">
        <v>255</v>
      </c>
      <c r="G12548" t="s">
        <v>31</v>
      </c>
      <c r="H12548" t="s">
        <v>145</v>
      </c>
      <c r="I12548">
        <v>18</v>
      </c>
      <c r="J12548">
        <v>0</v>
      </c>
      <c r="K12548">
        <v>0</v>
      </c>
      <c r="L12548" t="s">
        <v>24</v>
      </c>
      <c r="N12548" t="s">
        <v>1716</v>
      </c>
    </row>
    <row r="12549" spans="1:14" hidden="1" x14ac:dyDescent="0.2">
      <c r="A12549" t="s">
        <v>48</v>
      </c>
      <c r="B12549" t="s">
        <v>1693</v>
      </c>
      <c r="C12549" t="s">
        <v>1606</v>
      </c>
      <c r="E12549" t="s">
        <v>254</v>
      </c>
      <c r="F12549" t="s">
        <v>255</v>
      </c>
      <c r="G12549" t="s">
        <v>31</v>
      </c>
      <c r="H12549" t="s">
        <v>145</v>
      </c>
      <c r="I12549">
        <v>9</v>
      </c>
      <c r="J12549">
        <v>0</v>
      </c>
      <c r="K12549">
        <v>0</v>
      </c>
      <c r="L12549" t="s">
        <v>24</v>
      </c>
      <c r="N12549" t="s">
        <v>1717</v>
      </c>
    </row>
    <row r="12550" spans="1:14" hidden="1" x14ac:dyDescent="0.2">
      <c r="A12550" t="s">
        <v>49</v>
      </c>
      <c r="B12550" t="s">
        <v>1693</v>
      </c>
      <c r="C12550" t="s">
        <v>1606</v>
      </c>
      <c r="E12550" t="s">
        <v>17</v>
      </c>
      <c r="I12550">
        <v>38</v>
      </c>
      <c r="J12550">
        <v>0</v>
      </c>
      <c r="K12550">
        <v>0</v>
      </c>
    </row>
    <row r="12551" spans="1:14" hidden="1" x14ac:dyDescent="0.2">
      <c r="A12551" t="s">
        <v>51</v>
      </c>
      <c r="B12551" t="s">
        <v>1693</v>
      </c>
      <c r="C12551" t="s">
        <v>1606</v>
      </c>
      <c r="E12551" t="s">
        <v>18</v>
      </c>
      <c r="I12551">
        <v>6</v>
      </c>
      <c r="J12551">
        <v>0</v>
      </c>
      <c r="K12551">
        <v>0</v>
      </c>
      <c r="N12551" t="s">
        <v>1718</v>
      </c>
    </row>
    <row r="12552" spans="1:14" hidden="1" x14ac:dyDescent="0.2">
      <c r="A12552" t="s">
        <v>51</v>
      </c>
      <c r="B12552" t="s">
        <v>1693</v>
      </c>
      <c r="C12552" t="s">
        <v>1606</v>
      </c>
      <c r="E12552" t="s">
        <v>20</v>
      </c>
      <c r="I12552">
        <v>1</v>
      </c>
      <c r="J12552">
        <v>0</v>
      </c>
      <c r="K12552">
        <v>0</v>
      </c>
      <c r="N12552" t="s">
        <v>1719</v>
      </c>
    </row>
    <row r="12553" spans="1:14" hidden="1" x14ac:dyDescent="0.2">
      <c r="A12553" t="s">
        <v>51</v>
      </c>
      <c r="B12553" t="s">
        <v>1693</v>
      </c>
      <c r="C12553" t="s">
        <v>1606</v>
      </c>
      <c r="E12553" t="s">
        <v>20</v>
      </c>
      <c r="I12553">
        <v>1</v>
      </c>
      <c r="J12553">
        <v>0</v>
      </c>
      <c r="K12553">
        <v>0</v>
      </c>
      <c r="N12553" t="s">
        <v>1720</v>
      </c>
    </row>
    <row r="12554" spans="1:14" hidden="1" x14ac:dyDescent="0.2">
      <c r="A12554" t="s">
        <v>51</v>
      </c>
      <c r="B12554" t="s">
        <v>1693</v>
      </c>
      <c r="C12554" t="s">
        <v>1606</v>
      </c>
      <c r="E12554" t="s">
        <v>557</v>
      </c>
      <c r="I12554">
        <v>1</v>
      </c>
      <c r="J12554">
        <v>0</v>
      </c>
      <c r="K12554">
        <v>0</v>
      </c>
      <c r="N12554" t="s">
        <v>1721</v>
      </c>
    </row>
    <row r="12555" spans="1:14" hidden="1" x14ac:dyDescent="0.2">
      <c r="A12555" t="s">
        <v>51</v>
      </c>
      <c r="B12555" t="s">
        <v>1693</v>
      </c>
      <c r="C12555" t="s">
        <v>1606</v>
      </c>
      <c r="E12555" t="s">
        <v>1694</v>
      </c>
      <c r="F12555" t="s">
        <v>250</v>
      </c>
      <c r="G12555" t="s">
        <v>63</v>
      </c>
      <c r="H12555" t="s">
        <v>145</v>
      </c>
      <c r="I12555">
        <v>6</v>
      </c>
      <c r="J12555">
        <v>0</v>
      </c>
      <c r="K12555">
        <v>0</v>
      </c>
      <c r="N12555" t="s">
        <v>1722</v>
      </c>
    </row>
    <row r="12556" spans="1:14" hidden="1" x14ac:dyDescent="0.2">
      <c r="A12556" t="s">
        <v>51</v>
      </c>
      <c r="B12556" t="s">
        <v>1693</v>
      </c>
      <c r="C12556" t="s">
        <v>1606</v>
      </c>
      <c r="E12556" t="s">
        <v>254</v>
      </c>
      <c r="F12556" t="s">
        <v>255</v>
      </c>
      <c r="G12556" t="s">
        <v>31</v>
      </c>
      <c r="H12556" t="s">
        <v>145</v>
      </c>
      <c r="I12556">
        <v>6</v>
      </c>
      <c r="J12556">
        <v>0</v>
      </c>
      <c r="K12556">
        <v>0</v>
      </c>
      <c r="L12556" t="s">
        <v>24</v>
      </c>
      <c r="N12556" t="s">
        <v>1723</v>
      </c>
    </row>
    <row r="12557" spans="1:14" hidden="1" x14ac:dyDescent="0.2">
      <c r="A12557" t="s">
        <v>51</v>
      </c>
      <c r="B12557" t="s">
        <v>1693</v>
      </c>
      <c r="C12557" t="s">
        <v>1606</v>
      </c>
      <c r="E12557" t="s">
        <v>1699</v>
      </c>
      <c r="F12557" t="s">
        <v>144</v>
      </c>
      <c r="G12557" t="s">
        <v>31</v>
      </c>
      <c r="H12557" t="s">
        <v>145</v>
      </c>
      <c r="I12557">
        <v>4.8333332999999996</v>
      </c>
      <c r="J12557">
        <v>0</v>
      </c>
      <c r="K12557">
        <v>0</v>
      </c>
      <c r="N12557" t="s">
        <v>1724</v>
      </c>
    </row>
    <row r="12558" spans="1:14" hidden="1" x14ac:dyDescent="0.2">
      <c r="A12558" t="s">
        <v>51</v>
      </c>
      <c r="B12558" t="s">
        <v>1693</v>
      </c>
      <c r="C12558" t="s">
        <v>1606</v>
      </c>
      <c r="E12558" t="s">
        <v>46</v>
      </c>
      <c r="I12558">
        <v>7</v>
      </c>
      <c r="J12558">
        <v>0</v>
      </c>
      <c r="K12558">
        <v>0</v>
      </c>
      <c r="N12558" t="s">
        <v>1725</v>
      </c>
    </row>
    <row r="12559" spans="1:14" hidden="1" x14ac:dyDescent="0.2">
      <c r="A12559" t="s">
        <v>51</v>
      </c>
      <c r="B12559" t="s">
        <v>1693</v>
      </c>
      <c r="C12559" t="s">
        <v>1606</v>
      </c>
      <c r="E12559" t="s">
        <v>1726</v>
      </c>
      <c r="F12559" t="s">
        <v>151</v>
      </c>
      <c r="G12559" t="s">
        <v>31</v>
      </c>
      <c r="H12559" t="s">
        <v>145</v>
      </c>
      <c r="I12559">
        <v>1.5</v>
      </c>
      <c r="J12559">
        <v>0</v>
      </c>
      <c r="K12559">
        <v>0</v>
      </c>
      <c r="N12559" t="s">
        <v>1727</v>
      </c>
    </row>
    <row r="12560" spans="1:14" hidden="1" x14ac:dyDescent="0.2">
      <c r="A12560" t="s">
        <v>51</v>
      </c>
      <c r="B12560" t="s">
        <v>1693</v>
      </c>
      <c r="C12560" t="s">
        <v>1606</v>
      </c>
      <c r="E12560" t="s">
        <v>1652</v>
      </c>
      <c r="F12560" t="s">
        <v>250</v>
      </c>
      <c r="G12560" t="s">
        <v>63</v>
      </c>
      <c r="H12560" t="s">
        <v>145</v>
      </c>
      <c r="I12560">
        <v>5</v>
      </c>
      <c r="J12560">
        <v>0</v>
      </c>
      <c r="K12560">
        <v>0</v>
      </c>
      <c r="N12560" t="s">
        <v>1728</v>
      </c>
    </row>
    <row r="12561" spans="1:14" hidden="1" x14ac:dyDescent="0.2">
      <c r="A12561" t="s">
        <v>55</v>
      </c>
      <c r="B12561" t="s">
        <v>1693</v>
      </c>
      <c r="C12561" t="s">
        <v>1606</v>
      </c>
      <c r="E12561" t="s">
        <v>18</v>
      </c>
      <c r="I12561">
        <v>5.5</v>
      </c>
      <c r="J12561">
        <v>0</v>
      </c>
      <c r="K12561">
        <v>0</v>
      </c>
      <c r="N12561" t="s">
        <v>1729</v>
      </c>
    </row>
    <row r="12562" spans="1:14" hidden="1" x14ac:dyDescent="0.2">
      <c r="A12562" t="s">
        <v>55</v>
      </c>
      <c r="B12562" t="s">
        <v>1693</v>
      </c>
      <c r="C12562" t="s">
        <v>1606</v>
      </c>
      <c r="E12562" t="s">
        <v>46</v>
      </c>
      <c r="I12562">
        <v>14</v>
      </c>
      <c r="J12562">
        <v>0</v>
      </c>
      <c r="K12562">
        <v>0</v>
      </c>
      <c r="N12562" t="s">
        <v>1730</v>
      </c>
    </row>
    <row r="12563" spans="1:14" hidden="1" x14ac:dyDescent="0.2">
      <c r="A12563" t="s">
        <v>55</v>
      </c>
      <c r="B12563" t="s">
        <v>1693</v>
      </c>
      <c r="C12563" t="s">
        <v>1606</v>
      </c>
      <c r="E12563" t="s">
        <v>20</v>
      </c>
      <c r="I12563">
        <v>1</v>
      </c>
      <c r="J12563">
        <v>0</v>
      </c>
      <c r="K12563">
        <v>0</v>
      </c>
      <c r="N12563" t="s">
        <v>1731</v>
      </c>
    </row>
    <row r="12564" spans="1:14" hidden="1" x14ac:dyDescent="0.2">
      <c r="A12564" t="s">
        <v>55</v>
      </c>
      <c r="B12564" t="s">
        <v>1693</v>
      </c>
      <c r="C12564" t="s">
        <v>1606</v>
      </c>
      <c r="E12564" t="s">
        <v>20</v>
      </c>
      <c r="I12564">
        <v>0.5</v>
      </c>
      <c r="J12564">
        <v>0</v>
      </c>
      <c r="K12564">
        <v>0</v>
      </c>
      <c r="N12564" t="s">
        <v>1732</v>
      </c>
    </row>
    <row r="12565" spans="1:14" hidden="1" x14ac:dyDescent="0.2">
      <c r="A12565" t="s">
        <v>55</v>
      </c>
      <c r="B12565" t="s">
        <v>1693</v>
      </c>
      <c r="C12565" t="s">
        <v>1606</v>
      </c>
      <c r="E12565" t="s">
        <v>143</v>
      </c>
      <c r="F12565" t="s">
        <v>144</v>
      </c>
      <c r="G12565" t="s">
        <v>31</v>
      </c>
      <c r="H12565" t="s">
        <v>145</v>
      </c>
      <c r="I12565">
        <v>3</v>
      </c>
      <c r="J12565">
        <v>0</v>
      </c>
      <c r="K12565">
        <v>0</v>
      </c>
      <c r="N12565" t="s">
        <v>1733</v>
      </c>
    </row>
    <row r="12566" spans="1:14" hidden="1" x14ac:dyDescent="0.2">
      <c r="A12566" t="s">
        <v>55</v>
      </c>
      <c r="B12566" t="s">
        <v>1693</v>
      </c>
      <c r="C12566" t="s">
        <v>1606</v>
      </c>
      <c r="E12566" t="s">
        <v>254</v>
      </c>
      <c r="F12566" t="s">
        <v>255</v>
      </c>
      <c r="G12566" t="s">
        <v>31</v>
      </c>
      <c r="H12566" t="s">
        <v>145</v>
      </c>
      <c r="I12566">
        <v>12.5</v>
      </c>
      <c r="J12566">
        <v>0</v>
      </c>
      <c r="K12566">
        <v>0</v>
      </c>
      <c r="L12566" t="s">
        <v>24</v>
      </c>
      <c r="N12566" t="s">
        <v>1734</v>
      </c>
    </row>
    <row r="12567" spans="1:14" hidden="1" x14ac:dyDescent="0.2">
      <c r="A12567" t="s">
        <v>55</v>
      </c>
      <c r="B12567" t="s">
        <v>1693</v>
      </c>
      <c r="C12567" t="s">
        <v>1606</v>
      </c>
      <c r="E12567" t="s">
        <v>1699</v>
      </c>
      <c r="F12567" t="s">
        <v>144</v>
      </c>
      <c r="G12567" t="s">
        <v>31</v>
      </c>
      <c r="H12567" t="s">
        <v>145</v>
      </c>
      <c r="I12567">
        <v>1.5</v>
      </c>
      <c r="J12567">
        <v>0</v>
      </c>
      <c r="K12567">
        <v>0</v>
      </c>
      <c r="N12567" t="s">
        <v>1735</v>
      </c>
    </row>
    <row r="12568" spans="1:14" hidden="1" x14ac:dyDescent="0.2">
      <c r="A12568" t="s">
        <v>55</v>
      </c>
      <c r="B12568" t="s">
        <v>1693</v>
      </c>
      <c r="C12568" t="s">
        <v>1606</v>
      </c>
      <c r="E12568" t="s">
        <v>1699</v>
      </c>
      <c r="F12568" t="s">
        <v>144</v>
      </c>
      <c r="G12568" t="s">
        <v>31</v>
      </c>
      <c r="H12568" t="s">
        <v>145</v>
      </c>
      <c r="I12568">
        <v>1</v>
      </c>
      <c r="J12568">
        <v>0</v>
      </c>
      <c r="K12568">
        <v>0</v>
      </c>
      <c r="N12568" t="s">
        <v>1736</v>
      </c>
    </row>
    <row r="12569" spans="1:14" hidden="1" x14ac:dyDescent="0.2">
      <c r="A12569" t="s">
        <v>55</v>
      </c>
      <c r="B12569" t="s">
        <v>1693</v>
      </c>
      <c r="C12569" t="s">
        <v>1606</v>
      </c>
      <c r="E12569" t="s">
        <v>1699</v>
      </c>
      <c r="F12569" t="s">
        <v>144</v>
      </c>
      <c r="G12569" t="s">
        <v>31</v>
      </c>
      <c r="H12569" t="s">
        <v>145</v>
      </c>
      <c r="I12569">
        <v>0.5</v>
      </c>
      <c r="J12569">
        <v>0</v>
      </c>
      <c r="K12569">
        <v>0</v>
      </c>
      <c r="N12569" t="s">
        <v>1737</v>
      </c>
    </row>
    <row r="12570" spans="1:14" hidden="1" x14ac:dyDescent="0.2">
      <c r="A12570" t="s">
        <v>55</v>
      </c>
      <c r="B12570" t="s">
        <v>1693</v>
      </c>
      <c r="C12570" t="s">
        <v>1606</v>
      </c>
      <c r="E12570" t="s">
        <v>254</v>
      </c>
      <c r="F12570" t="s">
        <v>255</v>
      </c>
      <c r="G12570" t="s">
        <v>31</v>
      </c>
      <c r="H12570" t="s">
        <v>145</v>
      </c>
      <c r="I12570">
        <v>1</v>
      </c>
      <c r="J12570">
        <v>0</v>
      </c>
      <c r="K12570">
        <v>0</v>
      </c>
      <c r="L12570" t="s">
        <v>24</v>
      </c>
      <c r="N12570" t="s">
        <v>1738</v>
      </c>
    </row>
    <row r="12571" spans="1:14" hidden="1" x14ac:dyDescent="0.2">
      <c r="A12571" t="s">
        <v>56</v>
      </c>
      <c r="B12571" t="s">
        <v>1693</v>
      </c>
      <c r="C12571" t="s">
        <v>1606</v>
      </c>
      <c r="E12571" t="s">
        <v>18</v>
      </c>
      <c r="I12571">
        <v>5.5</v>
      </c>
      <c r="J12571">
        <v>0</v>
      </c>
      <c r="K12571">
        <v>0</v>
      </c>
      <c r="N12571" t="s">
        <v>1739</v>
      </c>
    </row>
    <row r="12572" spans="1:14" hidden="1" x14ac:dyDescent="0.2">
      <c r="A12572" t="s">
        <v>56</v>
      </c>
      <c r="B12572" t="s">
        <v>1693</v>
      </c>
      <c r="C12572" t="s">
        <v>1606</v>
      </c>
      <c r="E12572" t="s">
        <v>20</v>
      </c>
      <c r="I12572">
        <v>5.5</v>
      </c>
      <c r="J12572">
        <v>0</v>
      </c>
      <c r="K12572">
        <v>0</v>
      </c>
      <c r="N12572" t="s">
        <v>1740</v>
      </c>
    </row>
    <row r="12573" spans="1:14" hidden="1" x14ac:dyDescent="0.2">
      <c r="A12573" t="s">
        <v>56</v>
      </c>
      <c r="B12573" t="s">
        <v>1693</v>
      </c>
      <c r="C12573" t="s">
        <v>1606</v>
      </c>
      <c r="E12573" t="s">
        <v>1694</v>
      </c>
      <c r="F12573" t="s">
        <v>250</v>
      </c>
      <c r="G12573" t="s">
        <v>63</v>
      </c>
      <c r="H12573" t="s">
        <v>145</v>
      </c>
      <c r="I12573">
        <v>0.5</v>
      </c>
      <c r="J12573">
        <v>0</v>
      </c>
      <c r="K12573">
        <v>0</v>
      </c>
      <c r="N12573" t="s">
        <v>1741</v>
      </c>
    </row>
    <row r="12574" spans="1:14" hidden="1" x14ac:dyDescent="0.2">
      <c r="A12574" t="s">
        <v>56</v>
      </c>
      <c r="B12574" t="s">
        <v>1693</v>
      </c>
      <c r="C12574" t="s">
        <v>1606</v>
      </c>
      <c r="E12574" t="s">
        <v>46</v>
      </c>
      <c r="I12574">
        <v>1.9166666999999999</v>
      </c>
      <c r="J12574">
        <v>0</v>
      </c>
      <c r="K12574">
        <v>0</v>
      </c>
      <c r="N12574" t="s">
        <v>1742</v>
      </c>
    </row>
    <row r="12575" spans="1:14" hidden="1" x14ac:dyDescent="0.2">
      <c r="A12575" t="s">
        <v>56</v>
      </c>
      <c r="B12575" t="s">
        <v>1693</v>
      </c>
      <c r="C12575" t="s">
        <v>1606</v>
      </c>
      <c r="E12575" t="s">
        <v>1743</v>
      </c>
      <c r="F12575" t="s">
        <v>149</v>
      </c>
      <c r="G12575" t="s">
        <v>129</v>
      </c>
      <c r="H12575" t="s">
        <v>145</v>
      </c>
      <c r="I12575">
        <v>8</v>
      </c>
      <c r="J12575">
        <v>0</v>
      </c>
      <c r="K12575">
        <v>0</v>
      </c>
      <c r="N12575" t="s">
        <v>1744</v>
      </c>
    </row>
    <row r="12576" spans="1:14" hidden="1" x14ac:dyDescent="0.2">
      <c r="A12576" t="s">
        <v>56</v>
      </c>
      <c r="B12576" t="s">
        <v>1693</v>
      </c>
      <c r="C12576" t="s">
        <v>1606</v>
      </c>
      <c r="E12576" t="s">
        <v>1694</v>
      </c>
      <c r="F12576" t="s">
        <v>250</v>
      </c>
      <c r="G12576" t="s">
        <v>63</v>
      </c>
      <c r="H12576" t="s">
        <v>145</v>
      </c>
      <c r="I12576">
        <v>6.5</v>
      </c>
      <c r="J12576">
        <v>0</v>
      </c>
      <c r="K12576">
        <v>0</v>
      </c>
      <c r="N12576" t="s">
        <v>1745</v>
      </c>
    </row>
    <row r="12577" spans="1:14" hidden="1" x14ac:dyDescent="0.2">
      <c r="A12577" t="s">
        <v>56</v>
      </c>
      <c r="B12577" t="s">
        <v>1693</v>
      </c>
      <c r="C12577" t="s">
        <v>1606</v>
      </c>
      <c r="E12577" t="s">
        <v>20</v>
      </c>
      <c r="I12577">
        <v>1.5</v>
      </c>
      <c r="J12577">
        <v>0</v>
      </c>
      <c r="K12577">
        <v>0</v>
      </c>
      <c r="N12577" t="s">
        <v>1650</v>
      </c>
    </row>
    <row r="12578" spans="1:14" hidden="1" x14ac:dyDescent="0.2">
      <c r="A12578" t="s">
        <v>56</v>
      </c>
      <c r="B12578" t="s">
        <v>1693</v>
      </c>
      <c r="C12578" t="s">
        <v>1606</v>
      </c>
      <c r="E12578" t="s">
        <v>143</v>
      </c>
      <c r="F12578" t="s">
        <v>144</v>
      </c>
      <c r="G12578" t="s">
        <v>31</v>
      </c>
      <c r="H12578" t="s">
        <v>145</v>
      </c>
      <c r="I12578">
        <v>11.5</v>
      </c>
      <c r="J12578">
        <v>0</v>
      </c>
      <c r="K12578">
        <v>0</v>
      </c>
      <c r="N12578" t="s">
        <v>1746</v>
      </c>
    </row>
    <row r="12579" spans="1:14" hidden="1" x14ac:dyDescent="0.2">
      <c r="A12579" t="s">
        <v>60</v>
      </c>
      <c r="B12579" t="s">
        <v>1693</v>
      </c>
      <c r="C12579" t="s">
        <v>1606</v>
      </c>
      <c r="E12579" t="s">
        <v>18</v>
      </c>
      <c r="I12579">
        <v>5</v>
      </c>
      <c r="J12579">
        <v>0</v>
      </c>
      <c r="K12579">
        <v>0</v>
      </c>
    </row>
    <row r="12580" spans="1:14" hidden="1" x14ac:dyDescent="0.2">
      <c r="A12580" t="s">
        <v>60</v>
      </c>
      <c r="B12580" t="s">
        <v>1693</v>
      </c>
      <c r="C12580" t="s">
        <v>1606</v>
      </c>
      <c r="E12580" t="s">
        <v>20</v>
      </c>
      <c r="I12580">
        <v>2.5</v>
      </c>
      <c r="J12580">
        <v>0</v>
      </c>
      <c r="K12580">
        <v>0</v>
      </c>
      <c r="N12580" t="s">
        <v>1747</v>
      </c>
    </row>
    <row r="12581" spans="1:14" hidden="1" x14ac:dyDescent="0.2">
      <c r="A12581" t="s">
        <v>60</v>
      </c>
      <c r="B12581" t="s">
        <v>1693</v>
      </c>
      <c r="C12581" t="s">
        <v>1606</v>
      </c>
      <c r="E12581" t="s">
        <v>20</v>
      </c>
      <c r="I12581">
        <v>2.5</v>
      </c>
      <c r="J12581">
        <v>0</v>
      </c>
      <c r="K12581">
        <v>0</v>
      </c>
      <c r="N12581" t="s">
        <v>1748</v>
      </c>
    </row>
    <row r="12582" spans="1:14" hidden="1" x14ac:dyDescent="0.2">
      <c r="A12582" t="s">
        <v>60</v>
      </c>
      <c r="B12582" t="s">
        <v>1693</v>
      </c>
      <c r="C12582" t="s">
        <v>1606</v>
      </c>
      <c r="E12582" t="s">
        <v>20</v>
      </c>
      <c r="I12582">
        <v>4</v>
      </c>
      <c r="J12582">
        <v>0</v>
      </c>
      <c r="K12582">
        <v>0</v>
      </c>
      <c r="N12582" t="s">
        <v>1749</v>
      </c>
    </row>
    <row r="12583" spans="1:14" hidden="1" x14ac:dyDescent="0.2">
      <c r="A12583" t="s">
        <v>60</v>
      </c>
      <c r="B12583" t="s">
        <v>1693</v>
      </c>
      <c r="C12583" t="s">
        <v>1606</v>
      </c>
      <c r="E12583" t="s">
        <v>249</v>
      </c>
      <c r="F12583" t="s">
        <v>250</v>
      </c>
      <c r="G12583" t="s">
        <v>63</v>
      </c>
      <c r="H12583" t="s">
        <v>145</v>
      </c>
      <c r="I12583">
        <v>12</v>
      </c>
      <c r="J12583">
        <v>0</v>
      </c>
      <c r="K12583">
        <v>0</v>
      </c>
      <c r="N12583" t="s">
        <v>1750</v>
      </c>
    </row>
    <row r="12584" spans="1:14" hidden="1" x14ac:dyDescent="0.2">
      <c r="A12584" t="s">
        <v>60</v>
      </c>
      <c r="B12584" t="s">
        <v>1693</v>
      </c>
      <c r="C12584" t="s">
        <v>1606</v>
      </c>
      <c r="E12584" t="s">
        <v>254</v>
      </c>
      <c r="F12584" t="s">
        <v>255</v>
      </c>
      <c r="G12584" t="s">
        <v>31</v>
      </c>
      <c r="H12584" t="s">
        <v>145</v>
      </c>
      <c r="I12584">
        <v>12</v>
      </c>
      <c r="J12584">
        <v>0</v>
      </c>
      <c r="K12584">
        <v>0</v>
      </c>
      <c r="L12584" t="s">
        <v>24</v>
      </c>
      <c r="N12584" t="s">
        <v>1751</v>
      </c>
    </row>
    <row r="12585" spans="1:14" hidden="1" x14ac:dyDescent="0.2">
      <c r="A12585" t="s">
        <v>60</v>
      </c>
      <c r="B12585" t="s">
        <v>1693</v>
      </c>
      <c r="C12585" t="s">
        <v>1606</v>
      </c>
      <c r="E12585" t="s">
        <v>143</v>
      </c>
      <c r="F12585" t="s">
        <v>144</v>
      </c>
      <c r="G12585" t="s">
        <v>31</v>
      </c>
      <c r="H12585" t="s">
        <v>145</v>
      </c>
      <c r="I12585">
        <v>1</v>
      </c>
      <c r="J12585">
        <v>0</v>
      </c>
      <c r="K12585">
        <v>0</v>
      </c>
      <c r="N12585" t="s">
        <v>1752</v>
      </c>
    </row>
    <row r="12586" spans="1:14" hidden="1" x14ac:dyDescent="0.2">
      <c r="A12586" t="s">
        <v>67</v>
      </c>
      <c r="B12586" t="s">
        <v>1693</v>
      </c>
      <c r="C12586" t="s">
        <v>1606</v>
      </c>
      <c r="E12586" t="s">
        <v>20</v>
      </c>
      <c r="I12586">
        <v>1</v>
      </c>
      <c r="J12586">
        <v>0</v>
      </c>
      <c r="K12586">
        <v>0</v>
      </c>
      <c r="N12586" t="s">
        <v>1753</v>
      </c>
    </row>
    <row r="12587" spans="1:14" hidden="1" x14ac:dyDescent="0.2">
      <c r="A12587" t="s">
        <v>67</v>
      </c>
      <c r="B12587" t="s">
        <v>1693</v>
      </c>
      <c r="C12587" t="s">
        <v>1606</v>
      </c>
      <c r="E12587" t="s">
        <v>557</v>
      </c>
      <c r="I12587">
        <v>4</v>
      </c>
      <c r="J12587">
        <v>0</v>
      </c>
      <c r="K12587">
        <v>0</v>
      </c>
      <c r="N12587" t="s">
        <v>1754</v>
      </c>
    </row>
    <row r="12588" spans="1:14" hidden="1" x14ac:dyDescent="0.2">
      <c r="A12588" t="s">
        <v>67</v>
      </c>
      <c r="B12588" t="s">
        <v>1693</v>
      </c>
      <c r="C12588" t="s">
        <v>1606</v>
      </c>
      <c r="E12588" t="s">
        <v>17</v>
      </c>
      <c r="I12588">
        <v>7.8333332999999996</v>
      </c>
      <c r="J12588">
        <v>0</v>
      </c>
      <c r="K12588">
        <v>0</v>
      </c>
      <c r="N12588" t="s">
        <v>659</v>
      </c>
    </row>
    <row r="12589" spans="1:14" hidden="1" x14ac:dyDescent="0.2">
      <c r="A12589" t="s">
        <v>67</v>
      </c>
      <c r="B12589" t="s">
        <v>1693</v>
      </c>
      <c r="C12589" t="s">
        <v>1606</v>
      </c>
      <c r="E12589" t="s">
        <v>249</v>
      </c>
      <c r="F12589" t="s">
        <v>250</v>
      </c>
      <c r="G12589" t="s">
        <v>63</v>
      </c>
      <c r="H12589" t="s">
        <v>145</v>
      </c>
      <c r="I12589">
        <v>8</v>
      </c>
      <c r="J12589">
        <v>0</v>
      </c>
      <c r="K12589">
        <v>0</v>
      </c>
      <c r="N12589" t="s">
        <v>1755</v>
      </c>
    </row>
    <row r="12590" spans="1:14" hidden="1" x14ac:dyDescent="0.2">
      <c r="A12590" t="s">
        <v>67</v>
      </c>
      <c r="B12590" t="s">
        <v>1693</v>
      </c>
      <c r="C12590" t="s">
        <v>1606</v>
      </c>
      <c r="E12590" t="s">
        <v>143</v>
      </c>
      <c r="F12590" t="s">
        <v>144</v>
      </c>
      <c r="G12590" t="s">
        <v>31</v>
      </c>
      <c r="H12590" t="s">
        <v>145</v>
      </c>
      <c r="I12590">
        <v>6.8333332999999996</v>
      </c>
      <c r="J12590">
        <v>0</v>
      </c>
      <c r="K12590">
        <v>0</v>
      </c>
      <c r="N12590" t="s">
        <v>1756</v>
      </c>
    </row>
    <row r="12591" spans="1:14" hidden="1" x14ac:dyDescent="0.2">
      <c r="A12591" t="s">
        <v>67</v>
      </c>
      <c r="B12591" t="s">
        <v>1693</v>
      </c>
      <c r="C12591" t="s">
        <v>1606</v>
      </c>
      <c r="E12591" t="s">
        <v>254</v>
      </c>
      <c r="F12591" t="s">
        <v>255</v>
      </c>
      <c r="G12591" t="s">
        <v>31</v>
      </c>
      <c r="H12591" t="s">
        <v>145</v>
      </c>
      <c r="I12591">
        <v>8.8333332999999996</v>
      </c>
      <c r="J12591">
        <v>0</v>
      </c>
      <c r="K12591">
        <v>0</v>
      </c>
      <c r="L12591" t="s">
        <v>24</v>
      </c>
      <c r="N12591" t="s">
        <v>1757</v>
      </c>
    </row>
    <row r="12592" spans="1:14" hidden="1" x14ac:dyDescent="0.2">
      <c r="A12592" t="s">
        <v>67</v>
      </c>
      <c r="B12592" t="s">
        <v>1693</v>
      </c>
      <c r="C12592" t="s">
        <v>1606</v>
      </c>
      <c r="E12592" t="s">
        <v>1726</v>
      </c>
      <c r="F12592" t="s">
        <v>151</v>
      </c>
      <c r="G12592" t="s">
        <v>31</v>
      </c>
      <c r="H12592" t="s">
        <v>145</v>
      </c>
      <c r="I12592">
        <v>4</v>
      </c>
      <c r="J12592">
        <v>0</v>
      </c>
      <c r="K12592">
        <v>0</v>
      </c>
      <c r="N12592" t="s">
        <v>1758</v>
      </c>
    </row>
    <row r="12593" spans="1:14" hidden="1" x14ac:dyDescent="0.2">
      <c r="A12593" t="s">
        <v>68</v>
      </c>
      <c r="B12593" t="s">
        <v>1693</v>
      </c>
      <c r="C12593" t="s">
        <v>1606</v>
      </c>
      <c r="E12593" t="s">
        <v>18</v>
      </c>
      <c r="I12593">
        <v>2</v>
      </c>
      <c r="J12593">
        <v>0</v>
      </c>
      <c r="K12593">
        <v>0</v>
      </c>
    </row>
    <row r="12594" spans="1:14" hidden="1" x14ac:dyDescent="0.2">
      <c r="A12594" t="s">
        <v>68</v>
      </c>
      <c r="B12594" t="s">
        <v>1693</v>
      </c>
      <c r="C12594" t="s">
        <v>1606</v>
      </c>
      <c r="E12594" t="s">
        <v>20</v>
      </c>
      <c r="I12594">
        <v>2.5</v>
      </c>
      <c r="J12594">
        <v>0</v>
      </c>
      <c r="K12594">
        <v>0</v>
      </c>
    </row>
    <row r="12595" spans="1:14" hidden="1" x14ac:dyDescent="0.2">
      <c r="A12595" t="s">
        <v>68</v>
      </c>
      <c r="B12595" t="s">
        <v>1693</v>
      </c>
      <c r="C12595" t="s">
        <v>1606</v>
      </c>
      <c r="E12595" t="s">
        <v>254</v>
      </c>
      <c r="F12595" t="s">
        <v>255</v>
      </c>
      <c r="G12595" t="s">
        <v>31</v>
      </c>
      <c r="H12595" t="s">
        <v>145</v>
      </c>
      <c r="I12595">
        <v>18</v>
      </c>
      <c r="J12595">
        <v>0</v>
      </c>
      <c r="K12595">
        <v>0</v>
      </c>
      <c r="L12595" t="s">
        <v>24</v>
      </c>
      <c r="N12595" t="s">
        <v>1759</v>
      </c>
    </row>
    <row r="12596" spans="1:14" hidden="1" x14ac:dyDescent="0.2">
      <c r="A12596" t="s">
        <v>68</v>
      </c>
      <c r="B12596" t="s">
        <v>1693</v>
      </c>
      <c r="C12596" t="s">
        <v>1606</v>
      </c>
      <c r="E12596" t="s">
        <v>249</v>
      </c>
      <c r="F12596" t="s">
        <v>250</v>
      </c>
      <c r="G12596" t="s">
        <v>63</v>
      </c>
      <c r="H12596" t="s">
        <v>145</v>
      </c>
      <c r="I12596">
        <v>13.5</v>
      </c>
      <c r="J12596">
        <v>0</v>
      </c>
      <c r="K12596">
        <v>0</v>
      </c>
      <c r="N12596" t="s">
        <v>1760</v>
      </c>
    </row>
    <row r="12597" spans="1:14" hidden="1" x14ac:dyDescent="0.2">
      <c r="A12597" t="s">
        <v>68</v>
      </c>
      <c r="B12597" t="s">
        <v>1693</v>
      </c>
      <c r="C12597" t="s">
        <v>1606</v>
      </c>
      <c r="E12597" t="s">
        <v>143</v>
      </c>
      <c r="F12597" t="s">
        <v>144</v>
      </c>
      <c r="G12597" t="s">
        <v>31</v>
      </c>
      <c r="H12597" t="s">
        <v>145</v>
      </c>
      <c r="I12597">
        <v>2.5</v>
      </c>
      <c r="J12597">
        <v>0</v>
      </c>
      <c r="K12597">
        <v>0</v>
      </c>
      <c r="N12597" t="s">
        <v>1761</v>
      </c>
    </row>
    <row r="12598" spans="1:14" hidden="1" x14ac:dyDescent="0.2">
      <c r="A12598" t="s">
        <v>69</v>
      </c>
      <c r="B12598" t="s">
        <v>1693</v>
      </c>
      <c r="C12598" t="s">
        <v>1606</v>
      </c>
      <c r="E12598" t="s">
        <v>17</v>
      </c>
      <c r="I12598">
        <v>7.75</v>
      </c>
      <c r="J12598">
        <v>0</v>
      </c>
      <c r="K12598">
        <v>0</v>
      </c>
      <c r="N12598" t="s">
        <v>1762</v>
      </c>
    </row>
    <row r="12599" spans="1:14" hidden="1" x14ac:dyDescent="0.2">
      <c r="A12599" t="s">
        <v>69</v>
      </c>
      <c r="B12599" t="s">
        <v>1693</v>
      </c>
      <c r="C12599" t="s">
        <v>1606</v>
      </c>
      <c r="E12599" t="s">
        <v>17</v>
      </c>
      <c r="I12599">
        <v>7.75</v>
      </c>
      <c r="J12599">
        <v>0</v>
      </c>
      <c r="K12599">
        <v>0</v>
      </c>
      <c r="N12599" t="s">
        <v>1763</v>
      </c>
    </row>
    <row r="12600" spans="1:14" hidden="1" x14ac:dyDescent="0.2">
      <c r="A12600" t="s">
        <v>69</v>
      </c>
      <c r="B12600" t="s">
        <v>1693</v>
      </c>
      <c r="C12600" t="s">
        <v>1606</v>
      </c>
      <c r="E12600" t="s">
        <v>18</v>
      </c>
      <c r="I12600">
        <v>3</v>
      </c>
      <c r="J12600">
        <v>0</v>
      </c>
      <c r="K12600">
        <v>0</v>
      </c>
      <c r="N12600" t="s">
        <v>1764</v>
      </c>
    </row>
    <row r="12601" spans="1:14" hidden="1" x14ac:dyDescent="0.2">
      <c r="A12601" t="s">
        <v>69</v>
      </c>
      <c r="B12601" t="s">
        <v>1693</v>
      </c>
      <c r="C12601" t="s">
        <v>1606</v>
      </c>
      <c r="E12601" t="s">
        <v>20</v>
      </c>
      <c r="I12601">
        <v>3.5</v>
      </c>
      <c r="J12601">
        <v>0</v>
      </c>
      <c r="K12601">
        <v>0</v>
      </c>
      <c r="N12601" t="s">
        <v>1765</v>
      </c>
    </row>
    <row r="12602" spans="1:14" hidden="1" x14ac:dyDescent="0.2">
      <c r="A12602" t="s">
        <v>69</v>
      </c>
      <c r="B12602" t="s">
        <v>1693</v>
      </c>
      <c r="C12602" t="s">
        <v>1606</v>
      </c>
      <c r="E12602" t="s">
        <v>249</v>
      </c>
      <c r="F12602" t="s">
        <v>250</v>
      </c>
      <c r="G12602" t="s">
        <v>63</v>
      </c>
      <c r="H12602" t="s">
        <v>145</v>
      </c>
      <c r="I12602">
        <v>13.75</v>
      </c>
      <c r="J12602">
        <v>0</v>
      </c>
      <c r="K12602">
        <v>0</v>
      </c>
      <c r="N12602" t="s">
        <v>1766</v>
      </c>
    </row>
    <row r="12603" spans="1:14" hidden="1" x14ac:dyDescent="0.2">
      <c r="A12603" t="s">
        <v>69</v>
      </c>
      <c r="B12603" t="s">
        <v>1693</v>
      </c>
      <c r="C12603" t="s">
        <v>1606</v>
      </c>
      <c r="E12603" t="s">
        <v>1726</v>
      </c>
      <c r="F12603" t="s">
        <v>151</v>
      </c>
      <c r="G12603" t="s">
        <v>31</v>
      </c>
      <c r="H12603" t="s">
        <v>145</v>
      </c>
      <c r="I12603">
        <v>3</v>
      </c>
      <c r="J12603">
        <v>0</v>
      </c>
      <c r="K12603">
        <v>0</v>
      </c>
    </row>
    <row r="12604" spans="1:14" hidden="1" x14ac:dyDescent="0.2">
      <c r="A12604" t="s">
        <v>70</v>
      </c>
      <c r="B12604" t="s">
        <v>1693</v>
      </c>
      <c r="C12604" t="s">
        <v>1606</v>
      </c>
      <c r="E12604" t="s">
        <v>18</v>
      </c>
      <c r="I12604">
        <v>2.5</v>
      </c>
      <c r="J12604">
        <v>0</v>
      </c>
      <c r="K12604">
        <v>0</v>
      </c>
      <c r="N12604" t="s">
        <v>1754</v>
      </c>
    </row>
    <row r="12605" spans="1:14" hidden="1" x14ac:dyDescent="0.2">
      <c r="A12605" t="s">
        <v>70</v>
      </c>
      <c r="B12605" t="s">
        <v>1693</v>
      </c>
      <c r="C12605" t="s">
        <v>1606</v>
      </c>
      <c r="E12605" t="s">
        <v>20</v>
      </c>
      <c r="I12605">
        <v>4</v>
      </c>
      <c r="J12605">
        <v>0</v>
      </c>
      <c r="K12605">
        <v>0</v>
      </c>
      <c r="N12605" t="s">
        <v>1767</v>
      </c>
    </row>
    <row r="12606" spans="1:14" hidden="1" x14ac:dyDescent="0.2">
      <c r="A12606" t="s">
        <v>70</v>
      </c>
      <c r="B12606" t="s">
        <v>1693</v>
      </c>
      <c r="C12606" t="s">
        <v>1606</v>
      </c>
      <c r="E12606" t="s">
        <v>249</v>
      </c>
      <c r="F12606" t="s">
        <v>250</v>
      </c>
      <c r="G12606" t="s">
        <v>63</v>
      </c>
      <c r="H12606" t="s">
        <v>145</v>
      </c>
      <c r="I12606">
        <v>4.5</v>
      </c>
      <c r="J12606">
        <v>0</v>
      </c>
      <c r="K12606">
        <v>0</v>
      </c>
      <c r="N12606" t="s">
        <v>1768</v>
      </c>
    </row>
    <row r="12607" spans="1:14" hidden="1" x14ac:dyDescent="0.2">
      <c r="A12607" t="s">
        <v>70</v>
      </c>
      <c r="B12607" t="s">
        <v>1693</v>
      </c>
      <c r="C12607" t="s">
        <v>1606</v>
      </c>
      <c r="E12607" t="s">
        <v>254</v>
      </c>
      <c r="F12607" t="s">
        <v>255</v>
      </c>
      <c r="G12607" t="s">
        <v>31</v>
      </c>
      <c r="H12607" t="s">
        <v>145</v>
      </c>
      <c r="I12607">
        <v>14.5</v>
      </c>
      <c r="J12607">
        <v>0</v>
      </c>
      <c r="K12607">
        <v>0</v>
      </c>
      <c r="L12607" t="s">
        <v>24</v>
      </c>
      <c r="N12607" t="s">
        <v>1769</v>
      </c>
    </row>
    <row r="12608" spans="1:14" hidden="1" x14ac:dyDescent="0.2">
      <c r="A12608" t="s">
        <v>70</v>
      </c>
      <c r="B12608" t="s">
        <v>1693</v>
      </c>
      <c r="C12608" t="s">
        <v>1606</v>
      </c>
      <c r="E12608" t="s">
        <v>1726</v>
      </c>
      <c r="F12608" t="s">
        <v>151</v>
      </c>
      <c r="G12608" t="s">
        <v>31</v>
      </c>
      <c r="H12608" t="s">
        <v>145</v>
      </c>
      <c r="I12608">
        <v>4.5</v>
      </c>
      <c r="J12608">
        <v>0</v>
      </c>
      <c r="K12608">
        <v>0</v>
      </c>
      <c r="N12608" t="s">
        <v>1769</v>
      </c>
    </row>
    <row r="12609" spans="1:14" hidden="1" x14ac:dyDescent="0.2">
      <c r="A12609" t="s">
        <v>70</v>
      </c>
      <c r="B12609" t="s">
        <v>1693</v>
      </c>
      <c r="C12609" t="s">
        <v>1606</v>
      </c>
      <c r="E12609" t="s">
        <v>150</v>
      </c>
      <c r="F12609" t="s">
        <v>151</v>
      </c>
      <c r="G12609" t="s">
        <v>31</v>
      </c>
      <c r="H12609" t="s">
        <v>145</v>
      </c>
      <c r="I12609">
        <v>8.5</v>
      </c>
      <c r="J12609">
        <v>0</v>
      </c>
      <c r="K12609">
        <v>0</v>
      </c>
      <c r="N12609" t="s">
        <v>1770</v>
      </c>
    </row>
    <row r="12610" spans="1:14" hidden="1" x14ac:dyDescent="0.2">
      <c r="A12610" t="s">
        <v>71</v>
      </c>
      <c r="B12610" t="s">
        <v>1693</v>
      </c>
      <c r="C12610" t="s">
        <v>1606</v>
      </c>
      <c r="E12610" t="s">
        <v>18</v>
      </c>
      <c r="I12610">
        <v>3.5</v>
      </c>
      <c r="J12610">
        <v>0</v>
      </c>
      <c r="K12610">
        <v>0</v>
      </c>
      <c r="N12610" t="s">
        <v>1771</v>
      </c>
    </row>
    <row r="12611" spans="1:14" hidden="1" x14ac:dyDescent="0.2">
      <c r="A12611" t="s">
        <v>71</v>
      </c>
      <c r="B12611" t="s">
        <v>1693</v>
      </c>
      <c r="C12611" t="s">
        <v>1606</v>
      </c>
      <c r="E12611" t="s">
        <v>20</v>
      </c>
      <c r="I12611">
        <v>6.25</v>
      </c>
      <c r="J12611">
        <v>0</v>
      </c>
      <c r="K12611">
        <v>0</v>
      </c>
      <c r="N12611" t="s">
        <v>1772</v>
      </c>
    </row>
    <row r="12612" spans="1:14" hidden="1" x14ac:dyDescent="0.2">
      <c r="A12612" t="s">
        <v>71</v>
      </c>
      <c r="B12612" t="s">
        <v>1693</v>
      </c>
      <c r="C12612" t="s">
        <v>1606</v>
      </c>
      <c r="E12612" t="s">
        <v>249</v>
      </c>
      <c r="F12612" t="s">
        <v>250</v>
      </c>
      <c r="G12612" t="s">
        <v>63</v>
      </c>
      <c r="H12612" t="s">
        <v>145</v>
      </c>
      <c r="I12612">
        <v>7.75</v>
      </c>
      <c r="J12612">
        <v>0</v>
      </c>
      <c r="K12612">
        <v>0</v>
      </c>
      <c r="N12612" t="s">
        <v>1773</v>
      </c>
    </row>
    <row r="12613" spans="1:14" hidden="1" x14ac:dyDescent="0.2">
      <c r="A12613" t="s">
        <v>71</v>
      </c>
      <c r="B12613" t="s">
        <v>1693</v>
      </c>
      <c r="C12613" t="s">
        <v>1606</v>
      </c>
      <c r="E12613" t="s">
        <v>150</v>
      </c>
      <c r="F12613" t="s">
        <v>151</v>
      </c>
      <c r="G12613" t="s">
        <v>31</v>
      </c>
      <c r="H12613" t="s">
        <v>145</v>
      </c>
      <c r="I12613">
        <v>14.5</v>
      </c>
      <c r="J12613">
        <v>0</v>
      </c>
      <c r="K12613">
        <v>0</v>
      </c>
      <c r="N12613" t="s">
        <v>1774</v>
      </c>
    </row>
    <row r="12614" spans="1:14" hidden="1" x14ac:dyDescent="0.2">
      <c r="A12614" t="s">
        <v>71</v>
      </c>
      <c r="B12614" t="s">
        <v>1693</v>
      </c>
      <c r="C12614" t="s">
        <v>1606</v>
      </c>
      <c r="E12614" t="s">
        <v>254</v>
      </c>
      <c r="F12614" t="s">
        <v>255</v>
      </c>
      <c r="G12614" t="s">
        <v>31</v>
      </c>
      <c r="H12614" t="s">
        <v>145</v>
      </c>
      <c r="I12614">
        <v>7</v>
      </c>
      <c r="J12614">
        <v>0</v>
      </c>
      <c r="K12614">
        <v>0</v>
      </c>
      <c r="L12614" t="s">
        <v>24</v>
      </c>
      <c r="N12614" t="s">
        <v>1775</v>
      </c>
    </row>
    <row r="12615" spans="1:14" hidden="1" x14ac:dyDescent="0.2">
      <c r="A12615" t="s">
        <v>72</v>
      </c>
      <c r="B12615" t="s">
        <v>1693</v>
      </c>
      <c r="C12615" t="s">
        <v>1606</v>
      </c>
      <c r="E12615" t="s">
        <v>17</v>
      </c>
      <c r="I12615">
        <v>38.75</v>
      </c>
      <c r="J12615">
        <v>0</v>
      </c>
      <c r="K12615">
        <v>0</v>
      </c>
    </row>
    <row r="12616" spans="1:14" hidden="1" x14ac:dyDescent="0.2">
      <c r="A12616" t="s">
        <v>74</v>
      </c>
      <c r="B12616" t="s">
        <v>1693</v>
      </c>
      <c r="C12616" t="s">
        <v>1606</v>
      </c>
      <c r="E12616" t="s">
        <v>17</v>
      </c>
      <c r="I12616">
        <v>7.75</v>
      </c>
      <c r="J12616">
        <v>0</v>
      </c>
      <c r="K12616">
        <v>0</v>
      </c>
      <c r="N12616" s="1">
        <v>45420</v>
      </c>
    </row>
    <row r="12617" spans="1:14" hidden="1" x14ac:dyDescent="0.2">
      <c r="A12617" t="s">
        <v>74</v>
      </c>
      <c r="B12617" t="s">
        <v>1693</v>
      </c>
      <c r="C12617" t="s">
        <v>1606</v>
      </c>
      <c r="E12617" t="s">
        <v>18</v>
      </c>
      <c r="I12617">
        <v>3</v>
      </c>
      <c r="J12617">
        <v>0</v>
      </c>
      <c r="K12617">
        <v>0</v>
      </c>
      <c r="N12617" t="s">
        <v>1754</v>
      </c>
    </row>
    <row r="12618" spans="1:14" hidden="1" x14ac:dyDescent="0.2">
      <c r="A12618" t="s">
        <v>74</v>
      </c>
      <c r="B12618" t="s">
        <v>1693</v>
      </c>
      <c r="C12618" t="s">
        <v>1606</v>
      </c>
      <c r="E12618" t="s">
        <v>20</v>
      </c>
      <c r="I12618">
        <v>1</v>
      </c>
      <c r="J12618">
        <v>0</v>
      </c>
      <c r="K12618">
        <v>0</v>
      </c>
      <c r="N12618" t="s">
        <v>1776</v>
      </c>
    </row>
    <row r="12619" spans="1:14" hidden="1" x14ac:dyDescent="0.2">
      <c r="A12619" t="s">
        <v>74</v>
      </c>
      <c r="B12619" t="s">
        <v>1693</v>
      </c>
      <c r="C12619" t="s">
        <v>1606</v>
      </c>
      <c r="E12619" t="s">
        <v>150</v>
      </c>
      <c r="F12619" t="s">
        <v>151</v>
      </c>
      <c r="G12619" t="s">
        <v>31</v>
      </c>
      <c r="H12619" t="s">
        <v>145</v>
      </c>
      <c r="I12619">
        <v>3.5</v>
      </c>
      <c r="J12619">
        <v>0</v>
      </c>
      <c r="K12619">
        <v>0</v>
      </c>
      <c r="N12619" t="s">
        <v>1777</v>
      </c>
    </row>
    <row r="12620" spans="1:14" hidden="1" x14ac:dyDescent="0.2">
      <c r="A12620" t="s">
        <v>74</v>
      </c>
      <c r="B12620" t="s">
        <v>1693</v>
      </c>
      <c r="C12620" t="s">
        <v>1606</v>
      </c>
      <c r="E12620" t="s">
        <v>249</v>
      </c>
      <c r="F12620" t="s">
        <v>250</v>
      </c>
      <c r="G12620" t="s">
        <v>63</v>
      </c>
      <c r="H12620" t="s">
        <v>145</v>
      </c>
      <c r="I12620">
        <v>1.5</v>
      </c>
      <c r="J12620">
        <v>0</v>
      </c>
      <c r="K12620">
        <v>0</v>
      </c>
      <c r="N12620" t="s">
        <v>1778</v>
      </c>
    </row>
    <row r="12621" spans="1:14" hidden="1" x14ac:dyDescent="0.2">
      <c r="A12621" t="s">
        <v>74</v>
      </c>
      <c r="B12621" t="s">
        <v>1693</v>
      </c>
      <c r="C12621" t="s">
        <v>1606</v>
      </c>
      <c r="E12621" t="s">
        <v>17</v>
      </c>
      <c r="I12621">
        <v>7.75</v>
      </c>
      <c r="J12621">
        <v>0</v>
      </c>
      <c r="K12621">
        <v>0</v>
      </c>
    </row>
    <row r="12622" spans="1:14" hidden="1" x14ac:dyDescent="0.2">
      <c r="A12622" t="s">
        <v>74</v>
      </c>
      <c r="B12622" t="s">
        <v>1693</v>
      </c>
      <c r="C12622" t="s">
        <v>1606</v>
      </c>
      <c r="E12622" t="s">
        <v>17</v>
      </c>
      <c r="I12622">
        <v>7.75</v>
      </c>
      <c r="J12622">
        <v>0</v>
      </c>
      <c r="K12622">
        <v>0</v>
      </c>
    </row>
    <row r="12623" spans="1:14" hidden="1" x14ac:dyDescent="0.2">
      <c r="A12623" t="s">
        <v>74</v>
      </c>
      <c r="B12623" t="s">
        <v>1693</v>
      </c>
      <c r="C12623" t="s">
        <v>1606</v>
      </c>
      <c r="E12623" t="s">
        <v>17</v>
      </c>
      <c r="I12623">
        <v>3.75</v>
      </c>
      <c r="J12623">
        <v>0</v>
      </c>
      <c r="K12623">
        <v>0</v>
      </c>
    </row>
    <row r="12624" spans="1:14" hidden="1" x14ac:dyDescent="0.2">
      <c r="A12624" t="s">
        <v>74</v>
      </c>
      <c r="B12624" t="s">
        <v>1693</v>
      </c>
      <c r="C12624" t="s">
        <v>1606</v>
      </c>
      <c r="E12624" t="s">
        <v>254</v>
      </c>
      <c r="F12624" t="s">
        <v>255</v>
      </c>
      <c r="G12624" t="s">
        <v>31</v>
      </c>
      <c r="H12624" t="s">
        <v>145</v>
      </c>
      <c r="I12624">
        <v>3</v>
      </c>
      <c r="J12624">
        <v>0</v>
      </c>
      <c r="K12624">
        <v>0</v>
      </c>
      <c r="L12624" t="s">
        <v>24</v>
      </c>
    </row>
    <row r="12625" spans="1:11" hidden="1" x14ac:dyDescent="0.2">
      <c r="A12625" t="s">
        <v>75</v>
      </c>
      <c r="B12625" t="s">
        <v>1693</v>
      </c>
      <c r="C12625" t="s">
        <v>1606</v>
      </c>
      <c r="E12625" t="s">
        <v>17</v>
      </c>
      <c r="I12625">
        <v>38.75</v>
      </c>
      <c r="J12625">
        <v>0</v>
      </c>
      <c r="K12625">
        <v>0</v>
      </c>
    </row>
  </sheetData>
  <autoFilter ref="C1:C12625" xr:uid="{00000000-0009-0000-0000-000000000000}">
    <filterColumn colId="0">
      <filters>
        <filter val="EGDD/EAU/PAG/Gestion des patrimoin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V65535"/>
  <sheetViews>
    <sheetView tabSelected="1" topLeftCell="A1349" zoomScale="70" zoomScaleNormal="70" workbookViewId="0">
      <selection activeCell="D1371" sqref="D1371"/>
    </sheetView>
  </sheetViews>
  <sheetFormatPr baseColWidth="10" defaultRowHeight="12.75" x14ac:dyDescent="0.2"/>
  <cols>
    <col min="2" max="2" width="32" customWidth="1"/>
    <col min="3" max="3" width="88" customWidth="1"/>
    <col min="4" max="4" width="67.28515625" customWidth="1"/>
    <col min="5" max="5" width="25" customWidth="1"/>
    <col min="6" max="6" width="107.140625" customWidth="1"/>
    <col min="7" max="7" width="36.7109375" customWidth="1"/>
    <col min="8" max="8" width="11.5703125" style="10" customWidth="1"/>
  </cols>
  <sheetData>
    <row r="1" spans="1:11" ht="27" customHeight="1" x14ac:dyDescent="0.2">
      <c r="A1" t="s">
        <v>0</v>
      </c>
      <c r="B1" t="s">
        <v>1</v>
      </c>
      <c r="C1" s="39" t="s">
        <v>3</v>
      </c>
      <c r="D1" t="s">
        <v>4</v>
      </c>
      <c r="E1" t="s">
        <v>5</v>
      </c>
      <c r="F1" s="39" t="s">
        <v>6</v>
      </c>
      <c r="G1" t="s">
        <v>7</v>
      </c>
      <c r="H1" s="10" t="s">
        <v>8</v>
      </c>
      <c r="I1" t="s">
        <v>11</v>
      </c>
      <c r="J1" t="s">
        <v>12</v>
      </c>
      <c r="K1" t="s">
        <v>13</v>
      </c>
    </row>
    <row r="2" spans="1:11" x14ac:dyDescent="0.2">
      <c r="A2" t="s">
        <v>14</v>
      </c>
      <c r="B2" t="s">
        <v>15</v>
      </c>
      <c r="C2" t="s">
        <v>17</v>
      </c>
      <c r="D2" t="s">
        <v>17</v>
      </c>
      <c r="F2" t="s">
        <v>1847</v>
      </c>
      <c r="H2" s="10">
        <v>4</v>
      </c>
    </row>
    <row r="3" spans="1:11" x14ac:dyDescent="0.2">
      <c r="A3" t="s">
        <v>14</v>
      </c>
      <c r="B3" t="s">
        <v>15</v>
      </c>
      <c r="C3" t="s">
        <v>18</v>
      </c>
      <c r="D3" t="s">
        <v>18</v>
      </c>
      <c r="F3" t="s">
        <v>1848</v>
      </c>
      <c r="H3" s="10">
        <v>4</v>
      </c>
    </row>
    <row r="4" spans="1:11" x14ac:dyDescent="0.2">
      <c r="A4" t="s">
        <v>14</v>
      </c>
      <c r="B4" t="s">
        <v>15</v>
      </c>
      <c r="C4" t="s">
        <v>19</v>
      </c>
      <c r="D4" t="s">
        <v>19</v>
      </c>
      <c r="F4" t="s">
        <v>1848</v>
      </c>
      <c r="H4" s="10">
        <v>4</v>
      </c>
    </row>
    <row r="5" spans="1:11" x14ac:dyDescent="0.2">
      <c r="A5" t="s">
        <v>14</v>
      </c>
      <c r="B5" t="s">
        <v>15</v>
      </c>
      <c r="C5" t="s">
        <v>20</v>
      </c>
      <c r="D5" t="s">
        <v>20</v>
      </c>
      <c r="F5" t="s">
        <v>1848</v>
      </c>
      <c r="H5" s="10">
        <v>8</v>
      </c>
    </row>
    <row r="6" spans="1:11" x14ac:dyDescent="0.2">
      <c r="A6" t="s">
        <v>14</v>
      </c>
      <c r="B6" t="s">
        <v>15</v>
      </c>
      <c r="C6" t="s">
        <v>21</v>
      </c>
      <c r="D6" t="s">
        <v>21</v>
      </c>
      <c r="E6" t="s">
        <v>22</v>
      </c>
      <c r="F6" t="s">
        <v>22</v>
      </c>
      <c r="G6" t="s">
        <v>23</v>
      </c>
      <c r="H6" s="10">
        <v>4</v>
      </c>
      <c r="I6" t="s">
        <v>24</v>
      </c>
    </row>
    <row r="7" spans="1:11" x14ac:dyDescent="0.2">
      <c r="A7" t="s">
        <v>14</v>
      </c>
      <c r="B7" t="s">
        <v>15</v>
      </c>
      <c r="C7" t="s">
        <v>25</v>
      </c>
      <c r="D7" t="s">
        <v>25</v>
      </c>
      <c r="E7" t="s">
        <v>22</v>
      </c>
      <c r="F7" t="s">
        <v>22</v>
      </c>
      <c r="G7" t="s">
        <v>23</v>
      </c>
      <c r="H7" s="10">
        <v>8</v>
      </c>
      <c r="I7" t="s">
        <v>24</v>
      </c>
    </row>
    <row r="8" spans="1:11" x14ac:dyDescent="0.2">
      <c r="A8" t="s">
        <v>14</v>
      </c>
      <c r="B8" t="s">
        <v>15</v>
      </c>
      <c r="C8" t="s">
        <v>26</v>
      </c>
      <c r="D8" t="s">
        <v>26</v>
      </c>
      <c r="E8" t="s">
        <v>27</v>
      </c>
      <c r="F8" t="s">
        <v>27</v>
      </c>
      <c r="G8" t="s">
        <v>23</v>
      </c>
      <c r="H8" s="10">
        <v>4</v>
      </c>
      <c r="I8" t="s">
        <v>24</v>
      </c>
    </row>
    <row r="9" spans="1:11" x14ac:dyDescent="0.2">
      <c r="A9" t="s">
        <v>14</v>
      </c>
      <c r="B9" t="s">
        <v>15</v>
      </c>
      <c r="C9" t="s">
        <v>28</v>
      </c>
      <c r="D9" t="s">
        <v>29</v>
      </c>
      <c r="E9" t="s">
        <v>30</v>
      </c>
      <c r="F9" t="s">
        <v>1850</v>
      </c>
      <c r="G9" t="s">
        <v>32</v>
      </c>
      <c r="H9" s="10">
        <v>2</v>
      </c>
      <c r="I9" t="s">
        <v>24</v>
      </c>
    </row>
    <row r="10" spans="1:11" x14ac:dyDescent="0.2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1849</v>
      </c>
      <c r="H10" s="10">
        <v>2</v>
      </c>
    </row>
    <row r="11" spans="1:11" x14ac:dyDescent="0.2">
      <c r="A11" t="s">
        <v>36</v>
      </c>
      <c r="B11" t="s">
        <v>15</v>
      </c>
      <c r="C11" t="s">
        <v>17</v>
      </c>
      <c r="D11" t="s">
        <v>17</v>
      </c>
      <c r="F11" t="s">
        <v>1847</v>
      </c>
      <c r="H11" s="10">
        <v>38.75</v>
      </c>
    </row>
    <row r="12" spans="1:11" x14ac:dyDescent="0.2">
      <c r="A12" t="s">
        <v>37</v>
      </c>
      <c r="B12" t="s">
        <v>15</v>
      </c>
      <c r="C12" t="s">
        <v>18</v>
      </c>
      <c r="D12" t="s">
        <v>18</v>
      </c>
      <c r="F12" t="s">
        <v>1848</v>
      </c>
      <c r="H12" s="10">
        <v>4</v>
      </c>
    </row>
    <row r="13" spans="1:11" x14ac:dyDescent="0.2">
      <c r="A13" t="s">
        <v>37</v>
      </c>
      <c r="B13" t="s">
        <v>15</v>
      </c>
      <c r="C13" t="s">
        <v>19</v>
      </c>
      <c r="D13" t="s">
        <v>19</v>
      </c>
      <c r="F13" t="s">
        <v>1848</v>
      </c>
      <c r="H13" s="10">
        <v>2</v>
      </c>
    </row>
    <row r="14" spans="1:11" x14ac:dyDescent="0.2">
      <c r="A14" t="s">
        <v>37</v>
      </c>
      <c r="B14" t="s">
        <v>15</v>
      </c>
      <c r="C14" t="s">
        <v>20</v>
      </c>
      <c r="D14" t="s">
        <v>20</v>
      </c>
      <c r="F14" t="s">
        <v>1848</v>
      </c>
      <c r="H14" s="10">
        <v>8</v>
      </c>
    </row>
    <row r="15" spans="1:11" x14ac:dyDescent="0.2">
      <c r="A15" t="s">
        <v>37</v>
      </c>
      <c r="B15" t="s">
        <v>15</v>
      </c>
      <c r="C15" t="s">
        <v>21</v>
      </c>
      <c r="D15" t="s">
        <v>21</v>
      </c>
      <c r="E15" t="s">
        <v>22</v>
      </c>
      <c r="F15" t="s">
        <v>22</v>
      </c>
      <c r="G15" t="s">
        <v>23</v>
      </c>
      <c r="H15" s="10">
        <v>4</v>
      </c>
      <c r="I15" t="s">
        <v>24</v>
      </c>
    </row>
    <row r="16" spans="1:11" x14ac:dyDescent="0.2">
      <c r="A16" t="s">
        <v>37</v>
      </c>
      <c r="B16" t="s">
        <v>15</v>
      </c>
      <c r="C16" t="s">
        <v>25</v>
      </c>
      <c r="D16" t="s">
        <v>25</v>
      </c>
      <c r="E16" t="s">
        <v>22</v>
      </c>
      <c r="F16" t="s">
        <v>22</v>
      </c>
      <c r="G16" t="s">
        <v>23</v>
      </c>
      <c r="H16" s="10">
        <v>10</v>
      </c>
      <c r="I16" t="s">
        <v>24</v>
      </c>
    </row>
    <row r="17" spans="1:9" x14ac:dyDescent="0.2">
      <c r="A17" t="s">
        <v>37</v>
      </c>
      <c r="B17" t="s">
        <v>15</v>
      </c>
      <c r="C17" t="s">
        <v>38</v>
      </c>
      <c r="D17" t="s">
        <v>38</v>
      </c>
      <c r="E17" t="s">
        <v>22</v>
      </c>
      <c r="F17" t="s">
        <v>22</v>
      </c>
      <c r="G17" t="s">
        <v>23</v>
      </c>
      <c r="H17" s="10">
        <v>2</v>
      </c>
      <c r="I17" t="s">
        <v>24</v>
      </c>
    </row>
    <row r="18" spans="1:9" x14ac:dyDescent="0.2">
      <c r="A18" t="s">
        <v>37</v>
      </c>
      <c r="B18" t="s">
        <v>15</v>
      </c>
      <c r="C18" t="s">
        <v>28</v>
      </c>
      <c r="D18" t="s">
        <v>29</v>
      </c>
      <c r="E18" t="s">
        <v>30</v>
      </c>
      <c r="F18" t="s">
        <v>1850</v>
      </c>
      <c r="G18" t="s">
        <v>32</v>
      </c>
      <c r="H18" s="10">
        <v>8</v>
      </c>
      <c r="I18" t="s">
        <v>24</v>
      </c>
    </row>
    <row r="19" spans="1:9" x14ac:dyDescent="0.2">
      <c r="A19" t="s">
        <v>37</v>
      </c>
      <c r="B19" t="s">
        <v>15</v>
      </c>
      <c r="C19" t="s">
        <v>33</v>
      </c>
      <c r="D19" t="s">
        <v>34</v>
      </c>
      <c r="E19" t="s">
        <v>35</v>
      </c>
      <c r="F19" t="s">
        <v>1849</v>
      </c>
      <c r="H19" s="10">
        <v>6</v>
      </c>
    </row>
    <row r="20" spans="1:9" x14ac:dyDescent="0.2">
      <c r="A20" t="s">
        <v>39</v>
      </c>
      <c r="B20" t="s">
        <v>15</v>
      </c>
      <c r="C20" t="s">
        <v>18</v>
      </c>
      <c r="D20" t="s">
        <v>18</v>
      </c>
      <c r="F20" t="s">
        <v>1848</v>
      </c>
      <c r="H20" s="10">
        <v>4</v>
      </c>
    </row>
    <row r="21" spans="1:9" x14ac:dyDescent="0.2">
      <c r="A21" t="s">
        <v>39</v>
      </c>
      <c r="B21" t="s">
        <v>15</v>
      </c>
      <c r="C21" t="s">
        <v>19</v>
      </c>
      <c r="D21" t="s">
        <v>19</v>
      </c>
      <c r="F21" t="s">
        <v>1848</v>
      </c>
      <c r="H21" s="10">
        <v>10</v>
      </c>
    </row>
    <row r="22" spans="1:9" x14ac:dyDescent="0.2">
      <c r="A22" t="s">
        <v>39</v>
      </c>
      <c r="B22" t="s">
        <v>15</v>
      </c>
      <c r="C22" t="s">
        <v>40</v>
      </c>
      <c r="D22" t="s">
        <v>40</v>
      </c>
      <c r="F22" t="s">
        <v>1848</v>
      </c>
      <c r="H22" s="10">
        <v>2</v>
      </c>
    </row>
    <row r="23" spans="1:9" x14ac:dyDescent="0.2">
      <c r="A23" t="s">
        <v>39</v>
      </c>
      <c r="B23" t="s">
        <v>15</v>
      </c>
      <c r="C23" t="s">
        <v>21</v>
      </c>
      <c r="D23" t="s">
        <v>21</v>
      </c>
      <c r="E23" t="s">
        <v>22</v>
      </c>
      <c r="F23" t="s">
        <v>22</v>
      </c>
      <c r="G23" t="s">
        <v>23</v>
      </c>
      <c r="H23" s="10">
        <v>2</v>
      </c>
      <c r="I23" t="s">
        <v>24</v>
      </c>
    </row>
    <row r="24" spans="1:9" x14ac:dyDescent="0.2">
      <c r="A24" t="s">
        <v>39</v>
      </c>
      <c r="B24" t="s">
        <v>15</v>
      </c>
      <c r="C24" t="s">
        <v>25</v>
      </c>
      <c r="D24" t="s">
        <v>25</v>
      </c>
      <c r="E24" t="s">
        <v>22</v>
      </c>
      <c r="F24" t="s">
        <v>22</v>
      </c>
      <c r="G24" t="s">
        <v>23</v>
      </c>
      <c r="H24" s="10">
        <v>10</v>
      </c>
      <c r="I24" t="s">
        <v>24</v>
      </c>
    </row>
    <row r="25" spans="1:9" x14ac:dyDescent="0.2">
      <c r="A25" t="s">
        <v>39</v>
      </c>
      <c r="B25" t="s">
        <v>15</v>
      </c>
      <c r="C25" t="s">
        <v>38</v>
      </c>
      <c r="D25" t="s">
        <v>38</v>
      </c>
      <c r="E25" t="s">
        <v>22</v>
      </c>
      <c r="F25" t="s">
        <v>22</v>
      </c>
      <c r="G25" t="s">
        <v>23</v>
      </c>
      <c r="H25" s="10">
        <v>4</v>
      </c>
      <c r="I25" t="s">
        <v>24</v>
      </c>
    </row>
    <row r="26" spans="1:9" x14ac:dyDescent="0.2">
      <c r="A26" t="s">
        <v>39</v>
      </c>
      <c r="B26" t="s">
        <v>15</v>
      </c>
      <c r="C26" t="s">
        <v>41</v>
      </c>
      <c r="D26" t="s">
        <v>41</v>
      </c>
      <c r="E26" t="s">
        <v>42</v>
      </c>
      <c r="F26" t="s">
        <v>1850</v>
      </c>
      <c r="G26" t="s">
        <v>23</v>
      </c>
      <c r="H26" s="10">
        <v>2</v>
      </c>
    </row>
    <row r="27" spans="1:9" x14ac:dyDescent="0.2">
      <c r="A27" t="s">
        <v>39</v>
      </c>
      <c r="B27" t="s">
        <v>15</v>
      </c>
      <c r="C27" t="s">
        <v>33</v>
      </c>
      <c r="D27" t="s">
        <v>34</v>
      </c>
      <c r="E27" t="s">
        <v>35</v>
      </c>
      <c r="F27" t="s">
        <v>1849</v>
      </c>
      <c r="H27" s="10">
        <v>8</v>
      </c>
    </row>
    <row r="28" spans="1:9" x14ac:dyDescent="0.2">
      <c r="A28" t="s">
        <v>39</v>
      </c>
      <c r="B28" t="s">
        <v>15</v>
      </c>
      <c r="C28" t="s">
        <v>43</v>
      </c>
      <c r="D28" t="s">
        <v>43</v>
      </c>
      <c r="E28" t="s">
        <v>22</v>
      </c>
      <c r="F28" t="s">
        <v>22</v>
      </c>
      <c r="G28" t="s">
        <v>23</v>
      </c>
      <c r="H28" s="10">
        <v>2</v>
      </c>
      <c r="I28" t="s">
        <v>24</v>
      </c>
    </row>
    <row r="29" spans="1:9" x14ac:dyDescent="0.2">
      <c r="A29" t="s">
        <v>44</v>
      </c>
      <c r="B29" t="s">
        <v>15</v>
      </c>
      <c r="C29" t="s">
        <v>18</v>
      </c>
      <c r="D29" t="s">
        <v>18</v>
      </c>
      <c r="F29" t="s">
        <v>1848</v>
      </c>
      <c r="H29" s="10">
        <v>4</v>
      </c>
    </row>
    <row r="30" spans="1:9" x14ac:dyDescent="0.2">
      <c r="A30" t="s">
        <v>44</v>
      </c>
      <c r="B30" t="s">
        <v>15</v>
      </c>
      <c r="C30" t="s">
        <v>19</v>
      </c>
      <c r="D30" t="s">
        <v>19</v>
      </c>
      <c r="F30" t="s">
        <v>1848</v>
      </c>
      <c r="H30" s="10">
        <v>4</v>
      </c>
    </row>
    <row r="31" spans="1:9" x14ac:dyDescent="0.2">
      <c r="A31" t="s">
        <v>44</v>
      </c>
      <c r="B31" t="s">
        <v>15</v>
      </c>
      <c r="C31" t="s">
        <v>20</v>
      </c>
      <c r="D31" t="s">
        <v>20</v>
      </c>
      <c r="F31" t="s">
        <v>1848</v>
      </c>
      <c r="H31" s="10">
        <v>8</v>
      </c>
    </row>
    <row r="32" spans="1:9" x14ac:dyDescent="0.2">
      <c r="A32" t="s">
        <v>44</v>
      </c>
      <c r="B32" t="s">
        <v>15</v>
      </c>
      <c r="C32" t="s">
        <v>21</v>
      </c>
      <c r="D32" t="s">
        <v>21</v>
      </c>
      <c r="E32" t="s">
        <v>22</v>
      </c>
      <c r="F32" t="s">
        <v>22</v>
      </c>
      <c r="G32" t="s">
        <v>23</v>
      </c>
      <c r="H32" s="10">
        <v>12</v>
      </c>
      <c r="I32" t="s">
        <v>24</v>
      </c>
    </row>
    <row r="33" spans="1:9" x14ac:dyDescent="0.2">
      <c r="A33" t="s">
        <v>44</v>
      </c>
      <c r="B33" t="s">
        <v>15</v>
      </c>
      <c r="C33" t="s">
        <v>25</v>
      </c>
      <c r="D33" t="s">
        <v>25</v>
      </c>
      <c r="E33" t="s">
        <v>22</v>
      </c>
      <c r="F33" t="s">
        <v>22</v>
      </c>
      <c r="G33" t="s">
        <v>23</v>
      </c>
      <c r="H33" s="10">
        <v>8</v>
      </c>
      <c r="I33" t="s">
        <v>24</v>
      </c>
    </row>
    <row r="34" spans="1:9" x14ac:dyDescent="0.2">
      <c r="A34" t="s">
        <v>44</v>
      </c>
      <c r="B34" t="s">
        <v>15</v>
      </c>
      <c r="C34" t="s">
        <v>38</v>
      </c>
      <c r="D34" t="s">
        <v>38</v>
      </c>
      <c r="E34" t="s">
        <v>22</v>
      </c>
      <c r="F34" t="s">
        <v>22</v>
      </c>
      <c r="G34" t="s">
        <v>23</v>
      </c>
      <c r="H34" s="10">
        <v>2</v>
      </c>
      <c r="I34" t="s">
        <v>24</v>
      </c>
    </row>
    <row r="35" spans="1:9" x14ac:dyDescent="0.2">
      <c r="A35" t="s">
        <v>44</v>
      </c>
      <c r="B35" t="s">
        <v>15</v>
      </c>
      <c r="C35" t="s">
        <v>33</v>
      </c>
      <c r="D35" t="s">
        <v>33</v>
      </c>
      <c r="E35" t="s">
        <v>45</v>
      </c>
      <c r="F35" t="s">
        <v>1849</v>
      </c>
      <c r="G35" t="s">
        <v>23</v>
      </c>
      <c r="H35" s="10">
        <v>2</v>
      </c>
      <c r="I35" t="s">
        <v>24</v>
      </c>
    </row>
    <row r="36" spans="1:9" x14ac:dyDescent="0.2">
      <c r="A36" t="s">
        <v>44</v>
      </c>
      <c r="B36" t="s">
        <v>15</v>
      </c>
      <c r="C36" t="s">
        <v>33</v>
      </c>
      <c r="D36" t="s">
        <v>34</v>
      </c>
      <c r="E36" t="s">
        <v>35</v>
      </c>
      <c r="F36" t="s">
        <v>1849</v>
      </c>
      <c r="H36" s="10">
        <v>2</v>
      </c>
    </row>
    <row r="37" spans="1:9" x14ac:dyDescent="0.2">
      <c r="A37" t="s">
        <v>44</v>
      </c>
      <c r="B37" t="s">
        <v>15</v>
      </c>
      <c r="C37" t="s">
        <v>46</v>
      </c>
      <c r="D37" t="s">
        <v>46</v>
      </c>
      <c r="F37" t="s">
        <v>1848</v>
      </c>
      <c r="H37" s="10">
        <v>2</v>
      </c>
    </row>
    <row r="38" spans="1:9" x14ac:dyDescent="0.2">
      <c r="A38" t="s">
        <v>47</v>
      </c>
      <c r="B38" t="s">
        <v>15</v>
      </c>
      <c r="C38" t="s">
        <v>17</v>
      </c>
      <c r="D38" t="s">
        <v>17</v>
      </c>
      <c r="F38" t="s">
        <v>1847</v>
      </c>
      <c r="H38" s="10">
        <v>4</v>
      </c>
    </row>
    <row r="39" spans="1:9" x14ac:dyDescent="0.2">
      <c r="A39" t="s">
        <v>47</v>
      </c>
      <c r="B39" t="s">
        <v>15</v>
      </c>
      <c r="C39" t="s">
        <v>18</v>
      </c>
      <c r="D39" t="s">
        <v>18</v>
      </c>
      <c r="F39" t="s">
        <v>1848</v>
      </c>
      <c r="H39" s="10">
        <v>4</v>
      </c>
    </row>
    <row r="40" spans="1:9" x14ac:dyDescent="0.2">
      <c r="A40" t="s">
        <v>47</v>
      </c>
      <c r="B40" t="s">
        <v>15</v>
      </c>
      <c r="C40" t="s">
        <v>19</v>
      </c>
      <c r="D40" t="s">
        <v>19</v>
      </c>
      <c r="F40" t="s">
        <v>1848</v>
      </c>
      <c r="H40" s="10">
        <v>4</v>
      </c>
    </row>
    <row r="41" spans="1:9" x14ac:dyDescent="0.2">
      <c r="A41" t="s">
        <v>47</v>
      </c>
      <c r="B41" t="s">
        <v>15</v>
      </c>
      <c r="C41" t="s">
        <v>20</v>
      </c>
      <c r="D41" t="s">
        <v>20</v>
      </c>
      <c r="F41" t="s">
        <v>1848</v>
      </c>
      <c r="H41" s="10">
        <v>2</v>
      </c>
    </row>
    <row r="42" spans="1:9" x14ac:dyDescent="0.2">
      <c r="A42" t="s">
        <v>47</v>
      </c>
      <c r="B42" t="s">
        <v>15</v>
      </c>
      <c r="C42" t="s">
        <v>21</v>
      </c>
      <c r="D42" t="s">
        <v>21</v>
      </c>
      <c r="E42" t="s">
        <v>22</v>
      </c>
      <c r="F42" t="s">
        <v>22</v>
      </c>
      <c r="G42" t="s">
        <v>23</v>
      </c>
      <c r="H42" s="10">
        <v>4</v>
      </c>
      <c r="I42" t="s">
        <v>24</v>
      </c>
    </row>
    <row r="43" spans="1:9" x14ac:dyDescent="0.2">
      <c r="A43" t="s">
        <v>47</v>
      </c>
      <c r="B43" t="s">
        <v>15</v>
      </c>
      <c r="C43" t="s">
        <v>25</v>
      </c>
      <c r="D43" t="s">
        <v>25</v>
      </c>
      <c r="E43" t="s">
        <v>22</v>
      </c>
      <c r="F43" t="s">
        <v>22</v>
      </c>
      <c r="G43" t="s">
        <v>23</v>
      </c>
      <c r="H43" s="10">
        <v>12</v>
      </c>
      <c r="I43" t="s">
        <v>24</v>
      </c>
    </row>
    <row r="44" spans="1:9" x14ac:dyDescent="0.2">
      <c r="A44" t="s">
        <v>47</v>
      </c>
      <c r="B44" t="s">
        <v>15</v>
      </c>
      <c r="C44" t="s">
        <v>26</v>
      </c>
      <c r="D44" t="s">
        <v>26</v>
      </c>
      <c r="E44" t="s">
        <v>27</v>
      </c>
      <c r="F44" t="s">
        <v>27</v>
      </c>
      <c r="G44" t="s">
        <v>23</v>
      </c>
      <c r="H44" s="10">
        <v>4</v>
      </c>
      <c r="I44" t="s">
        <v>24</v>
      </c>
    </row>
    <row r="45" spans="1:9" x14ac:dyDescent="0.2">
      <c r="A45" t="s">
        <v>47</v>
      </c>
      <c r="B45" t="s">
        <v>15</v>
      </c>
      <c r="C45" t="s">
        <v>28</v>
      </c>
      <c r="D45" t="s">
        <v>29</v>
      </c>
      <c r="E45" t="s">
        <v>30</v>
      </c>
      <c r="F45" t="s">
        <v>1850</v>
      </c>
      <c r="G45" t="s">
        <v>32</v>
      </c>
      <c r="H45" s="10">
        <v>4</v>
      </c>
      <c r="I45" t="s">
        <v>24</v>
      </c>
    </row>
    <row r="46" spans="1:9" x14ac:dyDescent="0.2">
      <c r="A46" t="s">
        <v>47</v>
      </c>
      <c r="B46" t="s">
        <v>15</v>
      </c>
      <c r="C46" t="s">
        <v>33</v>
      </c>
      <c r="D46" t="s">
        <v>34</v>
      </c>
      <c r="E46" t="s">
        <v>35</v>
      </c>
      <c r="F46" t="s">
        <v>1849</v>
      </c>
      <c r="H46" s="10">
        <v>2</v>
      </c>
    </row>
    <row r="47" spans="1:9" x14ac:dyDescent="0.2">
      <c r="A47" t="s">
        <v>47</v>
      </c>
      <c r="B47" t="s">
        <v>15</v>
      </c>
      <c r="C47" t="s">
        <v>38</v>
      </c>
      <c r="D47" t="s">
        <v>38</v>
      </c>
      <c r="E47" t="s">
        <v>22</v>
      </c>
      <c r="F47" t="s">
        <v>22</v>
      </c>
      <c r="G47" t="s">
        <v>23</v>
      </c>
      <c r="H47" s="10">
        <v>4</v>
      </c>
      <c r="I47" t="s">
        <v>24</v>
      </c>
    </row>
    <row r="48" spans="1:9" x14ac:dyDescent="0.2">
      <c r="A48" t="s">
        <v>48</v>
      </c>
      <c r="B48" t="s">
        <v>15</v>
      </c>
      <c r="C48" t="s">
        <v>17</v>
      </c>
      <c r="D48" t="s">
        <v>17</v>
      </c>
      <c r="F48" t="s">
        <v>1847</v>
      </c>
      <c r="H48" s="10">
        <v>8</v>
      </c>
    </row>
    <row r="49" spans="1:9" x14ac:dyDescent="0.2">
      <c r="A49" t="s">
        <v>48</v>
      </c>
      <c r="B49" t="s">
        <v>15</v>
      </c>
      <c r="C49" t="s">
        <v>18</v>
      </c>
      <c r="D49" t="s">
        <v>18</v>
      </c>
      <c r="F49" t="s">
        <v>1848</v>
      </c>
      <c r="H49" s="10">
        <v>4</v>
      </c>
    </row>
    <row r="50" spans="1:9" x14ac:dyDescent="0.2">
      <c r="A50" t="s">
        <v>48</v>
      </c>
      <c r="B50" t="s">
        <v>15</v>
      </c>
      <c r="C50" t="s">
        <v>19</v>
      </c>
      <c r="D50" t="s">
        <v>19</v>
      </c>
      <c r="F50" t="s">
        <v>1848</v>
      </c>
      <c r="H50" s="10">
        <v>8</v>
      </c>
    </row>
    <row r="51" spans="1:9" x14ac:dyDescent="0.2">
      <c r="A51" t="s">
        <v>48</v>
      </c>
      <c r="B51" t="s">
        <v>15</v>
      </c>
      <c r="C51" t="s">
        <v>20</v>
      </c>
      <c r="D51" t="s">
        <v>20</v>
      </c>
      <c r="F51" t="s">
        <v>1848</v>
      </c>
      <c r="H51" s="10">
        <v>6</v>
      </c>
    </row>
    <row r="52" spans="1:9" x14ac:dyDescent="0.2">
      <c r="A52" t="s">
        <v>48</v>
      </c>
      <c r="B52" t="s">
        <v>15</v>
      </c>
      <c r="C52" t="s">
        <v>38</v>
      </c>
      <c r="D52" t="s">
        <v>38</v>
      </c>
      <c r="E52" t="s">
        <v>22</v>
      </c>
      <c r="F52" t="s">
        <v>22</v>
      </c>
      <c r="G52" t="s">
        <v>23</v>
      </c>
      <c r="H52" s="10">
        <v>2</v>
      </c>
      <c r="I52" t="s">
        <v>24</v>
      </c>
    </row>
    <row r="53" spans="1:9" x14ac:dyDescent="0.2">
      <c r="A53" t="s">
        <v>48</v>
      </c>
      <c r="B53" t="s">
        <v>15</v>
      </c>
      <c r="C53" t="s">
        <v>25</v>
      </c>
      <c r="D53" t="s">
        <v>25</v>
      </c>
      <c r="E53" t="s">
        <v>22</v>
      </c>
      <c r="F53" t="s">
        <v>22</v>
      </c>
      <c r="G53" t="s">
        <v>23</v>
      </c>
      <c r="H53" s="10">
        <v>8</v>
      </c>
      <c r="I53" t="s">
        <v>24</v>
      </c>
    </row>
    <row r="54" spans="1:9" x14ac:dyDescent="0.2">
      <c r="A54" t="s">
        <v>48</v>
      </c>
      <c r="B54" t="s">
        <v>15</v>
      </c>
      <c r="C54" t="s">
        <v>46</v>
      </c>
      <c r="D54" t="s">
        <v>46</v>
      </c>
      <c r="F54" t="s">
        <v>1848</v>
      </c>
      <c r="H54" s="10">
        <v>4</v>
      </c>
    </row>
    <row r="55" spans="1:9" x14ac:dyDescent="0.2">
      <c r="A55" t="s">
        <v>48</v>
      </c>
      <c r="B55" t="s">
        <v>15</v>
      </c>
      <c r="C55" t="s">
        <v>28</v>
      </c>
      <c r="D55" t="s">
        <v>29</v>
      </c>
      <c r="E55" t="s">
        <v>30</v>
      </c>
      <c r="F55" t="s">
        <v>1850</v>
      </c>
      <c r="G55" t="s">
        <v>32</v>
      </c>
      <c r="H55" s="10">
        <v>4</v>
      </c>
      <c r="I55" t="s">
        <v>24</v>
      </c>
    </row>
    <row r="56" spans="1:9" x14ac:dyDescent="0.2">
      <c r="A56" t="s">
        <v>48</v>
      </c>
      <c r="B56" t="s">
        <v>15</v>
      </c>
      <c r="C56" t="s">
        <v>33</v>
      </c>
      <c r="D56" t="s">
        <v>34</v>
      </c>
      <c r="E56" t="s">
        <v>35</v>
      </c>
      <c r="F56" t="s">
        <v>1849</v>
      </c>
      <c r="H56" s="10">
        <v>2</v>
      </c>
    </row>
    <row r="57" spans="1:9" x14ac:dyDescent="0.2">
      <c r="A57" t="s">
        <v>49</v>
      </c>
      <c r="B57" t="s">
        <v>15</v>
      </c>
      <c r="C57" t="s">
        <v>18</v>
      </c>
      <c r="D57" t="s">
        <v>18</v>
      </c>
      <c r="F57" t="s">
        <v>1848</v>
      </c>
      <c r="H57" s="10">
        <v>4</v>
      </c>
    </row>
    <row r="58" spans="1:9" x14ac:dyDescent="0.2">
      <c r="A58" t="s">
        <v>49</v>
      </c>
      <c r="B58" t="s">
        <v>15</v>
      </c>
      <c r="C58" t="s">
        <v>19</v>
      </c>
      <c r="D58" t="s">
        <v>19</v>
      </c>
      <c r="F58" t="s">
        <v>1848</v>
      </c>
      <c r="H58" s="10">
        <v>4</v>
      </c>
    </row>
    <row r="59" spans="1:9" x14ac:dyDescent="0.2">
      <c r="A59" t="s">
        <v>49</v>
      </c>
      <c r="B59" t="s">
        <v>15</v>
      </c>
      <c r="C59" t="s">
        <v>20</v>
      </c>
      <c r="D59" t="s">
        <v>20</v>
      </c>
      <c r="F59" t="s">
        <v>1848</v>
      </c>
      <c r="H59" s="10">
        <v>8</v>
      </c>
    </row>
    <row r="60" spans="1:9" x14ac:dyDescent="0.2">
      <c r="A60" t="s">
        <v>49</v>
      </c>
      <c r="B60" t="s">
        <v>15</v>
      </c>
      <c r="C60" t="s">
        <v>21</v>
      </c>
      <c r="D60" t="s">
        <v>21</v>
      </c>
      <c r="E60" t="s">
        <v>22</v>
      </c>
      <c r="F60" t="s">
        <v>22</v>
      </c>
      <c r="G60" t="s">
        <v>23</v>
      </c>
      <c r="H60" s="10">
        <v>4</v>
      </c>
      <c r="I60" t="s">
        <v>24</v>
      </c>
    </row>
    <row r="61" spans="1:9" x14ac:dyDescent="0.2">
      <c r="A61" t="s">
        <v>49</v>
      </c>
      <c r="B61" t="s">
        <v>15</v>
      </c>
      <c r="C61" t="s">
        <v>25</v>
      </c>
      <c r="D61" t="s">
        <v>25</v>
      </c>
      <c r="E61" t="s">
        <v>22</v>
      </c>
      <c r="F61" t="s">
        <v>22</v>
      </c>
      <c r="G61" t="s">
        <v>23</v>
      </c>
      <c r="H61" s="10">
        <v>12</v>
      </c>
      <c r="I61" t="s">
        <v>24</v>
      </c>
    </row>
    <row r="62" spans="1:9" x14ac:dyDescent="0.2">
      <c r="A62" t="s">
        <v>49</v>
      </c>
      <c r="B62" t="s">
        <v>15</v>
      </c>
      <c r="C62" t="s">
        <v>38</v>
      </c>
      <c r="D62" t="s">
        <v>38</v>
      </c>
      <c r="E62" t="s">
        <v>22</v>
      </c>
      <c r="F62" t="s">
        <v>22</v>
      </c>
      <c r="G62" t="s">
        <v>23</v>
      </c>
      <c r="H62" s="10">
        <v>2</v>
      </c>
      <c r="I62" t="s">
        <v>24</v>
      </c>
    </row>
    <row r="63" spans="1:9" x14ac:dyDescent="0.2">
      <c r="A63" t="s">
        <v>49</v>
      </c>
      <c r="B63" t="s">
        <v>15</v>
      </c>
      <c r="C63" t="s">
        <v>28</v>
      </c>
      <c r="D63" t="s">
        <v>29</v>
      </c>
      <c r="E63" t="s">
        <v>30</v>
      </c>
      <c r="F63" t="s">
        <v>1850</v>
      </c>
      <c r="G63" t="s">
        <v>32</v>
      </c>
      <c r="H63" s="10">
        <v>4</v>
      </c>
      <c r="I63" t="s">
        <v>24</v>
      </c>
    </row>
    <row r="64" spans="1:9" x14ac:dyDescent="0.2">
      <c r="A64" t="s">
        <v>49</v>
      </c>
      <c r="B64" t="s">
        <v>15</v>
      </c>
      <c r="C64" t="s">
        <v>26</v>
      </c>
      <c r="D64" t="s">
        <v>26</v>
      </c>
      <c r="E64" t="s">
        <v>27</v>
      </c>
      <c r="F64" t="s">
        <v>27</v>
      </c>
      <c r="G64" t="s">
        <v>23</v>
      </c>
      <c r="H64" s="10">
        <v>2</v>
      </c>
      <c r="I64" t="s">
        <v>24</v>
      </c>
    </row>
    <row r="65" spans="1:9" x14ac:dyDescent="0.2">
      <c r="A65" t="s">
        <v>49</v>
      </c>
      <c r="B65" t="s">
        <v>15</v>
      </c>
      <c r="C65" t="s">
        <v>50</v>
      </c>
      <c r="D65" t="s">
        <v>50</v>
      </c>
      <c r="E65" t="s">
        <v>22</v>
      </c>
      <c r="F65" t="s">
        <v>22</v>
      </c>
      <c r="G65" t="s">
        <v>23</v>
      </c>
      <c r="H65" s="10">
        <v>4</v>
      </c>
      <c r="I65" t="s">
        <v>24</v>
      </c>
    </row>
    <row r="66" spans="1:9" x14ac:dyDescent="0.2">
      <c r="A66" t="s">
        <v>51</v>
      </c>
      <c r="B66" t="s">
        <v>15</v>
      </c>
      <c r="C66" t="s">
        <v>17</v>
      </c>
      <c r="D66" t="s">
        <v>17</v>
      </c>
      <c r="F66" t="s">
        <v>1847</v>
      </c>
      <c r="H66" s="10">
        <v>38.75</v>
      </c>
    </row>
    <row r="67" spans="1:9" x14ac:dyDescent="0.2">
      <c r="A67" t="s">
        <v>51</v>
      </c>
      <c r="B67" t="s">
        <v>15</v>
      </c>
      <c r="C67" t="s">
        <v>52</v>
      </c>
      <c r="D67" t="s">
        <v>52</v>
      </c>
      <c r="E67" t="s">
        <v>53</v>
      </c>
      <c r="F67" t="s">
        <v>22</v>
      </c>
      <c r="G67" t="s">
        <v>32</v>
      </c>
      <c r="H67" s="10">
        <v>0</v>
      </c>
    </row>
    <row r="68" spans="1:9" x14ac:dyDescent="0.2">
      <c r="A68" t="s">
        <v>51</v>
      </c>
      <c r="B68" t="s">
        <v>15</v>
      </c>
      <c r="C68" t="s">
        <v>18</v>
      </c>
      <c r="D68" t="s">
        <v>18</v>
      </c>
      <c r="F68" t="s">
        <v>1848</v>
      </c>
      <c r="H68" s="10">
        <v>0</v>
      </c>
    </row>
    <row r="69" spans="1:9" x14ac:dyDescent="0.2">
      <c r="A69" t="s">
        <v>55</v>
      </c>
      <c r="B69" t="s">
        <v>15</v>
      </c>
      <c r="C69" t="s">
        <v>18</v>
      </c>
      <c r="D69" t="s">
        <v>18</v>
      </c>
      <c r="F69" t="s">
        <v>1848</v>
      </c>
      <c r="H69" s="10">
        <v>4</v>
      </c>
    </row>
    <row r="70" spans="1:9" x14ac:dyDescent="0.2">
      <c r="A70" t="s">
        <v>55</v>
      </c>
      <c r="B70" t="s">
        <v>15</v>
      </c>
      <c r="C70" t="s">
        <v>19</v>
      </c>
      <c r="D70" t="s">
        <v>19</v>
      </c>
      <c r="F70" t="s">
        <v>1848</v>
      </c>
      <c r="H70" s="10">
        <v>4</v>
      </c>
    </row>
    <row r="71" spans="1:9" x14ac:dyDescent="0.2">
      <c r="A71" t="s">
        <v>55</v>
      </c>
      <c r="B71" t="s">
        <v>15</v>
      </c>
      <c r="C71" t="s">
        <v>20</v>
      </c>
      <c r="D71" t="s">
        <v>20</v>
      </c>
      <c r="F71" t="s">
        <v>1848</v>
      </c>
      <c r="H71" s="10">
        <v>4</v>
      </c>
    </row>
    <row r="72" spans="1:9" x14ac:dyDescent="0.2">
      <c r="A72" t="s">
        <v>55</v>
      </c>
      <c r="B72" t="s">
        <v>15</v>
      </c>
      <c r="C72" t="s">
        <v>38</v>
      </c>
      <c r="D72" t="s">
        <v>38</v>
      </c>
      <c r="E72" t="s">
        <v>22</v>
      </c>
      <c r="F72" t="s">
        <v>22</v>
      </c>
      <c r="G72" t="s">
        <v>23</v>
      </c>
      <c r="H72" s="10">
        <v>2</v>
      </c>
      <c r="I72" t="s">
        <v>24</v>
      </c>
    </row>
    <row r="73" spans="1:9" x14ac:dyDescent="0.2">
      <c r="A73" t="s">
        <v>55</v>
      </c>
      <c r="B73" t="s">
        <v>15</v>
      </c>
      <c r="C73" t="s">
        <v>21</v>
      </c>
      <c r="D73" t="s">
        <v>21</v>
      </c>
      <c r="E73" t="s">
        <v>22</v>
      </c>
      <c r="F73" t="s">
        <v>22</v>
      </c>
      <c r="G73" t="s">
        <v>23</v>
      </c>
      <c r="H73" s="10">
        <v>4</v>
      </c>
      <c r="I73" t="s">
        <v>24</v>
      </c>
    </row>
    <row r="74" spans="1:9" x14ac:dyDescent="0.2">
      <c r="A74" t="s">
        <v>55</v>
      </c>
      <c r="B74" t="s">
        <v>15</v>
      </c>
      <c r="C74" t="s">
        <v>25</v>
      </c>
      <c r="D74" t="s">
        <v>25</v>
      </c>
      <c r="E74" t="s">
        <v>22</v>
      </c>
      <c r="F74" t="s">
        <v>22</v>
      </c>
      <c r="G74" t="s">
        <v>23</v>
      </c>
      <c r="H74" s="10">
        <v>8</v>
      </c>
      <c r="I74" t="s">
        <v>24</v>
      </c>
    </row>
    <row r="75" spans="1:9" x14ac:dyDescent="0.2">
      <c r="A75" t="s">
        <v>55</v>
      </c>
      <c r="B75" t="s">
        <v>15</v>
      </c>
      <c r="C75" t="s">
        <v>28</v>
      </c>
      <c r="D75" t="s">
        <v>29</v>
      </c>
      <c r="E75" t="s">
        <v>30</v>
      </c>
      <c r="F75" t="s">
        <v>1850</v>
      </c>
      <c r="G75" t="s">
        <v>32</v>
      </c>
      <c r="H75" s="10">
        <v>8</v>
      </c>
      <c r="I75" t="s">
        <v>24</v>
      </c>
    </row>
    <row r="76" spans="1:9" x14ac:dyDescent="0.2">
      <c r="A76" t="s">
        <v>55</v>
      </c>
      <c r="B76" t="s">
        <v>15</v>
      </c>
      <c r="C76" t="s">
        <v>33</v>
      </c>
      <c r="D76" t="s">
        <v>34</v>
      </c>
      <c r="E76" t="s">
        <v>35</v>
      </c>
      <c r="F76" t="s">
        <v>1849</v>
      </c>
      <c r="H76" s="10">
        <v>2</v>
      </c>
    </row>
    <row r="77" spans="1:9" x14ac:dyDescent="0.2">
      <c r="A77" t="s">
        <v>55</v>
      </c>
      <c r="B77" t="s">
        <v>15</v>
      </c>
      <c r="C77" t="s">
        <v>41</v>
      </c>
      <c r="D77" t="s">
        <v>41</v>
      </c>
      <c r="E77" t="s">
        <v>42</v>
      </c>
      <c r="F77" t="s">
        <v>1850</v>
      </c>
      <c r="G77" t="s">
        <v>23</v>
      </c>
      <c r="H77" s="10">
        <v>4</v>
      </c>
    </row>
    <row r="78" spans="1:9" x14ac:dyDescent="0.2">
      <c r="A78" t="s">
        <v>55</v>
      </c>
      <c r="B78" t="s">
        <v>15</v>
      </c>
      <c r="C78" t="s">
        <v>40</v>
      </c>
      <c r="D78" t="s">
        <v>40</v>
      </c>
      <c r="F78" t="s">
        <v>1848</v>
      </c>
      <c r="H78" s="10">
        <v>6</v>
      </c>
    </row>
    <row r="79" spans="1:9" x14ac:dyDescent="0.2">
      <c r="A79" t="s">
        <v>56</v>
      </c>
      <c r="B79" t="s">
        <v>15</v>
      </c>
      <c r="C79" t="s">
        <v>18</v>
      </c>
      <c r="D79" t="s">
        <v>18</v>
      </c>
      <c r="F79" t="s">
        <v>1848</v>
      </c>
      <c r="H79" s="10">
        <v>4</v>
      </c>
    </row>
    <row r="80" spans="1:9" x14ac:dyDescent="0.2">
      <c r="A80" t="s">
        <v>56</v>
      </c>
      <c r="B80" t="s">
        <v>15</v>
      </c>
      <c r="C80" t="s">
        <v>19</v>
      </c>
      <c r="D80" t="s">
        <v>19</v>
      </c>
      <c r="F80" t="s">
        <v>1848</v>
      </c>
      <c r="H80" s="10">
        <v>4</v>
      </c>
    </row>
    <row r="81" spans="1:9" x14ac:dyDescent="0.2">
      <c r="A81" t="s">
        <v>56</v>
      </c>
      <c r="B81" t="s">
        <v>15</v>
      </c>
      <c r="C81" t="s">
        <v>20</v>
      </c>
      <c r="D81" t="s">
        <v>20</v>
      </c>
      <c r="F81" t="s">
        <v>1848</v>
      </c>
      <c r="H81" s="10">
        <v>8</v>
      </c>
    </row>
    <row r="82" spans="1:9" x14ac:dyDescent="0.2">
      <c r="A82" t="s">
        <v>56</v>
      </c>
      <c r="B82" t="s">
        <v>15</v>
      </c>
      <c r="C82" t="s">
        <v>21</v>
      </c>
      <c r="D82" t="s">
        <v>21</v>
      </c>
      <c r="E82" t="s">
        <v>22</v>
      </c>
      <c r="F82" t="s">
        <v>22</v>
      </c>
      <c r="G82" t="s">
        <v>23</v>
      </c>
      <c r="H82" s="10">
        <v>4</v>
      </c>
      <c r="I82" t="s">
        <v>24</v>
      </c>
    </row>
    <row r="83" spans="1:9" x14ac:dyDescent="0.2">
      <c r="A83" t="s">
        <v>56</v>
      </c>
      <c r="B83" t="s">
        <v>15</v>
      </c>
      <c r="C83" t="s">
        <v>25</v>
      </c>
      <c r="D83" t="s">
        <v>25</v>
      </c>
      <c r="E83" t="s">
        <v>22</v>
      </c>
      <c r="F83" t="s">
        <v>22</v>
      </c>
      <c r="G83" t="s">
        <v>23</v>
      </c>
      <c r="H83" s="10">
        <v>6</v>
      </c>
      <c r="I83" t="s">
        <v>24</v>
      </c>
    </row>
    <row r="84" spans="1:9" x14ac:dyDescent="0.2">
      <c r="A84" t="s">
        <v>56</v>
      </c>
      <c r="B84" t="s">
        <v>15</v>
      </c>
      <c r="C84" t="s">
        <v>26</v>
      </c>
      <c r="D84" t="s">
        <v>26</v>
      </c>
      <c r="E84" t="s">
        <v>27</v>
      </c>
      <c r="F84" t="s">
        <v>27</v>
      </c>
      <c r="G84" t="s">
        <v>23</v>
      </c>
      <c r="H84" s="10">
        <v>4</v>
      </c>
      <c r="I84" t="s">
        <v>24</v>
      </c>
    </row>
    <row r="85" spans="1:9" x14ac:dyDescent="0.2">
      <c r="A85" t="s">
        <v>56</v>
      </c>
      <c r="B85" t="s">
        <v>15</v>
      </c>
      <c r="C85" t="s">
        <v>33</v>
      </c>
      <c r="D85" t="s">
        <v>34</v>
      </c>
      <c r="E85" t="s">
        <v>35</v>
      </c>
      <c r="F85" t="s">
        <v>1849</v>
      </c>
      <c r="H85" s="10">
        <v>2</v>
      </c>
    </row>
    <row r="86" spans="1:9" x14ac:dyDescent="0.2">
      <c r="A86" t="s">
        <v>56</v>
      </c>
      <c r="B86" t="s">
        <v>15</v>
      </c>
      <c r="C86" t="s">
        <v>41</v>
      </c>
      <c r="D86" t="s">
        <v>41</v>
      </c>
      <c r="E86" t="s">
        <v>42</v>
      </c>
      <c r="F86" t="s">
        <v>1850</v>
      </c>
      <c r="G86" t="s">
        <v>23</v>
      </c>
      <c r="H86" s="10">
        <v>2</v>
      </c>
    </row>
    <row r="87" spans="1:9" x14ac:dyDescent="0.2">
      <c r="A87" t="s">
        <v>56</v>
      </c>
      <c r="B87" t="s">
        <v>15</v>
      </c>
      <c r="C87" t="s">
        <v>38</v>
      </c>
      <c r="D87" t="s">
        <v>38</v>
      </c>
      <c r="E87" t="s">
        <v>22</v>
      </c>
      <c r="F87" t="s">
        <v>22</v>
      </c>
      <c r="G87" t="s">
        <v>23</v>
      </c>
      <c r="H87" s="10">
        <v>2</v>
      </c>
      <c r="I87" t="s">
        <v>24</v>
      </c>
    </row>
    <row r="88" spans="1:9" x14ac:dyDescent="0.2">
      <c r="A88" t="s">
        <v>56</v>
      </c>
      <c r="B88" t="s">
        <v>15</v>
      </c>
      <c r="C88" t="s">
        <v>57</v>
      </c>
      <c r="D88" t="s">
        <v>57</v>
      </c>
      <c r="E88" t="s">
        <v>22</v>
      </c>
      <c r="F88" t="s">
        <v>22</v>
      </c>
      <c r="G88" t="s">
        <v>23</v>
      </c>
      <c r="H88" s="10">
        <v>4</v>
      </c>
      <c r="I88" t="s">
        <v>24</v>
      </c>
    </row>
    <row r="89" spans="1:9" x14ac:dyDescent="0.2">
      <c r="A89" t="s">
        <v>56</v>
      </c>
      <c r="B89" t="s">
        <v>15</v>
      </c>
      <c r="C89" t="s">
        <v>58</v>
      </c>
      <c r="D89" t="s">
        <v>58</v>
      </c>
      <c r="E89" t="s">
        <v>59</v>
      </c>
      <c r="F89" t="s">
        <v>59</v>
      </c>
      <c r="G89" t="s">
        <v>23</v>
      </c>
      <c r="H89" s="10">
        <v>4</v>
      </c>
      <c r="I89" t="s">
        <v>24</v>
      </c>
    </row>
    <row r="90" spans="1:9" x14ac:dyDescent="0.2">
      <c r="A90" t="s">
        <v>60</v>
      </c>
      <c r="B90" t="s">
        <v>15</v>
      </c>
      <c r="C90" t="s">
        <v>18</v>
      </c>
      <c r="D90" t="s">
        <v>18</v>
      </c>
      <c r="F90" t="s">
        <v>1848</v>
      </c>
      <c r="H90" s="10">
        <v>4</v>
      </c>
    </row>
    <row r="91" spans="1:9" x14ac:dyDescent="0.2">
      <c r="A91" t="s">
        <v>60</v>
      </c>
      <c r="B91" t="s">
        <v>15</v>
      </c>
      <c r="C91" t="s">
        <v>19</v>
      </c>
      <c r="D91" t="s">
        <v>19</v>
      </c>
      <c r="F91" t="s">
        <v>1848</v>
      </c>
      <c r="H91" s="10">
        <v>2</v>
      </c>
    </row>
    <row r="92" spans="1:9" x14ac:dyDescent="0.2">
      <c r="A92" t="s">
        <v>60</v>
      </c>
      <c r="B92" t="s">
        <v>15</v>
      </c>
      <c r="C92" t="s">
        <v>43</v>
      </c>
      <c r="D92" t="s">
        <v>43</v>
      </c>
      <c r="E92" t="s">
        <v>22</v>
      </c>
      <c r="F92" t="s">
        <v>22</v>
      </c>
      <c r="G92" t="s">
        <v>23</v>
      </c>
      <c r="H92" s="10">
        <v>4</v>
      </c>
      <c r="I92" t="s">
        <v>24</v>
      </c>
    </row>
    <row r="93" spans="1:9" x14ac:dyDescent="0.2">
      <c r="A93" t="s">
        <v>60</v>
      </c>
      <c r="B93" t="s">
        <v>15</v>
      </c>
      <c r="C93" t="s">
        <v>21</v>
      </c>
      <c r="D93" t="s">
        <v>21</v>
      </c>
      <c r="E93" t="s">
        <v>22</v>
      </c>
      <c r="F93" t="s">
        <v>22</v>
      </c>
      <c r="G93" t="s">
        <v>23</v>
      </c>
      <c r="H93" s="10">
        <v>6</v>
      </c>
      <c r="I93" t="s">
        <v>24</v>
      </c>
    </row>
    <row r="94" spans="1:9" x14ac:dyDescent="0.2">
      <c r="A94" t="s">
        <v>60</v>
      </c>
      <c r="B94" t="s">
        <v>15</v>
      </c>
      <c r="C94" t="s">
        <v>25</v>
      </c>
      <c r="D94" t="s">
        <v>25</v>
      </c>
      <c r="E94" t="s">
        <v>22</v>
      </c>
      <c r="F94" t="s">
        <v>22</v>
      </c>
      <c r="G94" t="s">
        <v>23</v>
      </c>
      <c r="H94" s="10">
        <v>8</v>
      </c>
      <c r="I94" t="s">
        <v>24</v>
      </c>
    </row>
    <row r="95" spans="1:9" x14ac:dyDescent="0.2">
      <c r="A95" t="s">
        <v>60</v>
      </c>
      <c r="B95" t="s">
        <v>15</v>
      </c>
      <c r="C95" t="s">
        <v>28</v>
      </c>
      <c r="D95" t="s">
        <v>29</v>
      </c>
      <c r="E95" t="s">
        <v>30</v>
      </c>
      <c r="F95" t="s">
        <v>1850</v>
      </c>
      <c r="G95" t="s">
        <v>32</v>
      </c>
      <c r="H95" s="10">
        <v>6</v>
      </c>
      <c r="I95" t="s">
        <v>24</v>
      </c>
    </row>
    <row r="96" spans="1:9" x14ac:dyDescent="0.2">
      <c r="A96" t="s">
        <v>60</v>
      </c>
      <c r="B96" t="s">
        <v>15</v>
      </c>
      <c r="C96" t="s">
        <v>33</v>
      </c>
      <c r="D96" t="s">
        <v>34</v>
      </c>
      <c r="E96" t="s">
        <v>35</v>
      </c>
      <c r="F96" t="s">
        <v>1849</v>
      </c>
      <c r="H96" s="10">
        <v>2</v>
      </c>
    </row>
    <row r="97" spans="1:9" x14ac:dyDescent="0.2">
      <c r="A97" t="s">
        <v>60</v>
      </c>
      <c r="B97" t="s">
        <v>15</v>
      </c>
      <c r="C97" t="s">
        <v>41</v>
      </c>
      <c r="D97" t="s">
        <v>41</v>
      </c>
      <c r="E97" t="s">
        <v>42</v>
      </c>
      <c r="F97" t="s">
        <v>1850</v>
      </c>
      <c r="G97" t="s">
        <v>23</v>
      </c>
      <c r="H97" s="10">
        <v>2</v>
      </c>
    </row>
    <row r="98" spans="1:9" x14ac:dyDescent="0.2">
      <c r="A98" t="s">
        <v>60</v>
      </c>
      <c r="B98" t="s">
        <v>15</v>
      </c>
      <c r="C98" t="s">
        <v>33</v>
      </c>
      <c r="D98" t="s">
        <v>61</v>
      </c>
      <c r="E98" t="s">
        <v>62</v>
      </c>
      <c r="F98" t="s">
        <v>1849</v>
      </c>
      <c r="G98" t="s">
        <v>64</v>
      </c>
      <c r="H98" s="10">
        <v>4</v>
      </c>
      <c r="I98" t="s">
        <v>24</v>
      </c>
    </row>
    <row r="99" spans="1:9" x14ac:dyDescent="0.2">
      <c r="A99" t="s">
        <v>60</v>
      </c>
      <c r="B99" t="s">
        <v>15</v>
      </c>
      <c r="C99" t="s">
        <v>65</v>
      </c>
      <c r="D99" t="s">
        <v>65</v>
      </c>
      <c r="E99" t="s">
        <v>66</v>
      </c>
      <c r="F99" t="s">
        <v>66</v>
      </c>
      <c r="G99" t="s">
        <v>23</v>
      </c>
      <c r="H99" s="10">
        <v>8</v>
      </c>
      <c r="I99" t="s">
        <v>24</v>
      </c>
    </row>
    <row r="100" spans="1:9" x14ac:dyDescent="0.2">
      <c r="A100" t="s">
        <v>67</v>
      </c>
      <c r="B100" t="s">
        <v>15</v>
      </c>
      <c r="C100" t="s">
        <v>18</v>
      </c>
      <c r="D100" t="s">
        <v>18</v>
      </c>
      <c r="F100" t="s">
        <v>1848</v>
      </c>
      <c r="H100" s="10">
        <v>4</v>
      </c>
    </row>
    <row r="101" spans="1:9" x14ac:dyDescent="0.2">
      <c r="A101" t="s">
        <v>67</v>
      </c>
      <c r="B101" t="s">
        <v>15</v>
      </c>
      <c r="C101" t="s">
        <v>19</v>
      </c>
      <c r="D101" t="s">
        <v>19</v>
      </c>
      <c r="F101" t="s">
        <v>1848</v>
      </c>
      <c r="H101" s="10">
        <v>6</v>
      </c>
    </row>
    <row r="102" spans="1:9" x14ac:dyDescent="0.2">
      <c r="A102" t="s">
        <v>67</v>
      </c>
      <c r="B102" t="s">
        <v>15</v>
      </c>
      <c r="C102" t="s">
        <v>20</v>
      </c>
      <c r="D102" t="s">
        <v>20</v>
      </c>
      <c r="F102" t="s">
        <v>1848</v>
      </c>
      <c r="H102" s="10">
        <v>4</v>
      </c>
    </row>
    <row r="103" spans="1:9" x14ac:dyDescent="0.2">
      <c r="A103" t="s">
        <v>67</v>
      </c>
      <c r="B103" t="s">
        <v>15</v>
      </c>
      <c r="C103" t="s">
        <v>38</v>
      </c>
      <c r="D103" t="s">
        <v>38</v>
      </c>
      <c r="E103" t="s">
        <v>22</v>
      </c>
      <c r="F103" t="s">
        <v>22</v>
      </c>
      <c r="G103" t="s">
        <v>23</v>
      </c>
      <c r="H103" s="10">
        <v>2</v>
      </c>
      <c r="I103" t="s">
        <v>24</v>
      </c>
    </row>
    <row r="104" spans="1:9" x14ac:dyDescent="0.2">
      <c r="A104" t="s">
        <v>67</v>
      </c>
      <c r="B104" t="s">
        <v>15</v>
      </c>
      <c r="C104" t="s">
        <v>21</v>
      </c>
      <c r="D104" t="s">
        <v>21</v>
      </c>
      <c r="E104" t="s">
        <v>22</v>
      </c>
      <c r="F104" t="s">
        <v>22</v>
      </c>
      <c r="G104" t="s">
        <v>23</v>
      </c>
      <c r="H104" s="10">
        <v>4</v>
      </c>
      <c r="I104" t="s">
        <v>24</v>
      </c>
    </row>
    <row r="105" spans="1:9" x14ac:dyDescent="0.2">
      <c r="A105" t="s">
        <v>67</v>
      </c>
      <c r="B105" t="s">
        <v>15</v>
      </c>
      <c r="C105" t="s">
        <v>25</v>
      </c>
      <c r="D105" t="s">
        <v>25</v>
      </c>
      <c r="E105" t="s">
        <v>22</v>
      </c>
      <c r="F105" t="s">
        <v>22</v>
      </c>
      <c r="G105" t="s">
        <v>23</v>
      </c>
      <c r="H105" s="10">
        <v>8</v>
      </c>
      <c r="I105" t="s">
        <v>24</v>
      </c>
    </row>
    <row r="106" spans="1:9" x14ac:dyDescent="0.2">
      <c r="A106" t="s">
        <v>67</v>
      </c>
      <c r="B106" t="s">
        <v>15</v>
      </c>
      <c r="C106" t="s">
        <v>28</v>
      </c>
      <c r="D106" t="s">
        <v>29</v>
      </c>
      <c r="E106" t="s">
        <v>30</v>
      </c>
      <c r="F106" t="s">
        <v>1850</v>
      </c>
      <c r="G106" t="s">
        <v>32</v>
      </c>
      <c r="H106" s="10">
        <v>2</v>
      </c>
      <c r="I106" t="s">
        <v>24</v>
      </c>
    </row>
    <row r="107" spans="1:9" x14ac:dyDescent="0.2">
      <c r="A107" t="s">
        <v>67</v>
      </c>
      <c r="B107" t="s">
        <v>15</v>
      </c>
      <c r="C107" t="s">
        <v>33</v>
      </c>
      <c r="D107" t="s">
        <v>34</v>
      </c>
      <c r="E107" t="s">
        <v>35</v>
      </c>
      <c r="F107" t="s">
        <v>1849</v>
      </c>
      <c r="H107" s="10">
        <v>6</v>
      </c>
    </row>
    <row r="108" spans="1:9" x14ac:dyDescent="0.2">
      <c r="A108" t="s">
        <v>67</v>
      </c>
      <c r="B108" t="s">
        <v>15</v>
      </c>
      <c r="C108" t="s">
        <v>41</v>
      </c>
      <c r="D108" t="s">
        <v>41</v>
      </c>
      <c r="E108" t="s">
        <v>42</v>
      </c>
      <c r="F108" t="s">
        <v>1850</v>
      </c>
      <c r="G108" t="s">
        <v>23</v>
      </c>
      <c r="H108" s="10">
        <v>6</v>
      </c>
    </row>
    <row r="109" spans="1:9" x14ac:dyDescent="0.2">
      <c r="A109" t="s">
        <v>67</v>
      </c>
      <c r="B109" t="s">
        <v>15</v>
      </c>
      <c r="C109" t="s">
        <v>33</v>
      </c>
      <c r="D109" t="s">
        <v>33</v>
      </c>
      <c r="E109" t="s">
        <v>45</v>
      </c>
      <c r="F109" t="s">
        <v>1849</v>
      </c>
      <c r="G109" t="s">
        <v>23</v>
      </c>
      <c r="H109" s="10">
        <v>2</v>
      </c>
      <c r="I109" t="s">
        <v>24</v>
      </c>
    </row>
    <row r="110" spans="1:9" x14ac:dyDescent="0.2">
      <c r="A110" t="s">
        <v>68</v>
      </c>
      <c r="B110" t="s">
        <v>15</v>
      </c>
      <c r="C110" t="s">
        <v>17</v>
      </c>
      <c r="D110" t="s">
        <v>17</v>
      </c>
      <c r="F110" t="s">
        <v>1847</v>
      </c>
      <c r="H110" s="10">
        <v>4</v>
      </c>
    </row>
    <row r="111" spans="1:9" x14ac:dyDescent="0.2">
      <c r="A111" t="s">
        <v>68</v>
      </c>
      <c r="B111" t="s">
        <v>15</v>
      </c>
      <c r="C111" t="s">
        <v>18</v>
      </c>
      <c r="D111" t="s">
        <v>18</v>
      </c>
      <c r="F111" t="s">
        <v>1848</v>
      </c>
      <c r="H111" s="10">
        <v>4</v>
      </c>
    </row>
    <row r="112" spans="1:9" x14ac:dyDescent="0.2">
      <c r="A112" t="s">
        <v>68</v>
      </c>
      <c r="B112" t="s">
        <v>15</v>
      </c>
      <c r="C112" t="s">
        <v>19</v>
      </c>
      <c r="D112" t="s">
        <v>19</v>
      </c>
      <c r="F112" t="s">
        <v>1848</v>
      </c>
      <c r="H112" s="10">
        <v>4</v>
      </c>
    </row>
    <row r="113" spans="1:9" x14ac:dyDescent="0.2">
      <c r="A113" t="s">
        <v>68</v>
      </c>
      <c r="B113" t="s">
        <v>15</v>
      </c>
      <c r="C113" t="s">
        <v>20</v>
      </c>
      <c r="D113" t="s">
        <v>20</v>
      </c>
      <c r="F113" t="s">
        <v>1848</v>
      </c>
      <c r="H113" s="10">
        <v>4</v>
      </c>
    </row>
    <row r="114" spans="1:9" x14ac:dyDescent="0.2">
      <c r="A114" t="s">
        <v>68</v>
      </c>
      <c r="B114" t="s">
        <v>15</v>
      </c>
      <c r="C114" t="s">
        <v>21</v>
      </c>
      <c r="D114" t="s">
        <v>21</v>
      </c>
      <c r="E114" t="s">
        <v>22</v>
      </c>
      <c r="F114" t="s">
        <v>22</v>
      </c>
      <c r="G114" t="s">
        <v>23</v>
      </c>
      <c r="H114" s="10">
        <v>4</v>
      </c>
      <c r="I114" t="s">
        <v>24</v>
      </c>
    </row>
    <row r="115" spans="1:9" x14ac:dyDescent="0.2">
      <c r="A115" t="s">
        <v>68</v>
      </c>
      <c r="B115" t="s">
        <v>15</v>
      </c>
      <c r="C115" t="s">
        <v>25</v>
      </c>
      <c r="D115" t="s">
        <v>25</v>
      </c>
      <c r="E115" t="s">
        <v>22</v>
      </c>
      <c r="F115" t="s">
        <v>22</v>
      </c>
      <c r="G115" t="s">
        <v>23</v>
      </c>
      <c r="H115" s="10">
        <v>4</v>
      </c>
      <c r="I115" t="s">
        <v>24</v>
      </c>
    </row>
    <row r="116" spans="1:9" x14ac:dyDescent="0.2">
      <c r="A116" t="s">
        <v>68</v>
      </c>
      <c r="B116" t="s">
        <v>15</v>
      </c>
      <c r="C116" t="s">
        <v>65</v>
      </c>
      <c r="D116" t="s">
        <v>65</v>
      </c>
      <c r="E116" t="s">
        <v>66</v>
      </c>
      <c r="F116" t="s">
        <v>66</v>
      </c>
      <c r="G116" t="s">
        <v>23</v>
      </c>
      <c r="H116" s="10">
        <v>8</v>
      </c>
      <c r="I116" t="s">
        <v>24</v>
      </c>
    </row>
    <row r="117" spans="1:9" x14ac:dyDescent="0.2">
      <c r="A117" t="s">
        <v>68</v>
      </c>
      <c r="B117" t="s">
        <v>15</v>
      </c>
      <c r="C117" t="s">
        <v>28</v>
      </c>
      <c r="D117" t="s">
        <v>29</v>
      </c>
      <c r="E117" t="s">
        <v>30</v>
      </c>
      <c r="F117" t="s">
        <v>1850</v>
      </c>
      <c r="G117" t="s">
        <v>32</v>
      </c>
      <c r="H117" s="10">
        <v>2</v>
      </c>
      <c r="I117" t="s">
        <v>24</v>
      </c>
    </row>
    <row r="118" spans="1:9" x14ac:dyDescent="0.2">
      <c r="A118" t="s">
        <v>68</v>
      </c>
      <c r="B118" t="s">
        <v>15</v>
      </c>
      <c r="C118" t="s">
        <v>33</v>
      </c>
      <c r="D118" t="s">
        <v>34</v>
      </c>
      <c r="E118" t="s">
        <v>35</v>
      </c>
      <c r="F118" t="s">
        <v>1849</v>
      </c>
      <c r="H118" s="10">
        <v>6</v>
      </c>
    </row>
    <row r="119" spans="1:9" x14ac:dyDescent="0.2">
      <c r="A119" t="s">
        <v>68</v>
      </c>
      <c r="B119" t="s">
        <v>15</v>
      </c>
      <c r="C119" t="s">
        <v>40</v>
      </c>
      <c r="D119" t="s">
        <v>40</v>
      </c>
      <c r="F119" t="s">
        <v>1848</v>
      </c>
      <c r="H119" s="10">
        <v>2</v>
      </c>
    </row>
    <row r="120" spans="1:9" x14ac:dyDescent="0.2">
      <c r="A120" t="s">
        <v>68</v>
      </c>
      <c r="B120" t="s">
        <v>15</v>
      </c>
      <c r="C120" t="s">
        <v>38</v>
      </c>
      <c r="D120" t="s">
        <v>38</v>
      </c>
      <c r="E120" t="s">
        <v>22</v>
      </c>
      <c r="F120" t="s">
        <v>22</v>
      </c>
      <c r="G120" t="s">
        <v>23</v>
      </c>
      <c r="H120" s="10">
        <v>2</v>
      </c>
      <c r="I120" t="s">
        <v>24</v>
      </c>
    </row>
    <row r="121" spans="1:9" x14ac:dyDescent="0.2">
      <c r="A121" t="s">
        <v>69</v>
      </c>
      <c r="B121" t="s">
        <v>15</v>
      </c>
      <c r="C121" t="s">
        <v>17</v>
      </c>
      <c r="D121" t="s">
        <v>17</v>
      </c>
      <c r="F121" t="s">
        <v>1847</v>
      </c>
      <c r="H121" s="10">
        <v>8</v>
      </c>
    </row>
    <row r="122" spans="1:9" x14ac:dyDescent="0.2">
      <c r="A122" t="s">
        <v>69</v>
      </c>
      <c r="B122" t="s">
        <v>15</v>
      </c>
      <c r="C122" t="s">
        <v>18</v>
      </c>
      <c r="D122" t="s">
        <v>18</v>
      </c>
      <c r="F122" t="s">
        <v>1848</v>
      </c>
      <c r="H122" s="10">
        <v>4</v>
      </c>
    </row>
    <row r="123" spans="1:9" x14ac:dyDescent="0.2">
      <c r="A123" t="s">
        <v>69</v>
      </c>
      <c r="B123" t="s">
        <v>15</v>
      </c>
      <c r="C123" t="s">
        <v>19</v>
      </c>
      <c r="D123" t="s">
        <v>19</v>
      </c>
      <c r="F123" t="s">
        <v>1848</v>
      </c>
      <c r="H123" s="10">
        <v>4</v>
      </c>
    </row>
    <row r="124" spans="1:9" x14ac:dyDescent="0.2">
      <c r="A124" t="s">
        <v>69</v>
      </c>
      <c r="B124" t="s">
        <v>15</v>
      </c>
      <c r="C124" t="s">
        <v>20</v>
      </c>
      <c r="D124" t="s">
        <v>20</v>
      </c>
      <c r="F124" t="s">
        <v>1848</v>
      </c>
      <c r="H124" s="10">
        <v>2</v>
      </c>
    </row>
    <row r="125" spans="1:9" x14ac:dyDescent="0.2">
      <c r="A125" t="s">
        <v>69</v>
      </c>
      <c r="B125" t="s">
        <v>15</v>
      </c>
      <c r="C125" t="s">
        <v>25</v>
      </c>
      <c r="D125" t="s">
        <v>25</v>
      </c>
      <c r="E125" t="s">
        <v>22</v>
      </c>
      <c r="F125" t="s">
        <v>22</v>
      </c>
      <c r="G125" t="s">
        <v>23</v>
      </c>
      <c r="H125" s="10">
        <v>8</v>
      </c>
      <c r="I125" t="s">
        <v>24</v>
      </c>
    </row>
    <row r="126" spans="1:9" x14ac:dyDescent="0.2">
      <c r="A126" t="s">
        <v>69</v>
      </c>
      <c r="B126" t="s">
        <v>15</v>
      </c>
      <c r="C126" t="s">
        <v>28</v>
      </c>
      <c r="D126" t="s">
        <v>29</v>
      </c>
      <c r="E126" t="s">
        <v>30</v>
      </c>
      <c r="F126" t="s">
        <v>1850</v>
      </c>
      <c r="G126" t="s">
        <v>32</v>
      </c>
      <c r="H126" s="10">
        <v>2</v>
      </c>
      <c r="I126" t="s">
        <v>24</v>
      </c>
    </row>
    <row r="127" spans="1:9" x14ac:dyDescent="0.2">
      <c r="A127" t="s">
        <v>69</v>
      </c>
      <c r="B127" t="s">
        <v>15</v>
      </c>
      <c r="C127" t="s">
        <v>33</v>
      </c>
      <c r="D127" t="s">
        <v>34</v>
      </c>
      <c r="E127" t="s">
        <v>35</v>
      </c>
      <c r="F127" t="s">
        <v>1849</v>
      </c>
      <c r="H127" s="10">
        <v>2</v>
      </c>
    </row>
    <row r="128" spans="1:9" x14ac:dyDescent="0.2">
      <c r="A128" t="s">
        <v>69</v>
      </c>
      <c r="B128" t="s">
        <v>15</v>
      </c>
      <c r="C128" t="s">
        <v>38</v>
      </c>
      <c r="D128" t="s">
        <v>38</v>
      </c>
      <c r="E128" t="s">
        <v>22</v>
      </c>
      <c r="F128" t="s">
        <v>22</v>
      </c>
      <c r="G128" t="s">
        <v>23</v>
      </c>
      <c r="H128" s="10">
        <v>2</v>
      </c>
      <c r="I128" t="s">
        <v>24</v>
      </c>
    </row>
    <row r="129" spans="1:9" x14ac:dyDescent="0.2">
      <c r="A129" t="s">
        <v>69</v>
      </c>
      <c r="B129" t="s">
        <v>15</v>
      </c>
      <c r="C129" t="s">
        <v>40</v>
      </c>
      <c r="D129" t="s">
        <v>40</v>
      </c>
      <c r="F129" t="s">
        <v>1848</v>
      </c>
      <c r="H129" s="10">
        <v>2</v>
      </c>
    </row>
    <row r="130" spans="1:9" x14ac:dyDescent="0.2">
      <c r="A130" t="s">
        <v>70</v>
      </c>
      <c r="B130" t="s">
        <v>15</v>
      </c>
      <c r="C130" t="s">
        <v>18</v>
      </c>
      <c r="D130" t="s">
        <v>18</v>
      </c>
      <c r="F130" t="s">
        <v>1848</v>
      </c>
      <c r="H130" s="10">
        <v>4</v>
      </c>
    </row>
    <row r="131" spans="1:9" x14ac:dyDescent="0.2">
      <c r="A131" t="s">
        <v>70</v>
      </c>
      <c r="B131" t="s">
        <v>15</v>
      </c>
      <c r="C131" t="s">
        <v>19</v>
      </c>
      <c r="D131" t="s">
        <v>19</v>
      </c>
      <c r="F131" t="s">
        <v>1848</v>
      </c>
      <c r="H131" s="10">
        <v>6</v>
      </c>
    </row>
    <row r="132" spans="1:9" x14ac:dyDescent="0.2">
      <c r="A132" t="s">
        <v>70</v>
      </c>
      <c r="B132" t="s">
        <v>15</v>
      </c>
      <c r="C132" t="s">
        <v>20</v>
      </c>
      <c r="D132" t="s">
        <v>20</v>
      </c>
      <c r="F132" t="s">
        <v>1848</v>
      </c>
      <c r="H132" s="10">
        <v>4</v>
      </c>
    </row>
    <row r="133" spans="1:9" x14ac:dyDescent="0.2">
      <c r="A133" t="s">
        <v>70</v>
      </c>
      <c r="B133" t="s">
        <v>15</v>
      </c>
      <c r="C133" t="s">
        <v>21</v>
      </c>
      <c r="D133" t="s">
        <v>21</v>
      </c>
      <c r="E133" t="s">
        <v>22</v>
      </c>
      <c r="F133" t="s">
        <v>22</v>
      </c>
      <c r="G133" t="s">
        <v>23</v>
      </c>
      <c r="H133" s="10">
        <v>8</v>
      </c>
      <c r="I133" t="s">
        <v>24</v>
      </c>
    </row>
    <row r="134" spans="1:9" x14ac:dyDescent="0.2">
      <c r="A134" t="s">
        <v>70</v>
      </c>
      <c r="B134" t="s">
        <v>15</v>
      </c>
      <c r="C134" t="s">
        <v>25</v>
      </c>
      <c r="D134" t="s">
        <v>25</v>
      </c>
      <c r="E134" t="s">
        <v>22</v>
      </c>
      <c r="F134" t="s">
        <v>22</v>
      </c>
      <c r="G134" t="s">
        <v>23</v>
      </c>
      <c r="H134" s="10">
        <v>8</v>
      </c>
      <c r="I134" t="s">
        <v>24</v>
      </c>
    </row>
    <row r="135" spans="1:9" x14ac:dyDescent="0.2">
      <c r="A135" t="s">
        <v>70</v>
      </c>
      <c r="B135" t="s">
        <v>15</v>
      </c>
      <c r="C135" t="s">
        <v>65</v>
      </c>
      <c r="D135" t="s">
        <v>65</v>
      </c>
      <c r="E135" t="s">
        <v>66</v>
      </c>
      <c r="F135" t="s">
        <v>66</v>
      </c>
      <c r="G135" t="s">
        <v>23</v>
      </c>
      <c r="H135" s="10">
        <v>4</v>
      </c>
      <c r="I135" t="s">
        <v>24</v>
      </c>
    </row>
    <row r="136" spans="1:9" x14ac:dyDescent="0.2">
      <c r="A136" t="s">
        <v>70</v>
      </c>
      <c r="B136" t="s">
        <v>15</v>
      </c>
      <c r="C136" t="s">
        <v>28</v>
      </c>
      <c r="D136" t="s">
        <v>29</v>
      </c>
      <c r="E136" t="s">
        <v>30</v>
      </c>
      <c r="F136" t="s">
        <v>1850</v>
      </c>
      <c r="G136" t="s">
        <v>32</v>
      </c>
      <c r="H136" s="10">
        <v>4</v>
      </c>
      <c r="I136" t="s">
        <v>24</v>
      </c>
    </row>
    <row r="137" spans="1:9" x14ac:dyDescent="0.2">
      <c r="A137" t="s">
        <v>70</v>
      </c>
      <c r="B137" t="s">
        <v>15</v>
      </c>
      <c r="C137" t="s">
        <v>33</v>
      </c>
      <c r="D137" t="s">
        <v>34</v>
      </c>
      <c r="E137" t="s">
        <v>35</v>
      </c>
      <c r="F137" t="s">
        <v>1849</v>
      </c>
      <c r="H137" s="10">
        <v>4</v>
      </c>
    </row>
    <row r="138" spans="1:9" x14ac:dyDescent="0.2">
      <c r="A138" t="s">
        <v>70</v>
      </c>
      <c r="B138" t="s">
        <v>15</v>
      </c>
      <c r="C138" t="s">
        <v>33</v>
      </c>
      <c r="D138" t="s">
        <v>33</v>
      </c>
      <c r="E138" t="s">
        <v>45</v>
      </c>
      <c r="F138" t="s">
        <v>1849</v>
      </c>
      <c r="G138" t="s">
        <v>23</v>
      </c>
      <c r="H138" s="10">
        <v>2</v>
      </c>
      <c r="I138" t="s">
        <v>24</v>
      </c>
    </row>
    <row r="139" spans="1:9" x14ac:dyDescent="0.2">
      <c r="A139" t="s">
        <v>71</v>
      </c>
      <c r="B139" t="s">
        <v>15</v>
      </c>
      <c r="C139" t="s">
        <v>17</v>
      </c>
      <c r="D139" t="s">
        <v>17</v>
      </c>
      <c r="F139" t="s">
        <v>1847</v>
      </c>
      <c r="H139" s="10">
        <v>38.75</v>
      </c>
    </row>
    <row r="140" spans="1:9" x14ac:dyDescent="0.2">
      <c r="A140" t="s">
        <v>71</v>
      </c>
      <c r="B140" t="s">
        <v>15</v>
      </c>
      <c r="C140" t="s">
        <v>52</v>
      </c>
      <c r="D140" t="s">
        <v>52</v>
      </c>
      <c r="E140" t="s">
        <v>53</v>
      </c>
      <c r="F140" t="s">
        <v>22</v>
      </c>
      <c r="G140" t="s">
        <v>32</v>
      </c>
      <c r="H140" s="10">
        <v>0</v>
      </c>
    </row>
    <row r="141" spans="1:9" x14ac:dyDescent="0.2">
      <c r="A141" t="s">
        <v>71</v>
      </c>
      <c r="B141" t="s">
        <v>15</v>
      </c>
      <c r="C141" t="s">
        <v>18</v>
      </c>
      <c r="D141" t="s">
        <v>18</v>
      </c>
      <c r="F141" t="s">
        <v>1848</v>
      </c>
      <c r="H141" s="10">
        <v>0</v>
      </c>
    </row>
    <row r="142" spans="1:9" x14ac:dyDescent="0.2">
      <c r="A142" t="s">
        <v>72</v>
      </c>
      <c r="B142" t="s">
        <v>15</v>
      </c>
      <c r="C142" t="s">
        <v>18</v>
      </c>
      <c r="D142" t="s">
        <v>18</v>
      </c>
      <c r="F142" t="s">
        <v>1848</v>
      </c>
      <c r="H142" s="10">
        <v>4</v>
      </c>
    </row>
    <row r="143" spans="1:9" x14ac:dyDescent="0.2">
      <c r="A143" t="s">
        <v>72</v>
      </c>
      <c r="B143" t="s">
        <v>15</v>
      </c>
      <c r="C143" t="s">
        <v>19</v>
      </c>
      <c r="D143" t="s">
        <v>19</v>
      </c>
      <c r="F143" t="s">
        <v>1848</v>
      </c>
      <c r="H143" s="10">
        <v>4</v>
      </c>
    </row>
    <row r="144" spans="1:9" x14ac:dyDescent="0.2">
      <c r="A144" t="s">
        <v>72</v>
      </c>
      <c r="B144" t="s">
        <v>15</v>
      </c>
      <c r="C144" t="s">
        <v>25</v>
      </c>
      <c r="D144" t="s">
        <v>25</v>
      </c>
      <c r="E144" t="s">
        <v>22</v>
      </c>
      <c r="F144" t="s">
        <v>22</v>
      </c>
      <c r="G144" t="s">
        <v>23</v>
      </c>
      <c r="H144" s="10">
        <v>10</v>
      </c>
      <c r="I144" t="s">
        <v>24</v>
      </c>
    </row>
    <row r="145" spans="1:9" x14ac:dyDescent="0.2">
      <c r="A145" t="s">
        <v>72</v>
      </c>
      <c r="B145" t="s">
        <v>15</v>
      </c>
      <c r="C145" t="s">
        <v>65</v>
      </c>
      <c r="D145" t="s">
        <v>65</v>
      </c>
      <c r="E145" t="s">
        <v>66</v>
      </c>
      <c r="F145" t="s">
        <v>66</v>
      </c>
      <c r="G145" t="s">
        <v>23</v>
      </c>
      <c r="H145" s="10">
        <v>4</v>
      </c>
      <c r="I145" t="s">
        <v>24</v>
      </c>
    </row>
    <row r="146" spans="1:9" x14ac:dyDescent="0.2">
      <c r="A146" t="s">
        <v>72</v>
      </c>
      <c r="B146" t="s">
        <v>15</v>
      </c>
      <c r="C146" t="s">
        <v>41</v>
      </c>
      <c r="D146" t="s">
        <v>41</v>
      </c>
      <c r="E146" t="s">
        <v>42</v>
      </c>
      <c r="F146" t="s">
        <v>1850</v>
      </c>
      <c r="G146" t="s">
        <v>23</v>
      </c>
      <c r="H146" s="10">
        <v>2</v>
      </c>
    </row>
    <row r="147" spans="1:9" x14ac:dyDescent="0.2">
      <c r="A147" t="s">
        <v>72</v>
      </c>
      <c r="B147" t="s">
        <v>15</v>
      </c>
      <c r="C147" t="s">
        <v>73</v>
      </c>
      <c r="D147" t="s">
        <v>73</v>
      </c>
      <c r="E147" t="s">
        <v>45</v>
      </c>
      <c r="F147" t="s">
        <v>1849</v>
      </c>
      <c r="G147" t="s">
        <v>23</v>
      </c>
      <c r="H147" s="10">
        <v>8</v>
      </c>
      <c r="I147" t="s">
        <v>24</v>
      </c>
    </row>
    <row r="148" spans="1:9" x14ac:dyDescent="0.2">
      <c r="A148" t="s">
        <v>72</v>
      </c>
      <c r="B148" t="s">
        <v>15</v>
      </c>
      <c r="C148" t="s">
        <v>40</v>
      </c>
      <c r="D148" t="s">
        <v>40</v>
      </c>
      <c r="F148" t="s">
        <v>1848</v>
      </c>
      <c r="H148" s="10">
        <v>2</v>
      </c>
    </row>
    <row r="149" spans="1:9" x14ac:dyDescent="0.2">
      <c r="A149" t="s">
        <v>72</v>
      </c>
      <c r="B149" t="s">
        <v>15</v>
      </c>
      <c r="C149" t="s">
        <v>38</v>
      </c>
      <c r="D149" t="s">
        <v>38</v>
      </c>
      <c r="E149" t="s">
        <v>22</v>
      </c>
      <c r="F149" t="s">
        <v>22</v>
      </c>
      <c r="G149" t="s">
        <v>23</v>
      </c>
      <c r="H149" s="10">
        <v>4</v>
      </c>
      <c r="I149" t="s">
        <v>24</v>
      </c>
    </row>
    <row r="150" spans="1:9" x14ac:dyDescent="0.2">
      <c r="A150" t="s">
        <v>74</v>
      </c>
      <c r="B150" t="s">
        <v>15</v>
      </c>
      <c r="C150" t="s">
        <v>18</v>
      </c>
      <c r="D150" t="s">
        <v>18</v>
      </c>
      <c r="F150" t="s">
        <v>1848</v>
      </c>
      <c r="H150" s="10">
        <v>4</v>
      </c>
    </row>
    <row r="151" spans="1:9" x14ac:dyDescent="0.2">
      <c r="A151" t="s">
        <v>74</v>
      </c>
      <c r="B151" t="s">
        <v>15</v>
      </c>
      <c r="C151" t="s">
        <v>19</v>
      </c>
      <c r="D151" t="s">
        <v>19</v>
      </c>
      <c r="F151" t="s">
        <v>1848</v>
      </c>
      <c r="H151" s="10">
        <v>4</v>
      </c>
    </row>
    <row r="152" spans="1:9" x14ac:dyDescent="0.2">
      <c r="A152" t="s">
        <v>74</v>
      </c>
      <c r="B152" t="s">
        <v>15</v>
      </c>
      <c r="C152" t="s">
        <v>20</v>
      </c>
      <c r="D152" t="s">
        <v>20</v>
      </c>
      <c r="F152" t="s">
        <v>1848</v>
      </c>
      <c r="H152" s="10">
        <v>4</v>
      </c>
    </row>
    <row r="153" spans="1:9" x14ac:dyDescent="0.2">
      <c r="A153" t="s">
        <v>74</v>
      </c>
      <c r="B153" t="s">
        <v>15</v>
      </c>
      <c r="C153" t="s">
        <v>40</v>
      </c>
      <c r="D153" t="s">
        <v>40</v>
      </c>
      <c r="F153" t="s">
        <v>1848</v>
      </c>
      <c r="H153" s="10">
        <v>6</v>
      </c>
    </row>
    <row r="154" spans="1:9" x14ac:dyDescent="0.2">
      <c r="A154" t="s">
        <v>74</v>
      </c>
      <c r="B154" t="s">
        <v>15</v>
      </c>
      <c r="C154" t="s">
        <v>38</v>
      </c>
      <c r="D154" t="s">
        <v>38</v>
      </c>
      <c r="E154" t="s">
        <v>22</v>
      </c>
      <c r="F154" t="s">
        <v>22</v>
      </c>
      <c r="G154" t="s">
        <v>23</v>
      </c>
      <c r="H154" s="10">
        <v>0</v>
      </c>
      <c r="I154" t="s">
        <v>24</v>
      </c>
    </row>
    <row r="155" spans="1:9" x14ac:dyDescent="0.2">
      <c r="A155" t="s">
        <v>74</v>
      </c>
      <c r="B155" t="s">
        <v>15</v>
      </c>
      <c r="C155" t="s">
        <v>21</v>
      </c>
      <c r="D155" t="s">
        <v>21</v>
      </c>
      <c r="E155" t="s">
        <v>22</v>
      </c>
      <c r="F155" t="s">
        <v>22</v>
      </c>
      <c r="G155" t="s">
        <v>23</v>
      </c>
      <c r="H155" s="10">
        <v>0</v>
      </c>
      <c r="I155" t="s">
        <v>24</v>
      </c>
    </row>
    <row r="156" spans="1:9" x14ac:dyDescent="0.2">
      <c r="A156" t="s">
        <v>74</v>
      </c>
      <c r="B156" t="s">
        <v>15</v>
      </c>
      <c r="C156" t="s">
        <v>25</v>
      </c>
      <c r="D156" t="s">
        <v>25</v>
      </c>
      <c r="E156" t="s">
        <v>22</v>
      </c>
      <c r="F156" t="s">
        <v>22</v>
      </c>
      <c r="G156" t="s">
        <v>23</v>
      </c>
      <c r="H156" s="10">
        <v>12</v>
      </c>
      <c r="I156" t="s">
        <v>24</v>
      </c>
    </row>
    <row r="157" spans="1:9" x14ac:dyDescent="0.2">
      <c r="A157" t="s">
        <v>74</v>
      </c>
      <c r="B157" t="s">
        <v>15</v>
      </c>
      <c r="C157" t="s">
        <v>28</v>
      </c>
      <c r="D157" t="s">
        <v>28</v>
      </c>
      <c r="E157" t="s">
        <v>30</v>
      </c>
      <c r="F157" t="s">
        <v>1850</v>
      </c>
      <c r="G157" t="s">
        <v>32</v>
      </c>
      <c r="H157" s="10">
        <v>4</v>
      </c>
      <c r="I157" t="s">
        <v>24</v>
      </c>
    </row>
    <row r="158" spans="1:9" x14ac:dyDescent="0.2">
      <c r="A158" t="s">
        <v>74</v>
      </c>
      <c r="B158" t="s">
        <v>15</v>
      </c>
      <c r="C158" t="s">
        <v>33</v>
      </c>
      <c r="D158" t="s">
        <v>34</v>
      </c>
      <c r="E158" t="s">
        <v>35</v>
      </c>
      <c r="F158" t="s">
        <v>1849</v>
      </c>
      <c r="H158" s="10">
        <v>4</v>
      </c>
    </row>
    <row r="159" spans="1:9" x14ac:dyDescent="0.2">
      <c r="A159" t="s">
        <v>75</v>
      </c>
      <c r="B159" t="s">
        <v>15</v>
      </c>
      <c r="C159" t="s">
        <v>18</v>
      </c>
      <c r="D159" t="s">
        <v>18</v>
      </c>
      <c r="F159" t="s">
        <v>1848</v>
      </c>
      <c r="H159" s="10">
        <v>4</v>
      </c>
    </row>
    <row r="160" spans="1:9" x14ac:dyDescent="0.2">
      <c r="A160" t="s">
        <v>75</v>
      </c>
      <c r="B160" t="s">
        <v>15</v>
      </c>
      <c r="C160" t="s">
        <v>19</v>
      </c>
      <c r="D160" t="s">
        <v>19</v>
      </c>
      <c r="F160" t="s">
        <v>1848</v>
      </c>
      <c r="H160" s="10">
        <v>4</v>
      </c>
    </row>
    <row r="161" spans="1:9" x14ac:dyDescent="0.2">
      <c r="A161" t="s">
        <v>75</v>
      </c>
      <c r="B161" t="s">
        <v>15</v>
      </c>
      <c r="C161" t="s">
        <v>17</v>
      </c>
      <c r="D161" t="s">
        <v>17</v>
      </c>
      <c r="F161" t="s">
        <v>1847</v>
      </c>
      <c r="H161" s="10">
        <v>8</v>
      </c>
    </row>
    <row r="162" spans="1:9" x14ac:dyDescent="0.2">
      <c r="A162" t="s">
        <v>75</v>
      </c>
      <c r="B162" t="s">
        <v>15</v>
      </c>
      <c r="C162" t="s">
        <v>40</v>
      </c>
      <c r="D162" t="s">
        <v>40</v>
      </c>
      <c r="F162" t="s">
        <v>1848</v>
      </c>
      <c r="H162" s="10">
        <v>6</v>
      </c>
    </row>
    <row r="163" spans="1:9" x14ac:dyDescent="0.2">
      <c r="A163" t="s">
        <v>75</v>
      </c>
      <c r="B163" t="s">
        <v>15</v>
      </c>
      <c r="C163" t="s">
        <v>38</v>
      </c>
      <c r="D163" t="s">
        <v>38</v>
      </c>
      <c r="E163" t="s">
        <v>22</v>
      </c>
      <c r="F163" t="s">
        <v>22</v>
      </c>
      <c r="G163" t="s">
        <v>23</v>
      </c>
      <c r="H163" s="10">
        <v>0</v>
      </c>
      <c r="I163" t="s">
        <v>24</v>
      </c>
    </row>
    <row r="164" spans="1:9" x14ac:dyDescent="0.2">
      <c r="A164" t="s">
        <v>75</v>
      </c>
      <c r="B164" t="s">
        <v>15</v>
      </c>
      <c r="C164" t="s">
        <v>21</v>
      </c>
      <c r="D164" t="s">
        <v>21</v>
      </c>
      <c r="E164" t="s">
        <v>22</v>
      </c>
      <c r="F164" t="s">
        <v>22</v>
      </c>
      <c r="G164" t="s">
        <v>23</v>
      </c>
      <c r="H164" s="10">
        <v>4</v>
      </c>
      <c r="I164" t="s">
        <v>24</v>
      </c>
    </row>
    <row r="165" spans="1:9" x14ac:dyDescent="0.2">
      <c r="A165" t="s">
        <v>75</v>
      </c>
      <c r="B165" t="s">
        <v>15</v>
      </c>
      <c r="C165" t="s">
        <v>25</v>
      </c>
      <c r="D165" t="s">
        <v>25</v>
      </c>
      <c r="E165" t="s">
        <v>22</v>
      </c>
      <c r="F165" t="s">
        <v>22</v>
      </c>
      <c r="G165" t="s">
        <v>23</v>
      </c>
      <c r="H165" s="10">
        <v>6</v>
      </c>
      <c r="I165" t="s">
        <v>24</v>
      </c>
    </row>
    <row r="166" spans="1:9" x14ac:dyDescent="0.2">
      <c r="A166" t="s">
        <v>75</v>
      </c>
      <c r="B166" t="s">
        <v>15</v>
      </c>
      <c r="C166" t="s">
        <v>28</v>
      </c>
      <c r="D166" t="s">
        <v>28</v>
      </c>
      <c r="E166" t="s">
        <v>30</v>
      </c>
      <c r="F166" t="s">
        <v>1850</v>
      </c>
      <c r="G166" t="s">
        <v>32</v>
      </c>
      <c r="H166" s="10">
        <v>0</v>
      </c>
      <c r="I166" t="s">
        <v>24</v>
      </c>
    </row>
    <row r="167" spans="1:9" x14ac:dyDescent="0.2">
      <c r="A167" t="s">
        <v>75</v>
      </c>
      <c r="B167" t="s">
        <v>15</v>
      </c>
      <c r="C167" t="s">
        <v>33</v>
      </c>
      <c r="D167" t="s">
        <v>34</v>
      </c>
      <c r="E167" t="s">
        <v>35</v>
      </c>
      <c r="F167" t="s">
        <v>1849</v>
      </c>
      <c r="H167" s="10">
        <v>2</v>
      </c>
    </row>
    <row r="168" spans="1:9" x14ac:dyDescent="0.2">
      <c r="A168" t="s">
        <v>76</v>
      </c>
      <c r="B168" t="s">
        <v>15</v>
      </c>
      <c r="C168" t="s">
        <v>18</v>
      </c>
      <c r="D168" t="s">
        <v>18</v>
      </c>
      <c r="F168" t="s">
        <v>1848</v>
      </c>
      <c r="H168" s="10">
        <v>4</v>
      </c>
    </row>
    <row r="169" spans="1:9" x14ac:dyDescent="0.2">
      <c r="A169" t="s">
        <v>76</v>
      </c>
      <c r="B169" t="s">
        <v>15</v>
      </c>
      <c r="C169" t="s">
        <v>19</v>
      </c>
      <c r="D169" t="s">
        <v>19</v>
      </c>
      <c r="F169" t="s">
        <v>1848</v>
      </c>
      <c r="H169" s="10">
        <v>4</v>
      </c>
    </row>
    <row r="170" spans="1:9" x14ac:dyDescent="0.2">
      <c r="A170" t="s">
        <v>76</v>
      </c>
      <c r="B170" t="s">
        <v>15</v>
      </c>
      <c r="C170" t="s">
        <v>20</v>
      </c>
      <c r="D170" t="s">
        <v>20</v>
      </c>
      <c r="F170" t="s">
        <v>1848</v>
      </c>
      <c r="H170" s="10">
        <v>4</v>
      </c>
    </row>
    <row r="171" spans="1:9" x14ac:dyDescent="0.2">
      <c r="A171" t="s">
        <v>76</v>
      </c>
      <c r="B171" t="s">
        <v>15</v>
      </c>
      <c r="C171" t="s">
        <v>40</v>
      </c>
      <c r="D171" t="s">
        <v>40</v>
      </c>
      <c r="F171" t="s">
        <v>1848</v>
      </c>
      <c r="H171" s="10">
        <v>2</v>
      </c>
    </row>
    <row r="172" spans="1:9" x14ac:dyDescent="0.2">
      <c r="A172" t="s">
        <v>76</v>
      </c>
      <c r="B172" t="s">
        <v>15</v>
      </c>
      <c r="C172" t="s">
        <v>38</v>
      </c>
      <c r="D172" t="s">
        <v>38</v>
      </c>
      <c r="E172" t="s">
        <v>22</v>
      </c>
      <c r="F172" t="s">
        <v>22</v>
      </c>
      <c r="G172" t="s">
        <v>23</v>
      </c>
      <c r="H172" s="10">
        <v>0</v>
      </c>
      <c r="I172" t="s">
        <v>24</v>
      </c>
    </row>
    <row r="173" spans="1:9" x14ac:dyDescent="0.2">
      <c r="A173" t="s">
        <v>76</v>
      </c>
      <c r="B173" t="s">
        <v>15</v>
      </c>
      <c r="C173" t="s">
        <v>21</v>
      </c>
      <c r="D173" t="s">
        <v>21</v>
      </c>
      <c r="E173" t="s">
        <v>22</v>
      </c>
      <c r="F173" t="s">
        <v>22</v>
      </c>
      <c r="G173" t="s">
        <v>23</v>
      </c>
      <c r="H173" s="10">
        <v>4</v>
      </c>
      <c r="I173" t="s">
        <v>24</v>
      </c>
    </row>
    <row r="174" spans="1:9" x14ac:dyDescent="0.2">
      <c r="A174" t="s">
        <v>76</v>
      </c>
      <c r="B174" t="s">
        <v>15</v>
      </c>
      <c r="C174" t="s">
        <v>25</v>
      </c>
      <c r="D174" t="s">
        <v>25</v>
      </c>
      <c r="E174" t="s">
        <v>22</v>
      </c>
      <c r="F174" t="s">
        <v>22</v>
      </c>
      <c r="G174" t="s">
        <v>23</v>
      </c>
      <c r="H174" s="10">
        <v>12</v>
      </c>
      <c r="I174" t="s">
        <v>24</v>
      </c>
    </row>
    <row r="175" spans="1:9" x14ac:dyDescent="0.2">
      <c r="A175" t="s">
        <v>76</v>
      </c>
      <c r="B175" t="s">
        <v>15</v>
      </c>
      <c r="C175" t="s">
        <v>28</v>
      </c>
      <c r="D175" t="s">
        <v>28</v>
      </c>
      <c r="E175" t="s">
        <v>30</v>
      </c>
      <c r="F175" t="s">
        <v>1850</v>
      </c>
      <c r="G175" t="s">
        <v>32</v>
      </c>
      <c r="H175" s="10">
        <v>4</v>
      </c>
      <c r="I175" t="s">
        <v>24</v>
      </c>
    </row>
    <row r="176" spans="1:9" x14ac:dyDescent="0.2">
      <c r="A176" t="s">
        <v>76</v>
      </c>
      <c r="B176" t="s">
        <v>15</v>
      </c>
      <c r="C176" t="s">
        <v>33</v>
      </c>
      <c r="D176" t="s">
        <v>34</v>
      </c>
      <c r="E176" t="s">
        <v>35</v>
      </c>
      <c r="F176" t="s">
        <v>1849</v>
      </c>
      <c r="H176" s="10">
        <v>4</v>
      </c>
    </row>
    <row r="177" spans="1:9" x14ac:dyDescent="0.2">
      <c r="A177" t="s">
        <v>76</v>
      </c>
      <c r="B177" t="s">
        <v>15</v>
      </c>
      <c r="C177" t="s">
        <v>33</v>
      </c>
      <c r="D177" t="s">
        <v>33</v>
      </c>
      <c r="E177" t="s">
        <v>45</v>
      </c>
      <c r="F177" t="s">
        <v>1849</v>
      </c>
      <c r="G177" t="s">
        <v>23</v>
      </c>
      <c r="H177" s="10">
        <v>4</v>
      </c>
      <c r="I177" t="s">
        <v>24</v>
      </c>
    </row>
    <row r="178" spans="1:9" x14ac:dyDescent="0.2">
      <c r="A178" t="s">
        <v>77</v>
      </c>
      <c r="B178" t="s">
        <v>15</v>
      </c>
      <c r="C178" t="s">
        <v>18</v>
      </c>
      <c r="D178" t="s">
        <v>18</v>
      </c>
      <c r="F178" t="s">
        <v>1848</v>
      </c>
      <c r="H178" s="10">
        <v>4</v>
      </c>
    </row>
    <row r="179" spans="1:9" x14ac:dyDescent="0.2">
      <c r="A179" t="s">
        <v>77</v>
      </c>
      <c r="B179" t="s">
        <v>15</v>
      </c>
      <c r="C179" t="s">
        <v>19</v>
      </c>
      <c r="D179" t="s">
        <v>19</v>
      </c>
      <c r="F179" t="s">
        <v>1848</v>
      </c>
      <c r="H179" s="10">
        <v>2</v>
      </c>
    </row>
    <row r="180" spans="1:9" x14ac:dyDescent="0.2">
      <c r="A180" t="s">
        <v>77</v>
      </c>
      <c r="B180" t="s">
        <v>15</v>
      </c>
      <c r="C180" t="s">
        <v>20</v>
      </c>
      <c r="D180" t="s">
        <v>20</v>
      </c>
      <c r="F180" t="s">
        <v>1848</v>
      </c>
      <c r="H180" s="10">
        <v>2</v>
      </c>
    </row>
    <row r="181" spans="1:9" x14ac:dyDescent="0.2">
      <c r="A181" t="s">
        <v>77</v>
      </c>
      <c r="B181" t="s">
        <v>15</v>
      </c>
      <c r="C181" t="s">
        <v>40</v>
      </c>
      <c r="D181" t="s">
        <v>40</v>
      </c>
      <c r="F181" t="s">
        <v>1848</v>
      </c>
      <c r="H181" s="10">
        <v>0</v>
      </c>
    </row>
    <row r="182" spans="1:9" x14ac:dyDescent="0.2">
      <c r="A182" t="s">
        <v>77</v>
      </c>
      <c r="B182" t="s">
        <v>15</v>
      </c>
      <c r="C182" t="s">
        <v>38</v>
      </c>
      <c r="D182" t="s">
        <v>38</v>
      </c>
      <c r="E182" t="s">
        <v>22</v>
      </c>
      <c r="F182" t="s">
        <v>22</v>
      </c>
      <c r="G182" t="s">
        <v>23</v>
      </c>
      <c r="H182" s="10">
        <v>4</v>
      </c>
      <c r="I182" t="s">
        <v>24</v>
      </c>
    </row>
    <row r="183" spans="1:9" x14ac:dyDescent="0.2">
      <c r="A183" t="s">
        <v>77</v>
      </c>
      <c r="B183" t="s">
        <v>15</v>
      </c>
      <c r="C183" t="s">
        <v>21</v>
      </c>
      <c r="D183" t="s">
        <v>21</v>
      </c>
      <c r="E183" t="s">
        <v>22</v>
      </c>
      <c r="F183" t="s">
        <v>22</v>
      </c>
      <c r="G183" t="s">
        <v>23</v>
      </c>
      <c r="H183" s="10">
        <v>8</v>
      </c>
      <c r="I183" t="s">
        <v>24</v>
      </c>
    </row>
    <row r="184" spans="1:9" x14ac:dyDescent="0.2">
      <c r="A184" t="s">
        <v>77</v>
      </c>
      <c r="B184" t="s">
        <v>15</v>
      </c>
      <c r="C184" t="s">
        <v>25</v>
      </c>
      <c r="D184" t="s">
        <v>25</v>
      </c>
      <c r="E184" t="s">
        <v>22</v>
      </c>
      <c r="F184" t="s">
        <v>22</v>
      </c>
      <c r="G184" t="s">
        <v>23</v>
      </c>
      <c r="H184" s="10">
        <v>8</v>
      </c>
      <c r="I184" t="s">
        <v>24</v>
      </c>
    </row>
    <row r="185" spans="1:9" x14ac:dyDescent="0.2">
      <c r="A185" t="s">
        <v>77</v>
      </c>
      <c r="B185" t="s">
        <v>15</v>
      </c>
      <c r="C185" t="s">
        <v>28</v>
      </c>
      <c r="D185" t="s">
        <v>28</v>
      </c>
      <c r="E185" t="s">
        <v>30</v>
      </c>
      <c r="F185" t="s">
        <v>1850</v>
      </c>
      <c r="G185" t="s">
        <v>32</v>
      </c>
      <c r="H185" s="10">
        <v>4</v>
      </c>
      <c r="I185" t="s">
        <v>24</v>
      </c>
    </row>
    <row r="186" spans="1:9" x14ac:dyDescent="0.2">
      <c r="A186" t="s">
        <v>77</v>
      </c>
      <c r="B186" t="s">
        <v>15</v>
      </c>
      <c r="C186" t="s">
        <v>33</v>
      </c>
      <c r="D186" t="s">
        <v>34</v>
      </c>
      <c r="E186" t="s">
        <v>35</v>
      </c>
      <c r="F186" t="s">
        <v>1849</v>
      </c>
      <c r="H186" s="10">
        <v>4</v>
      </c>
    </row>
    <row r="187" spans="1:9" x14ac:dyDescent="0.2">
      <c r="A187" t="s">
        <v>78</v>
      </c>
      <c r="B187" t="s">
        <v>15</v>
      </c>
      <c r="C187" t="s">
        <v>18</v>
      </c>
      <c r="D187" t="s">
        <v>18</v>
      </c>
      <c r="F187" t="s">
        <v>1848</v>
      </c>
      <c r="H187" s="10">
        <v>4</v>
      </c>
    </row>
    <row r="188" spans="1:9" x14ac:dyDescent="0.2">
      <c r="A188" t="s">
        <v>78</v>
      </c>
      <c r="B188" t="s">
        <v>15</v>
      </c>
      <c r="C188" t="s">
        <v>19</v>
      </c>
      <c r="D188" t="s">
        <v>19</v>
      </c>
      <c r="F188" t="s">
        <v>1848</v>
      </c>
      <c r="H188" s="10">
        <v>4</v>
      </c>
    </row>
    <row r="189" spans="1:9" x14ac:dyDescent="0.2">
      <c r="A189" t="s">
        <v>78</v>
      </c>
      <c r="B189" t="s">
        <v>15</v>
      </c>
      <c r="C189" t="s">
        <v>20</v>
      </c>
      <c r="D189" t="s">
        <v>20</v>
      </c>
      <c r="F189" t="s">
        <v>1848</v>
      </c>
      <c r="H189" s="10">
        <v>2</v>
      </c>
    </row>
    <row r="190" spans="1:9" x14ac:dyDescent="0.2">
      <c r="A190" t="s">
        <v>78</v>
      </c>
      <c r="B190" t="s">
        <v>15</v>
      </c>
      <c r="C190" t="s">
        <v>40</v>
      </c>
      <c r="D190" t="s">
        <v>40</v>
      </c>
      <c r="F190" t="s">
        <v>1848</v>
      </c>
      <c r="H190" s="10">
        <v>2</v>
      </c>
    </row>
    <row r="191" spans="1:9" x14ac:dyDescent="0.2">
      <c r="A191" t="s">
        <v>78</v>
      </c>
      <c r="B191" t="s">
        <v>15</v>
      </c>
      <c r="C191" t="s">
        <v>79</v>
      </c>
      <c r="D191" t="s">
        <v>79</v>
      </c>
      <c r="F191" t="s">
        <v>1848</v>
      </c>
      <c r="H191" s="10">
        <v>12</v>
      </c>
    </row>
    <row r="192" spans="1:9" x14ac:dyDescent="0.2">
      <c r="A192" t="s">
        <v>78</v>
      </c>
      <c r="B192" t="s">
        <v>15</v>
      </c>
      <c r="C192" t="s">
        <v>21</v>
      </c>
      <c r="D192" t="s">
        <v>21</v>
      </c>
      <c r="E192" t="s">
        <v>22</v>
      </c>
      <c r="F192" t="s">
        <v>22</v>
      </c>
      <c r="G192" t="s">
        <v>23</v>
      </c>
      <c r="H192" s="10">
        <v>0</v>
      </c>
      <c r="I192" t="s">
        <v>24</v>
      </c>
    </row>
    <row r="193" spans="1:9" x14ac:dyDescent="0.2">
      <c r="A193" t="s">
        <v>78</v>
      </c>
      <c r="B193" t="s">
        <v>15</v>
      </c>
      <c r="C193" t="s">
        <v>25</v>
      </c>
      <c r="D193" t="s">
        <v>25</v>
      </c>
      <c r="E193" t="s">
        <v>22</v>
      </c>
      <c r="F193" t="s">
        <v>22</v>
      </c>
      <c r="G193" t="s">
        <v>23</v>
      </c>
      <c r="H193" s="10">
        <v>4</v>
      </c>
      <c r="I193" t="s">
        <v>24</v>
      </c>
    </row>
    <row r="194" spans="1:9" x14ac:dyDescent="0.2">
      <c r="A194" t="s">
        <v>78</v>
      </c>
      <c r="B194" t="s">
        <v>15</v>
      </c>
      <c r="C194" t="s">
        <v>41</v>
      </c>
      <c r="D194" t="s">
        <v>41</v>
      </c>
      <c r="E194" t="s">
        <v>42</v>
      </c>
      <c r="F194" t="s">
        <v>1850</v>
      </c>
      <c r="G194" t="s">
        <v>23</v>
      </c>
      <c r="H194" s="10">
        <v>4</v>
      </c>
    </row>
    <row r="195" spans="1:9" x14ac:dyDescent="0.2">
      <c r="A195" t="s">
        <v>78</v>
      </c>
      <c r="B195" t="s">
        <v>15</v>
      </c>
      <c r="C195" t="s">
        <v>33</v>
      </c>
      <c r="D195" t="s">
        <v>34</v>
      </c>
      <c r="E195" t="s">
        <v>35</v>
      </c>
      <c r="F195" t="s">
        <v>1849</v>
      </c>
      <c r="H195" s="10">
        <v>4</v>
      </c>
    </row>
    <row r="196" spans="1:9" x14ac:dyDescent="0.2">
      <c r="A196" t="s">
        <v>78</v>
      </c>
      <c r="B196" t="s">
        <v>15</v>
      </c>
      <c r="C196" t="s">
        <v>17</v>
      </c>
      <c r="D196" t="s">
        <v>17</v>
      </c>
      <c r="F196" t="s">
        <v>1847</v>
      </c>
      <c r="H196" s="10">
        <v>4</v>
      </c>
    </row>
    <row r="197" spans="1:9" x14ac:dyDescent="0.2">
      <c r="A197" t="s">
        <v>78</v>
      </c>
      <c r="B197" t="s">
        <v>15</v>
      </c>
      <c r="C197" t="s">
        <v>73</v>
      </c>
      <c r="D197" t="s">
        <v>73</v>
      </c>
      <c r="E197" t="s">
        <v>45</v>
      </c>
      <c r="F197" t="s">
        <v>1849</v>
      </c>
      <c r="G197" t="s">
        <v>23</v>
      </c>
      <c r="H197" s="10">
        <v>4</v>
      </c>
      <c r="I197" t="s">
        <v>24</v>
      </c>
    </row>
    <row r="198" spans="1:9" x14ac:dyDescent="0.2">
      <c r="A198" t="s">
        <v>78</v>
      </c>
      <c r="B198" t="s">
        <v>15</v>
      </c>
      <c r="C198" t="s">
        <v>58</v>
      </c>
      <c r="D198" t="s">
        <v>58</v>
      </c>
      <c r="E198" t="s">
        <v>59</v>
      </c>
      <c r="F198" t="s">
        <v>59</v>
      </c>
      <c r="G198" t="s">
        <v>23</v>
      </c>
      <c r="H198" s="10">
        <v>4</v>
      </c>
      <c r="I198" t="s">
        <v>24</v>
      </c>
    </row>
    <row r="199" spans="1:9" x14ac:dyDescent="0.2">
      <c r="A199" t="s">
        <v>80</v>
      </c>
      <c r="B199" t="s">
        <v>15</v>
      </c>
      <c r="C199" t="s">
        <v>18</v>
      </c>
      <c r="D199" t="s">
        <v>18</v>
      </c>
      <c r="F199" t="s">
        <v>1848</v>
      </c>
      <c r="H199" s="10">
        <v>4</v>
      </c>
    </row>
    <row r="200" spans="1:9" x14ac:dyDescent="0.2">
      <c r="A200" t="s">
        <v>80</v>
      </c>
      <c r="B200" t="s">
        <v>15</v>
      </c>
      <c r="C200" t="s">
        <v>19</v>
      </c>
      <c r="D200" t="s">
        <v>19</v>
      </c>
      <c r="F200" t="s">
        <v>1848</v>
      </c>
      <c r="H200" s="10">
        <v>8</v>
      </c>
    </row>
    <row r="201" spans="1:9" x14ac:dyDescent="0.2">
      <c r="A201" t="s">
        <v>80</v>
      </c>
      <c r="B201" t="s">
        <v>15</v>
      </c>
      <c r="C201" t="s">
        <v>20</v>
      </c>
      <c r="D201" t="s">
        <v>20</v>
      </c>
      <c r="F201" t="s">
        <v>1848</v>
      </c>
      <c r="H201" s="10">
        <v>4</v>
      </c>
    </row>
    <row r="202" spans="1:9" x14ac:dyDescent="0.2">
      <c r="A202" t="s">
        <v>80</v>
      </c>
      <c r="B202" t="s">
        <v>15</v>
      </c>
      <c r="C202" t="s">
        <v>46</v>
      </c>
      <c r="D202" t="s">
        <v>46</v>
      </c>
      <c r="F202" t="s">
        <v>1848</v>
      </c>
      <c r="H202" s="10">
        <v>4</v>
      </c>
    </row>
    <row r="203" spans="1:9" x14ac:dyDescent="0.2">
      <c r="A203" t="s">
        <v>80</v>
      </c>
      <c r="B203" t="s">
        <v>15</v>
      </c>
      <c r="C203" t="s">
        <v>38</v>
      </c>
      <c r="D203" t="s">
        <v>38</v>
      </c>
      <c r="E203" t="s">
        <v>22</v>
      </c>
      <c r="F203" t="s">
        <v>22</v>
      </c>
      <c r="G203" t="s">
        <v>23</v>
      </c>
      <c r="H203" s="10">
        <v>0</v>
      </c>
      <c r="I203" t="s">
        <v>24</v>
      </c>
    </row>
    <row r="204" spans="1:9" x14ac:dyDescent="0.2">
      <c r="A204" t="s">
        <v>80</v>
      </c>
      <c r="B204" t="s">
        <v>15</v>
      </c>
      <c r="C204" t="s">
        <v>21</v>
      </c>
      <c r="D204" t="s">
        <v>21</v>
      </c>
      <c r="E204" t="s">
        <v>22</v>
      </c>
      <c r="F204" t="s">
        <v>22</v>
      </c>
      <c r="G204" t="s">
        <v>23</v>
      </c>
      <c r="H204" s="10">
        <v>4</v>
      </c>
      <c r="I204" t="s">
        <v>24</v>
      </c>
    </row>
    <row r="205" spans="1:9" x14ac:dyDescent="0.2">
      <c r="A205" t="s">
        <v>80</v>
      </c>
      <c r="B205" t="s">
        <v>15</v>
      </c>
      <c r="C205" t="s">
        <v>25</v>
      </c>
      <c r="D205" t="s">
        <v>25</v>
      </c>
      <c r="E205" t="s">
        <v>22</v>
      </c>
      <c r="F205" t="s">
        <v>22</v>
      </c>
      <c r="G205" t="s">
        <v>23</v>
      </c>
      <c r="H205" s="10">
        <v>6</v>
      </c>
      <c r="I205" t="s">
        <v>24</v>
      </c>
    </row>
    <row r="206" spans="1:9" x14ac:dyDescent="0.2">
      <c r="A206" t="s">
        <v>80</v>
      </c>
      <c r="B206" t="s">
        <v>15</v>
      </c>
      <c r="C206" t="s">
        <v>28</v>
      </c>
      <c r="D206" t="s">
        <v>28</v>
      </c>
      <c r="E206" t="s">
        <v>30</v>
      </c>
      <c r="F206" t="s">
        <v>1850</v>
      </c>
      <c r="G206" t="s">
        <v>32</v>
      </c>
      <c r="H206" s="10">
        <v>12</v>
      </c>
      <c r="I206" t="s">
        <v>24</v>
      </c>
    </row>
    <row r="207" spans="1:9" x14ac:dyDescent="0.2">
      <c r="A207" t="s">
        <v>80</v>
      </c>
      <c r="B207" t="s">
        <v>15</v>
      </c>
      <c r="C207" t="s">
        <v>33</v>
      </c>
      <c r="D207" t="s">
        <v>34</v>
      </c>
      <c r="E207" t="s">
        <v>35</v>
      </c>
      <c r="F207" t="s">
        <v>1849</v>
      </c>
      <c r="H207" s="10">
        <v>4</v>
      </c>
    </row>
    <row r="208" spans="1:9" x14ac:dyDescent="0.2">
      <c r="A208" t="s">
        <v>80</v>
      </c>
      <c r="B208" t="s">
        <v>15</v>
      </c>
      <c r="C208" t="s">
        <v>73</v>
      </c>
      <c r="D208" t="s">
        <v>73</v>
      </c>
      <c r="E208" t="s">
        <v>45</v>
      </c>
      <c r="F208" t="s">
        <v>1849</v>
      </c>
      <c r="G208" t="s">
        <v>23</v>
      </c>
      <c r="H208" s="10">
        <v>2</v>
      </c>
      <c r="I208" t="s">
        <v>24</v>
      </c>
    </row>
    <row r="209" spans="1:9" x14ac:dyDescent="0.2">
      <c r="A209" t="s">
        <v>81</v>
      </c>
      <c r="B209" t="s">
        <v>15</v>
      </c>
      <c r="C209" t="s">
        <v>18</v>
      </c>
      <c r="D209" t="s">
        <v>18</v>
      </c>
      <c r="F209" t="s">
        <v>1848</v>
      </c>
      <c r="H209" s="10">
        <v>4</v>
      </c>
    </row>
    <row r="210" spans="1:9" x14ac:dyDescent="0.2">
      <c r="A210" t="s">
        <v>81</v>
      </c>
      <c r="B210" t="s">
        <v>15</v>
      </c>
      <c r="C210" t="s">
        <v>19</v>
      </c>
      <c r="D210" t="s">
        <v>19</v>
      </c>
      <c r="F210" t="s">
        <v>1848</v>
      </c>
      <c r="H210" s="10">
        <v>4</v>
      </c>
    </row>
    <row r="211" spans="1:9" x14ac:dyDescent="0.2">
      <c r="A211" t="s">
        <v>81</v>
      </c>
      <c r="B211" t="s">
        <v>15</v>
      </c>
      <c r="C211" t="s">
        <v>20</v>
      </c>
      <c r="D211" t="s">
        <v>20</v>
      </c>
      <c r="F211" t="s">
        <v>1848</v>
      </c>
      <c r="H211" s="10">
        <v>4</v>
      </c>
    </row>
    <row r="212" spans="1:9" x14ac:dyDescent="0.2">
      <c r="A212" t="s">
        <v>81</v>
      </c>
      <c r="B212" t="s">
        <v>15</v>
      </c>
      <c r="C212" t="s">
        <v>40</v>
      </c>
      <c r="D212" t="s">
        <v>40</v>
      </c>
      <c r="F212" t="s">
        <v>1848</v>
      </c>
      <c r="H212" s="10">
        <v>8</v>
      </c>
    </row>
    <row r="213" spans="1:9" x14ac:dyDescent="0.2">
      <c r="A213" t="s">
        <v>81</v>
      </c>
      <c r="B213" t="s">
        <v>15</v>
      </c>
      <c r="C213" t="s">
        <v>38</v>
      </c>
      <c r="D213" t="s">
        <v>38</v>
      </c>
      <c r="E213" t="s">
        <v>22</v>
      </c>
      <c r="F213" t="s">
        <v>22</v>
      </c>
      <c r="G213" t="s">
        <v>23</v>
      </c>
      <c r="H213" s="10">
        <v>0</v>
      </c>
      <c r="I213" t="s">
        <v>24</v>
      </c>
    </row>
    <row r="214" spans="1:9" x14ac:dyDescent="0.2">
      <c r="A214" t="s">
        <v>81</v>
      </c>
      <c r="B214" t="s">
        <v>15</v>
      </c>
      <c r="C214" t="s">
        <v>21</v>
      </c>
      <c r="D214" t="s">
        <v>21</v>
      </c>
      <c r="E214" t="s">
        <v>22</v>
      </c>
      <c r="F214" t="s">
        <v>22</v>
      </c>
      <c r="G214" t="s">
        <v>23</v>
      </c>
      <c r="H214" s="10">
        <v>0</v>
      </c>
      <c r="I214" t="s">
        <v>24</v>
      </c>
    </row>
    <row r="215" spans="1:9" x14ac:dyDescent="0.2">
      <c r="A215" t="s">
        <v>81</v>
      </c>
      <c r="B215" t="s">
        <v>15</v>
      </c>
      <c r="C215" t="s">
        <v>25</v>
      </c>
      <c r="D215" t="s">
        <v>25</v>
      </c>
      <c r="E215" t="s">
        <v>22</v>
      </c>
      <c r="F215" t="s">
        <v>22</v>
      </c>
      <c r="G215" t="s">
        <v>23</v>
      </c>
      <c r="H215" s="10">
        <v>4</v>
      </c>
      <c r="I215" t="s">
        <v>24</v>
      </c>
    </row>
    <row r="216" spans="1:9" x14ac:dyDescent="0.2">
      <c r="A216" t="s">
        <v>81</v>
      </c>
      <c r="B216" t="s">
        <v>15</v>
      </c>
      <c r="C216" t="s">
        <v>28</v>
      </c>
      <c r="D216" t="s">
        <v>28</v>
      </c>
      <c r="E216" t="s">
        <v>30</v>
      </c>
      <c r="F216" t="s">
        <v>1850</v>
      </c>
      <c r="G216" t="s">
        <v>32</v>
      </c>
      <c r="H216" s="10">
        <v>16</v>
      </c>
      <c r="I216" t="s">
        <v>24</v>
      </c>
    </row>
    <row r="217" spans="1:9" x14ac:dyDescent="0.2">
      <c r="A217" t="s">
        <v>81</v>
      </c>
      <c r="B217" t="s">
        <v>15</v>
      </c>
      <c r="C217" t="s">
        <v>33</v>
      </c>
      <c r="D217" t="s">
        <v>34</v>
      </c>
      <c r="E217" t="s">
        <v>35</v>
      </c>
      <c r="F217" t="s">
        <v>1849</v>
      </c>
      <c r="H217" s="10">
        <v>4</v>
      </c>
    </row>
    <row r="218" spans="1:9" x14ac:dyDescent="0.2">
      <c r="A218" t="s">
        <v>81</v>
      </c>
      <c r="B218" t="s">
        <v>15</v>
      </c>
      <c r="C218" t="s">
        <v>65</v>
      </c>
      <c r="D218" t="s">
        <v>65</v>
      </c>
      <c r="E218" t="s">
        <v>66</v>
      </c>
      <c r="F218" t="s">
        <v>66</v>
      </c>
      <c r="G218" t="s">
        <v>23</v>
      </c>
      <c r="H218" s="10">
        <v>4</v>
      </c>
      <c r="I218" t="s">
        <v>24</v>
      </c>
    </row>
    <row r="219" spans="1:9" x14ac:dyDescent="0.2">
      <c r="A219" t="s">
        <v>82</v>
      </c>
      <c r="B219" t="s">
        <v>15</v>
      </c>
      <c r="C219" t="s">
        <v>18</v>
      </c>
      <c r="D219" t="s">
        <v>18</v>
      </c>
      <c r="F219" t="s">
        <v>1848</v>
      </c>
      <c r="H219" s="10">
        <v>4</v>
      </c>
    </row>
    <row r="220" spans="1:9" x14ac:dyDescent="0.2">
      <c r="A220" t="s">
        <v>82</v>
      </c>
      <c r="B220" t="s">
        <v>15</v>
      </c>
      <c r="C220" t="s">
        <v>19</v>
      </c>
      <c r="D220" t="s">
        <v>19</v>
      </c>
      <c r="F220" t="s">
        <v>1848</v>
      </c>
      <c r="H220" s="10">
        <v>0</v>
      </c>
    </row>
    <row r="221" spans="1:9" x14ac:dyDescent="0.2">
      <c r="A221" t="s">
        <v>82</v>
      </c>
      <c r="B221" t="s">
        <v>15</v>
      </c>
      <c r="C221" t="s">
        <v>20</v>
      </c>
      <c r="D221" t="s">
        <v>20</v>
      </c>
      <c r="F221" t="s">
        <v>1848</v>
      </c>
      <c r="H221" s="10">
        <v>4</v>
      </c>
    </row>
    <row r="222" spans="1:9" x14ac:dyDescent="0.2">
      <c r="A222" t="s">
        <v>82</v>
      </c>
      <c r="B222" t="s">
        <v>15</v>
      </c>
      <c r="C222" t="s">
        <v>40</v>
      </c>
      <c r="D222" t="s">
        <v>40</v>
      </c>
      <c r="F222" t="s">
        <v>1848</v>
      </c>
      <c r="H222" s="10">
        <v>8</v>
      </c>
    </row>
    <row r="223" spans="1:9" x14ac:dyDescent="0.2">
      <c r="A223" t="s">
        <v>82</v>
      </c>
      <c r="B223" t="s">
        <v>15</v>
      </c>
      <c r="C223" t="s">
        <v>38</v>
      </c>
      <c r="D223" t="s">
        <v>38</v>
      </c>
      <c r="E223" t="s">
        <v>22</v>
      </c>
      <c r="F223" t="s">
        <v>22</v>
      </c>
      <c r="G223" t="s">
        <v>23</v>
      </c>
      <c r="H223" s="10">
        <v>8</v>
      </c>
      <c r="I223" t="s">
        <v>24</v>
      </c>
    </row>
    <row r="224" spans="1:9" x14ac:dyDescent="0.2">
      <c r="A224" t="s">
        <v>82</v>
      </c>
      <c r="B224" t="s">
        <v>15</v>
      </c>
      <c r="C224" t="s">
        <v>43</v>
      </c>
      <c r="D224" t="s">
        <v>43</v>
      </c>
      <c r="E224" t="s">
        <v>22</v>
      </c>
      <c r="F224" t="s">
        <v>22</v>
      </c>
      <c r="G224" t="s">
        <v>23</v>
      </c>
      <c r="H224" s="10">
        <v>2</v>
      </c>
      <c r="I224" t="s">
        <v>24</v>
      </c>
    </row>
    <row r="225" spans="1:9" x14ac:dyDescent="0.2">
      <c r="A225" t="s">
        <v>82</v>
      </c>
      <c r="B225" t="s">
        <v>15</v>
      </c>
      <c r="C225" t="s">
        <v>25</v>
      </c>
      <c r="D225" t="s">
        <v>25</v>
      </c>
      <c r="E225" t="s">
        <v>22</v>
      </c>
      <c r="F225" t="s">
        <v>22</v>
      </c>
      <c r="G225" t="s">
        <v>23</v>
      </c>
      <c r="H225" s="10">
        <v>8</v>
      </c>
      <c r="I225" t="s">
        <v>24</v>
      </c>
    </row>
    <row r="226" spans="1:9" x14ac:dyDescent="0.2">
      <c r="A226" t="s">
        <v>82</v>
      </c>
      <c r="B226" t="s">
        <v>15</v>
      </c>
      <c r="C226" t="s">
        <v>28</v>
      </c>
      <c r="D226" t="s">
        <v>28</v>
      </c>
      <c r="E226" t="s">
        <v>30</v>
      </c>
      <c r="F226" t="s">
        <v>1850</v>
      </c>
      <c r="G226" t="s">
        <v>32</v>
      </c>
      <c r="H226" s="10">
        <v>4</v>
      </c>
      <c r="I226" t="s">
        <v>24</v>
      </c>
    </row>
    <row r="227" spans="1:9" x14ac:dyDescent="0.2">
      <c r="A227" t="s">
        <v>82</v>
      </c>
      <c r="B227" t="s">
        <v>15</v>
      </c>
      <c r="C227" t="s">
        <v>33</v>
      </c>
      <c r="D227" t="s">
        <v>34</v>
      </c>
      <c r="E227" t="s">
        <v>35</v>
      </c>
      <c r="F227" t="s">
        <v>1849</v>
      </c>
      <c r="H227" s="10">
        <v>4</v>
      </c>
    </row>
    <row r="228" spans="1:9" x14ac:dyDescent="0.2">
      <c r="A228" t="s">
        <v>83</v>
      </c>
      <c r="B228" t="s">
        <v>15</v>
      </c>
      <c r="C228" t="s">
        <v>18</v>
      </c>
      <c r="D228" t="s">
        <v>18</v>
      </c>
      <c r="F228" t="s">
        <v>1848</v>
      </c>
      <c r="H228" s="10">
        <v>8</v>
      </c>
    </row>
    <row r="229" spans="1:9" x14ac:dyDescent="0.2">
      <c r="A229" t="s">
        <v>83</v>
      </c>
      <c r="B229" t="s">
        <v>15</v>
      </c>
      <c r="C229" t="s">
        <v>19</v>
      </c>
      <c r="D229" t="s">
        <v>19</v>
      </c>
      <c r="F229" t="s">
        <v>1848</v>
      </c>
      <c r="H229" s="10">
        <v>8</v>
      </c>
    </row>
    <row r="230" spans="1:9" x14ac:dyDescent="0.2">
      <c r="A230" t="s">
        <v>83</v>
      </c>
      <c r="B230" t="s">
        <v>15</v>
      </c>
      <c r="C230" t="s">
        <v>20</v>
      </c>
      <c r="D230" t="s">
        <v>20</v>
      </c>
      <c r="F230" t="s">
        <v>1848</v>
      </c>
      <c r="H230" s="10">
        <v>2</v>
      </c>
    </row>
    <row r="231" spans="1:9" x14ac:dyDescent="0.2">
      <c r="A231" t="s">
        <v>83</v>
      </c>
      <c r="B231" t="s">
        <v>15</v>
      </c>
      <c r="C231" t="s">
        <v>40</v>
      </c>
      <c r="D231" t="s">
        <v>40</v>
      </c>
      <c r="F231" t="s">
        <v>1848</v>
      </c>
      <c r="H231" s="10">
        <v>4</v>
      </c>
    </row>
    <row r="232" spans="1:9" x14ac:dyDescent="0.2">
      <c r="A232" t="s">
        <v>83</v>
      </c>
      <c r="B232" t="s">
        <v>15</v>
      </c>
      <c r="C232" t="s">
        <v>79</v>
      </c>
      <c r="D232" t="s">
        <v>79</v>
      </c>
      <c r="F232" t="s">
        <v>1848</v>
      </c>
      <c r="H232" s="10">
        <v>8</v>
      </c>
    </row>
    <row r="233" spans="1:9" x14ac:dyDescent="0.2">
      <c r="A233" t="s">
        <v>83</v>
      </c>
      <c r="B233" t="s">
        <v>15</v>
      </c>
      <c r="C233" t="s">
        <v>21</v>
      </c>
      <c r="D233" t="s">
        <v>21</v>
      </c>
      <c r="E233" t="s">
        <v>22</v>
      </c>
      <c r="F233" t="s">
        <v>22</v>
      </c>
      <c r="G233" t="s">
        <v>23</v>
      </c>
      <c r="H233" s="10">
        <v>2</v>
      </c>
      <c r="I233" t="s">
        <v>24</v>
      </c>
    </row>
    <row r="234" spans="1:9" x14ac:dyDescent="0.2">
      <c r="A234" t="s">
        <v>83</v>
      </c>
      <c r="B234" t="s">
        <v>15</v>
      </c>
      <c r="C234" t="s">
        <v>25</v>
      </c>
      <c r="D234" t="s">
        <v>25</v>
      </c>
      <c r="E234" t="s">
        <v>22</v>
      </c>
      <c r="F234" t="s">
        <v>22</v>
      </c>
      <c r="G234" t="s">
        <v>23</v>
      </c>
      <c r="H234" s="10">
        <v>4</v>
      </c>
      <c r="I234" t="s">
        <v>24</v>
      </c>
    </row>
    <row r="235" spans="1:9" x14ac:dyDescent="0.2">
      <c r="A235" t="s">
        <v>83</v>
      </c>
      <c r="B235" t="s">
        <v>15</v>
      </c>
      <c r="C235" t="s">
        <v>38</v>
      </c>
      <c r="D235" t="s">
        <v>38</v>
      </c>
      <c r="E235" t="s">
        <v>22</v>
      </c>
      <c r="F235" t="s">
        <v>22</v>
      </c>
      <c r="G235" t="s">
        <v>23</v>
      </c>
      <c r="H235" s="10">
        <v>2</v>
      </c>
      <c r="I235" t="s">
        <v>24</v>
      </c>
    </row>
    <row r="236" spans="1:9" x14ac:dyDescent="0.2">
      <c r="A236" t="s">
        <v>83</v>
      </c>
      <c r="B236" t="s">
        <v>15</v>
      </c>
      <c r="C236" t="s">
        <v>33</v>
      </c>
      <c r="D236" t="s">
        <v>34</v>
      </c>
      <c r="E236" t="s">
        <v>35</v>
      </c>
      <c r="F236" t="s">
        <v>1849</v>
      </c>
      <c r="H236" s="10">
        <v>0</v>
      </c>
    </row>
    <row r="237" spans="1:9" x14ac:dyDescent="0.2">
      <c r="A237" t="s">
        <v>83</v>
      </c>
      <c r="B237" t="s">
        <v>15</v>
      </c>
      <c r="C237" t="s">
        <v>17</v>
      </c>
      <c r="D237" t="s">
        <v>17</v>
      </c>
      <c r="F237" t="s">
        <v>1847</v>
      </c>
      <c r="H237" s="10">
        <v>0</v>
      </c>
    </row>
    <row r="238" spans="1:9" x14ac:dyDescent="0.2">
      <c r="A238" t="s">
        <v>83</v>
      </c>
      <c r="B238" t="s">
        <v>15</v>
      </c>
      <c r="C238" t="s">
        <v>73</v>
      </c>
      <c r="D238" t="s">
        <v>73</v>
      </c>
      <c r="E238" t="s">
        <v>45</v>
      </c>
      <c r="F238" t="s">
        <v>1849</v>
      </c>
      <c r="G238" t="s">
        <v>23</v>
      </c>
      <c r="H238" s="10">
        <v>0</v>
      </c>
      <c r="I238" t="s">
        <v>24</v>
      </c>
    </row>
    <row r="239" spans="1:9" x14ac:dyDescent="0.2">
      <c r="A239" t="s">
        <v>83</v>
      </c>
      <c r="B239" t="s">
        <v>15</v>
      </c>
      <c r="C239" t="s">
        <v>58</v>
      </c>
      <c r="D239" t="s">
        <v>58</v>
      </c>
      <c r="E239" t="s">
        <v>59</v>
      </c>
      <c r="F239" t="s">
        <v>59</v>
      </c>
      <c r="G239" t="s">
        <v>23</v>
      </c>
      <c r="H239" s="10">
        <v>0</v>
      </c>
      <c r="I239" t="s">
        <v>24</v>
      </c>
    </row>
    <row r="240" spans="1:9" x14ac:dyDescent="0.2">
      <c r="A240" t="s">
        <v>84</v>
      </c>
      <c r="B240" t="s">
        <v>15</v>
      </c>
      <c r="C240" t="s">
        <v>18</v>
      </c>
      <c r="D240" t="s">
        <v>18</v>
      </c>
      <c r="F240" t="s">
        <v>1848</v>
      </c>
      <c r="H240" s="10">
        <v>8</v>
      </c>
    </row>
    <row r="241" spans="1:9" x14ac:dyDescent="0.2">
      <c r="A241" t="s">
        <v>84</v>
      </c>
      <c r="B241" t="s">
        <v>15</v>
      </c>
      <c r="C241" t="s">
        <v>19</v>
      </c>
      <c r="D241" t="s">
        <v>19</v>
      </c>
      <c r="F241" t="s">
        <v>1848</v>
      </c>
      <c r="H241" s="10">
        <v>8</v>
      </c>
    </row>
    <row r="242" spans="1:9" x14ac:dyDescent="0.2">
      <c r="A242" t="s">
        <v>84</v>
      </c>
      <c r="B242" t="s">
        <v>15</v>
      </c>
      <c r="C242" t="s">
        <v>20</v>
      </c>
      <c r="D242" t="s">
        <v>20</v>
      </c>
      <c r="F242" t="s">
        <v>1848</v>
      </c>
      <c r="H242" s="10">
        <v>2</v>
      </c>
    </row>
    <row r="243" spans="1:9" x14ac:dyDescent="0.2">
      <c r="A243" t="s">
        <v>84</v>
      </c>
      <c r="B243" t="s">
        <v>15</v>
      </c>
      <c r="C243" t="s">
        <v>40</v>
      </c>
      <c r="D243" t="s">
        <v>40</v>
      </c>
      <c r="F243" t="s">
        <v>1848</v>
      </c>
      <c r="H243" s="10">
        <v>6</v>
      </c>
    </row>
    <row r="244" spans="1:9" x14ac:dyDescent="0.2">
      <c r="A244" t="s">
        <v>84</v>
      </c>
      <c r="B244" t="s">
        <v>15</v>
      </c>
      <c r="C244" t="s">
        <v>38</v>
      </c>
      <c r="D244" t="s">
        <v>38</v>
      </c>
      <c r="E244" t="s">
        <v>22</v>
      </c>
      <c r="F244" t="s">
        <v>22</v>
      </c>
      <c r="G244" t="s">
        <v>23</v>
      </c>
      <c r="H244" s="10">
        <v>4</v>
      </c>
      <c r="I244" t="s">
        <v>24</v>
      </c>
    </row>
    <row r="245" spans="1:9" x14ac:dyDescent="0.2">
      <c r="A245" t="s">
        <v>84</v>
      </c>
      <c r="B245" t="s">
        <v>15</v>
      </c>
      <c r="C245" t="s">
        <v>21</v>
      </c>
      <c r="D245" t="s">
        <v>21</v>
      </c>
      <c r="E245" t="s">
        <v>22</v>
      </c>
      <c r="F245" t="s">
        <v>22</v>
      </c>
      <c r="G245" t="s">
        <v>23</v>
      </c>
      <c r="H245" s="10">
        <v>0</v>
      </c>
      <c r="I245" t="s">
        <v>24</v>
      </c>
    </row>
    <row r="246" spans="1:9" x14ac:dyDescent="0.2">
      <c r="A246" t="s">
        <v>84</v>
      </c>
      <c r="B246" t="s">
        <v>15</v>
      </c>
      <c r="C246" t="s">
        <v>25</v>
      </c>
      <c r="D246" t="s">
        <v>25</v>
      </c>
      <c r="E246" t="s">
        <v>22</v>
      </c>
      <c r="F246" t="s">
        <v>22</v>
      </c>
      <c r="G246" t="s">
        <v>23</v>
      </c>
      <c r="H246" s="10">
        <v>6</v>
      </c>
      <c r="I246" t="s">
        <v>24</v>
      </c>
    </row>
    <row r="247" spans="1:9" x14ac:dyDescent="0.2">
      <c r="A247" t="s">
        <v>84</v>
      </c>
      <c r="B247" t="s">
        <v>15</v>
      </c>
      <c r="C247" t="s">
        <v>28</v>
      </c>
      <c r="D247" t="s">
        <v>28</v>
      </c>
      <c r="E247" t="s">
        <v>30</v>
      </c>
      <c r="F247" t="s">
        <v>1850</v>
      </c>
      <c r="G247" t="s">
        <v>32</v>
      </c>
      <c r="H247" s="10">
        <v>0</v>
      </c>
      <c r="I247" t="s">
        <v>24</v>
      </c>
    </row>
    <row r="248" spans="1:9" x14ac:dyDescent="0.2">
      <c r="A248" t="s">
        <v>84</v>
      </c>
      <c r="B248" t="s">
        <v>15</v>
      </c>
      <c r="C248" t="s">
        <v>33</v>
      </c>
      <c r="D248" t="s">
        <v>34</v>
      </c>
      <c r="E248" t="s">
        <v>35</v>
      </c>
      <c r="F248" t="s">
        <v>1849</v>
      </c>
      <c r="H248" s="10">
        <v>0</v>
      </c>
    </row>
    <row r="249" spans="1:9" x14ac:dyDescent="0.2">
      <c r="A249" t="s">
        <v>84</v>
      </c>
      <c r="B249" t="s">
        <v>15</v>
      </c>
      <c r="C249" t="s">
        <v>57</v>
      </c>
      <c r="D249" t="s">
        <v>57</v>
      </c>
      <c r="E249" t="s">
        <v>22</v>
      </c>
      <c r="F249" t="s">
        <v>22</v>
      </c>
      <c r="G249" t="s">
        <v>23</v>
      </c>
      <c r="H249" s="10">
        <v>2</v>
      </c>
      <c r="I249" t="s">
        <v>24</v>
      </c>
    </row>
    <row r="250" spans="1:9" x14ac:dyDescent="0.2">
      <c r="A250" t="s">
        <v>85</v>
      </c>
      <c r="B250" t="s">
        <v>15</v>
      </c>
      <c r="C250" t="s">
        <v>18</v>
      </c>
      <c r="D250" t="s">
        <v>18</v>
      </c>
      <c r="F250" t="s">
        <v>1848</v>
      </c>
      <c r="H250" s="10">
        <v>8</v>
      </c>
    </row>
    <row r="251" spans="1:9" x14ac:dyDescent="0.2">
      <c r="A251" t="s">
        <v>85</v>
      </c>
      <c r="B251" t="s">
        <v>15</v>
      </c>
      <c r="C251" t="s">
        <v>19</v>
      </c>
      <c r="D251" t="s">
        <v>19</v>
      </c>
      <c r="F251" t="s">
        <v>1848</v>
      </c>
      <c r="H251" s="10">
        <v>4</v>
      </c>
    </row>
    <row r="252" spans="1:9" x14ac:dyDescent="0.2">
      <c r="A252" t="s">
        <v>85</v>
      </c>
      <c r="B252" t="s">
        <v>15</v>
      </c>
      <c r="C252" t="s">
        <v>20</v>
      </c>
      <c r="D252" t="s">
        <v>20</v>
      </c>
      <c r="F252" t="s">
        <v>1848</v>
      </c>
      <c r="H252" s="10">
        <v>4</v>
      </c>
    </row>
    <row r="253" spans="1:9" x14ac:dyDescent="0.2">
      <c r="A253" t="s">
        <v>85</v>
      </c>
      <c r="B253" t="s">
        <v>15</v>
      </c>
      <c r="C253" t="s">
        <v>40</v>
      </c>
      <c r="D253" t="s">
        <v>40</v>
      </c>
      <c r="F253" t="s">
        <v>1848</v>
      </c>
      <c r="H253" s="10">
        <v>4</v>
      </c>
    </row>
    <row r="254" spans="1:9" x14ac:dyDescent="0.2">
      <c r="A254" t="s">
        <v>85</v>
      </c>
      <c r="B254" t="s">
        <v>15</v>
      </c>
      <c r="C254" t="s">
        <v>43</v>
      </c>
      <c r="D254" t="s">
        <v>43</v>
      </c>
      <c r="E254" t="s">
        <v>22</v>
      </c>
      <c r="F254" t="s">
        <v>22</v>
      </c>
      <c r="G254" t="s">
        <v>23</v>
      </c>
      <c r="H254" s="10">
        <v>2</v>
      </c>
      <c r="I254" t="s">
        <v>24</v>
      </c>
    </row>
    <row r="255" spans="1:9" x14ac:dyDescent="0.2">
      <c r="A255" t="s">
        <v>85</v>
      </c>
      <c r="B255" t="s">
        <v>15</v>
      </c>
      <c r="C255" t="s">
        <v>21</v>
      </c>
      <c r="D255" t="s">
        <v>21</v>
      </c>
      <c r="E255" t="s">
        <v>22</v>
      </c>
      <c r="F255" t="s">
        <v>22</v>
      </c>
      <c r="G255" t="s">
        <v>23</v>
      </c>
      <c r="H255" s="10">
        <v>4</v>
      </c>
      <c r="I255" t="s">
        <v>24</v>
      </c>
    </row>
    <row r="256" spans="1:9" x14ac:dyDescent="0.2">
      <c r="A256" t="s">
        <v>85</v>
      </c>
      <c r="B256" t="s">
        <v>15</v>
      </c>
      <c r="C256" t="s">
        <v>25</v>
      </c>
      <c r="D256" t="s">
        <v>25</v>
      </c>
      <c r="E256" t="s">
        <v>22</v>
      </c>
      <c r="F256" t="s">
        <v>22</v>
      </c>
      <c r="G256" t="s">
        <v>23</v>
      </c>
      <c r="H256" s="10">
        <v>8</v>
      </c>
      <c r="I256" t="s">
        <v>24</v>
      </c>
    </row>
    <row r="257" spans="1:9" x14ac:dyDescent="0.2">
      <c r="A257" t="s">
        <v>85</v>
      </c>
      <c r="B257" t="s">
        <v>15</v>
      </c>
      <c r="C257" t="s">
        <v>28</v>
      </c>
      <c r="D257" t="s">
        <v>28</v>
      </c>
      <c r="E257" t="s">
        <v>30</v>
      </c>
      <c r="F257" t="s">
        <v>1850</v>
      </c>
      <c r="G257" t="s">
        <v>32</v>
      </c>
      <c r="H257" s="10">
        <v>4</v>
      </c>
      <c r="I257" t="s">
        <v>24</v>
      </c>
    </row>
    <row r="258" spans="1:9" x14ac:dyDescent="0.2">
      <c r="A258" t="s">
        <v>85</v>
      </c>
      <c r="B258" t="s">
        <v>15</v>
      </c>
      <c r="C258" t="s">
        <v>33</v>
      </c>
      <c r="D258" t="s">
        <v>34</v>
      </c>
      <c r="E258" t="s">
        <v>35</v>
      </c>
      <c r="F258" t="s">
        <v>1849</v>
      </c>
      <c r="H258" s="10">
        <v>0</v>
      </c>
    </row>
    <row r="259" spans="1:9" x14ac:dyDescent="0.2">
      <c r="A259" t="s">
        <v>85</v>
      </c>
      <c r="B259" t="s">
        <v>15</v>
      </c>
      <c r="C259" t="s">
        <v>57</v>
      </c>
      <c r="D259" t="s">
        <v>57</v>
      </c>
      <c r="E259" t="s">
        <v>22</v>
      </c>
      <c r="F259" t="s">
        <v>22</v>
      </c>
      <c r="G259" t="s">
        <v>23</v>
      </c>
      <c r="H259" s="10">
        <v>2</v>
      </c>
      <c r="I259" t="s">
        <v>24</v>
      </c>
    </row>
    <row r="260" spans="1:9" x14ac:dyDescent="0.2">
      <c r="A260" t="s">
        <v>86</v>
      </c>
      <c r="B260" t="s">
        <v>15</v>
      </c>
      <c r="C260" t="s">
        <v>18</v>
      </c>
      <c r="D260" t="s">
        <v>18</v>
      </c>
      <c r="F260" t="s">
        <v>1848</v>
      </c>
      <c r="H260" s="10">
        <v>8</v>
      </c>
    </row>
    <row r="261" spans="1:9" x14ac:dyDescent="0.2">
      <c r="A261" t="s">
        <v>86</v>
      </c>
      <c r="B261" t="s">
        <v>15</v>
      </c>
      <c r="C261" t="s">
        <v>19</v>
      </c>
      <c r="D261" t="s">
        <v>19</v>
      </c>
      <c r="F261" t="s">
        <v>1848</v>
      </c>
      <c r="H261" s="10">
        <v>4</v>
      </c>
    </row>
    <row r="262" spans="1:9" x14ac:dyDescent="0.2">
      <c r="A262" t="s">
        <v>86</v>
      </c>
      <c r="B262" t="s">
        <v>15</v>
      </c>
      <c r="C262" t="s">
        <v>20</v>
      </c>
      <c r="D262" t="s">
        <v>20</v>
      </c>
      <c r="F262" t="s">
        <v>1848</v>
      </c>
      <c r="H262" s="10">
        <v>0</v>
      </c>
    </row>
    <row r="263" spans="1:9" x14ac:dyDescent="0.2">
      <c r="A263" t="s">
        <v>86</v>
      </c>
      <c r="B263" t="s">
        <v>15</v>
      </c>
      <c r="C263" t="s">
        <v>40</v>
      </c>
      <c r="D263" t="s">
        <v>40</v>
      </c>
      <c r="F263" t="s">
        <v>1848</v>
      </c>
      <c r="H263" s="10">
        <v>0</v>
      </c>
    </row>
    <row r="264" spans="1:9" x14ac:dyDescent="0.2">
      <c r="A264" t="s">
        <v>86</v>
      </c>
      <c r="B264" t="s">
        <v>15</v>
      </c>
      <c r="C264" t="s">
        <v>38</v>
      </c>
      <c r="D264" t="s">
        <v>38</v>
      </c>
      <c r="E264" t="s">
        <v>22</v>
      </c>
      <c r="F264" t="s">
        <v>22</v>
      </c>
      <c r="G264" t="s">
        <v>23</v>
      </c>
      <c r="H264" s="10">
        <v>0</v>
      </c>
      <c r="I264" t="s">
        <v>24</v>
      </c>
    </row>
    <row r="265" spans="1:9" x14ac:dyDescent="0.2">
      <c r="A265" t="s">
        <v>86</v>
      </c>
      <c r="B265" t="s">
        <v>15</v>
      </c>
      <c r="C265" t="s">
        <v>21</v>
      </c>
      <c r="D265" t="s">
        <v>21</v>
      </c>
      <c r="E265" t="s">
        <v>22</v>
      </c>
      <c r="F265" t="s">
        <v>22</v>
      </c>
      <c r="G265" t="s">
        <v>23</v>
      </c>
      <c r="H265" s="10">
        <v>2</v>
      </c>
      <c r="I265" t="s">
        <v>24</v>
      </c>
    </row>
    <row r="266" spans="1:9" x14ac:dyDescent="0.2">
      <c r="A266" t="s">
        <v>86</v>
      </c>
      <c r="B266" t="s">
        <v>15</v>
      </c>
      <c r="C266" t="s">
        <v>25</v>
      </c>
      <c r="D266" t="s">
        <v>25</v>
      </c>
      <c r="E266" t="s">
        <v>22</v>
      </c>
      <c r="F266" t="s">
        <v>22</v>
      </c>
      <c r="G266" t="s">
        <v>23</v>
      </c>
      <c r="H266" s="10">
        <v>4</v>
      </c>
      <c r="I266" t="s">
        <v>24</v>
      </c>
    </row>
    <row r="267" spans="1:9" x14ac:dyDescent="0.2">
      <c r="A267" t="s">
        <v>86</v>
      </c>
      <c r="B267" t="s">
        <v>15</v>
      </c>
      <c r="C267" t="s">
        <v>28</v>
      </c>
      <c r="D267" t="s">
        <v>28</v>
      </c>
      <c r="E267" t="s">
        <v>30</v>
      </c>
      <c r="F267" t="s">
        <v>1850</v>
      </c>
      <c r="G267" t="s">
        <v>32</v>
      </c>
      <c r="H267" s="10">
        <v>4</v>
      </c>
      <c r="I267" t="s">
        <v>24</v>
      </c>
    </row>
    <row r="268" spans="1:9" x14ac:dyDescent="0.2">
      <c r="A268" t="s">
        <v>86</v>
      </c>
      <c r="B268" t="s">
        <v>15</v>
      </c>
      <c r="C268" t="s">
        <v>33</v>
      </c>
      <c r="D268" t="s">
        <v>34</v>
      </c>
      <c r="E268" t="s">
        <v>35</v>
      </c>
      <c r="F268" t="s">
        <v>1849</v>
      </c>
      <c r="H268" s="10">
        <v>2</v>
      </c>
    </row>
    <row r="269" spans="1:9" x14ac:dyDescent="0.2">
      <c r="A269" t="s">
        <v>86</v>
      </c>
      <c r="B269" t="s">
        <v>15</v>
      </c>
      <c r="C269" t="s">
        <v>17</v>
      </c>
      <c r="D269" t="s">
        <v>17</v>
      </c>
      <c r="F269" t="s">
        <v>1847</v>
      </c>
      <c r="H269" s="10">
        <v>19.5</v>
      </c>
    </row>
    <row r="270" spans="1:9" x14ac:dyDescent="0.2">
      <c r="A270" t="s">
        <v>87</v>
      </c>
      <c r="B270" t="s">
        <v>15</v>
      </c>
      <c r="C270" t="s">
        <v>17</v>
      </c>
      <c r="D270" t="s">
        <v>17</v>
      </c>
      <c r="F270" t="s">
        <v>1847</v>
      </c>
      <c r="H270" s="10">
        <v>38.75</v>
      </c>
    </row>
    <row r="271" spans="1:9" x14ac:dyDescent="0.2">
      <c r="A271" t="s">
        <v>88</v>
      </c>
      <c r="B271" t="s">
        <v>15</v>
      </c>
      <c r="C271" t="s">
        <v>18</v>
      </c>
      <c r="D271" t="s">
        <v>18</v>
      </c>
      <c r="F271" t="s">
        <v>1848</v>
      </c>
      <c r="H271" s="10">
        <v>8</v>
      </c>
    </row>
    <row r="272" spans="1:9" x14ac:dyDescent="0.2">
      <c r="A272" t="s">
        <v>88</v>
      </c>
      <c r="B272" t="s">
        <v>15</v>
      </c>
      <c r="C272" t="s">
        <v>19</v>
      </c>
      <c r="D272" t="s">
        <v>19</v>
      </c>
      <c r="F272" t="s">
        <v>1848</v>
      </c>
      <c r="H272" s="10">
        <v>4</v>
      </c>
    </row>
    <row r="273" spans="1:9" x14ac:dyDescent="0.2">
      <c r="A273" t="s">
        <v>88</v>
      </c>
      <c r="B273" t="s">
        <v>15</v>
      </c>
      <c r="C273" t="s">
        <v>17</v>
      </c>
      <c r="D273" t="s">
        <v>17</v>
      </c>
      <c r="F273" t="s">
        <v>1847</v>
      </c>
      <c r="H273" s="10">
        <v>7.75</v>
      </c>
    </row>
    <row r="274" spans="1:9" x14ac:dyDescent="0.2">
      <c r="A274" t="s">
        <v>88</v>
      </c>
      <c r="B274" t="s">
        <v>15</v>
      </c>
      <c r="C274" t="s">
        <v>40</v>
      </c>
      <c r="D274" t="s">
        <v>40</v>
      </c>
      <c r="F274" t="s">
        <v>1848</v>
      </c>
      <c r="H274" s="10">
        <v>6</v>
      </c>
    </row>
    <row r="275" spans="1:9" x14ac:dyDescent="0.2">
      <c r="A275" t="s">
        <v>88</v>
      </c>
      <c r="B275" t="s">
        <v>15</v>
      </c>
      <c r="C275" t="s">
        <v>43</v>
      </c>
      <c r="D275" t="s">
        <v>43</v>
      </c>
      <c r="E275" t="s">
        <v>22</v>
      </c>
      <c r="F275" t="s">
        <v>22</v>
      </c>
      <c r="G275" t="s">
        <v>23</v>
      </c>
      <c r="H275" s="10">
        <v>2</v>
      </c>
      <c r="I275" t="s">
        <v>24</v>
      </c>
    </row>
    <row r="276" spans="1:9" x14ac:dyDescent="0.2">
      <c r="A276" t="s">
        <v>88</v>
      </c>
      <c r="B276" t="s">
        <v>15</v>
      </c>
      <c r="C276" t="s">
        <v>21</v>
      </c>
      <c r="D276" t="s">
        <v>21</v>
      </c>
      <c r="E276" t="s">
        <v>22</v>
      </c>
      <c r="F276" t="s">
        <v>22</v>
      </c>
      <c r="G276" t="s">
        <v>23</v>
      </c>
      <c r="H276" s="10">
        <v>6</v>
      </c>
      <c r="I276" t="s">
        <v>24</v>
      </c>
    </row>
    <row r="277" spans="1:9" x14ac:dyDescent="0.2">
      <c r="A277" t="s">
        <v>88</v>
      </c>
      <c r="B277" t="s">
        <v>15</v>
      </c>
      <c r="C277" t="s">
        <v>25</v>
      </c>
      <c r="D277" t="s">
        <v>25</v>
      </c>
      <c r="E277" t="s">
        <v>22</v>
      </c>
      <c r="F277" t="s">
        <v>22</v>
      </c>
      <c r="G277" t="s">
        <v>23</v>
      </c>
      <c r="H277" s="10">
        <v>8</v>
      </c>
      <c r="I277" t="s">
        <v>24</v>
      </c>
    </row>
    <row r="278" spans="1:9" x14ac:dyDescent="0.2">
      <c r="A278" t="s">
        <v>88</v>
      </c>
      <c r="B278" t="s">
        <v>15</v>
      </c>
      <c r="C278" t="s">
        <v>28</v>
      </c>
      <c r="D278" t="s">
        <v>28</v>
      </c>
      <c r="E278" t="s">
        <v>30</v>
      </c>
      <c r="F278" t="s">
        <v>1850</v>
      </c>
      <c r="G278" t="s">
        <v>32</v>
      </c>
      <c r="H278" s="10">
        <v>0</v>
      </c>
      <c r="I278" t="s">
        <v>24</v>
      </c>
    </row>
    <row r="279" spans="1:9" x14ac:dyDescent="0.2">
      <c r="A279" t="s">
        <v>88</v>
      </c>
      <c r="B279" t="s">
        <v>15</v>
      </c>
      <c r="C279" t="s">
        <v>33</v>
      </c>
      <c r="D279" t="s">
        <v>34</v>
      </c>
      <c r="E279" t="s">
        <v>35</v>
      </c>
      <c r="F279" t="s">
        <v>1849</v>
      </c>
      <c r="H279" s="10">
        <v>0</v>
      </c>
    </row>
    <row r="280" spans="1:9" x14ac:dyDescent="0.2">
      <c r="A280" t="s">
        <v>88</v>
      </c>
      <c r="B280" t="s">
        <v>15</v>
      </c>
      <c r="C280" t="s">
        <v>38</v>
      </c>
      <c r="D280" t="s">
        <v>38</v>
      </c>
      <c r="E280" t="s">
        <v>22</v>
      </c>
      <c r="F280" t="s">
        <v>22</v>
      </c>
      <c r="G280" t="s">
        <v>23</v>
      </c>
      <c r="H280" s="10">
        <v>2</v>
      </c>
      <c r="I280" t="s">
        <v>24</v>
      </c>
    </row>
    <row r="281" spans="1:9" x14ac:dyDescent="0.2">
      <c r="A281" t="s">
        <v>89</v>
      </c>
      <c r="B281" t="s">
        <v>15</v>
      </c>
      <c r="C281" t="s">
        <v>18</v>
      </c>
      <c r="D281" t="s">
        <v>18</v>
      </c>
      <c r="F281" t="s">
        <v>1848</v>
      </c>
      <c r="H281" s="10">
        <v>4</v>
      </c>
    </row>
    <row r="282" spans="1:9" x14ac:dyDescent="0.2">
      <c r="A282" t="s">
        <v>89</v>
      </c>
      <c r="B282" t="s">
        <v>15</v>
      </c>
      <c r="C282" t="s">
        <v>19</v>
      </c>
      <c r="D282" t="s">
        <v>19</v>
      </c>
      <c r="F282" t="s">
        <v>1848</v>
      </c>
      <c r="H282" s="10">
        <v>4</v>
      </c>
    </row>
    <row r="283" spans="1:9" x14ac:dyDescent="0.2">
      <c r="A283" t="s">
        <v>89</v>
      </c>
      <c r="B283" t="s">
        <v>15</v>
      </c>
      <c r="C283" t="s">
        <v>17</v>
      </c>
      <c r="D283" t="s">
        <v>17</v>
      </c>
      <c r="F283" t="s">
        <v>1847</v>
      </c>
      <c r="H283" s="10">
        <v>7.75</v>
      </c>
    </row>
    <row r="284" spans="1:9" x14ac:dyDescent="0.2">
      <c r="A284" t="s">
        <v>89</v>
      </c>
      <c r="B284" t="s">
        <v>15</v>
      </c>
      <c r="C284" t="s">
        <v>40</v>
      </c>
      <c r="D284" t="s">
        <v>40</v>
      </c>
      <c r="F284" t="s">
        <v>1848</v>
      </c>
      <c r="H284" s="10">
        <v>4</v>
      </c>
    </row>
    <row r="285" spans="1:9" x14ac:dyDescent="0.2">
      <c r="A285" t="s">
        <v>89</v>
      </c>
      <c r="B285" t="s">
        <v>15</v>
      </c>
      <c r="C285" t="s">
        <v>43</v>
      </c>
      <c r="D285" t="s">
        <v>43</v>
      </c>
      <c r="E285" t="s">
        <v>22</v>
      </c>
      <c r="F285" t="s">
        <v>22</v>
      </c>
      <c r="G285" t="s">
        <v>23</v>
      </c>
      <c r="H285" s="10">
        <v>0</v>
      </c>
      <c r="I285" t="s">
        <v>24</v>
      </c>
    </row>
    <row r="286" spans="1:9" x14ac:dyDescent="0.2">
      <c r="A286" t="s">
        <v>89</v>
      </c>
      <c r="B286" t="s">
        <v>15</v>
      </c>
      <c r="C286" t="s">
        <v>21</v>
      </c>
      <c r="D286" t="s">
        <v>21</v>
      </c>
      <c r="E286" t="s">
        <v>22</v>
      </c>
      <c r="F286" t="s">
        <v>22</v>
      </c>
      <c r="G286" t="s">
        <v>23</v>
      </c>
      <c r="H286" s="10">
        <v>0</v>
      </c>
      <c r="I286" t="s">
        <v>24</v>
      </c>
    </row>
    <row r="287" spans="1:9" x14ac:dyDescent="0.2">
      <c r="A287" t="s">
        <v>89</v>
      </c>
      <c r="B287" t="s">
        <v>15</v>
      </c>
      <c r="C287" t="s">
        <v>25</v>
      </c>
      <c r="D287" t="s">
        <v>25</v>
      </c>
      <c r="E287" t="s">
        <v>22</v>
      </c>
      <c r="F287" t="s">
        <v>22</v>
      </c>
      <c r="G287" t="s">
        <v>23</v>
      </c>
      <c r="H287" s="10">
        <v>16</v>
      </c>
      <c r="I287" t="s">
        <v>24</v>
      </c>
    </row>
    <row r="288" spans="1:9" x14ac:dyDescent="0.2">
      <c r="A288" t="s">
        <v>89</v>
      </c>
      <c r="B288" t="s">
        <v>15</v>
      </c>
      <c r="C288" t="s">
        <v>28</v>
      </c>
      <c r="D288" t="s">
        <v>28</v>
      </c>
      <c r="E288" t="s">
        <v>30</v>
      </c>
      <c r="F288" t="s">
        <v>1850</v>
      </c>
      <c r="G288" t="s">
        <v>32</v>
      </c>
      <c r="H288" s="10">
        <v>0</v>
      </c>
      <c r="I288" t="s">
        <v>24</v>
      </c>
    </row>
    <row r="289" spans="1:9" x14ac:dyDescent="0.2">
      <c r="A289" t="s">
        <v>89</v>
      </c>
      <c r="B289" t="s">
        <v>15</v>
      </c>
      <c r="C289" t="s">
        <v>33</v>
      </c>
      <c r="D289" t="s">
        <v>34</v>
      </c>
      <c r="E289" t="s">
        <v>35</v>
      </c>
      <c r="F289" t="s">
        <v>1849</v>
      </c>
      <c r="H289" s="10">
        <v>0</v>
      </c>
    </row>
    <row r="290" spans="1:9" x14ac:dyDescent="0.2">
      <c r="A290" t="s">
        <v>89</v>
      </c>
      <c r="B290" t="s">
        <v>15</v>
      </c>
      <c r="C290" t="s">
        <v>38</v>
      </c>
      <c r="D290" t="s">
        <v>38</v>
      </c>
      <c r="E290" t="s">
        <v>22</v>
      </c>
      <c r="F290" t="s">
        <v>22</v>
      </c>
      <c r="G290" t="s">
        <v>23</v>
      </c>
      <c r="H290" s="10">
        <v>0</v>
      </c>
      <c r="I290" t="s">
        <v>24</v>
      </c>
    </row>
    <row r="291" spans="1:9" x14ac:dyDescent="0.2">
      <c r="A291" t="s">
        <v>90</v>
      </c>
      <c r="B291" t="s">
        <v>15</v>
      </c>
      <c r="C291" t="s">
        <v>18</v>
      </c>
      <c r="D291" t="s">
        <v>18</v>
      </c>
      <c r="F291" t="s">
        <v>1848</v>
      </c>
      <c r="H291" s="10">
        <v>4</v>
      </c>
    </row>
    <row r="292" spans="1:9" x14ac:dyDescent="0.2">
      <c r="A292" t="s">
        <v>90</v>
      </c>
      <c r="B292" t="s">
        <v>15</v>
      </c>
      <c r="C292" t="s">
        <v>19</v>
      </c>
      <c r="D292" t="s">
        <v>19</v>
      </c>
      <c r="F292" t="s">
        <v>1848</v>
      </c>
      <c r="H292" s="10">
        <v>4</v>
      </c>
    </row>
    <row r="293" spans="1:9" x14ac:dyDescent="0.2">
      <c r="A293" t="s">
        <v>90</v>
      </c>
      <c r="B293" t="s">
        <v>15</v>
      </c>
      <c r="C293" t="s">
        <v>17</v>
      </c>
      <c r="D293" t="s">
        <v>17</v>
      </c>
      <c r="F293" t="s">
        <v>1847</v>
      </c>
      <c r="H293" s="10">
        <v>0</v>
      </c>
    </row>
    <row r="294" spans="1:9" x14ac:dyDescent="0.2">
      <c r="A294" t="s">
        <v>90</v>
      </c>
      <c r="B294" t="s">
        <v>15</v>
      </c>
      <c r="C294" t="s">
        <v>40</v>
      </c>
      <c r="D294" t="s">
        <v>40</v>
      </c>
      <c r="F294" t="s">
        <v>1848</v>
      </c>
      <c r="H294" s="10">
        <v>2</v>
      </c>
    </row>
    <row r="295" spans="1:9" x14ac:dyDescent="0.2">
      <c r="A295" t="s">
        <v>90</v>
      </c>
      <c r="B295" t="s">
        <v>15</v>
      </c>
      <c r="C295" t="s">
        <v>43</v>
      </c>
      <c r="D295" t="s">
        <v>43</v>
      </c>
      <c r="E295" t="s">
        <v>22</v>
      </c>
      <c r="F295" t="s">
        <v>22</v>
      </c>
      <c r="G295" t="s">
        <v>23</v>
      </c>
      <c r="H295" s="10">
        <v>2</v>
      </c>
      <c r="I295" t="s">
        <v>24</v>
      </c>
    </row>
    <row r="296" spans="1:9" x14ac:dyDescent="0.2">
      <c r="A296" t="s">
        <v>90</v>
      </c>
      <c r="B296" t="s">
        <v>15</v>
      </c>
      <c r="C296" t="s">
        <v>21</v>
      </c>
      <c r="D296" t="s">
        <v>21</v>
      </c>
      <c r="E296" t="s">
        <v>22</v>
      </c>
      <c r="F296" t="s">
        <v>22</v>
      </c>
      <c r="G296" t="s">
        <v>23</v>
      </c>
      <c r="H296" s="10">
        <v>2</v>
      </c>
      <c r="I296" t="s">
        <v>24</v>
      </c>
    </row>
    <row r="297" spans="1:9" x14ac:dyDescent="0.2">
      <c r="A297" t="s">
        <v>90</v>
      </c>
      <c r="B297" t="s">
        <v>15</v>
      </c>
      <c r="C297" t="s">
        <v>25</v>
      </c>
      <c r="D297" t="s">
        <v>25</v>
      </c>
      <c r="E297" t="s">
        <v>22</v>
      </c>
      <c r="F297" t="s">
        <v>22</v>
      </c>
      <c r="G297" t="s">
        <v>23</v>
      </c>
      <c r="H297" s="10">
        <v>10</v>
      </c>
      <c r="I297" t="s">
        <v>24</v>
      </c>
    </row>
    <row r="298" spans="1:9" x14ac:dyDescent="0.2">
      <c r="A298" t="s">
        <v>90</v>
      </c>
      <c r="B298" t="s">
        <v>15</v>
      </c>
      <c r="C298" t="s">
        <v>28</v>
      </c>
      <c r="D298" t="s">
        <v>28</v>
      </c>
      <c r="E298" t="s">
        <v>30</v>
      </c>
      <c r="F298" t="s">
        <v>1850</v>
      </c>
      <c r="G298" t="s">
        <v>32</v>
      </c>
      <c r="H298" s="10">
        <v>4</v>
      </c>
      <c r="I298" t="s">
        <v>24</v>
      </c>
    </row>
    <row r="299" spans="1:9" x14ac:dyDescent="0.2">
      <c r="A299" t="s">
        <v>90</v>
      </c>
      <c r="B299" t="s">
        <v>15</v>
      </c>
      <c r="C299" t="s">
        <v>33</v>
      </c>
      <c r="D299" t="s">
        <v>34</v>
      </c>
      <c r="E299" t="s">
        <v>35</v>
      </c>
      <c r="F299" t="s">
        <v>1849</v>
      </c>
      <c r="H299" s="10">
        <v>4</v>
      </c>
    </row>
    <row r="300" spans="1:9" x14ac:dyDescent="0.2">
      <c r="A300" t="s">
        <v>90</v>
      </c>
      <c r="B300" t="s">
        <v>15</v>
      </c>
      <c r="C300" t="s">
        <v>38</v>
      </c>
      <c r="D300" t="s">
        <v>38</v>
      </c>
      <c r="E300" t="s">
        <v>22</v>
      </c>
      <c r="F300" t="s">
        <v>22</v>
      </c>
      <c r="G300" t="s">
        <v>23</v>
      </c>
      <c r="H300" s="10">
        <v>2</v>
      </c>
      <c r="I300" t="s">
        <v>24</v>
      </c>
    </row>
    <row r="301" spans="1:9" x14ac:dyDescent="0.2">
      <c r="A301" t="s">
        <v>90</v>
      </c>
      <c r="B301" t="s">
        <v>15</v>
      </c>
      <c r="C301" t="s">
        <v>33</v>
      </c>
      <c r="D301" t="s">
        <v>61</v>
      </c>
      <c r="E301" t="s">
        <v>62</v>
      </c>
      <c r="F301" t="s">
        <v>1849</v>
      </c>
      <c r="G301" t="s">
        <v>64</v>
      </c>
      <c r="H301" s="10">
        <v>4</v>
      </c>
      <c r="I301" t="s">
        <v>24</v>
      </c>
    </row>
    <row r="302" spans="1:9" x14ac:dyDescent="0.2">
      <c r="A302" t="s">
        <v>90</v>
      </c>
      <c r="B302" t="s">
        <v>15</v>
      </c>
      <c r="C302" t="s">
        <v>33</v>
      </c>
      <c r="D302" t="s">
        <v>33</v>
      </c>
      <c r="E302" t="s">
        <v>45</v>
      </c>
      <c r="F302" t="s">
        <v>1849</v>
      </c>
      <c r="G302" t="s">
        <v>23</v>
      </c>
      <c r="H302" s="10">
        <v>4</v>
      </c>
      <c r="I302" t="s">
        <v>24</v>
      </c>
    </row>
    <row r="303" spans="1:9" x14ac:dyDescent="0.2">
      <c r="A303" t="s">
        <v>91</v>
      </c>
      <c r="B303" t="s">
        <v>15</v>
      </c>
      <c r="C303" t="s">
        <v>18</v>
      </c>
      <c r="D303" t="s">
        <v>18</v>
      </c>
      <c r="F303" t="s">
        <v>1848</v>
      </c>
      <c r="H303" s="10">
        <v>4</v>
      </c>
    </row>
    <row r="304" spans="1:9" x14ac:dyDescent="0.2">
      <c r="A304" t="s">
        <v>91</v>
      </c>
      <c r="B304" t="s">
        <v>15</v>
      </c>
      <c r="C304" t="s">
        <v>19</v>
      </c>
      <c r="D304" t="s">
        <v>19</v>
      </c>
      <c r="F304" t="s">
        <v>1848</v>
      </c>
      <c r="H304" s="10">
        <v>4</v>
      </c>
    </row>
    <row r="305" spans="1:9" x14ac:dyDescent="0.2">
      <c r="A305" t="s">
        <v>91</v>
      </c>
      <c r="B305" t="s">
        <v>15</v>
      </c>
      <c r="C305" t="s">
        <v>17</v>
      </c>
      <c r="D305" t="s">
        <v>17</v>
      </c>
      <c r="F305" t="s">
        <v>1847</v>
      </c>
      <c r="H305" s="10">
        <v>15.5</v>
      </c>
    </row>
    <row r="306" spans="1:9" x14ac:dyDescent="0.2">
      <c r="A306" t="s">
        <v>91</v>
      </c>
      <c r="B306" t="s">
        <v>15</v>
      </c>
      <c r="C306" t="s">
        <v>40</v>
      </c>
      <c r="D306" t="s">
        <v>40</v>
      </c>
      <c r="F306" t="s">
        <v>1848</v>
      </c>
      <c r="H306" s="10">
        <v>8</v>
      </c>
    </row>
    <row r="307" spans="1:9" x14ac:dyDescent="0.2">
      <c r="A307" t="s">
        <v>91</v>
      </c>
      <c r="B307" t="s">
        <v>15</v>
      </c>
      <c r="C307" t="s">
        <v>92</v>
      </c>
      <c r="D307" t="s">
        <v>92</v>
      </c>
      <c r="F307" t="s">
        <v>1848</v>
      </c>
      <c r="H307" s="10">
        <v>2</v>
      </c>
    </row>
    <row r="308" spans="1:9" x14ac:dyDescent="0.2">
      <c r="A308" t="s">
        <v>91</v>
      </c>
      <c r="B308" t="s">
        <v>15</v>
      </c>
      <c r="C308" t="s">
        <v>20</v>
      </c>
      <c r="D308" t="s">
        <v>20</v>
      </c>
      <c r="F308" t="s">
        <v>1848</v>
      </c>
      <c r="H308" s="10">
        <v>4</v>
      </c>
    </row>
    <row r="309" spans="1:9" x14ac:dyDescent="0.2">
      <c r="A309" t="s">
        <v>91</v>
      </c>
      <c r="B309" t="s">
        <v>15</v>
      </c>
      <c r="C309" t="s">
        <v>25</v>
      </c>
      <c r="D309" t="s">
        <v>25</v>
      </c>
      <c r="E309" t="s">
        <v>22</v>
      </c>
      <c r="F309" t="s">
        <v>22</v>
      </c>
      <c r="G309" t="s">
        <v>23</v>
      </c>
      <c r="H309" s="10">
        <v>8</v>
      </c>
      <c r="I309" t="s">
        <v>24</v>
      </c>
    </row>
    <row r="310" spans="1:9" x14ac:dyDescent="0.2">
      <c r="A310" t="s">
        <v>91</v>
      </c>
      <c r="B310" t="s">
        <v>15</v>
      </c>
      <c r="C310" t="s">
        <v>28</v>
      </c>
      <c r="D310" t="s">
        <v>28</v>
      </c>
      <c r="E310" t="s">
        <v>30</v>
      </c>
      <c r="F310" t="s">
        <v>1850</v>
      </c>
      <c r="G310" t="s">
        <v>32</v>
      </c>
      <c r="H310" s="10">
        <v>0</v>
      </c>
      <c r="I310" t="s">
        <v>24</v>
      </c>
    </row>
    <row r="311" spans="1:9" x14ac:dyDescent="0.2">
      <c r="A311" t="s">
        <v>91</v>
      </c>
      <c r="B311" t="s">
        <v>15</v>
      </c>
      <c r="C311" t="s">
        <v>33</v>
      </c>
      <c r="D311" t="s">
        <v>34</v>
      </c>
      <c r="E311" t="s">
        <v>35</v>
      </c>
      <c r="F311" t="s">
        <v>1849</v>
      </c>
      <c r="H311" s="10">
        <v>0</v>
      </c>
    </row>
    <row r="312" spans="1:9" x14ac:dyDescent="0.2">
      <c r="A312" t="s">
        <v>91</v>
      </c>
      <c r="B312" t="s">
        <v>15</v>
      </c>
      <c r="C312" t="s">
        <v>38</v>
      </c>
      <c r="D312" t="s">
        <v>38</v>
      </c>
      <c r="E312" t="s">
        <v>22</v>
      </c>
      <c r="F312" t="s">
        <v>22</v>
      </c>
      <c r="G312" t="s">
        <v>23</v>
      </c>
      <c r="H312" s="10">
        <v>0</v>
      </c>
      <c r="I312" t="s">
        <v>24</v>
      </c>
    </row>
    <row r="313" spans="1:9" x14ac:dyDescent="0.2">
      <c r="A313" t="s">
        <v>93</v>
      </c>
      <c r="B313" t="s">
        <v>15</v>
      </c>
      <c r="C313" t="s">
        <v>18</v>
      </c>
      <c r="D313" t="s">
        <v>18</v>
      </c>
      <c r="F313" t="s">
        <v>1848</v>
      </c>
      <c r="H313" s="10">
        <v>8</v>
      </c>
    </row>
    <row r="314" spans="1:9" x14ac:dyDescent="0.2">
      <c r="A314" t="s">
        <v>93</v>
      </c>
      <c r="B314" t="s">
        <v>15</v>
      </c>
      <c r="C314" t="s">
        <v>19</v>
      </c>
      <c r="D314" t="s">
        <v>19</v>
      </c>
      <c r="F314" t="s">
        <v>1848</v>
      </c>
      <c r="H314" s="10">
        <v>12</v>
      </c>
    </row>
    <row r="315" spans="1:9" x14ac:dyDescent="0.2">
      <c r="A315" t="s">
        <v>93</v>
      </c>
      <c r="B315" t="s">
        <v>15</v>
      </c>
      <c r="C315" t="s">
        <v>20</v>
      </c>
      <c r="D315" t="s">
        <v>20</v>
      </c>
      <c r="F315" t="s">
        <v>1848</v>
      </c>
      <c r="H315" s="10">
        <v>2</v>
      </c>
    </row>
    <row r="316" spans="1:9" x14ac:dyDescent="0.2">
      <c r="A316" t="s">
        <v>93</v>
      </c>
      <c r="B316" t="s">
        <v>15</v>
      </c>
      <c r="C316" t="s">
        <v>40</v>
      </c>
      <c r="D316" t="s">
        <v>40</v>
      </c>
      <c r="F316" t="s">
        <v>1848</v>
      </c>
      <c r="H316" s="10">
        <v>8</v>
      </c>
    </row>
    <row r="317" spans="1:9" x14ac:dyDescent="0.2">
      <c r="A317" t="s">
        <v>93</v>
      </c>
      <c r="B317" t="s">
        <v>15</v>
      </c>
      <c r="C317" t="s">
        <v>43</v>
      </c>
      <c r="D317" t="s">
        <v>43</v>
      </c>
      <c r="E317" t="s">
        <v>22</v>
      </c>
      <c r="F317" t="s">
        <v>22</v>
      </c>
      <c r="G317" t="s">
        <v>23</v>
      </c>
      <c r="H317" s="10">
        <v>0</v>
      </c>
      <c r="I317" t="s">
        <v>24</v>
      </c>
    </row>
    <row r="318" spans="1:9" x14ac:dyDescent="0.2">
      <c r="A318" t="s">
        <v>93</v>
      </c>
      <c r="B318" t="s">
        <v>15</v>
      </c>
      <c r="C318" t="s">
        <v>21</v>
      </c>
      <c r="D318" t="s">
        <v>21</v>
      </c>
      <c r="E318" t="s">
        <v>22</v>
      </c>
      <c r="F318" t="s">
        <v>22</v>
      </c>
      <c r="G318" t="s">
        <v>23</v>
      </c>
      <c r="H318" s="10">
        <v>2</v>
      </c>
      <c r="I318" t="s">
        <v>24</v>
      </c>
    </row>
    <row r="319" spans="1:9" x14ac:dyDescent="0.2">
      <c r="A319" t="s">
        <v>93</v>
      </c>
      <c r="B319" t="s">
        <v>15</v>
      </c>
      <c r="C319" t="s">
        <v>25</v>
      </c>
      <c r="D319" t="s">
        <v>25</v>
      </c>
      <c r="E319" t="s">
        <v>22</v>
      </c>
      <c r="F319" t="s">
        <v>22</v>
      </c>
      <c r="G319" t="s">
        <v>23</v>
      </c>
      <c r="H319" s="10">
        <v>8</v>
      </c>
      <c r="I319" t="s">
        <v>24</v>
      </c>
    </row>
    <row r="320" spans="1:9" x14ac:dyDescent="0.2">
      <c r="A320" t="s">
        <v>93</v>
      </c>
      <c r="B320" t="s">
        <v>15</v>
      </c>
      <c r="C320" t="s">
        <v>28</v>
      </c>
      <c r="D320" t="s">
        <v>28</v>
      </c>
      <c r="E320" t="s">
        <v>30</v>
      </c>
      <c r="F320" t="s">
        <v>1850</v>
      </c>
      <c r="G320" t="s">
        <v>32</v>
      </c>
      <c r="H320" s="10">
        <v>0</v>
      </c>
      <c r="I320" t="s">
        <v>24</v>
      </c>
    </row>
    <row r="321" spans="1:9" x14ac:dyDescent="0.2">
      <c r="A321" t="s">
        <v>93</v>
      </c>
      <c r="B321" t="s">
        <v>15</v>
      </c>
      <c r="C321" t="s">
        <v>33</v>
      </c>
      <c r="D321" t="s">
        <v>34</v>
      </c>
      <c r="E321" t="s">
        <v>35</v>
      </c>
      <c r="F321" t="s">
        <v>1849</v>
      </c>
      <c r="H321" s="10">
        <v>4</v>
      </c>
    </row>
    <row r="322" spans="1:9" x14ac:dyDescent="0.2">
      <c r="A322" t="s">
        <v>93</v>
      </c>
      <c r="B322" t="s">
        <v>15</v>
      </c>
      <c r="C322" t="s">
        <v>57</v>
      </c>
      <c r="D322" t="s">
        <v>57</v>
      </c>
      <c r="E322" t="s">
        <v>22</v>
      </c>
      <c r="F322" t="s">
        <v>22</v>
      </c>
      <c r="G322" t="s">
        <v>23</v>
      </c>
      <c r="H322" s="10">
        <v>0</v>
      </c>
      <c r="I322" t="s">
        <v>24</v>
      </c>
    </row>
    <row r="323" spans="1:9" x14ac:dyDescent="0.2">
      <c r="A323" t="s">
        <v>94</v>
      </c>
      <c r="B323" t="s">
        <v>15</v>
      </c>
      <c r="C323" t="s">
        <v>18</v>
      </c>
      <c r="D323" t="s">
        <v>18</v>
      </c>
      <c r="F323" t="s">
        <v>1848</v>
      </c>
      <c r="H323" s="10">
        <v>8</v>
      </c>
    </row>
    <row r="324" spans="1:9" x14ac:dyDescent="0.2">
      <c r="A324" t="s">
        <v>94</v>
      </c>
      <c r="B324" t="s">
        <v>15</v>
      </c>
      <c r="C324" t="s">
        <v>19</v>
      </c>
      <c r="D324" t="s">
        <v>19</v>
      </c>
      <c r="F324" t="s">
        <v>1848</v>
      </c>
      <c r="H324" s="10">
        <v>8</v>
      </c>
    </row>
    <row r="325" spans="1:9" x14ac:dyDescent="0.2">
      <c r="A325" t="s">
        <v>94</v>
      </c>
      <c r="B325" t="s">
        <v>15</v>
      </c>
      <c r="C325" t="s">
        <v>20</v>
      </c>
      <c r="D325" t="s">
        <v>20</v>
      </c>
      <c r="F325" t="s">
        <v>1848</v>
      </c>
      <c r="H325" s="10">
        <v>4</v>
      </c>
    </row>
    <row r="326" spans="1:9" x14ac:dyDescent="0.2">
      <c r="A326" t="s">
        <v>94</v>
      </c>
      <c r="B326" t="s">
        <v>15</v>
      </c>
      <c r="C326" t="s">
        <v>40</v>
      </c>
      <c r="D326" t="s">
        <v>40</v>
      </c>
      <c r="F326" t="s">
        <v>1848</v>
      </c>
      <c r="H326" s="10">
        <v>4</v>
      </c>
    </row>
    <row r="327" spans="1:9" x14ac:dyDescent="0.2">
      <c r="A327" t="s">
        <v>94</v>
      </c>
      <c r="B327" t="s">
        <v>15</v>
      </c>
      <c r="C327" t="s">
        <v>38</v>
      </c>
      <c r="D327" t="s">
        <v>38</v>
      </c>
      <c r="E327" t="s">
        <v>22</v>
      </c>
      <c r="F327" t="s">
        <v>22</v>
      </c>
      <c r="G327" t="s">
        <v>23</v>
      </c>
      <c r="H327" s="10">
        <v>2</v>
      </c>
      <c r="I327" t="s">
        <v>24</v>
      </c>
    </row>
    <row r="328" spans="1:9" x14ac:dyDescent="0.2">
      <c r="A328" t="s">
        <v>94</v>
      </c>
      <c r="B328" t="s">
        <v>15</v>
      </c>
      <c r="C328" t="s">
        <v>21</v>
      </c>
      <c r="D328" t="s">
        <v>21</v>
      </c>
      <c r="E328" t="s">
        <v>22</v>
      </c>
      <c r="F328" t="s">
        <v>22</v>
      </c>
      <c r="G328" t="s">
        <v>23</v>
      </c>
      <c r="H328" s="10">
        <v>4</v>
      </c>
      <c r="I328" t="s">
        <v>24</v>
      </c>
    </row>
    <row r="329" spans="1:9" x14ac:dyDescent="0.2">
      <c r="A329" t="s">
        <v>94</v>
      </c>
      <c r="B329" t="s">
        <v>15</v>
      </c>
      <c r="C329" t="s">
        <v>25</v>
      </c>
      <c r="D329" t="s">
        <v>25</v>
      </c>
      <c r="E329" t="s">
        <v>22</v>
      </c>
      <c r="F329" t="s">
        <v>22</v>
      </c>
      <c r="G329" t="s">
        <v>23</v>
      </c>
      <c r="H329" s="10">
        <v>6</v>
      </c>
      <c r="I329" t="s">
        <v>24</v>
      </c>
    </row>
    <row r="330" spans="1:9" x14ac:dyDescent="0.2">
      <c r="A330" t="s">
        <v>94</v>
      </c>
      <c r="B330" t="s">
        <v>15</v>
      </c>
      <c r="C330" t="s">
        <v>58</v>
      </c>
      <c r="D330" t="s">
        <v>58</v>
      </c>
      <c r="E330" t="s">
        <v>59</v>
      </c>
      <c r="F330" t="s">
        <v>59</v>
      </c>
      <c r="G330" t="s">
        <v>23</v>
      </c>
      <c r="H330" s="10">
        <v>2</v>
      </c>
      <c r="I330" t="s">
        <v>24</v>
      </c>
    </row>
    <row r="331" spans="1:9" x14ac:dyDescent="0.2">
      <c r="A331" t="s">
        <v>94</v>
      </c>
      <c r="B331" t="s">
        <v>15</v>
      </c>
      <c r="C331" t="s">
        <v>33</v>
      </c>
      <c r="D331" t="s">
        <v>34</v>
      </c>
      <c r="E331" t="s">
        <v>35</v>
      </c>
      <c r="F331" t="s">
        <v>1849</v>
      </c>
      <c r="H331" s="10">
        <v>2</v>
      </c>
    </row>
    <row r="332" spans="1:9" x14ac:dyDescent="0.2">
      <c r="A332" t="s">
        <v>94</v>
      </c>
      <c r="B332" t="s">
        <v>15</v>
      </c>
      <c r="C332" t="s">
        <v>17</v>
      </c>
      <c r="D332" t="s">
        <v>17</v>
      </c>
      <c r="F332" t="s">
        <v>1847</v>
      </c>
      <c r="H332" s="10">
        <v>7.75</v>
      </c>
    </row>
    <row r="333" spans="1:9" x14ac:dyDescent="0.2">
      <c r="A333" t="s">
        <v>94</v>
      </c>
      <c r="B333" t="s">
        <v>15</v>
      </c>
      <c r="C333" t="s">
        <v>33</v>
      </c>
      <c r="D333" t="s">
        <v>33</v>
      </c>
      <c r="E333" t="s">
        <v>45</v>
      </c>
      <c r="F333" t="s">
        <v>1849</v>
      </c>
      <c r="G333" t="s">
        <v>23</v>
      </c>
      <c r="H333" s="10">
        <v>2</v>
      </c>
      <c r="I333" t="s">
        <v>24</v>
      </c>
    </row>
    <row r="334" spans="1:9" x14ac:dyDescent="0.2">
      <c r="A334" t="s">
        <v>95</v>
      </c>
      <c r="B334" t="s">
        <v>15</v>
      </c>
      <c r="C334" t="s">
        <v>18</v>
      </c>
      <c r="D334" t="s">
        <v>18</v>
      </c>
      <c r="F334" t="s">
        <v>1848</v>
      </c>
      <c r="H334" s="10">
        <v>6</v>
      </c>
    </row>
    <row r="335" spans="1:9" x14ac:dyDescent="0.2">
      <c r="A335" t="s">
        <v>95</v>
      </c>
      <c r="B335" t="s">
        <v>15</v>
      </c>
      <c r="C335" t="s">
        <v>19</v>
      </c>
      <c r="D335" t="s">
        <v>19</v>
      </c>
      <c r="F335" t="s">
        <v>1848</v>
      </c>
      <c r="H335" s="10">
        <v>8</v>
      </c>
    </row>
    <row r="336" spans="1:9" x14ac:dyDescent="0.2">
      <c r="A336" t="s">
        <v>95</v>
      </c>
      <c r="B336" t="s">
        <v>15</v>
      </c>
      <c r="C336" t="s">
        <v>20</v>
      </c>
      <c r="D336" t="s">
        <v>20</v>
      </c>
      <c r="F336" t="s">
        <v>1848</v>
      </c>
      <c r="H336" s="10">
        <v>8</v>
      </c>
    </row>
    <row r="337" spans="1:9" x14ac:dyDescent="0.2">
      <c r="A337" t="s">
        <v>95</v>
      </c>
      <c r="B337" t="s">
        <v>15</v>
      </c>
      <c r="C337" t="s">
        <v>40</v>
      </c>
      <c r="D337" t="s">
        <v>40</v>
      </c>
      <c r="F337" t="s">
        <v>1848</v>
      </c>
      <c r="H337" s="10">
        <v>2</v>
      </c>
    </row>
    <row r="338" spans="1:9" x14ac:dyDescent="0.2">
      <c r="A338" t="s">
        <v>95</v>
      </c>
      <c r="B338" t="s">
        <v>15</v>
      </c>
      <c r="C338" t="s">
        <v>43</v>
      </c>
      <c r="D338" t="s">
        <v>43</v>
      </c>
      <c r="E338" t="s">
        <v>22</v>
      </c>
      <c r="F338" t="s">
        <v>22</v>
      </c>
      <c r="G338" t="s">
        <v>23</v>
      </c>
      <c r="H338" s="10">
        <v>2</v>
      </c>
      <c r="I338" t="s">
        <v>24</v>
      </c>
    </row>
    <row r="339" spans="1:9" x14ac:dyDescent="0.2">
      <c r="A339" t="s">
        <v>95</v>
      </c>
      <c r="B339" t="s">
        <v>15</v>
      </c>
      <c r="C339" t="s">
        <v>21</v>
      </c>
      <c r="D339" t="s">
        <v>21</v>
      </c>
      <c r="E339" t="s">
        <v>22</v>
      </c>
      <c r="F339" t="s">
        <v>22</v>
      </c>
      <c r="G339" t="s">
        <v>23</v>
      </c>
      <c r="H339" s="10">
        <v>4</v>
      </c>
      <c r="I339" t="s">
        <v>24</v>
      </c>
    </row>
    <row r="340" spans="1:9" x14ac:dyDescent="0.2">
      <c r="A340" t="s">
        <v>95</v>
      </c>
      <c r="B340" t="s">
        <v>15</v>
      </c>
      <c r="C340" t="s">
        <v>25</v>
      </c>
      <c r="D340" t="s">
        <v>25</v>
      </c>
      <c r="E340" t="s">
        <v>22</v>
      </c>
      <c r="F340" t="s">
        <v>22</v>
      </c>
      <c r="G340" t="s">
        <v>23</v>
      </c>
      <c r="H340" s="10">
        <v>8</v>
      </c>
      <c r="I340" t="s">
        <v>24</v>
      </c>
    </row>
    <row r="341" spans="1:9" x14ac:dyDescent="0.2">
      <c r="A341" t="s">
        <v>95</v>
      </c>
      <c r="B341" t="s">
        <v>15</v>
      </c>
      <c r="C341" t="s">
        <v>41</v>
      </c>
      <c r="D341" t="s">
        <v>41</v>
      </c>
      <c r="E341" t="s">
        <v>42</v>
      </c>
      <c r="F341" t="s">
        <v>1850</v>
      </c>
      <c r="G341" t="s">
        <v>23</v>
      </c>
      <c r="H341" s="10">
        <v>2</v>
      </c>
    </row>
    <row r="342" spans="1:9" x14ac:dyDescent="0.2">
      <c r="A342" t="s">
        <v>95</v>
      </c>
      <c r="B342" t="s">
        <v>15</v>
      </c>
      <c r="C342" t="s">
        <v>33</v>
      </c>
      <c r="D342" t="s">
        <v>34</v>
      </c>
      <c r="E342" t="s">
        <v>35</v>
      </c>
      <c r="F342" t="s">
        <v>1849</v>
      </c>
      <c r="H342" s="10">
        <v>2</v>
      </c>
    </row>
    <row r="343" spans="1:9" x14ac:dyDescent="0.2">
      <c r="A343" t="s">
        <v>95</v>
      </c>
      <c r="B343" t="s">
        <v>15</v>
      </c>
      <c r="C343" t="s">
        <v>17</v>
      </c>
      <c r="D343" t="s">
        <v>17</v>
      </c>
      <c r="F343" t="s">
        <v>1847</v>
      </c>
      <c r="H343" s="10">
        <v>0</v>
      </c>
    </row>
    <row r="344" spans="1:9" x14ac:dyDescent="0.2">
      <c r="A344" t="s">
        <v>95</v>
      </c>
      <c r="B344" t="s">
        <v>15</v>
      </c>
      <c r="C344" t="s">
        <v>33</v>
      </c>
      <c r="D344" t="s">
        <v>33</v>
      </c>
      <c r="E344" t="s">
        <v>45</v>
      </c>
      <c r="F344" t="s">
        <v>1849</v>
      </c>
      <c r="G344" t="s">
        <v>23</v>
      </c>
      <c r="H344" s="10">
        <v>2</v>
      </c>
      <c r="I344" t="s">
        <v>24</v>
      </c>
    </row>
    <row r="345" spans="1:9" x14ac:dyDescent="0.2">
      <c r="A345" t="s">
        <v>96</v>
      </c>
      <c r="B345" t="s">
        <v>15</v>
      </c>
      <c r="C345" t="s">
        <v>18</v>
      </c>
      <c r="D345" t="s">
        <v>18</v>
      </c>
      <c r="F345" t="s">
        <v>1848</v>
      </c>
      <c r="H345" s="10">
        <v>6</v>
      </c>
    </row>
    <row r="346" spans="1:9" x14ac:dyDescent="0.2">
      <c r="A346" t="s">
        <v>96</v>
      </c>
      <c r="B346" t="s">
        <v>15</v>
      </c>
      <c r="C346" t="s">
        <v>19</v>
      </c>
      <c r="D346" t="s">
        <v>19</v>
      </c>
      <c r="F346" t="s">
        <v>1848</v>
      </c>
      <c r="H346" s="10">
        <v>10</v>
      </c>
    </row>
    <row r="347" spans="1:9" x14ac:dyDescent="0.2">
      <c r="A347" t="s">
        <v>96</v>
      </c>
      <c r="B347" t="s">
        <v>15</v>
      </c>
      <c r="C347" t="s">
        <v>20</v>
      </c>
      <c r="D347" t="s">
        <v>20</v>
      </c>
      <c r="F347" t="s">
        <v>1848</v>
      </c>
      <c r="H347" s="10">
        <v>2</v>
      </c>
    </row>
    <row r="348" spans="1:9" x14ac:dyDescent="0.2">
      <c r="A348" t="s">
        <v>96</v>
      </c>
      <c r="B348" t="s">
        <v>15</v>
      </c>
      <c r="C348" t="s">
        <v>40</v>
      </c>
      <c r="D348" t="s">
        <v>40</v>
      </c>
      <c r="F348" t="s">
        <v>1848</v>
      </c>
      <c r="H348" s="10">
        <v>2</v>
      </c>
    </row>
    <row r="349" spans="1:9" x14ac:dyDescent="0.2">
      <c r="A349" t="s">
        <v>96</v>
      </c>
      <c r="B349" t="s">
        <v>15</v>
      </c>
      <c r="C349" t="s">
        <v>38</v>
      </c>
      <c r="D349" t="s">
        <v>38</v>
      </c>
      <c r="E349" t="s">
        <v>22</v>
      </c>
      <c r="F349" t="s">
        <v>22</v>
      </c>
      <c r="G349" t="s">
        <v>23</v>
      </c>
      <c r="H349" s="10">
        <v>6</v>
      </c>
      <c r="I349" t="s">
        <v>24</v>
      </c>
    </row>
    <row r="350" spans="1:9" x14ac:dyDescent="0.2">
      <c r="A350" t="s">
        <v>96</v>
      </c>
      <c r="B350" t="s">
        <v>15</v>
      </c>
      <c r="C350" t="s">
        <v>92</v>
      </c>
      <c r="D350" t="s">
        <v>92</v>
      </c>
      <c r="F350" t="s">
        <v>1848</v>
      </c>
      <c r="H350" s="10">
        <v>2</v>
      </c>
    </row>
    <row r="351" spans="1:9" x14ac:dyDescent="0.2">
      <c r="A351" t="s">
        <v>96</v>
      </c>
      <c r="B351" t="s">
        <v>15</v>
      </c>
      <c r="C351" t="s">
        <v>25</v>
      </c>
      <c r="D351" t="s">
        <v>25</v>
      </c>
      <c r="E351" t="s">
        <v>22</v>
      </c>
      <c r="F351" t="s">
        <v>22</v>
      </c>
      <c r="G351" t="s">
        <v>23</v>
      </c>
      <c r="H351" s="10">
        <v>8</v>
      </c>
      <c r="I351" t="s">
        <v>24</v>
      </c>
    </row>
    <row r="352" spans="1:9" x14ac:dyDescent="0.2">
      <c r="A352" t="s">
        <v>96</v>
      </c>
      <c r="B352" t="s">
        <v>15</v>
      </c>
      <c r="C352" t="s">
        <v>28</v>
      </c>
      <c r="D352" t="s">
        <v>28</v>
      </c>
      <c r="E352" t="s">
        <v>30</v>
      </c>
      <c r="F352" t="s">
        <v>1850</v>
      </c>
      <c r="G352" t="s">
        <v>32</v>
      </c>
      <c r="H352" s="10">
        <v>6</v>
      </c>
      <c r="I352" t="s">
        <v>24</v>
      </c>
    </row>
    <row r="353" spans="1:9" x14ac:dyDescent="0.2">
      <c r="A353" t="s">
        <v>96</v>
      </c>
      <c r="B353" t="s">
        <v>15</v>
      </c>
      <c r="C353" t="s">
        <v>33</v>
      </c>
      <c r="D353" t="s">
        <v>34</v>
      </c>
      <c r="E353" t="s">
        <v>35</v>
      </c>
      <c r="F353" t="s">
        <v>1849</v>
      </c>
      <c r="H353" s="10">
        <v>6</v>
      </c>
    </row>
    <row r="354" spans="1:9" x14ac:dyDescent="0.2">
      <c r="A354" t="s">
        <v>96</v>
      </c>
      <c r="B354" t="s">
        <v>15</v>
      </c>
      <c r="C354" t="s">
        <v>17</v>
      </c>
      <c r="D354" t="s">
        <v>17</v>
      </c>
      <c r="F354" t="s">
        <v>1847</v>
      </c>
      <c r="H354" s="10">
        <v>0</v>
      </c>
    </row>
    <row r="355" spans="1:9" x14ac:dyDescent="0.2">
      <c r="A355" t="s">
        <v>96</v>
      </c>
      <c r="B355" t="s">
        <v>15</v>
      </c>
      <c r="C355" t="s">
        <v>33</v>
      </c>
      <c r="D355" t="s">
        <v>33</v>
      </c>
      <c r="E355" t="s">
        <v>45</v>
      </c>
      <c r="F355" t="s">
        <v>1849</v>
      </c>
      <c r="G355" t="s">
        <v>23</v>
      </c>
      <c r="H355" s="10">
        <v>0</v>
      </c>
      <c r="I355" t="s">
        <v>24</v>
      </c>
    </row>
    <row r="356" spans="1:9" x14ac:dyDescent="0.2">
      <c r="A356" t="s">
        <v>97</v>
      </c>
      <c r="B356" t="s">
        <v>15</v>
      </c>
      <c r="C356" t="s">
        <v>17</v>
      </c>
      <c r="D356" t="s">
        <v>17</v>
      </c>
      <c r="F356" t="s">
        <v>1847</v>
      </c>
      <c r="H356" s="10">
        <v>38.75</v>
      </c>
    </row>
    <row r="357" spans="1:9" x14ac:dyDescent="0.2">
      <c r="A357" t="s">
        <v>98</v>
      </c>
      <c r="B357" t="s">
        <v>15</v>
      </c>
      <c r="C357" t="s">
        <v>18</v>
      </c>
      <c r="D357" t="s">
        <v>18</v>
      </c>
      <c r="F357" t="s">
        <v>1848</v>
      </c>
      <c r="H357" s="10">
        <v>4</v>
      </c>
    </row>
    <row r="358" spans="1:9" x14ac:dyDescent="0.2">
      <c r="A358" t="s">
        <v>98</v>
      </c>
      <c r="B358" t="s">
        <v>15</v>
      </c>
      <c r="C358" t="s">
        <v>19</v>
      </c>
      <c r="D358" t="s">
        <v>19</v>
      </c>
      <c r="F358" t="s">
        <v>1848</v>
      </c>
      <c r="H358" s="10">
        <v>6</v>
      </c>
    </row>
    <row r="359" spans="1:9" x14ac:dyDescent="0.2">
      <c r="A359" t="s">
        <v>98</v>
      </c>
      <c r="B359" t="s">
        <v>15</v>
      </c>
      <c r="C359" t="s">
        <v>17</v>
      </c>
      <c r="D359" t="s">
        <v>17</v>
      </c>
      <c r="F359" t="s">
        <v>1847</v>
      </c>
      <c r="H359" s="10">
        <v>4</v>
      </c>
    </row>
    <row r="360" spans="1:9" x14ac:dyDescent="0.2">
      <c r="A360" t="s">
        <v>98</v>
      </c>
      <c r="B360" t="s">
        <v>15</v>
      </c>
      <c r="C360" t="s">
        <v>40</v>
      </c>
      <c r="D360" t="s">
        <v>40</v>
      </c>
      <c r="F360" t="s">
        <v>1848</v>
      </c>
      <c r="H360" s="10">
        <v>4</v>
      </c>
    </row>
    <row r="361" spans="1:9" x14ac:dyDescent="0.2">
      <c r="A361" t="s">
        <v>98</v>
      </c>
      <c r="B361" t="s">
        <v>15</v>
      </c>
      <c r="C361" t="s">
        <v>20</v>
      </c>
      <c r="D361" t="s">
        <v>20</v>
      </c>
      <c r="F361" t="s">
        <v>1848</v>
      </c>
      <c r="H361" s="10">
        <v>4</v>
      </c>
    </row>
    <row r="362" spans="1:9" x14ac:dyDescent="0.2">
      <c r="A362" t="s">
        <v>98</v>
      </c>
      <c r="B362" t="s">
        <v>15</v>
      </c>
      <c r="C362" t="s">
        <v>21</v>
      </c>
      <c r="D362" t="s">
        <v>21</v>
      </c>
      <c r="E362" t="s">
        <v>22</v>
      </c>
      <c r="F362" t="s">
        <v>22</v>
      </c>
      <c r="G362" t="s">
        <v>23</v>
      </c>
      <c r="H362" s="10">
        <v>2</v>
      </c>
      <c r="I362" t="s">
        <v>24</v>
      </c>
    </row>
    <row r="363" spans="1:9" x14ac:dyDescent="0.2">
      <c r="A363" t="s">
        <v>98</v>
      </c>
      <c r="B363" t="s">
        <v>15</v>
      </c>
      <c r="C363" t="s">
        <v>25</v>
      </c>
      <c r="D363" t="s">
        <v>25</v>
      </c>
      <c r="E363" t="s">
        <v>22</v>
      </c>
      <c r="F363" t="s">
        <v>22</v>
      </c>
      <c r="G363" t="s">
        <v>23</v>
      </c>
      <c r="H363" s="10">
        <v>10</v>
      </c>
      <c r="I363" t="s">
        <v>24</v>
      </c>
    </row>
    <row r="364" spans="1:9" x14ac:dyDescent="0.2">
      <c r="A364" t="s">
        <v>98</v>
      </c>
      <c r="B364" t="s">
        <v>15</v>
      </c>
      <c r="C364" t="s">
        <v>28</v>
      </c>
      <c r="D364" t="s">
        <v>28</v>
      </c>
      <c r="E364" t="s">
        <v>30</v>
      </c>
      <c r="F364" t="s">
        <v>1850</v>
      </c>
      <c r="G364" t="s">
        <v>32</v>
      </c>
      <c r="H364" s="10">
        <v>2</v>
      </c>
      <c r="I364" t="s">
        <v>24</v>
      </c>
    </row>
    <row r="365" spans="1:9" x14ac:dyDescent="0.2">
      <c r="A365" t="s">
        <v>98</v>
      </c>
      <c r="B365" t="s">
        <v>15</v>
      </c>
      <c r="C365" t="s">
        <v>33</v>
      </c>
      <c r="D365" t="s">
        <v>34</v>
      </c>
      <c r="E365" t="s">
        <v>35</v>
      </c>
      <c r="F365" t="s">
        <v>1849</v>
      </c>
      <c r="H365" s="10">
        <v>6</v>
      </c>
    </row>
    <row r="366" spans="1:9" x14ac:dyDescent="0.2">
      <c r="A366" t="s">
        <v>98</v>
      </c>
      <c r="B366" t="s">
        <v>15</v>
      </c>
      <c r="C366" t="s">
        <v>38</v>
      </c>
      <c r="D366" t="s">
        <v>38</v>
      </c>
      <c r="E366" t="s">
        <v>22</v>
      </c>
      <c r="F366" t="s">
        <v>22</v>
      </c>
      <c r="G366" t="s">
        <v>23</v>
      </c>
      <c r="H366" s="10">
        <v>0</v>
      </c>
      <c r="I366" t="s">
        <v>24</v>
      </c>
    </row>
    <row r="367" spans="1:9" x14ac:dyDescent="0.2">
      <c r="A367" t="s">
        <v>98</v>
      </c>
      <c r="B367" t="s">
        <v>15</v>
      </c>
      <c r="C367" t="s">
        <v>33</v>
      </c>
      <c r="D367" t="s">
        <v>61</v>
      </c>
      <c r="E367" t="s">
        <v>62</v>
      </c>
      <c r="F367" t="s">
        <v>1849</v>
      </c>
      <c r="G367" t="s">
        <v>64</v>
      </c>
      <c r="H367" s="10">
        <v>2</v>
      </c>
      <c r="I367" t="s">
        <v>24</v>
      </c>
    </row>
    <row r="368" spans="1:9" x14ac:dyDescent="0.2">
      <c r="A368" t="s">
        <v>98</v>
      </c>
      <c r="B368" t="s">
        <v>15</v>
      </c>
      <c r="C368" t="s">
        <v>33</v>
      </c>
      <c r="D368" t="s">
        <v>33</v>
      </c>
      <c r="E368" t="s">
        <v>45</v>
      </c>
      <c r="F368" t="s">
        <v>1849</v>
      </c>
      <c r="G368" t="s">
        <v>23</v>
      </c>
      <c r="H368" s="10">
        <v>0</v>
      </c>
      <c r="I368" t="s">
        <v>24</v>
      </c>
    </row>
    <row r="369" spans="1:9" x14ac:dyDescent="0.2">
      <c r="A369" t="s">
        <v>99</v>
      </c>
      <c r="B369" t="s">
        <v>15</v>
      </c>
      <c r="C369" t="s">
        <v>18</v>
      </c>
      <c r="D369" t="s">
        <v>18</v>
      </c>
      <c r="F369" t="s">
        <v>1848</v>
      </c>
      <c r="H369" s="10">
        <v>4</v>
      </c>
    </row>
    <row r="370" spans="1:9" x14ac:dyDescent="0.2">
      <c r="A370" t="s">
        <v>99</v>
      </c>
      <c r="B370" t="s">
        <v>15</v>
      </c>
      <c r="C370" t="s">
        <v>19</v>
      </c>
      <c r="D370" t="s">
        <v>19</v>
      </c>
      <c r="F370" t="s">
        <v>1848</v>
      </c>
      <c r="H370" s="10">
        <v>4</v>
      </c>
    </row>
    <row r="371" spans="1:9" x14ac:dyDescent="0.2">
      <c r="A371" t="s">
        <v>99</v>
      </c>
      <c r="B371" t="s">
        <v>15</v>
      </c>
      <c r="C371" t="s">
        <v>17</v>
      </c>
      <c r="D371" t="s">
        <v>17</v>
      </c>
      <c r="F371" t="s">
        <v>1847</v>
      </c>
      <c r="H371" s="10">
        <v>0</v>
      </c>
    </row>
    <row r="372" spans="1:9" x14ac:dyDescent="0.2">
      <c r="A372" t="s">
        <v>99</v>
      </c>
      <c r="B372" t="s">
        <v>15</v>
      </c>
      <c r="C372" t="s">
        <v>40</v>
      </c>
      <c r="D372" t="s">
        <v>40</v>
      </c>
      <c r="F372" t="s">
        <v>1848</v>
      </c>
      <c r="H372" s="10">
        <v>8</v>
      </c>
    </row>
    <row r="373" spans="1:9" x14ac:dyDescent="0.2">
      <c r="A373" t="s">
        <v>99</v>
      </c>
      <c r="B373" t="s">
        <v>15</v>
      </c>
      <c r="C373" t="s">
        <v>20</v>
      </c>
      <c r="D373" t="s">
        <v>20</v>
      </c>
      <c r="F373" t="s">
        <v>1848</v>
      </c>
      <c r="H373" s="10">
        <v>4</v>
      </c>
    </row>
    <row r="374" spans="1:9" x14ac:dyDescent="0.2">
      <c r="A374" t="s">
        <v>99</v>
      </c>
      <c r="B374" t="s">
        <v>15</v>
      </c>
      <c r="C374" t="s">
        <v>21</v>
      </c>
      <c r="D374" t="s">
        <v>21</v>
      </c>
      <c r="E374" t="s">
        <v>22</v>
      </c>
      <c r="F374" t="s">
        <v>22</v>
      </c>
      <c r="G374" t="s">
        <v>23</v>
      </c>
      <c r="H374" s="10">
        <v>4</v>
      </c>
      <c r="I374" t="s">
        <v>24</v>
      </c>
    </row>
    <row r="375" spans="1:9" x14ac:dyDescent="0.2">
      <c r="A375" t="s">
        <v>99</v>
      </c>
      <c r="B375" t="s">
        <v>15</v>
      </c>
      <c r="C375" t="s">
        <v>25</v>
      </c>
      <c r="D375" t="s">
        <v>25</v>
      </c>
      <c r="E375" t="s">
        <v>22</v>
      </c>
      <c r="F375" t="s">
        <v>22</v>
      </c>
      <c r="G375" t="s">
        <v>23</v>
      </c>
      <c r="H375" s="10">
        <v>12</v>
      </c>
      <c r="I375" t="s">
        <v>24</v>
      </c>
    </row>
    <row r="376" spans="1:9" x14ac:dyDescent="0.2">
      <c r="A376" t="s">
        <v>99</v>
      </c>
      <c r="B376" t="s">
        <v>15</v>
      </c>
      <c r="C376" t="s">
        <v>28</v>
      </c>
      <c r="D376" t="s">
        <v>28</v>
      </c>
      <c r="E376" t="s">
        <v>30</v>
      </c>
      <c r="F376" t="s">
        <v>1850</v>
      </c>
      <c r="G376" t="s">
        <v>32</v>
      </c>
      <c r="H376" s="10">
        <v>4</v>
      </c>
      <c r="I376" t="s">
        <v>24</v>
      </c>
    </row>
    <row r="377" spans="1:9" x14ac:dyDescent="0.2">
      <c r="A377" t="s">
        <v>99</v>
      </c>
      <c r="B377" t="s">
        <v>15</v>
      </c>
      <c r="C377" t="s">
        <v>33</v>
      </c>
      <c r="D377" t="s">
        <v>34</v>
      </c>
      <c r="E377" t="s">
        <v>35</v>
      </c>
      <c r="F377" t="s">
        <v>1849</v>
      </c>
      <c r="H377" s="10">
        <v>4</v>
      </c>
    </row>
    <row r="378" spans="1:9" x14ac:dyDescent="0.2">
      <c r="A378" t="s">
        <v>99</v>
      </c>
      <c r="B378" t="s">
        <v>15</v>
      </c>
      <c r="C378" t="s">
        <v>38</v>
      </c>
      <c r="D378" t="s">
        <v>38</v>
      </c>
      <c r="E378" t="s">
        <v>22</v>
      </c>
      <c r="F378" t="s">
        <v>22</v>
      </c>
      <c r="G378" t="s">
        <v>23</v>
      </c>
      <c r="H378" s="10">
        <v>0</v>
      </c>
      <c r="I378" t="s">
        <v>24</v>
      </c>
    </row>
    <row r="379" spans="1:9" x14ac:dyDescent="0.2">
      <c r="A379" t="s">
        <v>99</v>
      </c>
      <c r="B379" t="s">
        <v>15</v>
      </c>
      <c r="C379" t="s">
        <v>33</v>
      </c>
      <c r="D379" t="s">
        <v>61</v>
      </c>
      <c r="E379" t="s">
        <v>62</v>
      </c>
      <c r="F379" t="s">
        <v>1849</v>
      </c>
      <c r="G379" t="s">
        <v>64</v>
      </c>
      <c r="H379" s="10">
        <v>2</v>
      </c>
      <c r="I379" t="s">
        <v>24</v>
      </c>
    </row>
    <row r="380" spans="1:9" x14ac:dyDescent="0.2">
      <c r="A380" t="s">
        <v>99</v>
      </c>
      <c r="B380" t="s">
        <v>15</v>
      </c>
      <c r="C380" t="s">
        <v>33</v>
      </c>
      <c r="D380" t="s">
        <v>33</v>
      </c>
      <c r="E380" t="s">
        <v>45</v>
      </c>
      <c r="F380" t="s">
        <v>1849</v>
      </c>
      <c r="G380" t="s">
        <v>23</v>
      </c>
      <c r="H380" s="10">
        <v>0</v>
      </c>
      <c r="I380" t="s">
        <v>24</v>
      </c>
    </row>
    <row r="381" spans="1:9" x14ac:dyDescent="0.2">
      <c r="A381" t="s">
        <v>100</v>
      </c>
      <c r="B381" t="s">
        <v>15</v>
      </c>
      <c r="C381" t="s">
        <v>18</v>
      </c>
      <c r="D381" t="s">
        <v>18</v>
      </c>
      <c r="F381" t="s">
        <v>1848</v>
      </c>
      <c r="H381" s="10">
        <v>4</v>
      </c>
    </row>
    <row r="382" spans="1:9" x14ac:dyDescent="0.2">
      <c r="A382" t="s">
        <v>100</v>
      </c>
      <c r="B382" t="s">
        <v>15</v>
      </c>
      <c r="C382" t="s">
        <v>19</v>
      </c>
      <c r="D382" t="s">
        <v>19</v>
      </c>
      <c r="F382" t="s">
        <v>1848</v>
      </c>
      <c r="H382" s="10">
        <v>8</v>
      </c>
    </row>
    <row r="383" spans="1:9" x14ac:dyDescent="0.2">
      <c r="A383" t="s">
        <v>100</v>
      </c>
      <c r="B383" t="s">
        <v>15</v>
      </c>
      <c r="C383" t="s">
        <v>17</v>
      </c>
      <c r="D383" t="s">
        <v>17</v>
      </c>
      <c r="F383" t="s">
        <v>1847</v>
      </c>
      <c r="H383" s="10">
        <v>0</v>
      </c>
    </row>
    <row r="384" spans="1:9" x14ac:dyDescent="0.2">
      <c r="A384" t="s">
        <v>100</v>
      </c>
      <c r="B384" t="s">
        <v>15</v>
      </c>
      <c r="C384" t="s">
        <v>40</v>
      </c>
      <c r="D384" t="s">
        <v>40</v>
      </c>
      <c r="F384" t="s">
        <v>1848</v>
      </c>
      <c r="H384" s="10">
        <v>6</v>
      </c>
    </row>
    <row r="385" spans="1:9" x14ac:dyDescent="0.2">
      <c r="A385" t="s">
        <v>100</v>
      </c>
      <c r="B385" t="s">
        <v>15</v>
      </c>
      <c r="C385" t="s">
        <v>20</v>
      </c>
      <c r="D385" t="s">
        <v>20</v>
      </c>
      <c r="F385" t="s">
        <v>1848</v>
      </c>
      <c r="H385" s="10">
        <v>0</v>
      </c>
    </row>
    <row r="386" spans="1:9" x14ac:dyDescent="0.2">
      <c r="A386" t="s">
        <v>100</v>
      </c>
      <c r="B386" t="s">
        <v>15</v>
      </c>
      <c r="C386" t="s">
        <v>43</v>
      </c>
      <c r="D386" t="s">
        <v>43</v>
      </c>
      <c r="E386" t="s">
        <v>22</v>
      </c>
      <c r="F386" t="s">
        <v>22</v>
      </c>
      <c r="G386" t="s">
        <v>23</v>
      </c>
      <c r="H386" s="10">
        <v>2</v>
      </c>
      <c r="I386" t="s">
        <v>24</v>
      </c>
    </row>
    <row r="387" spans="1:9" x14ac:dyDescent="0.2">
      <c r="A387" t="s">
        <v>100</v>
      </c>
      <c r="B387" t="s">
        <v>15</v>
      </c>
      <c r="C387" t="s">
        <v>25</v>
      </c>
      <c r="D387" t="s">
        <v>25</v>
      </c>
      <c r="E387" t="s">
        <v>22</v>
      </c>
      <c r="F387" t="s">
        <v>22</v>
      </c>
      <c r="G387" t="s">
        <v>23</v>
      </c>
      <c r="H387" s="10">
        <v>12</v>
      </c>
      <c r="I387" t="s">
        <v>24</v>
      </c>
    </row>
    <row r="388" spans="1:9" x14ac:dyDescent="0.2">
      <c r="A388" t="s">
        <v>100</v>
      </c>
      <c r="B388" t="s">
        <v>15</v>
      </c>
      <c r="C388" t="s">
        <v>28</v>
      </c>
      <c r="D388" t="s">
        <v>28</v>
      </c>
      <c r="E388" t="s">
        <v>30</v>
      </c>
      <c r="F388" t="s">
        <v>1850</v>
      </c>
      <c r="G388" t="s">
        <v>32</v>
      </c>
      <c r="H388" s="10">
        <v>0</v>
      </c>
      <c r="I388" t="s">
        <v>24</v>
      </c>
    </row>
    <row r="389" spans="1:9" x14ac:dyDescent="0.2">
      <c r="A389" t="s">
        <v>100</v>
      </c>
      <c r="B389" t="s">
        <v>15</v>
      </c>
      <c r="C389" t="s">
        <v>33</v>
      </c>
      <c r="D389" t="s">
        <v>34</v>
      </c>
      <c r="E389" t="s">
        <v>35</v>
      </c>
      <c r="F389" t="s">
        <v>1849</v>
      </c>
      <c r="H389" s="10">
        <v>4</v>
      </c>
    </row>
    <row r="390" spans="1:9" x14ac:dyDescent="0.2">
      <c r="A390" t="s">
        <v>100</v>
      </c>
      <c r="B390" t="s">
        <v>15</v>
      </c>
      <c r="C390" t="s">
        <v>38</v>
      </c>
      <c r="D390" t="s">
        <v>38</v>
      </c>
      <c r="E390" t="s">
        <v>22</v>
      </c>
      <c r="F390" t="s">
        <v>22</v>
      </c>
      <c r="G390" t="s">
        <v>23</v>
      </c>
      <c r="H390" s="10">
        <v>2</v>
      </c>
      <c r="I390" t="s">
        <v>24</v>
      </c>
    </row>
    <row r="391" spans="1:9" x14ac:dyDescent="0.2">
      <c r="A391" t="s">
        <v>100</v>
      </c>
      <c r="B391" t="s">
        <v>15</v>
      </c>
      <c r="C391" t="s">
        <v>33</v>
      </c>
      <c r="D391" t="s">
        <v>61</v>
      </c>
      <c r="E391" t="s">
        <v>62</v>
      </c>
      <c r="F391" t="s">
        <v>1849</v>
      </c>
      <c r="G391" t="s">
        <v>64</v>
      </c>
      <c r="H391" s="10">
        <v>2</v>
      </c>
      <c r="I391" t="s">
        <v>24</v>
      </c>
    </row>
    <row r="392" spans="1:9" x14ac:dyDescent="0.2">
      <c r="A392" t="s">
        <v>100</v>
      </c>
      <c r="B392" t="s">
        <v>15</v>
      </c>
      <c r="C392" t="s">
        <v>33</v>
      </c>
      <c r="D392" t="s">
        <v>33</v>
      </c>
      <c r="E392" t="s">
        <v>45</v>
      </c>
      <c r="F392" t="s">
        <v>1849</v>
      </c>
      <c r="G392" t="s">
        <v>23</v>
      </c>
      <c r="H392" s="10">
        <v>2</v>
      </c>
      <c r="I392" t="s">
        <v>24</v>
      </c>
    </row>
    <row r="393" spans="1:9" x14ac:dyDescent="0.2">
      <c r="A393" t="s">
        <v>101</v>
      </c>
      <c r="B393" t="s">
        <v>15</v>
      </c>
      <c r="C393" t="s">
        <v>17</v>
      </c>
      <c r="D393" t="s">
        <v>17</v>
      </c>
      <c r="F393" t="s">
        <v>1847</v>
      </c>
      <c r="H393" s="10">
        <v>31</v>
      </c>
    </row>
    <row r="394" spans="1:9" x14ac:dyDescent="0.2">
      <c r="A394" t="s">
        <v>102</v>
      </c>
      <c r="B394" t="s">
        <v>15</v>
      </c>
      <c r="C394" t="s">
        <v>18</v>
      </c>
      <c r="D394" t="s">
        <v>18</v>
      </c>
      <c r="F394" t="s">
        <v>1848</v>
      </c>
      <c r="H394" s="10">
        <v>4</v>
      </c>
    </row>
    <row r="395" spans="1:9" x14ac:dyDescent="0.2">
      <c r="A395" t="s">
        <v>102</v>
      </c>
      <c r="B395" t="s">
        <v>15</v>
      </c>
      <c r="C395" t="s">
        <v>19</v>
      </c>
      <c r="D395" t="s">
        <v>19</v>
      </c>
      <c r="F395" t="s">
        <v>1848</v>
      </c>
      <c r="H395" s="10">
        <v>8</v>
      </c>
    </row>
    <row r="396" spans="1:9" x14ac:dyDescent="0.2">
      <c r="A396" t="s">
        <v>102</v>
      </c>
      <c r="B396" t="s">
        <v>15</v>
      </c>
      <c r="C396" t="s">
        <v>20</v>
      </c>
      <c r="D396" t="s">
        <v>20</v>
      </c>
      <c r="F396" t="s">
        <v>1848</v>
      </c>
      <c r="H396" s="10">
        <v>4</v>
      </c>
    </row>
    <row r="397" spans="1:9" x14ac:dyDescent="0.2">
      <c r="A397" t="s">
        <v>102</v>
      </c>
      <c r="B397" t="s">
        <v>15</v>
      </c>
      <c r="C397" t="s">
        <v>40</v>
      </c>
      <c r="D397" t="s">
        <v>40</v>
      </c>
      <c r="F397" t="s">
        <v>1848</v>
      </c>
      <c r="H397" s="10">
        <v>12</v>
      </c>
    </row>
    <row r="398" spans="1:9" x14ac:dyDescent="0.2">
      <c r="A398" t="s">
        <v>102</v>
      </c>
      <c r="B398" t="s">
        <v>15</v>
      </c>
      <c r="C398" t="s">
        <v>21</v>
      </c>
      <c r="D398" t="s">
        <v>21</v>
      </c>
      <c r="E398" t="s">
        <v>22</v>
      </c>
      <c r="F398" t="s">
        <v>22</v>
      </c>
      <c r="G398" t="s">
        <v>23</v>
      </c>
      <c r="H398" s="10">
        <v>2</v>
      </c>
      <c r="I398" t="s">
        <v>24</v>
      </c>
    </row>
    <row r="399" spans="1:9" x14ac:dyDescent="0.2">
      <c r="A399" t="s">
        <v>102</v>
      </c>
      <c r="B399" t="s">
        <v>15</v>
      </c>
      <c r="C399" t="s">
        <v>50</v>
      </c>
      <c r="D399" t="s">
        <v>50</v>
      </c>
      <c r="E399" t="s">
        <v>22</v>
      </c>
      <c r="F399" t="s">
        <v>22</v>
      </c>
      <c r="G399" t="s">
        <v>23</v>
      </c>
      <c r="H399" s="10">
        <v>2</v>
      </c>
      <c r="I399" t="s">
        <v>24</v>
      </c>
    </row>
    <row r="400" spans="1:9" x14ac:dyDescent="0.2">
      <c r="A400" t="s">
        <v>102</v>
      </c>
      <c r="B400" t="s">
        <v>15</v>
      </c>
      <c r="C400" t="s">
        <v>25</v>
      </c>
      <c r="D400" t="s">
        <v>25</v>
      </c>
      <c r="E400" t="s">
        <v>22</v>
      </c>
      <c r="F400" t="s">
        <v>22</v>
      </c>
      <c r="G400" t="s">
        <v>23</v>
      </c>
      <c r="H400" s="10">
        <v>12</v>
      </c>
      <c r="I400" t="s">
        <v>24</v>
      </c>
    </row>
    <row r="401" spans="1:9" x14ac:dyDescent="0.2">
      <c r="A401" t="s">
        <v>102</v>
      </c>
      <c r="B401" t="s">
        <v>15</v>
      </c>
      <c r="C401" t="s">
        <v>28</v>
      </c>
      <c r="D401" t="s">
        <v>28</v>
      </c>
      <c r="E401" t="s">
        <v>30</v>
      </c>
      <c r="F401" t="s">
        <v>1850</v>
      </c>
      <c r="G401" t="s">
        <v>32</v>
      </c>
      <c r="H401" s="10">
        <v>4</v>
      </c>
      <c r="I401" t="s">
        <v>24</v>
      </c>
    </row>
    <row r="402" spans="1:9" x14ac:dyDescent="0.2">
      <c r="A402" t="s">
        <v>102</v>
      </c>
      <c r="B402" t="s">
        <v>15</v>
      </c>
      <c r="C402" t="s">
        <v>33</v>
      </c>
      <c r="D402" t="s">
        <v>34</v>
      </c>
      <c r="E402" t="s">
        <v>35</v>
      </c>
      <c r="F402" t="s">
        <v>1849</v>
      </c>
      <c r="H402" s="10">
        <v>0</v>
      </c>
    </row>
    <row r="403" spans="1:9" x14ac:dyDescent="0.2">
      <c r="A403" t="s">
        <v>102</v>
      </c>
      <c r="B403" t="s">
        <v>15</v>
      </c>
      <c r="C403" t="s">
        <v>17</v>
      </c>
      <c r="D403" t="s">
        <v>17</v>
      </c>
      <c r="F403" t="s">
        <v>1847</v>
      </c>
      <c r="H403" s="10">
        <v>0</v>
      </c>
    </row>
    <row r="404" spans="1:9" x14ac:dyDescent="0.2">
      <c r="A404" t="s">
        <v>102</v>
      </c>
      <c r="B404" t="s">
        <v>15</v>
      </c>
      <c r="C404" t="s">
        <v>33</v>
      </c>
      <c r="D404" t="s">
        <v>33</v>
      </c>
      <c r="E404" t="s">
        <v>45</v>
      </c>
      <c r="F404" t="s">
        <v>1849</v>
      </c>
      <c r="G404" t="s">
        <v>23</v>
      </c>
      <c r="H404" s="10">
        <v>0</v>
      </c>
      <c r="I404" t="s">
        <v>24</v>
      </c>
    </row>
    <row r="405" spans="1:9" x14ac:dyDescent="0.2">
      <c r="A405" t="s">
        <v>103</v>
      </c>
      <c r="B405" t="s">
        <v>15</v>
      </c>
      <c r="C405" t="s">
        <v>18</v>
      </c>
      <c r="D405" t="s">
        <v>18</v>
      </c>
      <c r="F405" t="s">
        <v>1848</v>
      </c>
      <c r="H405" s="10">
        <v>4</v>
      </c>
    </row>
    <row r="406" spans="1:9" x14ac:dyDescent="0.2">
      <c r="A406" t="s">
        <v>103</v>
      </c>
      <c r="B406" t="s">
        <v>15</v>
      </c>
      <c r="C406" t="s">
        <v>19</v>
      </c>
      <c r="D406" t="s">
        <v>19</v>
      </c>
      <c r="F406" t="s">
        <v>1848</v>
      </c>
      <c r="H406" s="10">
        <v>2</v>
      </c>
    </row>
    <row r="407" spans="1:9" x14ac:dyDescent="0.2">
      <c r="A407" t="s">
        <v>103</v>
      </c>
      <c r="B407" t="s">
        <v>15</v>
      </c>
      <c r="C407" t="s">
        <v>20</v>
      </c>
      <c r="D407" t="s">
        <v>20</v>
      </c>
      <c r="F407" t="s">
        <v>1848</v>
      </c>
      <c r="H407" s="10">
        <v>4</v>
      </c>
    </row>
    <row r="408" spans="1:9" x14ac:dyDescent="0.2">
      <c r="A408" t="s">
        <v>103</v>
      </c>
      <c r="B408" t="s">
        <v>15</v>
      </c>
      <c r="C408" t="s">
        <v>40</v>
      </c>
      <c r="D408" t="s">
        <v>40</v>
      </c>
      <c r="F408" t="s">
        <v>1848</v>
      </c>
      <c r="H408" s="10">
        <v>12</v>
      </c>
    </row>
    <row r="409" spans="1:9" x14ac:dyDescent="0.2">
      <c r="A409" t="s">
        <v>103</v>
      </c>
      <c r="B409" t="s">
        <v>15</v>
      </c>
      <c r="C409" t="s">
        <v>21</v>
      </c>
      <c r="D409" t="s">
        <v>21</v>
      </c>
      <c r="E409" t="s">
        <v>22</v>
      </c>
      <c r="F409" t="s">
        <v>22</v>
      </c>
      <c r="G409" t="s">
        <v>23</v>
      </c>
      <c r="H409" s="10">
        <v>2</v>
      </c>
      <c r="I409" t="s">
        <v>24</v>
      </c>
    </row>
    <row r="410" spans="1:9" x14ac:dyDescent="0.2">
      <c r="A410" t="s">
        <v>103</v>
      </c>
      <c r="B410" t="s">
        <v>15</v>
      </c>
      <c r="C410" t="s">
        <v>50</v>
      </c>
      <c r="D410" t="s">
        <v>50</v>
      </c>
      <c r="E410" t="s">
        <v>22</v>
      </c>
      <c r="F410" t="s">
        <v>22</v>
      </c>
      <c r="G410" t="s">
        <v>23</v>
      </c>
      <c r="H410" s="10">
        <v>0</v>
      </c>
      <c r="I410" t="s">
        <v>24</v>
      </c>
    </row>
    <row r="411" spans="1:9" x14ac:dyDescent="0.2">
      <c r="A411" t="s">
        <v>103</v>
      </c>
      <c r="B411" t="s">
        <v>15</v>
      </c>
      <c r="C411" t="s">
        <v>25</v>
      </c>
      <c r="D411" t="s">
        <v>25</v>
      </c>
      <c r="E411" t="s">
        <v>22</v>
      </c>
      <c r="F411" t="s">
        <v>22</v>
      </c>
      <c r="G411" t="s">
        <v>23</v>
      </c>
      <c r="H411" s="10">
        <v>8</v>
      </c>
      <c r="I411" t="s">
        <v>24</v>
      </c>
    </row>
    <row r="412" spans="1:9" x14ac:dyDescent="0.2">
      <c r="A412" t="s">
        <v>103</v>
      </c>
      <c r="B412" t="s">
        <v>15</v>
      </c>
      <c r="C412" t="s">
        <v>28</v>
      </c>
      <c r="D412" t="s">
        <v>28</v>
      </c>
      <c r="E412" t="s">
        <v>30</v>
      </c>
      <c r="F412" t="s">
        <v>1850</v>
      </c>
      <c r="G412" t="s">
        <v>32</v>
      </c>
      <c r="H412" s="10">
        <v>4</v>
      </c>
      <c r="I412" t="s">
        <v>24</v>
      </c>
    </row>
    <row r="413" spans="1:9" x14ac:dyDescent="0.2">
      <c r="A413" t="s">
        <v>103</v>
      </c>
      <c r="B413" t="s">
        <v>15</v>
      </c>
      <c r="C413" t="s">
        <v>33</v>
      </c>
      <c r="D413" t="s">
        <v>34</v>
      </c>
      <c r="E413" t="s">
        <v>35</v>
      </c>
      <c r="F413" t="s">
        <v>1849</v>
      </c>
      <c r="H413" s="10">
        <v>8</v>
      </c>
    </row>
    <row r="414" spans="1:9" x14ac:dyDescent="0.2">
      <c r="A414" t="s">
        <v>103</v>
      </c>
      <c r="B414" t="s">
        <v>15</v>
      </c>
      <c r="C414" t="s">
        <v>17</v>
      </c>
      <c r="D414" t="s">
        <v>17</v>
      </c>
      <c r="F414" t="s">
        <v>1847</v>
      </c>
      <c r="H414" s="10">
        <v>4</v>
      </c>
    </row>
    <row r="415" spans="1:9" x14ac:dyDescent="0.2">
      <c r="A415" t="s">
        <v>103</v>
      </c>
      <c r="B415" t="s">
        <v>15</v>
      </c>
      <c r="C415" t="s">
        <v>33</v>
      </c>
      <c r="D415" t="s">
        <v>33</v>
      </c>
      <c r="E415" t="s">
        <v>45</v>
      </c>
      <c r="F415" t="s">
        <v>1849</v>
      </c>
      <c r="G415" t="s">
        <v>23</v>
      </c>
      <c r="H415" s="10">
        <v>0</v>
      </c>
      <c r="I415" t="s">
        <v>24</v>
      </c>
    </row>
    <row r="416" spans="1:9" x14ac:dyDescent="0.2">
      <c r="A416" t="s">
        <v>104</v>
      </c>
      <c r="B416" t="s">
        <v>15</v>
      </c>
      <c r="C416" t="s">
        <v>18</v>
      </c>
      <c r="D416" t="s">
        <v>18</v>
      </c>
      <c r="F416" t="s">
        <v>1848</v>
      </c>
      <c r="H416" s="10">
        <v>4</v>
      </c>
    </row>
    <row r="417" spans="1:9" x14ac:dyDescent="0.2">
      <c r="A417" t="s">
        <v>104</v>
      </c>
      <c r="B417" t="s">
        <v>15</v>
      </c>
      <c r="C417" t="s">
        <v>19</v>
      </c>
      <c r="D417" t="s">
        <v>19</v>
      </c>
      <c r="F417" t="s">
        <v>1848</v>
      </c>
      <c r="H417" s="10">
        <v>8</v>
      </c>
    </row>
    <row r="418" spans="1:9" x14ac:dyDescent="0.2">
      <c r="A418" t="s">
        <v>104</v>
      </c>
      <c r="B418" t="s">
        <v>15</v>
      </c>
      <c r="C418" t="s">
        <v>20</v>
      </c>
      <c r="D418" t="s">
        <v>20</v>
      </c>
      <c r="F418" t="s">
        <v>1848</v>
      </c>
      <c r="H418" s="10">
        <v>4</v>
      </c>
    </row>
    <row r="419" spans="1:9" x14ac:dyDescent="0.2">
      <c r="A419" t="s">
        <v>104</v>
      </c>
      <c r="B419" t="s">
        <v>15</v>
      </c>
      <c r="C419" t="s">
        <v>40</v>
      </c>
      <c r="D419" t="s">
        <v>40</v>
      </c>
      <c r="F419" t="s">
        <v>1848</v>
      </c>
      <c r="H419" s="10">
        <v>15.5</v>
      </c>
    </row>
    <row r="420" spans="1:9" x14ac:dyDescent="0.2">
      <c r="A420" t="s">
        <v>104</v>
      </c>
      <c r="B420" t="s">
        <v>15</v>
      </c>
      <c r="C420" t="s">
        <v>21</v>
      </c>
      <c r="D420" t="s">
        <v>21</v>
      </c>
      <c r="E420" t="s">
        <v>22</v>
      </c>
      <c r="F420" t="s">
        <v>22</v>
      </c>
      <c r="G420" t="s">
        <v>23</v>
      </c>
      <c r="H420" s="10">
        <v>0</v>
      </c>
      <c r="I420" t="s">
        <v>24</v>
      </c>
    </row>
    <row r="421" spans="1:9" x14ac:dyDescent="0.2">
      <c r="A421" t="s">
        <v>104</v>
      </c>
      <c r="B421" t="s">
        <v>15</v>
      </c>
      <c r="C421" t="s">
        <v>50</v>
      </c>
      <c r="D421" t="s">
        <v>50</v>
      </c>
      <c r="E421" t="s">
        <v>22</v>
      </c>
      <c r="F421" t="s">
        <v>22</v>
      </c>
      <c r="G421" t="s">
        <v>23</v>
      </c>
      <c r="H421" s="10">
        <v>0</v>
      </c>
      <c r="I421" t="s">
        <v>24</v>
      </c>
    </row>
    <row r="422" spans="1:9" x14ac:dyDescent="0.2">
      <c r="A422" t="s">
        <v>104</v>
      </c>
      <c r="B422" t="s">
        <v>15</v>
      </c>
      <c r="C422" t="s">
        <v>25</v>
      </c>
      <c r="D422" t="s">
        <v>25</v>
      </c>
      <c r="E422" t="s">
        <v>22</v>
      </c>
      <c r="F422" t="s">
        <v>22</v>
      </c>
      <c r="G422" t="s">
        <v>23</v>
      </c>
      <c r="H422" s="10">
        <v>12</v>
      </c>
      <c r="I422" t="s">
        <v>24</v>
      </c>
    </row>
    <row r="423" spans="1:9" x14ac:dyDescent="0.2">
      <c r="A423" t="s">
        <v>104</v>
      </c>
      <c r="B423" t="s">
        <v>15</v>
      </c>
      <c r="C423" t="s">
        <v>28</v>
      </c>
      <c r="D423" t="s">
        <v>28</v>
      </c>
      <c r="E423" t="s">
        <v>30</v>
      </c>
      <c r="F423" t="s">
        <v>1850</v>
      </c>
      <c r="G423" t="s">
        <v>32</v>
      </c>
      <c r="H423" s="10">
        <v>0</v>
      </c>
      <c r="I423" t="s">
        <v>24</v>
      </c>
    </row>
    <row r="424" spans="1:9" x14ac:dyDescent="0.2">
      <c r="A424" t="s">
        <v>104</v>
      </c>
      <c r="B424" t="s">
        <v>15</v>
      </c>
      <c r="C424" t="s">
        <v>33</v>
      </c>
      <c r="D424" t="s">
        <v>34</v>
      </c>
      <c r="E424" t="s">
        <v>35</v>
      </c>
      <c r="F424" t="s">
        <v>1849</v>
      </c>
      <c r="H424" s="10">
        <v>0</v>
      </c>
    </row>
    <row r="425" spans="1:9" x14ac:dyDescent="0.2">
      <c r="A425" t="s">
        <v>104</v>
      </c>
      <c r="B425" t="s">
        <v>15</v>
      </c>
      <c r="C425" t="s">
        <v>17</v>
      </c>
      <c r="D425" t="s">
        <v>17</v>
      </c>
      <c r="F425" t="s">
        <v>1847</v>
      </c>
      <c r="H425" s="10">
        <v>0</v>
      </c>
    </row>
    <row r="426" spans="1:9" x14ac:dyDescent="0.2">
      <c r="A426" t="s">
        <v>104</v>
      </c>
      <c r="B426" t="s">
        <v>15</v>
      </c>
      <c r="C426" t="s">
        <v>33</v>
      </c>
      <c r="D426" t="s">
        <v>33</v>
      </c>
      <c r="E426" t="s">
        <v>45</v>
      </c>
      <c r="F426" t="s">
        <v>1849</v>
      </c>
      <c r="G426" t="s">
        <v>23</v>
      </c>
      <c r="H426" s="10">
        <v>0</v>
      </c>
      <c r="I426" t="s">
        <v>24</v>
      </c>
    </row>
    <row r="427" spans="1:9" x14ac:dyDescent="0.2">
      <c r="A427" t="s">
        <v>105</v>
      </c>
      <c r="B427" t="s">
        <v>15</v>
      </c>
      <c r="C427" t="s">
        <v>18</v>
      </c>
      <c r="D427" t="s">
        <v>18</v>
      </c>
      <c r="F427" t="s">
        <v>1848</v>
      </c>
      <c r="H427" s="10">
        <v>4</v>
      </c>
    </row>
    <row r="428" spans="1:9" x14ac:dyDescent="0.2">
      <c r="A428" t="s">
        <v>105</v>
      </c>
      <c r="B428" t="s">
        <v>15</v>
      </c>
      <c r="C428" t="s">
        <v>19</v>
      </c>
      <c r="D428" t="s">
        <v>19</v>
      </c>
      <c r="F428" t="s">
        <v>1848</v>
      </c>
      <c r="H428" s="10">
        <v>8</v>
      </c>
    </row>
    <row r="429" spans="1:9" x14ac:dyDescent="0.2">
      <c r="A429" t="s">
        <v>105</v>
      </c>
      <c r="B429" t="s">
        <v>15</v>
      </c>
      <c r="C429" t="s">
        <v>20</v>
      </c>
      <c r="D429" t="s">
        <v>20</v>
      </c>
      <c r="F429" t="s">
        <v>1848</v>
      </c>
      <c r="H429" s="10">
        <v>2</v>
      </c>
    </row>
    <row r="430" spans="1:9" x14ac:dyDescent="0.2">
      <c r="A430" t="s">
        <v>105</v>
      </c>
      <c r="B430" t="s">
        <v>15</v>
      </c>
      <c r="C430" t="s">
        <v>40</v>
      </c>
      <c r="D430" t="s">
        <v>40</v>
      </c>
      <c r="F430" t="s">
        <v>1848</v>
      </c>
      <c r="H430" s="10">
        <v>15.5</v>
      </c>
    </row>
    <row r="431" spans="1:9" x14ac:dyDescent="0.2">
      <c r="A431" t="s">
        <v>105</v>
      </c>
      <c r="B431" t="s">
        <v>15</v>
      </c>
      <c r="C431" t="s">
        <v>38</v>
      </c>
      <c r="D431" t="s">
        <v>38</v>
      </c>
      <c r="E431" t="s">
        <v>22</v>
      </c>
      <c r="F431" t="s">
        <v>22</v>
      </c>
      <c r="G431" t="s">
        <v>23</v>
      </c>
      <c r="H431" s="10">
        <v>4</v>
      </c>
      <c r="I431" t="s">
        <v>24</v>
      </c>
    </row>
    <row r="432" spans="1:9" x14ac:dyDescent="0.2">
      <c r="A432" t="s">
        <v>105</v>
      </c>
      <c r="B432" t="s">
        <v>15</v>
      </c>
      <c r="C432" t="s">
        <v>43</v>
      </c>
      <c r="D432" t="s">
        <v>43</v>
      </c>
      <c r="E432" t="s">
        <v>22</v>
      </c>
      <c r="F432" t="s">
        <v>22</v>
      </c>
      <c r="G432" t="s">
        <v>23</v>
      </c>
      <c r="H432" s="10">
        <v>2</v>
      </c>
      <c r="I432" t="s">
        <v>24</v>
      </c>
    </row>
    <row r="433" spans="1:9" x14ac:dyDescent="0.2">
      <c r="A433" t="s">
        <v>105</v>
      </c>
      <c r="B433" t="s">
        <v>15</v>
      </c>
      <c r="C433" t="s">
        <v>25</v>
      </c>
      <c r="D433" t="s">
        <v>25</v>
      </c>
      <c r="E433" t="s">
        <v>22</v>
      </c>
      <c r="F433" t="s">
        <v>22</v>
      </c>
      <c r="G433" t="s">
        <v>23</v>
      </c>
      <c r="H433" s="10">
        <v>8</v>
      </c>
      <c r="I433" t="s">
        <v>24</v>
      </c>
    </row>
    <row r="434" spans="1:9" x14ac:dyDescent="0.2">
      <c r="A434" t="s">
        <v>105</v>
      </c>
      <c r="B434" t="s">
        <v>15</v>
      </c>
      <c r="C434" t="s">
        <v>28</v>
      </c>
      <c r="D434" t="s">
        <v>28</v>
      </c>
      <c r="E434" t="s">
        <v>30</v>
      </c>
      <c r="F434" t="s">
        <v>1850</v>
      </c>
      <c r="G434" t="s">
        <v>32</v>
      </c>
      <c r="H434" s="10">
        <v>2</v>
      </c>
      <c r="I434" t="s">
        <v>24</v>
      </c>
    </row>
    <row r="435" spans="1:9" x14ac:dyDescent="0.2">
      <c r="A435" t="s">
        <v>105</v>
      </c>
      <c r="B435" t="s">
        <v>15</v>
      </c>
      <c r="C435" t="s">
        <v>33</v>
      </c>
      <c r="D435" t="s">
        <v>34</v>
      </c>
      <c r="E435" t="s">
        <v>35</v>
      </c>
      <c r="F435" t="s">
        <v>1849</v>
      </c>
      <c r="H435" s="10">
        <v>0</v>
      </c>
    </row>
    <row r="436" spans="1:9" x14ac:dyDescent="0.2">
      <c r="A436" t="s">
        <v>105</v>
      </c>
      <c r="B436" t="s">
        <v>15</v>
      </c>
      <c r="C436" t="s">
        <v>17</v>
      </c>
      <c r="D436" t="s">
        <v>17</v>
      </c>
      <c r="F436" t="s">
        <v>1847</v>
      </c>
      <c r="H436" s="10">
        <v>0</v>
      </c>
    </row>
    <row r="437" spans="1:9" x14ac:dyDescent="0.2">
      <c r="A437" t="s">
        <v>105</v>
      </c>
      <c r="B437" t="s">
        <v>15</v>
      </c>
      <c r="C437" t="s">
        <v>41</v>
      </c>
      <c r="D437" t="s">
        <v>41</v>
      </c>
      <c r="E437" t="s">
        <v>42</v>
      </c>
      <c r="F437" t="s">
        <v>1850</v>
      </c>
      <c r="G437" t="s">
        <v>23</v>
      </c>
      <c r="H437" s="10">
        <v>2</v>
      </c>
    </row>
    <row r="438" spans="1:9" x14ac:dyDescent="0.2">
      <c r="A438" t="s">
        <v>106</v>
      </c>
      <c r="B438" t="s">
        <v>15</v>
      </c>
      <c r="C438" t="s">
        <v>18</v>
      </c>
      <c r="D438" t="s">
        <v>18</v>
      </c>
      <c r="F438" t="s">
        <v>1848</v>
      </c>
      <c r="H438" s="10">
        <v>4</v>
      </c>
    </row>
    <row r="439" spans="1:9" x14ac:dyDescent="0.2">
      <c r="A439" t="s">
        <v>106</v>
      </c>
      <c r="B439" t="s">
        <v>15</v>
      </c>
      <c r="C439" t="s">
        <v>19</v>
      </c>
      <c r="D439" t="s">
        <v>19</v>
      </c>
      <c r="F439" t="s">
        <v>1848</v>
      </c>
      <c r="H439" s="10">
        <v>0</v>
      </c>
    </row>
    <row r="440" spans="1:9" x14ac:dyDescent="0.2">
      <c r="A440" t="s">
        <v>106</v>
      </c>
      <c r="B440" t="s">
        <v>15</v>
      </c>
      <c r="C440" t="s">
        <v>20</v>
      </c>
      <c r="D440" t="s">
        <v>20</v>
      </c>
      <c r="F440" t="s">
        <v>1848</v>
      </c>
      <c r="H440" s="10">
        <v>4</v>
      </c>
    </row>
    <row r="441" spans="1:9" x14ac:dyDescent="0.2">
      <c r="A441" t="s">
        <v>106</v>
      </c>
      <c r="B441" t="s">
        <v>15</v>
      </c>
      <c r="C441" t="s">
        <v>40</v>
      </c>
      <c r="D441" t="s">
        <v>40</v>
      </c>
      <c r="F441" t="s">
        <v>1848</v>
      </c>
      <c r="H441" s="10">
        <v>8</v>
      </c>
    </row>
    <row r="442" spans="1:9" x14ac:dyDescent="0.2">
      <c r="A442" t="s">
        <v>106</v>
      </c>
      <c r="B442" t="s">
        <v>15</v>
      </c>
      <c r="C442" t="s">
        <v>38</v>
      </c>
      <c r="D442" t="s">
        <v>38</v>
      </c>
      <c r="E442" t="s">
        <v>22</v>
      </c>
      <c r="F442" t="s">
        <v>22</v>
      </c>
      <c r="G442" t="s">
        <v>23</v>
      </c>
      <c r="H442" s="10">
        <v>2</v>
      </c>
      <c r="I442" t="s">
        <v>24</v>
      </c>
    </row>
    <row r="443" spans="1:9" x14ac:dyDescent="0.2">
      <c r="A443" t="s">
        <v>106</v>
      </c>
      <c r="B443" t="s">
        <v>15</v>
      </c>
      <c r="C443" t="s">
        <v>50</v>
      </c>
      <c r="D443" t="s">
        <v>50</v>
      </c>
      <c r="E443" t="s">
        <v>22</v>
      </c>
      <c r="F443" t="s">
        <v>22</v>
      </c>
      <c r="G443" t="s">
        <v>23</v>
      </c>
      <c r="H443" s="10">
        <v>0</v>
      </c>
      <c r="I443" t="s">
        <v>24</v>
      </c>
    </row>
    <row r="444" spans="1:9" x14ac:dyDescent="0.2">
      <c r="A444" t="s">
        <v>106</v>
      </c>
      <c r="B444" t="s">
        <v>15</v>
      </c>
      <c r="C444" t="s">
        <v>25</v>
      </c>
      <c r="D444" t="s">
        <v>25</v>
      </c>
      <c r="E444" t="s">
        <v>22</v>
      </c>
      <c r="F444" t="s">
        <v>22</v>
      </c>
      <c r="G444" t="s">
        <v>23</v>
      </c>
      <c r="H444" s="10">
        <v>8</v>
      </c>
      <c r="I444" t="s">
        <v>24</v>
      </c>
    </row>
    <row r="445" spans="1:9" x14ac:dyDescent="0.2">
      <c r="A445" t="s">
        <v>106</v>
      </c>
      <c r="B445" t="s">
        <v>15</v>
      </c>
      <c r="C445" t="s">
        <v>28</v>
      </c>
      <c r="D445" t="s">
        <v>28</v>
      </c>
      <c r="E445" t="s">
        <v>30</v>
      </c>
      <c r="F445" t="s">
        <v>1850</v>
      </c>
      <c r="G445" t="s">
        <v>32</v>
      </c>
      <c r="H445" s="10">
        <v>4</v>
      </c>
      <c r="I445" t="s">
        <v>24</v>
      </c>
    </row>
    <row r="446" spans="1:9" x14ac:dyDescent="0.2">
      <c r="A446" t="s">
        <v>106</v>
      </c>
      <c r="B446" t="s">
        <v>15</v>
      </c>
      <c r="C446" t="s">
        <v>33</v>
      </c>
      <c r="D446" t="s">
        <v>34</v>
      </c>
      <c r="E446" t="s">
        <v>35</v>
      </c>
      <c r="F446" t="s">
        <v>1849</v>
      </c>
      <c r="H446" s="10">
        <v>0</v>
      </c>
    </row>
    <row r="447" spans="1:9" x14ac:dyDescent="0.2">
      <c r="A447" t="s">
        <v>106</v>
      </c>
      <c r="B447" t="s">
        <v>15</v>
      </c>
      <c r="C447" t="s">
        <v>17</v>
      </c>
      <c r="D447" t="s">
        <v>17</v>
      </c>
      <c r="F447" t="s">
        <v>1847</v>
      </c>
      <c r="H447" s="10">
        <v>11.5</v>
      </c>
    </row>
    <row r="448" spans="1:9" x14ac:dyDescent="0.2">
      <c r="A448" t="s">
        <v>106</v>
      </c>
      <c r="B448" t="s">
        <v>15</v>
      </c>
      <c r="C448" t="s">
        <v>33</v>
      </c>
      <c r="D448" t="s">
        <v>33</v>
      </c>
      <c r="E448" t="s">
        <v>45</v>
      </c>
      <c r="F448" t="s">
        <v>1849</v>
      </c>
      <c r="G448" t="s">
        <v>23</v>
      </c>
      <c r="H448" s="10">
        <v>0</v>
      </c>
      <c r="I448" t="s">
        <v>24</v>
      </c>
    </row>
    <row r="449" spans="1:9" x14ac:dyDescent="0.2">
      <c r="A449" t="s">
        <v>107</v>
      </c>
      <c r="B449" t="s">
        <v>15</v>
      </c>
      <c r="C449" t="s">
        <v>18</v>
      </c>
      <c r="D449" t="s">
        <v>18</v>
      </c>
      <c r="F449" t="s">
        <v>1848</v>
      </c>
      <c r="H449" s="10">
        <v>4</v>
      </c>
    </row>
    <row r="450" spans="1:9" x14ac:dyDescent="0.2">
      <c r="A450" t="s">
        <v>107</v>
      </c>
      <c r="B450" t="s">
        <v>15</v>
      </c>
      <c r="C450" t="s">
        <v>19</v>
      </c>
      <c r="D450" t="s">
        <v>19</v>
      </c>
      <c r="F450" t="s">
        <v>1848</v>
      </c>
      <c r="H450" s="10">
        <v>10</v>
      </c>
    </row>
    <row r="451" spans="1:9" x14ac:dyDescent="0.2">
      <c r="A451" t="s">
        <v>107</v>
      </c>
      <c r="B451" t="s">
        <v>15</v>
      </c>
      <c r="C451" t="s">
        <v>20</v>
      </c>
      <c r="D451" t="s">
        <v>20</v>
      </c>
      <c r="F451" t="s">
        <v>1848</v>
      </c>
      <c r="H451" s="10">
        <v>0</v>
      </c>
    </row>
    <row r="452" spans="1:9" x14ac:dyDescent="0.2">
      <c r="A452" t="s">
        <v>107</v>
      </c>
      <c r="B452" t="s">
        <v>15</v>
      </c>
      <c r="C452" t="s">
        <v>40</v>
      </c>
      <c r="D452" t="s">
        <v>40</v>
      </c>
      <c r="F452" t="s">
        <v>1848</v>
      </c>
      <c r="H452" s="10">
        <v>5</v>
      </c>
    </row>
    <row r="453" spans="1:9" x14ac:dyDescent="0.2">
      <c r="A453" t="s">
        <v>107</v>
      </c>
      <c r="B453" t="s">
        <v>15</v>
      </c>
      <c r="C453" t="s">
        <v>38</v>
      </c>
      <c r="D453" t="s">
        <v>38</v>
      </c>
      <c r="E453" t="s">
        <v>22</v>
      </c>
      <c r="F453" t="s">
        <v>22</v>
      </c>
      <c r="G453" t="s">
        <v>23</v>
      </c>
      <c r="H453" s="10">
        <v>2</v>
      </c>
      <c r="I453" t="s">
        <v>24</v>
      </c>
    </row>
    <row r="454" spans="1:9" x14ac:dyDescent="0.2">
      <c r="A454" t="s">
        <v>107</v>
      </c>
      <c r="B454" t="s">
        <v>15</v>
      </c>
      <c r="C454" t="s">
        <v>21</v>
      </c>
      <c r="D454" t="s">
        <v>21</v>
      </c>
      <c r="E454" t="s">
        <v>22</v>
      </c>
      <c r="F454" t="s">
        <v>22</v>
      </c>
      <c r="G454" t="s">
        <v>23</v>
      </c>
      <c r="H454" s="10">
        <v>6</v>
      </c>
      <c r="I454" t="s">
        <v>24</v>
      </c>
    </row>
    <row r="455" spans="1:9" x14ac:dyDescent="0.2">
      <c r="A455" t="s">
        <v>107</v>
      </c>
      <c r="B455" t="s">
        <v>15</v>
      </c>
      <c r="C455" t="s">
        <v>25</v>
      </c>
      <c r="D455" t="s">
        <v>25</v>
      </c>
      <c r="E455" t="s">
        <v>22</v>
      </c>
      <c r="F455" t="s">
        <v>22</v>
      </c>
      <c r="G455" t="s">
        <v>23</v>
      </c>
      <c r="H455" s="10">
        <v>8</v>
      </c>
      <c r="I455" t="s">
        <v>24</v>
      </c>
    </row>
    <row r="456" spans="1:9" x14ac:dyDescent="0.2">
      <c r="A456" t="s">
        <v>107</v>
      </c>
      <c r="B456" t="s">
        <v>15</v>
      </c>
      <c r="C456" t="s">
        <v>28</v>
      </c>
      <c r="D456" t="s">
        <v>28</v>
      </c>
      <c r="E456" t="s">
        <v>30</v>
      </c>
      <c r="F456" t="s">
        <v>1850</v>
      </c>
      <c r="G456" t="s">
        <v>32</v>
      </c>
      <c r="H456" s="10">
        <v>0</v>
      </c>
      <c r="I456" t="s">
        <v>24</v>
      </c>
    </row>
    <row r="457" spans="1:9" x14ac:dyDescent="0.2">
      <c r="A457" t="s">
        <v>107</v>
      </c>
      <c r="B457" t="s">
        <v>15</v>
      </c>
      <c r="C457" t="s">
        <v>33</v>
      </c>
      <c r="D457" t="s">
        <v>34</v>
      </c>
      <c r="E457" t="s">
        <v>35</v>
      </c>
      <c r="F457" t="s">
        <v>1849</v>
      </c>
      <c r="H457" s="10">
        <v>4</v>
      </c>
    </row>
    <row r="458" spans="1:9" x14ac:dyDescent="0.2">
      <c r="A458" t="s">
        <v>107</v>
      </c>
      <c r="B458" t="s">
        <v>15</v>
      </c>
      <c r="C458" t="s">
        <v>17</v>
      </c>
      <c r="D458" t="s">
        <v>17</v>
      </c>
      <c r="F458" t="s">
        <v>1847</v>
      </c>
      <c r="H458" s="10">
        <v>0</v>
      </c>
    </row>
    <row r="459" spans="1:9" x14ac:dyDescent="0.2">
      <c r="A459" t="s">
        <v>107</v>
      </c>
      <c r="B459" t="s">
        <v>15</v>
      </c>
      <c r="C459" t="s">
        <v>57</v>
      </c>
      <c r="D459" t="s">
        <v>57</v>
      </c>
      <c r="E459" t="s">
        <v>22</v>
      </c>
      <c r="F459" t="s">
        <v>22</v>
      </c>
      <c r="G459" t="s">
        <v>23</v>
      </c>
      <c r="H459" s="10">
        <v>2</v>
      </c>
      <c r="I459" t="s">
        <v>24</v>
      </c>
    </row>
    <row r="460" spans="1:9" x14ac:dyDescent="0.2">
      <c r="A460" t="s">
        <v>108</v>
      </c>
      <c r="B460" t="s">
        <v>15</v>
      </c>
      <c r="C460" t="s">
        <v>18</v>
      </c>
      <c r="D460" t="s">
        <v>18</v>
      </c>
      <c r="F460" t="s">
        <v>1848</v>
      </c>
      <c r="H460" s="10">
        <v>4</v>
      </c>
    </row>
    <row r="461" spans="1:9" x14ac:dyDescent="0.2">
      <c r="A461" t="s">
        <v>108</v>
      </c>
      <c r="B461" t="s">
        <v>15</v>
      </c>
      <c r="C461" t="s">
        <v>19</v>
      </c>
      <c r="D461" t="s">
        <v>19</v>
      </c>
      <c r="F461" t="s">
        <v>1848</v>
      </c>
      <c r="H461" s="10">
        <v>0</v>
      </c>
    </row>
    <row r="462" spans="1:9" x14ac:dyDescent="0.2">
      <c r="A462" t="s">
        <v>108</v>
      </c>
      <c r="B462" t="s">
        <v>15</v>
      </c>
      <c r="C462" t="s">
        <v>20</v>
      </c>
      <c r="D462" t="s">
        <v>20</v>
      </c>
      <c r="F462" t="s">
        <v>1848</v>
      </c>
      <c r="H462" s="10">
        <v>4</v>
      </c>
    </row>
    <row r="463" spans="1:9" x14ac:dyDescent="0.2">
      <c r="A463" t="s">
        <v>108</v>
      </c>
      <c r="B463" t="s">
        <v>15</v>
      </c>
      <c r="C463" t="s">
        <v>40</v>
      </c>
      <c r="D463" t="s">
        <v>40</v>
      </c>
      <c r="F463" t="s">
        <v>1848</v>
      </c>
      <c r="H463" s="10">
        <v>15.5</v>
      </c>
    </row>
    <row r="464" spans="1:9" x14ac:dyDescent="0.2">
      <c r="A464" t="s">
        <v>108</v>
      </c>
      <c r="B464" t="s">
        <v>15</v>
      </c>
      <c r="C464" t="s">
        <v>38</v>
      </c>
      <c r="D464" t="s">
        <v>38</v>
      </c>
      <c r="E464" t="s">
        <v>22</v>
      </c>
      <c r="F464" t="s">
        <v>22</v>
      </c>
      <c r="G464" t="s">
        <v>23</v>
      </c>
      <c r="H464" s="10">
        <v>0</v>
      </c>
      <c r="I464" t="s">
        <v>24</v>
      </c>
    </row>
    <row r="465" spans="1:9" x14ac:dyDescent="0.2">
      <c r="A465" t="s">
        <v>108</v>
      </c>
      <c r="B465" t="s">
        <v>15</v>
      </c>
      <c r="C465" t="s">
        <v>38</v>
      </c>
      <c r="D465" t="s">
        <v>38</v>
      </c>
      <c r="E465" t="s">
        <v>22</v>
      </c>
      <c r="F465" t="s">
        <v>22</v>
      </c>
      <c r="G465" t="s">
        <v>23</v>
      </c>
      <c r="H465" s="10">
        <v>2</v>
      </c>
      <c r="I465" t="s">
        <v>24</v>
      </c>
    </row>
    <row r="466" spans="1:9" x14ac:dyDescent="0.2">
      <c r="A466" t="s">
        <v>108</v>
      </c>
      <c r="B466" t="s">
        <v>15</v>
      </c>
      <c r="C466" t="s">
        <v>25</v>
      </c>
      <c r="D466" t="s">
        <v>25</v>
      </c>
      <c r="E466" t="s">
        <v>22</v>
      </c>
      <c r="F466" t="s">
        <v>22</v>
      </c>
      <c r="G466" t="s">
        <v>23</v>
      </c>
      <c r="H466" s="10">
        <v>2</v>
      </c>
      <c r="I466" t="s">
        <v>24</v>
      </c>
    </row>
    <row r="467" spans="1:9" x14ac:dyDescent="0.2">
      <c r="A467" t="s">
        <v>108</v>
      </c>
      <c r="B467" t="s">
        <v>15</v>
      </c>
      <c r="C467" t="s">
        <v>28</v>
      </c>
      <c r="D467" t="s">
        <v>28</v>
      </c>
      <c r="E467" t="s">
        <v>30</v>
      </c>
      <c r="F467" t="s">
        <v>1850</v>
      </c>
      <c r="G467" t="s">
        <v>32</v>
      </c>
      <c r="H467" s="10">
        <v>8</v>
      </c>
      <c r="I467" t="s">
        <v>24</v>
      </c>
    </row>
    <row r="468" spans="1:9" x14ac:dyDescent="0.2">
      <c r="A468" t="s">
        <v>108</v>
      </c>
      <c r="B468" t="s">
        <v>15</v>
      </c>
      <c r="C468" t="s">
        <v>33</v>
      </c>
      <c r="D468" t="s">
        <v>34</v>
      </c>
      <c r="E468" t="s">
        <v>35</v>
      </c>
      <c r="F468" t="s">
        <v>1849</v>
      </c>
      <c r="H468" s="10">
        <v>5</v>
      </c>
    </row>
    <row r="469" spans="1:9" x14ac:dyDescent="0.2">
      <c r="A469" t="s">
        <v>108</v>
      </c>
      <c r="B469" t="s">
        <v>15</v>
      </c>
      <c r="C469" t="s">
        <v>17</v>
      </c>
      <c r="D469" t="s">
        <v>17</v>
      </c>
      <c r="F469" t="s">
        <v>1847</v>
      </c>
      <c r="H469" s="10">
        <v>0</v>
      </c>
    </row>
    <row r="470" spans="1:9" x14ac:dyDescent="0.2">
      <c r="A470" t="s">
        <v>108</v>
      </c>
      <c r="B470" t="s">
        <v>15</v>
      </c>
      <c r="C470" t="s">
        <v>33</v>
      </c>
      <c r="D470" t="s">
        <v>33</v>
      </c>
      <c r="E470" t="s">
        <v>45</v>
      </c>
      <c r="F470" t="s">
        <v>1849</v>
      </c>
      <c r="G470" t="s">
        <v>23</v>
      </c>
      <c r="H470" s="10">
        <v>2</v>
      </c>
      <c r="I470" t="s">
        <v>24</v>
      </c>
    </row>
    <row r="471" spans="1:9" x14ac:dyDescent="0.2">
      <c r="A471" t="s">
        <v>109</v>
      </c>
      <c r="B471" t="s">
        <v>15</v>
      </c>
      <c r="C471" t="s">
        <v>18</v>
      </c>
      <c r="D471" t="s">
        <v>18</v>
      </c>
      <c r="F471" t="s">
        <v>1848</v>
      </c>
      <c r="H471" s="10">
        <v>4</v>
      </c>
    </row>
    <row r="472" spans="1:9" x14ac:dyDescent="0.2">
      <c r="A472" t="s">
        <v>109</v>
      </c>
      <c r="B472" t="s">
        <v>15</v>
      </c>
      <c r="C472" t="s">
        <v>19</v>
      </c>
      <c r="D472" t="s">
        <v>19</v>
      </c>
      <c r="F472" t="s">
        <v>1848</v>
      </c>
      <c r="H472" s="10">
        <v>0</v>
      </c>
    </row>
    <row r="473" spans="1:9" x14ac:dyDescent="0.2">
      <c r="A473" t="s">
        <v>109</v>
      </c>
      <c r="B473" t="s">
        <v>15</v>
      </c>
      <c r="C473" t="s">
        <v>20</v>
      </c>
      <c r="D473" t="s">
        <v>20</v>
      </c>
      <c r="F473" t="s">
        <v>1848</v>
      </c>
      <c r="H473" s="10">
        <v>0</v>
      </c>
    </row>
    <row r="474" spans="1:9" x14ac:dyDescent="0.2">
      <c r="A474" t="s">
        <v>109</v>
      </c>
      <c r="B474" t="s">
        <v>15</v>
      </c>
      <c r="C474" t="s">
        <v>40</v>
      </c>
      <c r="D474" t="s">
        <v>40</v>
      </c>
      <c r="F474" t="s">
        <v>1848</v>
      </c>
      <c r="H474" s="10">
        <v>15.5</v>
      </c>
    </row>
    <row r="475" spans="1:9" x14ac:dyDescent="0.2">
      <c r="A475" t="s">
        <v>109</v>
      </c>
      <c r="B475" t="s">
        <v>15</v>
      </c>
      <c r="C475" t="s">
        <v>38</v>
      </c>
      <c r="D475" t="s">
        <v>38</v>
      </c>
      <c r="E475" t="s">
        <v>22</v>
      </c>
      <c r="F475" t="s">
        <v>22</v>
      </c>
      <c r="G475" t="s">
        <v>23</v>
      </c>
      <c r="H475" s="10">
        <v>2</v>
      </c>
      <c r="I475" t="s">
        <v>24</v>
      </c>
    </row>
    <row r="476" spans="1:9" x14ac:dyDescent="0.2">
      <c r="A476" t="s">
        <v>109</v>
      </c>
      <c r="B476" t="s">
        <v>15</v>
      </c>
      <c r="C476" t="s">
        <v>50</v>
      </c>
      <c r="D476" t="s">
        <v>50</v>
      </c>
      <c r="E476" t="s">
        <v>22</v>
      </c>
      <c r="F476" t="s">
        <v>22</v>
      </c>
      <c r="G476" t="s">
        <v>23</v>
      </c>
      <c r="H476" s="10">
        <v>0</v>
      </c>
      <c r="I476" t="s">
        <v>24</v>
      </c>
    </row>
    <row r="477" spans="1:9" x14ac:dyDescent="0.2">
      <c r="A477" t="s">
        <v>109</v>
      </c>
      <c r="B477" t="s">
        <v>15</v>
      </c>
      <c r="C477" t="s">
        <v>25</v>
      </c>
      <c r="D477" t="s">
        <v>25</v>
      </c>
      <c r="E477" t="s">
        <v>22</v>
      </c>
      <c r="F477" t="s">
        <v>22</v>
      </c>
      <c r="G477" t="s">
        <v>23</v>
      </c>
      <c r="H477" s="10">
        <v>0</v>
      </c>
      <c r="I477" t="s">
        <v>24</v>
      </c>
    </row>
    <row r="478" spans="1:9" x14ac:dyDescent="0.2">
      <c r="A478" t="s">
        <v>109</v>
      </c>
      <c r="B478" t="s">
        <v>15</v>
      </c>
      <c r="C478" t="s">
        <v>28</v>
      </c>
      <c r="D478" t="s">
        <v>28</v>
      </c>
      <c r="E478" t="s">
        <v>30</v>
      </c>
      <c r="F478" t="s">
        <v>1850</v>
      </c>
      <c r="G478" t="s">
        <v>32</v>
      </c>
      <c r="H478" s="10">
        <v>0</v>
      </c>
      <c r="I478" t="s">
        <v>24</v>
      </c>
    </row>
    <row r="479" spans="1:9" x14ac:dyDescent="0.2">
      <c r="A479" t="s">
        <v>109</v>
      </c>
      <c r="B479" t="s">
        <v>15</v>
      </c>
      <c r="C479" t="s">
        <v>33</v>
      </c>
      <c r="D479" t="s">
        <v>34</v>
      </c>
      <c r="E479" t="s">
        <v>35</v>
      </c>
      <c r="F479" t="s">
        <v>1849</v>
      </c>
      <c r="H479" s="10">
        <v>2</v>
      </c>
    </row>
    <row r="480" spans="1:9" x14ac:dyDescent="0.2">
      <c r="A480" t="s">
        <v>109</v>
      </c>
      <c r="B480" t="s">
        <v>15</v>
      </c>
      <c r="C480" t="s">
        <v>17</v>
      </c>
      <c r="D480" t="s">
        <v>17</v>
      </c>
      <c r="F480" t="s">
        <v>1847</v>
      </c>
      <c r="H480" s="10">
        <v>7.75</v>
      </c>
    </row>
    <row r="481" spans="1:9" x14ac:dyDescent="0.2">
      <c r="A481" t="s">
        <v>109</v>
      </c>
      <c r="B481" t="s">
        <v>15</v>
      </c>
      <c r="C481" t="s">
        <v>26</v>
      </c>
      <c r="D481" t="s">
        <v>26</v>
      </c>
      <c r="E481" t="s">
        <v>27</v>
      </c>
      <c r="F481" t="s">
        <v>27</v>
      </c>
      <c r="G481" t="s">
        <v>23</v>
      </c>
      <c r="H481" s="10">
        <v>2</v>
      </c>
      <c r="I481" t="s">
        <v>24</v>
      </c>
    </row>
    <row r="482" spans="1:9" x14ac:dyDescent="0.2">
      <c r="A482" t="s">
        <v>14</v>
      </c>
      <c r="B482" t="s">
        <v>110</v>
      </c>
      <c r="C482" t="s">
        <v>380</v>
      </c>
      <c r="D482" t="s">
        <v>380</v>
      </c>
      <c r="E482" t="s">
        <v>59</v>
      </c>
      <c r="F482" t="s">
        <v>59</v>
      </c>
      <c r="G482" t="s">
        <v>23</v>
      </c>
      <c r="H482" s="10">
        <v>8</v>
      </c>
      <c r="I482" t="s">
        <v>24</v>
      </c>
    </row>
    <row r="483" spans="1:9" x14ac:dyDescent="0.2">
      <c r="A483" t="s">
        <v>14</v>
      </c>
      <c r="B483" t="s">
        <v>110</v>
      </c>
      <c r="C483" t="s">
        <v>112</v>
      </c>
      <c r="D483" t="s">
        <v>112</v>
      </c>
      <c r="E483" t="s">
        <v>113</v>
      </c>
      <c r="F483" t="s">
        <v>1851</v>
      </c>
      <c r="G483" t="s">
        <v>23</v>
      </c>
      <c r="H483" s="10">
        <v>24</v>
      </c>
      <c r="I483" t="s">
        <v>114</v>
      </c>
    </row>
    <row r="484" spans="1:9" x14ac:dyDescent="0.2">
      <c r="A484" t="s">
        <v>14</v>
      </c>
      <c r="B484" t="s">
        <v>110</v>
      </c>
      <c r="C484" t="s">
        <v>25</v>
      </c>
      <c r="D484" t="s">
        <v>25</v>
      </c>
      <c r="E484" t="s">
        <v>22</v>
      </c>
      <c r="F484" t="s">
        <v>22</v>
      </c>
      <c r="G484" t="s">
        <v>23</v>
      </c>
      <c r="H484" s="10">
        <v>4</v>
      </c>
      <c r="I484" t="s">
        <v>24</v>
      </c>
    </row>
    <row r="485" spans="1:9" x14ac:dyDescent="0.2">
      <c r="A485" t="s">
        <v>14</v>
      </c>
      <c r="B485" t="s">
        <v>110</v>
      </c>
      <c r="C485" t="s">
        <v>20</v>
      </c>
      <c r="D485" t="s">
        <v>20</v>
      </c>
      <c r="F485" t="s">
        <v>1848</v>
      </c>
      <c r="H485" s="10">
        <v>2</v>
      </c>
    </row>
    <row r="486" spans="1:9" x14ac:dyDescent="0.2">
      <c r="A486" t="s">
        <v>36</v>
      </c>
      <c r="B486" t="s">
        <v>110</v>
      </c>
      <c r="C486" t="s">
        <v>380</v>
      </c>
      <c r="D486" t="s">
        <v>380</v>
      </c>
      <c r="E486" t="s">
        <v>59</v>
      </c>
      <c r="F486" t="s">
        <v>59</v>
      </c>
      <c r="G486" t="s">
        <v>23</v>
      </c>
      <c r="H486" s="10">
        <v>4</v>
      </c>
      <c r="I486" t="s">
        <v>24</v>
      </c>
    </row>
    <row r="487" spans="1:9" x14ac:dyDescent="0.2">
      <c r="A487" t="s">
        <v>36</v>
      </c>
      <c r="B487" t="s">
        <v>110</v>
      </c>
      <c r="C487" t="s">
        <v>112</v>
      </c>
      <c r="D487" t="s">
        <v>112</v>
      </c>
      <c r="E487" t="s">
        <v>113</v>
      </c>
      <c r="F487" t="s">
        <v>1851</v>
      </c>
      <c r="G487" t="s">
        <v>23</v>
      </c>
      <c r="H487" s="10">
        <v>12</v>
      </c>
      <c r="I487" t="s">
        <v>114</v>
      </c>
    </row>
    <row r="488" spans="1:9" x14ac:dyDescent="0.2">
      <c r="A488" t="s">
        <v>36</v>
      </c>
      <c r="B488" t="s">
        <v>110</v>
      </c>
      <c r="C488" t="s">
        <v>25</v>
      </c>
      <c r="D488" t="s">
        <v>25</v>
      </c>
      <c r="E488" t="s">
        <v>22</v>
      </c>
      <c r="F488" t="s">
        <v>22</v>
      </c>
      <c r="G488" t="s">
        <v>23</v>
      </c>
      <c r="H488" s="10">
        <v>4</v>
      </c>
      <c r="I488" t="s">
        <v>24</v>
      </c>
    </row>
    <row r="489" spans="1:9" x14ac:dyDescent="0.2">
      <c r="A489" t="s">
        <v>36</v>
      </c>
      <c r="B489" t="s">
        <v>110</v>
      </c>
      <c r="C489" t="s">
        <v>115</v>
      </c>
      <c r="D489" t="s">
        <v>115</v>
      </c>
      <c r="E489" t="s">
        <v>113</v>
      </c>
      <c r="F489" t="s">
        <v>1851</v>
      </c>
      <c r="G489" t="s">
        <v>23</v>
      </c>
      <c r="H489" s="10">
        <v>12</v>
      </c>
      <c r="I489" t="s">
        <v>114</v>
      </c>
    </row>
    <row r="490" spans="1:9" x14ac:dyDescent="0.2">
      <c r="A490" t="s">
        <v>36</v>
      </c>
      <c r="B490" t="s">
        <v>110</v>
      </c>
      <c r="C490" t="s">
        <v>33</v>
      </c>
      <c r="D490" t="s">
        <v>33</v>
      </c>
      <c r="E490" t="s">
        <v>45</v>
      </c>
      <c r="F490" t="s">
        <v>1849</v>
      </c>
      <c r="G490" t="s">
        <v>23</v>
      </c>
      <c r="H490" s="10">
        <v>4</v>
      </c>
      <c r="I490" t="s">
        <v>24</v>
      </c>
    </row>
    <row r="491" spans="1:9" x14ac:dyDescent="0.2">
      <c r="A491" t="s">
        <v>36</v>
      </c>
      <c r="B491" t="s">
        <v>110</v>
      </c>
      <c r="C491" t="s">
        <v>46</v>
      </c>
      <c r="D491" t="s">
        <v>46</v>
      </c>
      <c r="F491" t="s">
        <v>1848</v>
      </c>
      <c r="H491" s="10">
        <v>4</v>
      </c>
    </row>
    <row r="492" spans="1:9" x14ac:dyDescent="0.2">
      <c r="A492" t="s">
        <v>37</v>
      </c>
      <c r="B492" t="s">
        <v>110</v>
      </c>
      <c r="C492" t="s">
        <v>116</v>
      </c>
      <c r="D492" t="s">
        <v>116</v>
      </c>
      <c r="F492" t="s">
        <v>1847</v>
      </c>
      <c r="H492" s="10">
        <v>38.75</v>
      </c>
    </row>
    <row r="493" spans="1:9" x14ac:dyDescent="0.2">
      <c r="A493" t="s">
        <v>39</v>
      </c>
      <c r="B493" t="s">
        <v>110</v>
      </c>
      <c r="C493" t="s">
        <v>115</v>
      </c>
      <c r="D493" t="s">
        <v>115</v>
      </c>
      <c r="E493" t="s">
        <v>113</v>
      </c>
      <c r="F493" t="s">
        <v>1851</v>
      </c>
      <c r="G493" t="s">
        <v>23</v>
      </c>
      <c r="H493" s="10">
        <v>8</v>
      </c>
      <c r="I493" t="s">
        <v>114</v>
      </c>
    </row>
    <row r="494" spans="1:9" x14ac:dyDescent="0.2">
      <c r="A494" t="s">
        <v>39</v>
      </c>
      <c r="B494" t="s">
        <v>110</v>
      </c>
      <c r="C494" t="s">
        <v>20</v>
      </c>
      <c r="D494" t="s">
        <v>20</v>
      </c>
      <c r="F494" t="s">
        <v>1848</v>
      </c>
      <c r="H494" s="10">
        <v>8</v>
      </c>
    </row>
    <row r="495" spans="1:9" x14ac:dyDescent="0.2">
      <c r="A495" t="s">
        <v>39</v>
      </c>
      <c r="B495" t="s">
        <v>110</v>
      </c>
      <c r="C495" t="s">
        <v>112</v>
      </c>
      <c r="D495" t="s">
        <v>112</v>
      </c>
      <c r="E495" t="s">
        <v>113</v>
      </c>
      <c r="F495" t="s">
        <v>1851</v>
      </c>
      <c r="G495" t="s">
        <v>23</v>
      </c>
      <c r="H495" s="10">
        <v>16</v>
      </c>
      <c r="I495" t="s">
        <v>114</v>
      </c>
    </row>
    <row r="496" spans="1:9" x14ac:dyDescent="0.2">
      <c r="A496" t="s">
        <v>39</v>
      </c>
      <c r="B496" t="s">
        <v>110</v>
      </c>
      <c r="C496" t="s">
        <v>25</v>
      </c>
      <c r="D496" t="s">
        <v>25</v>
      </c>
      <c r="E496" t="s">
        <v>22</v>
      </c>
      <c r="F496" t="s">
        <v>22</v>
      </c>
      <c r="G496" t="s">
        <v>23</v>
      </c>
      <c r="H496" s="10">
        <v>8</v>
      </c>
      <c r="I496" t="s">
        <v>24</v>
      </c>
    </row>
    <row r="497" spans="1:9" x14ac:dyDescent="0.2">
      <c r="A497" t="s">
        <v>44</v>
      </c>
      <c r="B497" t="s">
        <v>110</v>
      </c>
      <c r="C497" t="s">
        <v>21</v>
      </c>
      <c r="D497" t="s">
        <v>21</v>
      </c>
      <c r="E497" t="s">
        <v>22</v>
      </c>
      <c r="F497" t="s">
        <v>22</v>
      </c>
      <c r="G497" t="s">
        <v>23</v>
      </c>
      <c r="H497" s="10">
        <v>4</v>
      </c>
      <c r="I497" t="s">
        <v>24</v>
      </c>
    </row>
    <row r="498" spans="1:9" x14ac:dyDescent="0.2">
      <c r="A498" t="s">
        <v>44</v>
      </c>
      <c r="B498" t="s">
        <v>110</v>
      </c>
      <c r="C498" t="s">
        <v>17</v>
      </c>
      <c r="D498" t="s">
        <v>17</v>
      </c>
      <c r="F498" t="s">
        <v>1847</v>
      </c>
      <c r="H498" s="10">
        <v>7.75</v>
      </c>
    </row>
    <row r="499" spans="1:9" x14ac:dyDescent="0.2">
      <c r="A499" t="s">
        <v>44</v>
      </c>
      <c r="B499" t="s">
        <v>110</v>
      </c>
      <c r="C499" t="s">
        <v>112</v>
      </c>
      <c r="D499" t="s">
        <v>112</v>
      </c>
      <c r="E499" t="s">
        <v>113</v>
      </c>
      <c r="F499" t="s">
        <v>1851</v>
      </c>
      <c r="G499" t="s">
        <v>23</v>
      </c>
      <c r="H499" s="10">
        <v>24</v>
      </c>
      <c r="I499" t="s">
        <v>114</v>
      </c>
    </row>
    <row r="500" spans="1:9" x14ac:dyDescent="0.2">
      <c r="A500" t="s">
        <v>44</v>
      </c>
      <c r="B500" t="s">
        <v>110</v>
      </c>
      <c r="C500" t="s">
        <v>25</v>
      </c>
      <c r="D500" t="s">
        <v>25</v>
      </c>
      <c r="E500" t="s">
        <v>22</v>
      </c>
      <c r="F500" t="s">
        <v>22</v>
      </c>
      <c r="G500" t="s">
        <v>23</v>
      </c>
      <c r="H500" s="10">
        <v>4</v>
      </c>
      <c r="I500" t="s">
        <v>24</v>
      </c>
    </row>
    <row r="501" spans="1:9" x14ac:dyDescent="0.2">
      <c r="A501" t="s">
        <v>47</v>
      </c>
      <c r="B501" t="s">
        <v>110</v>
      </c>
      <c r="C501" t="s">
        <v>20</v>
      </c>
      <c r="D501" t="s">
        <v>20</v>
      </c>
      <c r="F501" t="s">
        <v>1848</v>
      </c>
      <c r="H501" s="10">
        <v>4</v>
      </c>
    </row>
    <row r="502" spans="1:9" x14ac:dyDescent="0.2">
      <c r="A502" t="s">
        <v>47</v>
      </c>
      <c r="B502" t="s">
        <v>110</v>
      </c>
      <c r="C502" t="s">
        <v>380</v>
      </c>
      <c r="D502" t="s">
        <v>380</v>
      </c>
      <c r="E502" t="s">
        <v>59</v>
      </c>
      <c r="F502" t="s">
        <v>59</v>
      </c>
      <c r="G502" t="s">
        <v>23</v>
      </c>
      <c r="H502" s="10">
        <v>8</v>
      </c>
      <c r="I502" t="s">
        <v>24</v>
      </c>
    </row>
    <row r="503" spans="1:9" x14ac:dyDescent="0.2">
      <c r="A503" t="s">
        <v>47</v>
      </c>
      <c r="B503" t="s">
        <v>110</v>
      </c>
      <c r="C503" t="s">
        <v>115</v>
      </c>
      <c r="D503" t="s">
        <v>115</v>
      </c>
      <c r="E503" t="s">
        <v>113</v>
      </c>
      <c r="F503" t="s">
        <v>1851</v>
      </c>
      <c r="G503" t="s">
        <v>23</v>
      </c>
      <c r="H503" s="10">
        <v>8</v>
      </c>
      <c r="I503" t="s">
        <v>114</v>
      </c>
    </row>
    <row r="504" spans="1:9" x14ac:dyDescent="0.2">
      <c r="A504" t="s">
        <v>47</v>
      </c>
      <c r="B504" t="s">
        <v>110</v>
      </c>
      <c r="C504" t="s">
        <v>112</v>
      </c>
      <c r="D504" t="s">
        <v>112</v>
      </c>
      <c r="E504" t="s">
        <v>113</v>
      </c>
      <c r="F504" t="s">
        <v>1851</v>
      </c>
      <c r="G504" t="s">
        <v>23</v>
      </c>
      <c r="H504" s="10">
        <v>16</v>
      </c>
      <c r="I504" t="s">
        <v>114</v>
      </c>
    </row>
    <row r="505" spans="1:9" x14ac:dyDescent="0.2">
      <c r="A505" t="s">
        <v>47</v>
      </c>
      <c r="B505" t="s">
        <v>110</v>
      </c>
      <c r="C505" t="s">
        <v>25</v>
      </c>
      <c r="D505" t="s">
        <v>25</v>
      </c>
      <c r="E505" t="s">
        <v>22</v>
      </c>
      <c r="F505" t="s">
        <v>22</v>
      </c>
      <c r="G505" t="s">
        <v>23</v>
      </c>
      <c r="H505" s="10">
        <v>3</v>
      </c>
      <c r="I505" t="s">
        <v>24</v>
      </c>
    </row>
    <row r="506" spans="1:9" x14ac:dyDescent="0.2">
      <c r="A506" t="s">
        <v>48</v>
      </c>
      <c r="B506" t="s">
        <v>110</v>
      </c>
      <c r="C506" t="s">
        <v>380</v>
      </c>
      <c r="D506" t="s">
        <v>380</v>
      </c>
      <c r="E506" t="s">
        <v>59</v>
      </c>
      <c r="F506" t="s">
        <v>59</v>
      </c>
      <c r="G506" t="s">
        <v>23</v>
      </c>
      <c r="H506" s="10">
        <v>8</v>
      </c>
      <c r="I506" t="s">
        <v>24</v>
      </c>
    </row>
    <row r="507" spans="1:9" x14ac:dyDescent="0.2">
      <c r="A507" t="s">
        <v>48</v>
      </c>
      <c r="B507" t="s">
        <v>110</v>
      </c>
      <c r="C507" t="s">
        <v>112</v>
      </c>
      <c r="D507" t="s">
        <v>112</v>
      </c>
      <c r="E507" t="s">
        <v>113</v>
      </c>
      <c r="F507" t="s">
        <v>1851</v>
      </c>
      <c r="G507" t="s">
        <v>23</v>
      </c>
      <c r="H507" s="10">
        <v>24</v>
      </c>
      <c r="I507" t="s">
        <v>114</v>
      </c>
    </row>
    <row r="508" spans="1:9" x14ac:dyDescent="0.2">
      <c r="A508" t="s">
        <v>48</v>
      </c>
      <c r="B508" t="s">
        <v>110</v>
      </c>
      <c r="C508" t="s">
        <v>25</v>
      </c>
      <c r="D508" t="s">
        <v>25</v>
      </c>
      <c r="E508" t="s">
        <v>22</v>
      </c>
      <c r="F508" t="s">
        <v>22</v>
      </c>
      <c r="G508" t="s">
        <v>23</v>
      </c>
      <c r="H508" s="10">
        <v>4</v>
      </c>
      <c r="I508" t="s">
        <v>24</v>
      </c>
    </row>
    <row r="509" spans="1:9" x14ac:dyDescent="0.2">
      <c r="A509" t="s">
        <v>48</v>
      </c>
      <c r="B509" t="s">
        <v>110</v>
      </c>
      <c r="C509" t="s">
        <v>117</v>
      </c>
      <c r="D509" t="s">
        <v>117</v>
      </c>
      <c r="E509" t="s">
        <v>27</v>
      </c>
      <c r="F509" t="s">
        <v>27</v>
      </c>
      <c r="G509" t="s">
        <v>23</v>
      </c>
      <c r="H509" s="10">
        <v>4</v>
      </c>
      <c r="I509" t="s">
        <v>24</v>
      </c>
    </row>
    <row r="510" spans="1:9" x14ac:dyDescent="0.2">
      <c r="A510" t="s">
        <v>49</v>
      </c>
      <c r="B510" t="s">
        <v>110</v>
      </c>
      <c r="C510" t="s">
        <v>380</v>
      </c>
      <c r="D510" t="s">
        <v>380</v>
      </c>
      <c r="E510" t="s">
        <v>59</v>
      </c>
      <c r="F510" t="s">
        <v>59</v>
      </c>
      <c r="G510" t="s">
        <v>23</v>
      </c>
      <c r="H510" s="10">
        <v>8</v>
      </c>
      <c r="I510" t="s">
        <v>24</v>
      </c>
    </row>
    <row r="511" spans="1:9" x14ac:dyDescent="0.2">
      <c r="A511" t="s">
        <v>49</v>
      </c>
      <c r="B511" t="s">
        <v>110</v>
      </c>
      <c r="C511" t="s">
        <v>112</v>
      </c>
      <c r="D511" t="s">
        <v>112</v>
      </c>
      <c r="E511" t="s">
        <v>113</v>
      </c>
      <c r="F511" t="s">
        <v>1851</v>
      </c>
      <c r="G511" t="s">
        <v>23</v>
      </c>
      <c r="H511" s="10">
        <v>18</v>
      </c>
      <c r="I511" t="s">
        <v>114</v>
      </c>
    </row>
    <row r="512" spans="1:9" x14ac:dyDescent="0.2">
      <c r="A512" t="s">
        <v>49</v>
      </c>
      <c r="B512" t="s">
        <v>110</v>
      </c>
      <c r="C512" t="s">
        <v>115</v>
      </c>
      <c r="D512" t="s">
        <v>115</v>
      </c>
      <c r="E512" t="s">
        <v>113</v>
      </c>
      <c r="F512" t="s">
        <v>1851</v>
      </c>
      <c r="G512" t="s">
        <v>23</v>
      </c>
      <c r="H512" s="10">
        <v>8</v>
      </c>
      <c r="I512" t="s">
        <v>114</v>
      </c>
    </row>
    <row r="513" spans="1:9" x14ac:dyDescent="0.2">
      <c r="A513" t="s">
        <v>49</v>
      </c>
      <c r="B513" t="s">
        <v>110</v>
      </c>
      <c r="C513" t="s">
        <v>18</v>
      </c>
      <c r="D513" t="s">
        <v>18</v>
      </c>
      <c r="F513" t="s">
        <v>1848</v>
      </c>
      <c r="H513" s="10">
        <v>6</v>
      </c>
    </row>
    <row r="514" spans="1:9" x14ac:dyDescent="0.2">
      <c r="A514" t="s">
        <v>51</v>
      </c>
      <c r="B514" t="s">
        <v>110</v>
      </c>
      <c r="C514" t="s">
        <v>380</v>
      </c>
      <c r="D514" t="s">
        <v>380</v>
      </c>
      <c r="E514" t="s">
        <v>59</v>
      </c>
      <c r="F514" t="s">
        <v>59</v>
      </c>
      <c r="G514" t="s">
        <v>23</v>
      </c>
      <c r="H514" s="10">
        <v>8</v>
      </c>
      <c r="I514" t="s">
        <v>24</v>
      </c>
    </row>
    <row r="515" spans="1:9" x14ac:dyDescent="0.2">
      <c r="A515" t="s">
        <v>51</v>
      </c>
      <c r="B515" t="s">
        <v>110</v>
      </c>
      <c r="C515" t="s">
        <v>112</v>
      </c>
      <c r="D515" t="s">
        <v>112</v>
      </c>
      <c r="E515" t="s">
        <v>113</v>
      </c>
      <c r="F515" t="s">
        <v>1851</v>
      </c>
      <c r="G515" t="s">
        <v>23</v>
      </c>
      <c r="H515" s="10">
        <v>18</v>
      </c>
      <c r="I515" t="s">
        <v>114</v>
      </c>
    </row>
    <row r="516" spans="1:9" x14ac:dyDescent="0.2">
      <c r="A516" t="s">
        <v>51</v>
      </c>
      <c r="B516" t="s">
        <v>110</v>
      </c>
      <c r="C516" t="s">
        <v>115</v>
      </c>
      <c r="D516" t="s">
        <v>115</v>
      </c>
      <c r="E516" t="s">
        <v>113</v>
      </c>
      <c r="F516" t="s">
        <v>1851</v>
      </c>
      <c r="G516" t="s">
        <v>23</v>
      </c>
      <c r="H516" s="10">
        <v>8</v>
      </c>
      <c r="I516" t="s">
        <v>114</v>
      </c>
    </row>
    <row r="517" spans="1:9" x14ac:dyDescent="0.2">
      <c r="A517" t="s">
        <v>51</v>
      </c>
      <c r="B517" t="s">
        <v>110</v>
      </c>
      <c r="C517" t="s">
        <v>18</v>
      </c>
      <c r="D517" t="s">
        <v>18</v>
      </c>
      <c r="F517" t="s">
        <v>1848</v>
      </c>
      <c r="H517" s="10">
        <v>6</v>
      </c>
    </row>
    <row r="518" spans="1:9" x14ac:dyDescent="0.2">
      <c r="A518" t="s">
        <v>51</v>
      </c>
      <c r="B518" t="s">
        <v>110</v>
      </c>
      <c r="C518" t="s">
        <v>20</v>
      </c>
      <c r="D518" t="s">
        <v>20</v>
      </c>
      <c r="F518" t="s">
        <v>1848</v>
      </c>
      <c r="H518" s="10">
        <v>2</v>
      </c>
    </row>
    <row r="519" spans="1:9" x14ac:dyDescent="0.2">
      <c r="A519" t="s">
        <v>55</v>
      </c>
      <c r="B519" t="s">
        <v>110</v>
      </c>
      <c r="C519" t="s">
        <v>380</v>
      </c>
      <c r="D519" t="s">
        <v>380</v>
      </c>
      <c r="E519" t="s">
        <v>59</v>
      </c>
      <c r="F519" t="s">
        <v>59</v>
      </c>
      <c r="G519" t="s">
        <v>23</v>
      </c>
      <c r="H519" s="10">
        <v>6</v>
      </c>
      <c r="I519" t="s">
        <v>24</v>
      </c>
    </row>
    <row r="520" spans="1:9" x14ac:dyDescent="0.2">
      <c r="A520" t="s">
        <v>55</v>
      </c>
      <c r="B520" t="s">
        <v>110</v>
      </c>
      <c r="C520" t="s">
        <v>112</v>
      </c>
      <c r="D520" t="s">
        <v>112</v>
      </c>
      <c r="E520" t="s">
        <v>113</v>
      </c>
      <c r="F520" t="s">
        <v>1851</v>
      </c>
      <c r="G520" t="s">
        <v>23</v>
      </c>
      <c r="H520" s="10">
        <v>12</v>
      </c>
      <c r="I520" t="s">
        <v>114</v>
      </c>
    </row>
    <row r="521" spans="1:9" x14ac:dyDescent="0.2">
      <c r="A521" t="s">
        <v>55</v>
      </c>
      <c r="B521" t="s">
        <v>110</v>
      </c>
      <c r="C521" t="s">
        <v>115</v>
      </c>
      <c r="D521" t="s">
        <v>115</v>
      </c>
      <c r="E521" t="s">
        <v>113</v>
      </c>
      <c r="F521" t="s">
        <v>1851</v>
      </c>
      <c r="G521" t="s">
        <v>23</v>
      </c>
      <c r="H521" s="10">
        <v>8</v>
      </c>
      <c r="I521" t="s">
        <v>114</v>
      </c>
    </row>
    <row r="522" spans="1:9" x14ac:dyDescent="0.2">
      <c r="A522" t="s">
        <v>55</v>
      </c>
      <c r="B522" t="s">
        <v>110</v>
      </c>
      <c r="C522" t="s">
        <v>18</v>
      </c>
      <c r="D522" t="s">
        <v>18</v>
      </c>
      <c r="F522" t="s">
        <v>1848</v>
      </c>
      <c r="H522" s="10">
        <v>6</v>
      </c>
    </row>
    <row r="523" spans="1:9" x14ac:dyDescent="0.2">
      <c r="A523" t="s">
        <v>55</v>
      </c>
      <c r="B523" t="s">
        <v>110</v>
      </c>
      <c r="C523" t="s">
        <v>20</v>
      </c>
      <c r="D523" t="s">
        <v>20</v>
      </c>
      <c r="F523" t="s">
        <v>1848</v>
      </c>
      <c r="H523" s="10">
        <v>4</v>
      </c>
    </row>
    <row r="524" spans="1:9" x14ac:dyDescent="0.2">
      <c r="A524" t="s">
        <v>55</v>
      </c>
      <c r="B524" t="s">
        <v>110</v>
      </c>
      <c r="C524" t="s">
        <v>17</v>
      </c>
      <c r="D524" t="s">
        <v>17</v>
      </c>
      <c r="F524" t="s">
        <v>1847</v>
      </c>
      <c r="H524" s="10">
        <v>4</v>
      </c>
    </row>
    <row r="525" spans="1:9" x14ac:dyDescent="0.2">
      <c r="A525" t="s">
        <v>56</v>
      </c>
      <c r="B525" t="s">
        <v>110</v>
      </c>
      <c r="C525" t="s">
        <v>380</v>
      </c>
      <c r="D525" t="s">
        <v>380</v>
      </c>
      <c r="E525" t="s">
        <v>59</v>
      </c>
      <c r="F525" t="s">
        <v>59</v>
      </c>
      <c r="G525" t="s">
        <v>23</v>
      </c>
      <c r="H525" s="10">
        <v>8</v>
      </c>
      <c r="I525" t="s">
        <v>24</v>
      </c>
    </row>
    <row r="526" spans="1:9" x14ac:dyDescent="0.2">
      <c r="A526" t="s">
        <v>56</v>
      </c>
      <c r="B526" t="s">
        <v>110</v>
      </c>
      <c r="C526" t="s">
        <v>112</v>
      </c>
      <c r="D526" t="s">
        <v>112</v>
      </c>
      <c r="E526" t="s">
        <v>113</v>
      </c>
      <c r="F526" t="s">
        <v>1851</v>
      </c>
      <c r="G526" t="s">
        <v>23</v>
      </c>
      <c r="H526" s="10">
        <v>8</v>
      </c>
      <c r="I526" t="s">
        <v>114</v>
      </c>
    </row>
    <row r="527" spans="1:9" x14ac:dyDescent="0.2">
      <c r="A527" t="s">
        <v>56</v>
      </c>
      <c r="B527" t="s">
        <v>110</v>
      </c>
      <c r="C527" t="s">
        <v>115</v>
      </c>
      <c r="D527" t="s">
        <v>115</v>
      </c>
      <c r="E527" t="s">
        <v>113</v>
      </c>
      <c r="F527" t="s">
        <v>1851</v>
      </c>
      <c r="G527" t="s">
        <v>23</v>
      </c>
      <c r="H527" s="10">
        <v>12</v>
      </c>
      <c r="I527" t="s">
        <v>114</v>
      </c>
    </row>
    <row r="528" spans="1:9" x14ac:dyDescent="0.2">
      <c r="A528" t="s">
        <v>56</v>
      </c>
      <c r="B528" t="s">
        <v>110</v>
      </c>
      <c r="C528" t="s">
        <v>18</v>
      </c>
      <c r="D528" t="s">
        <v>18</v>
      </c>
      <c r="F528" t="s">
        <v>1848</v>
      </c>
      <c r="H528" s="10">
        <v>8</v>
      </c>
    </row>
    <row r="529" spans="1:9" x14ac:dyDescent="0.2">
      <c r="A529" t="s">
        <v>56</v>
      </c>
      <c r="B529" t="s">
        <v>110</v>
      </c>
      <c r="C529" t="s">
        <v>20</v>
      </c>
      <c r="D529" t="s">
        <v>20</v>
      </c>
      <c r="F529" t="s">
        <v>1848</v>
      </c>
      <c r="H529" s="10">
        <v>4</v>
      </c>
    </row>
    <row r="530" spans="1:9" x14ac:dyDescent="0.2">
      <c r="A530" t="s">
        <v>60</v>
      </c>
      <c r="B530" t="s">
        <v>110</v>
      </c>
      <c r="C530" t="s">
        <v>380</v>
      </c>
      <c r="D530" t="s">
        <v>380</v>
      </c>
      <c r="E530" t="s">
        <v>59</v>
      </c>
      <c r="F530" t="s">
        <v>59</v>
      </c>
      <c r="G530" t="s">
        <v>23</v>
      </c>
      <c r="H530" s="10">
        <v>8</v>
      </c>
      <c r="I530" t="s">
        <v>24</v>
      </c>
    </row>
    <row r="531" spans="1:9" x14ac:dyDescent="0.2">
      <c r="A531" t="s">
        <v>60</v>
      </c>
      <c r="B531" t="s">
        <v>110</v>
      </c>
      <c r="C531" t="s">
        <v>112</v>
      </c>
      <c r="D531" t="s">
        <v>112</v>
      </c>
      <c r="E531" t="s">
        <v>113</v>
      </c>
      <c r="F531" t="s">
        <v>1851</v>
      </c>
      <c r="G531" t="s">
        <v>23</v>
      </c>
      <c r="H531" s="10">
        <v>5</v>
      </c>
      <c r="I531" t="s">
        <v>114</v>
      </c>
    </row>
    <row r="532" spans="1:9" x14ac:dyDescent="0.2">
      <c r="A532" t="s">
        <v>60</v>
      </c>
      <c r="B532" t="s">
        <v>110</v>
      </c>
      <c r="C532" t="s">
        <v>115</v>
      </c>
      <c r="D532" t="s">
        <v>115</v>
      </c>
      <c r="E532" t="s">
        <v>113</v>
      </c>
      <c r="F532" t="s">
        <v>1851</v>
      </c>
      <c r="G532" t="s">
        <v>23</v>
      </c>
      <c r="H532" s="10">
        <v>8</v>
      </c>
      <c r="I532" t="s">
        <v>114</v>
      </c>
    </row>
    <row r="533" spans="1:9" x14ac:dyDescent="0.2">
      <c r="A533" t="s">
        <v>60</v>
      </c>
      <c r="B533" t="s">
        <v>110</v>
      </c>
      <c r="C533" t="s">
        <v>18</v>
      </c>
      <c r="D533" t="s">
        <v>18</v>
      </c>
      <c r="F533" t="s">
        <v>1848</v>
      </c>
      <c r="H533" s="10">
        <v>8</v>
      </c>
    </row>
    <row r="534" spans="1:9" x14ac:dyDescent="0.2">
      <c r="A534" t="s">
        <v>60</v>
      </c>
      <c r="B534" t="s">
        <v>110</v>
      </c>
      <c r="C534" t="s">
        <v>20</v>
      </c>
      <c r="D534" t="s">
        <v>20</v>
      </c>
      <c r="F534" t="s">
        <v>1848</v>
      </c>
      <c r="H534" s="10">
        <v>4</v>
      </c>
    </row>
    <row r="535" spans="1:9" x14ac:dyDescent="0.2">
      <c r="A535" t="s">
        <v>60</v>
      </c>
      <c r="B535" t="s">
        <v>110</v>
      </c>
      <c r="C535" t="s">
        <v>17</v>
      </c>
      <c r="D535" t="s">
        <v>17</v>
      </c>
      <c r="F535" t="s">
        <v>1847</v>
      </c>
      <c r="H535" s="10">
        <v>7.75</v>
      </c>
    </row>
    <row r="536" spans="1:9" x14ac:dyDescent="0.2">
      <c r="A536" t="s">
        <v>67</v>
      </c>
      <c r="B536" t="s">
        <v>110</v>
      </c>
      <c r="C536" t="s">
        <v>380</v>
      </c>
      <c r="D536" t="s">
        <v>380</v>
      </c>
      <c r="E536" t="s">
        <v>59</v>
      </c>
      <c r="F536" t="s">
        <v>59</v>
      </c>
      <c r="G536" t="s">
        <v>23</v>
      </c>
      <c r="H536" s="10">
        <v>8</v>
      </c>
      <c r="I536" t="s">
        <v>24</v>
      </c>
    </row>
    <row r="537" spans="1:9" x14ac:dyDescent="0.2">
      <c r="A537" t="s">
        <v>67</v>
      </c>
      <c r="B537" t="s">
        <v>110</v>
      </c>
      <c r="C537" t="s">
        <v>112</v>
      </c>
      <c r="D537" t="s">
        <v>112</v>
      </c>
      <c r="E537" t="s">
        <v>113</v>
      </c>
      <c r="F537" t="s">
        <v>1851</v>
      </c>
      <c r="G537" t="s">
        <v>23</v>
      </c>
      <c r="H537" s="10">
        <v>8</v>
      </c>
      <c r="I537" t="s">
        <v>114</v>
      </c>
    </row>
    <row r="538" spans="1:9" x14ac:dyDescent="0.2">
      <c r="A538" t="s">
        <v>67</v>
      </c>
      <c r="B538" t="s">
        <v>110</v>
      </c>
      <c r="C538" t="s">
        <v>115</v>
      </c>
      <c r="D538" t="s">
        <v>115</v>
      </c>
      <c r="E538" t="s">
        <v>113</v>
      </c>
      <c r="F538" t="s">
        <v>1851</v>
      </c>
      <c r="G538" t="s">
        <v>23</v>
      </c>
      <c r="H538" s="10">
        <v>8</v>
      </c>
      <c r="I538" t="s">
        <v>114</v>
      </c>
    </row>
    <row r="539" spans="1:9" x14ac:dyDescent="0.2">
      <c r="A539" t="s">
        <v>67</v>
      </c>
      <c r="B539" t="s">
        <v>110</v>
      </c>
      <c r="C539" t="s">
        <v>18</v>
      </c>
      <c r="D539" t="s">
        <v>18</v>
      </c>
      <c r="F539" t="s">
        <v>1848</v>
      </c>
      <c r="H539" s="10">
        <v>8</v>
      </c>
    </row>
    <row r="540" spans="1:9" x14ac:dyDescent="0.2">
      <c r="A540" t="s">
        <v>67</v>
      </c>
      <c r="B540" t="s">
        <v>110</v>
      </c>
      <c r="C540" t="s">
        <v>20</v>
      </c>
      <c r="D540" t="s">
        <v>20</v>
      </c>
      <c r="F540" t="s">
        <v>1848</v>
      </c>
      <c r="H540" s="10">
        <v>8</v>
      </c>
    </row>
    <row r="541" spans="1:9" x14ac:dyDescent="0.2">
      <c r="A541" t="s">
        <v>68</v>
      </c>
      <c r="B541" t="s">
        <v>110</v>
      </c>
      <c r="C541" t="s">
        <v>380</v>
      </c>
      <c r="D541" t="s">
        <v>380</v>
      </c>
      <c r="E541" t="s">
        <v>59</v>
      </c>
      <c r="F541" t="s">
        <v>59</v>
      </c>
      <c r="G541" t="s">
        <v>23</v>
      </c>
      <c r="H541" s="10">
        <v>4</v>
      </c>
      <c r="I541" t="s">
        <v>24</v>
      </c>
    </row>
    <row r="542" spans="1:9" x14ac:dyDescent="0.2">
      <c r="A542" t="s">
        <v>68</v>
      </c>
      <c r="B542" t="s">
        <v>110</v>
      </c>
      <c r="C542" t="s">
        <v>112</v>
      </c>
      <c r="D542" t="s">
        <v>112</v>
      </c>
      <c r="E542" t="s">
        <v>113</v>
      </c>
      <c r="F542" t="s">
        <v>1851</v>
      </c>
      <c r="G542" t="s">
        <v>23</v>
      </c>
      <c r="H542" s="10">
        <v>10</v>
      </c>
      <c r="I542" t="s">
        <v>114</v>
      </c>
    </row>
    <row r="543" spans="1:9" x14ac:dyDescent="0.2">
      <c r="A543" t="s">
        <v>68</v>
      </c>
      <c r="B543" t="s">
        <v>110</v>
      </c>
      <c r="C543" t="s">
        <v>115</v>
      </c>
      <c r="D543" t="s">
        <v>115</v>
      </c>
      <c r="E543" t="s">
        <v>113</v>
      </c>
      <c r="F543" t="s">
        <v>1851</v>
      </c>
      <c r="G543" t="s">
        <v>23</v>
      </c>
      <c r="H543" s="10">
        <v>10</v>
      </c>
      <c r="I543" t="s">
        <v>114</v>
      </c>
    </row>
    <row r="544" spans="1:9" x14ac:dyDescent="0.2">
      <c r="A544" t="s">
        <v>68</v>
      </c>
      <c r="B544" t="s">
        <v>110</v>
      </c>
      <c r="C544" t="s">
        <v>18</v>
      </c>
      <c r="D544" t="s">
        <v>18</v>
      </c>
      <c r="F544" t="s">
        <v>1848</v>
      </c>
      <c r="H544" s="10">
        <v>8</v>
      </c>
    </row>
    <row r="545" spans="1:9" x14ac:dyDescent="0.2">
      <c r="A545" t="s">
        <v>68</v>
      </c>
      <c r="B545" t="s">
        <v>110</v>
      </c>
      <c r="C545" t="s">
        <v>20</v>
      </c>
      <c r="D545" t="s">
        <v>20</v>
      </c>
      <c r="F545" t="s">
        <v>1848</v>
      </c>
      <c r="H545" s="10">
        <v>8</v>
      </c>
    </row>
    <row r="546" spans="1:9" x14ac:dyDescent="0.2">
      <c r="A546" t="s">
        <v>69</v>
      </c>
      <c r="B546" t="s">
        <v>110</v>
      </c>
      <c r="C546" t="s">
        <v>380</v>
      </c>
      <c r="D546" t="s">
        <v>380</v>
      </c>
      <c r="E546" t="s">
        <v>59</v>
      </c>
      <c r="F546" t="s">
        <v>59</v>
      </c>
      <c r="G546" t="s">
        <v>23</v>
      </c>
      <c r="H546" s="10">
        <v>8</v>
      </c>
      <c r="I546" t="s">
        <v>24</v>
      </c>
    </row>
    <row r="547" spans="1:9" x14ac:dyDescent="0.2">
      <c r="A547" t="s">
        <v>69</v>
      </c>
      <c r="B547" t="s">
        <v>110</v>
      </c>
      <c r="C547" t="s">
        <v>112</v>
      </c>
      <c r="D547" t="s">
        <v>112</v>
      </c>
      <c r="E547" t="s">
        <v>113</v>
      </c>
      <c r="F547" t="s">
        <v>1851</v>
      </c>
      <c r="G547" t="s">
        <v>23</v>
      </c>
      <c r="H547" s="10">
        <v>8</v>
      </c>
      <c r="I547" t="s">
        <v>114</v>
      </c>
    </row>
    <row r="548" spans="1:9" x14ac:dyDescent="0.2">
      <c r="A548" t="s">
        <v>69</v>
      </c>
      <c r="B548" t="s">
        <v>110</v>
      </c>
      <c r="C548" t="s">
        <v>115</v>
      </c>
      <c r="D548" t="s">
        <v>115</v>
      </c>
      <c r="E548" t="s">
        <v>113</v>
      </c>
      <c r="F548" t="s">
        <v>1851</v>
      </c>
      <c r="G548" t="s">
        <v>23</v>
      </c>
      <c r="H548" s="10">
        <v>4</v>
      </c>
      <c r="I548" t="s">
        <v>114</v>
      </c>
    </row>
    <row r="549" spans="1:9" x14ac:dyDescent="0.2">
      <c r="A549" t="s">
        <v>69</v>
      </c>
      <c r="B549" t="s">
        <v>110</v>
      </c>
      <c r="C549" t="s">
        <v>18</v>
      </c>
      <c r="D549" t="s">
        <v>18</v>
      </c>
      <c r="F549" t="s">
        <v>1848</v>
      </c>
      <c r="H549" s="10">
        <v>8</v>
      </c>
    </row>
    <row r="550" spans="1:9" x14ac:dyDescent="0.2">
      <c r="A550" t="s">
        <v>69</v>
      </c>
      <c r="B550" t="s">
        <v>110</v>
      </c>
      <c r="C550" t="s">
        <v>20</v>
      </c>
      <c r="D550" t="s">
        <v>20</v>
      </c>
      <c r="F550" t="s">
        <v>1848</v>
      </c>
      <c r="H550" s="10">
        <v>4</v>
      </c>
    </row>
    <row r="551" spans="1:9" x14ac:dyDescent="0.2">
      <c r="A551" t="s">
        <v>69</v>
      </c>
      <c r="B551" t="s">
        <v>110</v>
      </c>
      <c r="C551" t="s">
        <v>17</v>
      </c>
      <c r="D551" t="s">
        <v>17</v>
      </c>
      <c r="F551" t="s">
        <v>1847</v>
      </c>
      <c r="H551" s="10">
        <v>7.75</v>
      </c>
    </row>
    <row r="552" spans="1:9" x14ac:dyDescent="0.2">
      <c r="A552" t="s">
        <v>70</v>
      </c>
      <c r="B552" t="s">
        <v>110</v>
      </c>
      <c r="C552" t="s">
        <v>17</v>
      </c>
      <c r="D552" t="s">
        <v>17</v>
      </c>
      <c r="F552" t="s">
        <v>1847</v>
      </c>
      <c r="H552" s="10">
        <v>38.75</v>
      </c>
    </row>
    <row r="553" spans="1:9" x14ac:dyDescent="0.2">
      <c r="A553" t="s">
        <v>71</v>
      </c>
      <c r="B553" t="s">
        <v>110</v>
      </c>
      <c r="C553" t="s">
        <v>380</v>
      </c>
      <c r="D553" t="s">
        <v>380</v>
      </c>
      <c r="E553" t="s">
        <v>59</v>
      </c>
      <c r="F553" t="s">
        <v>59</v>
      </c>
      <c r="G553" t="s">
        <v>23</v>
      </c>
      <c r="H553" s="10">
        <v>6</v>
      </c>
      <c r="I553" t="s">
        <v>24</v>
      </c>
    </row>
    <row r="554" spans="1:9" x14ac:dyDescent="0.2">
      <c r="A554" t="s">
        <v>71</v>
      </c>
      <c r="B554" t="s">
        <v>110</v>
      </c>
      <c r="C554" t="s">
        <v>112</v>
      </c>
      <c r="D554" t="s">
        <v>112</v>
      </c>
      <c r="E554" t="s">
        <v>113</v>
      </c>
      <c r="F554" t="s">
        <v>1851</v>
      </c>
      <c r="G554" t="s">
        <v>23</v>
      </c>
      <c r="H554" s="10">
        <v>4</v>
      </c>
      <c r="I554" t="s">
        <v>114</v>
      </c>
    </row>
    <row r="555" spans="1:9" x14ac:dyDescent="0.2">
      <c r="A555" t="s">
        <v>71</v>
      </c>
      <c r="B555" t="s">
        <v>110</v>
      </c>
      <c r="C555" t="s">
        <v>115</v>
      </c>
      <c r="D555" t="s">
        <v>115</v>
      </c>
      <c r="E555" t="s">
        <v>113</v>
      </c>
      <c r="F555" t="s">
        <v>1851</v>
      </c>
      <c r="G555" t="s">
        <v>23</v>
      </c>
      <c r="H555" s="10">
        <v>8</v>
      </c>
      <c r="I555" t="s">
        <v>114</v>
      </c>
    </row>
    <row r="556" spans="1:9" x14ac:dyDescent="0.2">
      <c r="A556" t="s">
        <v>71</v>
      </c>
      <c r="B556" t="s">
        <v>110</v>
      </c>
      <c r="C556" t="s">
        <v>18</v>
      </c>
      <c r="D556" t="s">
        <v>18</v>
      </c>
      <c r="F556" t="s">
        <v>1848</v>
      </c>
      <c r="H556" s="10">
        <v>14</v>
      </c>
    </row>
    <row r="557" spans="1:9" x14ac:dyDescent="0.2">
      <c r="A557" t="s">
        <v>71</v>
      </c>
      <c r="B557" t="s">
        <v>110</v>
      </c>
      <c r="C557" t="s">
        <v>20</v>
      </c>
      <c r="D557" t="s">
        <v>20</v>
      </c>
      <c r="F557" t="s">
        <v>1848</v>
      </c>
      <c r="H557" s="10">
        <v>8</v>
      </c>
    </row>
    <row r="558" spans="1:9" x14ac:dyDescent="0.2">
      <c r="A558" t="s">
        <v>71</v>
      </c>
      <c r="B558" t="s">
        <v>110</v>
      </c>
      <c r="C558" t="s">
        <v>21</v>
      </c>
      <c r="D558" t="s">
        <v>21</v>
      </c>
      <c r="E558" t="s">
        <v>22</v>
      </c>
      <c r="F558" t="s">
        <v>22</v>
      </c>
      <c r="G558" t="s">
        <v>23</v>
      </c>
      <c r="H558" s="10">
        <v>2</v>
      </c>
      <c r="I558" t="s">
        <v>24</v>
      </c>
    </row>
    <row r="559" spans="1:9" x14ac:dyDescent="0.2">
      <c r="A559" t="s">
        <v>72</v>
      </c>
      <c r="B559" t="s">
        <v>110</v>
      </c>
      <c r="C559" t="s">
        <v>17</v>
      </c>
      <c r="D559" t="s">
        <v>17</v>
      </c>
      <c r="F559" t="s">
        <v>1847</v>
      </c>
      <c r="H559" s="10">
        <v>7.75</v>
      </c>
    </row>
    <row r="560" spans="1:9" x14ac:dyDescent="0.2">
      <c r="A560" t="s">
        <v>72</v>
      </c>
      <c r="B560" t="s">
        <v>110</v>
      </c>
      <c r="C560" t="s">
        <v>112</v>
      </c>
      <c r="D560" t="s">
        <v>112</v>
      </c>
      <c r="E560" t="s">
        <v>113</v>
      </c>
      <c r="F560" t="s">
        <v>1851</v>
      </c>
      <c r="G560" t="s">
        <v>23</v>
      </c>
      <c r="H560" s="10">
        <v>4</v>
      </c>
      <c r="I560" t="s">
        <v>114</v>
      </c>
    </row>
    <row r="561" spans="1:9" x14ac:dyDescent="0.2">
      <c r="A561" t="s">
        <v>72</v>
      </c>
      <c r="B561" t="s">
        <v>110</v>
      </c>
      <c r="C561" t="s">
        <v>115</v>
      </c>
      <c r="D561" t="s">
        <v>115</v>
      </c>
      <c r="E561" t="s">
        <v>113</v>
      </c>
      <c r="F561" t="s">
        <v>1851</v>
      </c>
      <c r="G561" t="s">
        <v>23</v>
      </c>
      <c r="H561" s="10">
        <v>4</v>
      </c>
      <c r="I561" t="s">
        <v>114</v>
      </c>
    </row>
    <row r="562" spans="1:9" x14ac:dyDescent="0.2">
      <c r="A562" t="s">
        <v>72</v>
      </c>
      <c r="B562" t="s">
        <v>110</v>
      </c>
      <c r="C562" t="s">
        <v>18</v>
      </c>
      <c r="D562" t="s">
        <v>18</v>
      </c>
      <c r="F562" t="s">
        <v>1848</v>
      </c>
      <c r="H562" s="10">
        <v>4</v>
      </c>
    </row>
    <row r="563" spans="1:9" x14ac:dyDescent="0.2">
      <c r="A563" t="s">
        <v>72</v>
      </c>
      <c r="B563" t="s">
        <v>110</v>
      </c>
      <c r="C563" t="s">
        <v>20</v>
      </c>
      <c r="D563" t="s">
        <v>20</v>
      </c>
      <c r="F563" t="s">
        <v>1848</v>
      </c>
      <c r="H563" s="10">
        <v>0</v>
      </c>
    </row>
    <row r="564" spans="1:9" x14ac:dyDescent="0.2">
      <c r="A564" t="s">
        <v>72</v>
      </c>
      <c r="B564" t="s">
        <v>110</v>
      </c>
      <c r="C564" t="s">
        <v>46</v>
      </c>
      <c r="D564" t="s">
        <v>46</v>
      </c>
      <c r="F564" t="s">
        <v>1848</v>
      </c>
      <c r="H564" s="10">
        <v>16</v>
      </c>
    </row>
    <row r="565" spans="1:9" x14ac:dyDescent="0.2">
      <c r="A565" t="s">
        <v>72</v>
      </c>
      <c r="B565" t="s">
        <v>110</v>
      </c>
      <c r="C565" t="s">
        <v>380</v>
      </c>
      <c r="D565" t="s">
        <v>380</v>
      </c>
      <c r="E565" t="s">
        <v>59</v>
      </c>
      <c r="F565" t="s">
        <v>59</v>
      </c>
      <c r="G565" t="s">
        <v>23</v>
      </c>
      <c r="H565" s="10">
        <v>4</v>
      </c>
      <c r="I565" t="s">
        <v>24</v>
      </c>
    </row>
    <row r="566" spans="1:9" x14ac:dyDescent="0.2">
      <c r="A566" t="s">
        <v>74</v>
      </c>
      <c r="B566" t="s">
        <v>110</v>
      </c>
      <c r="C566" t="s">
        <v>17</v>
      </c>
      <c r="D566" t="s">
        <v>17</v>
      </c>
      <c r="F566" t="s">
        <v>1847</v>
      </c>
      <c r="H566" s="10">
        <v>7.75</v>
      </c>
    </row>
    <row r="567" spans="1:9" x14ac:dyDescent="0.2">
      <c r="A567" t="s">
        <v>74</v>
      </c>
      <c r="B567" t="s">
        <v>110</v>
      </c>
      <c r="C567" t="s">
        <v>112</v>
      </c>
      <c r="D567" t="s">
        <v>112</v>
      </c>
      <c r="E567" t="s">
        <v>113</v>
      </c>
      <c r="F567" t="s">
        <v>1851</v>
      </c>
      <c r="G567" t="s">
        <v>23</v>
      </c>
      <c r="H567" s="10">
        <v>12</v>
      </c>
      <c r="I567" t="s">
        <v>114</v>
      </c>
    </row>
    <row r="568" spans="1:9" x14ac:dyDescent="0.2">
      <c r="A568" t="s">
        <v>74</v>
      </c>
      <c r="B568" t="s">
        <v>110</v>
      </c>
      <c r="C568" t="s">
        <v>115</v>
      </c>
      <c r="D568" t="s">
        <v>115</v>
      </c>
      <c r="E568" t="s">
        <v>113</v>
      </c>
      <c r="F568" t="s">
        <v>1851</v>
      </c>
      <c r="G568" t="s">
        <v>23</v>
      </c>
      <c r="H568" s="10">
        <v>4</v>
      </c>
      <c r="I568" t="s">
        <v>114</v>
      </c>
    </row>
    <row r="569" spans="1:9" x14ac:dyDescent="0.2">
      <c r="A569" t="s">
        <v>74</v>
      </c>
      <c r="B569" t="s">
        <v>110</v>
      </c>
      <c r="C569" t="s">
        <v>18</v>
      </c>
      <c r="D569" t="s">
        <v>18</v>
      </c>
      <c r="F569" t="s">
        <v>1848</v>
      </c>
      <c r="H569" s="10">
        <v>4</v>
      </c>
    </row>
    <row r="570" spans="1:9" x14ac:dyDescent="0.2">
      <c r="A570" t="s">
        <v>74</v>
      </c>
      <c r="B570" t="s">
        <v>110</v>
      </c>
      <c r="C570" t="s">
        <v>20</v>
      </c>
      <c r="D570" t="s">
        <v>20</v>
      </c>
      <c r="F570" t="s">
        <v>1848</v>
      </c>
      <c r="H570" s="10">
        <v>4</v>
      </c>
    </row>
    <row r="571" spans="1:9" x14ac:dyDescent="0.2">
      <c r="A571" t="s">
        <v>74</v>
      </c>
      <c r="B571" t="s">
        <v>110</v>
      </c>
      <c r="C571" t="s">
        <v>380</v>
      </c>
      <c r="D571" t="s">
        <v>380</v>
      </c>
      <c r="E571" t="s">
        <v>59</v>
      </c>
      <c r="F571" t="s">
        <v>59</v>
      </c>
      <c r="G571" t="s">
        <v>23</v>
      </c>
      <c r="H571" s="10">
        <v>8</v>
      </c>
      <c r="I571" t="s">
        <v>24</v>
      </c>
    </row>
    <row r="572" spans="1:9" x14ac:dyDescent="0.2">
      <c r="A572" t="s">
        <v>75</v>
      </c>
      <c r="B572" t="s">
        <v>110</v>
      </c>
      <c r="C572" t="s">
        <v>17</v>
      </c>
      <c r="D572" t="s">
        <v>17</v>
      </c>
      <c r="F572" t="s">
        <v>1847</v>
      </c>
      <c r="H572" s="10">
        <v>15.5</v>
      </c>
    </row>
    <row r="573" spans="1:9" x14ac:dyDescent="0.2">
      <c r="A573" t="s">
        <v>75</v>
      </c>
      <c r="B573" t="s">
        <v>110</v>
      </c>
      <c r="C573" t="s">
        <v>112</v>
      </c>
      <c r="D573" t="s">
        <v>112</v>
      </c>
      <c r="E573" t="s">
        <v>113</v>
      </c>
      <c r="F573" t="s">
        <v>1851</v>
      </c>
      <c r="G573" t="s">
        <v>23</v>
      </c>
      <c r="H573" s="10">
        <v>4</v>
      </c>
      <c r="I573" t="s">
        <v>114</v>
      </c>
    </row>
    <row r="574" spans="1:9" x14ac:dyDescent="0.2">
      <c r="A574" t="s">
        <v>75</v>
      </c>
      <c r="B574" t="s">
        <v>110</v>
      </c>
      <c r="C574" t="s">
        <v>115</v>
      </c>
      <c r="D574" t="s">
        <v>115</v>
      </c>
      <c r="E574" t="s">
        <v>113</v>
      </c>
      <c r="F574" t="s">
        <v>1851</v>
      </c>
      <c r="G574" t="s">
        <v>23</v>
      </c>
      <c r="H574" s="10">
        <v>4</v>
      </c>
      <c r="I574" t="s">
        <v>114</v>
      </c>
    </row>
    <row r="575" spans="1:9" x14ac:dyDescent="0.2">
      <c r="A575" t="s">
        <v>75</v>
      </c>
      <c r="B575" t="s">
        <v>110</v>
      </c>
      <c r="C575" t="s">
        <v>18</v>
      </c>
      <c r="D575" t="s">
        <v>18</v>
      </c>
      <c r="F575" t="s">
        <v>1848</v>
      </c>
      <c r="H575" s="10">
        <v>4</v>
      </c>
    </row>
    <row r="576" spans="1:9" x14ac:dyDescent="0.2">
      <c r="A576" t="s">
        <v>75</v>
      </c>
      <c r="B576" t="s">
        <v>110</v>
      </c>
      <c r="C576" t="s">
        <v>20</v>
      </c>
      <c r="D576" t="s">
        <v>20</v>
      </c>
      <c r="F576" t="s">
        <v>1848</v>
      </c>
      <c r="H576" s="10">
        <v>4</v>
      </c>
    </row>
    <row r="577" spans="1:9" x14ac:dyDescent="0.2">
      <c r="A577" t="s">
        <v>75</v>
      </c>
      <c r="B577" t="s">
        <v>110</v>
      </c>
      <c r="C577" t="s">
        <v>380</v>
      </c>
      <c r="D577" t="s">
        <v>380</v>
      </c>
      <c r="E577" t="s">
        <v>59</v>
      </c>
      <c r="F577" t="s">
        <v>59</v>
      </c>
      <c r="G577" t="s">
        <v>23</v>
      </c>
      <c r="H577" s="10">
        <v>8</v>
      </c>
      <c r="I577" t="s">
        <v>24</v>
      </c>
    </row>
    <row r="578" spans="1:9" x14ac:dyDescent="0.2">
      <c r="A578" t="s">
        <v>76</v>
      </c>
      <c r="B578" t="s">
        <v>110</v>
      </c>
      <c r="C578" t="s">
        <v>112</v>
      </c>
      <c r="D578" t="s">
        <v>112</v>
      </c>
      <c r="E578" t="s">
        <v>113</v>
      </c>
      <c r="F578" t="s">
        <v>1851</v>
      </c>
      <c r="G578" t="s">
        <v>23</v>
      </c>
      <c r="H578" s="10">
        <v>4</v>
      </c>
      <c r="I578" t="s">
        <v>114</v>
      </c>
    </row>
    <row r="579" spans="1:9" x14ac:dyDescent="0.2">
      <c r="A579" t="s">
        <v>76</v>
      </c>
      <c r="B579" t="s">
        <v>110</v>
      </c>
      <c r="C579" t="s">
        <v>115</v>
      </c>
      <c r="D579" t="s">
        <v>115</v>
      </c>
      <c r="E579" t="s">
        <v>113</v>
      </c>
      <c r="F579" t="s">
        <v>1851</v>
      </c>
      <c r="G579" t="s">
        <v>23</v>
      </c>
      <c r="H579" s="10">
        <v>6</v>
      </c>
      <c r="I579" t="s">
        <v>114</v>
      </c>
    </row>
    <row r="580" spans="1:9" x14ac:dyDescent="0.2">
      <c r="A580" t="s">
        <v>76</v>
      </c>
      <c r="B580" t="s">
        <v>110</v>
      </c>
      <c r="C580" t="s">
        <v>18</v>
      </c>
      <c r="D580" t="s">
        <v>18</v>
      </c>
      <c r="F580" t="s">
        <v>1848</v>
      </c>
      <c r="H580" s="10">
        <v>10</v>
      </c>
    </row>
    <row r="581" spans="1:9" x14ac:dyDescent="0.2">
      <c r="A581" t="s">
        <v>76</v>
      </c>
      <c r="B581" t="s">
        <v>110</v>
      </c>
      <c r="C581" t="s">
        <v>20</v>
      </c>
      <c r="D581" t="s">
        <v>20</v>
      </c>
      <c r="F581" t="s">
        <v>1848</v>
      </c>
      <c r="H581" s="10">
        <v>4</v>
      </c>
    </row>
    <row r="582" spans="1:9" x14ac:dyDescent="0.2">
      <c r="A582" t="s">
        <v>76</v>
      </c>
      <c r="B582" t="s">
        <v>110</v>
      </c>
      <c r="C582" t="s">
        <v>380</v>
      </c>
      <c r="D582" t="s">
        <v>380</v>
      </c>
      <c r="E582" t="s">
        <v>59</v>
      </c>
      <c r="F582" t="s">
        <v>59</v>
      </c>
      <c r="G582" t="s">
        <v>23</v>
      </c>
      <c r="H582" s="10">
        <v>16</v>
      </c>
      <c r="I582" t="s">
        <v>24</v>
      </c>
    </row>
    <row r="583" spans="1:9" x14ac:dyDescent="0.2">
      <c r="A583" t="s">
        <v>77</v>
      </c>
      <c r="B583" t="s">
        <v>110</v>
      </c>
      <c r="C583" t="s">
        <v>112</v>
      </c>
      <c r="D583" t="s">
        <v>112</v>
      </c>
      <c r="E583" t="s">
        <v>113</v>
      </c>
      <c r="F583" t="s">
        <v>1851</v>
      </c>
      <c r="G583" t="s">
        <v>23</v>
      </c>
      <c r="H583" s="10">
        <v>8</v>
      </c>
      <c r="I583" t="s">
        <v>114</v>
      </c>
    </row>
    <row r="584" spans="1:9" x14ac:dyDescent="0.2">
      <c r="A584" t="s">
        <v>77</v>
      </c>
      <c r="B584" t="s">
        <v>110</v>
      </c>
      <c r="C584" t="s">
        <v>115</v>
      </c>
      <c r="D584" t="s">
        <v>115</v>
      </c>
      <c r="E584" t="s">
        <v>113</v>
      </c>
      <c r="F584" t="s">
        <v>1851</v>
      </c>
      <c r="G584" t="s">
        <v>23</v>
      </c>
      <c r="H584" s="10">
        <v>2</v>
      </c>
      <c r="I584" t="s">
        <v>114</v>
      </c>
    </row>
    <row r="585" spans="1:9" x14ac:dyDescent="0.2">
      <c r="A585" t="s">
        <v>77</v>
      </c>
      <c r="B585" t="s">
        <v>110</v>
      </c>
      <c r="C585" t="s">
        <v>18</v>
      </c>
      <c r="D585" t="s">
        <v>18</v>
      </c>
      <c r="F585" t="s">
        <v>1848</v>
      </c>
      <c r="H585" s="10">
        <v>6</v>
      </c>
    </row>
    <row r="586" spans="1:9" x14ac:dyDescent="0.2">
      <c r="A586" t="s">
        <v>77</v>
      </c>
      <c r="B586" t="s">
        <v>110</v>
      </c>
      <c r="C586" t="s">
        <v>20</v>
      </c>
      <c r="D586" t="s">
        <v>20</v>
      </c>
      <c r="F586" t="s">
        <v>1848</v>
      </c>
      <c r="H586" s="10">
        <v>2</v>
      </c>
    </row>
    <row r="587" spans="1:9" x14ac:dyDescent="0.2">
      <c r="A587" t="s">
        <v>77</v>
      </c>
      <c r="B587" t="s">
        <v>110</v>
      </c>
      <c r="C587" t="s">
        <v>380</v>
      </c>
      <c r="D587" t="s">
        <v>380</v>
      </c>
      <c r="E587" t="s">
        <v>59</v>
      </c>
      <c r="F587" t="s">
        <v>59</v>
      </c>
      <c r="G587" t="s">
        <v>23</v>
      </c>
      <c r="H587" s="10">
        <v>8</v>
      </c>
      <c r="I587" t="s">
        <v>24</v>
      </c>
    </row>
    <row r="588" spans="1:9" x14ac:dyDescent="0.2">
      <c r="A588" t="s">
        <v>77</v>
      </c>
      <c r="B588" t="s">
        <v>110</v>
      </c>
      <c r="C588" t="s">
        <v>17</v>
      </c>
      <c r="D588" t="s">
        <v>17</v>
      </c>
      <c r="F588" t="s">
        <v>1847</v>
      </c>
      <c r="H588" s="10">
        <v>13.75</v>
      </c>
    </row>
    <row r="589" spans="1:9" x14ac:dyDescent="0.2">
      <c r="A589" t="s">
        <v>78</v>
      </c>
      <c r="B589" t="s">
        <v>110</v>
      </c>
      <c r="C589" t="s">
        <v>112</v>
      </c>
      <c r="D589" t="s">
        <v>112</v>
      </c>
      <c r="E589" t="s">
        <v>113</v>
      </c>
      <c r="F589" t="s">
        <v>1851</v>
      </c>
      <c r="G589" t="s">
        <v>23</v>
      </c>
      <c r="H589" s="10">
        <v>12</v>
      </c>
      <c r="I589" t="s">
        <v>114</v>
      </c>
    </row>
    <row r="590" spans="1:9" x14ac:dyDescent="0.2">
      <c r="A590" t="s">
        <v>78</v>
      </c>
      <c r="B590" t="s">
        <v>110</v>
      </c>
      <c r="C590" t="s">
        <v>115</v>
      </c>
      <c r="D590" t="s">
        <v>115</v>
      </c>
      <c r="E590" t="s">
        <v>113</v>
      </c>
      <c r="F590" t="s">
        <v>1851</v>
      </c>
      <c r="G590" t="s">
        <v>23</v>
      </c>
      <c r="H590" s="10">
        <v>2</v>
      </c>
      <c r="I590" t="s">
        <v>114</v>
      </c>
    </row>
    <row r="591" spans="1:9" x14ac:dyDescent="0.2">
      <c r="A591" t="s">
        <v>78</v>
      </c>
      <c r="B591" t="s">
        <v>110</v>
      </c>
      <c r="C591" t="s">
        <v>18</v>
      </c>
      <c r="D591" t="s">
        <v>18</v>
      </c>
      <c r="F591" t="s">
        <v>1848</v>
      </c>
      <c r="H591" s="10">
        <v>6</v>
      </c>
    </row>
    <row r="592" spans="1:9" x14ac:dyDescent="0.2">
      <c r="A592" t="s">
        <v>78</v>
      </c>
      <c r="B592" t="s">
        <v>110</v>
      </c>
      <c r="C592" t="s">
        <v>20</v>
      </c>
      <c r="D592" t="s">
        <v>20</v>
      </c>
      <c r="F592" t="s">
        <v>1848</v>
      </c>
      <c r="H592" s="10">
        <v>2</v>
      </c>
    </row>
    <row r="593" spans="1:9" x14ac:dyDescent="0.2">
      <c r="A593" t="s">
        <v>78</v>
      </c>
      <c r="B593" t="s">
        <v>110</v>
      </c>
      <c r="C593" t="s">
        <v>380</v>
      </c>
      <c r="D593" t="s">
        <v>380</v>
      </c>
      <c r="E593" t="s">
        <v>59</v>
      </c>
      <c r="F593" t="s">
        <v>59</v>
      </c>
      <c r="G593" t="s">
        <v>23</v>
      </c>
      <c r="H593" s="10">
        <v>12</v>
      </c>
      <c r="I593" t="s">
        <v>24</v>
      </c>
    </row>
    <row r="594" spans="1:9" x14ac:dyDescent="0.2">
      <c r="A594" t="s">
        <v>78</v>
      </c>
      <c r="B594" t="s">
        <v>110</v>
      </c>
      <c r="C594" t="s">
        <v>17</v>
      </c>
      <c r="D594" t="s">
        <v>17</v>
      </c>
      <c r="F594" t="s">
        <v>1847</v>
      </c>
      <c r="H594" s="10">
        <v>7.75</v>
      </c>
    </row>
    <row r="595" spans="1:9" x14ac:dyDescent="0.2">
      <c r="A595" t="s">
        <v>80</v>
      </c>
      <c r="B595" t="s">
        <v>110</v>
      </c>
      <c r="C595" t="s">
        <v>112</v>
      </c>
      <c r="D595" t="s">
        <v>112</v>
      </c>
      <c r="E595" t="s">
        <v>113</v>
      </c>
      <c r="F595" t="s">
        <v>1851</v>
      </c>
      <c r="G595" t="s">
        <v>23</v>
      </c>
      <c r="H595" s="10">
        <v>12</v>
      </c>
      <c r="I595" t="s">
        <v>114</v>
      </c>
    </row>
    <row r="596" spans="1:9" x14ac:dyDescent="0.2">
      <c r="A596" t="s">
        <v>80</v>
      </c>
      <c r="B596" t="s">
        <v>110</v>
      </c>
      <c r="C596" t="s">
        <v>115</v>
      </c>
      <c r="D596" t="s">
        <v>115</v>
      </c>
      <c r="E596" t="s">
        <v>113</v>
      </c>
      <c r="F596" t="s">
        <v>1851</v>
      </c>
      <c r="G596" t="s">
        <v>23</v>
      </c>
      <c r="H596" s="10">
        <v>4</v>
      </c>
      <c r="I596" t="s">
        <v>114</v>
      </c>
    </row>
    <row r="597" spans="1:9" x14ac:dyDescent="0.2">
      <c r="A597" t="s">
        <v>80</v>
      </c>
      <c r="B597" t="s">
        <v>110</v>
      </c>
      <c r="C597" t="s">
        <v>18</v>
      </c>
      <c r="D597" t="s">
        <v>18</v>
      </c>
      <c r="F597" t="s">
        <v>1848</v>
      </c>
      <c r="H597" s="10">
        <v>10</v>
      </c>
    </row>
    <row r="598" spans="1:9" x14ac:dyDescent="0.2">
      <c r="A598" t="s">
        <v>80</v>
      </c>
      <c r="B598" t="s">
        <v>110</v>
      </c>
      <c r="C598" t="s">
        <v>20</v>
      </c>
      <c r="D598" t="s">
        <v>20</v>
      </c>
      <c r="F598" t="s">
        <v>1848</v>
      </c>
      <c r="H598" s="10">
        <v>2</v>
      </c>
    </row>
    <row r="599" spans="1:9" x14ac:dyDescent="0.2">
      <c r="A599" t="s">
        <v>80</v>
      </c>
      <c r="B599" t="s">
        <v>110</v>
      </c>
      <c r="C599" t="s">
        <v>380</v>
      </c>
      <c r="D599" t="s">
        <v>380</v>
      </c>
      <c r="E599" t="s">
        <v>59</v>
      </c>
      <c r="F599" t="s">
        <v>59</v>
      </c>
      <c r="G599" t="s">
        <v>23</v>
      </c>
      <c r="H599" s="10">
        <v>12</v>
      </c>
      <c r="I599" t="s">
        <v>24</v>
      </c>
    </row>
    <row r="600" spans="1:9" x14ac:dyDescent="0.2">
      <c r="A600" t="s">
        <v>81</v>
      </c>
      <c r="B600" t="s">
        <v>110</v>
      </c>
      <c r="C600" t="s">
        <v>112</v>
      </c>
      <c r="D600" t="s">
        <v>112</v>
      </c>
      <c r="E600" t="s">
        <v>113</v>
      </c>
      <c r="F600" t="s">
        <v>1851</v>
      </c>
      <c r="G600" t="s">
        <v>23</v>
      </c>
      <c r="H600" s="10">
        <v>12</v>
      </c>
      <c r="I600" t="s">
        <v>114</v>
      </c>
    </row>
    <row r="601" spans="1:9" x14ac:dyDescent="0.2">
      <c r="A601" t="s">
        <v>81</v>
      </c>
      <c r="B601" t="s">
        <v>110</v>
      </c>
      <c r="C601" t="s">
        <v>115</v>
      </c>
      <c r="D601" t="s">
        <v>115</v>
      </c>
      <c r="E601" t="s">
        <v>113</v>
      </c>
      <c r="F601" t="s">
        <v>1851</v>
      </c>
      <c r="G601" t="s">
        <v>23</v>
      </c>
      <c r="H601" s="10">
        <v>4</v>
      </c>
      <c r="I601" t="s">
        <v>114</v>
      </c>
    </row>
    <row r="602" spans="1:9" x14ac:dyDescent="0.2">
      <c r="A602" t="s">
        <v>81</v>
      </c>
      <c r="B602" t="s">
        <v>110</v>
      </c>
      <c r="C602" t="s">
        <v>18</v>
      </c>
      <c r="D602" t="s">
        <v>18</v>
      </c>
      <c r="F602" t="s">
        <v>1848</v>
      </c>
      <c r="H602" s="10">
        <v>10</v>
      </c>
    </row>
    <row r="603" spans="1:9" x14ac:dyDescent="0.2">
      <c r="A603" t="s">
        <v>81</v>
      </c>
      <c r="B603" t="s">
        <v>110</v>
      </c>
      <c r="C603" t="s">
        <v>20</v>
      </c>
      <c r="D603" t="s">
        <v>20</v>
      </c>
      <c r="F603" t="s">
        <v>1848</v>
      </c>
      <c r="H603" s="10">
        <v>2</v>
      </c>
    </row>
    <row r="604" spans="1:9" x14ac:dyDescent="0.2">
      <c r="A604" t="s">
        <v>81</v>
      </c>
      <c r="B604" t="s">
        <v>110</v>
      </c>
      <c r="C604" t="s">
        <v>380</v>
      </c>
      <c r="D604" t="s">
        <v>380</v>
      </c>
      <c r="E604" t="s">
        <v>59</v>
      </c>
      <c r="F604" t="s">
        <v>59</v>
      </c>
      <c r="G604" t="s">
        <v>23</v>
      </c>
      <c r="H604" s="10">
        <v>12</v>
      </c>
      <c r="I604" t="s">
        <v>24</v>
      </c>
    </row>
    <row r="605" spans="1:9" x14ac:dyDescent="0.2">
      <c r="A605" t="s">
        <v>82</v>
      </c>
      <c r="B605" t="s">
        <v>110</v>
      </c>
      <c r="C605" t="s">
        <v>17</v>
      </c>
      <c r="D605" t="s">
        <v>17</v>
      </c>
      <c r="F605" t="s">
        <v>1847</v>
      </c>
      <c r="H605" s="10">
        <v>15.5</v>
      </c>
    </row>
    <row r="606" spans="1:9" x14ac:dyDescent="0.2">
      <c r="A606" t="s">
        <v>82</v>
      </c>
      <c r="B606" t="s">
        <v>110</v>
      </c>
      <c r="C606" t="s">
        <v>18</v>
      </c>
      <c r="D606" t="s">
        <v>18</v>
      </c>
      <c r="F606" t="s">
        <v>1848</v>
      </c>
      <c r="H606" s="10">
        <v>4</v>
      </c>
    </row>
    <row r="607" spans="1:9" x14ac:dyDescent="0.2">
      <c r="A607" t="s">
        <v>82</v>
      </c>
      <c r="B607" t="s">
        <v>110</v>
      </c>
      <c r="C607" t="s">
        <v>20</v>
      </c>
      <c r="D607" t="s">
        <v>20</v>
      </c>
      <c r="F607" t="s">
        <v>1848</v>
      </c>
      <c r="H607" s="10">
        <v>6</v>
      </c>
    </row>
    <row r="608" spans="1:9" x14ac:dyDescent="0.2">
      <c r="A608" t="s">
        <v>82</v>
      </c>
      <c r="B608" t="s">
        <v>110</v>
      </c>
      <c r="C608" t="s">
        <v>380</v>
      </c>
      <c r="D608" t="s">
        <v>380</v>
      </c>
      <c r="E608" t="s">
        <v>59</v>
      </c>
      <c r="F608" t="s">
        <v>59</v>
      </c>
      <c r="G608" t="s">
        <v>23</v>
      </c>
      <c r="H608" s="10">
        <v>12</v>
      </c>
      <c r="I608" t="s">
        <v>24</v>
      </c>
    </row>
    <row r="609" spans="1:9" x14ac:dyDescent="0.2">
      <c r="A609" t="s">
        <v>82</v>
      </c>
      <c r="B609" t="s">
        <v>110</v>
      </c>
      <c r="C609" t="s">
        <v>115</v>
      </c>
      <c r="D609" t="s">
        <v>115</v>
      </c>
      <c r="E609" t="s">
        <v>113</v>
      </c>
      <c r="F609" t="s">
        <v>1851</v>
      </c>
      <c r="G609" t="s">
        <v>23</v>
      </c>
      <c r="H609" s="10">
        <v>2</v>
      </c>
      <c r="I609" t="s">
        <v>114</v>
      </c>
    </row>
    <row r="610" spans="1:9" x14ac:dyDescent="0.2">
      <c r="A610" t="s">
        <v>83</v>
      </c>
      <c r="B610" t="s">
        <v>110</v>
      </c>
      <c r="C610" t="s">
        <v>18</v>
      </c>
      <c r="D610" t="s">
        <v>18</v>
      </c>
      <c r="F610" t="s">
        <v>1848</v>
      </c>
      <c r="H610" s="10">
        <v>4</v>
      </c>
    </row>
    <row r="611" spans="1:9" x14ac:dyDescent="0.2">
      <c r="A611" t="s">
        <v>83</v>
      </c>
      <c r="B611" t="s">
        <v>110</v>
      </c>
      <c r="C611" t="s">
        <v>20</v>
      </c>
      <c r="D611" t="s">
        <v>20</v>
      </c>
      <c r="F611" t="s">
        <v>1848</v>
      </c>
      <c r="H611" s="10">
        <v>6</v>
      </c>
    </row>
    <row r="612" spans="1:9" x14ac:dyDescent="0.2">
      <c r="A612" t="s">
        <v>83</v>
      </c>
      <c r="B612" t="s">
        <v>110</v>
      </c>
      <c r="C612" t="s">
        <v>380</v>
      </c>
      <c r="D612" t="s">
        <v>380</v>
      </c>
      <c r="E612" t="s">
        <v>59</v>
      </c>
      <c r="F612" t="s">
        <v>59</v>
      </c>
      <c r="G612" t="s">
        <v>23</v>
      </c>
      <c r="H612" s="10">
        <v>12</v>
      </c>
      <c r="I612" t="s">
        <v>24</v>
      </c>
    </row>
    <row r="613" spans="1:9" x14ac:dyDescent="0.2">
      <c r="A613" t="s">
        <v>83</v>
      </c>
      <c r="B613" t="s">
        <v>110</v>
      </c>
      <c r="C613" t="s">
        <v>112</v>
      </c>
      <c r="D613" t="s">
        <v>112</v>
      </c>
      <c r="E613" t="s">
        <v>113</v>
      </c>
      <c r="F613" t="s">
        <v>1851</v>
      </c>
      <c r="G613" t="s">
        <v>23</v>
      </c>
      <c r="H613" s="10">
        <v>8</v>
      </c>
      <c r="I613" t="s">
        <v>114</v>
      </c>
    </row>
    <row r="614" spans="1:9" x14ac:dyDescent="0.2">
      <c r="A614" t="s">
        <v>83</v>
      </c>
      <c r="B614" t="s">
        <v>110</v>
      </c>
      <c r="C614" t="s">
        <v>33</v>
      </c>
      <c r="D614" t="s">
        <v>33</v>
      </c>
      <c r="E614" t="s">
        <v>45</v>
      </c>
      <c r="F614" t="s">
        <v>1849</v>
      </c>
      <c r="G614" t="s">
        <v>23</v>
      </c>
      <c r="H614" s="10">
        <v>6</v>
      </c>
      <c r="I614" t="s">
        <v>24</v>
      </c>
    </row>
    <row r="615" spans="1:9" x14ac:dyDescent="0.2">
      <c r="A615" t="s">
        <v>83</v>
      </c>
      <c r="B615" t="s">
        <v>110</v>
      </c>
      <c r="C615" t="s">
        <v>115</v>
      </c>
      <c r="D615" t="s">
        <v>115</v>
      </c>
      <c r="E615" t="s">
        <v>113</v>
      </c>
      <c r="F615" t="s">
        <v>1851</v>
      </c>
      <c r="G615" t="s">
        <v>23</v>
      </c>
      <c r="H615" s="10">
        <v>4</v>
      </c>
      <c r="I615" t="s">
        <v>114</v>
      </c>
    </row>
    <row r="616" spans="1:9" x14ac:dyDescent="0.2">
      <c r="A616" t="s">
        <v>84</v>
      </c>
      <c r="B616" t="s">
        <v>110</v>
      </c>
      <c r="C616" t="s">
        <v>17</v>
      </c>
      <c r="D616" t="s">
        <v>17</v>
      </c>
      <c r="F616" t="s">
        <v>1847</v>
      </c>
      <c r="H616" s="10">
        <v>38.75</v>
      </c>
    </row>
    <row r="617" spans="1:9" x14ac:dyDescent="0.2">
      <c r="A617" t="s">
        <v>85</v>
      </c>
      <c r="B617" t="s">
        <v>110</v>
      </c>
      <c r="C617" t="s">
        <v>17</v>
      </c>
      <c r="D617" t="s">
        <v>17</v>
      </c>
      <c r="F617" t="s">
        <v>1847</v>
      </c>
      <c r="H617" s="10">
        <v>38.75</v>
      </c>
    </row>
    <row r="618" spans="1:9" x14ac:dyDescent="0.2">
      <c r="A618" t="s">
        <v>86</v>
      </c>
      <c r="B618" t="s">
        <v>110</v>
      </c>
      <c r="C618" t="s">
        <v>17</v>
      </c>
      <c r="D618" t="s">
        <v>17</v>
      </c>
      <c r="F618" t="s">
        <v>1847</v>
      </c>
      <c r="H618" s="10">
        <v>38.75</v>
      </c>
    </row>
    <row r="619" spans="1:9" x14ac:dyDescent="0.2">
      <c r="A619" t="s">
        <v>87</v>
      </c>
      <c r="B619" t="s">
        <v>110</v>
      </c>
      <c r="C619" t="s">
        <v>18</v>
      </c>
      <c r="D619" t="s">
        <v>18</v>
      </c>
      <c r="F619" t="s">
        <v>1848</v>
      </c>
      <c r="H619" s="10">
        <v>16</v>
      </c>
    </row>
    <row r="620" spans="1:9" x14ac:dyDescent="0.2">
      <c r="A620" t="s">
        <v>87</v>
      </c>
      <c r="B620" t="s">
        <v>110</v>
      </c>
      <c r="C620" t="s">
        <v>20</v>
      </c>
      <c r="D620" t="s">
        <v>20</v>
      </c>
      <c r="F620" t="s">
        <v>1848</v>
      </c>
      <c r="H620" s="10">
        <v>6</v>
      </c>
    </row>
    <row r="621" spans="1:9" x14ac:dyDescent="0.2">
      <c r="A621" t="s">
        <v>87</v>
      </c>
      <c r="B621" t="s">
        <v>110</v>
      </c>
      <c r="C621" t="s">
        <v>380</v>
      </c>
      <c r="D621" t="s">
        <v>380</v>
      </c>
      <c r="E621" t="s">
        <v>59</v>
      </c>
      <c r="F621" t="s">
        <v>59</v>
      </c>
      <c r="G621" t="s">
        <v>23</v>
      </c>
      <c r="H621" s="10">
        <v>0</v>
      </c>
      <c r="I621" t="s">
        <v>24</v>
      </c>
    </row>
    <row r="622" spans="1:9" x14ac:dyDescent="0.2">
      <c r="A622" t="s">
        <v>87</v>
      </c>
      <c r="B622" t="s">
        <v>110</v>
      </c>
      <c r="C622" t="s">
        <v>112</v>
      </c>
      <c r="D622" t="s">
        <v>112</v>
      </c>
      <c r="E622" t="s">
        <v>113</v>
      </c>
      <c r="F622" t="s">
        <v>1851</v>
      </c>
      <c r="G622" t="s">
        <v>23</v>
      </c>
      <c r="H622" s="10">
        <v>8</v>
      </c>
      <c r="I622" t="s">
        <v>114</v>
      </c>
    </row>
    <row r="623" spans="1:9" x14ac:dyDescent="0.2">
      <c r="A623" t="s">
        <v>87</v>
      </c>
      <c r="B623" t="s">
        <v>110</v>
      </c>
      <c r="C623" t="s">
        <v>33</v>
      </c>
      <c r="D623" t="s">
        <v>33</v>
      </c>
      <c r="E623" t="s">
        <v>45</v>
      </c>
      <c r="F623" t="s">
        <v>1849</v>
      </c>
      <c r="G623" t="s">
        <v>23</v>
      </c>
      <c r="H623" s="10">
        <v>2</v>
      </c>
      <c r="I623" t="s">
        <v>24</v>
      </c>
    </row>
    <row r="624" spans="1:9" x14ac:dyDescent="0.2">
      <c r="A624" t="s">
        <v>87</v>
      </c>
      <c r="B624" t="s">
        <v>110</v>
      </c>
      <c r="C624" t="s">
        <v>115</v>
      </c>
      <c r="D624" t="s">
        <v>115</v>
      </c>
      <c r="E624" t="s">
        <v>113</v>
      </c>
      <c r="F624" t="s">
        <v>1851</v>
      </c>
      <c r="G624" t="s">
        <v>23</v>
      </c>
      <c r="H624" s="10">
        <v>8</v>
      </c>
      <c r="I624" t="s">
        <v>114</v>
      </c>
    </row>
    <row r="625" spans="1:9" x14ac:dyDescent="0.2">
      <c r="A625" t="s">
        <v>87</v>
      </c>
      <c r="B625" t="s">
        <v>110</v>
      </c>
      <c r="C625" t="s">
        <v>118</v>
      </c>
      <c r="D625" t="s">
        <v>118</v>
      </c>
      <c r="E625" t="s">
        <v>119</v>
      </c>
      <c r="F625" t="s">
        <v>1852</v>
      </c>
      <c r="G625" t="s">
        <v>23</v>
      </c>
      <c r="H625" s="10">
        <v>4</v>
      </c>
      <c r="I625" t="s">
        <v>120</v>
      </c>
    </row>
    <row r="626" spans="1:9" x14ac:dyDescent="0.2">
      <c r="A626" t="s">
        <v>88</v>
      </c>
      <c r="B626" t="s">
        <v>110</v>
      </c>
      <c r="C626" t="s">
        <v>18</v>
      </c>
      <c r="D626" t="s">
        <v>18</v>
      </c>
      <c r="F626" t="s">
        <v>1848</v>
      </c>
      <c r="H626" s="10">
        <v>16</v>
      </c>
    </row>
    <row r="627" spans="1:9" x14ac:dyDescent="0.2">
      <c r="A627" t="s">
        <v>88</v>
      </c>
      <c r="B627" t="s">
        <v>110</v>
      </c>
      <c r="C627" t="s">
        <v>25</v>
      </c>
      <c r="D627" t="s">
        <v>25</v>
      </c>
      <c r="E627" t="s">
        <v>22</v>
      </c>
      <c r="F627" t="s">
        <v>22</v>
      </c>
      <c r="G627" t="s">
        <v>23</v>
      </c>
      <c r="H627" s="10">
        <v>6</v>
      </c>
      <c r="I627" t="s">
        <v>24</v>
      </c>
    </row>
    <row r="628" spans="1:9" x14ac:dyDescent="0.2">
      <c r="A628" t="s">
        <v>88</v>
      </c>
      <c r="B628" t="s">
        <v>110</v>
      </c>
      <c r="C628" t="s">
        <v>38</v>
      </c>
      <c r="D628" t="s">
        <v>38</v>
      </c>
      <c r="E628" t="s">
        <v>22</v>
      </c>
      <c r="F628" t="s">
        <v>22</v>
      </c>
      <c r="G628" t="s">
        <v>23</v>
      </c>
      <c r="H628" s="10">
        <v>4</v>
      </c>
      <c r="I628" t="s">
        <v>24</v>
      </c>
    </row>
    <row r="629" spans="1:9" x14ac:dyDescent="0.2">
      <c r="A629" t="s">
        <v>88</v>
      </c>
      <c r="B629" t="s">
        <v>110</v>
      </c>
      <c r="C629" t="s">
        <v>112</v>
      </c>
      <c r="D629" t="s">
        <v>112</v>
      </c>
      <c r="E629" t="s">
        <v>113</v>
      </c>
      <c r="F629" t="s">
        <v>1851</v>
      </c>
      <c r="G629" t="s">
        <v>23</v>
      </c>
      <c r="H629" s="10">
        <v>8</v>
      </c>
      <c r="I629" t="s">
        <v>114</v>
      </c>
    </row>
    <row r="630" spans="1:9" x14ac:dyDescent="0.2">
      <c r="A630" t="s">
        <v>88</v>
      </c>
      <c r="B630" t="s">
        <v>110</v>
      </c>
      <c r="C630" t="s">
        <v>33</v>
      </c>
      <c r="D630" t="s">
        <v>33</v>
      </c>
      <c r="E630" t="s">
        <v>45</v>
      </c>
      <c r="F630" t="s">
        <v>1849</v>
      </c>
      <c r="G630" t="s">
        <v>23</v>
      </c>
      <c r="H630" s="10">
        <v>2</v>
      </c>
      <c r="I630" t="s">
        <v>24</v>
      </c>
    </row>
    <row r="631" spans="1:9" x14ac:dyDescent="0.2">
      <c r="A631" t="s">
        <v>88</v>
      </c>
      <c r="B631" t="s">
        <v>110</v>
      </c>
      <c r="C631" t="s">
        <v>115</v>
      </c>
      <c r="D631" t="s">
        <v>115</v>
      </c>
      <c r="E631" t="s">
        <v>113</v>
      </c>
      <c r="F631" t="s">
        <v>1851</v>
      </c>
      <c r="G631" t="s">
        <v>23</v>
      </c>
      <c r="H631" s="10">
        <v>4</v>
      </c>
      <c r="I631" t="s">
        <v>114</v>
      </c>
    </row>
    <row r="632" spans="1:9" x14ac:dyDescent="0.2">
      <c r="A632" t="s">
        <v>89</v>
      </c>
      <c r="B632" t="s">
        <v>110</v>
      </c>
      <c r="C632" t="s">
        <v>18</v>
      </c>
      <c r="D632" t="s">
        <v>18</v>
      </c>
      <c r="F632" t="s">
        <v>1848</v>
      </c>
      <c r="H632" s="10">
        <v>8</v>
      </c>
    </row>
    <row r="633" spans="1:9" x14ac:dyDescent="0.2">
      <c r="A633" t="s">
        <v>89</v>
      </c>
      <c r="B633" t="s">
        <v>110</v>
      </c>
      <c r="C633" t="s">
        <v>112</v>
      </c>
      <c r="D633" t="s">
        <v>112</v>
      </c>
      <c r="E633" t="s">
        <v>113</v>
      </c>
      <c r="F633" t="s">
        <v>1851</v>
      </c>
      <c r="G633" t="s">
        <v>23</v>
      </c>
      <c r="H633" s="10">
        <v>12</v>
      </c>
      <c r="I633" t="s">
        <v>114</v>
      </c>
    </row>
    <row r="634" spans="1:9" x14ac:dyDescent="0.2">
      <c r="A634" t="s">
        <v>89</v>
      </c>
      <c r="B634" t="s">
        <v>110</v>
      </c>
      <c r="C634" t="s">
        <v>17</v>
      </c>
      <c r="D634" t="s">
        <v>17</v>
      </c>
      <c r="F634" t="s">
        <v>1847</v>
      </c>
      <c r="H634" s="10">
        <v>7.75</v>
      </c>
    </row>
    <row r="635" spans="1:9" x14ac:dyDescent="0.2">
      <c r="A635" t="s">
        <v>89</v>
      </c>
      <c r="B635" t="s">
        <v>110</v>
      </c>
      <c r="C635" t="s">
        <v>121</v>
      </c>
      <c r="D635" t="s">
        <v>121</v>
      </c>
      <c r="E635" t="s">
        <v>113</v>
      </c>
      <c r="F635" t="s">
        <v>1851</v>
      </c>
      <c r="G635" t="s">
        <v>23</v>
      </c>
      <c r="H635" s="10">
        <v>8</v>
      </c>
      <c r="I635" t="s">
        <v>114</v>
      </c>
    </row>
    <row r="636" spans="1:9" x14ac:dyDescent="0.2">
      <c r="A636" t="s">
        <v>89</v>
      </c>
      <c r="B636" t="s">
        <v>110</v>
      </c>
      <c r="C636" t="s">
        <v>115</v>
      </c>
      <c r="D636" t="s">
        <v>115</v>
      </c>
      <c r="E636" t="s">
        <v>113</v>
      </c>
      <c r="F636" t="s">
        <v>1851</v>
      </c>
      <c r="G636" t="s">
        <v>23</v>
      </c>
      <c r="H636" s="10">
        <v>4</v>
      </c>
      <c r="I636" t="s">
        <v>114</v>
      </c>
    </row>
    <row r="637" spans="1:9" x14ac:dyDescent="0.2">
      <c r="A637" t="s">
        <v>90</v>
      </c>
      <c r="B637" t="s">
        <v>110</v>
      </c>
      <c r="C637" t="s">
        <v>18</v>
      </c>
      <c r="D637" t="s">
        <v>18</v>
      </c>
      <c r="F637" t="s">
        <v>1848</v>
      </c>
      <c r="H637" s="10">
        <v>8</v>
      </c>
    </row>
    <row r="638" spans="1:9" x14ac:dyDescent="0.2">
      <c r="A638" t="s">
        <v>90</v>
      </c>
      <c r="B638" t="s">
        <v>110</v>
      </c>
      <c r="C638" t="s">
        <v>112</v>
      </c>
      <c r="D638" t="s">
        <v>112</v>
      </c>
      <c r="E638" t="s">
        <v>113</v>
      </c>
      <c r="F638" t="s">
        <v>1851</v>
      </c>
      <c r="G638" t="s">
        <v>23</v>
      </c>
      <c r="H638" s="10">
        <v>12</v>
      </c>
      <c r="I638" t="s">
        <v>114</v>
      </c>
    </row>
    <row r="639" spans="1:9" x14ac:dyDescent="0.2">
      <c r="A639" t="s">
        <v>90</v>
      </c>
      <c r="B639" t="s">
        <v>110</v>
      </c>
      <c r="C639" t="s">
        <v>20</v>
      </c>
      <c r="D639" t="s">
        <v>20</v>
      </c>
      <c r="F639" t="s">
        <v>1848</v>
      </c>
      <c r="H639" s="10">
        <v>4</v>
      </c>
    </row>
    <row r="640" spans="1:9" x14ac:dyDescent="0.2">
      <c r="A640" t="s">
        <v>90</v>
      </c>
      <c r="B640" t="s">
        <v>110</v>
      </c>
      <c r="C640" t="s">
        <v>115</v>
      </c>
      <c r="D640" t="s">
        <v>115</v>
      </c>
      <c r="E640" t="s">
        <v>113</v>
      </c>
      <c r="F640" t="s">
        <v>1851</v>
      </c>
      <c r="G640" t="s">
        <v>23</v>
      </c>
      <c r="H640" s="10">
        <v>8</v>
      </c>
      <c r="I640" t="s">
        <v>114</v>
      </c>
    </row>
    <row r="641" spans="1:9" x14ac:dyDescent="0.2">
      <c r="A641" t="s">
        <v>90</v>
      </c>
      <c r="B641" t="s">
        <v>110</v>
      </c>
      <c r="C641" t="s">
        <v>118</v>
      </c>
      <c r="D641" t="s">
        <v>118</v>
      </c>
      <c r="E641" t="s">
        <v>119</v>
      </c>
      <c r="F641" t="s">
        <v>1852</v>
      </c>
      <c r="G641" t="s">
        <v>23</v>
      </c>
      <c r="H641" s="10">
        <v>4</v>
      </c>
      <c r="I641" t="s">
        <v>120</v>
      </c>
    </row>
    <row r="642" spans="1:9" x14ac:dyDescent="0.2">
      <c r="A642" t="s">
        <v>90</v>
      </c>
      <c r="B642" t="s">
        <v>110</v>
      </c>
      <c r="C642" t="s">
        <v>380</v>
      </c>
      <c r="D642" t="s">
        <v>380</v>
      </c>
      <c r="E642" t="s">
        <v>59</v>
      </c>
      <c r="F642" t="s">
        <v>59</v>
      </c>
      <c r="G642" t="s">
        <v>23</v>
      </c>
      <c r="H642" s="10">
        <v>4</v>
      </c>
      <c r="I642" t="s">
        <v>24</v>
      </c>
    </row>
    <row r="643" spans="1:9" x14ac:dyDescent="0.2">
      <c r="A643" t="s">
        <v>91</v>
      </c>
      <c r="B643" t="s">
        <v>110</v>
      </c>
      <c r="C643" t="s">
        <v>18</v>
      </c>
      <c r="D643" t="s">
        <v>18</v>
      </c>
      <c r="F643" t="s">
        <v>1848</v>
      </c>
      <c r="H643" s="10">
        <v>8</v>
      </c>
    </row>
    <row r="644" spans="1:9" x14ac:dyDescent="0.2">
      <c r="A644" t="s">
        <v>91</v>
      </c>
      <c r="B644" t="s">
        <v>110</v>
      </c>
      <c r="C644" t="s">
        <v>112</v>
      </c>
      <c r="D644" t="s">
        <v>112</v>
      </c>
      <c r="E644" t="s">
        <v>113</v>
      </c>
      <c r="F644" t="s">
        <v>1851</v>
      </c>
      <c r="G644" t="s">
        <v>23</v>
      </c>
      <c r="H644" s="10">
        <v>16</v>
      </c>
      <c r="I644" t="s">
        <v>114</v>
      </c>
    </row>
    <row r="645" spans="1:9" x14ac:dyDescent="0.2">
      <c r="A645" t="s">
        <v>91</v>
      </c>
      <c r="B645" t="s">
        <v>110</v>
      </c>
      <c r="C645" t="s">
        <v>20</v>
      </c>
      <c r="D645" t="s">
        <v>20</v>
      </c>
      <c r="F645" t="s">
        <v>1848</v>
      </c>
      <c r="H645" s="10">
        <v>4</v>
      </c>
    </row>
    <row r="646" spans="1:9" x14ac:dyDescent="0.2">
      <c r="A646" t="s">
        <v>91</v>
      </c>
      <c r="B646" t="s">
        <v>110</v>
      </c>
      <c r="C646" t="s">
        <v>115</v>
      </c>
      <c r="D646" t="s">
        <v>115</v>
      </c>
      <c r="E646" t="s">
        <v>113</v>
      </c>
      <c r="F646" t="s">
        <v>1851</v>
      </c>
      <c r="G646" t="s">
        <v>23</v>
      </c>
      <c r="H646" s="10">
        <v>4</v>
      </c>
      <c r="I646" t="s">
        <v>114</v>
      </c>
    </row>
    <row r="647" spans="1:9" x14ac:dyDescent="0.2">
      <c r="A647" t="s">
        <v>91</v>
      </c>
      <c r="B647" t="s">
        <v>110</v>
      </c>
      <c r="C647" t="s">
        <v>118</v>
      </c>
      <c r="D647" t="s">
        <v>118</v>
      </c>
      <c r="E647" t="s">
        <v>119</v>
      </c>
      <c r="F647" t="s">
        <v>1852</v>
      </c>
      <c r="G647" t="s">
        <v>23</v>
      </c>
      <c r="H647" s="10">
        <v>1</v>
      </c>
      <c r="I647" t="s">
        <v>120</v>
      </c>
    </row>
    <row r="648" spans="1:9" x14ac:dyDescent="0.2">
      <c r="A648" t="s">
        <v>91</v>
      </c>
      <c r="B648" t="s">
        <v>110</v>
      </c>
      <c r="C648" t="s">
        <v>17</v>
      </c>
      <c r="D648" t="s">
        <v>17</v>
      </c>
      <c r="F648" t="s">
        <v>1847</v>
      </c>
      <c r="H648" s="10">
        <v>7.75</v>
      </c>
    </row>
    <row r="649" spans="1:9" x14ac:dyDescent="0.2">
      <c r="A649" t="s">
        <v>93</v>
      </c>
      <c r="B649" t="s">
        <v>110</v>
      </c>
      <c r="C649" t="s">
        <v>18</v>
      </c>
      <c r="D649" t="s">
        <v>18</v>
      </c>
      <c r="F649" t="s">
        <v>1848</v>
      </c>
      <c r="H649" s="10">
        <v>8</v>
      </c>
    </row>
    <row r="650" spans="1:9" x14ac:dyDescent="0.2">
      <c r="A650" t="s">
        <v>93</v>
      </c>
      <c r="B650" t="s">
        <v>110</v>
      </c>
      <c r="C650" t="s">
        <v>112</v>
      </c>
      <c r="D650" t="s">
        <v>112</v>
      </c>
      <c r="E650" t="s">
        <v>113</v>
      </c>
      <c r="F650" t="s">
        <v>1851</v>
      </c>
      <c r="G650" t="s">
        <v>23</v>
      </c>
      <c r="H650" s="10">
        <v>18</v>
      </c>
      <c r="I650" t="s">
        <v>114</v>
      </c>
    </row>
    <row r="651" spans="1:9" x14ac:dyDescent="0.2">
      <c r="A651" t="s">
        <v>93</v>
      </c>
      <c r="B651" t="s">
        <v>110</v>
      </c>
      <c r="C651" t="s">
        <v>19</v>
      </c>
      <c r="D651" t="s">
        <v>19</v>
      </c>
      <c r="F651" t="s">
        <v>1848</v>
      </c>
      <c r="H651" s="10">
        <v>4</v>
      </c>
    </row>
    <row r="652" spans="1:9" x14ac:dyDescent="0.2">
      <c r="A652" t="s">
        <v>93</v>
      </c>
      <c r="B652" t="s">
        <v>110</v>
      </c>
      <c r="C652" t="s">
        <v>115</v>
      </c>
      <c r="D652" t="s">
        <v>115</v>
      </c>
      <c r="E652" t="s">
        <v>113</v>
      </c>
      <c r="F652" t="s">
        <v>1851</v>
      </c>
      <c r="G652" t="s">
        <v>23</v>
      </c>
      <c r="H652" s="10">
        <v>8</v>
      </c>
      <c r="I652" t="s">
        <v>114</v>
      </c>
    </row>
    <row r="653" spans="1:9" x14ac:dyDescent="0.2">
      <c r="A653" t="s">
        <v>93</v>
      </c>
      <c r="B653" t="s">
        <v>110</v>
      </c>
      <c r="C653" t="s">
        <v>122</v>
      </c>
      <c r="D653" t="s">
        <v>122</v>
      </c>
      <c r="E653" t="s">
        <v>27</v>
      </c>
      <c r="F653" t="s">
        <v>27</v>
      </c>
      <c r="G653" t="s">
        <v>23</v>
      </c>
      <c r="H653" s="10">
        <v>2</v>
      </c>
      <c r="I653" t="s">
        <v>24</v>
      </c>
    </row>
    <row r="654" spans="1:9" x14ac:dyDescent="0.2">
      <c r="A654" t="s">
        <v>94</v>
      </c>
      <c r="B654" t="s">
        <v>110</v>
      </c>
      <c r="C654" t="s">
        <v>18</v>
      </c>
      <c r="D654" t="s">
        <v>18</v>
      </c>
      <c r="F654" t="s">
        <v>1848</v>
      </c>
      <c r="H654" s="10">
        <v>8</v>
      </c>
    </row>
    <row r="655" spans="1:9" x14ac:dyDescent="0.2">
      <c r="A655" t="s">
        <v>94</v>
      </c>
      <c r="B655" t="s">
        <v>110</v>
      </c>
      <c r="C655" t="s">
        <v>112</v>
      </c>
      <c r="D655" t="s">
        <v>112</v>
      </c>
      <c r="E655" t="s">
        <v>113</v>
      </c>
      <c r="F655" t="s">
        <v>1851</v>
      </c>
      <c r="G655" t="s">
        <v>23</v>
      </c>
      <c r="H655" s="10">
        <v>18</v>
      </c>
      <c r="I655" t="s">
        <v>114</v>
      </c>
    </row>
    <row r="656" spans="1:9" x14ac:dyDescent="0.2">
      <c r="A656" t="s">
        <v>94</v>
      </c>
      <c r="B656" t="s">
        <v>110</v>
      </c>
      <c r="C656" t="s">
        <v>19</v>
      </c>
      <c r="D656" t="s">
        <v>19</v>
      </c>
      <c r="F656" t="s">
        <v>1848</v>
      </c>
      <c r="H656" s="10">
        <v>4</v>
      </c>
    </row>
    <row r="657" spans="1:9" x14ac:dyDescent="0.2">
      <c r="A657" t="s">
        <v>94</v>
      </c>
      <c r="B657" t="s">
        <v>110</v>
      </c>
      <c r="C657" t="s">
        <v>115</v>
      </c>
      <c r="D657" t="s">
        <v>115</v>
      </c>
      <c r="E657" t="s">
        <v>113</v>
      </c>
      <c r="F657" t="s">
        <v>1851</v>
      </c>
      <c r="G657" t="s">
        <v>23</v>
      </c>
      <c r="H657" s="10">
        <v>8</v>
      </c>
      <c r="I657" t="s">
        <v>114</v>
      </c>
    </row>
    <row r="658" spans="1:9" x14ac:dyDescent="0.2">
      <c r="A658" t="s">
        <v>94</v>
      </c>
      <c r="B658" t="s">
        <v>110</v>
      </c>
      <c r="C658" t="s">
        <v>20</v>
      </c>
      <c r="D658" t="s">
        <v>20</v>
      </c>
      <c r="F658" t="s">
        <v>1848</v>
      </c>
      <c r="H658" s="10">
        <v>2</v>
      </c>
    </row>
    <row r="659" spans="1:9" x14ac:dyDescent="0.2">
      <c r="A659" t="s">
        <v>95</v>
      </c>
      <c r="B659" t="s">
        <v>110</v>
      </c>
      <c r="C659" t="s">
        <v>18</v>
      </c>
      <c r="D659" t="s">
        <v>18</v>
      </c>
      <c r="F659" t="s">
        <v>1848</v>
      </c>
      <c r="H659" s="10">
        <v>4</v>
      </c>
    </row>
    <row r="660" spans="1:9" x14ac:dyDescent="0.2">
      <c r="A660" t="s">
        <v>95</v>
      </c>
      <c r="B660" t="s">
        <v>110</v>
      </c>
      <c r="C660" t="s">
        <v>112</v>
      </c>
      <c r="D660" t="s">
        <v>112</v>
      </c>
      <c r="E660" t="s">
        <v>113</v>
      </c>
      <c r="F660" t="s">
        <v>1851</v>
      </c>
      <c r="G660" t="s">
        <v>23</v>
      </c>
      <c r="H660" s="10">
        <v>26</v>
      </c>
      <c r="I660" t="s">
        <v>114</v>
      </c>
    </row>
    <row r="661" spans="1:9" x14ac:dyDescent="0.2">
      <c r="A661" t="s">
        <v>95</v>
      </c>
      <c r="B661" t="s">
        <v>110</v>
      </c>
      <c r="C661" t="s">
        <v>20</v>
      </c>
      <c r="D661" t="s">
        <v>20</v>
      </c>
      <c r="F661" t="s">
        <v>1848</v>
      </c>
      <c r="H661" s="10">
        <v>4</v>
      </c>
    </row>
    <row r="662" spans="1:9" x14ac:dyDescent="0.2">
      <c r="A662" t="s">
        <v>95</v>
      </c>
      <c r="B662" t="s">
        <v>110</v>
      </c>
      <c r="C662" t="s">
        <v>115</v>
      </c>
      <c r="D662" t="s">
        <v>115</v>
      </c>
      <c r="E662" t="s">
        <v>113</v>
      </c>
      <c r="F662" t="s">
        <v>1851</v>
      </c>
      <c r="G662" t="s">
        <v>23</v>
      </c>
      <c r="H662" s="10">
        <v>2</v>
      </c>
      <c r="I662" t="s">
        <v>114</v>
      </c>
    </row>
    <row r="663" spans="1:9" x14ac:dyDescent="0.2">
      <c r="A663" t="s">
        <v>95</v>
      </c>
      <c r="B663" t="s">
        <v>110</v>
      </c>
      <c r="C663" t="s">
        <v>380</v>
      </c>
      <c r="D663" t="s">
        <v>380</v>
      </c>
      <c r="E663" t="s">
        <v>59</v>
      </c>
      <c r="F663" t="s">
        <v>59</v>
      </c>
      <c r="G663" t="s">
        <v>23</v>
      </c>
      <c r="H663" s="10">
        <v>4</v>
      </c>
      <c r="I663" t="s">
        <v>24</v>
      </c>
    </row>
    <row r="664" spans="1:9" x14ac:dyDescent="0.2">
      <c r="A664" t="s">
        <v>96</v>
      </c>
      <c r="B664" t="s">
        <v>110</v>
      </c>
      <c r="C664" t="s">
        <v>18</v>
      </c>
      <c r="D664" t="s">
        <v>18</v>
      </c>
      <c r="F664" t="s">
        <v>1848</v>
      </c>
      <c r="H664" s="10">
        <v>4</v>
      </c>
    </row>
    <row r="665" spans="1:9" x14ac:dyDescent="0.2">
      <c r="A665" t="s">
        <v>96</v>
      </c>
      <c r="B665" t="s">
        <v>110</v>
      </c>
      <c r="C665" t="s">
        <v>112</v>
      </c>
      <c r="D665" t="s">
        <v>112</v>
      </c>
      <c r="E665" t="s">
        <v>113</v>
      </c>
      <c r="F665" t="s">
        <v>1851</v>
      </c>
      <c r="G665" t="s">
        <v>23</v>
      </c>
      <c r="H665" s="10">
        <v>22</v>
      </c>
      <c r="I665" t="s">
        <v>114</v>
      </c>
    </row>
    <row r="666" spans="1:9" x14ac:dyDescent="0.2">
      <c r="A666" t="s">
        <v>96</v>
      </c>
      <c r="B666" t="s">
        <v>110</v>
      </c>
      <c r="C666" t="s">
        <v>33</v>
      </c>
      <c r="D666" t="s">
        <v>33</v>
      </c>
      <c r="E666" t="s">
        <v>45</v>
      </c>
      <c r="F666" t="s">
        <v>1849</v>
      </c>
      <c r="G666" t="s">
        <v>23</v>
      </c>
      <c r="H666" s="10">
        <v>4</v>
      </c>
      <c r="I666" t="s">
        <v>24</v>
      </c>
    </row>
    <row r="667" spans="1:9" x14ac:dyDescent="0.2">
      <c r="A667" t="s">
        <v>96</v>
      </c>
      <c r="B667" t="s">
        <v>110</v>
      </c>
      <c r="C667" t="s">
        <v>115</v>
      </c>
      <c r="D667" t="s">
        <v>115</v>
      </c>
      <c r="E667" t="s">
        <v>113</v>
      </c>
      <c r="F667" t="s">
        <v>1851</v>
      </c>
      <c r="G667" t="s">
        <v>23</v>
      </c>
      <c r="H667" s="10">
        <v>2</v>
      </c>
      <c r="I667" t="s">
        <v>114</v>
      </c>
    </row>
    <row r="668" spans="1:9" x14ac:dyDescent="0.2">
      <c r="A668" t="s">
        <v>96</v>
      </c>
      <c r="B668" t="s">
        <v>110</v>
      </c>
      <c r="C668" t="s">
        <v>380</v>
      </c>
      <c r="D668" t="s">
        <v>380</v>
      </c>
      <c r="E668" t="s">
        <v>59</v>
      </c>
      <c r="F668" t="s">
        <v>59</v>
      </c>
      <c r="G668" t="s">
        <v>23</v>
      </c>
      <c r="H668" s="10">
        <v>8</v>
      </c>
      <c r="I668" t="s">
        <v>24</v>
      </c>
    </row>
    <row r="669" spans="1:9" x14ac:dyDescent="0.2">
      <c r="A669" t="s">
        <v>97</v>
      </c>
      <c r="B669" t="s">
        <v>110</v>
      </c>
      <c r="C669" t="s">
        <v>18</v>
      </c>
      <c r="D669" t="s">
        <v>18</v>
      </c>
      <c r="F669" t="s">
        <v>1848</v>
      </c>
      <c r="H669" s="10">
        <v>4</v>
      </c>
    </row>
    <row r="670" spans="1:9" x14ac:dyDescent="0.2">
      <c r="A670" t="s">
        <v>97</v>
      </c>
      <c r="B670" t="s">
        <v>110</v>
      </c>
      <c r="C670" t="s">
        <v>112</v>
      </c>
      <c r="D670" t="s">
        <v>112</v>
      </c>
      <c r="E670" t="s">
        <v>113</v>
      </c>
      <c r="F670" t="s">
        <v>1851</v>
      </c>
      <c r="G670" t="s">
        <v>23</v>
      </c>
      <c r="H670" s="10">
        <v>16</v>
      </c>
      <c r="I670" t="s">
        <v>114</v>
      </c>
    </row>
    <row r="671" spans="1:9" x14ac:dyDescent="0.2">
      <c r="A671" t="s">
        <v>97</v>
      </c>
      <c r="B671" t="s">
        <v>110</v>
      </c>
      <c r="C671" t="s">
        <v>115</v>
      </c>
      <c r="D671" t="s">
        <v>115</v>
      </c>
      <c r="E671" t="s">
        <v>113</v>
      </c>
      <c r="F671" t="s">
        <v>1851</v>
      </c>
      <c r="G671" t="s">
        <v>23</v>
      </c>
      <c r="H671" s="10">
        <v>4</v>
      </c>
      <c r="I671" t="s">
        <v>114</v>
      </c>
    </row>
    <row r="672" spans="1:9" x14ac:dyDescent="0.2">
      <c r="A672" t="s">
        <v>97</v>
      </c>
      <c r="B672" t="s">
        <v>110</v>
      </c>
      <c r="C672" t="s">
        <v>17</v>
      </c>
      <c r="D672" t="s">
        <v>17</v>
      </c>
      <c r="F672" t="s">
        <v>1847</v>
      </c>
      <c r="H672" s="10">
        <v>7.75</v>
      </c>
    </row>
    <row r="673" spans="1:9" x14ac:dyDescent="0.2">
      <c r="A673" t="s">
        <v>97</v>
      </c>
      <c r="B673" t="s">
        <v>110</v>
      </c>
      <c r="C673" t="s">
        <v>380</v>
      </c>
      <c r="D673" t="s">
        <v>380</v>
      </c>
      <c r="E673" t="s">
        <v>59</v>
      </c>
      <c r="F673" t="s">
        <v>59</v>
      </c>
      <c r="G673" t="s">
        <v>23</v>
      </c>
      <c r="H673" s="10">
        <v>8</v>
      </c>
      <c r="I673" t="s">
        <v>24</v>
      </c>
    </row>
    <row r="674" spans="1:9" x14ac:dyDescent="0.2">
      <c r="A674" t="s">
        <v>98</v>
      </c>
      <c r="B674" t="s">
        <v>110</v>
      </c>
      <c r="C674" t="s">
        <v>20</v>
      </c>
      <c r="D674" t="s">
        <v>20</v>
      </c>
      <c r="F674" t="s">
        <v>1848</v>
      </c>
      <c r="H674" s="10">
        <v>4</v>
      </c>
    </row>
    <row r="675" spans="1:9" x14ac:dyDescent="0.2">
      <c r="A675" t="s">
        <v>98</v>
      </c>
      <c r="B675" t="s">
        <v>110</v>
      </c>
      <c r="C675" t="s">
        <v>112</v>
      </c>
      <c r="D675" t="s">
        <v>112</v>
      </c>
      <c r="E675" t="s">
        <v>113</v>
      </c>
      <c r="F675" t="s">
        <v>1851</v>
      </c>
      <c r="G675" t="s">
        <v>23</v>
      </c>
      <c r="H675" s="10">
        <v>24</v>
      </c>
      <c r="I675" t="s">
        <v>114</v>
      </c>
    </row>
    <row r="676" spans="1:9" x14ac:dyDescent="0.2">
      <c r="A676" t="s">
        <v>98</v>
      </c>
      <c r="B676" t="s">
        <v>110</v>
      </c>
      <c r="C676" t="s">
        <v>115</v>
      </c>
      <c r="D676" t="s">
        <v>115</v>
      </c>
      <c r="E676" t="s">
        <v>113</v>
      </c>
      <c r="F676" t="s">
        <v>1851</v>
      </c>
      <c r="G676" t="s">
        <v>23</v>
      </c>
      <c r="H676" s="10">
        <v>4</v>
      </c>
      <c r="I676" t="s">
        <v>114</v>
      </c>
    </row>
    <row r="677" spans="1:9" x14ac:dyDescent="0.2">
      <c r="A677" t="s">
        <v>98</v>
      </c>
      <c r="B677" t="s">
        <v>110</v>
      </c>
      <c r="C677" t="s">
        <v>380</v>
      </c>
      <c r="D677" t="s">
        <v>380</v>
      </c>
      <c r="E677" t="s">
        <v>59</v>
      </c>
      <c r="F677" t="s">
        <v>59</v>
      </c>
      <c r="G677" t="s">
        <v>23</v>
      </c>
      <c r="H677" s="10">
        <v>8</v>
      </c>
      <c r="I677" t="s">
        <v>24</v>
      </c>
    </row>
    <row r="678" spans="1:9" x14ac:dyDescent="0.2">
      <c r="A678" t="s">
        <v>98</v>
      </c>
      <c r="B678" t="s">
        <v>110</v>
      </c>
      <c r="C678" t="s">
        <v>18</v>
      </c>
      <c r="D678" t="s">
        <v>18</v>
      </c>
      <c r="F678" t="s">
        <v>1848</v>
      </c>
      <c r="H678" s="10">
        <v>2</v>
      </c>
    </row>
    <row r="679" spans="1:9" x14ac:dyDescent="0.2">
      <c r="A679" t="s">
        <v>99</v>
      </c>
      <c r="B679" t="s">
        <v>110</v>
      </c>
      <c r="C679" t="s">
        <v>121</v>
      </c>
      <c r="D679" t="s">
        <v>121</v>
      </c>
      <c r="E679" t="s">
        <v>113</v>
      </c>
      <c r="F679" t="s">
        <v>1851</v>
      </c>
      <c r="G679" t="s">
        <v>23</v>
      </c>
      <c r="H679" s="10">
        <v>4</v>
      </c>
      <c r="I679" t="s">
        <v>114</v>
      </c>
    </row>
    <row r="680" spans="1:9" x14ac:dyDescent="0.2">
      <c r="A680" t="s">
        <v>99</v>
      </c>
      <c r="B680" t="s">
        <v>110</v>
      </c>
      <c r="C680" t="s">
        <v>112</v>
      </c>
      <c r="D680" t="s">
        <v>112</v>
      </c>
      <c r="E680" t="s">
        <v>113</v>
      </c>
      <c r="F680" t="s">
        <v>1851</v>
      </c>
      <c r="G680" t="s">
        <v>23</v>
      </c>
      <c r="H680" s="10">
        <v>16</v>
      </c>
      <c r="I680" t="s">
        <v>114</v>
      </c>
    </row>
    <row r="681" spans="1:9" x14ac:dyDescent="0.2">
      <c r="A681" t="s">
        <v>99</v>
      </c>
      <c r="B681" t="s">
        <v>110</v>
      </c>
      <c r="C681" t="s">
        <v>115</v>
      </c>
      <c r="D681" t="s">
        <v>115</v>
      </c>
      <c r="E681" t="s">
        <v>113</v>
      </c>
      <c r="F681" t="s">
        <v>1851</v>
      </c>
      <c r="G681" t="s">
        <v>23</v>
      </c>
      <c r="H681" s="10">
        <v>8</v>
      </c>
      <c r="I681" t="s">
        <v>114</v>
      </c>
    </row>
    <row r="682" spans="1:9" x14ac:dyDescent="0.2">
      <c r="A682" t="s">
        <v>99</v>
      </c>
      <c r="B682" t="s">
        <v>110</v>
      </c>
      <c r="C682" t="s">
        <v>38</v>
      </c>
      <c r="D682" t="s">
        <v>38</v>
      </c>
      <c r="E682" t="s">
        <v>22</v>
      </c>
      <c r="F682" t="s">
        <v>22</v>
      </c>
      <c r="G682" t="s">
        <v>23</v>
      </c>
      <c r="H682" s="10">
        <v>8</v>
      </c>
      <c r="I682" t="s">
        <v>24</v>
      </c>
    </row>
    <row r="683" spans="1:9" x14ac:dyDescent="0.2">
      <c r="A683" t="s">
        <v>99</v>
      </c>
      <c r="B683" t="s">
        <v>110</v>
      </c>
      <c r="C683" t="s">
        <v>117</v>
      </c>
      <c r="D683" t="s">
        <v>117</v>
      </c>
      <c r="E683" t="s">
        <v>27</v>
      </c>
      <c r="F683" t="s">
        <v>27</v>
      </c>
      <c r="G683" t="s">
        <v>23</v>
      </c>
      <c r="H683" s="10">
        <v>4</v>
      </c>
      <c r="I683" t="s">
        <v>24</v>
      </c>
    </row>
    <row r="684" spans="1:9" x14ac:dyDescent="0.2">
      <c r="A684" t="s">
        <v>99</v>
      </c>
      <c r="B684" t="s">
        <v>110</v>
      </c>
      <c r="C684" t="s">
        <v>18</v>
      </c>
      <c r="D684" t="s">
        <v>18</v>
      </c>
      <c r="F684" t="s">
        <v>1848</v>
      </c>
      <c r="H684" s="10">
        <v>2</v>
      </c>
    </row>
    <row r="685" spans="1:9" x14ac:dyDescent="0.2">
      <c r="A685" t="s">
        <v>100</v>
      </c>
      <c r="B685" t="s">
        <v>110</v>
      </c>
      <c r="C685" t="s">
        <v>17</v>
      </c>
      <c r="D685" t="s">
        <v>17</v>
      </c>
      <c r="F685" t="s">
        <v>1847</v>
      </c>
      <c r="H685" s="10">
        <v>31</v>
      </c>
    </row>
    <row r="686" spans="1:9" x14ac:dyDescent="0.2">
      <c r="A686" t="s">
        <v>100</v>
      </c>
      <c r="B686" t="s">
        <v>110</v>
      </c>
      <c r="C686" t="s">
        <v>19</v>
      </c>
      <c r="D686" t="s">
        <v>19</v>
      </c>
      <c r="F686" t="s">
        <v>1848</v>
      </c>
      <c r="H686" s="10">
        <v>4</v>
      </c>
    </row>
    <row r="687" spans="1:9" x14ac:dyDescent="0.2">
      <c r="A687" t="s">
        <v>100</v>
      </c>
      <c r="B687" t="s">
        <v>110</v>
      </c>
      <c r="C687" t="s">
        <v>112</v>
      </c>
      <c r="D687" t="s">
        <v>112</v>
      </c>
      <c r="E687" t="s">
        <v>113</v>
      </c>
      <c r="F687" t="s">
        <v>1851</v>
      </c>
      <c r="G687" t="s">
        <v>23</v>
      </c>
      <c r="H687" s="10">
        <v>4</v>
      </c>
      <c r="I687" t="s">
        <v>114</v>
      </c>
    </row>
    <row r="688" spans="1:9" x14ac:dyDescent="0.2">
      <c r="A688" t="s">
        <v>101</v>
      </c>
      <c r="B688" t="s">
        <v>110</v>
      </c>
      <c r="C688" t="s">
        <v>17</v>
      </c>
      <c r="D688" t="s">
        <v>17</v>
      </c>
      <c r="F688" t="s">
        <v>1847</v>
      </c>
      <c r="H688" s="10">
        <v>24</v>
      </c>
    </row>
    <row r="689" spans="1:9" x14ac:dyDescent="0.2">
      <c r="A689" t="s">
        <v>101</v>
      </c>
      <c r="B689" t="s">
        <v>110</v>
      </c>
      <c r="C689" t="s">
        <v>19</v>
      </c>
      <c r="D689" t="s">
        <v>19</v>
      </c>
      <c r="F689" t="s">
        <v>1848</v>
      </c>
      <c r="H689" s="10">
        <v>4</v>
      </c>
    </row>
    <row r="690" spans="1:9" x14ac:dyDescent="0.2">
      <c r="A690" t="s">
        <v>101</v>
      </c>
      <c r="B690" t="s">
        <v>110</v>
      </c>
      <c r="C690" t="s">
        <v>112</v>
      </c>
      <c r="D690" t="s">
        <v>112</v>
      </c>
      <c r="E690" t="s">
        <v>113</v>
      </c>
      <c r="F690" t="s">
        <v>1851</v>
      </c>
      <c r="G690" t="s">
        <v>23</v>
      </c>
      <c r="H690" s="10">
        <v>4</v>
      </c>
      <c r="I690" t="s">
        <v>114</v>
      </c>
    </row>
    <row r="691" spans="1:9" x14ac:dyDescent="0.2">
      <c r="A691" t="s">
        <v>101</v>
      </c>
      <c r="B691" t="s">
        <v>110</v>
      </c>
      <c r="C691" t="s">
        <v>115</v>
      </c>
      <c r="D691" t="s">
        <v>115</v>
      </c>
      <c r="E691" t="s">
        <v>113</v>
      </c>
      <c r="F691" t="s">
        <v>1851</v>
      </c>
      <c r="G691" t="s">
        <v>23</v>
      </c>
      <c r="H691" s="10">
        <v>6</v>
      </c>
      <c r="I691" t="s">
        <v>114</v>
      </c>
    </row>
    <row r="692" spans="1:9" x14ac:dyDescent="0.2">
      <c r="A692" t="s">
        <v>101</v>
      </c>
      <c r="B692" t="s">
        <v>110</v>
      </c>
      <c r="C692" t="s">
        <v>123</v>
      </c>
      <c r="D692" t="s">
        <v>123</v>
      </c>
      <c r="E692" t="s">
        <v>22</v>
      </c>
      <c r="F692" t="s">
        <v>22</v>
      </c>
      <c r="G692" t="s">
        <v>23</v>
      </c>
      <c r="H692" s="10">
        <v>4</v>
      </c>
      <c r="I692" t="s">
        <v>24</v>
      </c>
    </row>
    <row r="693" spans="1:9" x14ac:dyDescent="0.2">
      <c r="A693" t="s">
        <v>102</v>
      </c>
      <c r="B693" t="s">
        <v>110</v>
      </c>
      <c r="C693" t="s">
        <v>46</v>
      </c>
      <c r="D693" t="s">
        <v>46</v>
      </c>
      <c r="F693" t="s">
        <v>1848</v>
      </c>
      <c r="H693" s="10">
        <v>24</v>
      </c>
    </row>
    <row r="694" spans="1:9" x14ac:dyDescent="0.2">
      <c r="A694" t="s">
        <v>102</v>
      </c>
      <c r="B694" t="s">
        <v>110</v>
      </c>
      <c r="C694" t="s">
        <v>19</v>
      </c>
      <c r="D694" t="s">
        <v>19</v>
      </c>
      <c r="F694" t="s">
        <v>1848</v>
      </c>
      <c r="H694" s="10">
        <v>2</v>
      </c>
    </row>
    <row r="695" spans="1:9" x14ac:dyDescent="0.2">
      <c r="A695" t="s">
        <v>102</v>
      </c>
      <c r="B695" t="s">
        <v>110</v>
      </c>
      <c r="C695" t="s">
        <v>121</v>
      </c>
      <c r="D695" t="s">
        <v>121</v>
      </c>
      <c r="E695" t="s">
        <v>113</v>
      </c>
      <c r="F695" t="s">
        <v>1851</v>
      </c>
      <c r="G695" t="s">
        <v>23</v>
      </c>
      <c r="H695" s="10">
        <v>6</v>
      </c>
      <c r="I695" t="s">
        <v>114</v>
      </c>
    </row>
    <row r="696" spans="1:9" x14ac:dyDescent="0.2">
      <c r="A696" t="s">
        <v>102</v>
      </c>
      <c r="B696" t="s">
        <v>110</v>
      </c>
      <c r="C696" t="s">
        <v>115</v>
      </c>
      <c r="D696" t="s">
        <v>115</v>
      </c>
      <c r="E696" t="s">
        <v>113</v>
      </c>
      <c r="F696" t="s">
        <v>1851</v>
      </c>
      <c r="G696" t="s">
        <v>23</v>
      </c>
      <c r="H696" s="10">
        <v>4</v>
      </c>
      <c r="I696" t="s">
        <v>114</v>
      </c>
    </row>
    <row r="697" spans="1:9" x14ac:dyDescent="0.2">
      <c r="A697" t="s">
        <v>102</v>
      </c>
      <c r="B697" t="s">
        <v>110</v>
      </c>
      <c r="C697" t="s">
        <v>123</v>
      </c>
      <c r="D697" t="s">
        <v>123</v>
      </c>
      <c r="E697" t="s">
        <v>22</v>
      </c>
      <c r="F697" t="s">
        <v>22</v>
      </c>
      <c r="G697" t="s">
        <v>23</v>
      </c>
      <c r="H697" s="10">
        <v>4</v>
      </c>
      <c r="I697" t="s">
        <v>24</v>
      </c>
    </row>
    <row r="698" spans="1:9" x14ac:dyDescent="0.2">
      <c r="A698" t="s">
        <v>102</v>
      </c>
      <c r="B698" t="s">
        <v>110</v>
      </c>
      <c r="C698" t="s">
        <v>18</v>
      </c>
      <c r="D698" t="s">
        <v>18</v>
      </c>
      <c r="F698" t="s">
        <v>1848</v>
      </c>
      <c r="H698" s="10">
        <v>4</v>
      </c>
    </row>
    <row r="699" spans="1:9" x14ac:dyDescent="0.2">
      <c r="A699" t="s">
        <v>103</v>
      </c>
      <c r="B699" t="s">
        <v>110</v>
      </c>
      <c r="C699" t="s">
        <v>46</v>
      </c>
      <c r="D699" t="s">
        <v>46</v>
      </c>
      <c r="F699" t="s">
        <v>1848</v>
      </c>
      <c r="H699" s="10">
        <v>38.75</v>
      </c>
    </row>
    <row r="700" spans="1:9" x14ac:dyDescent="0.2">
      <c r="A700" t="s">
        <v>104</v>
      </c>
      <c r="B700" t="s">
        <v>110</v>
      </c>
      <c r="C700" t="s">
        <v>17</v>
      </c>
      <c r="D700" t="s">
        <v>17</v>
      </c>
      <c r="F700" t="s">
        <v>1847</v>
      </c>
      <c r="H700" s="10">
        <v>7.75</v>
      </c>
    </row>
    <row r="701" spans="1:9" x14ac:dyDescent="0.2">
      <c r="A701" t="s">
        <v>104</v>
      </c>
      <c r="B701" t="s">
        <v>110</v>
      </c>
      <c r="C701" t="s">
        <v>33</v>
      </c>
      <c r="D701" t="s">
        <v>33</v>
      </c>
      <c r="E701" t="s">
        <v>45</v>
      </c>
      <c r="F701" t="s">
        <v>1849</v>
      </c>
      <c r="G701" t="s">
        <v>23</v>
      </c>
      <c r="H701" s="10">
        <v>2</v>
      </c>
      <c r="I701" t="s">
        <v>24</v>
      </c>
    </row>
    <row r="702" spans="1:9" x14ac:dyDescent="0.2">
      <c r="A702" t="s">
        <v>104</v>
      </c>
      <c r="B702" t="s">
        <v>110</v>
      </c>
      <c r="C702" t="s">
        <v>20</v>
      </c>
      <c r="D702" t="s">
        <v>20</v>
      </c>
      <c r="F702" t="s">
        <v>1848</v>
      </c>
      <c r="H702" s="10">
        <v>4</v>
      </c>
    </row>
    <row r="703" spans="1:9" x14ac:dyDescent="0.2">
      <c r="A703" t="s">
        <v>104</v>
      </c>
      <c r="B703" t="s">
        <v>110</v>
      </c>
      <c r="C703" t="s">
        <v>115</v>
      </c>
      <c r="D703" t="s">
        <v>115</v>
      </c>
      <c r="E703" t="s">
        <v>113</v>
      </c>
      <c r="F703" t="s">
        <v>1851</v>
      </c>
      <c r="G703" t="s">
        <v>23</v>
      </c>
      <c r="H703" s="10">
        <v>4</v>
      </c>
      <c r="I703" t="s">
        <v>114</v>
      </c>
    </row>
    <row r="704" spans="1:9" x14ac:dyDescent="0.2">
      <c r="A704" t="s">
        <v>104</v>
      </c>
      <c r="B704" t="s">
        <v>110</v>
      </c>
      <c r="C704" t="s">
        <v>380</v>
      </c>
      <c r="D704" t="s">
        <v>380</v>
      </c>
      <c r="E704" t="s">
        <v>59</v>
      </c>
      <c r="F704" t="s">
        <v>59</v>
      </c>
      <c r="G704" t="s">
        <v>23</v>
      </c>
      <c r="H704" s="10">
        <v>20</v>
      </c>
      <c r="I704" t="s">
        <v>24</v>
      </c>
    </row>
    <row r="705" spans="1:9" x14ac:dyDescent="0.2">
      <c r="A705" t="s">
        <v>104</v>
      </c>
      <c r="B705" t="s">
        <v>110</v>
      </c>
      <c r="C705" t="s">
        <v>18</v>
      </c>
      <c r="D705" t="s">
        <v>18</v>
      </c>
      <c r="F705" t="s">
        <v>1848</v>
      </c>
      <c r="H705" s="10">
        <v>4</v>
      </c>
    </row>
    <row r="706" spans="1:9" x14ac:dyDescent="0.2">
      <c r="A706" t="s">
        <v>105</v>
      </c>
      <c r="B706" t="s">
        <v>110</v>
      </c>
      <c r="C706" t="s">
        <v>19</v>
      </c>
      <c r="D706" t="s">
        <v>19</v>
      </c>
      <c r="F706" t="s">
        <v>1848</v>
      </c>
      <c r="H706" s="10">
        <v>4</v>
      </c>
    </row>
    <row r="707" spans="1:9" x14ac:dyDescent="0.2">
      <c r="A707" t="s">
        <v>105</v>
      </c>
      <c r="B707" t="s">
        <v>110</v>
      </c>
      <c r="C707" t="s">
        <v>20</v>
      </c>
      <c r="D707" t="s">
        <v>20</v>
      </c>
      <c r="F707" t="s">
        <v>1848</v>
      </c>
      <c r="H707" s="10">
        <v>4</v>
      </c>
    </row>
    <row r="708" spans="1:9" x14ac:dyDescent="0.2">
      <c r="A708" t="s">
        <v>105</v>
      </c>
      <c r="B708" t="s">
        <v>110</v>
      </c>
      <c r="C708" t="s">
        <v>115</v>
      </c>
      <c r="D708" t="s">
        <v>115</v>
      </c>
      <c r="E708" t="s">
        <v>113</v>
      </c>
      <c r="F708" t="s">
        <v>1851</v>
      </c>
      <c r="G708" t="s">
        <v>23</v>
      </c>
      <c r="H708" s="10">
        <v>4</v>
      </c>
      <c r="I708" t="s">
        <v>114</v>
      </c>
    </row>
    <row r="709" spans="1:9" x14ac:dyDescent="0.2">
      <c r="A709" t="s">
        <v>105</v>
      </c>
      <c r="B709" t="s">
        <v>110</v>
      </c>
      <c r="C709" t="s">
        <v>380</v>
      </c>
      <c r="D709" t="s">
        <v>380</v>
      </c>
      <c r="E709" t="s">
        <v>59</v>
      </c>
      <c r="F709" t="s">
        <v>59</v>
      </c>
      <c r="G709" t="s">
        <v>23</v>
      </c>
      <c r="H709" s="10">
        <v>20</v>
      </c>
      <c r="I709" t="s">
        <v>24</v>
      </c>
    </row>
    <row r="710" spans="1:9" x14ac:dyDescent="0.2">
      <c r="A710" t="s">
        <v>105</v>
      </c>
      <c r="B710" t="s">
        <v>110</v>
      </c>
      <c r="C710" t="s">
        <v>18</v>
      </c>
      <c r="D710" t="s">
        <v>18</v>
      </c>
      <c r="F710" t="s">
        <v>1848</v>
      </c>
      <c r="H710" s="10">
        <v>4</v>
      </c>
    </row>
    <row r="711" spans="1:9" x14ac:dyDescent="0.2">
      <c r="A711" t="s">
        <v>105</v>
      </c>
      <c r="B711" t="s">
        <v>110</v>
      </c>
      <c r="C711" t="s">
        <v>117</v>
      </c>
      <c r="D711" t="s">
        <v>117</v>
      </c>
      <c r="E711" t="s">
        <v>27</v>
      </c>
      <c r="F711" t="s">
        <v>27</v>
      </c>
      <c r="G711" t="s">
        <v>23</v>
      </c>
      <c r="H711" s="10">
        <v>4</v>
      </c>
      <c r="I711" t="s">
        <v>24</v>
      </c>
    </row>
    <row r="712" spans="1:9" x14ac:dyDescent="0.2">
      <c r="A712" t="s">
        <v>106</v>
      </c>
      <c r="B712" t="s">
        <v>110</v>
      </c>
      <c r="C712" t="s">
        <v>20</v>
      </c>
      <c r="D712" t="s">
        <v>20</v>
      </c>
      <c r="F712" t="s">
        <v>1848</v>
      </c>
      <c r="H712" s="10">
        <v>2</v>
      </c>
    </row>
    <row r="713" spans="1:9" x14ac:dyDescent="0.2">
      <c r="A713" t="s">
        <v>106</v>
      </c>
      <c r="B713" t="s">
        <v>110</v>
      </c>
      <c r="C713" t="s">
        <v>46</v>
      </c>
      <c r="D713" t="s">
        <v>46</v>
      </c>
      <c r="F713" t="s">
        <v>1848</v>
      </c>
      <c r="H713" s="10">
        <v>8</v>
      </c>
    </row>
    <row r="714" spans="1:9" x14ac:dyDescent="0.2">
      <c r="A714" t="s">
        <v>106</v>
      </c>
      <c r="B714" t="s">
        <v>110</v>
      </c>
      <c r="C714" t="s">
        <v>380</v>
      </c>
      <c r="D714" t="s">
        <v>380</v>
      </c>
      <c r="E714" t="s">
        <v>59</v>
      </c>
      <c r="F714" t="s">
        <v>59</v>
      </c>
      <c r="G714" t="s">
        <v>23</v>
      </c>
      <c r="H714" s="10">
        <v>24</v>
      </c>
      <c r="I714" t="s">
        <v>24</v>
      </c>
    </row>
    <row r="715" spans="1:9" x14ac:dyDescent="0.2">
      <c r="A715" t="s">
        <v>106</v>
      </c>
      <c r="B715" t="s">
        <v>110</v>
      </c>
      <c r="C715" t="s">
        <v>18</v>
      </c>
      <c r="D715" t="s">
        <v>18</v>
      </c>
      <c r="F715" t="s">
        <v>1848</v>
      </c>
      <c r="H715" s="10">
        <v>4</v>
      </c>
    </row>
    <row r="716" spans="1:9" x14ac:dyDescent="0.2">
      <c r="A716" t="s">
        <v>106</v>
      </c>
      <c r="B716" t="s">
        <v>110</v>
      </c>
      <c r="C716" t="s">
        <v>117</v>
      </c>
      <c r="D716" t="s">
        <v>117</v>
      </c>
      <c r="E716" t="s">
        <v>27</v>
      </c>
      <c r="F716" t="s">
        <v>27</v>
      </c>
      <c r="G716" t="s">
        <v>23</v>
      </c>
      <c r="H716" s="10">
        <v>2</v>
      </c>
      <c r="I716" t="s">
        <v>24</v>
      </c>
    </row>
    <row r="717" spans="1:9" x14ac:dyDescent="0.2">
      <c r="A717" t="s">
        <v>107</v>
      </c>
      <c r="B717" t="s">
        <v>110</v>
      </c>
      <c r="C717" t="s">
        <v>20</v>
      </c>
      <c r="D717" t="s">
        <v>20</v>
      </c>
      <c r="F717" t="s">
        <v>1848</v>
      </c>
      <c r="H717" s="10">
        <v>2</v>
      </c>
    </row>
    <row r="718" spans="1:9" x14ac:dyDescent="0.2">
      <c r="A718" t="s">
        <v>107</v>
      </c>
      <c r="B718" t="s">
        <v>110</v>
      </c>
      <c r="C718" t="s">
        <v>46</v>
      </c>
      <c r="D718" t="s">
        <v>46</v>
      </c>
      <c r="F718" t="s">
        <v>1848</v>
      </c>
      <c r="H718" s="10">
        <v>4</v>
      </c>
    </row>
    <row r="719" spans="1:9" x14ac:dyDescent="0.2">
      <c r="A719" t="s">
        <v>107</v>
      </c>
      <c r="B719" t="s">
        <v>110</v>
      </c>
      <c r="C719" t="s">
        <v>380</v>
      </c>
      <c r="D719" t="s">
        <v>380</v>
      </c>
      <c r="E719" t="s">
        <v>59</v>
      </c>
      <c r="F719" t="s">
        <v>59</v>
      </c>
      <c r="G719" t="s">
        <v>23</v>
      </c>
      <c r="H719" s="10">
        <v>24</v>
      </c>
      <c r="I719" t="s">
        <v>24</v>
      </c>
    </row>
    <row r="720" spans="1:9" x14ac:dyDescent="0.2">
      <c r="A720" t="s">
        <v>107</v>
      </c>
      <c r="B720" t="s">
        <v>110</v>
      </c>
      <c r="C720" t="s">
        <v>18</v>
      </c>
      <c r="D720" t="s">
        <v>18</v>
      </c>
      <c r="F720" t="s">
        <v>1848</v>
      </c>
      <c r="H720" s="10">
        <v>4</v>
      </c>
    </row>
    <row r="721" spans="1:11" x14ac:dyDescent="0.2">
      <c r="A721" t="s">
        <v>107</v>
      </c>
      <c r="B721" t="s">
        <v>110</v>
      </c>
      <c r="C721" t="s">
        <v>21</v>
      </c>
      <c r="D721" t="s">
        <v>21</v>
      </c>
      <c r="E721" t="s">
        <v>22</v>
      </c>
      <c r="F721" t="s">
        <v>22</v>
      </c>
      <c r="G721" t="s">
        <v>23</v>
      </c>
      <c r="H721" s="10">
        <v>4</v>
      </c>
      <c r="I721" t="s">
        <v>24</v>
      </c>
    </row>
    <row r="722" spans="1:11" x14ac:dyDescent="0.2">
      <c r="A722" t="s">
        <v>107</v>
      </c>
      <c r="B722" t="s">
        <v>110</v>
      </c>
      <c r="C722" t="s">
        <v>19</v>
      </c>
      <c r="D722" t="s">
        <v>19</v>
      </c>
      <c r="F722" t="s">
        <v>1848</v>
      </c>
      <c r="H722" s="10">
        <v>3</v>
      </c>
    </row>
    <row r="723" spans="1:11" x14ac:dyDescent="0.2">
      <c r="A723" t="s">
        <v>108</v>
      </c>
      <c r="B723" t="s">
        <v>110</v>
      </c>
      <c r="C723" t="s">
        <v>112</v>
      </c>
      <c r="D723" t="s">
        <v>112</v>
      </c>
      <c r="E723" t="s">
        <v>113</v>
      </c>
      <c r="F723" t="s">
        <v>1851</v>
      </c>
      <c r="G723" t="s">
        <v>23</v>
      </c>
      <c r="H723" s="10">
        <v>8</v>
      </c>
      <c r="I723" t="s">
        <v>114</v>
      </c>
    </row>
    <row r="724" spans="1:11" x14ac:dyDescent="0.2">
      <c r="A724" t="s">
        <v>108</v>
      </c>
      <c r="B724" t="s">
        <v>110</v>
      </c>
      <c r="C724" t="s">
        <v>17</v>
      </c>
      <c r="D724" t="s">
        <v>17</v>
      </c>
      <c r="F724" t="s">
        <v>1847</v>
      </c>
      <c r="H724" s="10">
        <v>7.75</v>
      </c>
      <c r="K724" t="s">
        <v>124</v>
      </c>
    </row>
    <row r="725" spans="1:11" x14ac:dyDescent="0.2">
      <c r="A725" t="s">
        <v>108</v>
      </c>
      <c r="B725" t="s">
        <v>110</v>
      </c>
      <c r="C725" t="s">
        <v>17</v>
      </c>
      <c r="D725" t="s">
        <v>17</v>
      </c>
      <c r="F725" t="s">
        <v>1847</v>
      </c>
      <c r="H725" s="10">
        <v>23.25</v>
      </c>
      <c r="K725" t="s">
        <v>125</v>
      </c>
    </row>
    <row r="726" spans="1:11" x14ac:dyDescent="0.2">
      <c r="A726" t="s">
        <v>14</v>
      </c>
      <c r="B726" t="s">
        <v>126</v>
      </c>
      <c r="C726" t="s">
        <v>73</v>
      </c>
      <c r="D726" t="s">
        <v>127</v>
      </c>
      <c r="E726" t="s">
        <v>128</v>
      </c>
      <c r="F726" t="s">
        <v>1849</v>
      </c>
      <c r="H726" s="10">
        <v>16</v>
      </c>
      <c r="I726" t="s">
        <v>24</v>
      </c>
    </row>
    <row r="727" spans="1:11" x14ac:dyDescent="0.2">
      <c r="A727" t="s">
        <v>14</v>
      </c>
      <c r="B727" t="s">
        <v>126</v>
      </c>
      <c r="C727" t="s">
        <v>17</v>
      </c>
      <c r="D727" t="s">
        <v>17</v>
      </c>
      <c r="F727" t="s">
        <v>1847</v>
      </c>
      <c r="H727" s="10">
        <v>7.75</v>
      </c>
    </row>
    <row r="728" spans="1:11" x14ac:dyDescent="0.2">
      <c r="A728" t="s">
        <v>14</v>
      </c>
      <c r="B728" t="s">
        <v>126</v>
      </c>
      <c r="C728" t="s">
        <v>19</v>
      </c>
      <c r="D728" t="s">
        <v>19</v>
      </c>
      <c r="F728" t="s">
        <v>1848</v>
      </c>
      <c r="H728" s="10">
        <v>8</v>
      </c>
    </row>
    <row r="729" spans="1:11" x14ac:dyDescent="0.2">
      <c r="A729" t="s">
        <v>14</v>
      </c>
      <c r="B729" t="s">
        <v>126</v>
      </c>
      <c r="C729" t="s">
        <v>65</v>
      </c>
      <c r="D729" t="s">
        <v>65</v>
      </c>
      <c r="E729" t="s">
        <v>66</v>
      </c>
      <c r="F729" t="s">
        <v>66</v>
      </c>
      <c r="G729" t="s">
        <v>23</v>
      </c>
      <c r="H729" s="10">
        <v>3</v>
      </c>
      <c r="I729" t="s">
        <v>24</v>
      </c>
      <c r="K729" t="s">
        <v>130</v>
      </c>
    </row>
    <row r="730" spans="1:11" x14ac:dyDescent="0.2">
      <c r="A730" t="s">
        <v>14</v>
      </c>
      <c r="B730" t="s">
        <v>126</v>
      </c>
      <c r="C730" t="s">
        <v>20</v>
      </c>
      <c r="D730" t="s">
        <v>20</v>
      </c>
      <c r="F730" t="s">
        <v>1848</v>
      </c>
      <c r="H730" s="10">
        <v>2</v>
      </c>
      <c r="K730" t="s">
        <v>131</v>
      </c>
    </row>
    <row r="731" spans="1:11" x14ac:dyDescent="0.2">
      <c r="A731" t="s">
        <v>14</v>
      </c>
      <c r="B731" t="s">
        <v>126</v>
      </c>
      <c r="C731" t="s">
        <v>118</v>
      </c>
      <c r="D731" t="s">
        <v>118</v>
      </c>
      <c r="E731" t="s">
        <v>119</v>
      </c>
      <c r="F731" t="s">
        <v>1852</v>
      </c>
      <c r="G731" t="s">
        <v>23</v>
      </c>
      <c r="H731" s="10">
        <v>3</v>
      </c>
      <c r="I731" t="s">
        <v>120</v>
      </c>
    </row>
    <row r="732" spans="1:11" x14ac:dyDescent="0.2">
      <c r="A732" t="s">
        <v>14</v>
      </c>
      <c r="B732" t="s">
        <v>126</v>
      </c>
      <c r="C732" t="s">
        <v>121</v>
      </c>
      <c r="D732" t="s">
        <v>132</v>
      </c>
      <c r="E732" t="s">
        <v>133</v>
      </c>
      <c r="F732" t="s">
        <v>1851</v>
      </c>
      <c r="G732" t="s">
        <v>32</v>
      </c>
      <c r="H732" s="10">
        <v>1</v>
      </c>
      <c r="I732" t="s">
        <v>135</v>
      </c>
      <c r="K732" t="s">
        <v>136</v>
      </c>
    </row>
    <row r="733" spans="1:11" x14ac:dyDescent="0.2">
      <c r="A733" t="s">
        <v>14</v>
      </c>
      <c r="B733" t="s">
        <v>126</v>
      </c>
      <c r="C733" t="s">
        <v>18</v>
      </c>
      <c r="D733" t="s">
        <v>18</v>
      </c>
      <c r="F733" t="s">
        <v>1848</v>
      </c>
      <c r="H733" s="10">
        <v>2</v>
      </c>
      <c r="K733" t="s">
        <v>137</v>
      </c>
    </row>
    <row r="734" spans="1:11" x14ac:dyDescent="0.2">
      <c r="A734" t="s">
        <v>14</v>
      </c>
      <c r="B734" t="s">
        <v>126</v>
      </c>
      <c r="C734" t="s">
        <v>41</v>
      </c>
      <c r="D734" t="s">
        <v>41</v>
      </c>
      <c r="E734" t="s">
        <v>42</v>
      </c>
      <c r="F734" t="s">
        <v>1850</v>
      </c>
      <c r="G734" t="s">
        <v>23</v>
      </c>
      <c r="H734" s="10">
        <v>2</v>
      </c>
    </row>
    <row r="735" spans="1:11" x14ac:dyDescent="0.2">
      <c r="A735" t="s">
        <v>14</v>
      </c>
      <c r="B735" t="s">
        <v>126</v>
      </c>
      <c r="C735" t="s">
        <v>33</v>
      </c>
      <c r="D735" t="s">
        <v>138</v>
      </c>
      <c r="E735" t="s">
        <v>139</v>
      </c>
      <c r="F735" t="s">
        <v>1849</v>
      </c>
      <c r="H735" s="10">
        <v>2</v>
      </c>
      <c r="I735" t="s">
        <v>140</v>
      </c>
    </row>
    <row r="736" spans="1:11" x14ac:dyDescent="0.2">
      <c r="A736" t="s">
        <v>36</v>
      </c>
      <c r="B736" t="s">
        <v>126</v>
      </c>
      <c r="C736" t="s">
        <v>17</v>
      </c>
      <c r="D736" t="s">
        <v>17</v>
      </c>
      <c r="F736" t="s">
        <v>1847</v>
      </c>
      <c r="H736" s="10">
        <v>7.75</v>
      </c>
    </row>
    <row r="737" spans="1:11" x14ac:dyDescent="0.2">
      <c r="A737" t="s">
        <v>36</v>
      </c>
      <c r="B737" t="s">
        <v>126</v>
      </c>
      <c r="C737" t="s">
        <v>141</v>
      </c>
      <c r="D737" t="s">
        <v>141</v>
      </c>
      <c r="E737" t="s">
        <v>119</v>
      </c>
      <c r="F737" t="s">
        <v>1852</v>
      </c>
      <c r="G737" t="s">
        <v>23</v>
      </c>
      <c r="H737" s="10">
        <v>15</v>
      </c>
      <c r="I737" t="s">
        <v>120</v>
      </c>
      <c r="K737" t="s">
        <v>142</v>
      </c>
    </row>
    <row r="738" spans="1:11" x14ac:dyDescent="0.2">
      <c r="A738" t="s">
        <v>36</v>
      </c>
      <c r="B738" t="s">
        <v>126</v>
      </c>
      <c r="C738" t="s">
        <v>254</v>
      </c>
      <c r="D738" t="s">
        <v>143</v>
      </c>
      <c r="E738" t="s">
        <v>144</v>
      </c>
      <c r="F738" t="s">
        <v>1850</v>
      </c>
      <c r="G738" t="s">
        <v>145</v>
      </c>
      <c r="H738" s="10">
        <v>8</v>
      </c>
      <c r="K738" t="s">
        <v>146</v>
      </c>
    </row>
    <row r="739" spans="1:11" x14ac:dyDescent="0.2">
      <c r="A739" t="s">
        <v>36</v>
      </c>
      <c r="B739" t="s">
        <v>126</v>
      </c>
      <c r="C739" t="s">
        <v>46</v>
      </c>
      <c r="D739" t="s">
        <v>46</v>
      </c>
      <c r="F739" t="s">
        <v>1848</v>
      </c>
      <c r="H739" s="10">
        <v>4</v>
      </c>
      <c r="K739" t="s">
        <v>147</v>
      </c>
    </row>
    <row r="740" spans="1:11" x14ac:dyDescent="0.2">
      <c r="A740" t="s">
        <v>36</v>
      </c>
      <c r="B740" t="s">
        <v>126</v>
      </c>
      <c r="C740" t="s">
        <v>19</v>
      </c>
      <c r="D740" t="s">
        <v>19</v>
      </c>
      <c r="F740" t="s">
        <v>1848</v>
      </c>
      <c r="H740" s="10">
        <v>4</v>
      </c>
    </row>
    <row r="741" spans="1:11" x14ac:dyDescent="0.2">
      <c r="A741" t="s">
        <v>36</v>
      </c>
      <c r="B741" t="s">
        <v>126</v>
      </c>
      <c r="C741" t="s">
        <v>254</v>
      </c>
      <c r="D741" t="s">
        <v>148</v>
      </c>
      <c r="E741" t="s">
        <v>149</v>
      </c>
      <c r="F741" t="s">
        <v>1850</v>
      </c>
      <c r="G741" t="s">
        <v>145</v>
      </c>
      <c r="H741" s="10">
        <v>1</v>
      </c>
    </row>
    <row r="742" spans="1:11" x14ac:dyDescent="0.2">
      <c r="A742" t="s">
        <v>36</v>
      </c>
      <c r="B742" t="s">
        <v>126</v>
      </c>
      <c r="C742" t="s">
        <v>20</v>
      </c>
      <c r="D742" t="s">
        <v>20</v>
      </c>
      <c r="F742" t="s">
        <v>1848</v>
      </c>
      <c r="H742" s="10">
        <v>5</v>
      </c>
    </row>
    <row r="743" spans="1:11" x14ac:dyDescent="0.2">
      <c r="A743" t="s">
        <v>36</v>
      </c>
      <c r="B743" t="s">
        <v>126</v>
      </c>
      <c r="C743" t="s">
        <v>254</v>
      </c>
      <c r="D743" t="s">
        <v>150</v>
      </c>
      <c r="E743" t="s">
        <v>151</v>
      </c>
      <c r="F743" t="s">
        <v>1850</v>
      </c>
      <c r="G743" t="s">
        <v>145</v>
      </c>
      <c r="H743" s="10">
        <v>3</v>
      </c>
    </row>
    <row r="744" spans="1:11" x14ac:dyDescent="0.2">
      <c r="A744" t="s">
        <v>36</v>
      </c>
      <c r="B744" t="s">
        <v>126</v>
      </c>
      <c r="C744" t="s">
        <v>18</v>
      </c>
      <c r="D744" t="s">
        <v>18</v>
      </c>
      <c r="F744" t="s">
        <v>1848</v>
      </c>
      <c r="H744" s="10">
        <v>1</v>
      </c>
      <c r="K744" t="s">
        <v>152</v>
      </c>
    </row>
    <row r="745" spans="1:11" x14ac:dyDescent="0.2">
      <c r="A745" t="s">
        <v>36</v>
      </c>
      <c r="B745" t="s">
        <v>126</v>
      </c>
      <c r="C745" t="s">
        <v>153</v>
      </c>
      <c r="D745" t="s">
        <v>153</v>
      </c>
      <c r="E745" t="s">
        <v>154</v>
      </c>
      <c r="F745" t="s">
        <v>1850</v>
      </c>
      <c r="G745" t="s">
        <v>145</v>
      </c>
      <c r="H745" s="10">
        <v>1.75</v>
      </c>
      <c r="I745" t="s">
        <v>24</v>
      </c>
    </row>
    <row r="746" spans="1:11" x14ac:dyDescent="0.2">
      <c r="A746" t="s">
        <v>37</v>
      </c>
      <c r="B746" t="s">
        <v>126</v>
      </c>
      <c r="C746" t="s">
        <v>17</v>
      </c>
      <c r="D746" t="s">
        <v>17</v>
      </c>
      <c r="F746" t="s">
        <v>1847</v>
      </c>
      <c r="H746" s="10">
        <v>15.75</v>
      </c>
    </row>
    <row r="747" spans="1:11" x14ac:dyDescent="0.2">
      <c r="A747" t="s">
        <v>37</v>
      </c>
      <c r="B747" t="s">
        <v>126</v>
      </c>
      <c r="C747" t="s">
        <v>254</v>
      </c>
      <c r="D747" t="s">
        <v>148</v>
      </c>
      <c r="E747" t="s">
        <v>149</v>
      </c>
      <c r="F747" t="s">
        <v>1850</v>
      </c>
      <c r="G747" t="s">
        <v>145</v>
      </c>
      <c r="H747" s="10">
        <v>2</v>
      </c>
    </row>
    <row r="748" spans="1:11" x14ac:dyDescent="0.2">
      <c r="A748" t="s">
        <v>37</v>
      </c>
      <c r="B748" t="s">
        <v>126</v>
      </c>
      <c r="C748" t="s">
        <v>28</v>
      </c>
      <c r="D748" t="s">
        <v>29</v>
      </c>
      <c r="E748" t="s">
        <v>30</v>
      </c>
      <c r="F748" t="s">
        <v>1850</v>
      </c>
      <c r="G748" t="s">
        <v>32</v>
      </c>
      <c r="H748" s="10">
        <v>16</v>
      </c>
      <c r="I748" t="s">
        <v>24</v>
      </c>
    </row>
    <row r="749" spans="1:11" x14ac:dyDescent="0.2">
      <c r="A749" t="s">
        <v>37</v>
      </c>
      <c r="B749" t="s">
        <v>126</v>
      </c>
      <c r="C749" t="s">
        <v>18</v>
      </c>
      <c r="D749" t="s">
        <v>18</v>
      </c>
      <c r="F749" t="s">
        <v>1848</v>
      </c>
      <c r="H749" s="10">
        <v>4</v>
      </c>
      <c r="K749" t="s">
        <v>155</v>
      </c>
    </row>
    <row r="750" spans="1:11" x14ac:dyDescent="0.2">
      <c r="A750" t="s">
        <v>37</v>
      </c>
      <c r="B750" t="s">
        <v>126</v>
      </c>
      <c r="C750" t="s">
        <v>73</v>
      </c>
      <c r="D750" t="s">
        <v>127</v>
      </c>
      <c r="E750" t="s">
        <v>128</v>
      </c>
      <c r="F750" t="s">
        <v>1849</v>
      </c>
      <c r="H750" s="10">
        <v>6</v>
      </c>
      <c r="I750" t="s">
        <v>24</v>
      </c>
      <c r="K750" t="s">
        <v>156</v>
      </c>
    </row>
    <row r="751" spans="1:11" x14ac:dyDescent="0.2">
      <c r="A751" t="s">
        <v>37</v>
      </c>
      <c r="B751" t="s">
        <v>126</v>
      </c>
      <c r="C751" t="s">
        <v>19</v>
      </c>
      <c r="D751" t="s">
        <v>19</v>
      </c>
      <c r="F751" t="s">
        <v>1848</v>
      </c>
      <c r="H751" s="10">
        <v>4</v>
      </c>
    </row>
    <row r="752" spans="1:11" x14ac:dyDescent="0.2">
      <c r="A752" t="s">
        <v>37</v>
      </c>
      <c r="B752" t="s">
        <v>126</v>
      </c>
      <c r="C752" t="s">
        <v>153</v>
      </c>
      <c r="D752" t="s">
        <v>153</v>
      </c>
      <c r="E752" t="s">
        <v>154</v>
      </c>
      <c r="F752" t="s">
        <v>1850</v>
      </c>
      <c r="G752" t="s">
        <v>145</v>
      </c>
      <c r="H752" s="10">
        <v>1</v>
      </c>
      <c r="I752" t="s">
        <v>24</v>
      </c>
    </row>
    <row r="753" spans="1:11" x14ac:dyDescent="0.2">
      <c r="A753" t="s">
        <v>37</v>
      </c>
      <c r="B753" t="s">
        <v>126</v>
      </c>
      <c r="C753" t="s">
        <v>121</v>
      </c>
      <c r="D753" t="s">
        <v>121</v>
      </c>
      <c r="E753" t="s">
        <v>113</v>
      </c>
      <c r="F753" t="s">
        <v>1851</v>
      </c>
      <c r="G753" t="s">
        <v>23</v>
      </c>
      <c r="H753" s="10">
        <v>1.75</v>
      </c>
      <c r="I753" t="s">
        <v>114</v>
      </c>
      <c r="K753" t="s">
        <v>157</v>
      </c>
    </row>
    <row r="754" spans="1:11" x14ac:dyDescent="0.2">
      <c r="A754" t="s">
        <v>37</v>
      </c>
      <c r="B754" t="s">
        <v>126</v>
      </c>
      <c r="C754" t="s">
        <v>112</v>
      </c>
      <c r="D754" t="s">
        <v>112</v>
      </c>
      <c r="E754" t="s">
        <v>113</v>
      </c>
      <c r="F754" t="s">
        <v>1851</v>
      </c>
      <c r="G754" t="s">
        <v>23</v>
      </c>
      <c r="H754" s="10">
        <v>1</v>
      </c>
      <c r="I754" t="s">
        <v>114</v>
      </c>
      <c r="K754" t="s">
        <v>158</v>
      </c>
    </row>
    <row r="755" spans="1:11" x14ac:dyDescent="0.2">
      <c r="A755" t="s">
        <v>37</v>
      </c>
      <c r="B755" t="s">
        <v>126</v>
      </c>
      <c r="C755" t="s">
        <v>159</v>
      </c>
      <c r="D755" t="s">
        <v>160</v>
      </c>
      <c r="E755" t="s">
        <v>161</v>
      </c>
      <c r="F755" t="s">
        <v>1852</v>
      </c>
      <c r="G755" t="s">
        <v>23</v>
      </c>
      <c r="H755" s="10">
        <v>2</v>
      </c>
      <c r="I755" t="s">
        <v>162</v>
      </c>
    </row>
    <row r="756" spans="1:11" x14ac:dyDescent="0.2">
      <c r="A756" t="s">
        <v>39</v>
      </c>
      <c r="B756" t="s">
        <v>126</v>
      </c>
      <c r="C756" t="s">
        <v>17</v>
      </c>
      <c r="D756" t="s">
        <v>17</v>
      </c>
      <c r="F756" t="s">
        <v>1847</v>
      </c>
      <c r="H756" s="10">
        <v>7.75</v>
      </c>
    </row>
    <row r="757" spans="1:11" x14ac:dyDescent="0.2">
      <c r="A757" t="s">
        <v>39</v>
      </c>
      <c r="B757" t="s">
        <v>126</v>
      </c>
      <c r="C757" t="s">
        <v>254</v>
      </c>
      <c r="D757" t="s">
        <v>148</v>
      </c>
      <c r="E757" t="s">
        <v>149</v>
      </c>
      <c r="F757" t="s">
        <v>1850</v>
      </c>
      <c r="G757" t="s">
        <v>145</v>
      </c>
      <c r="H757" s="10">
        <v>8</v>
      </c>
    </row>
    <row r="758" spans="1:11" x14ac:dyDescent="0.2">
      <c r="A758" t="s">
        <v>39</v>
      </c>
      <c r="B758" t="s">
        <v>126</v>
      </c>
      <c r="C758" t="s">
        <v>43</v>
      </c>
      <c r="D758" t="s">
        <v>43</v>
      </c>
      <c r="E758" t="s">
        <v>22</v>
      </c>
      <c r="F758" t="s">
        <v>22</v>
      </c>
      <c r="G758" t="s">
        <v>23</v>
      </c>
      <c r="H758" s="10">
        <v>2</v>
      </c>
      <c r="I758" t="s">
        <v>24</v>
      </c>
    </row>
    <row r="759" spans="1:11" x14ac:dyDescent="0.2">
      <c r="A759" t="s">
        <v>39</v>
      </c>
      <c r="B759" t="s">
        <v>126</v>
      </c>
      <c r="C759" t="s">
        <v>33</v>
      </c>
      <c r="D759" t="s">
        <v>163</v>
      </c>
      <c r="F759" t="s">
        <v>1849</v>
      </c>
      <c r="H759" s="10">
        <v>2</v>
      </c>
      <c r="K759" t="s">
        <v>164</v>
      </c>
    </row>
    <row r="760" spans="1:11" x14ac:dyDescent="0.2">
      <c r="A760" t="s">
        <v>39</v>
      </c>
      <c r="B760" t="s">
        <v>126</v>
      </c>
      <c r="C760" t="s">
        <v>18</v>
      </c>
      <c r="D760" t="s">
        <v>18</v>
      </c>
      <c r="F760" t="s">
        <v>1848</v>
      </c>
      <c r="H760" s="10">
        <v>6</v>
      </c>
      <c r="K760" t="s">
        <v>156</v>
      </c>
    </row>
    <row r="761" spans="1:11" x14ac:dyDescent="0.2">
      <c r="A761" t="s">
        <v>39</v>
      </c>
      <c r="B761" t="s">
        <v>126</v>
      </c>
      <c r="C761" t="s">
        <v>19</v>
      </c>
      <c r="D761" t="s">
        <v>19</v>
      </c>
      <c r="F761" t="s">
        <v>1848</v>
      </c>
      <c r="H761" s="10">
        <v>5</v>
      </c>
    </row>
    <row r="762" spans="1:11" x14ac:dyDescent="0.2">
      <c r="A762" t="s">
        <v>39</v>
      </c>
      <c r="B762" t="s">
        <v>126</v>
      </c>
      <c r="C762" t="s">
        <v>112</v>
      </c>
      <c r="D762" t="s">
        <v>112</v>
      </c>
      <c r="E762" t="s">
        <v>113</v>
      </c>
      <c r="F762" t="s">
        <v>1851</v>
      </c>
      <c r="G762" t="s">
        <v>23</v>
      </c>
      <c r="H762" s="10">
        <v>2</v>
      </c>
      <c r="I762" t="s">
        <v>114</v>
      </c>
      <c r="K762" t="s">
        <v>136</v>
      </c>
    </row>
    <row r="763" spans="1:11" x14ac:dyDescent="0.2">
      <c r="A763" t="s">
        <v>39</v>
      </c>
      <c r="B763" t="s">
        <v>126</v>
      </c>
      <c r="C763" t="s">
        <v>118</v>
      </c>
      <c r="D763" t="s">
        <v>118</v>
      </c>
      <c r="E763" t="s">
        <v>119</v>
      </c>
      <c r="F763" t="s">
        <v>1852</v>
      </c>
      <c r="G763" t="s">
        <v>23</v>
      </c>
      <c r="H763" s="10">
        <v>3</v>
      </c>
      <c r="I763" t="s">
        <v>120</v>
      </c>
    </row>
    <row r="764" spans="1:11" x14ac:dyDescent="0.2">
      <c r="A764" t="s">
        <v>39</v>
      </c>
      <c r="B764" t="s">
        <v>126</v>
      </c>
      <c r="C764" t="s">
        <v>18</v>
      </c>
      <c r="D764" t="s">
        <v>18</v>
      </c>
      <c r="F764" t="s">
        <v>1848</v>
      </c>
      <c r="H764" s="10">
        <v>3</v>
      </c>
      <c r="K764" t="s">
        <v>152</v>
      </c>
    </row>
    <row r="765" spans="1:11" x14ac:dyDescent="0.2">
      <c r="A765" t="s">
        <v>39</v>
      </c>
      <c r="B765" t="s">
        <v>126</v>
      </c>
      <c r="C765" t="s">
        <v>40</v>
      </c>
      <c r="D765" t="s">
        <v>40</v>
      </c>
      <c r="F765" t="s">
        <v>1848</v>
      </c>
      <c r="H765" s="10">
        <v>5</v>
      </c>
      <c r="K765" t="s">
        <v>165</v>
      </c>
    </row>
    <row r="766" spans="1:11" x14ac:dyDescent="0.2">
      <c r="A766" t="s">
        <v>44</v>
      </c>
      <c r="B766" t="s">
        <v>126</v>
      </c>
      <c r="C766" t="s">
        <v>17</v>
      </c>
      <c r="D766" t="s">
        <v>17</v>
      </c>
      <c r="F766" t="s">
        <v>1847</v>
      </c>
      <c r="H766" s="10">
        <v>23</v>
      </c>
    </row>
    <row r="767" spans="1:11" x14ac:dyDescent="0.2">
      <c r="A767" t="s">
        <v>44</v>
      </c>
      <c r="B767" t="s">
        <v>126</v>
      </c>
      <c r="C767" t="s">
        <v>33</v>
      </c>
      <c r="D767" t="s">
        <v>163</v>
      </c>
      <c r="F767" t="s">
        <v>1849</v>
      </c>
      <c r="H767" s="10">
        <v>5</v>
      </c>
      <c r="K767" t="s">
        <v>166</v>
      </c>
    </row>
    <row r="768" spans="1:11" x14ac:dyDescent="0.2">
      <c r="A768" t="s">
        <v>44</v>
      </c>
      <c r="B768" t="s">
        <v>126</v>
      </c>
      <c r="C768" t="s">
        <v>141</v>
      </c>
      <c r="D768" t="s">
        <v>141</v>
      </c>
      <c r="E768" t="s">
        <v>119</v>
      </c>
      <c r="F768" t="s">
        <v>1852</v>
      </c>
      <c r="G768" t="s">
        <v>23</v>
      </c>
      <c r="H768" s="10">
        <v>1</v>
      </c>
      <c r="I768" t="s">
        <v>120</v>
      </c>
      <c r="K768" t="s">
        <v>167</v>
      </c>
    </row>
    <row r="769" spans="1:11" x14ac:dyDescent="0.2">
      <c r="A769" t="s">
        <v>44</v>
      </c>
      <c r="B769" t="s">
        <v>126</v>
      </c>
      <c r="C769" t="s">
        <v>18</v>
      </c>
      <c r="D769" t="s">
        <v>18</v>
      </c>
      <c r="F769" t="s">
        <v>1848</v>
      </c>
      <c r="H769" s="10">
        <v>1.75</v>
      </c>
      <c r="K769" t="s">
        <v>137</v>
      </c>
    </row>
    <row r="770" spans="1:11" x14ac:dyDescent="0.2">
      <c r="A770" t="s">
        <v>44</v>
      </c>
      <c r="B770" t="s">
        <v>126</v>
      </c>
      <c r="C770" t="s">
        <v>20</v>
      </c>
      <c r="D770" t="s">
        <v>20</v>
      </c>
      <c r="F770" t="s">
        <v>1848</v>
      </c>
      <c r="H770" s="10">
        <v>2</v>
      </c>
      <c r="K770" t="s">
        <v>168</v>
      </c>
    </row>
    <row r="771" spans="1:11" x14ac:dyDescent="0.2">
      <c r="A771" t="s">
        <v>44</v>
      </c>
      <c r="B771" t="s">
        <v>126</v>
      </c>
      <c r="C771" t="s">
        <v>153</v>
      </c>
      <c r="D771" t="s">
        <v>153</v>
      </c>
      <c r="E771" t="s">
        <v>154</v>
      </c>
      <c r="F771" t="s">
        <v>1850</v>
      </c>
      <c r="G771" t="s">
        <v>145</v>
      </c>
      <c r="H771" s="10">
        <v>3</v>
      </c>
      <c r="I771" t="s">
        <v>24</v>
      </c>
    </row>
    <row r="772" spans="1:11" x14ac:dyDescent="0.2">
      <c r="A772" t="s">
        <v>44</v>
      </c>
      <c r="B772" t="s">
        <v>126</v>
      </c>
      <c r="C772" t="s">
        <v>19</v>
      </c>
      <c r="D772" t="s">
        <v>19</v>
      </c>
      <c r="F772" t="s">
        <v>1848</v>
      </c>
      <c r="H772" s="10">
        <v>1.75</v>
      </c>
    </row>
    <row r="773" spans="1:11" x14ac:dyDescent="0.2">
      <c r="A773" t="s">
        <v>44</v>
      </c>
      <c r="B773" t="s">
        <v>126</v>
      </c>
      <c r="C773" t="s">
        <v>40</v>
      </c>
      <c r="D773" t="s">
        <v>40</v>
      </c>
      <c r="F773" t="s">
        <v>1848</v>
      </c>
      <c r="H773" s="10">
        <v>14</v>
      </c>
      <c r="K773" t="s">
        <v>169</v>
      </c>
    </row>
    <row r="774" spans="1:11" x14ac:dyDescent="0.2">
      <c r="A774" t="s">
        <v>44</v>
      </c>
      <c r="B774" t="s">
        <v>126</v>
      </c>
      <c r="C774" t="s">
        <v>118</v>
      </c>
      <c r="D774" t="s">
        <v>118</v>
      </c>
      <c r="E774" t="s">
        <v>119</v>
      </c>
      <c r="F774" t="s">
        <v>1852</v>
      </c>
      <c r="G774" t="s">
        <v>23</v>
      </c>
      <c r="H774" s="10">
        <v>2</v>
      </c>
      <c r="I774" t="s">
        <v>120</v>
      </c>
      <c r="K774" t="s">
        <v>170</v>
      </c>
    </row>
    <row r="775" spans="1:11" x14ac:dyDescent="0.2">
      <c r="A775" t="s">
        <v>47</v>
      </c>
      <c r="B775" t="s">
        <v>126</v>
      </c>
      <c r="C775" t="s">
        <v>254</v>
      </c>
      <c r="D775" t="s">
        <v>148</v>
      </c>
      <c r="E775" t="s">
        <v>149</v>
      </c>
      <c r="F775" t="s">
        <v>1850</v>
      </c>
      <c r="G775" t="s">
        <v>145</v>
      </c>
      <c r="H775" s="10">
        <v>2</v>
      </c>
    </row>
    <row r="776" spans="1:11" x14ac:dyDescent="0.2">
      <c r="A776" t="s">
        <v>47</v>
      </c>
      <c r="B776" t="s">
        <v>126</v>
      </c>
      <c r="C776" t="s">
        <v>153</v>
      </c>
      <c r="D776" t="s">
        <v>153</v>
      </c>
      <c r="E776" t="s">
        <v>154</v>
      </c>
      <c r="F776" t="s">
        <v>1850</v>
      </c>
      <c r="G776" t="s">
        <v>145</v>
      </c>
      <c r="H776" s="10">
        <v>2</v>
      </c>
      <c r="I776" t="s">
        <v>24</v>
      </c>
    </row>
    <row r="777" spans="1:11" x14ac:dyDescent="0.2">
      <c r="A777" t="s">
        <v>47</v>
      </c>
      <c r="B777" t="s">
        <v>126</v>
      </c>
      <c r="C777" t="s">
        <v>33</v>
      </c>
      <c r="D777" t="s">
        <v>163</v>
      </c>
      <c r="F777" t="s">
        <v>1849</v>
      </c>
      <c r="H777" s="10">
        <v>15</v>
      </c>
      <c r="K777" t="s">
        <v>171</v>
      </c>
    </row>
    <row r="778" spans="1:11" x14ac:dyDescent="0.2">
      <c r="A778" t="s">
        <v>47</v>
      </c>
      <c r="B778" t="s">
        <v>126</v>
      </c>
      <c r="C778" t="s">
        <v>33</v>
      </c>
      <c r="D778" t="s">
        <v>163</v>
      </c>
      <c r="F778" t="s">
        <v>1849</v>
      </c>
      <c r="H778" s="10">
        <v>3</v>
      </c>
      <c r="K778" t="s">
        <v>172</v>
      </c>
    </row>
    <row r="779" spans="1:11" x14ac:dyDescent="0.2">
      <c r="A779" t="s">
        <v>47</v>
      </c>
      <c r="B779" t="s">
        <v>126</v>
      </c>
      <c r="C779" t="s">
        <v>33</v>
      </c>
      <c r="D779" t="s">
        <v>163</v>
      </c>
      <c r="F779" t="s">
        <v>1849</v>
      </c>
      <c r="H779" s="10">
        <v>2</v>
      </c>
      <c r="K779" t="s">
        <v>173</v>
      </c>
    </row>
    <row r="780" spans="1:11" x14ac:dyDescent="0.2">
      <c r="A780" t="s">
        <v>47</v>
      </c>
      <c r="B780" t="s">
        <v>126</v>
      </c>
      <c r="C780" t="s">
        <v>112</v>
      </c>
      <c r="D780" t="s">
        <v>112</v>
      </c>
      <c r="E780" t="s">
        <v>113</v>
      </c>
      <c r="F780" t="s">
        <v>1851</v>
      </c>
      <c r="G780" t="s">
        <v>23</v>
      </c>
      <c r="H780" s="10">
        <v>1</v>
      </c>
      <c r="I780" t="s">
        <v>114</v>
      </c>
      <c r="K780" t="s">
        <v>174</v>
      </c>
    </row>
    <row r="781" spans="1:11" x14ac:dyDescent="0.2">
      <c r="A781" t="s">
        <v>47</v>
      </c>
      <c r="B781" t="s">
        <v>126</v>
      </c>
      <c r="C781" t="s">
        <v>159</v>
      </c>
      <c r="D781" t="s">
        <v>160</v>
      </c>
      <c r="E781" t="s">
        <v>161</v>
      </c>
      <c r="F781" t="s">
        <v>1852</v>
      </c>
      <c r="G781" t="s">
        <v>23</v>
      </c>
      <c r="H781" s="10">
        <v>2</v>
      </c>
      <c r="I781" t="s">
        <v>162</v>
      </c>
    </row>
    <row r="782" spans="1:11" x14ac:dyDescent="0.2">
      <c r="A782" t="s">
        <v>47</v>
      </c>
      <c r="B782" t="s">
        <v>126</v>
      </c>
      <c r="C782" t="s">
        <v>18</v>
      </c>
      <c r="D782" t="s">
        <v>18</v>
      </c>
      <c r="F782" t="s">
        <v>1848</v>
      </c>
      <c r="H782" s="10">
        <v>4</v>
      </c>
      <c r="K782" t="s">
        <v>137</v>
      </c>
    </row>
    <row r="783" spans="1:11" x14ac:dyDescent="0.2">
      <c r="A783" t="s">
        <v>47</v>
      </c>
      <c r="B783" t="s">
        <v>126</v>
      </c>
      <c r="C783" t="s">
        <v>33</v>
      </c>
      <c r="D783" t="s">
        <v>163</v>
      </c>
      <c r="F783" t="s">
        <v>1849</v>
      </c>
      <c r="H783" s="10">
        <v>1.5</v>
      </c>
      <c r="K783" t="s">
        <v>175</v>
      </c>
    </row>
    <row r="784" spans="1:11" x14ac:dyDescent="0.2">
      <c r="A784" t="s">
        <v>47</v>
      </c>
      <c r="B784" t="s">
        <v>126</v>
      </c>
      <c r="C784" t="s">
        <v>19</v>
      </c>
      <c r="D784" t="s">
        <v>19</v>
      </c>
      <c r="F784" t="s">
        <v>1848</v>
      </c>
      <c r="H784" s="10">
        <v>4</v>
      </c>
    </row>
    <row r="785" spans="1:11" x14ac:dyDescent="0.2">
      <c r="A785" t="s">
        <v>47</v>
      </c>
      <c r="B785" t="s">
        <v>126</v>
      </c>
      <c r="C785" t="s">
        <v>176</v>
      </c>
      <c r="D785" t="s">
        <v>176</v>
      </c>
      <c r="E785" t="s">
        <v>177</v>
      </c>
      <c r="F785" t="s">
        <v>1850</v>
      </c>
      <c r="G785" t="s">
        <v>145</v>
      </c>
      <c r="H785" s="10">
        <v>2</v>
      </c>
      <c r="I785" t="s">
        <v>24</v>
      </c>
    </row>
    <row r="786" spans="1:11" x14ac:dyDescent="0.2">
      <c r="A786" t="s">
        <v>47</v>
      </c>
      <c r="B786" t="s">
        <v>126</v>
      </c>
      <c r="C786" t="s">
        <v>17</v>
      </c>
      <c r="D786" t="s">
        <v>17</v>
      </c>
      <c r="F786" t="s">
        <v>1847</v>
      </c>
      <c r="H786" s="10">
        <v>7.75</v>
      </c>
    </row>
    <row r="787" spans="1:11" x14ac:dyDescent="0.2">
      <c r="A787" t="s">
        <v>47</v>
      </c>
      <c r="B787" t="s">
        <v>126</v>
      </c>
      <c r="C787" t="s">
        <v>20</v>
      </c>
      <c r="D787" t="s">
        <v>20</v>
      </c>
      <c r="F787" t="s">
        <v>1848</v>
      </c>
      <c r="H787" s="10">
        <v>3</v>
      </c>
    </row>
    <row r="788" spans="1:11" x14ac:dyDescent="0.2">
      <c r="A788" t="s">
        <v>48</v>
      </c>
      <c r="B788" t="s">
        <v>126</v>
      </c>
      <c r="C788" t="s">
        <v>112</v>
      </c>
      <c r="D788" t="s">
        <v>112</v>
      </c>
      <c r="E788" t="s">
        <v>113</v>
      </c>
      <c r="F788" t="s">
        <v>1851</v>
      </c>
      <c r="G788" t="s">
        <v>23</v>
      </c>
      <c r="H788" s="10">
        <v>2</v>
      </c>
      <c r="I788" t="s">
        <v>114</v>
      </c>
      <c r="K788" t="s">
        <v>136</v>
      </c>
    </row>
    <row r="789" spans="1:11" x14ac:dyDescent="0.2">
      <c r="A789" t="s">
        <v>48</v>
      </c>
      <c r="B789" t="s">
        <v>126</v>
      </c>
      <c r="C789" t="s">
        <v>380</v>
      </c>
      <c r="D789" t="s">
        <v>178</v>
      </c>
      <c r="E789" t="s">
        <v>179</v>
      </c>
      <c r="F789" t="s">
        <v>59</v>
      </c>
      <c r="G789" t="s">
        <v>180</v>
      </c>
      <c r="H789" s="10">
        <v>1</v>
      </c>
      <c r="I789" t="s">
        <v>24</v>
      </c>
      <c r="J789" t="s">
        <v>181</v>
      </c>
    </row>
    <row r="790" spans="1:11" x14ac:dyDescent="0.2">
      <c r="A790" t="s">
        <v>48</v>
      </c>
      <c r="B790" t="s">
        <v>126</v>
      </c>
      <c r="C790" t="s">
        <v>19</v>
      </c>
      <c r="D790" t="s">
        <v>19</v>
      </c>
      <c r="F790" t="s">
        <v>1848</v>
      </c>
      <c r="H790" s="10">
        <v>6</v>
      </c>
      <c r="K790" t="s">
        <v>182</v>
      </c>
    </row>
    <row r="791" spans="1:11" x14ac:dyDescent="0.2">
      <c r="A791" t="s">
        <v>48</v>
      </c>
      <c r="B791" t="s">
        <v>126</v>
      </c>
      <c r="C791" t="s">
        <v>176</v>
      </c>
      <c r="D791" t="s">
        <v>176</v>
      </c>
      <c r="E791" t="s">
        <v>177</v>
      </c>
      <c r="F791" t="s">
        <v>1850</v>
      </c>
      <c r="G791" t="s">
        <v>145</v>
      </c>
      <c r="H791" s="10">
        <v>2</v>
      </c>
      <c r="I791" t="s">
        <v>24</v>
      </c>
      <c r="K791" t="s">
        <v>182</v>
      </c>
    </row>
    <row r="792" spans="1:11" x14ac:dyDescent="0.2">
      <c r="A792" t="s">
        <v>48</v>
      </c>
      <c r="B792" t="s">
        <v>126</v>
      </c>
      <c r="C792" t="s">
        <v>33</v>
      </c>
      <c r="D792" t="s">
        <v>163</v>
      </c>
      <c r="F792" t="s">
        <v>1849</v>
      </c>
      <c r="H792" s="10">
        <v>4</v>
      </c>
      <c r="K792" t="s">
        <v>183</v>
      </c>
    </row>
    <row r="793" spans="1:11" x14ac:dyDescent="0.2">
      <c r="A793" t="s">
        <v>48</v>
      </c>
      <c r="B793" t="s">
        <v>126</v>
      </c>
      <c r="C793" t="s">
        <v>46</v>
      </c>
      <c r="D793" t="s">
        <v>46</v>
      </c>
      <c r="F793" t="s">
        <v>1848</v>
      </c>
      <c r="H793" s="10">
        <v>5</v>
      </c>
      <c r="K793" t="s">
        <v>184</v>
      </c>
    </row>
    <row r="794" spans="1:11" x14ac:dyDescent="0.2">
      <c r="A794" t="s">
        <v>48</v>
      </c>
      <c r="B794" t="s">
        <v>126</v>
      </c>
      <c r="C794" t="s">
        <v>254</v>
      </c>
      <c r="D794" t="s">
        <v>148</v>
      </c>
      <c r="E794" t="s">
        <v>149</v>
      </c>
      <c r="F794" t="s">
        <v>1850</v>
      </c>
      <c r="G794" t="s">
        <v>145</v>
      </c>
      <c r="H794" s="10">
        <v>2</v>
      </c>
    </row>
    <row r="795" spans="1:11" x14ac:dyDescent="0.2">
      <c r="A795" t="s">
        <v>48</v>
      </c>
      <c r="B795" t="s">
        <v>126</v>
      </c>
      <c r="C795" t="s">
        <v>18</v>
      </c>
      <c r="D795" t="s">
        <v>18</v>
      </c>
      <c r="F795" t="s">
        <v>1848</v>
      </c>
      <c r="H795" s="10">
        <v>5</v>
      </c>
      <c r="K795" t="s">
        <v>152</v>
      </c>
    </row>
    <row r="796" spans="1:11" x14ac:dyDescent="0.2">
      <c r="A796" t="s">
        <v>48</v>
      </c>
      <c r="B796" t="s">
        <v>126</v>
      </c>
      <c r="C796" t="s">
        <v>153</v>
      </c>
      <c r="D796" t="s">
        <v>153</v>
      </c>
      <c r="E796" t="s">
        <v>154</v>
      </c>
      <c r="F796" t="s">
        <v>1850</v>
      </c>
      <c r="G796" t="s">
        <v>145</v>
      </c>
      <c r="H796" s="10">
        <v>7</v>
      </c>
      <c r="I796" t="s">
        <v>24</v>
      </c>
      <c r="K796" t="s">
        <v>185</v>
      </c>
    </row>
    <row r="797" spans="1:11" x14ac:dyDescent="0.2">
      <c r="A797" t="s">
        <v>48</v>
      </c>
      <c r="B797" t="s">
        <v>126</v>
      </c>
      <c r="C797" t="s">
        <v>159</v>
      </c>
      <c r="D797" t="s">
        <v>159</v>
      </c>
      <c r="E797" t="s">
        <v>187</v>
      </c>
      <c r="F797" t="s">
        <v>1852</v>
      </c>
      <c r="G797" t="s">
        <v>32</v>
      </c>
      <c r="H797" s="10">
        <v>4</v>
      </c>
      <c r="I797" t="s">
        <v>162</v>
      </c>
      <c r="J797" t="s">
        <v>188</v>
      </c>
      <c r="K797" t="s">
        <v>189</v>
      </c>
    </row>
    <row r="798" spans="1:11" x14ac:dyDescent="0.2">
      <c r="A798" t="s">
        <v>48</v>
      </c>
      <c r="B798" t="s">
        <v>126</v>
      </c>
      <c r="C798" t="s">
        <v>26</v>
      </c>
      <c r="D798" t="s">
        <v>26</v>
      </c>
      <c r="E798" t="s">
        <v>27</v>
      </c>
      <c r="F798" t="s">
        <v>27</v>
      </c>
      <c r="G798" t="s">
        <v>23</v>
      </c>
      <c r="H798" s="10">
        <v>4</v>
      </c>
      <c r="I798" t="s">
        <v>24</v>
      </c>
    </row>
    <row r="799" spans="1:11" x14ac:dyDescent="0.2">
      <c r="A799" t="s">
        <v>48</v>
      </c>
      <c r="B799" t="s">
        <v>126</v>
      </c>
      <c r="C799" t="s">
        <v>33</v>
      </c>
      <c r="D799" t="s">
        <v>190</v>
      </c>
      <c r="E799" t="s">
        <v>191</v>
      </c>
      <c r="F799" t="s">
        <v>1849</v>
      </c>
      <c r="G799" t="s">
        <v>1215</v>
      </c>
      <c r="H799" s="10">
        <v>1</v>
      </c>
      <c r="I799" t="s">
        <v>193</v>
      </c>
    </row>
    <row r="800" spans="1:11" x14ac:dyDescent="0.2">
      <c r="A800" t="s">
        <v>49</v>
      </c>
      <c r="B800" t="s">
        <v>126</v>
      </c>
      <c r="C800" t="s">
        <v>18</v>
      </c>
      <c r="D800" t="s">
        <v>18</v>
      </c>
      <c r="F800" t="s">
        <v>1848</v>
      </c>
      <c r="H800" s="10">
        <v>2.5</v>
      </c>
    </row>
    <row r="801" spans="1:11" x14ac:dyDescent="0.2">
      <c r="A801" t="s">
        <v>49</v>
      </c>
      <c r="B801" t="s">
        <v>126</v>
      </c>
      <c r="C801" t="s">
        <v>18</v>
      </c>
      <c r="D801" t="s">
        <v>18</v>
      </c>
      <c r="F801" t="s">
        <v>1848</v>
      </c>
      <c r="H801" s="10">
        <v>4</v>
      </c>
      <c r="K801" t="s">
        <v>152</v>
      </c>
    </row>
    <row r="802" spans="1:11" x14ac:dyDescent="0.2">
      <c r="A802" t="s">
        <v>49</v>
      </c>
      <c r="B802" t="s">
        <v>126</v>
      </c>
      <c r="C802" t="s">
        <v>20</v>
      </c>
      <c r="D802" t="s">
        <v>20</v>
      </c>
      <c r="F802" t="s">
        <v>1848</v>
      </c>
      <c r="H802" s="10">
        <v>4</v>
      </c>
    </row>
    <row r="803" spans="1:11" x14ac:dyDescent="0.2">
      <c r="A803" t="s">
        <v>49</v>
      </c>
      <c r="B803" t="s">
        <v>126</v>
      </c>
      <c r="C803" t="s">
        <v>121</v>
      </c>
      <c r="D803" t="s">
        <v>121</v>
      </c>
      <c r="E803" t="s">
        <v>113</v>
      </c>
      <c r="F803" t="s">
        <v>1851</v>
      </c>
      <c r="G803" t="s">
        <v>23</v>
      </c>
      <c r="H803" s="10">
        <v>2</v>
      </c>
      <c r="I803" t="s">
        <v>114</v>
      </c>
      <c r="K803" t="s">
        <v>194</v>
      </c>
    </row>
    <row r="804" spans="1:11" x14ac:dyDescent="0.2">
      <c r="A804" t="s">
        <v>49</v>
      </c>
      <c r="B804" t="s">
        <v>126</v>
      </c>
      <c r="C804" t="s">
        <v>19</v>
      </c>
      <c r="D804" t="s">
        <v>19</v>
      </c>
      <c r="F804" t="s">
        <v>1848</v>
      </c>
      <c r="H804" s="10">
        <v>7</v>
      </c>
      <c r="K804" t="s">
        <v>195</v>
      </c>
    </row>
    <row r="805" spans="1:11" x14ac:dyDescent="0.2">
      <c r="A805" t="s">
        <v>49</v>
      </c>
      <c r="B805" t="s">
        <v>126</v>
      </c>
      <c r="C805" t="s">
        <v>65</v>
      </c>
      <c r="D805" t="s">
        <v>196</v>
      </c>
      <c r="E805" t="s">
        <v>197</v>
      </c>
      <c r="F805" t="s">
        <v>66</v>
      </c>
      <c r="G805" t="s">
        <v>198</v>
      </c>
      <c r="H805" s="10">
        <v>3</v>
      </c>
      <c r="I805" t="s">
        <v>24</v>
      </c>
    </row>
    <row r="806" spans="1:11" x14ac:dyDescent="0.2">
      <c r="A806" t="s">
        <v>49</v>
      </c>
      <c r="B806" t="s">
        <v>126</v>
      </c>
      <c r="C806" t="s">
        <v>176</v>
      </c>
      <c r="D806" t="s">
        <v>176</v>
      </c>
      <c r="E806" t="s">
        <v>177</v>
      </c>
      <c r="F806" t="s">
        <v>1850</v>
      </c>
      <c r="G806" t="s">
        <v>145</v>
      </c>
      <c r="H806" s="10">
        <v>3</v>
      </c>
      <c r="I806" t="s">
        <v>24</v>
      </c>
      <c r="K806" t="s">
        <v>199</v>
      </c>
    </row>
    <row r="807" spans="1:11" x14ac:dyDescent="0.2">
      <c r="A807" t="s">
        <v>49</v>
      </c>
      <c r="B807" t="s">
        <v>126</v>
      </c>
      <c r="C807" t="s">
        <v>57</v>
      </c>
      <c r="D807" t="s">
        <v>57</v>
      </c>
      <c r="E807" t="s">
        <v>22</v>
      </c>
      <c r="F807" t="s">
        <v>22</v>
      </c>
      <c r="G807" t="s">
        <v>23</v>
      </c>
      <c r="H807" s="10">
        <v>16</v>
      </c>
      <c r="I807" t="s">
        <v>24</v>
      </c>
      <c r="K807" t="s">
        <v>200</v>
      </c>
    </row>
    <row r="808" spans="1:11" x14ac:dyDescent="0.2">
      <c r="A808" t="s">
        <v>49</v>
      </c>
      <c r="B808" t="s">
        <v>126</v>
      </c>
      <c r="C808" t="s">
        <v>153</v>
      </c>
      <c r="D808" t="s">
        <v>153</v>
      </c>
      <c r="E808" t="s">
        <v>154</v>
      </c>
      <c r="F808" t="s">
        <v>1850</v>
      </c>
      <c r="G808" t="s">
        <v>145</v>
      </c>
      <c r="H808" s="10">
        <v>2</v>
      </c>
      <c r="I808" t="s">
        <v>24</v>
      </c>
      <c r="K808" t="s">
        <v>200</v>
      </c>
    </row>
    <row r="809" spans="1:11" x14ac:dyDescent="0.2">
      <c r="A809" t="s">
        <v>51</v>
      </c>
      <c r="B809" t="s">
        <v>126</v>
      </c>
      <c r="C809" t="s">
        <v>254</v>
      </c>
      <c r="D809" t="s">
        <v>143</v>
      </c>
      <c r="E809" t="s">
        <v>144</v>
      </c>
      <c r="F809" t="s">
        <v>1850</v>
      </c>
      <c r="G809" t="s">
        <v>145</v>
      </c>
      <c r="H809" s="10">
        <v>14</v>
      </c>
    </row>
    <row r="810" spans="1:11" x14ac:dyDescent="0.2">
      <c r="A810" t="s">
        <v>51</v>
      </c>
      <c r="B810" t="s">
        <v>126</v>
      </c>
      <c r="C810" t="s">
        <v>17</v>
      </c>
      <c r="D810" t="s">
        <v>17</v>
      </c>
      <c r="F810" t="s">
        <v>1847</v>
      </c>
      <c r="H810" s="10">
        <v>7.75</v>
      </c>
    </row>
    <row r="811" spans="1:11" x14ac:dyDescent="0.2">
      <c r="A811" t="s">
        <v>51</v>
      </c>
      <c r="B811" t="s">
        <v>126</v>
      </c>
      <c r="C811" t="s">
        <v>33</v>
      </c>
      <c r="D811" t="s">
        <v>163</v>
      </c>
      <c r="F811" t="s">
        <v>1849</v>
      </c>
      <c r="H811" s="10">
        <v>12</v>
      </c>
      <c r="K811" t="s">
        <v>201</v>
      </c>
    </row>
    <row r="812" spans="1:11" x14ac:dyDescent="0.2">
      <c r="A812" t="s">
        <v>51</v>
      </c>
      <c r="B812" t="s">
        <v>126</v>
      </c>
      <c r="C812" t="s">
        <v>33</v>
      </c>
      <c r="D812" t="s">
        <v>163</v>
      </c>
      <c r="F812" t="s">
        <v>1849</v>
      </c>
      <c r="H812" s="10">
        <v>4</v>
      </c>
    </row>
    <row r="813" spans="1:11" x14ac:dyDescent="0.2">
      <c r="A813" t="s">
        <v>51</v>
      </c>
      <c r="B813" t="s">
        <v>126</v>
      </c>
      <c r="C813" t="s">
        <v>19</v>
      </c>
      <c r="D813" t="s">
        <v>19</v>
      </c>
      <c r="F813" t="s">
        <v>1848</v>
      </c>
      <c r="H813" s="10">
        <v>3</v>
      </c>
    </row>
    <row r="814" spans="1:11" x14ac:dyDescent="0.2">
      <c r="A814" t="s">
        <v>51</v>
      </c>
      <c r="B814" t="s">
        <v>126</v>
      </c>
      <c r="C814" t="s">
        <v>123</v>
      </c>
      <c r="D814" t="s">
        <v>123</v>
      </c>
      <c r="E814" t="s">
        <v>22</v>
      </c>
      <c r="F814" t="s">
        <v>22</v>
      </c>
      <c r="G814" t="s">
        <v>23</v>
      </c>
      <c r="H814" s="10">
        <v>5</v>
      </c>
      <c r="I814" t="s">
        <v>24</v>
      </c>
      <c r="K814" t="s">
        <v>202</v>
      </c>
    </row>
    <row r="815" spans="1:11" x14ac:dyDescent="0.2">
      <c r="A815" t="s">
        <v>55</v>
      </c>
      <c r="B815" t="s">
        <v>126</v>
      </c>
      <c r="C815" t="s">
        <v>254</v>
      </c>
      <c r="D815" t="s">
        <v>148</v>
      </c>
      <c r="E815" t="s">
        <v>149</v>
      </c>
      <c r="F815" t="s">
        <v>1850</v>
      </c>
      <c r="G815" t="s">
        <v>145</v>
      </c>
      <c r="H815" s="10">
        <v>2</v>
      </c>
      <c r="K815" t="s">
        <v>202</v>
      </c>
    </row>
    <row r="816" spans="1:11" x14ac:dyDescent="0.2">
      <c r="A816" t="s">
        <v>55</v>
      </c>
      <c r="B816" t="s">
        <v>126</v>
      </c>
      <c r="C816" t="s">
        <v>33</v>
      </c>
      <c r="D816" t="s">
        <v>163</v>
      </c>
      <c r="F816" t="s">
        <v>1849</v>
      </c>
      <c r="H816" s="10">
        <v>11</v>
      </c>
      <c r="K816" t="s">
        <v>203</v>
      </c>
    </row>
    <row r="817" spans="1:11" x14ac:dyDescent="0.2">
      <c r="A817" t="s">
        <v>55</v>
      </c>
      <c r="B817" t="s">
        <v>126</v>
      </c>
      <c r="C817" t="s">
        <v>18</v>
      </c>
      <c r="D817" t="s">
        <v>18</v>
      </c>
      <c r="F817" t="s">
        <v>1848</v>
      </c>
      <c r="H817" s="10">
        <v>2</v>
      </c>
    </row>
    <row r="818" spans="1:11" x14ac:dyDescent="0.2">
      <c r="A818" t="s">
        <v>55</v>
      </c>
      <c r="B818" t="s">
        <v>126</v>
      </c>
      <c r="C818" t="s">
        <v>204</v>
      </c>
      <c r="D818" t="s">
        <v>204</v>
      </c>
      <c r="E818" t="s">
        <v>45</v>
      </c>
      <c r="F818" t="s">
        <v>1849</v>
      </c>
      <c r="G818" t="s">
        <v>23</v>
      </c>
      <c r="H818" s="10">
        <v>2.5</v>
      </c>
      <c r="I818" t="s">
        <v>24</v>
      </c>
      <c r="K818" t="s">
        <v>205</v>
      </c>
    </row>
    <row r="819" spans="1:11" x14ac:dyDescent="0.2">
      <c r="A819" t="s">
        <v>55</v>
      </c>
      <c r="B819" t="s">
        <v>126</v>
      </c>
      <c r="C819" t="s">
        <v>28</v>
      </c>
      <c r="D819" t="s">
        <v>206</v>
      </c>
      <c r="E819" t="s">
        <v>30</v>
      </c>
      <c r="F819" t="s">
        <v>1850</v>
      </c>
      <c r="G819" t="s">
        <v>32</v>
      </c>
      <c r="H819" s="10">
        <v>3.5</v>
      </c>
      <c r="I819" t="s">
        <v>24</v>
      </c>
    </row>
    <row r="820" spans="1:11" x14ac:dyDescent="0.2">
      <c r="A820" t="s">
        <v>55</v>
      </c>
      <c r="B820" t="s">
        <v>126</v>
      </c>
      <c r="C820" t="s">
        <v>159</v>
      </c>
      <c r="D820" t="s">
        <v>160</v>
      </c>
      <c r="E820" t="s">
        <v>161</v>
      </c>
      <c r="F820" t="s">
        <v>1852</v>
      </c>
      <c r="G820" t="s">
        <v>23</v>
      </c>
      <c r="H820" s="10">
        <v>3</v>
      </c>
      <c r="I820" t="s">
        <v>162</v>
      </c>
    </row>
    <row r="821" spans="1:11" x14ac:dyDescent="0.2">
      <c r="A821" t="s">
        <v>55</v>
      </c>
      <c r="B821" t="s">
        <v>126</v>
      </c>
      <c r="C821" t="s">
        <v>118</v>
      </c>
      <c r="D821" t="s">
        <v>118</v>
      </c>
      <c r="E821" t="s">
        <v>119</v>
      </c>
      <c r="F821" t="s">
        <v>1852</v>
      </c>
      <c r="G821" t="s">
        <v>23</v>
      </c>
      <c r="H821" s="10">
        <v>1</v>
      </c>
      <c r="I821" t="s">
        <v>120</v>
      </c>
    </row>
    <row r="822" spans="1:11" x14ac:dyDescent="0.2">
      <c r="A822" t="s">
        <v>55</v>
      </c>
      <c r="B822" t="s">
        <v>126</v>
      </c>
      <c r="C822" t="s">
        <v>159</v>
      </c>
      <c r="D822" t="s">
        <v>159</v>
      </c>
      <c r="E822" t="s">
        <v>187</v>
      </c>
      <c r="F822" t="s">
        <v>1852</v>
      </c>
      <c r="G822" t="s">
        <v>32</v>
      </c>
      <c r="H822" s="10">
        <v>0.5</v>
      </c>
      <c r="I822" t="s">
        <v>162</v>
      </c>
      <c r="J822" t="s">
        <v>188</v>
      </c>
      <c r="K822" t="s">
        <v>1783</v>
      </c>
    </row>
    <row r="823" spans="1:11" x14ac:dyDescent="0.2">
      <c r="A823" t="s">
        <v>55</v>
      </c>
      <c r="B823" t="s">
        <v>126</v>
      </c>
      <c r="C823" t="s">
        <v>18</v>
      </c>
      <c r="D823" t="s">
        <v>18</v>
      </c>
      <c r="F823" t="s">
        <v>1848</v>
      </c>
      <c r="H823" s="10">
        <v>1</v>
      </c>
    </row>
    <row r="824" spans="1:11" x14ac:dyDescent="0.2">
      <c r="A824" t="s">
        <v>55</v>
      </c>
      <c r="B824" t="s">
        <v>126</v>
      </c>
      <c r="C824" t="s">
        <v>65</v>
      </c>
      <c r="D824" t="s">
        <v>65</v>
      </c>
      <c r="E824" t="s">
        <v>66</v>
      </c>
      <c r="F824" t="s">
        <v>66</v>
      </c>
      <c r="G824" t="s">
        <v>23</v>
      </c>
      <c r="H824" s="10">
        <v>5</v>
      </c>
      <c r="I824" t="s">
        <v>24</v>
      </c>
    </row>
    <row r="825" spans="1:11" x14ac:dyDescent="0.2">
      <c r="A825" t="s">
        <v>55</v>
      </c>
      <c r="B825" t="s">
        <v>126</v>
      </c>
      <c r="C825" t="s">
        <v>19</v>
      </c>
      <c r="D825" t="s">
        <v>19</v>
      </c>
      <c r="F825" t="s">
        <v>1848</v>
      </c>
      <c r="H825" s="10">
        <v>4</v>
      </c>
    </row>
    <row r="826" spans="1:11" x14ac:dyDescent="0.2">
      <c r="A826" t="s">
        <v>55</v>
      </c>
      <c r="B826" t="s">
        <v>126</v>
      </c>
      <c r="C826" t="s">
        <v>17</v>
      </c>
      <c r="D826" t="s">
        <v>17</v>
      </c>
      <c r="F826" t="s">
        <v>1847</v>
      </c>
      <c r="H826" s="10">
        <v>11.75</v>
      </c>
    </row>
    <row r="827" spans="1:11" x14ac:dyDescent="0.2">
      <c r="A827" t="s">
        <v>55</v>
      </c>
      <c r="B827" t="s">
        <v>126</v>
      </c>
      <c r="C827" t="s">
        <v>18</v>
      </c>
      <c r="D827" t="s">
        <v>18</v>
      </c>
      <c r="F827" t="s">
        <v>1848</v>
      </c>
      <c r="H827" s="10">
        <v>3</v>
      </c>
      <c r="K827" t="s">
        <v>152</v>
      </c>
    </row>
    <row r="828" spans="1:11" x14ac:dyDescent="0.2">
      <c r="A828" t="s">
        <v>56</v>
      </c>
      <c r="B828" t="s">
        <v>126</v>
      </c>
      <c r="C828" t="s">
        <v>17</v>
      </c>
      <c r="D828" t="s">
        <v>17</v>
      </c>
      <c r="F828" t="s">
        <v>1847</v>
      </c>
      <c r="H828" s="10">
        <v>11.75</v>
      </c>
    </row>
    <row r="829" spans="1:11" x14ac:dyDescent="0.2">
      <c r="A829" t="s">
        <v>56</v>
      </c>
      <c r="B829" t="s">
        <v>126</v>
      </c>
      <c r="C829" t="s">
        <v>20</v>
      </c>
      <c r="D829" t="s">
        <v>20</v>
      </c>
      <c r="F829" t="s">
        <v>1848</v>
      </c>
      <c r="H829" s="10">
        <v>5</v>
      </c>
    </row>
    <row r="830" spans="1:11" x14ac:dyDescent="0.2">
      <c r="A830" t="s">
        <v>56</v>
      </c>
      <c r="B830" t="s">
        <v>126</v>
      </c>
      <c r="C830" t="s">
        <v>19</v>
      </c>
      <c r="D830" t="s">
        <v>19</v>
      </c>
      <c r="F830" t="s">
        <v>1848</v>
      </c>
      <c r="H830" s="10">
        <v>6.5</v>
      </c>
    </row>
    <row r="831" spans="1:11" x14ac:dyDescent="0.2">
      <c r="A831" t="s">
        <v>56</v>
      </c>
      <c r="B831" t="s">
        <v>126</v>
      </c>
      <c r="C831" t="s">
        <v>159</v>
      </c>
      <c r="D831" t="s">
        <v>159</v>
      </c>
      <c r="E831" t="s">
        <v>187</v>
      </c>
      <c r="F831" t="s">
        <v>1852</v>
      </c>
      <c r="G831" t="s">
        <v>32</v>
      </c>
      <c r="H831" s="10">
        <v>2.5</v>
      </c>
      <c r="I831" t="s">
        <v>162</v>
      </c>
      <c r="J831" t="s">
        <v>188</v>
      </c>
      <c r="K831" t="s">
        <v>207</v>
      </c>
    </row>
    <row r="832" spans="1:11" x14ac:dyDescent="0.2">
      <c r="A832" t="s">
        <v>56</v>
      </c>
      <c r="B832" t="s">
        <v>126</v>
      </c>
      <c r="C832" t="s">
        <v>208</v>
      </c>
      <c r="D832" t="s">
        <v>208</v>
      </c>
      <c r="E832" t="s">
        <v>27</v>
      </c>
      <c r="F832" t="s">
        <v>27</v>
      </c>
      <c r="G832" t="s">
        <v>23</v>
      </c>
      <c r="H832" s="10">
        <v>4</v>
      </c>
      <c r="I832" t="s">
        <v>24</v>
      </c>
    </row>
    <row r="833" spans="1:11" x14ac:dyDescent="0.2">
      <c r="A833" t="s">
        <v>56</v>
      </c>
      <c r="B833" t="s">
        <v>126</v>
      </c>
      <c r="C833" t="s">
        <v>18</v>
      </c>
      <c r="D833" t="s">
        <v>18</v>
      </c>
      <c r="F833" t="s">
        <v>1848</v>
      </c>
      <c r="H833" s="10">
        <v>5</v>
      </c>
      <c r="K833" t="s">
        <v>137</v>
      </c>
    </row>
    <row r="834" spans="1:11" x14ac:dyDescent="0.2">
      <c r="A834" t="s">
        <v>56</v>
      </c>
      <c r="B834" t="s">
        <v>126</v>
      </c>
      <c r="C834" t="s">
        <v>118</v>
      </c>
      <c r="D834" t="s">
        <v>118</v>
      </c>
      <c r="E834" t="s">
        <v>119</v>
      </c>
      <c r="F834" t="s">
        <v>1852</v>
      </c>
      <c r="G834" t="s">
        <v>23</v>
      </c>
      <c r="H834" s="10">
        <v>4</v>
      </c>
      <c r="I834" t="s">
        <v>120</v>
      </c>
      <c r="K834" t="s">
        <v>209</v>
      </c>
    </row>
    <row r="835" spans="1:11" x14ac:dyDescent="0.2">
      <c r="A835" t="s">
        <v>56</v>
      </c>
      <c r="B835" t="s">
        <v>126</v>
      </c>
      <c r="C835" t="s">
        <v>41</v>
      </c>
      <c r="D835" t="s">
        <v>41</v>
      </c>
      <c r="E835" t="s">
        <v>42</v>
      </c>
      <c r="F835" t="s">
        <v>1850</v>
      </c>
      <c r="G835" t="s">
        <v>23</v>
      </c>
      <c r="H835" s="10">
        <v>2</v>
      </c>
    </row>
    <row r="836" spans="1:11" x14ac:dyDescent="0.2">
      <c r="A836" t="s">
        <v>60</v>
      </c>
      <c r="B836" t="s">
        <v>126</v>
      </c>
      <c r="C836" t="s">
        <v>17</v>
      </c>
      <c r="D836" t="s">
        <v>17</v>
      </c>
      <c r="F836" t="s">
        <v>1847</v>
      </c>
      <c r="H836" s="10">
        <v>15.5</v>
      </c>
    </row>
    <row r="837" spans="1:11" x14ac:dyDescent="0.2">
      <c r="A837" t="s">
        <v>60</v>
      </c>
      <c r="B837" t="s">
        <v>126</v>
      </c>
      <c r="C837" t="s">
        <v>20</v>
      </c>
      <c r="D837" t="s">
        <v>20</v>
      </c>
      <c r="F837" t="s">
        <v>1848</v>
      </c>
      <c r="H837" s="10">
        <v>4</v>
      </c>
    </row>
    <row r="838" spans="1:11" x14ac:dyDescent="0.2">
      <c r="A838" t="s">
        <v>60</v>
      </c>
      <c r="B838" t="s">
        <v>126</v>
      </c>
      <c r="C838" t="s">
        <v>112</v>
      </c>
      <c r="D838" t="s">
        <v>112</v>
      </c>
      <c r="E838" t="s">
        <v>113</v>
      </c>
      <c r="F838" t="s">
        <v>1851</v>
      </c>
      <c r="G838" t="s">
        <v>23</v>
      </c>
      <c r="H838" s="10">
        <v>2</v>
      </c>
      <c r="I838" t="s">
        <v>114</v>
      </c>
      <c r="K838" t="s">
        <v>174</v>
      </c>
    </row>
    <row r="839" spans="1:11" x14ac:dyDescent="0.2">
      <c r="A839" t="s">
        <v>60</v>
      </c>
      <c r="B839" t="s">
        <v>126</v>
      </c>
      <c r="C839" t="s">
        <v>153</v>
      </c>
      <c r="D839" t="s">
        <v>153</v>
      </c>
      <c r="E839" t="s">
        <v>154</v>
      </c>
      <c r="F839" t="s">
        <v>1850</v>
      </c>
      <c r="G839" t="s">
        <v>145</v>
      </c>
      <c r="H839" s="10">
        <v>1</v>
      </c>
      <c r="I839" t="s">
        <v>24</v>
      </c>
    </row>
    <row r="840" spans="1:11" x14ac:dyDescent="0.2">
      <c r="A840" t="s">
        <v>60</v>
      </c>
      <c r="B840" t="s">
        <v>126</v>
      </c>
      <c r="C840" t="s">
        <v>254</v>
      </c>
      <c r="D840" t="s">
        <v>148</v>
      </c>
      <c r="E840" t="s">
        <v>149</v>
      </c>
      <c r="F840" t="s">
        <v>1850</v>
      </c>
      <c r="G840" t="s">
        <v>145</v>
      </c>
      <c r="H840" s="10">
        <v>2.5</v>
      </c>
    </row>
    <row r="841" spans="1:11" x14ac:dyDescent="0.2">
      <c r="A841" t="s">
        <v>60</v>
      </c>
      <c r="B841" t="s">
        <v>126</v>
      </c>
      <c r="C841" t="s">
        <v>176</v>
      </c>
      <c r="D841" t="s">
        <v>176</v>
      </c>
      <c r="E841" t="s">
        <v>177</v>
      </c>
      <c r="F841" t="s">
        <v>1850</v>
      </c>
      <c r="G841" t="s">
        <v>145</v>
      </c>
      <c r="H841" s="10">
        <v>0.5</v>
      </c>
      <c r="I841" t="s">
        <v>24</v>
      </c>
    </row>
    <row r="842" spans="1:11" x14ac:dyDescent="0.2">
      <c r="A842" t="s">
        <v>60</v>
      </c>
      <c r="B842" t="s">
        <v>126</v>
      </c>
      <c r="C842" t="s">
        <v>33</v>
      </c>
      <c r="D842" t="s">
        <v>163</v>
      </c>
      <c r="F842" t="s">
        <v>1849</v>
      </c>
      <c r="H842" s="10">
        <v>4</v>
      </c>
      <c r="K842" t="s">
        <v>203</v>
      </c>
    </row>
    <row r="843" spans="1:11" x14ac:dyDescent="0.2">
      <c r="A843" t="s">
        <v>60</v>
      </c>
      <c r="B843" t="s">
        <v>126</v>
      </c>
      <c r="C843" t="s">
        <v>122</v>
      </c>
      <c r="D843" t="s">
        <v>122</v>
      </c>
      <c r="E843" t="s">
        <v>27</v>
      </c>
      <c r="F843" t="s">
        <v>27</v>
      </c>
      <c r="G843" t="s">
        <v>23</v>
      </c>
      <c r="H843" s="10">
        <v>2</v>
      </c>
      <c r="I843" t="s">
        <v>24</v>
      </c>
      <c r="K843" t="s">
        <v>210</v>
      </c>
    </row>
    <row r="844" spans="1:11" x14ac:dyDescent="0.2">
      <c r="A844" t="s">
        <v>60</v>
      </c>
      <c r="B844" t="s">
        <v>126</v>
      </c>
      <c r="C844" t="s">
        <v>65</v>
      </c>
      <c r="D844" t="s">
        <v>65</v>
      </c>
      <c r="E844" t="s">
        <v>66</v>
      </c>
      <c r="F844" t="s">
        <v>66</v>
      </c>
      <c r="G844" t="s">
        <v>23</v>
      </c>
      <c r="H844" s="10">
        <v>4.5</v>
      </c>
      <c r="I844" t="s">
        <v>24</v>
      </c>
    </row>
    <row r="845" spans="1:11" x14ac:dyDescent="0.2">
      <c r="A845" t="s">
        <v>60</v>
      </c>
      <c r="B845" t="s">
        <v>126</v>
      </c>
      <c r="C845" t="s">
        <v>159</v>
      </c>
      <c r="D845" t="s">
        <v>159</v>
      </c>
      <c r="E845" t="s">
        <v>187</v>
      </c>
      <c r="F845" t="s">
        <v>1852</v>
      </c>
      <c r="G845" t="s">
        <v>32</v>
      </c>
      <c r="H845" s="10">
        <v>3</v>
      </c>
      <c r="I845" t="s">
        <v>162</v>
      </c>
      <c r="J845" t="s">
        <v>188</v>
      </c>
      <c r="K845" t="s">
        <v>211</v>
      </c>
    </row>
    <row r="846" spans="1:11" x14ac:dyDescent="0.2">
      <c r="A846" t="s">
        <v>60</v>
      </c>
      <c r="B846" t="s">
        <v>126</v>
      </c>
      <c r="C846" t="s">
        <v>46</v>
      </c>
      <c r="D846" t="s">
        <v>46</v>
      </c>
      <c r="F846" t="s">
        <v>1848</v>
      </c>
      <c r="H846" s="10">
        <v>7.75</v>
      </c>
      <c r="K846" t="s">
        <v>212</v>
      </c>
    </row>
    <row r="847" spans="1:11" x14ac:dyDescent="0.2">
      <c r="A847" t="s">
        <v>60</v>
      </c>
      <c r="B847" t="s">
        <v>126</v>
      </c>
      <c r="C847" t="s">
        <v>213</v>
      </c>
      <c r="D847" t="s">
        <v>213</v>
      </c>
      <c r="E847" t="s">
        <v>59</v>
      </c>
      <c r="F847" t="s">
        <v>59</v>
      </c>
      <c r="G847" t="s">
        <v>23</v>
      </c>
      <c r="H847" s="10">
        <v>2.5</v>
      </c>
      <c r="I847" t="s">
        <v>24</v>
      </c>
      <c r="K847" t="s">
        <v>214</v>
      </c>
    </row>
    <row r="848" spans="1:11" x14ac:dyDescent="0.2">
      <c r="A848" t="s">
        <v>60</v>
      </c>
      <c r="B848" t="s">
        <v>126</v>
      </c>
      <c r="C848" t="s">
        <v>19</v>
      </c>
      <c r="D848" t="s">
        <v>19</v>
      </c>
      <c r="F848" t="s">
        <v>1848</v>
      </c>
      <c r="H848" s="10">
        <v>3.5</v>
      </c>
    </row>
    <row r="849" spans="1:11" x14ac:dyDescent="0.2">
      <c r="A849" t="s">
        <v>60</v>
      </c>
      <c r="B849" t="s">
        <v>126</v>
      </c>
      <c r="C849" t="s">
        <v>215</v>
      </c>
      <c r="D849" t="s">
        <v>215</v>
      </c>
      <c r="E849" t="s">
        <v>216</v>
      </c>
      <c r="F849" t="s">
        <v>1850</v>
      </c>
      <c r="G849" t="s">
        <v>32</v>
      </c>
      <c r="H849" s="10">
        <v>1</v>
      </c>
      <c r="I849" t="s">
        <v>217</v>
      </c>
    </row>
    <row r="850" spans="1:11" x14ac:dyDescent="0.2">
      <c r="A850" t="s">
        <v>67</v>
      </c>
      <c r="B850" t="s">
        <v>126</v>
      </c>
      <c r="C850" t="s">
        <v>33</v>
      </c>
      <c r="D850" t="s">
        <v>163</v>
      </c>
      <c r="F850" t="s">
        <v>1849</v>
      </c>
      <c r="H850" s="10">
        <v>20</v>
      </c>
      <c r="K850" t="s">
        <v>203</v>
      </c>
    </row>
    <row r="851" spans="1:11" x14ac:dyDescent="0.2">
      <c r="A851" t="s">
        <v>67</v>
      </c>
      <c r="B851" t="s">
        <v>126</v>
      </c>
      <c r="C851" t="s">
        <v>33</v>
      </c>
      <c r="D851" t="s">
        <v>163</v>
      </c>
      <c r="F851" t="s">
        <v>1849</v>
      </c>
      <c r="H851" s="10">
        <v>1</v>
      </c>
    </row>
    <row r="852" spans="1:11" x14ac:dyDescent="0.2">
      <c r="A852" t="s">
        <v>67</v>
      </c>
      <c r="B852" t="s">
        <v>126</v>
      </c>
      <c r="C852" t="s">
        <v>20</v>
      </c>
      <c r="D852" t="s">
        <v>20</v>
      </c>
      <c r="F852" t="s">
        <v>1848</v>
      </c>
      <c r="H852" s="10">
        <v>5</v>
      </c>
    </row>
    <row r="853" spans="1:11" x14ac:dyDescent="0.2">
      <c r="A853" t="s">
        <v>67</v>
      </c>
      <c r="B853" t="s">
        <v>126</v>
      </c>
      <c r="C853" t="s">
        <v>112</v>
      </c>
      <c r="D853" t="s">
        <v>112</v>
      </c>
      <c r="E853" t="s">
        <v>113</v>
      </c>
      <c r="F853" t="s">
        <v>1851</v>
      </c>
      <c r="G853" t="s">
        <v>23</v>
      </c>
      <c r="H853" s="10">
        <v>1.5</v>
      </c>
      <c r="I853" t="s">
        <v>114</v>
      </c>
      <c r="K853" t="s">
        <v>174</v>
      </c>
    </row>
    <row r="854" spans="1:11" x14ac:dyDescent="0.2">
      <c r="A854" t="s">
        <v>67</v>
      </c>
      <c r="B854" t="s">
        <v>126</v>
      </c>
      <c r="C854" t="s">
        <v>18</v>
      </c>
      <c r="D854" t="s">
        <v>18</v>
      </c>
      <c r="F854" t="s">
        <v>1848</v>
      </c>
      <c r="H854" s="10">
        <v>2.75</v>
      </c>
      <c r="K854" t="s">
        <v>218</v>
      </c>
    </row>
    <row r="855" spans="1:11" x14ac:dyDescent="0.2">
      <c r="A855" t="s">
        <v>67</v>
      </c>
      <c r="B855" t="s">
        <v>126</v>
      </c>
      <c r="C855" t="s">
        <v>21</v>
      </c>
      <c r="D855" t="s">
        <v>21</v>
      </c>
      <c r="E855" t="s">
        <v>22</v>
      </c>
      <c r="F855" t="s">
        <v>22</v>
      </c>
      <c r="G855" t="s">
        <v>23</v>
      </c>
      <c r="H855" s="10">
        <v>1</v>
      </c>
      <c r="I855" t="s">
        <v>24</v>
      </c>
      <c r="K855" t="s">
        <v>218</v>
      </c>
    </row>
    <row r="856" spans="1:11" x14ac:dyDescent="0.2">
      <c r="A856" t="s">
        <v>67</v>
      </c>
      <c r="B856" t="s">
        <v>126</v>
      </c>
      <c r="C856" t="s">
        <v>65</v>
      </c>
      <c r="D856" t="s">
        <v>65</v>
      </c>
      <c r="E856" t="s">
        <v>66</v>
      </c>
      <c r="F856" t="s">
        <v>66</v>
      </c>
      <c r="G856" t="s">
        <v>23</v>
      </c>
      <c r="H856" s="10">
        <v>2.5</v>
      </c>
      <c r="I856" t="s">
        <v>24</v>
      </c>
      <c r="K856" t="s">
        <v>219</v>
      </c>
    </row>
    <row r="857" spans="1:11" x14ac:dyDescent="0.2">
      <c r="A857" t="s">
        <v>67</v>
      </c>
      <c r="B857" t="s">
        <v>126</v>
      </c>
      <c r="C857" t="s">
        <v>254</v>
      </c>
      <c r="D857" t="s">
        <v>220</v>
      </c>
      <c r="E857" t="s">
        <v>149</v>
      </c>
      <c r="F857" t="s">
        <v>1850</v>
      </c>
      <c r="G857" t="s">
        <v>145</v>
      </c>
      <c r="H857" s="10">
        <v>2.5</v>
      </c>
      <c r="K857" t="s">
        <v>221</v>
      </c>
    </row>
    <row r="858" spans="1:11" x14ac:dyDescent="0.2">
      <c r="A858" t="s">
        <v>67</v>
      </c>
      <c r="B858" t="s">
        <v>126</v>
      </c>
      <c r="C858" t="s">
        <v>176</v>
      </c>
      <c r="D858" t="s">
        <v>176</v>
      </c>
      <c r="E858" t="s">
        <v>177</v>
      </c>
      <c r="F858" t="s">
        <v>1850</v>
      </c>
      <c r="G858" t="s">
        <v>145</v>
      </c>
      <c r="H858" s="10">
        <v>3</v>
      </c>
      <c r="I858" t="s">
        <v>24</v>
      </c>
      <c r="K858" t="s">
        <v>222</v>
      </c>
    </row>
    <row r="859" spans="1:11" x14ac:dyDescent="0.2">
      <c r="A859" t="s">
        <v>67</v>
      </c>
      <c r="B859" t="s">
        <v>126</v>
      </c>
      <c r="C859" t="s">
        <v>26</v>
      </c>
      <c r="D859" t="s">
        <v>26</v>
      </c>
      <c r="E859" t="s">
        <v>27</v>
      </c>
      <c r="F859" t="s">
        <v>27</v>
      </c>
      <c r="G859" t="s">
        <v>23</v>
      </c>
      <c r="H859" s="10">
        <v>3</v>
      </c>
      <c r="I859" t="s">
        <v>24</v>
      </c>
      <c r="K859" t="s">
        <v>222</v>
      </c>
    </row>
    <row r="860" spans="1:11" x14ac:dyDescent="0.2">
      <c r="A860" t="s">
        <v>67</v>
      </c>
      <c r="B860" t="s">
        <v>126</v>
      </c>
      <c r="C860" t="s">
        <v>19</v>
      </c>
      <c r="D860" t="s">
        <v>19</v>
      </c>
      <c r="F860" t="s">
        <v>1848</v>
      </c>
      <c r="H860" s="10">
        <v>3</v>
      </c>
      <c r="K860" t="s">
        <v>222</v>
      </c>
    </row>
    <row r="861" spans="1:11" x14ac:dyDescent="0.2">
      <c r="A861" t="s">
        <v>67</v>
      </c>
      <c r="B861" t="s">
        <v>126</v>
      </c>
      <c r="C861" t="s">
        <v>17</v>
      </c>
      <c r="D861" t="s">
        <v>17</v>
      </c>
      <c r="F861" t="s">
        <v>1847</v>
      </c>
      <c r="H861" s="10">
        <v>7.75</v>
      </c>
      <c r="K861" t="s">
        <v>222</v>
      </c>
    </row>
    <row r="862" spans="1:11" x14ac:dyDescent="0.2">
      <c r="A862" t="s">
        <v>68</v>
      </c>
      <c r="B862" t="s">
        <v>126</v>
      </c>
      <c r="C862" t="s">
        <v>33</v>
      </c>
      <c r="D862" t="s">
        <v>163</v>
      </c>
      <c r="F862" t="s">
        <v>1849</v>
      </c>
      <c r="H862" s="10">
        <v>12</v>
      </c>
      <c r="K862" t="s">
        <v>223</v>
      </c>
    </row>
    <row r="863" spans="1:11" x14ac:dyDescent="0.2">
      <c r="A863" t="s">
        <v>68</v>
      </c>
      <c r="B863" t="s">
        <v>126</v>
      </c>
      <c r="C863" t="s">
        <v>40</v>
      </c>
      <c r="D863" t="s">
        <v>40</v>
      </c>
      <c r="F863" t="s">
        <v>1848</v>
      </c>
      <c r="H863" s="10">
        <v>1</v>
      </c>
    </row>
    <row r="864" spans="1:11" x14ac:dyDescent="0.2">
      <c r="A864" t="s">
        <v>68</v>
      </c>
      <c r="B864" t="s">
        <v>126</v>
      </c>
      <c r="C864" t="s">
        <v>254</v>
      </c>
      <c r="D864" t="s">
        <v>148</v>
      </c>
      <c r="E864" t="s">
        <v>149</v>
      </c>
      <c r="F864" t="s">
        <v>1850</v>
      </c>
      <c r="G864" t="s">
        <v>145</v>
      </c>
      <c r="H864" s="10">
        <v>1.5</v>
      </c>
    </row>
    <row r="865" spans="1:11" x14ac:dyDescent="0.2">
      <c r="A865" t="s">
        <v>68</v>
      </c>
      <c r="B865" t="s">
        <v>126</v>
      </c>
      <c r="C865" t="s">
        <v>20</v>
      </c>
      <c r="D865" t="s">
        <v>20</v>
      </c>
      <c r="F865" t="s">
        <v>1848</v>
      </c>
      <c r="H865" s="10">
        <v>3</v>
      </c>
    </row>
    <row r="866" spans="1:11" x14ac:dyDescent="0.2">
      <c r="A866" t="s">
        <v>68</v>
      </c>
      <c r="B866" t="s">
        <v>126</v>
      </c>
      <c r="C866" t="s">
        <v>18</v>
      </c>
      <c r="D866" t="s">
        <v>18</v>
      </c>
      <c r="F866" t="s">
        <v>1848</v>
      </c>
      <c r="H866" s="10">
        <v>4</v>
      </c>
      <c r="K866" t="s">
        <v>152</v>
      </c>
    </row>
    <row r="867" spans="1:11" x14ac:dyDescent="0.2">
      <c r="A867" t="s">
        <v>68</v>
      </c>
      <c r="B867" t="s">
        <v>126</v>
      </c>
      <c r="C867" t="s">
        <v>65</v>
      </c>
      <c r="D867" t="s">
        <v>65</v>
      </c>
      <c r="E867" t="s">
        <v>66</v>
      </c>
      <c r="F867" t="s">
        <v>66</v>
      </c>
      <c r="G867" t="s">
        <v>23</v>
      </c>
      <c r="H867" s="10">
        <v>2.75</v>
      </c>
      <c r="I867" t="s">
        <v>24</v>
      </c>
      <c r="K867" t="s">
        <v>224</v>
      </c>
    </row>
    <row r="868" spans="1:11" x14ac:dyDescent="0.2">
      <c r="A868" t="s">
        <v>68</v>
      </c>
      <c r="B868" t="s">
        <v>126</v>
      </c>
      <c r="C868" t="s">
        <v>153</v>
      </c>
      <c r="D868" t="s">
        <v>225</v>
      </c>
      <c r="E868" t="s">
        <v>154</v>
      </c>
      <c r="F868" t="s">
        <v>1850</v>
      </c>
      <c r="G868" t="s">
        <v>145</v>
      </c>
      <c r="H868" s="10">
        <v>4</v>
      </c>
      <c r="I868" t="s">
        <v>24</v>
      </c>
    </row>
    <row r="869" spans="1:11" x14ac:dyDescent="0.2">
      <c r="A869" t="s">
        <v>68</v>
      </c>
      <c r="B869" t="s">
        <v>126</v>
      </c>
      <c r="C869" t="s">
        <v>159</v>
      </c>
      <c r="D869" t="s">
        <v>160</v>
      </c>
      <c r="E869" t="s">
        <v>161</v>
      </c>
      <c r="F869" t="s">
        <v>1852</v>
      </c>
      <c r="G869" t="s">
        <v>23</v>
      </c>
      <c r="H869" s="10">
        <v>2.5</v>
      </c>
      <c r="I869" t="s">
        <v>162</v>
      </c>
    </row>
    <row r="870" spans="1:11" x14ac:dyDescent="0.2">
      <c r="A870" t="s">
        <v>68</v>
      </c>
      <c r="B870" t="s">
        <v>126</v>
      </c>
      <c r="C870" t="s">
        <v>26</v>
      </c>
      <c r="D870" t="s">
        <v>26</v>
      </c>
      <c r="E870" t="s">
        <v>27</v>
      </c>
      <c r="F870" t="s">
        <v>27</v>
      </c>
      <c r="G870" t="s">
        <v>23</v>
      </c>
      <c r="H870" s="10">
        <v>4</v>
      </c>
      <c r="I870" t="s">
        <v>24</v>
      </c>
    </row>
    <row r="871" spans="1:11" x14ac:dyDescent="0.2">
      <c r="A871" t="s">
        <v>68</v>
      </c>
      <c r="B871" t="s">
        <v>126</v>
      </c>
      <c r="C871" t="s">
        <v>215</v>
      </c>
      <c r="D871" t="s">
        <v>226</v>
      </c>
      <c r="E871" t="s">
        <v>216</v>
      </c>
      <c r="F871" t="s">
        <v>1850</v>
      </c>
      <c r="G871" t="s">
        <v>32</v>
      </c>
      <c r="H871" s="10">
        <v>3</v>
      </c>
      <c r="I871" t="s">
        <v>217</v>
      </c>
    </row>
    <row r="872" spans="1:11" x14ac:dyDescent="0.2">
      <c r="A872" t="s">
        <v>68</v>
      </c>
      <c r="B872" t="s">
        <v>126</v>
      </c>
      <c r="C872" t="s">
        <v>159</v>
      </c>
      <c r="D872" t="s">
        <v>159</v>
      </c>
      <c r="E872" t="s">
        <v>187</v>
      </c>
      <c r="F872" t="s">
        <v>1852</v>
      </c>
      <c r="G872" t="s">
        <v>32</v>
      </c>
      <c r="H872" s="10">
        <v>2.5</v>
      </c>
      <c r="I872" t="s">
        <v>162</v>
      </c>
      <c r="J872" t="s">
        <v>188</v>
      </c>
      <c r="K872" t="s">
        <v>1784</v>
      </c>
    </row>
    <row r="873" spans="1:11" x14ac:dyDescent="0.2">
      <c r="A873" t="s">
        <v>68</v>
      </c>
      <c r="B873" t="s">
        <v>126</v>
      </c>
      <c r="C873" t="s">
        <v>19</v>
      </c>
      <c r="D873" t="s">
        <v>19</v>
      </c>
      <c r="F873" t="s">
        <v>1848</v>
      </c>
      <c r="H873" s="10">
        <v>7</v>
      </c>
      <c r="K873" t="s">
        <v>227</v>
      </c>
    </row>
    <row r="874" spans="1:11" x14ac:dyDescent="0.2">
      <c r="A874" t="s">
        <v>68</v>
      </c>
      <c r="B874" t="s">
        <v>126</v>
      </c>
      <c r="C874" t="s">
        <v>112</v>
      </c>
      <c r="D874" t="s">
        <v>112</v>
      </c>
      <c r="E874" t="s">
        <v>113</v>
      </c>
      <c r="F874" t="s">
        <v>1851</v>
      </c>
      <c r="G874" t="s">
        <v>23</v>
      </c>
      <c r="H874" s="10">
        <v>6</v>
      </c>
      <c r="I874" t="s">
        <v>114</v>
      </c>
      <c r="K874" t="s">
        <v>227</v>
      </c>
    </row>
    <row r="875" spans="1:11" x14ac:dyDescent="0.2">
      <c r="A875" t="s">
        <v>69</v>
      </c>
      <c r="B875" t="s">
        <v>126</v>
      </c>
      <c r="C875" t="s">
        <v>17</v>
      </c>
      <c r="D875" t="s">
        <v>17</v>
      </c>
      <c r="F875" t="s">
        <v>1847</v>
      </c>
      <c r="H875" s="10">
        <v>7.75</v>
      </c>
    </row>
    <row r="876" spans="1:11" x14ac:dyDescent="0.2">
      <c r="A876" t="s">
        <v>69</v>
      </c>
      <c r="B876" t="s">
        <v>126</v>
      </c>
      <c r="C876" t="s">
        <v>153</v>
      </c>
      <c r="D876" t="s">
        <v>153</v>
      </c>
      <c r="E876" t="s">
        <v>154</v>
      </c>
      <c r="F876" t="s">
        <v>1850</v>
      </c>
      <c r="G876" t="s">
        <v>145</v>
      </c>
      <c r="H876" s="10">
        <v>3</v>
      </c>
      <c r="I876" t="s">
        <v>24</v>
      </c>
    </row>
    <row r="877" spans="1:11" x14ac:dyDescent="0.2">
      <c r="A877" t="s">
        <v>69</v>
      </c>
      <c r="B877" t="s">
        <v>126</v>
      </c>
      <c r="C877" t="s">
        <v>176</v>
      </c>
      <c r="D877" t="s">
        <v>176</v>
      </c>
      <c r="E877" t="s">
        <v>177</v>
      </c>
      <c r="F877" t="s">
        <v>1850</v>
      </c>
      <c r="G877" t="s">
        <v>145</v>
      </c>
      <c r="H877" s="10">
        <v>5</v>
      </c>
      <c r="I877" t="s">
        <v>24</v>
      </c>
      <c r="K877" t="s">
        <v>228</v>
      </c>
    </row>
    <row r="878" spans="1:11" x14ac:dyDescent="0.2">
      <c r="A878" t="s">
        <v>69</v>
      </c>
      <c r="B878" t="s">
        <v>126</v>
      </c>
      <c r="C878" t="s">
        <v>159</v>
      </c>
      <c r="D878" t="s">
        <v>159</v>
      </c>
      <c r="E878" t="s">
        <v>187</v>
      </c>
      <c r="F878" t="s">
        <v>1852</v>
      </c>
      <c r="G878" t="s">
        <v>32</v>
      </c>
      <c r="H878" s="10">
        <v>3</v>
      </c>
      <c r="I878" t="s">
        <v>162</v>
      </c>
      <c r="J878" t="s">
        <v>188</v>
      </c>
      <c r="K878" t="s">
        <v>229</v>
      </c>
    </row>
    <row r="879" spans="1:11" x14ac:dyDescent="0.2">
      <c r="A879" t="s">
        <v>69</v>
      </c>
      <c r="B879" t="s">
        <v>126</v>
      </c>
      <c r="C879" t="s">
        <v>141</v>
      </c>
      <c r="D879" t="s">
        <v>141</v>
      </c>
      <c r="E879" t="s">
        <v>119</v>
      </c>
      <c r="F879" t="s">
        <v>1852</v>
      </c>
      <c r="G879" t="s">
        <v>23</v>
      </c>
      <c r="H879" s="10">
        <v>1</v>
      </c>
      <c r="I879" t="s">
        <v>120</v>
      </c>
      <c r="K879" t="s">
        <v>167</v>
      </c>
    </row>
    <row r="880" spans="1:11" x14ac:dyDescent="0.2">
      <c r="A880" t="s">
        <v>69</v>
      </c>
      <c r="B880" t="s">
        <v>126</v>
      </c>
      <c r="C880" t="s">
        <v>213</v>
      </c>
      <c r="D880" t="s">
        <v>213</v>
      </c>
      <c r="E880" t="s">
        <v>59</v>
      </c>
      <c r="F880" t="s">
        <v>59</v>
      </c>
      <c r="G880" t="s">
        <v>23</v>
      </c>
      <c r="H880" s="10">
        <v>2</v>
      </c>
      <c r="I880" t="s">
        <v>24</v>
      </c>
    </row>
    <row r="881" spans="1:11" x14ac:dyDescent="0.2">
      <c r="A881" t="s">
        <v>69</v>
      </c>
      <c r="B881" t="s">
        <v>126</v>
      </c>
      <c r="C881" t="s">
        <v>33</v>
      </c>
      <c r="D881" t="s">
        <v>163</v>
      </c>
      <c r="F881" t="s">
        <v>1849</v>
      </c>
      <c r="H881" s="10">
        <v>2.5</v>
      </c>
      <c r="K881" t="s">
        <v>230</v>
      </c>
    </row>
    <row r="882" spans="1:11" x14ac:dyDescent="0.2">
      <c r="A882" t="s">
        <v>69</v>
      </c>
      <c r="B882" t="s">
        <v>126</v>
      </c>
      <c r="C882" t="s">
        <v>33</v>
      </c>
      <c r="D882" t="s">
        <v>190</v>
      </c>
      <c r="E882" t="s">
        <v>191</v>
      </c>
      <c r="F882" t="s">
        <v>1849</v>
      </c>
      <c r="G882" t="s">
        <v>1215</v>
      </c>
      <c r="H882" s="10">
        <v>3</v>
      </c>
      <c r="I882" t="s">
        <v>193</v>
      </c>
      <c r="K882" t="s">
        <v>231</v>
      </c>
    </row>
    <row r="883" spans="1:11" x14ac:dyDescent="0.2">
      <c r="A883" t="s">
        <v>69</v>
      </c>
      <c r="B883" t="s">
        <v>126</v>
      </c>
      <c r="C883" t="s">
        <v>254</v>
      </c>
      <c r="D883" t="s">
        <v>148</v>
      </c>
      <c r="E883" t="s">
        <v>149</v>
      </c>
      <c r="F883" t="s">
        <v>1850</v>
      </c>
      <c r="G883" t="s">
        <v>145</v>
      </c>
      <c r="H883" s="10">
        <v>3.5</v>
      </c>
      <c r="K883" t="s">
        <v>232</v>
      </c>
    </row>
    <row r="884" spans="1:11" x14ac:dyDescent="0.2">
      <c r="A884" t="s">
        <v>69</v>
      </c>
      <c r="B884" t="s">
        <v>126</v>
      </c>
      <c r="C884" t="s">
        <v>159</v>
      </c>
      <c r="D884" t="s">
        <v>160</v>
      </c>
      <c r="E884" t="s">
        <v>161</v>
      </c>
      <c r="F884" t="s">
        <v>1852</v>
      </c>
      <c r="G884" t="s">
        <v>23</v>
      </c>
      <c r="H884" s="10">
        <v>3</v>
      </c>
      <c r="I884" t="s">
        <v>162</v>
      </c>
    </row>
    <row r="885" spans="1:11" x14ac:dyDescent="0.2">
      <c r="A885" t="s">
        <v>69</v>
      </c>
      <c r="B885" t="s">
        <v>126</v>
      </c>
      <c r="C885" t="s">
        <v>20</v>
      </c>
      <c r="D885" t="s">
        <v>20</v>
      </c>
      <c r="F885" t="s">
        <v>1848</v>
      </c>
      <c r="H885" s="10">
        <v>6</v>
      </c>
    </row>
    <row r="886" spans="1:11" x14ac:dyDescent="0.2">
      <c r="A886" t="s">
        <v>69</v>
      </c>
      <c r="B886" t="s">
        <v>126</v>
      </c>
      <c r="C886" t="s">
        <v>19</v>
      </c>
      <c r="D886" t="s">
        <v>19</v>
      </c>
      <c r="F886" t="s">
        <v>1848</v>
      </c>
      <c r="H886" s="10">
        <v>9</v>
      </c>
      <c r="K886" t="s">
        <v>227</v>
      </c>
    </row>
    <row r="887" spans="1:11" x14ac:dyDescent="0.2">
      <c r="A887" t="s">
        <v>69</v>
      </c>
      <c r="B887" t="s">
        <v>126</v>
      </c>
      <c r="C887" t="s">
        <v>18</v>
      </c>
      <c r="D887" t="s">
        <v>18</v>
      </c>
      <c r="F887" t="s">
        <v>1848</v>
      </c>
      <c r="H887" s="10">
        <v>4</v>
      </c>
      <c r="K887" t="s">
        <v>137</v>
      </c>
    </row>
    <row r="888" spans="1:11" x14ac:dyDescent="0.2">
      <c r="A888" t="s">
        <v>70</v>
      </c>
      <c r="B888" t="s">
        <v>126</v>
      </c>
      <c r="C888" t="s">
        <v>17</v>
      </c>
      <c r="D888" t="s">
        <v>17</v>
      </c>
      <c r="F888" t="s">
        <v>1847</v>
      </c>
      <c r="H888" s="10">
        <v>3.75</v>
      </c>
    </row>
    <row r="889" spans="1:11" x14ac:dyDescent="0.2">
      <c r="A889" t="s">
        <v>70</v>
      </c>
      <c r="B889" t="s">
        <v>126</v>
      </c>
      <c r="C889" t="s">
        <v>18</v>
      </c>
      <c r="D889" t="s">
        <v>18</v>
      </c>
      <c r="F889" t="s">
        <v>1848</v>
      </c>
      <c r="H889" s="10">
        <v>3.5</v>
      </c>
      <c r="K889" t="s">
        <v>233</v>
      </c>
    </row>
    <row r="890" spans="1:11" x14ac:dyDescent="0.2">
      <c r="A890" t="s">
        <v>70</v>
      </c>
      <c r="B890" t="s">
        <v>126</v>
      </c>
      <c r="C890" t="s">
        <v>19</v>
      </c>
      <c r="D890" t="s">
        <v>19</v>
      </c>
      <c r="F890" t="s">
        <v>1848</v>
      </c>
      <c r="H890" s="10">
        <v>12</v>
      </c>
      <c r="K890" t="s">
        <v>234</v>
      </c>
    </row>
    <row r="891" spans="1:11" x14ac:dyDescent="0.2">
      <c r="A891" t="s">
        <v>70</v>
      </c>
      <c r="B891" t="s">
        <v>126</v>
      </c>
      <c r="C891" t="s">
        <v>254</v>
      </c>
      <c r="D891" t="s">
        <v>148</v>
      </c>
      <c r="E891" t="s">
        <v>149</v>
      </c>
      <c r="F891" t="s">
        <v>1850</v>
      </c>
      <c r="G891" t="s">
        <v>145</v>
      </c>
      <c r="H891" s="10">
        <v>4</v>
      </c>
    </row>
    <row r="892" spans="1:11" x14ac:dyDescent="0.2">
      <c r="A892" t="s">
        <v>70</v>
      </c>
      <c r="B892" t="s">
        <v>126</v>
      </c>
      <c r="C892" t="s">
        <v>141</v>
      </c>
      <c r="D892" t="s">
        <v>141</v>
      </c>
      <c r="E892" t="s">
        <v>119</v>
      </c>
      <c r="F892" t="s">
        <v>1852</v>
      </c>
      <c r="G892" t="s">
        <v>23</v>
      </c>
      <c r="H892" s="10">
        <v>7</v>
      </c>
      <c r="I892" t="s">
        <v>120</v>
      </c>
      <c r="K892" t="s">
        <v>235</v>
      </c>
    </row>
    <row r="893" spans="1:11" x14ac:dyDescent="0.2">
      <c r="A893" t="s">
        <v>70</v>
      </c>
      <c r="B893" t="s">
        <v>126</v>
      </c>
      <c r="C893" t="s">
        <v>153</v>
      </c>
      <c r="D893" t="s">
        <v>153</v>
      </c>
      <c r="E893" t="s">
        <v>154</v>
      </c>
      <c r="F893" t="s">
        <v>1850</v>
      </c>
      <c r="G893" t="s">
        <v>145</v>
      </c>
      <c r="H893" s="10">
        <v>0.5</v>
      </c>
      <c r="I893" t="s">
        <v>24</v>
      </c>
    </row>
    <row r="894" spans="1:11" x14ac:dyDescent="0.2">
      <c r="A894" t="s">
        <v>70</v>
      </c>
      <c r="B894" t="s">
        <v>126</v>
      </c>
      <c r="C894" t="s">
        <v>112</v>
      </c>
      <c r="D894" t="s">
        <v>112</v>
      </c>
      <c r="E894" t="s">
        <v>113</v>
      </c>
      <c r="F894" t="s">
        <v>1851</v>
      </c>
      <c r="G894" t="s">
        <v>23</v>
      </c>
      <c r="H894" s="10">
        <v>0.5</v>
      </c>
      <c r="I894" t="s">
        <v>114</v>
      </c>
      <c r="K894" t="s">
        <v>174</v>
      </c>
    </row>
    <row r="895" spans="1:11" x14ac:dyDescent="0.2">
      <c r="A895" t="s">
        <v>70</v>
      </c>
      <c r="B895" t="s">
        <v>126</v>
      </c>
      <c r="C895" t="s">
        <v>236</v>
      </c>
      <c r="D895" t="s">
        <v>236</v>
      </c>
      <c r="E895" t="s">
        <v>237</v>
      </c>
      <c r="F895" t="s">
        <v>1850</v>
      </c>
      <c r="G895" t="s">
        <v>238</v>
      </c>
      <c r="H895" s="10">
        <v>8.75</v>
      </c>
      <c r="I895" t="s">
        <v>239</v>
      </c>
    </row>
    <row r="896" spans="1:11" x14ac:dyDescent="0.2">
      <c r="A896" t="s">
        <v>70</v>
      </c>
      <c r="B896" t="s">
        <v>126</v>
      </c>
      <c r="C896" t="s">
        <v>33</v>
      </c>
      <c r="D896" t="s">
        <v>163</v>
      </c>
      <c r="F896" t="s">
        <v>1849</v>
      </c>
      <c r="H896" s="10">
        <v>6</v>
      </c>
      <c r="K896" t="s">
        <v>240</v>
      </c>
    </row>
    <row r="897" spans="1:11" x14ac:dyDescent="0.2">
      <c r="A897" t="s">
        <v>70</v>
      </c>
      <c r="B897" t="s">
        <v>126</v>
      </c>
      <c r="C897" t="s">
        <v>19</v>
      </c>
      <c r="D897" t="s">
        <v>19</v>
      </c>
      <c r="F897" t="s">
        <v>1848</v>
      </c>
      <c r="H897" s="10">
        <v>3</v>
      </c>
      <c r="K897" t="s">
        <v>241</v>
      </c>
    </row>
    <row r="898" spans="1:11" x14ac:dyDescent="0.2">
      <c r="A898" t="s">
        <v>70</v>
      </c>
      <c r="B898" t="s">
        <v>126</v>
      </c>
      <c r="C898" t="s">
        <v>213</v>
      </c>
      <c r="D898" t="s">
        <v>213</v>
      </c>
      <c r="E898" t="s">
        <v>59</v>
      </c>
      <c r="F898" t="s">
        <v>59</v>
      </c>
      <c r="G898" t="s">
        <v>23</v>
      </c>
      <c r="H898" s="10">
        <v>4</v>
      </c>
      <c r="I898" t="s">
        <v>24</v>
      </c>
      <c r="K898" t="s">
        <v>242</v>
      </c>
    </row>
    <row r="899" spans="1:11" x14ac:dyDescent="0.2">
      <c r="A899" t="s">
        <v>71</v>
      </c>
      <c r="B899" t="s">
        <v>126</v>
      </c>
      <c r="C899" t="s">
        <v>20</v>
      </c>
      <c r="D899" t="s">
        <v>20</v>
      </c>
      <c r="F899" t="s">
        <v>1848</v>
      </c>
      <c r="H899" s="10">
        <v>6</v>
      </c>
    </row>
    <row r="900" spans="1:11" x14ac:dyDescent="0.2">
      <c r="A900" t="s">
        <v>71</v>
      </c>
      <c r="B900" t="s">
        <v>126</v>
      </c>
      <c r="C900" t="s">
        <v>112</v>
      </c>
      <c r="D900" t="s">
        <v>112</v>
      </c>
      <c r="E900" t="s">
        <v>113</v>
      </c>
      <c r="F900" t="s">
        <v>1851</v>
      </c>
      <c r="G900" t="s">
        <v>23</v>
      </c>
      <c r="H900" s="10">
        <v>7</v>
      </c>
      <c r="I900" t="s">
        <v>114</v>
      </c>
      <c r="K900" t="s">
        <v>243</v>
      </c>
    </row>
    <row r="901" spans="1:11" x14ac:dyDescent="0.2">
      <c r="A901" t="s">
        <v>71</v>
      </c>
      <c r="B901" t="s">
        <v>126</v>
      </c>
      <c r="C901" t="s">
        <v>236</v>
      </c>
      <c r="D901" t="s">
        <v>236</v>
      </c>
      <c r="E901" t="s">
        <v>237</v>
      </c>
      <c r="F901" t="s">
        <v>1850</v>
      </c>
      <c r="G901" t="s">
        <v>238</v>
      </c>
      <c r="H901" s="10">
        <v>3</v>
      </c>
      <c r="I901" t="s">
        <v>239</v>
      </c>
    </row>
    <row r="902" spans="1:11" x14ac:dyDescent="0.2">
      <c r="A902" t="s">
        <v>71</v>
      </c>
      <c r="B902" t="s">
        <v>126</v>
      </c>
      <c r="C902" t="s">
        <v>380</v>
      </c>
      <c r="D902" t="s">
        <v>380</v>
      </c>
      <c r="E902" t="s">
        <v>59</v>
      </c>
      <c r="F902" t="s">
        <v>59</v>
      </c>
      <c r="G902" t="s">
        <v>23</v>
      </c>
      <c r="H902" s="10">
        <v>8</v>
      </c>
      <c r="I902" t="s">
        <v>24</v>
      </c>
      <c r="K902" t="s">
        <v>244</v>
      </c>
    </row>
    <row r="903" spans="1:11" x14ac:dyDescent="0.2">
      <c r="A903" t="s">
        <v>71</v>
      </c>
      <c r="B903" t="s">
        <v>126</v>
      </c>
      <c r="C903" t="s">
        <v>26</v>
      </c>
      <c r="D903" t="s">
        <v>26</v>
      </c>
      <c r="E903" t="s">
        <v>27</v>
      </c>
      <c r="F903" t="s">
        <v>27</v>
      </c>
      <c r="G903" t="s">
        <v>23</v>
      </c>
      <c r="H903" s="10">
        <v>5</v>
      </c>
      <c r="I903" t="s">
        <v>24</v>
      </c>
    </row>
    <row r="904" spans="1:11" x14ac:dyDescent="0.2">
      <c r="A904" t="s">
        <v>71</v>
      </c>
      <c r="B904" t="s">
        <v>126</v>
      </c>
      <c r="C904" t="s">
        <v>19</v>
      </c>
      <c r="D904" t="s">
        <v>19</v>
      </c>
      <c r="F904" t="s">
        <v>1848</v>
      </c>
      <c r="H904" s="10">
        <v>9</v>
      </c>
    </row>
    <row r="905" spans="1:11" x14ac:dyDescent="0.2">
      <c r="A905" t="s">
        <v>71</v>
      </c>
      <c r="B905" t="s">
        <v>126</v>
      </c>
      <c r="C905" t="s">
        <v>118</v>
      </c>
      <c r="D905" t="s">
        <v>118</v>
      </c>
      <c r="E905" t="s">
        <v>119</v>
      </c>
      <c r="F905" t="s">
        <v>1852</v>
      </c>
      <c r="G905" t="s">
        <v>23</v>
      </c>
      <c r="H905" s="10">
        <v>3</v>
      </c>
      <c r="I905" t="s">
        <v>120</v>
      </c>
    </row>
    <row r="906" spans="1:11" x14ac:dyDescent="0.2">
      <c r="A906" t="s">
        <v>71</v>
      </c>
      <c r="B906" t="s">
        <v>126</v>
      </c>
      <c r="C906" t="s">
        <v>79</v>
      </c>
      <c r="D906" t="s">
        <v>79</v>
      </c>
      <c r="F906" t="s">
        <v>1848</v>
      </c>
      <c r="H906" s="10">
        <v>7</v>
      </c>
      <c r="K906" t="s">
        <v>245</v>
      </c>
    </row>
    <row r="907" spans="1:11" x14ac:dyDescent="0.2">
      <c r="A907" t="s">
        <v>71</v>
      </c>
      <c r="B907" t="s">
        <v>126</v>
      </c>
      <c r="C907" t="s">
        <v>215</v>
      </c>
      <c r="D907" t="s">
        <v>226</v>
      </c>
      <c r="E907" t="s">
        <v>216</v>
      </c>
      <c r="F907" t="s">
        <v>1850</v>
      </c>
      <c r="G907" t="s">
        <v>32</v>
      </c>
      <c r="H907" s="10">
        <v>2.5</v>
      </c>
      <c r="I907" t="s">
        <v>217</v>
      </c>
    </row>
    <row r="908" spans="1:11" x14ac:dyDescent="0.2">
      <c r="A908" t="s">
        <v>71</v>
      </c>
      <c r="B908" t="s">
        <v>126</v>
      </c>
      <c r="C908" t="s">
        <v>153</v>
      </c>
      <c r="D908" t="s">
        <v>153</v>
      </c>
      <c r="E908" t="s">
        <v>154</v>
      </c>
      <c r="F908" t="s">
        <v>1850</v>
      </c>
      <c r="G908" t="s">
        <v>145</v>
      </c>
      <c r="H908" s="10">
        <v>2</v>
      </c>
      <c r="I908" t="s">
        <v>24</v>
      </c>
    </row>
    <row r="909" spans="1:11" x14ac:dyDescent="0.2">
      <c r="A909" t="s">
        <v>71</v>
      </c>
      <c r="B909" t="s">
        <v>126</v>
      </c>
      <c r="C909" t="s">
        <v>33</v>
      </c>
      <c r="D909" t="s">
        <v>190</v>
      </c>
      <c r="E909" t="s">
        <v>191</v>
      </c>
      <c r="F909" t="s">
        <v>1849</v>
      </c>
      <c r="G909" t="s">
        <v>1215</v>
      </c>
      <c r="H909" s="10">
        <v>5</v>
      </c>
      <c r="I909" t="s">
        <v>193</v>
      </c>
    </row>
    <row r="910" spans="1:11" x14ac:dyDescent="0.2">
      <c r="A910" t="s">
        <v>72</v>
      </c>
      <c r="B910" t="s">
        <v>126</v>
      </c>
      <c r="C910" t="s">
        <v>20</v>
      </c>
      <c r="D910" t="s">
        <v>20</v>
      </c>
      <c r="F910" t="s">
        <v>1848</v>
      </c>
      <c r="H910" s="10">
        <v>3</v>
      </c>
    </row>
    <row r="911" spans="1:11" x14ac:dyDescent="0.2">
      <c r="A911" t="s">
        <v>72</v>
      </c>
      <c r="B911" t="s">
        <v>126</v>
      </c>
      <c r="C911" t="s">
        <v>65</v>
      </c>
      <c r="D911" t="s">
        <v>246</v>
      </c>
      <c r="E911" t="s">
        <v>247</v>
      </c>
      <c r="F911" t="s">
        <v>66</v>
      </c>
      <c r="G911" t="s">
        <v>180</v>
      </c>
      <c r="H911" s="10">
        <v>4.5</v>
      </c>
      <c r="K911" t="s">
        <v>248</v>
      </c>
    </row>
    <row r="912" spans="1:11" x14ac:dyDescent="0.2">
      <c r="A912" t="s">
        <v>72</v>
      </c>
      <c r="B912" t="s">
        <v>126</v>
      </c>
      <c r="C912" t="s">
        <v>153</v>
      </c>
      <c r="D912" t="s">
        <v>153</v>
      </c>
      <c r="E912" t="s">
        <v>154</v>
      </c>
      <c r="F912" t="s">
        <v>1850</v>
      </c>
      <c r="G912" t="s">
        <v>145</v>
      </c>
      <c r="H912" s="10">
        <v>3.5</v>
      </c>
      <c r="I912" t="s">
        <v>24</v>
      </c>
      <c r="K912" t="s">
        <v>248</v>
      </c>
    </row>
    <row r="913" spans="1:11" x14ac:dyDescent="0.2">
      <c r="A913" t="s">
        <v>72</v>
      </c>
      <c r="B913" t="s">
        <v>126</v>
      </c>
      <c r="C913" t="s">
        <v>40</v>
      </c>
      <c r="D913" t="s">
        <v>40</v>
      </c>
      <c r="F913" t="s">
        <v>1848</v>
      </c>
      <c r="H913" s="10">
        <v>2</v>
      </c>
    </row>
    <row r="914" spans="1:11" x14ac:dyDescent="0.2">
      <c r="A914" t="s">
        <v>72</v>
      </c>
      <c r="B914" t="s">
        <v>126</v>
      </c>
      <c r="C914" t="s">
        <v>46</v>
      </c>
      <c r="D914" t="s">
        <v>46</v>
      </c>
      <c r="F914" t="s">
        <v>1848</v>
      </c>
      <c r="H914" s="10">
        <v>7.75</v>
      </c>
    </row>
    <row r="915" spans="1:11" x14ac:dyDescent="0.2">
      <c r="A915" t="s">
        <v>72</v>
      </c>
      <c r="B915" t="s">
        <v>126</v>
      </c>
      <c r="C915" t="s">
        <v>17</v>
      </c>
      <c r="D915" t="s">
        <v>17</v>
      </c>
      <c r="F915" t="s">
        <v>1847</v>
      </c>
      <c r="H915" s="10">
        <v>4</v>
      </c>
    </row>
    <row r="916" spans="1:11" x14ac:dyDescent="0.2">
      <c r="A916" t="s">
        <v>72</v>
      </c>
      <c r="B916" t="s">
        <v>126</v>
      </c>
      <c r="C916" t="s">
        <v>254</v>
      </c>
      <c r="D916" t="s">
        <v>220</v>
      </c>
      <c r="E916" t="s">
        <v>149</v>
      </c>
      <c r="F916" t="s">
        <v>1850</v>
      </c>
      <c r="G916" t="s">
        <v>145</v>
      </c>
      <c r="H916" s="10">
        <v>2</v>
      </c>
    </row>
    <row r="917" spans="1:11" x14ac:dyDescent="0.2">
      <c r="A917" t="s">
        <v>72</v>
      </c>
      <c r="B917" t="s">
        <v>126</v>
      </c>
      <c r="C917" t="s">
        <v>254</v>
      </c>
      <c r="D917" t="s">
        <v>249</v>
      </c>
      <c r="E917" t="s">
        <v>250</v>
      </c>
      <c r="F917" t="s">
        <v>1850</v>
      </c>
      <c r="G917" t="s">
        <v>145</v>
      </c>
      <c r="H917" s="10">
        <v>2.5</v>
      </c>
    </row>
    <row r="918" spans="1:11" x14ac:dyDescent="0.2">
      <c r="A918" t="s">
        <v>72</v>
      </c>
      <c r="B918" t="s">
        <v>126</v>
      </c>
      <c r="C918" t="s">
        <v>159</v>
      </c>
      <c r="D918" t="s">
        <v>159</v>
      </c>
      <c r="E918" t="s">
        <v>119</v>
      </c>
      <c r="F918" t="s">
        <v>1852</v>
      </c>
      <c r="G918" t="s">
        <v>23</v>
      </c>
      <c r="H918" s="10">
        <v>18.5</v>
      </c>
      <c r="I918" t="s">
        <v>120</v>
      </c>
      <c r="K918" t="s">
        <v>251</v>
      </c>
    </row>
    <row r="919" spans="1:11" x14ac:dyDescent="0.2">
      <c r="A919" t="s">
        <v>72</v>
      </c>
      <c r="B919" t="s">
        <v>126</v>
      </c>
      <c r="C919" t="s">
        <v>18</v>
      </c>
      <c r="D919" t="s">
        <v>18</v>
      </c>
      <c r="F919" t="s">
        <v>1848</v>
      </c>
      <c r="H919" s="10">
        <v>3</v>
      </c>
      <c r="K919" t="s">
        <v>252</v>
      </c>
    </row>
    <row r="920" spans="1:11" x14ac:dyDescent="0.2">
      <c r="A920" t="s">
        <v>72</v>
      </c>
      <c r="B920" t="s">
        <v>126</v>
      </c>
      <c r="C920" t="s">
        <v>380</v>
      </c>
      <c r="D920" t="s">
        <v>380</v>
      </c>
      <c r="E920" t="s">
        <v>59</v>
      </c>
      <c r="F920" t="s">
        <v>59</v>
      </c>
      <c r="G920" t="s">
        <v>23</v>
      </c>
      <c r="H920" s="10">
        <v>2</v>
      </c>
      <c r="I920" t="s">
        <v>24</v>
      </c>
    </row>
    <row r="921" spans="1:11" x14ac:dyDescent="0.2">
      <c r="A921" t="s">
        <v>74</v>
      </c>
      <c r="B921" t="s">
        <v>126</v>
      </c>
      <c r="C921" t="s">
        <v>19</v>
      </c>
      <c r="D921" t="s">
        <v>19</v>
      </c>
      <c r="F921" t="s">
        <v>1848</v>
      </c>
      <c r="H921" s="10">
        <v>5</v>
      </c>
    </row>
    <row r="922" spans="1:11" x14ac:dyDescent="0.2">
      <c r="A922" t="s">
        <v>74</v>
      </c>
      <c r="B922" t="s">
        <v>126</v>
      </c>
      <c r="C922" t="s">
        <v>112</v>
      </c>
      <c r="D922" t="s">
        <v>112</v>
      </c>
      <c r="E922" t="s">
        <v>113</v>
      </c>
      <c r="F922" t="s">
        <v>1851</v>
      </c>
      <c r="G922" t="s">
        <v>23</v>
      </c>
      <c r="H922" s="10">
        <v>2</v>
      </c>
      <c r="I922" t="s">
        <v>114</v>
      </c>
      <c r="K922" t="s">
        <v>253</v>
      </c>
    </row>
    <row r="923" spans="1:11" x14ac:dyDescent="0.2">
      <c r="A923" t="s">
        <v>74</v>
      </c>
      <c r="B923" t="s">
        <v>126</v>
      </c>
      <c r="C923" t="s">
        <v>153</v>
      </c>
      <c r="D923" t="s">
        <v>153</v>
      </c>
      <c r="E923" t="s">
        <v>154</v>
      </c>
      <c r="F923" t="s">
        <v>1850</v>
      </c>
      <c r="G923" t="s">
        <v>145</v>
      </c>
      <c r="H923" s="10">
        <v>2</v>
      </c>
      <c r="I923" t="s">
        <v>24</v>
      </c>
    </row>
    <row r="924" spans="1:11" x14ac:dyDescent="0.2">
      <c r="A924" t="s">
        <v>74</v>
      </c>
      <c r="B924" t="s">
        <v>126</v>
      </c>
      <c r="C924" t="s">
        <v>254</v>
      </c>
      <c r="D924" t="s">
        <v>143</v>
      </c>
      <c r="E924" t="s">
        <v>144</v>
      </c>
      <c r="F924" t="s">
        <v>1850</v>
      </c>
      <c r="G924" t="s">
        <v>145</v>
      </c>
      <c r="H924" s="10">
        <v>7.75</v>
      </c>
    </row>
    <row r="925" spans="1:11" x14ac:dyDescent="0.2">
      <c r="A925" t="s">
        <v>74</v>
      </c>
      <c r="B925" t="s">
        <v>126</v>
      </c>
      <c r="C925" t="s">
        <v>254</v>
      </c>
      <c r="D925" t="s">
        <v>254</v>
      </c>
      <c r="E925" t="s">
        <v>255</v>
      </c>
      <c r="F925" t="s">
        <v>1850</v>
      </c>
      <c r="G925" t="s">
        <v>145</v>
      </c>
      <c r="H925" s="10">
        <v>9</v>
      </c>
      <c r="I925" t="s">
        <v>24</v>
      </c>
      <c r="K925" t="s">
        <v>256</v>
      </c>
    </row>
    <row r="926" spans="1:11" x14ac:dyDescent="0.2">
      <c r="A926" t="s">
        <v>74</v>
      </c>
      <c r="B926" t="s">
        <v>126</v>
      </c>
      <c r="C926" t="s">
        <v>121</v>
      </c>
      <c r="D926" t="s">
        <v>121</v>
      </c>
      <c r="E926" t="s">
        <v>113</v>
      </c>
      <c r="F926" t="s">
        <v>1851</v>
      </c>
      <c r="G926" t="s">
        <v>23</v>
      </c>
      <c r="H926" s="10">
        <v>3</v>
      </c>
      <c r="I926" t="s">
        <v>114</v>
      </c>
    </row>
    <row r="927" spans="1:11" x14ac:dyDescent="0.2">
      <c r="A927" t="s">
        <v>74</v>
      </c>
      <c r="B927" t="s">
        <v>126</v>
      </c>
      <c r="C927" t="s">
        <v>215</v>
      </c>
      <c r="D927" t="s">
        <v>215</v>
      </c>
      <c r="E927" t="s">
        <v>216</v>
      </c>
      <c r="F927" t="s">
        <v>1850</v>
      </c>
      <c r="G927" t="s">
        <v>32</v>
      </c>
      <c r="H927" s="10">
        <v>4</v>
      </c>
      <c r="I927" t="s">
        <v>217</v>
      </c>
    </row>
    <row r="928" spans="1:11" x14ac:dyDescent="0.2">
      <c r="A928" t="s">
        <v>74</v>
      </c>
      <c r="B928" t="s">
        <v>126</v>
      </c>
      <c r="C928" t="s">
        <v>33</v>
      </c>
      <c r="D928" t="s">
        <v>190</v>
      </c>
      <c r="E928" t="s">
        <v>191</v>
      </c>
      <c r="F928" t="s">
        <v>1849</v>
      </c>
      <c r="G928" t="s">
        <v>1215</v>
      </c>
      <c r="H928" s="10">
        <v>1.5</v>
      </c>
      <c r="I928" t="s">
        <v>193</v>
      </c>
    </row>
    <row r="929" spans="1:11" x14ac:dyDescent="0.2">
      <c r="A929" t="s">
        <v>74</v>
      </c>
      <c r="B929" t="s">
        <v>126</v>
      </c>
      <c r="C929" t="s">
        <v>18</v>
      </c>
      <c r="D929" t="s">
        <v>18</v>
      </c>
      <c r="F929" t="s">
        <v>1848</v>
      </c>
      <c r="H929" s="10">
        <v>3</v>
      </c>
      <c r="K929" t="s">
        <v>137</v>
      </c>
    </row>
    <row r="930" spans="1:11" x14ac:dyDescent="0.2">
      <c r="A930" t="s">
        <v>74</v>
      </c>
      <c r="B930" t="s">
        <v>126</v>
      </c>
      <c r="C930" t="s">
        <v>46</v>
      </c>
      <c r="D930" t="s">
        <v>46</v>
      </c>
      <c r="F930" t="s">
        <v>1848</v>
      </c>
      <c r="H930" s="10">
        <v>3</v>
      </c>
      <c r="K930" t="s">
        <v>257</v>
      </c>
    </row>
    <row r="931" spans="1:11" x14ac:dyDescent="0.2">
      <c r="A931" t="s">
        <v>74</v>
      </c>
      <c r="B931" t="s">
        <v>126</v>
      </c>
      <c r="C931" t="s">
        <v>236</v>
      </c>
      <c r="D931" t="s">
        <v>236</v>
      </c>
      <c r="E931" t="s">
        <v>237</v>
      </c>
      <c r="F931" t="s">
        <v>1850</v>
      </c>
      <c r="G931" t="s">
        <v>238</v>
      </c>
      <c r="H931" s="10">
        <v>2</v>
      </c>
      <c r="I931" t="s">
        <v>239</v>
      </c>
    </row>
    <row r="932" spans="1:11" x14ac:dyDescent="0.2">
      <c r="A932" t="s">
        <v>75</v>
      </c>
      <c r="B932" t="s">
        <v>126</v>
      </c>
      <c r="C932" t="s">
        <v>159</v>
      </c>
      <c r="D932" t="s">
        <v>159</v>
      </c>
      <c r="E932" t="s">
        <v>119</v>
      </c>
      <c r="F932" t="s">
        <v>1852</v>
      </c>
      <c r="G932" t="s">
        <v>23</v>
      </c>
      <c r="H932" s="10">
        <v>10</v>
      </c>
      <c r="I932" t="s">
        <v>120</v>
      </c>
      <c r="K932" t="s">
        <v>251</v>
      </c>
    </row>
    <row r="933" spans="1:11" x14ac:dyDescent="0.2">
      <c r="A933" t="s">
        <v>75</v>
      </c>
      <c r="B933" t="s">
        <v>126</v>
      </c>
      <c r="C933" t="s">
        <v>46</v>
      </c>
      <c r="D933" t="s">
        <v>46</v>
      </c>
      <c r="F933" t="s">
        <v>1848</v>
      </c>
      <c r="H933" s="10">
        <v>7.75</v>
      </c>
    </row>
    <row r="934" spans="1:11" x14ac:dyDescent="0.2">
      <c r="A934" t="s">
        <v>75</v>
      </c>
      <c r="B934" t="s">
        <v>126</v>
      </c>
      <c r="C934" t="s">
        <v>118</v>
      </c>
      <c r="D934" t="s">
        <v>118</v>
      </c>
      <c r="E934" t="s">
        <v>119</v>
      </c>
      <c r="F934" t="s">
        <v>1852</v>
      </c>
      <c r="G934" t="s">
        <v>23</v>
      </c>
      <c r="H934" s="10">
        <v>8</v>
      </c>
      <c r="I934" t="s">
        <v>120</v>
      </c>
      <c r="K934" t="s">
        <v>258</v>
      </c>
    </row>
    <row r="935" spans="1:11" x14ac:dyDescent="0.2">
      <c r="A935" t="s">
        <v>75</v>
      </c>
      <c r="B935" t="s">
        <v>126</v>
      </c>
      <c r="C935" t="s">
        <v>79</v>
      </c>
      <c r="D935" t="s">
        <v>79</v>
      </c>
      <c r="F935" t="s">
        <v>1848</v>
      </c>
      <c r="H935" s="10">
        <v>8</v>
      </c>
      <c r="K935" t="s">
        <v>259</v>
      </c>
    </row>
    <row r="936" spans="1:11" x14ac:dyDescent="0.2">
      <c r="A936" t="s">
        <v>75</v>
      </c>
      <c r="B936" t="s">
        <v>126</v>
      </c>
      <c r="C936" t="s">
        <v>380</v>
      </c>
      <c r="D936" t="s">
        <v>380</v>
      </c>
      <c r="E936" t="s">
        <v>59</v>
      </c>
      <c r="F936" t="s">
        <v>59</v>
      </c>
      <c r="G936" t="s">
        <v>23</v>
      </c>
      <c r="H936" s="10">
        <v>6</v>
      </c>
      <c r="I936" t="s">
        <v>24</v>
      </c>
      <c r="K936" t="s">
        <v>260</v>
      </c>
    </row>
    <row r="937" spans="1:11" x14ac:dyDescent="0.2">
      <c r="A937" t="s">
        <v>75</v>
      </c>
      <c r="B937" t="s">
        <v>126</v>
      </c>
      <c r="C937" t="s">
        <v>213</v>
      </c>
      <c r="D937" t="s">
        <v>213</v>
      </c>
      <c r="E937" t="s">
        <v>59</v>
      </c>
      <c r="F937" t="s">
        <v>59</v>
      </c>
      <c r="G937" t="s">
        <v>23</v>
      </c>
      <c r="H937" s="10">
        <v>4</v>
      </c>
      <c r="I937" t="s">
        <v>24</v>
      </c>
    </row>
    <row r="938" spans="1:11" x14ac:dyDescent="0.2">
      <c r="A938" t="s">
        <v>75</v>
      </c>
      <c r="B938" t="s">
        <v>126</v>
      </c>
      <c r="C938" t="s">
        <v>19</v>
      </c>
      <c r="D938" t="s">
        <v>19</v>
      </c>
      <c r="F938" t="s">
        <v>1848</v>
      </c>
      <c r="H938" s="10">
        <v>6</v>
      </c>
    </row>
    <row r="939" spans="1:11" x14ac:dyDescent="0.2">
      <c r="A939" t="s">
        <v>75</v>
      </c>
      <c r="B939" t="s">
        <v>126</v>
      </c>
      <c r="C939" t="s">
        <v>153</v>
      </c>
      <c r="D939" t="s">
        <v>153</v>
      </c>
      <c r="E939" t="s">
        <v>154</v>
      </c>
      <c r="F939" t="s">
        <v>1850</v>
      </c>
      <c r="G939" t="s">
        <v>145</v>
      </c>
      <c r="H939" s="10">
        <v>1</v>
      </c>
      <c r="I939" t="s">
        <v>24</v>
      </c>
    </row>
    <row r="940" spans="1:11" x14ac:dyDescent="0.2">
      <c r="A940" t="s">
        <v>75</v>
      </c>
      <c r="B940" t="s">
        <v>126</v>
      </c>
      <c r="C940" t="s">
        <v>26</v>
      </c>
      <c r="D940" t="s">
        <v>26</v>
      </c>
      <c r="E940" t="s">
        <v>27</v>
      </c>
      <c r="F940" t="s">
        <v>27</v>
      </c>
      <c r="G940" t="s">
        <v>23</v>
      </c>
      <c r="H940" s="10">
        <v>4</v>
      </c>
      <c r="I940" t="s">
        <v>24</v>
      </c>
    </row>
    <row r="941" spans="1:11" x14ac:dyDescent="0.2">
      <c r="A941" t="s">
        <v>75</v>
      </c>
      <c r="B941" t="s">
        <v>126</v>
      </c>
      <c r="C941" t="s">
        <v>18</v>
      </c>
      <c r="D941" t="s">
        <v>18</v>
      </c>
      <c r="F941" t="s">
        <v>1848</v>
      </c>
      <c r="H941" s="10">
        <v>4</v>
      </c>
      <c r="K941" t="s">
        <v>252</v>
      </c>
    </row>
    <row r="942" spans="1:11" x14ac:dyDescent="0.2">
      <c r="A942" t="s">
        <v>76</v>
      </c>
      <c r="B942" t="s">
        <v>126</v>
      </c>
      <c r="C942" t="s">
        <v>79</v>
      </c>
      <c r="D942" t="s">
        <v>79</v>
      </c>
      <c r="F942" t="s">
        <v>1848</v>
      </c>
      <c r="H942" s="10">
        <v>9</v>
      </c>
      <c r="K942" t="s">
        <v>261</v>
      </c>
    </row>
    <row r="943" spans="1:11" x14ac:dyDescent="0.2">
      <c r="A943" t="s">
        <v>76</v>
      </c>
      <c r="B943" t="s">
        <v>126</v>
      </c>
      <c r="C943" t="s">
        <v>20</v>
      </c>
      <c r="D943" t="s">
        <v>20</v>
      </c>
      <c r="F943" t="s">
        <v>1848</v>
      </c>
      <c r="H943" s="10">
        <v>2</v>
      </c>
    </row>
    <row r="944" spans="1:11" x14ac:dyDescent="0.2">
      <c r="A944" t="s">
        <v>76</v>
      </c>
      <c r="B944" t="s">
        <v>126</v>
      </c>
      <c r="C944" t="s">
        <v>153</v>
      </c>
      <c r="D944" t="s">
        <v>153</v>
      </c>
      <c r="E944" t="s">
        <v>154</v>
      </c>
      <c r="F944" t="s">
        <v>1850</v>
      </c>
      <c r="G944" t="s">
        <v>145</v>
      </c>
      <c r="H944" s="10">
        <v>0.5</v>
      </c>
      <c r="I944" t="s">
        <v>24</v>
      </c>
      <c r="K944" t="s">
        <v>262</v>
      </c>
    </row>
    <row r="945" spans="1:11" x14ac:dyDescent="0.2">
      <c r="A945" t="s">
        <v>76</v>
      </c>
      <c r="B945" t="s">
        <v>126</v>
      </c>
      <c r="C945" t="s">
        <v>118</v>
      </c>
      <c r="D945" t="s">
        <v>118</v>
      </c>
      <c r="E945" t="s">
        <v>119</v>
      </c>
      <c r="F945" t="s">
        <v>1852</v>
      </c>
      <c r="G945" t="s">
        <v>23</v>
      </c>
      <c r="H945" s="10">
        <v>4</v>
      </c>
      <c r="I945" t="s">
        <v>120</v>
      </c>
      <c r="K945" t="s">
        <v>263</v>
      </c>
    </row>
    <row r="946" spans="1:11" x14ac:dyDescent="0.2">
      <c r="A946" t="s">
        <v>76</v>
      </c>
      <c r="B946" t="s">
        <v>126</v>
      </c>
      <c r="C946" t="s">
        <v>19</v>
      </c>
      <c r="D946" t="s">
        <v>19</v>
      </c>
      <c r="F946" t="s">
        <v>1848</v>
      </c>
      <c r="H946" s="10">
        <v>7</v>
      </c>
      <c r="K946" t="s">
        <v>264</v>
      </c>
    </row>
    <row r="947" spans="1:11" x14ac:dyDescent="0.2">
      <c r="A947" t="s">
        <v>76</v>
      </c>
      <c r="B947" t="s">
        <v>126</v>
      </c>
      <c r="C947" t="s">
        <v>40</v>
      </c>
      <c r="D947" t="s">
        <v>40</v>
      </c>
      <c r="F947" t="s">
        <v>1848</v>
      </c>
      <c r="H947" s="10">
        <v>4</v>
      </c>
    </row>
    <row r="948" spans="1:11" x14ac:dyDescent="0.2">
      <c r="A948" t="s">
        <v>76</v>
      </c>
      <c r="B948" t="s">
        <v>126</v>
      </c>
      <c r="C948" t="s">
        <v>28</v>
      </c>
      <c r="D948" t="s">
        <v>29</v>
      </c>
      <c r="E948" t="s">
        <v>30</v>
      </c>
      <c r="F948" t="s">
        <v>1850</v>
      </c>
      <c r="G948" t="s">
        <v>32</v>
      </c>
      <c r="H948" s="10">
        <v>3</v>
      </c>
      <c r="I948" t="s">
        <v>24</v>
      </c>
    </row>
    <row r="949" spans="1:11" x14ac:dyDescent="0.2">
      <c r="A949" t="s">
        <v>76</v>
      </c>
      <c r="B949" t="s">
        <v>126</v>
      </c>
      <c r="C949" t="s">
        <v>254</v>
      </c>
      <c r="D949" t="s">
        <v>254</v>
      </c>
      <c r="E949" t="s">
        <v>255</v>
      </c>
      <c r="F949" t="s">
        <v>1850</v>
      </c>
      <c r="G949" t="s">
        <v>145</v>
      </c>
      <c r="H949" s="10">
        <v>2</v>
      </c>
      <c r="I949" t="s">
        <v>24</v>
      </c>
    </row>
    <row r="950" spans="1:11" x14ac:dyDescent="0.2">
      <c r="A950" t="s">
        <v>76</v>
      </c>
      <c r="B950" t="s">
        <v>126</v>
      </c>
      <c r="C950" t="s">
        <v>265</v>
      </c>
      <c r="D950" t="s">
        <v>265</v>
      </c>
      <c r="E950" t="s">
        <v>119</v>
      </c>
      <c r="F950" t="s">
        <v>1852</v>
      </c>
      <c r="G950" t="s">
        <v>23</v>
      </c>
      <c r="H950" s="10">
        <v>2</v>
      </c>
      <c r="I950" t="s">
        <v>120</v>
      </c>
      <c r="K950" t="s">
        <v>266</v>
      </c>
    </row>
    <row r="951" spans="1:11" x14ac:dyDescent="0.2">
      <c r="A951" t="s">
        <v>76</v>
      </c>
      <c r="B951" t="s">
        <v>126</v>
      </c>
      <c r="C951" t="s">
        <v>213</v>
      </c>
      <c r="D951" t="s">
        <v>213</v>
      </c>
      <c r="E951" t="s">
        <v>59</v>
      </c>
      <c r="F951" t="s">
        <v>59</v>
      </c>
      <c r="G951" t="s">
        <v>23</v>
      </c>
      <c r="H951" s="10">
        <v>3</v>
      </c>
      <c r="I951" t="s">
        <v>24</v>
      </c>
      <c r="K951" t="s">
        <v>267</v>
      </c>
    </row>
    <row r="952" spans="1:11" x14ac:dyDescent="0.2">
      <c r="A952" t="s">
        <v>76</v>
      </c>
      <c r="B952" t="s">
        <v>126</v>
      </c>
      <c r="C952" t="s">
        <v>46</v>
      </c>
      <c r="D952" t="s">
        <v>46</v>
      </c>
      <c r="F952" t="s">
        <v>1848</v>
      </c>
      <c r="H952" s="10">
        <v>5</v>
      </c>
      <c r="K952" t="s">
        <v>268</v>
      </c>
    </row>
    <row r="953" spans="1:11" x14ac:dyDescent="0.2">
      <c r="A953" t="s">
        <v>76</v>
      </c>
      <c r="B953" t="s">
        <v>126</v>
      </c>
      <c r="C953" t="s">
        <v>215</v>
      </c>
      <c r="D953" t="s">
        <v>215</v>
      </c>
      <c r="E953" t="s">
        <v>216</v>
      </c>
      <c r="F953" t="s">
        <v>1850</v>
      </c>
      <c r="G953" t="s">
        <v>32</v>
      </c>
      <c r="H953" s="10">
        <v>2</v>
      </c>
      <c r="I953" t="s">
        <v>217</v>
      </c>
    </row>
    <row r="954" spans="1:11" x14ac:dyDescent="0.2">
      <c r="A954" t="s">
        <v>76</v>
      </c>
      <c r="B954" t="s">
        <v>126</v>
      </c>
      <c r="C954" t="s">
        <v>26</v>
      </c>
      <c r="D954" t="s">
        <v>26</v>
      </c>
      <c r="E954" t="s">
        <v>27</v>
      </c>
      <c r="F954" t="s">
        <v>27</v>
      </c>
      <c r="G954" t="s">
        <v>23</v>
      </c>
      <c r="H954" s="10">
        <v>4.5</v>
      </c>
      <c r="I954" t="s">
        <v>24</v>
      </c>
    </row>
    <row r="955" spans="1:11" x14ac:dyDescent="0.2">
      <c r="A955" t="s">
        <v>76</v>
      </c>
      <c r="B955" t="s">
        <v>126</v>
      </c>
      <c r="C955" t="s">
        <v>33</v>
      </c>
      <c r="D955" t="s">
        <v>33</v>
      </c>
      <c r="E955" t="s">
        <v>45</v>
      </c>
      <c r="F955" t="s">
        <v>1849</v>
      </c>
      <c r="G955" t="s">
        <v>23</v>
      </c>
      <c r="H955" s="10">
        <v>2</v>
      </c>
      <c r="I955" t="s">
        <v>24</v>
      </c>
    </row>
    <row r="956" spans="1:11" x14ac:dyDescent="0.2">
      <c r="A956" t="s">
        <v>77</v>
      </c>
      <c r="B956" t="s">
        <v>126</v>
      </c>
      <c r="C956" t="s">
        <v>254</v>
      </c>
      <c r="D956" t="s">
        <v>148</v>
      </c>
      <c r="E956" t="s">
        <v>149</v>
      </c>
      <c r="F956" t="s">
        <v>1850</v>
      </c>
      <c r="G956" t="s">
        <v>145</v>
      </c>
      <c r="H956" s="10">
        <v>2</v>
      </c>
    </row>
    <row r="957" spans="1:11" x14ac:dyDescent="0.2">
      <c r="A957" t="s">
        <v>77</v>
      </c>
      <c r="B957" t="s">
        <v>126</v>
      </c>
      <c r="C957" t="s">
        <v>20</v>
      </c>
      <c r="D957" t="s">
        <v>20</v>
      </c>
      <c r="F957" t="s">
        <v>1848</v>
      </c>
      <c r="H957" s="10">
        <v>6</v>
      </c>
      <c r="K957" t="s">
        <v>269</v>
      </c>
    </row>
    <row r="958" spans="1:11" x14ac:dyDescent="0.2">
      <c r="A958" t="s">
        <v>77</v>
      </c>
      <c r="B958" t="s">
        <v>126</v>
      </c>
      <c r="C958" t="s">
        <v>254</v>
      </c>
      <c r="D958" t="s">
        <v>254</v>
      </c>
      <c r="E958" t="s">
        <v>255</v>
      </c>
      <c r="F958" t="s">
        <v>1850</v>
      </c>
      <c r="G958" t="s">
        <v>145</v>
      </c>
      <c r="H958" s="10">
        <v>6</v>
      </c>
      <c r="I958" t="s">
        <v>24</v>
      </c>
      <c r="K958" t="s">
        <v>270</v>
      </c>
    </row>
    <row r="959" spans="1:11" x14ac:dyDescent="0.2">
      <c r="A959" t="s">
        <v>77</v>
      </c>
      <c r="B959" t="s">
        <v>126</v>
      </c>
      <c r="C959" t="s">
        <v>112</v>
      </c>
      <c r="D959" t="s">
        <v>112</v>
      </c>
      <c r="E959" t="s">
        <v>113</v>
      </c>
      <c r="F959" t="s">
        <v>1851</v>
      </c>
      <c r="G959" t="s">
        <v>23</v>
      </c>
      <c r="H959" s="10">
        <v>8</v>
      </c>
      <c r="I959" t="s">
        <v>114</v>
      </c>
      <c r="K959" t="s">
        <v>271</v>
      </c>
    </row>
    <row r="960" spans="1:11" x14ac:dyDescent="0.2">
      <c r="A960" t="s">
        <v>77</v>
      </c>
      <c r="B960" t="s">
        <v>126</v>
      </c>
      <c r="C960" t="s">
        <v>19</v>
      </c>
      <c r="D960" t="s">
        <v>19</v>
      </c>
      <c r="F960" t="s">
        <v>1848</v>
      </c>
      <c r="H960" s="10">
        <v>12</v>
      </c>
      <c r="K960" t="s">
        <v>272</v>
      </c>
    </row>
    <row r="961" spans="1:11" x14ac:dyDescent="0.2">
      <c r="A961" t="s">
        <v>77</v>
      </c>
      <c r="B961" t="s">
        <v>126</v>
      </c>
      <c r="C961" t="s">
        <v>18</v>
      </c>
      <c r="D961" t="s">
        <v>18</v>
      </c>
      <c r="F961" t="s">
        <v>1848</v>
      </c>
      <c r="H961" s="10">
        <v>3</v>
      </c>
    </row>
    <row r="962" spans="1:11" x14ac:dyDescent="0.2">
      <c r="A962" t="s">
        <v>77</v>
      </c>
      <c r="B962" t="s">
        <v>126</v>
      </c>
      <c r="C962" t="s">
        <v>40</v>
      </c>
      <c r="D962" t="s">
        <v>273</v>
      </c>
      <c r="E962" t="s">
        <v>274</v>
      </c>
      <c r="F962" t="s">
        <v>1848</v>
      </c>
      <c r="G962" t="s">
        <v>180</v>
      </c>
      <c r="H962" s="10">
        <v>3</v>
      </c>
      <c r="I962" t="s">
        <v>24</v>
      </c>
    </row>
    <row r="963" spans="1:11" x14ac:dyDescent="0.2">
      <c r="A963" t="s">
        <v>77</v>
      </c>
      <c r="B963" t="s">
        <v>126</v>
      </c>
      <c r="C963" t="s">
        <v>215</v>
      </c>
      <c r="D963" t="s">
        <v>215</v>
      </c>
      <c r="E963" t="s">
        <v>216</v>
      </c>
      <c r="F963" t="s">
        <v>1850</v>
      </c>
      <c r="G963" t="s">
        <v>32</v>
      </c>
      <c r="H963" s="10">
        <v>1</v>
      </c>
      <c r="I963" t="s">
        <v>217</v>
      </c>
    </row>
    <row r="964" spans="1:11" x14ac:dyDescent="0.2">
      <c r="A964" t="s">
        <v>77</v>
      </c>
      <c r="B964" t="s">
        <v>126</v>
      </c>
      <c r="C964" t="s">
        <v>33</v>
      </c>
      <c r="D964" t="s">
        <v>33</v>
      </c>
      <c r="E964" t="s">
        <v>45</v>
      </c>
      <c r="F964" t="s">
        <v>1849</v>
      </c>
      <c r="G964" t="s">
        <v>23</v>
      </c>
      <c r="H964" s="10">
        <v>3</v>
      </c>
      <c r="I964" t="s">
        <v>24</v>
      </c>
    </row>
    <row r="965" spans="1:11" x14ac:dyDescent="0.2">
      <c r="A965" t="s">
        <v>77</v>
      </c>
      <c r="B965" t="s">
        <v>126</v>
      </c>
      <c r="C965" t="s">
        <v>153</v>
      </c>
      <c r="D965" t="s">
        <v>153</v>
      </c>
      <c r="E965" t="s">
        <v>154</v>
      </c>
      <c r="F965" t="s">
        <v>1850</v>
      </c>
      <c r="G965" t="s">
        <v>145</v>
      </c>
      <c r="H965" s="10">
        <v>1</v>
      </c>
      <c r="I965" t="s">
        <v>24</v>
      </c>
    </row>
    <row r="966" spans="1:11" x14ac:dyDescent="0.2">
      <c r="A966" t="s">
        <v>77</v>
      </c>
      <c r="B966" t="s">
        <v>126</v>
      </c>
      <c r="C966" t="s">
        <v>117</v>
      </c>
      <c r="D966" t="s">
        <v>117</v>
      </c>
      <c r="E966" t="s">
        <v>27</v>
      </c>
      <c r="F966" t="s">
        <v>27</v>
      </c>
      <c r="G966" t="s">
        <v>23</v>
      </c>
      <c r="H966" s="10">
        <v>2</v>
      </c>
      <c r="I966" t="s">
        <v>24</v>
      </c>
    </row>
    <row r="967" spans="1:11" x14ac:dyDescent="0.2">
      <c r="A967" t="s">
        <v>77</v>
      </c>
      <c r="B967" t="s">
        <v>126</v>
      </c>
      <c r="C967" t="s">
        <v>57</v>
      </c>
      <c r="D967" t="s">
        <v>57</v>
      </c>
      <c r="E967" t="s">
        <v>22</v>
      </c>
      <c r="F967" t="s">
        <v>22</v>
      </c>
      <c r="G967" t="s">
        <v>23</v>
      </c>
      <c r="H967" s="10">
        <v>2</v>
      </c>
      <c r="I967" t="s">
        <v>24</v>
      </c>
    </row>
    <row r="968" spans="1:11" x14ac:dyDescent="0.2">
      <c r="A968" t="s">
        <v>78</v>
      </c>
      <c r="B968" t="s">
        <v>126</v>
      </c>
      <c r="C968" t="s">
        <v>17</v>
      </c>
      <c r="D968" t="s">
        <v>17</v>
      </c>
      <c r="F968" t="s">
        <v>1847</v>
      </c>
      <c r="H968" s="10">
        <v>7.75</v>
      </c>
    </row>
    <row r="969" spans="1:11" x14ac:dyDescent="0.2">
      <c r="A969" t="s">
        <v>78</v>
      </c>
      <c r="B969" t="s">
        <v>126</v>
      </c>
      <c r="C969" t="s">
        <v>20</v>
      </c>
      <c r="D969" t="s">
        <v>20</v>
      </c>
      <c r="F969" t="s">
        <v>1848</v>
      </c>
      <c r="H969" s="10">
        <v>3</v>
      </c>
    </row>
    <row r="970" spans="1:11" x14ac:dyDescent="0.2">
      <c r="A970" t="s">
        <v>78</v>
      </c>
      <c r="B970" t="s">
        <v>126</v>
      </c>
      <c r="C970" t="s">
        <v>118</v>
      </c>
      <c r="D970" t="s">
        <v>118</v>
      </c>
      <c r="E970" t="s">
        <v>119</v>
      </c>
      <c r="F970" t="s">
        <v>1852</v>
      </c>
      <c r="G970" t="s">
        <v>23</v>
      </c>
      <c r="H970" s="10">
        <v>7.5</v>
      </c>
      <c r="I970" t="s">
        <v>120</v>
      </c>
      <c r="K970" t="s">
        <v>275</v>
      </c>
    </row>
    <row r="971" spans="1:11" x14ac:dyDescent="0.2">
      <c r="A971" t="s">
        <v>78</v>
      </c>
      <c r="B971" t="s">
        <v>126</v>
      </c>
      <c r="C971" t="s">
        <v>254</v>
      </c>
      <c r="D971" t="s">
        <v>254</v>
      </c>
      <c r="E971" t="s">
        <v>255</v>
      </c>
      <c r="F971" t="s">
        <v>1850</v>
      </c>
      <c r="G971" t="s">
        <v>145</v>
      </c>
      <c r="H971" s="10">
        <v>1</v>
      </c>
      <c r="I971" t="s">
        <v>24</v>
      </c>
      <c r="K971" t="s">
        <v>276</v>
      </c>
    </row>
    <row r="972" spans="1:11" x14ac:dyDescent="0.2">
      <c r="A972" t="s">
        <v>78</v>
      </c>
      <c r="B972" t="s">
        <v>126</v>
      </c>
      <c r="C972" t="s">
        <v>254</v>
      </c>
      <c r="D972" t="s">
        <v>148</v>
      </c>
      <c r="E972" t="s">
        <v>149</v>
      </c>
      <c r="F972" t="s">
        <v>1850</v>
      </c>
      <c r="G972" t="s">
        <v>145</v>
      </c>
      <c r="H972" s="10">
        <v>3</v>
      </c>
    </row>
    <row r="973" spans="1:11" x14ac:dyDescent="0.2">
      <c r="A973" t="s">
        <v>78</v>
      </c>
      <c r="B973" t="s">
        <v>126</v>
      </c>
      <c r="C973" t="s">
        <v>19</v>
      </c>
      <c r="D973" t="s">
        <v>19</v>
      </c>
      <c r="F973" t="s">
        <v>1848</v>
      </c>
      <c r="H973" s="10">
        <v>13.5</v>
      </c>
      <c r="K973" t="s">
        <v>277</v>
      </c>
    </row>
    <row r="974" spans="1:11" x14ac:dyDescent="0.2">
      <c r="A974" t="s">
        <v>78</v>
      </c>
      <c r="B974" t="s">
        <v>126</v>
      </c>
      <c r="C974" t="s">
        <v>265</v>
      </c>
      <c r="D974" t="s">
        <v>265</v>
      </c>
      <c r="E974" t="s">
        <v>119</v>
      </c>
      <c r="F974" t="s">
        <v>1852</v>
      </c>
      <c r="G974" t="s">
        <v>23</v>
      </c>
      <c r="H974" s="10">
        <v>1</v>
      </c>
      <c r="I974" t="s">
        <v>120</v>
      </c>
      <c r="K974" t="s">
        <v>167</v>
      </c>
    </row>
    <row r="975" spans="1:11" x14ac:dyDescent="0.2">
      <c r="A975" t="s">
        <v>78</v>
      </c>
      <c r="B975" t="s">
        <v>126</v>
      </c>
      <c r="C975" t="s">
        <v>112</v>
      </c>
      <c r="D975" t="s">
        <v>112</v>
      </c>
      <c r="E975" t="s">
        <v>113</v>
      </c>
      <c r="F975" t="s">
        <v>1851</v>
      </c>
      <c r="G975" t="s">
        <v>23</v>
      </c>
      <c r="H975" s="10">
        <v>4</v>
      </c>
      <c r="I975" t="s">
        <v>114</v>
      </c>
      <c r="K975" t="s">
        <v>278</v>
      </c>
    </row>
    <row r="976" spans="1:11" x14ac:dyDescent="0.2">
      <c r="A976" t="s">
        <v>78</v>
      </c>
      <c r="B976" t="s">
        <v>126</v>
      </c>
      <c r="C976" t="s">
        <v>159</v>
      </c>
      <c r="D976" t="s">
        <v>159</v>
      </c>
      <c r="E976" t="s">
        <v>119</v>
      </c>
      <c r="F976" t="s">
        <v>1852</v>
      </c>
      <c r="G976" t="s">
        <v>23</v>
      </c>
      <c r="H976" s="10">
        <v>5.5</v>
      </c>
      <c r="I976" t="s">
        <v>120</v>
      </c>
      <c r="K976" t="s">
        <v>251</v>
      </c>
    </row>
    <row r="977" spans="1:11" x14ac:dyDescent="0.2">
      <c r="A977" t="s">
        <v>78</v>
      </c>
      <c r="B977" t="s">
        <v>126</v>
      </c>
      <c r="C977" t="s">
        <v>279</v>
      </c>
      <c r="D977" t="s">
        <v>279</v>
      </c>
      <c r="E977" t="s">
        <v>45</v>
      </c>
      <c r="F977" t="s">
        <v>1849</v>
      </c>
      <c r="G977" t="s">
        <v>23</v>
      </c>
      <c r="H977" s="10">
        <v>2</v>
      </c>
      <c r="I977" t="s">
        <v>24</v>
      </c>
    </row>
    <row r="978" spans="1:11" x14ac:dyDescent="0.2">
      <c r="A978" t="s">
        <v>78</v>
      </c>
      <c r="B978" t="s">
        <v>126</v>
      </c>
      <c r="C978" t="s">
        <v>18</v>
      </c>
      <c r="D978" t="s">
        <v>18</v>
      </c>
      <c r="F978" t="s">
        <v>1848</v>
      </c>
      <c r="H978" s="10">
        <v>5</v>
      </c>
    </row>
    <row r="979" spans="1:11" x14ac:dyDescent="0.2">
      <c r="A979" t="s">
        <v>78</v>
      </c>
      <c r="B979" t="s">
        <v>126</v>
      </c>
      <c r="C979" t="s">
        <v>28</v>
      </c>
      <c r="D979" t="s">
        <v>29</v>
      </c>
      <c r="E979" t="s">
        <v>30</v>
      </c>
      <c r="F979" t="s">
        <v>1850</v>
      </c>
      <c r="G979" t="s">
        <v>32</v>
      </c>
      <c r="H979" s="10">
        <v>1.5</v>
      </c>
      <c r="I979" t="s">
        <v>24</v>
      </c>
    </row>
    <row r="980" spans="1:11" x14ac:dyDescent="0.2">
      <c r="A980" t="s">
        <v>78</v>
      </c>
      <c r="B980" t="s">
        <v>126</v>
      </c>
      <c r="C980" t="s">
        <v>213</v>
      </c>
      <c r="D980" t="s">
        <v>213</v>
      </c>
      <c r="E980" t="s">
        <v>59</v>
      </c>
      <c r="F980" t="s">
        <v>59</v>
      </c>
      <c r="G980" t="s">
        <v>23</v>
      </c>
      <c r="H980" s="10">
        <v>4</v>
      </c>
      <c r="I980" t="s">
        <v>24</v>
      </c>
    </row>
    <row r="981" spans="1:11" x14ac:dyDescent="0.2">
      <c r="A981" t="s">
        <v>78</v>
      </c>
      <c r="B981" t="s">
        <v>126</v>
      </c>
      <c r="C981" t="s">
        <v>33</v>
      </c>
      <c r="D981" t="s">
        <v>33</v>
      </c>
      <c r="E981" t="s">
        <v>45</v>
      </c>
      <c r="F981" t="s">
        <v>1849</v>
      </c>
      <c r="G981" t="s">
        <v>23</v>
      </c>
      <c r="H981" s="10">
        <v>2</v>
      </c>
      <c r="I981" t="s">
        <v>24</v>
      </c>
    </row>
    <row r="982" spans="1:11" x14ac:dyDescent="0.2">
      <c r="A982" t="s">
        <v>80</v>
      </c>
      <c r="B982" t="s">
        <v>126</v>
      </c>
      <c r="C982" t="s">
        <v>20</v>
      </c>
      <c r="D982" t="s">
        <v>20</v>
      </c>
      <c r="F982" t="s">
        <v>1848</v>
      </c>
      <c r="H982" s="10">
        <v>5</v>
      </c>
    </row>
    <row r="983" spans="1:11" x14ac:dyDescent="0.2">
      <c r="A983" t="s">
        <v>80</v>
      </c>
      <c r="B983" t="s">
        <v>126</v>
      </c>
      <c r="C983" t="s">
        <v>19</v>
      </c>
      <c r="D983" t="s">
        <v>19</v>
      </c>
      <c r="F983" t="s">
        <v>1848</v>
      </c>
      <c r="H983" s="10">
        <v>5</v>
      </c>
      <c r="K983" t="s">
        <v>280</v>
      </c>
    </row>
    <row r="984" spans="1:11" x14ac:dyDescent="0.2">
      <c r="A984" t="s">
        <v>80</v>
      </c>
      <c r="B984" t="s">
        <v>126</v>
      </c>
      <c r="C984" t="s">
        <v>213</v>
      </c>
      <c r="D984" t="s">
        <v>213</v>
      </c>
      <c r="E984" t="s">
        <v>59</v>
      </c>
      <c r="F984" t="s">
        <v>59</v>
      </c>
      <c r="G984" t="s">
        <v>23</v>
      </c>
      <c r="H984" s="10">
        <v>5.5</v>
      </c>
      <c r="I984" t="s">
        <v>24</v>
      </c>
      <c r="K984" t="s">
        <v>281</v>
      </c>
    </row>
    <row r="985" spans="1:11" x14ac:dyDescent="0.2">
      <c r="A985" t="s">
        <v>80</v>
      </c>
      <c r="B985" t="s">
        <v>126</v>
      </c>
      <c r="C985" t="s">
        <v>254</v>
      </c>
      <c r="D985" t="s">
        <v>254</v>
      </c>
      <c r="E985" t="s">
        <v>255</v>
      </c>
      <c r="F985" t="s">
        <v>1850</v>
      </c>
      <c r="G985" t="s">
        <v>145</v>
      </c>
      <c r="H985" s="10">
        <v>6</v>
      </c>
      <c r="I985" t="s">
        <v>24</v>
      </c>
      <c r="K985" t="s">
        <v>282</v>
      </c>
    </row>
    <row r="986" spans="1:11" x14ac:dyDescent="0.2">
      <c r="A986" t="s">
        <v>80</v>
      </c>
      <c r="B986" t="s">
        <v>126</v>
      </c>
      <c r="C986" t="s">
        <v>65</v>
      </c>
      <c r="D986" t="s">
        <v>65</v>
      </c>
      <c r="E986" t="s">
        <v>66</v>
      </c>
      <c r="F986" t="s">
        <v>66</v>
      </c>
      <c r="G986" t="s">
        <v>23</v>
      </c>
      <c r="H986" s="10">
        <v>4</v>
      </c>
      <c r="I986" t="s">
        <v>24</v>
      </c>
    </row>
    <row r="987" spans="1:11" x14ac:dyDescent="0.2">
      <c r="A987" t="s">
        <v>80</v>
      </c>
      <c r="B987" t="s">
        <v>126</v>
      </c>
      <c r="C987" t="s">
        <v>46</v>
      </c>
      <c r="D987" t="s">
        <v>46</v>
      </c>
      <c r="F987" t="s">
        <v>1848</v>
      </c>
      <c r="H987" s="10">
        <v>4</v>
      </c>
      <c r="K987" t="s">
        <v>283</v>
      </c>
    </row>
    <row r="988" spans="1:11" x14ac:dyDescent="0.2">
      <c r="A988" t="s">
        <v>80</v>
      </c>
      <c r="B988" t="s">
        <v>126</v>
      </c>
      <c r="C988" t="s">
        <v>159</v>
      </c>
      <c r="D988" t="s">
        <v>159</v>
      </c>
      <c r="E988" t="s">
        <v>119</v>
      </c>
      <c r="F988" t="s">
        <v>1852</v>
      </c>
      <c r="G988" t="s">
        <v>23</v>
      </c>
      <c r="H988" s="10">
        <v>1.5</v>
      </c>
      <c r="I988" t="s">
        <v>120</v>
      </c>
      <c r="K988" t="s">
        <v>251</v>
      </c>
    </row>
    <row r="989" spans="1:11" x14ac:dyDescent="0.2">
      <c r="A989" t="s">
        <v>80</v>
      </c>
      <c r="B989" t="s">
        <v>126</v>
      </c>
      <c r="C989" t="s">
        <v>79</v>
      </c>
      <c r="D989" t="s">
        <v>79</v>
      </c>
      <c r="F989" t="s">
        <v>1848</v>
      </c>
      <c r="H989" s="10">
        <v>7</v>
      </c>
      <c r="K989" t="s">
        <v>284</v>
      </c>
    </row>
    <row r="990" spans="1:11" x14ac:dyDescent="0.2">
      <c r="A990" t="s">
        <v>80</v>
      </c>
      <c r="B990" t="s">
        <v>126</v>
      </c>
      <c r="C990" t="s">
        <v>18</v>
      </c>
      <c r="D990" t="s">
        <v>18</v>
      </c>
      <c r="F990" t="s">
        <v>1848</v>
      </c>
      <c r="H990" s="10">
        <v>4.5</v>
      </c>
      <c r="K990" t="s">
        <v>252</v>
      </c>
    </row>
    <row r="991" spans="1:11" x14ac:dyDescent="0.2">
      <c r="A991" t="s">
        <v>80</v>
      </c>
      <c r="B991" t="s">
        <v>126</v>
      </c>
      <c r="C991" t="s">
        <v>17</v>
      </c>
      <c r="D991" t="s">
        <v>17</v>
      </c>
      <c r="F991" t="s">
        <v>1847</v>
      </c>
      <c r="H991" s="10">
        <v>4</v>
      </c>
      <c r="K991" t="s">
        <v>252</v>
      </c>
    </row>
    <row r="992" spans="1:11" x14ac:dyDescent="0.2">
      <c r="A992" t="s">
        <v>80</v>
      </c>
      <c r="B992" t="s">
        <v>126</v>
      </c>
      <c r="C992" t="s">
        <v>40</v>
      </c>
      <c r="D992" t="s">
        <v>40</v>
      </c>
      <c r="F992" t="s">
        <v>1848</v>
      </c>
      <c r="H992" s="10">
        <v>2.5</v>
      </c>
      <c r="K992" t="s">
        <v>285</v>
      </c>
    </row>
    <row r="993" spans="1:11" x14ac:dyDescent="0.2">
      <c r="A993" t="s">
        <v>81</v>
      </c>
      <c r="B993" t="s">
        <v>126</v>
      </c>
      <c r="C993" t="s">
        <v>20</v>
      </c>
      <c r="D993" t="s">
        <v>20</v>
      </c>
      <c r="F993" t="s">
        <v>1848</v>
      </c>
      <c r="H993" s="10">
        <v>5</v>
      </c>
    </row>
    <row r="994" spans="1:11" x14ac:dyDescent="0.2">
      <c r="A994" t="s">
        <v>81</v>
      </c>
      <c r="B994" t="s">
        <v>126</v>
      </c>
      <c r="C994" t="s">
        <v>19</v>
      </c>
      <c r="D994" t="s">
        <v>19</v>
      </c>
      <c r="F994" t="s">
        <v>1848</v>
      </c>
      <c r="H994" s="10">
        <v>10.5</v>
      </c>
      <c r="K994" t="s">
        <v>286</v>
      </c>
    </row>
    <row r="995" spans="1:11" x14ac:dyDescent="0.2">
      <c r="A995" t="s">
        <v>81</v>
      </c>
      <c r="B995" t="s">
        <v>126</v>
      </c>
      <c r="C995" t="s">
        <v>254</v>
      </c>
      <c r="D995" t="s">
        <v>254</v>
      </c>
      <c r="E995" t="s">
        <v>255</v>
      </c>
      <c r="F995" t="s">
        <v>1850</v>
      </c>
      <c r="G995" t="s">
        <v>145</v>
      </c>
      <c r="H995" s="10">
        <v>11</v>
      </c>
      <c r="I995" t="s">
        <v>24</v>
      </c>
      <c r="K995" t="s">
        <v>287</v>
      </c>
    </row>
    <row r="996" spans="1:11" x14ac:dyDescent="0.2">
      <c r="A996" t="s">
        <v>81</v>
      </c>
      <c r="B996" t="s">
        <v>126</v>
      </c>
      <c r="C996" t="s">
        <v>153</v>
      </c>
      <c r="D996" t="s">
        <v>153</v>
      </c>
      <c r="E996" t="s">
        <v>154</v>
      </c>
      <c r="F996" t="s">
        <v>1850</v>
      </c>
      <c r="G996" t="s">
        <v>145</v>
      </c>
      <c r="H996" s="10">
        <v>2.5</v>
      </c>
      <c r="I996" t="s">
        <v>24</v>
      </c>
    </row>
    <row r="997" spans="1:11" x14ac:dyDescent="0.2">
      <c r="A997" t="s">
        <v>81</v>
      </c>
      <c r="B997" t="s">
        <v>126</v>
      </c>
      <c r="C997" t="s">
        <v>40</v>
      </c>
      <c r="D997" t="s">
        <v>40</v>
      </c>
      <c r="F997" t="s">
        <v>1848</v>
      </c>
      <c r="H997" s="10">
        <v>2</v>
      </c>
    </row>
    <row r="998" spans="1:11" x14ac:dyDescent="0.2">
      <c r="A998" t="s">
        <v>81</v>
      </c>
      <c r="B998" t="s">
        <v>126</v>
      </c>
      <c r="C998" t="s">
        <v>79</v>
      </c>
      <c r="D998" t="s">
        <v>79</v>
      </c>
      <c r="F998" t="s">
        <v>1848</v>
      </c>
      <c r="H998" s="10">
        <v>7</v>
      </c>
      <c r="K998" t="s">
        <v>288</v>
      </c>
    </row>
    <row r="999" spans="1:11" x14ac:dyDescent="0.2">
      <c r="A999" t="s">
        <v>81</v>
      </c>
      <c r="B999" t="s">
        <v>126</v>
      </c>
      <c r="C999" t="s">
        <v>159</v>
      </c>
      <c r="D999" t="s">
        <v>159</v>
      </c>
      <c r="E999" t="s">
        <v>119</v>
      </c>
      <c r="F999" t="s">
        <v>1852</v>
      </c>
      <c r="G999" t="s">
        <v>23</v>
      </c>
      <c r="H999" s="10">
        <v>6</v>
      </c>
      <c r="I999" t="s">
        <v>120</v>
      </c>
      <c r="K999" t="s">
        <v>289</v>
      </c>
    </row>
    <row r="1000" spans="1:11" x14ac:dyDescent="0.2">
      <c r="A1000" t="s">
        <v>81</v>
      </c>
      <c r="B1000" t="s">
        <v>126</v>
      </c>
      <c r="C1000" t="s">
        <v>18</v>
      </c>
      <c r="D1000" t="s">
        <v>18</v>
      </c>
      <c r="F1000" t="s">
        <v>1848</v>
      </c>
      <c r="H1000" s="10">
        <v>6</v>
      </c>
      <c r="K1000" t="s">
        <v>252</v>
      </c>
    </row>
    <row r="1001" spans="1:11" x14ac:dyDescent="0.2">
      <c r="A1001" t="s">
        <v>81</v>
      </c>
      <c r="B1001" t="s">
        <v>126</v>
      </c>
      <c r="C1001" t="s">
        <v>65</v>
      </c>
      <c r="D1001" t="s">
        <v>246</v>
      </c>
      <c r="E1001" t="s">
        <v>247</v>
      </c>
      <c r="F1001" t="s">
        <v>66</v>
      </c>
      <c r="G1001" t="s">
        <v>180</v>
      </c>
      <c r="H1001" s="10">
        <v>2</v>
      </c>
      <c r="K1001" t="s">
        <v>290</v>
      </c>
    </row>
    <row r="1002" spans="1:11" x14ac:dyDescent="0.2">
      <c r="A1002" t="s">
        <v>81</v>
      </c>
      <c r="B1002" t="s">
        <v>126</v>
      </c>
      <c r="C1002" t="s">
        <v>33</v>
      </c>
      <c r="D1002" t="s">
        <v>33</v>
      </c>
      <c r="E1002" t="s">
        <v>45</v>
      </c>
      <c r="F1002" t="s">
        <v>1849</v>
      </c>
      <c r="G1002" t="s">
        <v>23</v>
      </c>
      <c r="H1002" s="10">
        <v>5</v>
      </c>
      <c r="I1002" t="s">
        <v>24</v>
      </c>
      <c r="K1002" t="s">
        <v>291</v>
      </c>
    </row>
    <row r="1003" spans="1:11" x14ac:dyDescent="0.2">
      <c r="A1003" t="s">
        <v>82</v>
      </c>
      <c r="B1003" t="s">
        <v>126</v>
      </c>
      <c r="C1003" t="s">
        <v>20</v>
      </c>
      <c r="D1003" t="s">
        <v>20</v>
      </c>
      <c r="F1003" t="s">
        <v>1848</v>
      </c>
      <c r="H1003" s="10">
        <v>10</v>
      </c>
    </row>
    <row r="1004" spans="1:11" x14ac:dyDescent="0.2">
      <c r="A1004" t="s">
        <v>82</v>
      </c>
      <c r="B1004" t="s">
        <v>126</v>
      </c>
      <c r="C1004" t="s">
        <v>118</v>
      </c>
      <c r="D1004" t="s">
        <v>118</v>
      </c>
      <c r="E1004" t="s">
        <v>119</v>
      </c>
      <c r="F1004" t="s">
        <v>1852</v>
      </c>
      <c r="G1004" t="s">
        <v>23</v>
      </c>
      <c r="H1004" s="10">
        <v>4</v>
      </c>
      <c r="I1004" t="s">
        <v>120</v>
      </c>
    </row>
    <row r="1005" spans="1:11" x14ac:dyDescent="0.2">
      <c r="A1005" t="s">
        <v>82</v>
      </c>
      <c r="B1005" t="s">
        <v>126</v>
      </c>
      <c r="C1005" t="s">
        <v>121</v>
      </c>
      <c r="D1005" t="s">
        <v>121</v>
      </c>
      <c r="E1005" t="s">
        <v>113</v>
      </c>
      <c r="F1005" t="s">
        <v>1851</v>
      </c>
      <c r="G1005" t="s">
        <v>23</v>
      </c>
      <c r="H1005" s="10">
        <v>4.5</v>
      </c>
      <c r="I1005" t="s">
        <v>114</v>
      </c>
    </row>
    <row r="1006" spans="1:11" x14ac:dyDescent="0.2">
      <c r="A1006" t="s">
        <v>82</v>
      </c>
      <c r="B1006" t="s">
        <v>126</v>
      </c>
      <c r="C1006" t="s">
        <v>73</v>
      </c>
      <c r="D1006" t="s">
        <v>73</v>
      </c>
      <c r="E1006" t="s">
        <v>45</v>
      </c>
      <c r="F1006" t="s">
        <v>1849</v>
      </c>
      <c r="G1006" t="s">
        <v>23</v>
      </c>
      <c r="H1006" s="10">
        <v>2</v>
      </c>
      <c r="I1006" t="s">
        <v>24</v>
      </c>
    </row>
    <row r="1007" spans="1:11" x14ac:dyDescent="0.2">
      <c r="A1007" t="s">
        <v>82</v>
      </c>
      <c r="B1007" t="s">
        <v>126</v>
      </c>
      <c r="C1007" t="s">
        <v>112</v>
      </c>
      <c r="D1007" t="s">
        <v>112</v>
      </c>
      <c r="E1007" t="s">
        <v>113</v>
      </c>
      <c r="F1007" t="s">
        <v>1851</v>
      </c>
      <c r="G1007" t="s">
        <v>23</v>
      </c>
      <c r="H1007" s="10">
        <v>2</v>
      </c>
      <c r="I1007" t="s">
        <v>114</v>
      </c>
      <c r="K1007" t="s">
        <v>292</v>
      </c>
    </row>
    <row r="1008" spans="1:11" x14ac:dyDescent="0.2">
      <c r="A1008" t="s">
        <v>82</v>
      </c>
      <c r="B1008" t="s">
        <v>126</v>
      </c>
      <c r="C1008" t="s">
        <v>141</v>
      </c>
      <c r="D1008" t="s">
        <v>141</v>
      </c>
      <c r="E1008" t="s">
        <v>119</v>
      </c>
      <c r="F1008" t="s">
        <v>1852</v>
      </c>
      <c r="G1008" t="s">
        <v>23</v>
      </c>
      <c r="H1008" s="10">
        <v>2</v>
      </c>
      <c r="I1008" t="s">
        <v>120</v>
      </c>
      <c r="K1008" t="s">
        <v>167</v>
      </c>
    </row>
    <row r="1009" spans="1:11" x14ac:dyDescent="0.2">
      <c r="A1009" t="s">
        <v>82</v>
      </c>
      <c r="B1009" t="s">
        <v>126</v>
      </c>
      <c r="C1009" t="s">
        <v>40</v>
      </c>
      <c r="D1009" t="s">
        <v>40</v>
      </c>
      <c r="F1009" t="s">
        <v>1848</v>
      </c>
      <c r="H1009" s="10">
        <v>3.5</v>
      </c>
    </row>
    <row r="1010" spans="1:11" x14ac:dyDescent="0.2">
      <c r="A1010" t="s">
        <v>82</v>
      </c>
      <c r="B1010" t="s">
        <v>126</v>
      </c>
      <c r="C1010" t="s">
        <v>46</v>
      </c>
      <c r="D1010" t="s">
        <v>46</v>
      </c>
      <c r="F1010" t="s">
        <v>1848</v>
      </c>
      <c r="H1010" s="10">
        <v>5</v>
      </c>
      <c r="K1010" t="s">
        <v>293</v>
      </c>
    </row>
    <row r="1011" spans="1:11" x14ac:dyDescent="0.2">
      <c r="A1011" t="s">
        <v>82</v>
      </c>
      <c r="B1011" t="s">
        <v>126</v>
      </c>
      <c r="C1011" t="s">
        <v>254</v>
      </c>
      <c r="D1011" t="s">
        <v>148</v>
      </c>
      <c r="E1011" t="s">
        <v>149</v>
      </c>
      <c r="F1011" t="s">
        <v>1850</v>
      </c>
      <c r="G1011" t="s">
        <v>145</v>
      </c>
      <c r="H1011" s="10">
        <v>4</v>
      </c>
      <c r="K1011" t="s">
        <v>294</v>
      </c>
    </row>
    <row r="1012" spans="1:11" x14ac:dyDescent="0.2">
      <c r="A1012" t="s">
        <v>82</v>
      </c>
      <c r="B1012" t="s">
        <v>126</v>
      </c>
      <c r="C1012" t="s">
        <v>19</v>
      </c>
      <c r="D1012" t="s">
        <v>19</v>
      </c>
      <c r="E1012" t="s">
        <v>296</v>
      </c>
      <c r="F1012" t="s">
        <v>1848</v>
      </c>
      <c r="H1012" s="10">
        <v>6</v>
      </c>
      <c r="I1012" t="s">
        <v>24</v>
      </c>
      <c r="K1012" t="s">
        <v>227</v>
      </c>
    </row>
    <row r="1013" spans="1:11" x14ac:dyDescent="0.2">
      <c r="A1013" t="s">
        <v>82</v>
      </c>
      <c r="B1013" t="s">
        <v>126</v>
      </c>
      <c r="C1013" t="s">
        <v>254</v>
      </c>
      <c r="D1013" t="s">
        <v>254</v>
      </c>
      <c r="E1013" t="s">
        <v>255</v>
      </c>
      <c r="F1013" t="s">
        <v>1850</v>
      </c>
      <c r="G1013" t="s">
        <v>145</v>
      </c>
      <c r="H1013" s="10">
        <v>6</v>
      </c>
      <c r="I1013" t="s">
        <v>24</v>
      </c>
      <c r="K1013" t="s">
        <v>297</v>
      </c>
    </row>
    <row r="1014" spans="1:11" x14ac:dyDescent="0.2">
      <c r="A1014" t="s">
        <v>82</v>
      </c>
      <c r="B1014" t="s">
        <v>126</v>
      </c>
      <c r="C1014" t="s">
        <v>159</v>
      </c>
      <c r="D1014" t="s">
        <v>159</v>
      </c>
      <c r="E1014" t="s">
        <v>119</v>
      </c>
      <c r="F1014" t="s">
        <v>1852</v>
      </c>
      <c r="G1014" t="s">
        <v>23</v>
      </c>
      <c r="H1014" s="10">
        <v>1.5</v>
      </c>
      <c r="I1014" t="s">
        <v>120</v>
      </c>
      <c r="K1014" t="s">
        <v>298</v>
      </c>
    </row>
    <row r="1015" spans="1:11" x14ac:dyDescent="0.2">
      <c r="A1015" t="s">
        <v>82</v>
      </c>
      <c r="B1015" t="s">
        <v>126</v>
      </c>
      <c r="C1015" t="s">
        <v>213</v>
      </c>
      <c r="D1015" t="s">
        <v>213</v>
      </c>
      <c r="E1015" t="s">
        <v>59</v>
      </c>
      <c r="F1015" t="s">
        <v>59</v>
      </c>
      <c r="G1015" t="s">
        <v>23</v>
      </c>
      <c r="H1015" s="10">
        <v>1</v>
      </c>
      <c r="I1015" t="s">
        <v>24</v>
      </c>
    </row>
    <row r="1016" spans="1:11" x14ac:dyDescent="0.2">
      <c r="A1016" t="s">
        <v>83</v>
      </c>
      <c r="B1016" t="s">
        <v>126</v>
      </c>
      <c r="C1016" t="s">
        <v>79</v>
      </c>
      <c r="D1016" t="s">
        <v>79</v>
      </c>
      <c r="F1016" t="s">
        <v>1848</v>
      </c>
      <c r="H1016" s="10">
        <v>32</v>
      </c>
      <c r="K1016" t="s">
        <v>299</v>
      </c>
    </row>
    <row r="1017" spans="1:11" x14ac:dyDescent="0.2">
      <c r="A1017" t="s">
        <v>83</v>
      </c>
      <c r="B1017" t="s">
        <v>126</v>
      </c>
      <c r="C1017" t="s">
        <v>73</v>
      </c>
      <c r="D1017" t="s">
        <v>73</v>
      </c>
      <c r="E1017" t="s">
        <v>45</v>
      </c>
      <c r="F1017" t="s">
        <v>1849</v>
      </c>
      <c r="G1017" t="s">
        <v>23</v>
      </c>
      <c r="H1017" s="10">
        <v>4</v>
      </c>
      <c r="I1017" t="s">
        <v>24</v>
      </c>
    </row>
    <row r="1018" spans="1:11" x14ac:dyDescent="0.2">
      <c r="A1018" t="s">
        <v>83</v>
      </c>
      <c r="B1018" t="s">
        <v>126</v>
      </c>
      <c r="C1018" t="s">
        <v>20</v>
      </c>
      <c r="D1018" t="s">
        <v>20</v>
      </c>
      <c r="F1018" t="s">
        <v>1848</v>
      </c>
      <c r="H1018" s="10">
        <v>3</v>
      </c>
    </row>
    <row r="1019" spans="1:11" x14ac:dyDescent="0.2">
      <c r="A1019" t="s">
        <v>83</v>
      </c>
      <c r="B1019" t="s">
        <v>126</v>
      </c>
      <c r="C1019" t="s">
        <v>19</v>
      </c>
      <c r="D1019" t="s">
        <v>19</v>
      </c>
      <c r="F1019" t="s">
        <v>1848</v>
      </c>
      <c r="H1019" s="10">
        <v>2.5</v>
      </c>
    </row>
    <row r="1020" spans="1:11" x14ac:dyDescent="0.2">
      <c r="A1020" t="s">
        <v>84</v>
      </c>
      <c r="B1020" t="s">
        <v>126</v>
      </c>
      <c r="C1020" t="s">
        <v>17</v>
      </c>
      <c r="D1020" t="s">
        <v>17</v>
      </c>
      <c r="F1020" t="s">
        <v>1847</v>
      </c>
      <c r="H1020" s="10">
        <v>7.75</v>
      </c>
    </row>
    <row r="1021" spans="1:11" x14ac:dyDescent="0.2">
      <c r="A1021" t="s">
        <v>84</v>
      </c>
      <c r="B1021" t="s">
        <v>126</v>
      </c>
      <c r="C1021" t="s">
        <v>20</v>
      </c>
      <c r="D1021" t="s">
        <v>20</v>
      </c>
      <c r="F1021" t="s">
        <v>1848</v>
      </c>
      <c r="H1021" s="10">
        <v>4.5</v>
      </c>
    </row>
    <row r="1022" spans="1:11" x14ac:dyDescent="0.2">
      <c r="A1022" t="s">
        <v>84</v>
      </c>
      <c r="B1022" t="s">
        <v>126</v>
      </c>
      <c r="C1022" t="s">
        <v>118</v>
      </c>
      <c r="D1022" t="s">
        <v>118</v>
      </c>
      <c r="E1022" t="s">
        <v>119</v>
      </c>
      <c r="F1022" t="s">
        <v>1852</v>
      </c>
      <c r="G1022" t="s">
        <v>23</v>
      </c>
      <c r="H1022" s="10">
        <v>3</v>
      </c>
      <c r="I1022" t="s">
        <v>120</v>
      </c>
    </row>
    <row r="1023" spans="1:11" x14ac:dyDescent="0.2">
      <c r="A1023" t="s">
        <v>84</v>
      </c>
      <c r="B1023" t="s">
        <v>126</v>
      </c>
      <c r="C1023" t="s">
        <v>159</v>
      </c>
      <c r="D1023" t="s">
        <v>159</v>
      </c>
      <c r="E1023" t="s">
        <v>119</v>
      </c>
      <c r="F1023" t="s">
        <v>1852</v>
      </c>
      <c r="G1023" t="s">
        <v>23</v>
      </c>
      <c r="H1023" s="10">
        <v>4</v>
      </c>
      <c r="I1023" t="s">
        <v>120</v>
      </c>
      <c r="K1023" t="s">
        <v>300</v>
      </c>
    </row>
    <row r="1024" spans="1:11" x14ac:dyDescent="0.2">
      <c r="A1024" t="s">
        <v>84</v>
      </c>
      <c r="B1024" t="s">
        <v>126</v>
      </c>
      <c r="C1024" t="s">
        <v>204</v>
      </c>
      <c r="D1024" t="s">
        <v>204</v>
      </c>
      <c r="E1024" t="s">
        <v>45</v>
      </c>
      <c r="F1024" t="s">
        <v>1849</v>
      </c>
      <c r="G1024" t="s">
        <v>23</v>
      </c>
      <c r="H1024" s="10">
        <v>3</v>
      </c>
      <c r="I1024" t="s">
        <v>24</v>
      </c>
    </row>
    <row r="1025" spans="1:11" x14ac:dyDescent="0.2">
      <c r="A1025" t="s">
        <v>84</v>
      </c>
      <c r="B1025" t="s">
        <v>126</v>
      </c>
      <c r="C1025" t="s">
        <v>121</v>
      </c>
      <c r="D1025" t="s">
        <v>121</v>
      </c>
      <c r="E1025" t="s">
        <v>113</v>
      </c>
      <c r="F1025" t="s">
        <v>1851</v>
      </c>
      <c r="G1025" t="s">
        <v>23</v>
      </c>
      <c r="H1025" s="10">
        <v>2</v>
      </c>
      <c r="I1025" t="s">
        <v>114</v>
      </c>
    </row>
    <row r="1026" spans="1:11" x14ac:dyDescent="0.2">
      <c r="A1026" t="s">
        <v>84</v>
      </c>
      <c r="B1026" t="s">
        <v>126</v>
      </c>
      <c r="C1026" t="s">
        <v>153</v>
      </c>
      <c r="D1026" t="s">
        <v>153</v>
      </c>
      <c r="E1026" t="s">
        <v>154</v>
      </c>
      <c r="F1026" t="s">
        <v>1850</v>
      </c>
      <c r="G1026" t="s">
        <v>145</v>
      </c>
      <c r="H1026" s="10">
        <v>0.5</v>
      </c>
      <c r="I1026" t="s">
        <v>24</v>
      </c>
    </row>
    <row r="1027" spans="1:11" x14ac:dyDescent="0.2">
      <c r="A1027" t="s">
        <v>84</v>
      </c>
      <c r="B1027" t="s">
        <v>126</v>
      </c>
      <c r="C1027" t="s">
        <v>19</v>
      </c>
      <c r="D1027" t="s">
        <v>19</v>
      </c>
      <c r="F1027" t="s">
        <v>1848</v>
      </c>
      <c r="H1027" s="10">
        <v>4</v>
      </c>
    </row>
    <row r="1028" spans="1:11" x14ac:dyDescent="0.2">
      <c r="A1028" t="s">
        <v>84</v>
      </c>
      <c r="B1028" t="s">
        <v>126</v>
      </c>
      <c r="C1028" t="s">
        <v>40</v>
      </c>
      <c r="D1028" t="s">
        <v>40</v>
      </c>
      <c r="F1028" t="s">
        <v>1848</v>
      </c>
      <c r="H1028" s="10">
        <v>1</v>
      </c>
    </row>
    <row r="1029" spans="1:11" x14ac:dyDescent="0.2">
      <c r="A1029" t="s">
        <v>84</v>
      </c>
      <c r="B1029" t="s">
        <v>126</v>
      </c>
      <c r="C1029" t="s">
        <v>18</v>
      </c>
      <c r="D1029" t="s">
        <v>18</v>
      </c>
      <c r="F1029" t="s">
        <v>1848</v>
      </c>
      <c r="H1029" s="10">
        <v>3</v>
      </c>
    </row>
    <row r="1030" spans="1:11" x14ac:dyDescent="0.2">
      <c r="A1030" t="s">
        <v>84</v>
      </c>
      <c r="B1030" t="s">
        <v>126</v>
      </c>
      <c r="C1030" t="s">
        <v>26</v>
      </c>
      <c r="D1030" t="s">
        <v>26</v>
      </c>
      <c r="E1030" t="s">
        <v>27</v>
      </c>
      <c r="F1030" t="s">
        <v>27</v>
      </c>
      <c r="G1030" t="s">
        <v>23</v>
      </c>
      <c r="H1030" s="10">
        <v>2</v>
      </c>
      <c r="I1030" t="s">
        <v>24</v>
      </c>
    </row>
    <row r="1031" spans="1:11" x14ac:dyDescent="0.2">
      <c r="A1031" t="s">
        <v>85</v>
      </c>
      <c r="B1031" t="s">
        <v>126</v>
      </c>
      <c r="C1031" t="s">
        <v>20</v>
      </c>
      <c r="D1031" t="s">
        <v>20</v>
      </c>
      <c r="F1031" t="s">
        <v>1848</v>
      </c>
      <c r="H1031" s="10">
        <v>8</v>
      </c>
    </row>
    <row r="1032" spans="1:11" x14ac:dyDescent="0.2">
      <c r="A1032" t="s">
        <v>85</v>
      </c>
      <c r="B1032" t="s">
        <v>126</v>
      </c>
      <c r="C1032" t="s">
        <v>121</v>
      </c>
      <c r="D1032" t="s">
        <v>121</v>
      </c>
      <c r="E1032" t="s">
        <v>113</v>
      </c>
      <c r="F1032" t="s">
        <v>1851</v>
      </c>
      <c r="G1032" t="s">
        <v>23</v>
      </c>
      <c r="H1032" s="10">
        <v>3.5</v>
      </c>
      <c r="I1032" t="s">
        <v>114</v>
      </c>
    </row>
    <row r="1033" spans="1:11" x14ac:dyDescent="0.2">
      <c r="A1033" t="s">
        <v>85</v>
      </c>
      <c r="B1033" t="s">
        <v>126</v>
      </c>
      <c r="C1033" t="s">
        <v>19</v>
      </c>
      <c r="D1033" t="s">
        <v>19</v>
      </c>
      <c r="F1033" t="s">
        <v>1848</v>
      </c>
      <c r="H1033" s="10">
        <v>11.5</v>
      </c>
      <c r="K1033" t="s">
        <v>301</v>
      </c>
    </row>
    <row r="1034" spans="1:11" x14ac:dyDescent="0.2">
      <c r="A1034" t="s">
        <v>85</v>
      </c>
      <c r="B1034" t="s">
        <v>126</v>
      </c>
      <c r="C1034" t="s">
        <v>57</v>
      </c>
      <c r="D1034" t="s">
        <v>57</v>
      </c>
      <c r="E1034" t="s">
        <v>22</v>
      </c>
      <c r="F1034" t="s">
        <v>22</v>
      </c>
      <c r="G1034" t="s">
        <v>23</v>
      </c>
      <c r="H1034" s="10">
        <v>6</v>
      </c>
      <c r="I1034" t="s">
        <v>24</v>
      </c>
      <c r="K1034" t="s">
        <v>302</v>
      </c>
    </row>
    <row r="1035" spans="1:11" x14ac:dyDescent="0.2">
      <c r="A1035" t="s">
        <v>85</v>
      </c>
      <c r="B1035" t="s">
        <v>126</v>
      </c>
      <c r="C1035" t="s">
        <v>159</v>
      </c>
      <c r="D1035" t="s">
        <v>159</v>
      </c>
      <c r="E1035" t="s">
        <v>119</v>
      </c>
      <c r="F1035" t="s">
        <v>1852</v>
      </c>
      <c r="G1035" t="s">
        <v>23</v>
      </c>
      <c r="H1035" s="10">
        <v>2</v>
      </c>
      <c r="I1035" t="s">
        <v>120</v>
      </c>
      <c r="K1035" t="s">
        <v>300</v>
      </c>
    </row>
    <row r="1036" spans="1:11" x14ac:dyDescent="0.2">
      <c r="A1036" t="s">
        <v>85</v>
      </c>
      <c r="B1036" t="s">
        <v>126</v>
      </c>
      <c r="C1036" t="s">
        <v>33</v>
      </c>
      <c r="D1036" t="s">
        <v>190</v>
      </c>
      <c r="E1036" t="s">
        <v>191</v>
      </c>
      <c r="F1036" t="s">
        <v>1849</v>
      </c>
      <c r="G1036" t="s">
        <v>1215</v>
      </c>
      <c r="H1036" s="10">
        <v>2</v>
      </c>
      <c r="I1036" t="s">
        <v>193</v>
      </c>
      <c r="K1036" t="s">
        <v>303</v>
      </c>
    </row>
    <row r="1037" spans="1:11" x14ac:dyDescent="0.2">
      <c r="A1037" t="s">
        <v>85</v>
      </c>
      <c r="B1037" t="s">
        <v>126</v>
      </c>
      <c r="C1037" t="s">
        <v>112</v>
      </c>
      <c r="D1037" t="s">
        <v>112</v>
      </c>
      <c r="E1037" t="s">
        <v>113</v>
      </c>
      <c r="F1037" t="s">
        <v>1851</v>
      </c>
      <c r="G1037" t="s">
        <v>23</v>
      </c>
      <c r="H1037" s="10">
        <v>2</v>
      </c>
      <c r="I1037" t="s">
        <v>114</v>
      </c>
    </row>
    <row r="1038" spans="1:11" x14ac:dyDescent="0.2">
      <c r="A1038" t="s">
        <v>85</v>
      </c>
      <c r="B1038" t="s">
        <v>126</v>
      </c>
      <c r="C1038" t="s">
        <v>18</v>
      </c>
      <c r="D1038" t="s">
        <v>18</v>
      </c>
      <c r="F1038" t="s">
        <v>1848</v>
      </c>
      <c r="H1038" s="10">
        <v>3</v>
      </c>
    </row>
    <row r="1039" spans="1:11" x14ac:dyDescent="0.2">
      <c r="A1039" t="s">
        <v>85</v>
      </c>
      <c r="B1039" t="s">
        <v>126</v>
      </c>
      <c r="C1039" t="s">
        <v>153</v>
      </c>
      <c r="D1039" t="s">
        <v>153</v>
      </c>
      <c r="E1039" t="s">
        <v>154</v>
      </c>
      <c r="F1039" t="s">
        <v>1850</v>
      </c>
      <c r="G1039" t="s">
        <v>145</v>
      </c>
      <c r="H1039" s="10">
        <v>1</v>
      </c>
      <c r="I1039" t="s">
        <v>24</v>
      </c>
    </row>
    <row r="1040" spans="1:11" x14ac:dyDescent="0.2">
      <c r="A1040" t="s">
        <v>85</v>
      </c>
      <c r="B1040" t="s">
        <v>126</v>
      </c>
      <c r="C1040" t="s">
        <v>40</v>
      </c>
      <c r="D1040" t="s">
        <v>40</v>
      </c>
      <c r="F1040" t="s">
        <v>1848</v>
      </c>
      <c r="H1040" s="10">
        <v>1</v>
      </c>
    </row>
    <row r="1041" spans="1:11" x14ac:dyDescent="0.2">
      <c r="A1041" t="s">
        <v>85</v>
      </c>
      <c r="B1041" t="s">
        <v>126</v>
      </c>
      <c r="C1041" t="s">
        <v>254</v>
      </c>
      <c r="D1041" t="s">
        <v>254</v>
      </c>
      <c r="E1041" t="s">
        <v>255</v>
      </c>
      <c r="F1041" t="s">
        <v>1850</v>
      </c>
      <c r="G1041" t="s">
        <v>145</v>
      </c>
      <c r="H1041" s="10">
        <v>2</v>
      </c>
      <c r="I1041" t="s">
        <v>24</v>
      </c>
    </row>
    <row r="1042" spans="1:11" x14ac:dyDescent="0.2">
      <c r="A1042" t="s">
        <v>86</v>
      </c>
      <c r="B1042" t="s">
        <v>126</v>
      </c>
      <c r="C1042" t="s">
        <v>57</v>
      </c>
      <c r="D1042" t="s">
        <v>57</v>
      </c>
      <c r="E1042" t="s">
        <v>22</v>
      </c>
      <c r="F1042" t="s">
        <v>22</v>
      </c>
      <c r="G1042" t="s">
        <v>23</v>
      </c>
      <c r="H1042" s="10">
        <v>5</v>
      </c>
      <c r="I1042" t="s">
        <v>24</v>
      </c>
      <c r="K1042" t="s">
        <v>304</v>
      </c>
    </row>
    <row r="1043" spans="1:11" x14ac:dyDescent="0.2">
      <c r="A1043" t="s">
        <v>86</v>
      </c>
      <c r="B1043" t="s">
        <v>126</v>
      </c>
      <c r="C1043" t="s">
        <v>159</v>
      </c>
      <c r="D1043" t="s">
        <v>159</v>
      </c>
      <c r="E1043" t="s">
        <v>119</v>
      </c>
      <c r="F1043" t="s">
        <v>1852</v>
      </c>
      <c r="G1043" t="s">
        <v>23</v>
      </c>
      <c r="H1043" s="10">
        <v>7</v>
      </c>
      <c r="I1043" t="s">
        <v>120</v>
      </c>
      <c r="K1043" t="s">
        <v>305</v>
      </c>
    </row>
    <row r="1044" spans="1:11" x14ac:dyDescent="0.2">
      <c r="A1044" t="s">
        <v>86</v>
      </c>
      <c r="B1044" t="s">
        <v>126</v>
      </c>
      <c r="C1044" t="s">
        <v>28</v>
      </c>
      <c r="D1044" t="s">
        <v>29</v>
      </c>
      <c r="E1044" t="s">
        <v>30</v>
      </c>
      <c r="F1044" t="s">
        <v>1850</v>
      </c>
      <c r="G1044" t="s">
        <v>32</v>
      </c>
      <c r="H1044" s="10">
        <v>6</v>
      </c>
      <c r="I1044" t="s">
        <v>24</v>
      </c>
    </row>
    <row r="1045" spans="1:11" x14ac:dyDescent="0.2">
      <c r="A1045" t="s">
        <v>86</v>
      </c>
      <c r="B1045" t="s">
        <v>126</v>
      </c>
      <c r="C1045" t="s">
        <v>254</v>
      </c>
      <c r="D1045" t="s">
        <v>254</v>
      </c>
      <c r="E1045" t="s">
        <v>255</v>
      </c>
      <c r="F1045" t="s">
        <v>1850</v>
      </c>
      <c r="G1045" t="s">
        <v>145</v>
      </c>
      <c r="H1045" s="10">
        <v>1</v>
      </c>
      <c r="I1045" t="s">
        <v>24</v>
      </c>
    </row>
    <row r="1046" spans="1:11" x14ac:dyDescent="0.2">
      <c r="A1046" t="s">
        <v>86</v>
      </c>
      <c r="B1046" t="s">
        <v>126</v>
      </c>
      <c r="C1046" t="s">
        <v>19</v>
      </c>
      <c r="D1046" t="s">
        <v>19</v>
      </c>
      <c r="F1046" t="s">
        <v>1848</v>
      </c>
      <c r="H1046" s="10">
        <v>8</v>
      </c>
    </row>
    <row r="1047" spans="1:11" x14ac:dyDescent="0.2">
      <c r="A1047" t="s">
        <v>86</v>
      </c>
      <c r="B1047" t="s">
        <v>126</v>
      </c>
      <c r="C1047" t="s">
        <v>118</v>
      </c>
      <c r="D1047" t="s">
        <v>118</v>
      </c>
      <c r="E1047" t="s">
        <v>119</v>
      </c>
      <c r="F1047" t="s">
        <v>1852</v>
      </c>
      <c r="G1047" t="s">
        <v>23</v>
      </c>
      <c r="H1047" s="10">
        <v>2.5</v>
      </c>
      <c r="I1047" t="s">
        <v>120</v>
      </c>
    </row>
    <row r="1048" spans="1:11" x14ac:dyDescent="0.2">
      <c r="A1048" t="s">
        <v>86</v>
      </c>
      <c r="B1048" t="s">
        <v>126</v>
      </c>
      <c r="C1048" t="s">
        <v>265</v>
      </c>
      <c r="D1048" t="s">
        <v>265</v>
      </c>
      <c r="E1048" t="s">
        <v>119</v>
      </c>
      <c r="F1048" t="s">
        <v>1852</v>
      </c>
      <c r="G1048" t="s">
        <v>23</v>
      </c>
      <c r="H1048" s="10">
        <v>2.5</v>
      </c>
      <c r="I1048" t="s">
        <v>120</v>
      </c>
      <c r="K1048" t="s">
        <v>306</v>
      </c>
    </row>
    <row r="1049" spans="1:11" x14ac:dyDescent="0.2">
      <c r="A1049" t="s">
        <v>86</v>
      </c>
      <c r="B1049" t="s">
        <v>126</v>
      </c>
      <c r="C1049" t="s">
        <v>43</v>
      </c>
      <c r="D1049" t="s">
        <v>43</v>
      </c>
      <c r="E1049" t="s">
        <v>22</v>
      </c>
      <c r="F1049" t="s">
        <v>22</v>
      </c>
      <c r="G1049" t="s">
        <v>23</v>
      </c>
      <c r="H1049" s="10">
        <v>1</v>
      </c>
      <c r="I1049" t="s">
        <v>24</v>
      </c>
    </row>
    <row r="1050" spans="1:11" x14ac:dyDescent="0.2">
      <c r="A1050" t="s">
        <v>86</v>
      </c>
      <c r="B1050" t="s">
        <v>126</v>
      </c>
      <c r="C1050" t="s">
        <v>213</v>
      </c>
      <c r="D1050" t="s">
        <v>213</v>
      </c>
      <c r="E1050" t="s">
        <v>59</v>
      </c>
      <c r="F1050" t="s">
        <v>59</v>
      </c>
      <c r="G1050" t="s">
        <v>23</v>
      </c>
      <c r="H1050" s="10">
        <v>2.5</v>
      </c>
      <c r="I1050" t="s">
        <v>24</v>
      </c>
    </row>
    <row r="1051" spans="1:11" x14ac:dyDescent="0.2">
      <c r="A1051" t="s">
        <v>86</v>
      </c>
      <c r="B1051" t="s">
        <v>126</v>
      </c>
      <c r="C1051" t="s">
        <v>65</v>
      </c>
      <c r="D1051" t="s">
        <v>65</v>
      </c>
      <c r="E1051" t="s">
        <v>66</v>
      </c>
      <c r="F1051" t="s">
        <v>66</v>
      </c>
      <c r="G1051" t="s">
        <v>23</v>
      </c>
      <c r="H1051" s="10">
        <v>2.5</v>
      </c>
      <c r="I1051" t="s">
        <v>24</v>
      </c>
    </row>
    <row r="1052" spans="1:11" x14ac:dyDescent="0.2">
      <c r="A1052" t="s">
        <v>86</v>
      </c>
      <c r="B1052" t="s">
        <v>126</v>
      </c>
      <c r="C1052" t="s">
        <v>33</v>
      </c>
      <c r="D1052" t="s">
        <v>190</v>
      </c>
      <c r="E1052" t="s">
        <v>191</v>
      </c>
      <c r="F1052" t="s">
        <v>1849</v>
      </c>
      <c r="G1052" t="s">
        <v>1215</v>
      </c>
      <c r="H1052" s="10">
        <v>1</v>
      </c>
      <c r="I1052" t="s">
        <v>193</v>
      </c>
      <c r="K1052" t="s">
        <v>307</v>
      </c>
    </row>
    <row r="1053" spans="1:11" x14ac:dyDescent="0.2">
      <c r="A1053" t="s">
        <v>86</v>
      </c>
      <c r="B1053" t="s">
        <v>126</v>
      </c>
      <c r="C1053" t="s">
        <v>18</v>
      </c>
      <c r="D1053" t="s">
        <v>18</v>
      </c>
      <c r="F1053" t="s">
        <v>1848</v>
      </c>
      <c r="H1053" s="10">
        <v>3</v>
      </c>
      <c r="K1053" t="s">
        <v>308</v>
      </c>
    </row>
    <row r="1054" spans="1:11" x14ac:dyDescent="0.2">
      <c r="A1054" t="s">
        <v>86</v>
      </c>
      <c r="B1054" t="s">
        <v>126</v>
      </c>
      <c r="C1054" t="s">
        <v>254</v>
      </c>
      <c r="D1054" t="s">
        <v>254</v>
      </c>
      <c r="E1054" t="s">
        <v>255</v>
      </c>
      <c r="F1054" t="s">
        <v>1850</v>
      </c>
      <c r="G1054" t="s">
        <v>145</v>
      </c>
      <c r="H1054" s="10">
        <v>2</v>
      </c>
      <c r="I1054" t="s">
        <v>24</v>
      </c>
    </row>
    <row r="1055" spans="1:11" x14ac:dyDescent="0.2">
      <c r="A1055" t="s">
        <v>86</v>
      </c>
      <c r="B1055" t="s">
        <v>126</v>
      </c>
      <c r="C1055" t="s">
        <v>204</v>
      </c>
      <c r="D1055" t="s">
        <v>204</v>
      </c>
      <c r="E1055" t="s">
        <v>45</v>
      </c>
      <c r="F1055" t="s">
        <v>1849</v>
      </c>
      <c r="G1055" t="s">
        <v>23</v>
      </c>
      <c r="H1055" s="10">
        <v>1.5</v>
      </c>
      <c r="I1055" t="s">
        <v>24</v>
      </c>
    </row>
    <row r="1056" spans="1:11" x14ac:dyDescent="0.2">
      <c r="A1056" t="s">
        <v>87</v>
      </c>
      <c r="B1056" t="s">
        <v>126</v>
      </c>
      <c r="C1056" t="s">
        <v>153</v>
      </c>
      <c r="D1056" t="s">
        <v>153</v>
      </c>
      <c r="E1056" t="s">
        <v>154</v>
      </c>
      <c r="F1056" t="s">
        <v>1850</v>
      </c>
      <c r="G1056" t="s">
        <v>145</v>
      </c>
      <c r="H1056" s="10">
        <v>3</v>
      </c>
      <c r="I1056" t="s">
        <v>24</v>
      </c>
    </row>
    <row r="1057" spans="1:11" x14ac:dyDescent="0.2">
      <c r="A1057" t="s">
        <v>87</v>
      </c>
      <c r="B1057" t="s">
        <v>126</v>
      </c>
      <c r="C1057" t="s">
        <v>18</v>
      </c>
      <c r="D1057" t="s">
        <v>18</v>
      </c>
      <c r="F1057" t="s">
        <v>1848</v>
      </c>
      <c r="H1057" s="10">
        <v>9</v>
      </c>
    </row>
    <row r="1058" spans="1:11" x14ac:dyDescent="0.2">
      <c r="A1058" t="s">
        <v>87</v>
      </c>
      <c r="B1058" t="s">
        <v>126</v>
      </c>
      <c r="C1058" t="s">
        <v>121</v>
      </c>
      <c r="D1058" t="s">
        <v>121</v>
      </c>
      <c r="E1058" t="s">
        <v>113</v>
      </c>
      <c r="F1058" t="s">
        <v>1851</v>
      </c>
      <c r="G1058" t="s">
        <v>23</v>
      </c>
      <c r="H1058" s="10">
        <v>2</v>
      </c>
      <c r="I1058" t="s">
        <v>114</v>
      </c>
    </row>
    <row r="1059" spans="1:11" x14ac:dyDescent="0.2">
      <c r="A1059" t="s">
        <v>87</v>
      </c>
      <c r="B1059" t="s">
        <v>126</v>
      </c>
      <c r="C1059" t="s">
        <v>19</v>
      </c>
      <c r="D1059" t="s">
        <v>19</v>
      </c>
      <c r="F1059" t="s">
        <v>1848</v>
      </c>
      <c r="H1059" s="10">
        <v>6</v>
      </c>
    </row>
    <row r="1060" spans="1:11" x14ac:dyDescent="0.2">
      <c r="A1060" t="s">
        <v>87</v>
      </c>
      <c r="B1060" t="s">
        <v>126</v>
      </c>
      <c r="C1060" t="s">
        <v>213</v>
      </c>
      <c r="D1060" t="s">
        <v>213</v>
      </c>
      <c r="E1060" t="s">
        <v>59</v>
      </c>
      <c r="F1060" t="s">
        <v>59</v>
      </c>
      <c r="G1060" t="s">
        <v>23</v>
      </c>
      <c r="H1060" s="10">
        <v>6</v>
      </c>
      <c r="I1060" t="s">
        <v>24</v>
      </c>
    </row>
    <row r="1061" spans="1:11" x14ac:dyDescent="0.2">
      <c r="A1061" t="s">
        <v>87</v>
      </c>
      <c r="B1061" t="s">
        <v>126</v>
      </c>
      <c r="C1061" t="s">
        <v>28</v>
      </c>
      <c r="D1061" t="s">
        <v>28</v>
      </c>
      <c r="E1061" t="s">
        <v>30</v>
      </c>
      <c r="F1061" t="s">
        <v>1850</v>
      </c>
      <c r="G1061" t="s">
        <v>32</v>
      </c>
      <c r="H1061" s="10">
        <v>5</v>
      </c>
      <c r="I1061" t="s">
        <v>24</v>
      </c>
    </row>
    <row r="1062" spans="1:11" x14ac:dyDescent="0.2">
      <c r="A1062" t="s">
        <v>87</v>
      </c>
      <c r="B1062" t="s">
        <v>126</v>
      </c>
      <c r="C1062" t="s">
        <v>20</v>
      </c>
      <c r="D1062" t="s">
        <v>20</v>
      </c>
      <c r="F1062" t="s">
        <v>1848</v>
      </c>
      <c r="H1062" s="10">
        <v>4</v>
      </c>
    </row>
    <row r="1063" spans="1:11" x14ac:dyDescent="0.2">
      <c r="A1063" t="s">
        <v>87</v>
      </c>
      <c r="B1063" t="s">
        <v>126</v>
      </c>
      <c r="C1063" t="s">
        <v>215</v>
      </c>
      <c r="D1063" t="s">
        <v>215</v>
      </c>
      <c r="E1063" t="s">
        <v>216</v>
      </c>
      <c r="F1063" t="s">
        <v>1850</v>
      </c>
      <c r="G1063" t="s">
        <v>32</v>
      </c>
      <c r="H1063" s="10">
        <v>2</v>
      </c>
      <c r="I1063" t="s">
        <v>217</v>
      </c>
    </row>
    <row r="1064" spans="1:11" x14ac:dyDescent="0.2">
      <c r="A1064" t="s">
        <v>87</v>
      </c>
      <c r="B1064" t="s">
        <v>126</v>
      </c>
      <c r="C1064" t="s">
        <v>254</v>
      </c>
      <c r="D1064" t="s">
        <v>148</v>
      </c>
      <c r="E1064" t="s">
        <v>149</v>
      </c>
      <c r="F1064" t="s">
        <v>1850</v>
      </c>
      <c r="G1064" t="s">
        <v>145</v>
      </c>
      <c r="H1064" s="10">
        <v>3</v>
      </c>
    </row>
    <row r="1065" spans="1:11" x14ac:dyDescent="0.2">
      <c r="A1065" t="s">
        <v>88</v>
      </c>
      <c r="B1065" t="s">
        <v>126</v>
      </c>
      <c r="C1065" t="s">
        <v>17</v>
      </c>
      <c r="D1065" t="s">
        <v>17</v>
      </c>
      <c r="F1065" t="s">
        <v>1847</v>
      </c>
      <c r="H1065" s="10">
        <v>38.75</v>
      </c>
    </row>
    <row r="1066" spans="1:11" x14ac:dyDescent="0.2">
      <c r="A1066" t="s">
        <v>89</v>
      </c>
      <c r="B1066" t="s">
        <v>126</v>
      </c>
      <c r="C1066" t="s">
        <v>17</v>
      </c>
      <c r="D1066" t="s">
        <v>17</v>
      </c>
      <c r="F1066" t="s">
        <v>1847</v>
      </c>
      <c r="H1066" s="10">
        <v>38.75</v>
      </c>
    </row>
    <row r="1067" spans="1:11" x14ac:dyDescent="0.2">
      <c r="A1067" t="s">
        <v>90</v>
      </c>
      <c r="B1067" t="s">
        <v>126</v>
      </c>
      <c r="C1067" t="s">
        <v>17</v>
      </c>
      <c r="D1067" t="s">
        <v>17</v>
      </c>
      <c r="F1067" t="s">
        <v>1847</v>
      </c>
      <c r="H1067" s="10">
        <v>38.75</v>
      </c>
    </row>
    <row r="1068" spans="1:11" x14ac:dyDescent="0.2">
      <c r="A1068" t="s">
        <v>91</v>
      </c>
      <c r="B1068" t="s">
        <v>126</v>
      </c>
      <c r="C1068" t="s">
        <v>17</v>
      </c>
      <c r="D1068" t="s">
        <v>17</v>
      </c>
      <c r="F1068" t="s">
        <v>1847</v>
      </c>
      <c r="H1068" s="10">
        <v>7.75</v>
      </c>
    </row>
    <row r="1069" spans="1:11" x14ac:dyDescent="0.2">
      <c r="A1069" t="s">
        <v>91</v>
      </c>
      <c r="B1069" t="s">
        <v>126</v>
      </c>
      <c r="C1069" t="s">
        <v>153</v>
      </c>
      <c r="D1069" t="s">
        <v>153</v>
      </c>
      <c r="E1069" t="s">
        <v>154</v>
      </c>
      <c r="F1069" t="s">
        <v>1850</v>
      </c>
      <c r="G1069" t="s">
        <v>145</v>
      </c>
      <c r="H1069" s="10">
        <v>2</v>
      </c>
      <c r="I1069" t="s">
        <v>24</v>
      </c>
    </row>
    <row r="1070" spans="1:11" x14ac:dyDescent="0.2">
      <c r="A1070" t="s">
        <v>91</v>
      </c>
      <c r="B1070" t="s">
        <v>126</v>
      </c>
      <c r="C1070" t="s">
        <v>18</v>
      </c>
      <c r="D1070" t="s">
        <v>18</v>
      </c>
      <c r="F1070" t="s">
        <v>1848</v>
      </c>
      <c r="H1070" s="10">
        <v>3</v>
      </c>
    </row>
    <row r="1071" spans="1:11" x14ac:dyDescent="0.2">
      <c r="A1071" t="s">
        <v>91</v>
      </c>
      <c r="B1071" t="s">
        <v>126</v>
      </c>
      <c r="C1071" t="s">
        <v>20</v>
      </c>
      <c r="D1071" t="s">
        <v>20</v>
      </c>
      <c r="F1071" t="s">
        <v>1848</v>
      </c>
      <c r="H1071" s="10">
        <v>3</v>
      </c>
    </row>
    <row r="1072" spans="1:11" x14ac:dyDescent="0.2">
      <c r="A1072" t="s">
        <v>91</v>
      </c>
      <c r="B1072" t="s">
        <v>126</v>
      </c>
      <c r="C1072" t="s">
        <v>19</v>
      </c>
      <c r="D1072" t="s">
        <v>19</v>
      </c>
      <c r="F1072" t="s">
        <v>1848</v>
      </c>
      <c r="H1072" s="10">
        <v>10</v>
      </c>
      <c r="K1072" t="s">
        <v>309</v>
      </c>
    </row>
    <row r="1073" spans="1:11" x14ac:dyDescent="0.2">
      <c r="A1073" t="s">
        <v>91</v>
      </c>
      <c r="B1073" t="s">
        <v>126</v>
      </c>
      <c r="C1073" t="s">
        <v>28</v>
      </c>
      <c r="D1073" t="s">
        <v>28</v>
      </c>
      <c r="E1073" t="s">
        <v>30</v>
      </c>
      <c r="F1073" t="s">
        <v>1850</v>
      </c>
      <c r="G1073" t="s">
        <v>32</v>
      </c>
      <c r="H1073" s="10">
        <v>3</v>
      </c>
      <c r="I1073" t="s">
        <v>24</v>
      </c>
    </row>
    <row r="1074" spans="1:11" x14ac:dyDescent="0.2">
      <c r="A1074" t="s">
        <v>91</v>
      </c>
      <c r="B1074" t="s">
        <v>126</v>
      </c>
      <c r="C1074" t="s">
        <v>117</v>
      </c>
      <c r="D1074" t="s">
        <v>117</v>
      </c>
      <c r="E1074" t="s">
        <v>27</v>
      </c>
      <c r="F1074" t="s">
        <v>27</v>
      </c>
      <c r="G1074" t="s">
        <v>23</v>
      </c>
      <c r="H1074" s="10">
        <v>2</v>
      </c>
      <c r="I1074" t="s">
        <v>24</v>
      </c>
    </row>
    <row r="1075" spans="1:11" x14ac:dyDescent="0.2">
      <c r="A1075" t="s">
        <v>91</v>
      </c>
      <c r="B1075" t="s">
        <v>126</v>
      </c>
      <c r="C1075" t="s">
        <v>208</v>
      </c>
      <c r="D1075" t="s">
        <v>208</v>
      </c>
      <c r="E1075" t="s">
        <v>27</v>
      </c>
      <c r="F1075" t="s">
        <v>27</v>
      </c>
      <c r="G1075" t="s">
        <v>23</v>
      </c>
      <c r="H1075" s="10">
        <v>3</v>
      </c>
      <c r="I1075" t="s">
        <v>24</v>
      </c>
    </row>
    <row r="1076" spans="1:11" x14ac:dyDescent="0.2">
      <c r="A1076" t="s">
        <v>91</v>
      </c>
      <c r="B1076" t="s">
        <v>126</v>
      </c>
      <c r="C1076" t="s">
        <v>159</v>
      </c>
      <c r="D1076" t="s">
        <v>160</v>
      </c>
      <c r="E1076" t="s">
        <v>161</v>
      </c>
      <c r="F1076" t="s">
        <v>1852</v>
      </c>
      <c r="G1076" t="s">
        <v>23</v>
      </c>
      <c r="H1076" s="10">
        <v>6</v>
      </c>
      <c r="I1076" t="s">
        <v>162</v>
      </c>
    </row>
    <row r="1077" spans="1:11" x14ac:dyDescent="0.2">
      <c r="A1077" t="s">
        <v>91</v>
      </c>
      <c r="B1077" t="s">
        <v>126</v>
      </c>
      <c r="C1077" t="s">
        <v>254</v>
      </c>
      <c r="D1077" t="s">
        <v>148</v>
      </c>
      <c r="E1077" t="s">
        <v>149</v>
      </c>
      <c r="F1077" t="s">
        <v>1850</v>
      </c>
      <c r="G1077" t="s">
        <v>145</v>
      </c>
      <c r="H1077" s="10">
        <v>1</v>
      </c>
    </row>
    <row r="1078" spans="1:11" x14ac:dyDescent="0.2">
      <c r="A1078" t="s">
        <v>93</v>
      </c>
      <c r="B1078" t="s">
        <v>126</v>
      </c>
      <c r="C1078" t="s">
        <v>19</v>
      </c>
      <c r="D1078" t="s">
        <v>19</v>
      </c>
      <c r="F1078" t="s">
        <v>1848</v>
      </c>
      <c r="H1078" s="10">
        <v>14</v>
      </c>
      <c r="K1078" t="s">
        <v>310</v>
      </c>
    </row>
    <row r="1079" spans="1:11" x14ac:dyDescent="0.2">
      <c r="A1079" t="s">
        <v>93</v>
      </c>
      <c r="B1079" t="s">
        <v>126</v>
      </c>
      <c r="C1079" t="s">
        <v>20</v>
      </c>
      <c r="D1079" t="s">
        <v>20</v>
      </c>
      <c r="F1079" t="s">
        <v>1848</v>
      </c>
      <c r="H1079" s="10">
        <v>5</v>
      </c>
    </row>
    <row r="1080" spans="1:11" x14ac:dyDescent="0.2">
      <c r="A1080" t="s">
        <v>93</v>
      </c>
      <c r="B1080" t="s">
        <v>126</v>
      </c>
      <c r="C1080" t="s">
        <v>117</v>
      </c>
      <c r="D1080" t="s">
        <v>117</v>
      </c>
      <c r="E1080" t="s">
        <v>27</v>
      </c>
      <c r="F1080" t="s">
        <v>27</v>
      </c>
      <c r="G1080" t="s">
        <v>23</v>
      </c>
      <c r="H1080" s="10">
        <v>4</v>
      </c>
      <c r="I1080" t="s">
        <v>24</v>
      </c>
    </row>
    <row r="1081" spans="1:11" x14ac:dyDescent="0.2">
      <c r="A1081" t="s">
        <v>93</v>
      </c>
      <c r="B1081" t="s">
        <v>126</v>
      </c>
      <c r="C1081" t="s">
        <v>26</v>
      </c>
      <c r="D1081" t="s">
        <v>26</v>
      </c>
      <c r="E1081" t="s">
        <v>27</v>
      </c>
      <c r="F1081" t="s">
        <v>27</v>
      </c>
      <c r="G1081" t="s">
        <v>23</v>
      </c>
      <c r="H1081" s="10">
        <v>3</v>
      </c>
      <c r="I1081" t="s">
        <v>24</v>
      </c>
    </row>
    <row r="1082" spans="1:11" x14ac:dyDescent="0.2">
      <c r="A1082" t="s">
        <v>93</v>
      </c>
      <c r="B1082" t="s">
        <v>126</v>
      </c>
      <c r="C1082" t="s">
        <v>121</v>
      </c>
      <c r="D1082" t="s">
        <v>121</v>
      </c>
      <c r="E1082" t="s">
        <v>113</v>
      </c>
      <c r="F1082" t="s">
        <v>1851</v>
      </c>
      <c r="G1082" t="s">
        <v>23</v>
      </c>
      <c r="H1082" s="10">
        <v>3</v>
      </c>
      <c r="I1082" t="s">
        <v>114</v>
      </c>
    </row>
    <row r="1083" spans="1:11" x14ac:dyDescent="0.2">
      <c r="A1083" t="s">
        <v>93</v>
      </c>
      <c r="B1083" t="s">
        <v>126</v>
      </c>
      <c r="C1083" t="s">
        <v>118</v>
      </c>
      <c r="D1083" t="s">
        <v>118</v>
      </c>
      <c r="E1083" t="s">
        <v>119</v>
      </c>
      <c r="F1083" t="s">
        <v>1852</v>
      </c>
      <c r="G1083" t="s">
        <v>23</v>
      </c>
      <c r="H1083" s="10">
        <v>2</v>
      </c>
      <c r="I1083" t="s">
        <v>120</v>
      </c>
    </row>
    <row r="1084" spans="1:11" x14ac:dyDescent="0.2">
      <c r="A1084" t="s">
        <v>93</v>
      </c>
      <c r="B1084" t="s">
        <v>126</v>
      </c>
      <c r="C1084" t="s">
        <v>236</v>
      </c>
      <c r="D1084" t="s">
        <v>236</v>
      </c>
      <c r="E1084" t="s">
        <v>237</v>
      </c>
      <c r="F1084" t="s">
        <v>1850</v>
      </c>
      <c r="G1084" t="s">
        <v>238</v>
      </c>
      <c r="H1084" s="10">
        <v>3</v>
      </c>
      <c r="I1084" t="s">
        <v>239</v>
      </c>
    </row>
    <row r="1085" spans="1:11" x14ac:dyDescent="0.2">
      <c r="A1085" t="s">
        <v>93</v>
      </c>
      <c r="B1085" t="s">
        <v>126</v>
      </c>
      <c r="C1085" t="s">
        <v>40</v>
      </c>
      <c r="D1085" t="s">
        <v>40</v>
      </c>
      <c r="F1085" t="s">
        <v>1848</v>
      </c>
      <c r="H1085" s="10">
        <v>3</v>
      </c>
    </row>
    <row r="1086" spans="1:11" x14ac:dyDescent="0.2">
      <c r="A1086" t="s">
        <v>93</v>
      </c>
      <c r="B1086" t="s">
        <v>126</v>
      </c>
      <c r="C1086" t="s">
        <v>215</v>
      </c>
      <c r="D1086" t="s">
        <v>215</v>
      </c>
      <c r="E1086" t="s">
        <v>216</v>
      </c>
      <c r="F1086" t="s">
        <v>1850</v>
      </c>
      <c r="G1086" t="s">
        <v>32</v>
      </c>
      <c r="H1086" s="10">
        <v>4</v>
      </c>
      <c r="I1086" t="s">
        <v>217</v>
      </c>
    </row>
    <row r="1087" spans="1:11" x14ac:dyDescent="0.2">
      <c r="A1087" t="s">
        <v>94</v>
      </c>
      <c r="B1087" t="s">
        <v>126</v>
      </c>
      <c r="C1087" t="s">
        <v>17</v>
      </c>
      <c r="D1087" t="s">
        <v>17</v>
      </c>
      <c r="F1087" t="s">
        <v>1847</v>
      </c>
      <c r="H1087" s="10">
        <v>27.25</v>
      </c>
    </row>
    <row r="1088" spans="1:11" x14ac:dyDescent="0.2">
      <c r="A1088" t="s">
        <v>94</v>
      </c>
      <c r="B1088" t="s">
        <v>126</v>
      </c>
      <c r="C1088" t="s">
        <v>33</v>
      </c>
      <c r="D1088" t="s">
        <v>163</v>
      </c>
      <c r="F1088" t="s">
        <v>1849</v>
      </c>
      <c r="H1088" s="10">
        <v>3</v>
      </c>
      <c r="K1088" t="s">
        <v>253</v>
      </c>
    </row>
    <row r="1089" spans="1:11" x14ac:dyDescent="0.2">
      <c r="A1089" t="s">
        <v>94</v>
      </c>
      <c r="B1089" t="s">
        <v>126</v>
      </c>
      <c r="C1089" t="s">
        <v>117</v>
      </c>
      <c r="D1089" t="s">
        <v>117</v>
      </c>
      <c r="E1089" t="s">
        <v>27</v>
      </c>
      <c r="F1089" t="s">
        <v>27</v>
      </c>
      <c r="G1089" t="s">
        <v>23</v>
      </c>
      <c r="H1089" s="10">
        <v>2</v>
      </c>
      <c r="I1089" t="s">
        <v>24</v>
      </c>
    </row>
    <row r="1090" spans="1:11" x14ac:dyDescent="0.2">
      <c r="A1090" t="s">
        <v>94</v>
      </c>
      <c r="B1090" t="s">
        <v>126</v>
      </c>
      <c r="C1090" t="s">
        <v>159</v>
      </c>
      <c r="D1090" t="s">
        <v>311</v>
      </c>
      <c r="E1090" t="s">
        <v>161</v>
      </c>
      <c r="F1090" t="s">
        <v>1852</v>
      </c>
      <c r="G1090" t="s">
        <v>23</v>
      </c>
      <c r="H1090" s="10">
        <v>3</v>
      </c>
      <c r="I1090" t="s">
        <v>162</v>
      </c>
    </row>
    <row r="1091" spans="1:11" x14ac:dyDescent="0.2">
      <c r="A1091" t="s">
        <v>94</v>
      </c>
      <c r="B1091" t="s">
        <v>126</v>
      </c>
      <c r="C1091" t="s">
        <v>265</v>
      </c>
      <c r="D1091" t="s">
        <v>265</v>
      </c>
      <c r="E1091" t="s">
        <v>119</v>
      </c>
      <c r="F1091" t="s">
        <v>1852</v>
      </c>
      <c r="G1091" t="s">
        <v>23</v>
      </c>
      <c r="H1091" s="10">
        <v>2</v>
      </c>
      <c r="I1091" t="s">
        <v>120</v>
      </c>
      <c r="K1091" t="s">
        <v>312</v>
      </c>
    </row>
    <row r="1092" spans="1:11" x14ac:dyDescent="0.2">
      <c r="A1092" t="s">
        <v>94</v>
      </c>
      <c r="B1092" t="s">
        <v>126</v>
      </c>
      <c r="C1092" t="s">
        <v>19</v>
      </c>
      <c r="D1092" t="s">
        <v>19</v>
      </c>
      <c r="F1092" t="s">
        <v>1848</v>
      </c>
      <c r="H1092" s="10">
        <v>6</v>
      </c>
    </row>
    <row r="1093" spans="1:11" x14ac:dyDescent="0.2">
      <c r="A1093" t="s">
        <v>94</v>
      </c>
      <c r="B1093" t="s">
        <v>126</v>
      </c>
      <c r="C1093" t="s">
        <v>18</v>
      </c>
      <c r="D1093" t="s">
        <v>18</v>
      </c>
      <c r="F1093" t="s">
        <v>1848</v>
      </c>
      <c r="H1093" s="10">
        <v>2</v>
      </c>
      <c r="K1093" t="s">
        <v>233</v>
      </c>
    </row>
    <row r="1094" spans="1:11" x14ac:dyDescent="0.2">
      <c r="A1094" t="s">
        <v>94</v>
      </c>
      <c r="B1094" t="s">
        <v>126</v>
      </c>
      <c r="C1094" t="s">
        <v>176</v>
      </c>
      <c r="D1094" t="s">
        <v>176</v>
      </c>
      <c r="E1094" t="s">
        <v>177</v>
      </c>
      <c r="F1094" t="s">
        <v>1850</v>
      </c>
      <c r="G1094" t="s">
        <v>145</v>
      </c>
      <c r="H1094" s="10">
        <v>1</v>
      </c>
      <c r="I1094" t="s">
        <v>24</v>
      </c>
      <c r="K1094" t="s">
        <v>313</v>
      </c>
    </row>
    <row r="1095" spans="1:11" x14ac:dyDescent="0.2">
      <c r="A1095" t="s">
        <v>95</v>
      </c>
      <c r="B1095" t="s">
        <v>126</v>
      </c>
      <c r="C1095" t="s">
        <v>17</v>
      </c>
      <c r="D1095" t="s">
        <v>17</v>
      </c>
      <c r="F1095" t="s">
        <v>1847</v>
      </c>
      <c r="H1095" s="10">
        <v>4</v>
      </c>
    </row>
    <row r="1096" spans="1:11" x14ac:dyDescent="0.2">
      <c r="A1096" t="s">
        <v>95</v>
      </c>
      <c r="B1096" t="s">
        <v>126</v>
      </c>
      <c r="C1096" t="s">
        <v>20</v>
      </c>
      <c r="D1096" t="s">
        <v>20</v>
      </c>
      <c r="F1096" t="s">
        <v>1848</v>
      </c>
      <c r="H1096" s="10">
        <v>4</v>
      </c>
    </row>
    <row r="1097" spans="1:11" x14ac:dyDescent="0.2">
      <c r="A1097" t="s">
        <v>95</v>
      </c>
      <c r="B1097" t="s">
        <v>126</v>
      </c>
      <c r="C1097" t="s">
        <v>153</v>
      </c>
      <c r="D1097" t="s">
        <v>153</v>
      </c>
      <c r="E1097" t="s">
        <v>154</v>
      </c>
      <c r="F1097" t="s">
        <v>1850</v>
      </c>
      <c r="G1097" t="s">
        <v>145</v>
      </c>
      <c r="H1097" s="10">
        <v>2</v>
      </c>
      <c r="I1097" t="s">
        <v>24</v>
      </c>
    </row>
    <row r="1098" spans="1:11" x14ac:dyDescent="0.2">
      <c r="A1098" t="s">
        <v>95</v>
      </c>
      <c r="B1098" t="s">
        <v>126</v>
      </c>
      <c r="C1098" t="s">
        <v>380</v>
      </c>
      <c r="D1098" t="s">
        <v>314</v>
      </c>
      <c r="E1098" t="s">
        <v>315</v>
      </c>
      <c r="F1098" t="s">
        <v>59</v>
      </c>
      <c r="G1098" t="s">
        <v>145</v>
      </c>
      <c r="H1098" s="10">
        <v>3</v>
      </c>
      <c r="I1098" t="s">
        <v>24</v>
      </c>
      <c r="K1098" t="s">
        <v>316</v>
      </c>
    </row>
    <row r="1099" spans="1:11" x14ac:dyDescent="0.2">
      <c r="A1099" t="s">
        <v>95</v>
      </c>
      <c r="B1099" t="s">
        <v>126</v>
      </c>
      <c r="C1099" t="s">
        <v>46</v>
      </c>
      <c r="D1099" t="s">
        <v>46</v>
      </c>
      <c r="F1099" t="s">
        <v>1848</v>
      </c>
      <c r="H1099" s="10">
        <v>2</v>
      </c>
      <c r="K1099" t="s">
        <v>317</v>
      </c>
    </row>
    <row r="1100" spans="1:11" x14ac:dyDescent="0.2">
      <c r="A1100" t="s">
        <v>95</v>
      </c>
      <c r="B1100" t="s">
        <v>126</v>
      </c>
      <c r="C1100" t="s">
        <v>19</v>
      </c>
      <c r="D1100" t="s">
        <v>19</v>
      </c>
      <c r="F1100" t="s">
        <v>1848</v>
      </c>
      <c r="H1100" s="10">
        <v>8</v>
      </c>
    </row>
    <row r="1101" spans="1:11" x14ac:dyDescent="0.2">
      <c r="A1101" t="s">
        <v>95</v>
      </c>
      <c r="B1101" t="s">
        <v>126</v>
      </c>
      <c r="C1101" t="s">
        <v>118</v>
      </c>
      <c r="D1101" t="s">
        <v>118</v>
      </c>
      <c r="E1101" t="s">
        <v>119</v>
      </c>
      <c r="F1101" t="s">
        <v>1852</v>
      </c>
      <c r="G1101" t="s">
        <v>23</v>
      </c>
      <c r="H1101" s="10">
        <v>3</v>
      </c>
      <c r="I1101" t="s">
        <v>120</v>
      </c>
      <c r="K1101" t="s">
        <v>318</v>
      </c>
    </row>
    <row r="1102" spans="1:11" x14ac:dyDescent="0.2">
      <c r="A1102" t="s">
        <v>95</v>
      </c>
      <c r="B1102" t="s">
        <v>126</v>
      </c>
      <c r="C1102" t="s">
        <v>254</v>
      </c>
      <c r="D1102" t="s">
        <v>148</v>
      </c>
      <c r="E1102" t="s">
        <v>149</v>
      </c>
      <c r="F1102" t="s">
        <v>1850</v>
      </c>
      <c r="G1102" t="s">
        <v>145</v>
      </c>
      <c r="H1102" s="10">
        <v>6</v>
      </c>
    </row>
    <row r="1103" spans="1:11" x14ac:dyDescent="0.2">
      <c r="A1103" t="s">
        <v>95</v>
      </c>
      <c r="B1103" t="s">
        <v>126</v>
      </c>
      <c r="C1103" t="s">
        <v>265</v>
      </c>
      <c r="D1103" t="s">
        <v>265</v>
      </c>
      <c r="E1103" t="s">
        <v>119</v>
      </c>
      <c r="F1103" t="s">
        <v>1852</v>
      </c>
      <c r="G1103" t="s">
        <v>23</v>
      </c>
      <c r="H1103" s="10">
        <v>2</v>
      </c>
      <c r="I1103" t="s">
        <v>120</v>
      </c>
      <c r="K1103" t="s">
        <v>319</v>
      </c>
    </row>
    <row r="1104" spans="1:11" x14ac:dyDescent="0.2">
      <c r="A1104" t="s">
        <v>95</v>
      </c>
      <c r="B1104" t="s">
        <v>126</v>
      </c>
      <c r="C1104" t="s">
        <v>141</v>
      </c>
      <c r="D1104" t="s">
        <v>141</v>
      </c>
      <c r="E1104" t="s">
        <v>119</v>
      </c>
      <c r="F1104" t="s">
        <v>1852</v>
      </c>
      <c r="G1104" t="s">
        <v>23</v>
      </c>
      <c r="H1104" s="10">
        <v>2</v>
      </c>
      <c r="I1104" t="s">
        <v>120</v>
      </c>
      <c r="K1104" t="s">
        <v>320</v>
      </c>
    </row>
    <row r="1105" spans="1:11" x14ac:dyDescent="0.2">
      <c r="A1105" t="s">
        <v>95</v>
      </c>
      <c r="B1105" t="s">
        <v>126</v>
      </c>
      <c r="C1105" t="s">
        <v>33</v>
      </c>
      <c r="D1105" t="s">
        <v>163</v>
      </c>
      <c r="F1105" t="s">
        <v>1849</v>
      </c>
      <c r="H1105" s="10">
        <v>2</v>
      </c>
      <c r="K1105" t="s">
        <v>253</v>
      </c>
    </row>
    <row r="1106" spans="1:11" x14ac:dyDescent="0.2">
      <c r="A1106" t="s">
        <v>95</v>
      </c>
      <c r="B1106" t="s">
        <v>126</v>
      </c>
      <c r="C1106" t="s">
        <v>176</v>
      </c>
      <c r="D1106" t="s">
        <v>176</v>
      </c>
      <c r="E1106" t="s">
        <v>177</v>
      </c>
      <c r="F1106" t="s">
        <v>1850</v>
      </c>
      <c r="G1106" t="s">
        <v>145</v>
      </c>
      <c r="H1106" s="10">
        <v>1</v>
      </c>
      <c r="I1106" t="s">
        <v>24</v>
      </c>
      <c r="K1106" t="s">
        <v>321</v>
      </c>
    </row>
    <row r="1107" spans="1:11" x14ac:dyDescent="0.2">
      <c r="A1107" t="s">
        <v>95</v>
      </c>
      <c r="B1107" t="s">
        <v>126</v>
      </c>
      <c r="C1107" t="s">
        <v>18</v>
      </c>
      <c r="D1107" t="s">
        <v>18</v>
      </c>
      <c r="F1107" t="s">
        <v>1848</v>
      </c>
      <c r="H1107" s="10">
        <v>2</v>
      </c>
      <c r="K1107" t="s">
        <v>252</v>
      </c>
    </row>
    <row r="1108" spans="1:11" x14ac:dyDescent="0.2">
      <c r="A1108" t="s">
        <v>95</v>
      </c>
      <c r="B1108" t="s">
        <v>126</v>
      </c>
      <c r="C1108" t="s">
        <v>92</v>
      </c>
      <c r="D1108" t="s">
        <v>92</v>
      </c>
      <c r="F1108" t="s">
        <v>1848</v>
      </c>
      <c r="H1108" s="10">
        <v>5</v>
      </c>
      <c r="K1108" t="s">
        <v>322</v>
      </c>
    </row>
    <row r="1109" spans="1:11" x14ac:dyDescent="0.2">
      <c r="A1109" t="s">
        <v>95</v>
      </c>
      <c r="B1109" t="s">
        <v>126</v>
      </c>
      <c r="C1109" t="s">
        <v>26</v>
      </c>
      <c r="D1109" t="s">
        <v>26</v>
      </c>
      <c r="E1109" t="s">
        <v>27</v>
      </c>
      <c r="F1109" t="s">
        <v>27</v>
      </c>
      <c r="G1109" t="s">
        <v>23</v>
      </c>
      <c r="H1109" s="10">
        <v>2</v>
      </c>
      <c r="I1109" t="s">
        <v>24</v>
      </c>
      <c r="K1109" t="s">
        <v>323</v>
      </c>
    </row>
    <row r="1110" spans="1:11" x14ac:dyDescent="0.2">
      <c r="A1110" t="s">
        <v>95</v>
      </c>
      <c r="B1110" t="s">
        <v>126</v>
      </c>
      <c r="C1110" t="s">
        <v>33</v>
      </c>
      <c r="D1110" t="s">
        <v>138</v>
      </c>
      <c r="E1110" t="s">
        <v>139</v>
      </c>
      <c r="F1110" t="s">
        <v>1849</v>
      </c>
      <c r="H1110" s="10">
        <v>2</v>
      </c>
      <c r="I1110" t="s">
        <v>140</v>
      </c>
    </row>
    <row r="1111" spans="1:11" x14ac:dyDescent="0.2">
      <c r="A1111" t="s">
        <v>95</v>
      </c>
      <c r="B1111" t="s">
        <v>126</v>
      </c>
      <c r="C1111" t="s">
        <v>40</v>
      </c>
      <c r="D1111" t="s">
        <v>40</v>
      </c>
      <c r="F1111" t="s">
        <v>1848</v>
      </c>
      <c r="H1111" s="10">
        <v>1</v>
      </c>
    </row>
    <row r="1112" spans="1:11" x14ac:dyDescent="0.2">
      <c r="A1112" t="s">
        <v>96</v>
      </c>
      <c r="B1112" t="s">
        <v>126</v>
      </c>
      <c r="C1112" t="s">
        <v>116</v>
      </c>
      <c r="D1112" t="s">
        <v>116</v>
      </c>
      <c r="F1112" t="s">
        <v>1847</v>
      </c>
      <c r="H1112" s="10">
        <v>4</v>
      </c>
    </row>
    <row r="1113" spans="1:11" x14ac:dyDescent="0.2">
      <c r="A1113" t="s">
        <v>96</v>
      </c>
      <c r="B1113" t="s">
        <v>126</v>
      </c>
      <c r="C1113" t="s">
        <v>20</v>
      </c>
      <c r="D1113" t="s">
        <v>20</v>
      </c>
      <c r="F1113" t="s">
        <v>1848</v>
      </c>
      <c r="H1113" s="10">
        <v>5</v>
      </c>
    </row>
    <row r="1114" spans="1:11" x14ac:dyDescent="0.2">
      <c r="A1114" t="s">
        <v>96</v>
      </c>
      <c r="B1114" t="s">
        <v>126</v>
      </c>
      <c r="C1114" t="s">
        <v>19</v>
      </c>
      <c r="D1114" t="s">
        <v>19</v>
      </c>
      <c r="F1114" t="s">
        <v>1848</v>
      </c>
      <c r="H1114" s="10">
        <v>8</v>
      </c>
      <c r="K1114" t="s">
        <v>324</v>
      </c>
    </row>
    <row r="1115" spans="1:11" x14ac:dyDescent="0.2">
      <c r="A1115" t="s">
        <v>96</v>
      </c>
      <c r="B1115" t="s">
        <v>126</v>
      </c>
      <c r="C1115" t="s">
        <v>159</v>
      </c>
      <c r="D1115" t="s">
        <v>311</v>
      </c>
      <c r="E1115" t="s">
        <v>161</v>
      </c>
      <c r="F1115" t="s">
        <v>1852</v>
      </c>
      <c r="G1115" t="s">
        <v>23</v>
      </c>
      <c r="H1115" s="10">
        <v>3</v>
      </c>
      <c r="I1115" t="s">
        <v>162</v>
      </c>
    </row>
    <row r="1116" spans="1:11" x14ac:dyDescent="0.2">
      <c r="A1116" t="s">
        <v>96</v>
      </c>
      <c r="B1116" t="s">
        <v>126</v>
      </c>
      <c r="C1116" t="s">
        <v>121</v>
      </c>
      <c r="D1116" t="s">
        <v>121</v>
      </c>
      <c r="E1116" t="s">
        <v>113</v>
      </c>
      <c r="F1116" t="s">
        <v>1851</v>
      </c>
      <c r="G1116" t="s">
        <v>23</v>
      </c>
      <c r="H1116" s="10">
        <v>1.5</v>
      </c>
      <c r="I1116" t="s">
        <v>114</v>
      </c>
    </row>
    <row r="1117" spans="1:11" x14ac:dyDescent="0.2">
      <c r="A1117" t="s">
        <v>96</v>
      </c>
      <c r="B1117" t="s">
        <v>126</v>
      </c>
      <c r="C1117" t="s">
        <v>118</v>
      </c>
      <c r="D1117" t="s">
        <v>118</v>
      </c>
      <c r="E1117" t="s">
        <v>119</v>
      </c>
      <c r="F1117" t="s">
        <v>1852</v>
      </c>
      <c r="G1117" t="s">
        <v>23</v>
      </c>
      <c r="H1117" s="10">
        <v>2</v>
      </c>
      <c r="I1117" t="s">
        <v>120</v>
      </c>
    </row>
    <row r="1118" spans="1:11" x14ac:dyDescent="0.2">
      <c r="A1118" t="s">
        <v>96</v>
      </c>
      <c r="B1118" t="s">
        <v>126</v>
      </c>
      <c r="C1118" t="s">
        <v>254</v>
      </c>
      <c r="D1118" t="s">
        <v>148</v>
      </c>
      <c r="E1118" t="s">
        <v>149</v>
      </c>
      <c r="F1118" t="s">
        <v>1850</v>
      </c>
      <c r="G1118" t="s">
        <v>145</v>
      </c>
      <c r="H1118" s="10">
        <v>3</v>
      </c>
    </row>
    <row r="1119" spans="1:11" x14ac:dyDescent="0.2">
      <c r="A1119" t="s">
        <v>96</v>
      </c>
      <c r="B1119" t="s">
        <v>126</v>
      </c>
      <c r="C1119" t="s">
        <v>112</v>
      </c>
      <c r="D1119" t="s">
        <v>112</v>
      </c>
      <c r="E1119" t="s">
        <v>113</v>
      </c>
      <c r="F1119" t="s">
        <v>1851</v>
      </c>
      <c r="G1119" t="s">
        <v>23</v>
      </c>
      <c r="H1119" s="10">
        <v>4</v>
      </c>
      <c r="I1119" t="s">
        <v>114</v>
      </c>
    </row>
    <row r="1120" spans="1:11" x14ac:dyDescent="0.2">
      <c r="A1120" t="s">
        <v>96</v>
      </c>
      <c r="B1120" t="s">
        <v>126</v>
      </c>
      <c r="C1120" t="s">
        <v>660</v>
      </c>
      <c r="D1120" t="s">
        <v>325</v>
      </c>
      <c r="E1120" t="s">
        <v>119</v>
      </c>
      <c r="F1120" t="s">
        <v>1852</v>
      </c>
      <c r="G1120" t="s">
        <v>23</v>
      </c>
      <c r="H1120" s="10">
        <v>1</v>
      </c>
      <c r="I1120" t="s">
        <v>120</v>
      </c>
    </row>
    <row r="1121" spans="1:11" x14ac:dyDescent="0.2">
      <c r="A1121" t="s">
        <v>96</v>
      </c>
      <c r="B1121" t="s">
        <v>126</v>
      </c>
      <c r="C1121" t="s">
        <v>18</v>
      </c>
      <c r="D1121" t="s">
        <v>18</v>
      </c>
      <c r="F1121" t="s">
        <v>1848</v>
      </c>
      <c r="H1121" s="10">
        <v>2.5</v>
      </c>
      <c r="K1121" t="s">
        <v>252</v>
      </c>
    </row>
    <row r="1122" spans="1:11" x14ac:dyDescent="0.2">
      <c r="A1122" t="s">
        <v>96</v>
      </c>
      <c r="B1122" t="s">
        <v>126</v>
      </c>
      <c r="C1122" t="s">
        <v>236</v>
      </c>
      <c r="D1122" t="s">
        <v>236</v>
      </c>
      <c r="E1122" t="s">
        <v>237</v>
      </c>
      <c r="F1122" t="s">
        <v>1850</v>
      </c>
      <c r="G1122" t="s">
        <v>238</v>
      </c>
      <c r="H1122" s="10">
        <v>2</v>
      </c>
      <c r="I1122" t="s">
        <v>239</v>
      </c>
    </row>
    <row r="1123" spans="1:11" x14ac:dyDescent="0.2">
      <c r="A1123" t="s">
        <v>96</v>
      </c>
      <c r="B1123" t="s">
        <v>126</v>
      </c>
      <c r="C1123" t="s">
        <v>28</v>
      </c>
      <c r="D1123" t="s">
        <v>28</v>
      </c>
      <c r="E1123" t="s">
        <v>30</v>
      </c>
      <c r="F1123" t="s">
        <v>1850</v>
      </c>
      <c r="G1123" t="s">
        <v>32</v>
      </c>
      <c r="H1123" s="10">
        <v>1</v>
      </c>
      <c r="I1123" t="s">
        <v>24</v>
      </c>
    </row>
    <row r="1124" spans="1:11" x14ac:dyDescent="0.2">
      <c r="A1124" t="s">
        <v>96</v>
      </c>
      <c r="B1124" t="s">
        <v>126</v>
      </c>
      <c r="C1124" t="s">
        <v>215</v>
      </c>
      <c r="D1124" t="s">
        <v>215</v>
      </c>
      <c r="E1124" t="s">
        <v>216</v>
      </c>
      <c r="F1124" t="s">
        <v>1850</v>
      </c>
      <c r="G1124" t="s">
        <v>32</v>
      </c>
      <c r="H1124" s="10">
        <v>1</v>
      </c>
      <c r="I1124" t="s">
        <v>217</v>
      </c>
    </row>
    <row r="1125" spans="1:11" x14ac:dyDescent="0.2">
      <c r="A1125" t="s">
        <v>96</v>
      </c>
      <c r="B1125" t="s">
        <v>126</v>
      </c>
      <c r="C1125" t="s">
        <v>58</v>
      </c>
      <c r="D1125" t="s">
        <v>58</v>
      </c>
      <c r="E1125" t="s">
        <v>59</v>
      </c>
      <c r="F1125" t="s">
        <v>59</v>
      </c>
      <c r="G1125" t="s">
        <v>23</v>
      </c>
      <c r="H1125" s="10">
        <v>2</v>
      </c>
      <c r="I1125" t="s">
        <v>24</v>
      </c>
    </row>
    <row r="1126" spans="1:11" x14ac:dyDescent="0.2">
      <c r="A1126" t="s">
        <v>97</v>
      </c>
      <c r="B1126" t="s">
        <v>126</v>
      </c>
      <c r="C1126" t="s">
        <v>20</v>
      </c>
      <c r="D1126" t="s">
        <v>20</v>
      </c>
      <c r="F1126" t="s">
        <v>1848</v>
      </c>
      <c r="H1126" s="10">
        <v>10</v>
      </c>
      <c r="K1126" t="s">
        <v>326</v>
      </c>
    </row>
    <row r="1127" spans="1:11" x14ac:dyDescent="0.2">
      <c r="A1127" t="s">
        <v>97</v>
      </c>
      <c r="B1127" t="s">
        <v>126</v>
      </c>
      <c r="C1127" t="s">
        <v>118</v>
      </c>
      <c r="D1127" t="s">
        <v>118</v>
      </c>
      <c r="E1127" t="s">
        <v>119</v>
      </c>
      <c r="F1127" t="s">
        <v>1852</v>
      </c>
      <c r="G1127" t="s">
        <v>23</v>
      </c>
      <c r="H1127" s="10">
        <v>6</v>
      </c>
      <c r="I1127" t="s">
        <v>120</v>
      </c>
      <c r="K1127" t="s">
        <v>327</v>
      </c>
    </row>
    <row r="1128" spans="1:11" x14ac:dyDescent="0.2">
      <c r="A1128" t="s">
        <v>97</v>
      </c>
      <c r="B1128" t="s">
        <v>126</v>
      </c>
      <c r="C1128" t="s">
        <v>18</v>
      </c>
      <c r="D1128" t="s">
        <v>18</v>
      </c>
      <c r="F1128" t="s">
        <v>1848</v>
      </c>
      <c r="H1128" s="10">
        <v>4.5</v>
      </c>
      <c r="K1128" t="s">
        <v>253</v>
      </c>
    </row>
    <row r="1129" spans="1:11" x14ac:dyDescent="0.2">
      <c r="A1129" t="s">
        <v>97</v>
      </c>
      <c r="B1129" t="s">
        <v>126</v>
      </c>
      <c r="C1129" t="s">
        <v>17</v>
      </c>
      <c r="D1129" t="s">
        <v>17</v>
      </c>
      <c r="F1129" t="s">
        <v>1847</v>
      </c>
      <c r="H1129" s="10">
        <v>4</v>
      </c>
    </row>
    <row r="1130" spans="1:11" x14ac:dyDescent="0.2">
      <c r="A1130" t="s">
        <v>97</v>
      </c>
      <c r="B1130" t="s">
        <v>126</v>
      </c>
      <c r="C1130" t="s">
        <v>19</v>
      </c>
      <c r="D1130" t="s">
        <v>19</v>
      </c>
      <c r="F1130" t="s">
        <v>1848</v>
      </c>
      <c r="H1130" s="10">
        <v>4</v>
      </c>
    </row>
    <row r="1131" spans="1:11" x14ac:dyDescent="0.2">
      <c r="A1131" t="s">
        <v>97</v>
      </c>
      <c r="B1131" t="s">
        <v>126</v>
      </c>
      <c r="C1131" t="s">
        <v>33</v>
      </c>
      <c r="D1131" t="s">
        <v>33</v>
      </c>
      <c r="E1131" t="s">
        <v>45</v>
      </c>
      <c r="F1131" t="s">
        <v>1849</v>
      </c>
      <c r="G1131" t="s">
        <v>23</v>
      </c>
      <c r="H1131" s="10">
        <v>2</v>
      </c>
      <c r="I1131" t="s">
        <v>24</v>
      </c>
    </row>
    <row r="1132" spans="1:11" x14ac:dyDescent="0.2">
      <c r="A1132" t="s">
        <v>97</v>
      </c>
      <c r="B1132" t="s">
        <v>126</v>
      </c>
      <c r="C1132" t="s">
        <v>18</v>
      </c>
      <c r="D1132" t="s">
        <v>18</v>
      </c>
      <c r="F1132" t="s">
        <v>1848</v>
      </c>
      <c r="H1132" s="10">
        <v>4</v>
      </c>
    </row>
    <row r="1133" spans="1:11" x14ac:dyDescent="0.2">
      <c r="A1133" t="s">
        <v>97</v>
      </c>
      <c r="B1133" t="s">
        <v>126</v>
      </c>
      <c r="C1133" t="s">
        <v>204</v>
      </c>
      <c r="D1133" t="s">
        <v>204</v>
      </c>
      <c r="E1133" t="s">
        <v>45</v>
      </c>
      <c r="F1133" t="s">
        <v>1849</v>
      </c>
      <c r="G1133" t="s">
        <v>23</v>
      </c>
      <c r="H1133" s="10">
        <v>3</v>
      </c>
      <c r="I1133" t="s">
        <v>24</v>
      </c>
    </row>
    <row r="1134" spans="1:11" x14ac:dyDescent="0.2">
      <c r="A1134" t="s">
        <v>97</v>
      </c>
      <c r="B1134" t="s">
        <v>126</v>
      </c>
      <c r="C1134" t="s">
        <v>153</v>
      </c>
      <c r="D1134" t="s">
        <v>153</v>
      </c>
      <c r="E1134" t="s">
        <v>154</v>
      </c>
      <c r="F1134" t="s">
        <v>1850</v>
      </c>
      <c r="G1134" t="s">
        <v>145</v>
      </c>
      <c r="H1134" s="10">
        <v>1</v>
      </c>
      <c r="I1134" t="s">
        <v>24</v>
      </c>
    </row>
    <row r="1135" spans="1:11" x14ac:dyDescent="0.2">
      <c r="A1135" t="s">
        <v>97</v>
      </c>
      <c r="B1135" t="s">
        <v>126</v>
      </c>
      <c r="C1135" t="s">
        <v>40</v>
      </c>
      <c r="D1135" t="s">
        <v>40</v>
      </c>
      <c r="F1135" t="s">
        <v>1848</v>
      </c>
      <c r="H1135" s="10">
        <v>2</v>
      </c>
    </row>
    <row r="1136" spans="1:11" x14ac:dyDescent="0.2">
      <c r="A1136" t="s">
        <v>97</v>
      </c>
      <c r="B1136" t="s">
        <v>126</v>
      </c>
      <c r="C1136" t="s">
        <v>33</v>
      </c>
      <c r="D1136" t="s">
        <v>190</v>
      </c>
      <c r="E1136" t="s">
        <v>191</v>
      </c>
      <c r="F1136" t="s">
        <v>1849</v>
      </c>
      <c r="G1136" t="s">
        <v>1215</v>
      </c>
      <c r="H1136" s="10">
        <v>3</v>
      </c>
      <c r="I1136" t="s">
        <v>193</v>
      </c>
    </row>
    <row r="1137" spans="1:11" x14ac:dyDescent="0.2">
      <c r="A1137" t="s">
        <v>97</v>
      </c>
      <c r="B1137" t="s">
        <v>126</v>
      </c>
      <c r="C1137" t="s">
        <v>215</v>
      </c>
      <c r="D1137" t="s">
        <v>215</v>
      </c>
      <c r="E1137" t="s">
        <v>216</v>
      </c>
      <c r="F1137" t="s">
        <v>1850</v>
      </c>
      <c r="G1137" t="s">
        <v>32</v>
      </c>
      <c r="H1137" s="10">
        <v>1</v>
      </c>
      <c r="I1137" t="s">
        <v>217</v>
      </c>
    </row>
    <row r="1138" spans="1:11" x14ac:dyDescent="0.2">
      <c r="A1138" t="s">
        <v>97</v>
      </c>
      <c r="B1138" t="s">
        <v>126</v>
      </c>
      <c r="C1138" t="s">
        <v>79</v>
      </c>
      <c r="D1138" t="s">
        <v>79</v>
      </c>
      <c r="F1138" t="s">
        <v>1848</v>
      </c>
      <c r="H1138" s="10">
        <v>8</v>
      </c>
    </row>
    <row r="1139" spans="1:11" x14ac:dyDescent="0.2">
      <c r="A1139" t="s">
        <v>98</v>
      </c>
      <c r="B1139" t="s">
        <v>126</v>
      </c>
      <c r="C1139" t="s">
        <v>79</v>
      </c>
      <c r="D1139" t="s">
        <v>79</v>
      </c>
      <c r="F1139" t="s">
        <v>1848</v>
      </c>
      <c r="H1139" s="10">
        <v>12</v>
      </c>
    </row>
    <row r="1140" spans="1:11" x14ac:dyDescent="0.2">
      <c r="A1140" t="s">
        <v>98</v>
      </c>
      <c r="B1140" t="s">
        <v>126</v>
      </c>
      <c r="C1140" t="s">
        <v>20</v>
      </c>
      <c r="D1140" t="s">
        <v>20</v>
      </c>
      <c r="F1140" t="s">
        <v>1848</v>
      </c>
      <c r="H1140" s="10">
        <v>4</v>
      </c>
    </row>
    <row r="1141" spans="1:11" x14ac:dyDescent="0.2">
      <c r="A1141" t="s">
        <v>98</v>
      </c>
      <c r="B1141" t="s">
        <v>126</v>
      </c>
      <c r="C1141" t="s">
        <v>46</v>
      </c>
      <c r="D1141" t="s">
        <v>46</v>
      </c>
      <c r="F1141" t="s">
        <v>1848</v>
      </c>
      <c r="H1141" s="10">
        <v>4</v>
      </c>
    </row>
    <row r="1142" spans="1:11" x14ac:dyDescent="0.2">
      <c r="A1142" t="s">
        <v>98</v>
      </c>
      <c r="B1142" t="s">
        <v>126</v>
      </c>
      <c r="C1142" t="s">
        <v>153</v>
      </c>
      <c r="D1142" t="s">
        <v>153</v>
      </c>
      <c r="E1142" t="s">
        <v>154</v>
      </c>
      <c r="F1142" t="s">
        <v>1850</v>
      </c>
      <c r="G1142" t="s">
        <v>145</v>
      </c>
      <c r="H1142" s="10">
        <v>6</v>
      </c>
      <c r="I1142" t="s">
        <v>24</v>
      </c>
      <c r="K1142" t="s">
        <v>328</v>
      </c>
    </row>
    <row r="1143" spans="1:11" x14ac:dyDescent="0.2">
      <c r="A1143" t="s">
        <v>98</v>
      </c>
      <c r="B1143" t="s">
        <v>126</v>
      </c>
      <c r="C1143" t="s">
        <v>19</v>
      </c>
      <c r="D1143" t="s">
        <v>19</v>
      </c>
      <c r="F1143" t="s">
        <v>1848</v>
      </c>
      <c r="H1143" s="10">
        <v>4</v>
      </c>
    </row>
    <row r="1144" spans="1:11" x14ac:dyDescent="0.2">
      <c r="A1144" t="s">
        <v>98</v>
      </c>
      <c r="B1144" t="s">
        <v>126</v>
      </c>
      <c r="C1144" t="s">
        <v>118</v>
      </c>
      <c r="D1144" t="s">
        <v>118</v>
      </c>
      <c r="E1144" t="s">
        <v>119</v>
      </c>
      <c r="F1144" t="s">
        <v>1852</v>
      </c>
      <c r="G1144" t="s">
        <v>23</v>
      </c>
      <c r="H1144" s="10">
        <v>1.5</v>
      </c>
      <c r="I1144" t="s">
        <v>120</v>
      </c>
    </row>
    <row r="1145" spans="1:11" x14ac:dyDescent="0.2">
      <c r="A1145" t="s">
        <v>98</v>
      </c>
      <c r="B1145" t="s">
        <v>126</v>
      </c>
      <c r="C1145" t="s">
        <v>254</v>
      </c>
      <c r="D1145" t="s">
        <v>148</v>
      </c>
      <c r="E1145" t="s">
        <v>149</v>
      </c>
      <c r="F1145" t="s">
        <v>1850</v>
      </c>
      <c r="G1145" t="s">
        <v>145</v>
      </c>
      <c r="H1145" s="10">
        <v>4</v>
      </c>
    </row>
    <row r="1146" spans="1:11" x14ac:dyDescent="0.2">
      <c r="A1146" t="s">
        <v>98</v>
      </c>
      <c r="B1146" t="s">
        <v>126</v>
      </c>
      <c r="C1146" t="s">
        <v>329</v>
      </c>
      <c r="D1146" t="s">
        <v>329</v>
      </c>
      <c r="E1146" t="s">
        <v>119</v>
      </c>
      <c r="F1146" t="s">
        <v>1852</v>
      </c>
      <c r="G1146" t="s">
        <v>23</v>
      </c>
      <c r="H1146" s="10">
        <v>2</v>
      </c>
      <c r="I1146" t="s">
        <v>120</v>
      </c>
    </row>
    <row r="1147" spans="1:11" x14ac:dyDescent="0.2">
      <c r="A1147" t="s">
        <v>98</v>
      </c>
      <c r="B1147" t="s">
        <v>126</v>
      </c>
      <c r="C1147" t="s">
        <v>18</v>
      </c>
      <c r="D1147" t="s">
        <v>18</v>
      </c>
      <c r="F1147" t="s">
        <v>1848</v>
      </c>
      <c r="H1147" s="10">
        <v>3</v>
      </c>
    </row>
    <row r="1148" spans="1:11" x14ac:dyDescent="0.2">
      <c r="A1148" t="s">
        <v>98</v>
      </c>
      <c r="B1148" t="s">
        <v>126</v>
      </c>
      <c r="C1148" t="s">
        <v>159</v>
      </c>
      <c r="D1148" t="s">
        <v>159</v>
      </c>
      <c r="E1148" t="s">
        <v>119</v>
      </c>
      <c r="F1148" t="s">
        <v>1852</v>
      </c>
      <c r="G1148" t="s">
        <v>23</v>
      </c>
      <c r="H1148" s="10">
        <v>3</v>
      </c>
      <c r="I1148" t="s">
        <v>120</v>
      </c>
    </row>
    <row r="1149" spans="1:11" x14ac:dyDescent="0.2">
      <c r="A1149" t="s">
        <v>99</v>
      </c>
      <c r="B1149" t="s">
        <v>126</v>
      </c>
      <c r="C1149" t="s">
        <v>20</v>
      </c>
      <c r="D1149" t="s">
        <v>20</v>
      </c>
      <c r="F1149" t="s">
        <v>1848</v>
      </c>
      <c r="H1149" s="10">
        <v>9</v>
      </c>
    </row>
    <row r="1150" spans="1:11" x14ac:dyDescent="0.2">
      <c r="A1150" t="s">
        <v>99</v>
      </c>
      <c r="B1150" t="s">
        <v>126</v>
      </c>
      <c r="C1150" t="s">
        <v>159</v>
      </c>
      <c r="D1150" t="s">
        <v>311</v>
      </c>
      <c r="E1150" t="s">
        <v>161</v>
      </c>
      <c r="F1150" t="s">
        <v>1852</v>
      </c>
      <c r="G1150" t="s">
        <v>23</v>
      </c>
      <c r="H1150" s="10">
        <v>4</v>
      </c>
      <c r="I1150" t="s">
        <v>162</v>
      </c>
    </row>
    <row r="1151" spans="1:11" x14ac:dyDescent="0.2">
      <c r="A1151" t="s">
        <v>99</v>
      </c>
      <c r="B1151" t="s">
        <v>126</v>
      </c>
      <c r="C1151" t="s">
        <v>254</v>
      </c>
      <c r="D1151" t="s">
        <v>148</v>
      </c>
      <c r="E1151" t="s">
        <v>149</v>
      </c>
      <c r="F1151" t="s">
        <v>1850</v>
      </c>
      <c r="G1151" t="s">
        <v>145</v>
      </c>
      <c r="H1151" s="10">
        <v>2</v>
      </c>
    </row>
    <row r="1152" spans="1:11" x14ac:dyDescent="0.2">
      <c r="A1152" t="s">
        <v>99</v>
      </c>
      <c r="B1152" t="s">
        <v>126</v>
      </c>
      <c r="C1152" t="s">
        <v>79</v>
      </c>
      <c r="D1152" t="s">
        <v>79</v>
      </c>
      <c r="F1152" t="s">
        <v>1848</v>
      </c>
      <c r="H1152" s="10">
        <v>3</v>
      </c>
      <c r="K1152" t="s">
        <v>330</v>
      </c>
    </row>
    <row r="1153" spans="1:11" x14ac:dyDescent="0.2">
      <c r="A1153" t="s">
        <v>99</v>
      </c>
      <c r="B1153" t="s">
        <v>126</v>
      </c>
      <c r="C1153" t="s">
        <v>28</v>
      </c>
      <c r="D1153" t="s">
        <v>28</v>
      </c>
      <c r="E1153" t="s">
        <v>30</v>
      </c>
      <c r="F1153" t="s">
        <v>1850</v>
      </c>
      <c r="G1153" t="s">
        <v>32</v>
      </c>
      <c r="H1153" s="10">
        <v>3</v>
      </c>
      <c r="I1153" t="s">
        <v>24</v>
      </c>
    </row>
    <row r="1154" spans="1:11" x14ac:dyDescent="0.2">
      <c r="A1154" t="s">
        <v>99</v>
      </c>
      <c r="B1154" t="s">
        <v>126</v>
      </c>
      <c r="C1154" t="s">
        <v>19</v>
      </c>
      <c r="D1154" t="s">
        <v>19</v>
      </c>
      <c r="F1154" t="s">
        <v>1848</v>
      </c>
      <c r="H1154" s="10">
        <v>4</v>
      </c>
    </row>
    <row r="1155" spans="1:11" x14ac:dyDescent="0.2">
      <c r="A1155" t="s">
        <v>99</v>
      </c>
      <c r="B1155" t="s">
        <v>126</v>
      </c>
      <c r="C1155" t="s">
        <v>33</v>
      </c>
      <c r="D1155" t="s">
        <v>163</v>
      </c>
      <c r="F1155" t="s">
        <v>1849</v>
      </c>
      <c r="H1155" s="10">
        <v>5.5</v>
      </c>
      <c r="K1155" t="s">
        <v>331</v>
      </c>
    </row>
    <row r="1156" spans="1:11" x14ac:dyDescent="0.2">
      <c r="A1156" t="s">
        <v>99</v>
      </c>
      <c r="B1156" t="s">
        <v>126</v>
      </c>
      <c r="C1156" t="s">
        <v>58</v>
      </c>
      <c r="D1156" t="s">
        <v>58</v>
      </c>
      <c r="E1156" t="s">
        <v>59</v>
      </c>
      <c r="F1156" t="s">
        <v>59</v>
      </c>
      <c r="G1156" t="s">
        <v>23</v>
      </c>
      <c r="H1156" s="10">
        <v>1.5</v>
      </c>
      <c r="I1156" t="s">
        <v>24</v>
      </c>
    </row>
    <row r="1157" spans="1:11" x14ac:dyDescent="0.2">
      <c r="A1157" t="s">
        <v>99</v>
      </c>
      <c r="B1157" t="s">
        <v>126</v>
      </c>
      <c r="C1157" t="s">
        <v>40</v>
      </c>
      <c r="D1157" t="s">
        <v>40</v>
      </c>
      <c r="F1157" t="s">
        <v>1848</v>
      </c>
      <c r="H1157" s="10">
        <v>1</v>
      </c>
    </row>
    <row r="1158" spans="1:11" x14ac:dyDescent="0.2">
      <c r="A1158" t="s">
        <v>99</v>
      </c>
      <c r="B1158" t="s">
        <v>126</v>
      </c>
      <c r="C1158" t="s">
        <v>18</v>
      </c>
      <c r="D1158" t="s">
        <v>18</v>
      </c>
      <c r="F1158" t="s">
        <v>1848</v>
      </c>
      <c r="H1158" s="10">
        <v>2</v>
      </c>
    </row>
    <row r="1159" spans="1:11" x14ac:dyDescent="0.2">
      <c r="A1159" t="s">
        <v>99</v>
      </c>
      <c r="B1159" t="s">
        <v>126</v>
      </c>
      <c r="C1159" t="s">
        <v>153</v>
      </c>
      <c r="D1159" t="s">
        <v>153</v>
      </c>
      <c r="E1159" t="s">
        <v>154</v>
      </c>
      <c r="F1159" t="s">
        <v>1850</v>
      </c>
      <c r="G1159" t="s">
        <v>145</v>
      </c>
      <c r="H1159" s="10">
        <v>2</v>
      </c>
      <c r="I1159" t="s">
        <v>24</v>
      </c>
    </row>
    <row r="1160" spans="1:11" x14ac:dyDescent="0.2">
      <c r="A1160" t="s">
        <v>99</v>
      </c>
      <c r="B1160" t="s">
        <v>126</v>
      </c>
      <c r="C1160" t="s">
        <v>33</v>
      </c>
      <c r="D1160" t="s">
        <v>33</v>
      </c>
      <c r="E1160" t="s">
        <v>45</v>
      </c>
      <c r="F1160" t="s">
        <v>1849</v>
      </c>
      <c r="G1160" t="s">
        <v>23</v>
      </c>
      <c r="H1160" s="10">
        <v>2</v>
      </c>
      <c r="I1160" t="s">
        <v>24</v>
      </c>
    </row>
    <row r="1161" spans="1:11" x14ac:dyDescent="0.2">
      <c r="A1161" t="s">
        <v>99</v>
      </c>
      <c r="B1161" t="s">
        <v>126</v>
      </c>
      <c r="C1161" t="s">
        <v>26</v>
      </c>
      <c r="D1161" t="s">
        <v>26</v>
      </c>
      <c r="E1161" t="s">
        <v>27</v>
      </c>
      <c r="F1161" t="s">
        <v>27</v>
      </c>
      <c r="G1161" t="s">
        <v>23</v>
      </c>
      <c r="H1161" s="10">
        <v>3</v>
      </c>
      <c r="I1161" t="s">
        <v>24</v>
      </c>
    </row>
    <row r="1162" spans="1:11" x14ac:dyDescent="0.2">
      <c r="A1162" t="s">
        <v>99</v>
      </c>
      <c r="B1162" t="s">
        <v>126</v>
      </c>
      <c r="C1162" t="s">
        <v>73</v>
      </c>
      <c r="D1162" t="s">
        <v>127</v>
      </c>
      <c r="E1162" t="s">
        <v>128</v>
      </c>
      <c r="F1162" t="s">
        <v>1849</v>
      </c>
      <c r="H1162" s="10">
        <v>2</v>
      </c>
      <c r="I1162" t="s">
        <v>24</v>
      </c>
    </row>
    <row r="1163" spans="1:11" x14ac:dyDescent="0.2">
      <c r="A1163" t="s">
        <v>100</v>
      </c>
      <c r="B1163" t="s">
        <v>126</v>
      </c>
      <c r="C1163" t="s">
        <v>20</v>
      </c>
      <c r="D1163" t="s">
        <v>20</v>
      </c>
      <c r="F1163" t="s">
        <v>1848</v>
      </c>
      <c r="H1163" s="10">
        <v>5</v>
      </c>
    </row>
    <row r="1164" spans="1:11" x14ac:dyDescent="0.2">
      <c r="A1164" t="s">
        <v>100</v>
      </c>
      <c r="B1164" t="s">
        <v>126</v>
      </c>
      <c r="C1164" t="s">
        <v>33</v>
      </c>
      <c r="D1164" t="s">
        <v>163</v>
      </c>
      <c r="F1164" t="s">
        <v>1849</v>
      </c>
      <c r="H1164" s="10">
        <v>5</v>
      </c>
      <c r="K1164" t="s">
        <v>253</v>
      </c>
    </row>
    <row r="1165" spans="1:11" x14ac:dyDescent="0.2">
      <c r="A1165" t="s">
        <v>100</v>
      </c>
      <c r="B1165" t="s">
        <v>126</v>
      </c>
      <c r="C1165" t="s">
        <v>46</v>
      </c>
      <c r="D1165" t="s">
        <v>46</v>
      </c>
      <c r="F1165" t="s">
        <v>1848</v>
      </c>
      <c r="H1165" s="10">
        <v>3</v>
      </c>
      <c r="K1165" t="s">
        <v>332</v>
      </c>
    </row>
    <row r="1166" spans="1:11" x14ac:dyDescent="0.2">
      <c r="A1166" t="s">
        <v>100</v>
      </c>
      <c r="B1166" t="s">
        <v>126</v>
      </c>
      <c r="C1166" t="s">
        <v>213</v>
      </c>
      <c r="D1166" t="s">
        <v>213</v>
      </c>
      <c r="E1166" t="s">
        <v>59</v>
      </c>
      <c r="F1166" t="s">
        <v>59</v>
      </c>
      <c r="G1166" t="s">
        <v>23</v>
      </c>
      <c r="H1166" s="10">
        <v>2</v>
      </c>
      <c r="I1166" t="s">
        <v>24</v>
      </c>
      <c r="K1166" t="s">
        <v>333</v>
      </c>
    </row>
    <row r="1167" spans="1:11" x14ac:dyDescent="0.2">
      <c r="A1167" t="s">
        <v>100</v>
      </c>
      <c r="B1167" t="s">
        <v>126</v>
      </c>
      <c r="C1167" t="s">
        <v>33</v>
      </c>
      <c r="D1167" t="s">
        <v>190</v>
      </c>
      <c r="E1167" t="s">
        <v>191</v>
      </c>
      <c r="F1167" t="s">
        <v>1849</v>
      </c>
      <c r="G1167" t="s">
        <v>1215</v>
      </c>
      <c r="H1167" s="10">
        <v>1</v>
      </c>
      <c r="I1167" t="s">
        <v>193</v>
      </c>
      <c r="K1167" t="s">
        <v>334</v>
      </c>
    </row>
    <row r="1168" spans="1:11" x14ac:dyDescent="0.2">
      <c r="A1168" t="s">
        <v>100</v>
      </c>
      <c r="B1168" t="s">
        <v>126</v>
      </c>
      <c r="C1168" t="s">
        <v>254</v>
      </c>
      <c r="D1168" t="s">
        <v>254</v>
      </c>
      <c r="E1168" t="s">
        <v>255</v>
      </c>
      <c r="F1168" t="s">
        <v>1850</v>
      </c>
      <c r="G1168" t="s">
        <v>145</v>
      </c>
      <c r="H1168" s="10">
        <v>2</v>
      </c>
      <c r="I1168" t="s">
        <v>24</v>
      </c>
      <c r="K1168" t="s">
        <v>335</v>
      </c>
    </row>
    <row r="1169" spans="1:11" x14ac:dyDescent="0.2">
      <c r="A1169" t="s">
        <v>100</v>
      </c>
      <c r="B1169" t="s">
        <v>126</v>
      </c>
      <c r="C1169" t="s">
        <v>141</v>
      </c>
      <c r="D1169" t="s">
        <v>141</v>
      </c>
      <c r="E1169" t="s">
        <v>119</v>
      </c>
      <c r="F1169" t="s">
        <v>1852</v>
      </c>
      <c r="G1169" t="s">
        <v>23</v>
      </c>
      <c r="H1169" s="10">
        <v>2</v>
      </c>
      <c r="I1169" t="s">
        <v>120</v>
      </c>
    </row>
    <row r="1170" spans="1:11" x14ac:dyDescent="0.2">
      <c r="A1170" t="s">
        <v>100</v>
      </c>
      <c r="B1170" t="s">
        <v>126</v>
      </c>
      <c r="C1170" t="s">
        <v>19</v>
      </c>
      <c r="D1170" t="s">
        <v>19</v>
      </c>
      <c r="F1170" t="s">
        <v>1848</v>
      </c>
      <c r="H1170" s="10">
        <v>6</v>
      </c>
    </row>
    <row r="1171" spans="1:11" x14ac:dyDescent="0.2">
      <c r="A1171" t="s">
        <v>100</v>
      </c>
      <c r="B1171" t="s">
        <v>126</v>
      </c>
      <c r="C1171" t="s">
        <v>176</v>
      </c>
      <c r="D1171" t="s">
        <v>176</v>
      </c>
      <c r="E1171" t="s">
        <v>177</v>
      </c>
      <c r="F1171" t="s">
        <v>1850</v>
      </c>
      <c r="G1171" t="s">
        <v>145</v>
      </c>
      <c r="H1171" s="10">
        <v>2</v>
      </c>
      <c r="I1171" t="s">
        <v>24</v>
      </c>
    </row>
    <row r="1172" spans="1:11" x14ac:dyDescent="0.2">
      <c r="A1172" t="s">
        <v>100</v>
      </c>
      <c r="B1172" t="s">
        <v>126</v>
      </c>
      <c r="C1172" t="s">
        <v>18</v>
      </c>
      <c r="D1172" t="s">
        <v>18</v>
      </c>
      <c r="F1172" t="s">
        <v>1848</v>
      </c>
      <c r="H1172" s="10">
        <v>4</v>
      </c>
      <c r="K1172" t="s">
        <v>252</v>
      </c>
    </row>
    <row r="1173" spans="1:11" x14ac:dyDescent="0.2">
      <c r="A1173" t="s">
        <v>100</v>
      </c>
      <c r="B1173" t="s">
        <v>126</v>
      </c>
      <c r="C1173" t="s">
        <v>92</v>
      </c>
      <c r="D1173" t="s">
        <v>92</v>
      </c>
      <c r="F1173" t="s">
        <v>1848</v>
      </c>
      <c r="H1173" s="10">
        <v>5</v>
      </c>
    </row>
    <row r="1174" spans="1:11" x14ac:dyDescent="0.2">
      <c r="A1174" t="s">
        <v>100</v>
      </c>
      <c r="B1174" t="s">
        <v>126</v>
      </c>
      <c r="C1174" t="s">
        <v>121</v>
      </c>
      <c r="D1174" t="s">
        <v>121</v>
      </c>
      <c r="E1174" t="s">
        <v>113</v>
      </c>
      <c r="F1174" t="s">
        <v>1851</v>
      </c>
      <c r="G1174" t="s">
        <v>23</v>
      </c>
      <c r="H1174" s="10">
        <v>4</v>
      </c>
      <c r="I1174" t="s">
        <v>114</v>
      </c>
      <c r="K1174" t="s">
        <v>336</v>
      </c>
    </row>
    <row r="1175" spans="1:11" x14ac:dyDescent="0.2">
      <c r="A1175" t="s">
        <v>100</v>
      </c>
      <c r="B1175" t="s">
        <v>126</v>
      </c>
      <c r="C1175" t="s">
        <v>73</v>
      </c>
      <c r="D1175" t="s">
        <v>127</v>
      </c>
      <c r="E1175" t="s">
        <v>128</v>
      </c>
      <c r="F1175" t="s">
        <v>1849</v>
      </c>
      <c r="H1175" s="10">
        <v>2</v>
      </c>
      <c r="I1175" t="s">
        <v>24</v>
      </c>
    </row>
    <row r="1176" spans="1:11" x14ac:dyDescent="0.2">
      <c r="A1176" t="s">
        <v>101</v>
      </c>
      <c r="B1176" t="s">
        <v>126</v>
      </c>
      <c r="C1176" t="s">
        <v>17</v>
      </c>
      <c r="D1176" t="s">
        <v>17</v>
      </c>
      <c r="F1176" t="s">
        <v>1847</v>
      </c>
      <c r="H1176" s="10">
        <v>7.75</v>
      </c>
    </row>
    <row r="1177" spans="1:11" x14ac:dyDescent="0.2">
      <c r="A1177" t="s">
        <v>101</v>
      </c>
      <c r="B1177" t="s">
        <v>126</v>
      </c>
      <c r="C1177" t="s">
        <v>213</v>
      </c>
      <c r="D1177" t="s">
        <v>213</v>
      </c>
      <c r="E1177" t="s">
        <v>59</v>
      </c>
      <c r="F1177" t="s">
        <v>59</v>
      </c>
      <c r="G1177" t="s">
        <v>23</v>
      </c>
      <c r="H1177" s="10">
        <v>2</v>
      </c>
      <c r="I1177" t="s">
        <v>24</v>
      </c>
    </row>
    <row r="1178" spans="1:11" x14ac:dyDescent="0.2">
      <c r="A1178" t="s">
        <v>101</v>
      </c>
      <c r="B1178" t="s">
        <v>126</v>
      </c>
      <c r="C1178" t="s">
        <v>204</v>
      </c>
      <c r="D1178" t="s">
        <v>204</v>
      </c>
      <c r="E1178" t="s">
        <v>45</v>
      </c>
      <c r="F1178" t="s">
        <v>1849</v>
      </c>
      <c r="G1178" t="s">
        <v>23</v>
      </c>
      <c r="H1178" s="10">
        <v>1.5</v>
      </c>
      <c r="I1178" t="s">
        <v>24</v>
      </c>
    </row>
    <row r="1179" spans="1:11" x14ac:dyDescent="0.2">
      <c r="A1179" t="s">
        <v>101</v>
      </c>
      <c r="B1179" t="s">
        <v>126</v>
      </c>
      <c r="C1179" t="s">
        <v>254</v>
      </c>
      <c r="D1179" t="s">
        <v>148</v>
      </c>
      <c r="E1179" t="s">
        <v>149</v>
      </c>
      <c r="F1179" t="s">
        <v>1850</v>
      </c>
      <c r="G1179" t="s">
        <v>145</v>
      </c>
      <c r="H1179" s="10">
        <v>3</v>
      </c>
      <c r="K1179" t="s">
        <v>337</v>
      </c>
    </row>
    <row r="1180" spans="1:11" x14ac:dyDescent="0.2">
      <c r="A1180" t="s">
        <v>101</v>
      </c>
      <c r="B1180" t="s">
        <v>126</v>
      </c>
      <c r="C1180" t="s">
        <v>46</v>
      </c>
      <c r="D1180" t="s">
        <v>46</v>
      </c>
      <c r="F1180" t="s">
        <v>1848</v>
      </c>
      <c r="H1180" s="10">
        <v>3</v>
      </c>
      <c r="K1180" t="s">
        <v>338</v>
      </c>
    </row>
    <row r="1181" spans="1:11" x14ac:dyDescent="0.2">
      <c r="A1181" t="s">
        <v>101</v>
      </c>
      <c r="B1181" t="s">
        <v>126</v>
      </c>
      <c r="C1181" t="s">
        <v>176</v>
      </c>
      <c r="D1181" t="s">
        <v>176</v>
      </c>
      <c r="E1181" t="s">
        <v>177</v>
      </c>
      <c r="F1181" t="s">
        <v>1850</v>
      </c>
      <c r="G1181" t="s">
        <v>145</v>
      </c>
      <c r="H1181" s="10">
        <v>3</v>
      </c>
      <c r="I1181" t="s">
        <v>24</v>
      </c>
      <c r="K1181" t="s">
        <v>339</v>
      </c>
    </row>
    <row r="1182" spans="1:11" x14ac:dyDescent="0.2">
      <c r="A1182" t="s">
        <v>101</v>
      </c>
      <c r="B1182" t="s">
        <v>126</v>
      </c>
      <c r="C1182" t="s">
        <v>33</v>
      </c>
      <c r="D1182" t="s">
        <v>190</v>
      </c>
      <c r="E1182" t="s">
        <v>191</v>
      </c>
      <c r="F1182" t="s">
        <v>1849</v>
      </c>
      <c r="G1182" t="s">
        <v>1215</v>
      </c>
      <c r="H1182" s="10">
        <v>2</v>
      </c>
      <c r="I1182" t="s">
        <v>193</v>
      </c>
      <c r="K1182" t="s">
        <v>334</v>
      </c>
    </row>
    <row r="1183" spans="1:11" x14ac:dyDescent="0.2">
      <c r="A1183" t="s">
        <v>101</v>
      </c>
      <c r="B1183" t="s">
        <v>126</v>
      </c>
      <c r="C1183" t="s">
        <v>19</v>
      </c>
      <c r="D1183" t="s">
        <v>19</v>
      </c>
      <c r="F1183" t="s">
        <v>1848</v>
      </c>
      <c r="H1183" s="10">
        <v>3</v>
      </c>
    </row>
    <row r="1184" spans="1:11" x14ac:dyDescent="0.2">
      <c r="A1184" t="s">
        <v>101</v>
      </c>
      <c r="B1184" t="s">
        <v>126</v>
      </c>
      <c r="C1184" t="s">
        <v>329</v>
      </c>
      <c r="D1184" t="s">
        <v>329</v>
      </c>
      <c r="E1184" t="s">
        <v>119</v>
      </c>
      <c r="F1184" t="s">
        <v>1852</v>
      </c>
      <c r="G1184" t="s">
        <v>23</v>
      </c>
      <c r="H1184" s="10">
        <v>1</v>
      </c>
      <c r="I1184" t="s">
        <v>120</v>
      </c>
      <c r="K1184" t="s">
        <v>340</v>
      </c>
    </row>
    <row r="1185" spans="1:11" x14ac:dyDescent="0.2">
      <c r="A1185" t="s">
        <v>101</v>
      </c>
      <c r="B1185" t="s">
        <v>126</v>
      </c>
      <c r="C1185" t="s">
        <v>18</v>
      </c>
      <c r="D1185" t="s">
        <v>18</v>
      </c>
      <c r="F1185" t="s">
        <v>1848</v>
      </c>
      <c r="H1185" s="10">
        <v>2.5</v>
      </c>
    </row>
    <row r="1186" spans="1:11" x14ac:dyDescent="0.2">
      <c r="A1186" t="s">
        <v>101</v>
      </c>
      <c r="B1186" t="s">
        <v>126</v>
      </c>
      <c r="C1186" t="s">
        <v>73</v>
      </c>
      <c r="D1186" t="s">
        <v>127</v>
      </c>
      <c r="E1186" t="s">
        <v>128</v>
      </c>
      <c r="F1186" t="s">
        <v>1849</v>
      </c>
      <c r="H1186" s="10">
        <v>3</v>
      </c>
      <c r="I1186" t="s">
        <v>24</v>
      </c>
    </row>
    <row r="1187" spans="1:11" x14ac:dyDescent="0.2">
      <c r="A1187" t="s">
        <v>101</v>
      </c>
      <c r="B1187" t="s">
        <v>126</v>
      </c>
      <c r="C1187" t="s">
        <v>215</v>
      </c>
      <c r="D1187" t="s">
        <v>215</v>
      </c>
      <c r="E1187" t="s">
        <v>216</v>
      </c>
      <c r="F1187" t="s">
        <v>1850</v>
      </c>
      <c r="G1187" t="s">
        <v>32</v>
      </c>
      <c r="H1187" s="10">
        <v>1</v>
      </c>
      <c r="I1187" t="s">
        <v>217</v>
      </c>
    </row>
    <row r="1188" spans="1:11" x14ac:dyDescent="0.2">
      <c r="A1188" t="s">
        <v>101</v>
      </c>
      <c r="B1188" t="s">
        <v>126</v>
      </c>
      <c r="C1188" t="s">
        <v>112</v>
      </c>
      <c r="D1188" t="s">
        <v>112</v>
      </c>
      <c r="E1188" t="s">
        <v>113</v>
      </c>
      <c r="F1188" t="s">
        <v>1851</v>
      </c>
      <c r="G1188" t="s">
        <v>23</v>
      </c>
      <c r="H1188" s="10">
        <v>2</v>
      </c>
      <c r="I1188" t="s">
        <v>114</v>
      </c>
    </row>
    <row r="1189" spans="1:11" x14ac:dyDescent="0.2">
      <c r="A1189" t="s">
        <v>101</v>
      </c>
      <c r="B1189" t="s">
        <v>126</v>
      </c>
      <c r="C1189" t="s">
        <v>33</v>
      </c>
      <c r="D1189" t="s">
        <v>138</v>
      </c>
      <c r="E1189" t="s">
        <v>139</v>
      </c>
      <c r="F1189" t="s">
        <v>1849</v>
      </c>
      <c r="H1189" s="10">
        <v>1</v>
      </c>
      <c r="I1189" t="s">
        <v>140</v>
      </c>
    </row>
    <row r="1190" spans="1:11" x14ac:dyDescent="0.2">
      <c r="A1190" t="s">
        <v>102</v>
      </c>
      <c r="B1190" t="s">
        <v>126</v>
      </c>
      <c r="C1190" t="s">
        <v>20</v>
      </c>
      <c r="D1190" t="s">
        <v>20</v>
      </c>
      <c r="F1190" t="s">
        <v>1848</v>
      </c>
      <c r="H1190" s="10">
        <v>5</v>
      </c>
    </row>
    <row r="1191" spans="1:11" x14ac:dyDescent="0.2">
      <c r="A1191" t="s">
        <v>102</v>
      </c>
      <c r="B1191" t="s">
        <v>126</v>
      </c>
      <c r="C1191" t="s">
        <v>254</v>
      </c>
      <c r="D1191" t="s">
        <v>254</v>
      </c>
      <c r="E1191" t="s">
        <v>255</v>
      </c>
      <c r="F1191" t="s">
        <v>1850</v>
      </c>
      <c r="G1191" t="s">
        <v>145</v>
      </c>
      <c r="H1191" s="10">
        <v>4</v>
      </c>
      <c r="I1191" t="s">
        <v>24</v>
      </c>
    </row>
    <row r="1192" spans="1:11" x14ac:dyDescent="0.2">
      <c r="A1192" t="s">
        <v>102</v>
      </c>
      <c r="B1192" t="s">
        <v>126</v>
      </c>
      <c r="C1192" t="s">
        <v>213</v>
      </c>
      <c r="D1192" t="s">
        <v>213</v>
      </c>
      <c r="E1192" t="s">
        <v>59</v>
      </c>
      <c r="F1192" t="s">
        <v>59</v>
      </c>
      <c r="G1192" t="s">
        <v>23</v>
      </c>
      <c r="H1192" s="10">
        <v>2</v>
      </c>
      <c r="I1192" t="s">
        <v>24</v>
      </c>
    </row>
    <row r="1193" spans="1:11" x14ac:dyDescent="0.2">
      <c r="A1193" t="s">
        <v>102</v>
      </c>
      <c r="B1193" t="s">
        <v>126</v>
      </c>
      <c r="C1193" t="s">
        <v>112</v>
      </c>
      <c r="D1193" t="s">
        <v>112</v>
      </c>
      <c r="E1193" t="s">
        <v>113</v>
      </c>
      <c r="F1193" t="s">
        <v>1851</v>
      </c>
      <c r="G1193" t="s">
        <v>23</v>
      </c>
      <c r="H1193" s="10">
        <v>3</v>
      </c>
      <c r="I1193" t="s">
        <v>114</v>
      </c>
    </row>
    <row r="1194" spans="1:11" x14ac:dyDescent="0.2">
      <c r="A1194" t="s">
        <v>102</v>
      </c>
      <c r="B1194" t="s">
        <v>126</v>
      </c>
      <c r="C1194" t="s">
        <v>153</v>
      </c>
      <c r="D1194" t="s">
        <v>153</v>
      </c>
      <c r="E1194" t="s">
        <v>154</v>
      </c>
      <c r="F1194" t="s">
        <v>1850</v>
      </c>
      <c r="G1194" t="s">
        <v>145</v>
      </c>
      <c r="H1194" s="10">
        <v>1</v>
      </c>
      <c r="I1194" t="s">
        <v>24</v>
      </c>
    </row>
    <row r="1195" spans="1:11" x14ac:dyDescent="0.2">
      <c r="A1195" t="s">
        <v>102</v>
      </c>
      <c r="B1195" t="s">
        <v>126</v>
      </c>
      <c r="C1195" t="s">
        <v>33</v>
      </c>
      <c r="D1195" t="s">
        <v>163</v>
      </c>
      <c r="F1195" t="s">
        <v>1849</v>
      </c>
      <c r="H1195" s="10">
        <v>2</v>
      </c>
      <c r="K1195" t="s">
        <v>253</v>
      </c>
    </row>
    <row r="1196" spans="1:11" x14ac:dyDescent="0.2">
      <c r="A1196" t="s">
        <v>102</v>
      </c>
      <c r="B1196" t="s">
        <v>126</v>
      </c>
      <c r="C1196" t="s">
        <v>40</v>
      </c>
      <c r="D1196" t="s">
        <v>40</v>
      </c>
      <c r="F1196" t="s">
        <v>1848</v>
      </c>
      <c r="H1196" s="10">
        <v>2</v>
      </c>
    </row>
    <row r="1197" spans="1:11" x14ac:dyDescent="0.2">
      <c r="A1197" t="s">
        <v>102</v>
      </c>
      <c r="B1197" t="s">
        <v>126</v>
      </c>
      <c r="C1197" t="s">
        <v>28</v>
      </c>
      <c r="D1197" t="s">
        <v>28</v>
      </c>
      <c r="E1197" t="s">
        <v>30</v>
      </c>
      <c r="F1197" t="s">
        <v>1850</v>
      </c>
      <c r="G1197" t="s">
        <v>32</v>
      </c>
      <c r="H1197" s="10">
        <v>4</v>
      </c>
      <c r="I1197" t="s">
        <v>24</v>
      </c>
    </row>
    <row r="1198" spans="1:11" x14ac:dyDescent="0.2">
      <c r="A1198" t="s">
        <v>102</v>
      </c>
      <c r="B1198" t="s">
        <v>126</v>
      </c>
      <c r="C1198" t="s">
        <v>159</v>
      </c>
      <c r="D1198" t="s">
        <v>311</v>
      </c>
      <c r="E1198" t="s">
        <v>161</v>
      </c>
      <c r="F1198" t="s">
        <v>1852</v>
      </c>
      <c r="G1198" t="s">
        <v>23</v>
      </c>
      <c r="H1198" s="10">
        <v>2</v>
      </c>
      <c r="I1198" t="s">
        <v>162</v>
      </c>
    </row>
    <row r="1199" spans="1:11" x14ac:dyDescent="0.2">
      <c r="A1199" t="s">
        <v>102</v>
      </c>
      <c r="B1199" t="s">
        <v>126</v>
      </c>
      <c r="C1199" t="s">
        <v>19</v>
      </c>
      <c r="D1199" t="s">
        <v>19</v>
      </c>
      <c r="F1199" t="s">
        <v>1848</v>
      </c>
      <c r="H1199" s="10">
        <v>5</v>
      </c>
    </row>
    <row r="1200" spans="1:11" x14ac:dyDescent="0.2">
      <c r="A1200" t="s">
        <v>102</v>
      </c>
      <c r="B1200" t="s">
        <v>126</v>
      </c>
      <c r="C1200" t="s">
        <v>46</v>
      </c>
      <c r="D1200" t="s">
        <v>46</v>
      </c>
      <c r="F1200" t="s">
        <v>1848</v>
      </c>
      <c r="H1200" s="10">
        <v>13</v>
      </c>
      <c r="K1200" t="s">
        <v>341</v>
      </c>
    </row>
    <row r="1201" spans="1:11" x14ac:dyDescent="0.2">
      <c r="A1201" t="s">
        <v>102</v>
      </c>
      <c r="B1201" t="s">
        <v>126</v>
      </c>
      <c r="C1201" t="s">
        <v>18</v>
      </c>
      <c r="D1201" t="s">
        <v>18</v>
      </c>
      <c r="F1201" t="s">
        <v>1848</v>
      </c>
      <c r="H1201" s="10">
        <v>4.5</v>
      </c>
    </row>
    <row r="1202" spans="1:11" x14ac:dyDescent="0.2">
      <c r="A1202" t="s">
        <v>102</v>
      </c>
      <c r="B1202" t="s">
        <v>126</v>
      </c>
      <c r="C1202" t="s">
        <v>118</v>
      </c>
      <c r="D1202" t="s">
        <v>118</v>
      </c>
      <c r="E1202" t="s">
        <v>119</v>
      </c>
      <c r="F1202" t="s">
        <v>1852</v>
      </c>
      <c r="G1202" t="s">
        <v>23</v>
      </c>
      <c r="H1202" s="10">
        <v>1.5</v>
      </c>
      <c r="I1202" t="s">
        <v>120</v>
      </c>
      <c r="K1202" t="s">
        <v>342</v>
      </c>
    </row>
    <row r="1203" spans="1:11" x14ac:dyDescent="0.2">
      <c r="A1203" t="s">
        <v>102</v>
      </c>
      <c r="B1203" t="s">
        <v>126</v>
      </c>
      <c r="C1203" t="s">
        <v>141</v>
      </c>
      <c r="D1203" t="s">
        <v>141</v>
      </c>
      <c r="E1203" t="s">
        <v>119</v>
      </c>
      <c r="F1203" t="s">
        <v>1852</v>
      </c>
      <c r="G1203" t="s">
        <v>23</v>
      </c>
      <c r="H1203" s="10">
        <v>2</v>
      </c>
      <c r="I1203" t="s">
        <v>120</v>
      </c>
      <c r="K1203" t="s">
        <v>343</v>
      </c>
    </row>
    <row r="1204" spans="1:11" x14ac:dyDescent="0.2">
      <c r="A1204" t="s">
        <v>103</v>
      </c>
      <c r="B1204" t="s">
        <v>126</v>
      </c>
      <c r="C1204" t="s">
        <v>18</v>
      </c>
      <c r="D1204" t="s">
        <v>18</v>
      </c>
      <c r="F1204" t="s">
        <v>1848</v>
      </c>
      <c r="H1204" s="10">
        <v>7</v>
      </c>
    </row>
    <row r="1205" spans="1:11" x14ac:dyDescent="0.2">
      <c r="A1205" t="s">
        <v>103</v>
      </c>
      <c r="B1205" t="s">
        <v>126</v>
      </c>
      <c r="C1205" t="s">
        <v>20</v>
      </c>
      <c r="D1205" t="s">
        <v>20</v>
      </c>
      <c r="F1205" t="s">
        <v>1848</v>
      </c>
      <c r="H1205" s="10">
        <v>6</v>
      </c>
    </row>
    <row r="1206" spans="1:11" x14ac:dyDescent="0.2">
      <c r="A1206" t="s">
        <v>103</v>
      </c>
      <c r="B1206" t="s">
        <v>126</v>
      </c>
      <c r="C1206" t="s">
        <v>118</v>
      </c>
      <c r="D1206" t="s">
        <v>118</v>
      </c>
      <c r="E1206" t="s">
        <v>119</v>
      </c>
      <c r="F1206" t="s">
        <v>1852</v>
      </c>
      <c r="G1206" t="s">
        <v>23</v>
      </c>
      <c r="H1206" s="10">
        <v>8</v>
      </c>
      <c r="I1206" t="s">
        <v>120</v>
      </c>
      <c r="K1206" t="s">
        <v>318</v>
      </c>
    </row>
    <row r="1207" spans="1:11" x14ac:dyDescent="0.2">
      <c r="A1207" t="s">
        <v>103</v>
      </c>
      <c r="B1207" t="s">
        <v>126</v>
      </c>
      <c r="C1207" t="s">
        <v>141</v>
      </c>
      <c r="D1207" t="s">
        <v>141</v>
      </c>
      <c r="E1207" t="s">
        <v>119</v>
      </c>
      <c r="F1207" t="s">
        <v>1852</v>
      </c>
      <c r="G1207" t="s">
        <v>23</v>
      </c>
      <c r="H1207" s="10">
        <v>0.5</v>
      </c>
      <c r="I1207" t="s">
        <v>120</v>
      </c>
      <c r="K1207" t="s">
        <v>344</v>
      </c>
    </row>
    <row r="1208" spans="1:11" x14ac:dyDescent="0.2">
      <c r="A1208" t="s">
        <v>103</v>
      </c>
      <c r="B1208" t="s">
        <v>126</v>
      </c>
      <c r="C1208" t="s">
        <v>19</v>
      </c>
      <c r="D1208" t="s">
        <v>19</v>
      </c>
      <c r="F1208" t="s">
        <v>1848</v>
      </c>
      <c r="H1208" s="10">
        <v>5</v>
      </c>
    </row>
    <row r="1209" spans="1:11" x14ac:dyDescent="0.2">
      <c r="A1209" t="s">
        <v>103</v>
      </c>
      <c r="B1209" t="s">
        <v>126</v>
      </c>
      <c r="C1209" t="s">
        <v>33</v>
      </c>
      <c r="D1209" t="s">
        <v>163</v>
      </c>
      <c r="F1209" t="s">
        <v>1849</v>
      </c>
      <c r="H1209" s="10">
        <v>3</v>
      </c>
      <c r="K1209" t="s">
        <v>331</v>
      </c>
    </row>
    <row r="1210" spans="1:11" x14ac:dyDescent="0.2">
      <c r="A1210" t="s">
        <v>103</v>
      </c>
      <c r="B1210" t="s">
        <v>126</v>
      </c>
      <c r="C1210" t="s">
        <v>254</v>
      </c>
      <c r="D1210" t="s">
        <v>148</v>
      </c>
      <c r="E1210" t="s">
        <v>149</v>
      </c>
      <c r="F1210" t="s">
        <v>1850</v>
      </c>
      <c r="G1210" t="s">
        <v>145</v>
      </c>
      <c r="H1210" s="10">
        <v>8.5</v>
      </c>
      <c r="K1210" t="s">
        <v>345</v>
      </c>
    </row>
    <row r="1211" spans="1:11" x14ac:dyDescent="0.2">
      <c r="A1211" t="s">
        <v>103</v>
      </c>
      <c r="B1211" t="s">
        <v>126</v>
      </c>
      <c r="C1211" t="s">
        <v>17</v>
      </c>
      <c r="D1211" t="s">
        <v>17</v>
      </c>
      <c r="F1211" t="s">
        <v>1847</v>
      </c>
      <c r="H1211" s="10">
        <v>3.75</v>
      </c>
    </row>
    <row r="1212" spans="1:11" x14ac:dyDescent="0.2">
      <c r="A1212" t="s">
        <v>103</v>
      </c>
      <c r="B1212" t="s">
        <v>126</v>
      </c>
      <c r="C1212" t="s">
        <v>46</v>
      </c>
      <c r="D1212" t="s">
        <v>46</v>
      </c>
      <c r="F1212" t="s">
        <v>1848</v>
      </c>
      <c r="H1212" s="10">
        <v>5.5</v>
      </c>
      <c r="K1212" t="s">
        <v>346</v>
      </c>
    </row>
    <row r="1213" spans="1:11" x14ac:dyDescent="0.2">
      <c r="A1213" t="s">
        <v>103</v>
      </c>
      <c r="B1213" t="s">
        <v>126</v>
      </c>
      <c r="C1213" t="s">
        <v>40</v>
      </c>
      <c r="D1213" t="s">
        <v>40</v>
      </c>
      <c r="F1213" t="s">
        <v>1848</v>
      </c>
      <c r="H1213" s="10">
        <v>1</v>
      </c>
    </row>
    <row r="1214" spans="1:11" x14ac:dyDescent="0.2">
      <c r="A1214" t="s">
        <v>103</v>
      </c>
      <c r="B1214" t="s">
        <v>126</v>
      </c>
      <c r="C1214" t="s">
        <v>153</v>
      </c>
      <c r="D1214" t="s">
        <v>153</v>
      </c>
      <c r="E1214" t="s">
        <v>154</v>
      </c>
      <c r="F1214" t="s">
        <v>1850</v>
      </c>
      <c r="G1214" t="s">
        <v>145</v>
      </c>
      <c r="H1214" s="10">
        <v>1</v>
      </c>
      <c r="I1214" t="s">
        <v>24</v>
      </c>
    </row>
    <row r="1215" spans="1:11" x14ac:dyDescent="0.2">
      <c r="A1215" t="s">
        <v>104</v>
      </c>
      <c r="B1215" t="s">
        <v>126</v>
      </c>
      <c r="C1215" t="s">
        <v>20</v>
      </c>
      <c r="D1215" t="s">
        <v>20</v>
      </c>
      <c r="F1215" t="s">
        <v>1848</v>
      </c>
      <c r="H1215" s="10">
        <v>7</v>
      </c>
      <c r="K1215" t="s">
        <v>347</v>
      </c>
    </row>
    <row r="1216" spans="1:11" x14ac:dyDescent="0.2">
      <c r="A1216" t="s">
        <v>104</v>
      </c>
      <c r="B1216" t="s">
        <v>126</v>
      </c>
      <c r="C1216" t="s">
        <v>208</v>
      </c>
      <c r="D1216" t="s">
        <v>208</v>
      </c>
      <c r="E1216" t="s">
        <v>27</v>
      </c>
      <c r="F1216" t="s">
        <v>27</v>
      </c>
      <c r="G1216" t="s">
        <v>23</v>
      </c>
      <c r="H1216" s="10">
        <v>7.5</v>
      </c>
      <c r="I1216" t="s">
        <v>24</v>
      </c>
      <c r="K1216" t="s">
        <v>348</v>
      </c>
    </row>
    <row r="1217" spans="1:11" x14ac:dyDescent="0.2">
      <c r="A1217" t="s">
        <v>104</v>
      </c>
      <c r="B1217" t="s">
        <v>126</v>
      </c>
      <c r="C1217" t="s">
        <v>79</v>
      </c>
      <c r="D1217" t="s">
        <v>79</v>
      </c>
      <c r="F1217" t="s">
        <v>1848</v>
      </c>
      <c r="H1217" s="10">
        <v>9</v>
      </c>
      <c r="K1217" t="s">
        <v>349</v>
      </c>
    </row>
    <row r="1218" spans="1:11" x14ac:dyDescent="0.2">
      <c r="A1218" t="s">
        <v>104</v>
      </c>
      <c r="B1218" t="s">
        <v>126</v>
      </c>
      <c r="C1218" t="s">
        <v>33</v>
      </c>
      <c r="D1218" t="s">
        <v>190</v>
      </c>
      <c r="E1218" t="s">
        <v>191</v>
      </c>
      <c r="F1218" t="s">
        <v>1849</v>
      </c>
      <c r="G1218" t="s">
        <v>1215</v>
      </c>
      <c r="H1218" s="10">
        <v>5</v>
      </c>
      <c r="I1218" t="s">
        <v>193</v>
      </c>
      <c r="K1218" t="s">
        <v>350</v>
      </c>
    </row>
    <row r="1219" spans="1:11" x14ac:dyDescent="0.2">
      <c r="A1219" t="s">
        <v>104</v>
      </c>
      <c r="B1219" t="s">
        <v>126</v>
      </c>
      <c r="C1219" t="s">
        <v>153</v>
      </c>
      <c r="D1219" t="s">
        <v>153</v>
      </c>
      <c r="E1219" t="s">
        <v>154</v>
      </c>
      <c r="F1219" t="s">
        <v>1850</v>
      </c>
      <c r="G1219" t="s">
        <v>145</v>
      </c>
      <c r="H1219" s="10">
        <v>1</v>
      </c>
      <c r="I1219" t="s">
        <v>24</v>
      </c>
      <c r="K1219" t="s">
        <v>320</v>
      </c>
    </row>
    <row r="1220" spans="1:11" x14ac:dyDescent="0.2">
      <c r="A1220" t="s">
        <v>104</v>
      </c>
      <c r="B1220" t="s">
        <v>126</v>
      </c>
      <c r="C1220" t="s">
        <v>254</v>
      </c>
      <c r="D1220" t="s">
        <v>254</v>
      </c>
      <c r="E1220" t="s">
        <v>255</v>
      </c>
      <c r="F1220" t="s">
        <v>1850</v>
      </c>
      <c r="G1220" t="s">
        <v>145</v>
      </c>
      <c r="H1220" s="10">
        <v>2.5</v>
      </c>
      <c r="I1220" t="s">
        <v>24</v>
      </c>
    </row>
    <row r="1221" spans="1:11" x14ac:dyDescent="0.2">
      <c r="A1221" t="s">
        <v>104</v>
      </c>
      <c r="B1221" t="s">
        <v>126</v>
      </c>
      <c r="C1221" t="s">
        <v>254</v>
      </c>
      <c r="D1221" t="s">
        <v>148</v>
      </c>
      <c r="E1221" t="s">
        <v>149</v>
      </c>
      <c r="F1221" t="s">
        <v>1850</v>
      </c>
      <c r="G1221" t="s">
        <v>145</v>
      </c>
      <c r="H1221" s="10">
        <v>1</v>
      </c>
      <c r="K1221" t="s">
        <v>351</v>
      </c>
    </row>
    <row r="1222" spans="1:11" x14ac:dyDescent="0.2">
      <c r="A1222" t="s">
        <v>104</v>
      </c>
      <c r="B1222" t="s">
        <v>126</v>
      </c>
      <c r="C1222" t="s">
        <v>19</v>
      </c>
      <c r="D1222" t="s">
        <v>19</v>
      </c>
      <c r="F1222" t="s">
        <v>1848</v>
      </c>
      <c r="H1222" s="10">
        <v>4</v>
      </c>
    </row>
    <row r="1223" spans="1:11" x14ac:dyDescent="0.2">
      <c r="A1223" t="s">
        <v>104</v>
      </c>
      <c r="B1223" t="s">
        <v>126</v>
      </c>
      <c r="C1223" t="s">
        <v>40</v>
      </c>
      <c r="D1223" t="s">
        <v>40</v>
      </c>
      <c r="F1223" t="s">
        <v>1848</v>
      </c>
      <c r="H1223" s="10">
        <v>1.5</v>
      </c>
    </row>
    <row r="1224" spans="1:11" x14ac:dyDescent="0.2">
      <c r="A1224" t="s">
        <v>104</v>
      </c>
      <c r="B1224" t="s">
        <v>126</v>
      </c>
      <c r="C1224" t="s">
        <v>33</v>
      </c>
      <c r="D1224" t="s">
        <v>163</v>
      </c>
      <c r="F1224" t="s">
        <v>1849</v>
      </c>
      <c r="H1224" s="10">
        <v>1</v>
      </c>
      <c r="K1224" t="s">
        <v>175</v>
      </c>
    </row>
    <row r="1225" spans="1:11" x14ac:dyDescent="0.2">
      <c r="A1225" t="s">
        <v>104</v>
      </c>
      <c r="B1225" t="s">
        <v>126</v>
      </c>
      <c r="C1225" t="s">
        <v>46</v>
      </c>
      <c r="D1225" t="s">
        <v>46</v>
      </c>
      <c r="F1225" t="s">
        <v>1848</v>
      </c>
      <c r="H1225" s="10">
        <v>6</v>
      </c>
      <c r="K1225" t="s">
        <v>352</v>
      </c>
    </row>
    <row r="1226" spans="1:11" x14ac:dyDescent="0.2">
      <c r="A1226" t="s">
        <v>104</v>
      </c>
      <c r="B1226" t="s">
        <v>126</v>
      </c>
      <c r="C1226" t="s">
        <v>141</v>
      </c>
      <c r="D1226" t="s">
        <v>141</v>
      </c>
      <c r="E1226" t="s">
        <v>119</v>
      </c>
      <c r="F1226" t="s">
        <v>1852</v>
      </c>
      <c r="G1226" t="s">
        <v>23</v>
      </c>
      <c r="H1226" s="10">
        <v>2</v>
      </c>
      <c r="I1226" t="s">
        <v>120</v>
      </c>
      <c r="K1226" t="s">
        <v>353</v>
      </c>
    </row>
    <row r="1227" spans="1:11" x14ac:dyDescent="0.2">
      <c r="A1227" t="s">
        <v>104</v>
      </c>
      <c r="B1227" t="s">
        <v>126</v>
      </c>
      <c r="C1227" t="s">
        <v>159</v>
      </c>
      <c r="D1227" t="s">
        <v>159</v>
      </c>
      <c r="E1227" t="s">
        <v>119</v>
      </c>
      <c r="F1227" t="s">
        <v>1852</v>
      </c>
      <c r="G1227" t="s">
        <v>23</v>
      </c>
      <c r="H1227" s="10">
        <v>2</v>
      </c>
      <c r="I1227" t="s">
        <v>120</v>
      </c>
      <c r="K1227" t="s">
        <v>354</v>
      </c>
    </row>
    <row r="1228" spans="1:11" x14ac:dyDescent="0.2">
      <c r="A1228" t="s">
        <v>104</v>
      </c>
      <c r="B1228" t="s">
        <v>126</v>
      </c>
      <c r="C1228" t="s">
        <v>204</v>
      </c>
      <c r="D1228" t="s">
        <v>204</v>
      </c>
      <c r="E1228" t="s">
        <v>45</v>
      </c>
      <c r="F1228" t="s">
        <v>1849</v>
      </c>
      <c r="G1228" t="s">
        <v>23</v>
      </c>
      <c r="H1228" s="10">
        <v>1</v>
      </c>
      <c r="I1228" t="s">
        <v>24</v>
      </c>
    </row>
    <row r="1229" spans="1:11" x14ac:dyDescent="0.2">
      <c r="A1229" t="s">
        <v>104</v>
      </c>
      <c r="B1229" t="s">
        <v>126</v>
      </c>
      <c r="C1229" t="s">
        <v>18</v>
      </c>
      <c r="D1229" t="s">
        <v>18</v>
      </c>
      <c r="F1229" t="s">
        <v>1848</v>
      </c>
      <c r="H1229" s="10">
        <v>2</v>
      </c>
    </row>
    <row r="1230" spans="1:11" x14ac:dyDescent="0.2">
      <c r="A1230" t="s">
        <v>105</v>
      </c>
      <c r="B1230" t="s">
        <v>126</v>
      </c>
      <c r="C1230" t="s">
        <v>18</v>
      </c>
      <c r="D1230" t="s">
        <v>18</v>
      </c>
      <c r="F1230" t="s">
        <v>1848</v>
      </c>
      <c r="H1230" s="10">
        <v>8</v>
      </c>
      <c r="K1230" t="s">
        <v>355</v>
      </c>
    </row>
    <row r="1231" spans="1:11" x14ac:dyDescent="0.2">
      <c r="A1231" t="s">
        <v>105</v>
      </c>
      <c r="B1231" t="s">
        <v>126</v>
      </c>
      <c r="C1231" t="s">
        <v>79</v>
      </c>
      <c r="D1231" t="s">
        <v>79</v>
      </c>
      <c r="F1231" t="s">
        <v>1848</v>
      </c>
      <c r="H1231" s="10">
        <v>13.5</v>
      </c>
      <c r="K1231" t="s">
        <v>356</v>
      </c>
    </row>
    <row r="1232" spans="1:11" x14ac:dyDescent="0.2">
      <c r="A1232" t="s">
        <v>105</v>
      </c>
      <c r="B1232" t="s">
        <v>126</v>
      </c>
      <c r="C1232" t="s">
        <v>159</v>
      </c>
      <c r="D1232" t="s">
        <v>159</v>
      </c>
      <c r="E1232" t="s">
        <v>119</v>
      </c>
      <c r="F1232" t="s">
        <v>1852</v>
      </c>
      <c r="G1232" t="s">
        <v>23</v>
      </c>
      <c r="H1232" s="10">
        <v>7</v>
      </c>
      <c r="I1232" t="s">
        <v>120</v>
      </c>
      <c r="K1232" t="s">
        <v>357</v>
      </c>
    </row>
    <row r="1233" spans="1:11" x14ac:dyDescent="0.2">
      <c r="A1233" t="s">
        <v>105</v>
      </c>
      <c r="B1233" t="s">
        <v>126</v>
      </c>
      <c r="C1233" t="s">
        <v>33</v>
      </c>
      <c r="D1233" t="s">
        <v>190</v>
      </c>
      <c r="E1233" t="s">
        <v>191</v>
      </c>
      <c r="F1233" t="s">
        <v>1849</v>
      </c>
      <c r="G1233" t="s">
        <v>1215</v>
      </c>
      <c r="H1233" s="10">
        <v>1</v>
      </c>
      <c r="I1233" t="s">
        <v>193</v>
      </c>
      <c r="K1233" t="s">
        <v>358</v>
      </c>
    </row>
    <row r="1234" spans="1:11" x14ac:dyDescent="0.2">
      <c r="A1234" t="s">
        <v>105</v>
      </c>
      <c r="B1234" t="s">
        <v>126</v>
      </c>
      <c r="C1234" t="s">
        <v>215</v>
      </c>
      <c r="D1234" t="s">
        <v>215</v>
      </c>
      <c r="E1234" t="s">
        <v>216</v>
      </c>
      <c r="F1234" t="s">
        <v>1850</v>
      </c>
      <c r="G1234" t="s">
        <v>32</v>
      </c>
      <c r="H1234" s="10">
        <v>1.5</v>
      </c>
      <c r="I1234" t="s">
        <v>217</v>
      </c>
    </row>
    <row r="1235" spans="1:11" x14ac:dyDescent="0.2">
      <c r="A1235" t="s">
        <v>105</v>
      </c>
      <c r="B1235" t="s">
        <v>126</v>
      </c>
      <c r="C1235" t="s">
        <v>17</v>
      </c>
      <c r="D1235" t="s">
        <v>17</v>
      </c>
      <c r="F1235" t="s">
        <v>1847</v>
      </c>
      <c r="H1235" s="10">
        <v>15.5</v>
      </c>
    </row>
    <row r="1236" spans="1:11" x14ac:dyDescent="0.2">
      <c r="A1236" t="s">
        <v>105</v>
      </c>
      <c r="B1236" t="s">
        <v>126</v>
      </c>
      <c r="C1236" t="s">
        <v>204</v>
      </c>
      <c r="D1236" t="s">
        <v>204</v>
      </c>
      <c r="E1236" t="s">
        <v>45</v>
      </c>
      <c r="F1236" t="s">
        <v>1849</v>
      </c>
      <c r="G1236" t="s">
        <v>23</v>
      </c>
      <c r="H1236" s="10">
        <v>2</v>
      </c>
      <c r="I1236" t="s">
        <v>24</v>
      </c>
      <c r="K1236" t="s">
        <v>359</v>
      </c>
    </row>
    <row r="1237" spans="1:11" x14ac:dyDescent="0.2">
      <c r="A1237" t="s">
        <v>105</v>
      </c>
      <c r="B1237" t="s">
        <v>126</v>
      </c>
      <c r="C1237" t="s">
        <v>112</v>
      </c>
      <c r="D1237" t="s">
        <v>112</v>
      </c>
      <c r="E1237" t="s">
        <v>113</v>
      </c>
      <c r="F1237" t="s">
        <v>1851</v>
      </c>
      <c r="G1237" t="s">
        <v>23</v>
      </c>
      <c r="H1237" s="10">
        <v>1</v>
      </c>
      <c r="I1237" t="s">
        <v>114</v>
      </c>
      <c r="K1237" t="s">
        <v>360</v>
      </c>
    </row>
    <row r="1238" spans="1:11" x14ac:dyDescent="0.2">
      <c r="A1238" t="s">
        <v>105</v>
      </c>
      <c r="B1238" t="s">
        <v>126</v>
      </c>
      <c r="C1238" t="s">
        <v>33</v>
      </c>
      <c r="D1238" t="s">
        <v>163</v>
      </c>
      <c r="F1238" t="s">
        <v>1849</v>
      </c>
      <c r="H1238" s="10">
        <v>1.5</v>
      </c>
      <c r="K1238" t="s">
        <v>243</v>
      </c>
    </row>
    <row r="1239" spans="1:11" x14ac:dyDescent="0.2">
      <c r="A1239" t="s">
        <v>105</v>
      </c>
      <c r="B1239" t="s">
        <v>126</v>
      </c>
      <c r="C1239" t="s">
        <v>19</v>
      </c>
      <c r="D1239" t="s">
        <v>19</v>
      </c>
      <c r="F1239" t="s">
        <v>1848</v>
      </c>
      <c r="H1239" s="10">
        <v>2</v>
      </c>
      <c r="K1239" t="s">
        <v>243</v>
      </c>
    </row>
    <row r="1240" spans="1:11" x14ac:dyDescent="0.2">
      <c r="A1240" t="s">
        <v>106</v>
      </c>
      <c r="B1240" t="s">
        <v>126</v>
      </c>
      <c r="C1240" t="s">
        <v>18</v>
      </c>
      <c r="D1240" t="s">
        <v>18</v>
      </c>
      <c r="F1240" t="s">
        <v>1848</v>
      </c>
      <c r="H1240" s="10">
        <v>10</v>
      </c>
      <c r="K1240" t="s">
        <v>355</v>
      </c>
    </row>
    <row r="1241" spans="1:11" x14ac:dyDescent="0.2">
      <c r="A1241" t="s">
        <v>106</v>
      </c>
      <c r="B1241" t="s">
        <v>126</v>
      </c>
      <c r="C1241" t="s">
        <v>254</v>
      </c>
      <c r="D1241" t="s">
        <v>148</v>
      </c>
      <c r="E1241" t="s">
        <v>149</v>
      </c>
      <c r="F1241" t="s">
        <v>1850</v>
      </c>
      <c r="G1241" t="s">
        <v>145</v>
      </c>
      <c r="H1241" s="10">
        <v>5</v>
      </c>
    </row>
    <row r="1242" spans="1:11" x14ac:dyDescent="0.2">
      <c r="A1242" t="s">
        <v>106</v>
      </c>
      <c r="B1242" t="s">
        <v>126</v>
      </c>
      <c r="C1242" t="s">
        <v>159</v>
      </c>
      <c r="D1242" t="s">
        <v>159</v>
      </c>
      <c r="E1242" t="s">
        <v>119</v>
      </c>
      <c r="F1242" t="s">
        <v>1852</v>
      </c>
      <c r="G1242" t="s">
        <v>23</v>
      </c>
      <c r="H1242" s="10">
        <v>7</v>
      </c>
      <c r="I1242" t="s">
        <v>120</v>
      </c>
    </row>
    <row r="1243" spans="1:11" x14ac:dyDescent="0.2">
      <c r="A1243" t="s">
        <v>106</v>
      </c>
      <c r="B1243" t="s">
        <v>126</v>
      </c>
      <c r="C1243" t="s">
        <v>33</v>
      </c>
      <c r="D1243" t="s">
        <v>190</v>
      </c>
      <c r="E1243" t="s">
        <v>191</v>
      </c>
      <c r="F1243" t="s">
        <v>1849</v>
      </c>
      <c r="G1243" t="s">
        <v>1215</v>
      </c>
      <c r="H1243" s="10">
        <v>1</v>
      </c>
      <c r="I1243" t="s">
        <v>193</v>
      </c>
    </row>
    <row r="1244" spans="1:11" x14ac:dyDescent="0.2">
      <c r="A1244" t="s">
        <v>106</v>
      </c>
      <c r="B1244" t="s">
        <v>126</v>
      </c>
      <c r="C1244" t="s">
        <v>215</v>
      </c>
      <c r="D1244" t="s">
        <v>215</v>
      </c>
      <c r="E1244" t="s">
        <v>216</v>
      </c>
      <c r="F1244" t="s">
        <v>1850</v>
      </c>
      <c r="G1244" t="s">
        <v>32</v>
      </c>
      <c r="H1244" s="10">
        <v>1.5</v>
      </c>
      <c r="I1244" t="s">
        <v>217</v>
      </c>
    </row>
    <row r="1245" spans="1:11" x14ac:dyDescent="0.2">
      <c r="A1245" t="s">
        <v>106</v>
      </c>
      <c r="B1245" t="s">
        <v>126</v>
      </c>
      <c r="C1245" t="s">
        <v>17</v>
      </c>
      <c r="D1245" t="s">
        <v>17</v>
      </c>
      <c r="F1245" t="s">
        <v>1847</v>
      </c>
      <c r="H1245" s="10">
        <v>11.75</v>
      </c>
    </row>
    <row r="1246" spans="1:11" x14ac:dyDescent="0.2">
      <c r="A1246" t="s">
        <v>106</v>
      </c>
      <c r="B1246" t="s">
        <v>126</v>
      </c>
      <c r="C1246" t="s">
        <v>204</v>
      </c>
      <c r="D1246" t="s">
        <v>204</v>
      </c>
      <c r="E1246" t="s">
        <v>45</v>
      </c>
      <c r="F1246" t="s">
        <v>1849</v>
      </c>
      <c r="G1246" t="s">
        <v>23</v>
      </c>
      <c r="H1246" s="10">
        <v>1</v>
      </c>
      <c r="I1246" t="s">
        <v>24</v>
      </c>
    </row>
    <row r="1247" spans="1:11" x14ac:dyDescent="0.2">
      <c r="A1247" t="s">
        <v>106</v>
      </c>
      <c r="B1247" t="s">
        <v>126</v>
      </c>
      <c r="C1247" t="s">
        <v>112</v>
      </c>
      <c r="D1247" t="s">
        <v>112</v>
      </c>
      <c r="E1247" t="s">
        <v>113</v>
      </c>
      <c r="F1247" t="s">
        <v>1851</v>
      </c>
      <c r="G1247" t="s">
        <v>23</v>
      </c>
      <c r="H1247" s="10">
        <v>2</v>
      </c>
      <c r="I1247" t="s">
        <v>114</v>
      </c>
    </row>
    <row r="1248" spans="1:11" x14ac:dyDescent="0.2">
      <c r="A1248" t="s">
        <v>106</v>
      </c>
      <c r="B1248" t="s">
        <v>126</v>
      </c>
      <c r="C1248" t="s">
        <v>33</v>
      </c>
      <c r="D1248" t="s">
        <v>163</v>
      </c>
      <c r="F1248" t="s">
        <v>1849</v>
      </c>
      <c r="H1248" s="10">
        <v>2</v>
      </c>
      <c r="K1248" t="s">
        <v>243</v>
      </c>
    </row>
    <row r="1249" spans="1:11" x14ac:dyDescent="0.2">
      <c r="A1249" t="s">
        <v>106</v>
      </c>
      <c r="B1249" t="s">
        <v>126</v>
      </c>
      <c r="C1249" t="s">
        <v>19</v>
      </c>
      <c r="D1249" t="s">
        <v>19</v>
      </c>
      <c r="F1249" t="s">
        <v>1848</v>
      </c>
      <c r="H1249" s="10">
        <v>6</v>
      </c>
    </row>
    <row r="1250" spans="1:11" x14ac:dyDescent="0.2">
      <c r="A1250" t="s">
        <v>106</v>
      </c>
      <c r="B1250" t="s">
        <v>126</v>
      </c>
      <c r="C1250" t="s">
        <v>176</v>
      </c>
      <c r="D1250" t="s">
        <v>176</v>
      </c>
      <c r="E1250" t="s">
        <v>177</v>
      </c>
      <c r="F1250" t="s">
        <v>1850</v>
      </c>
      <c r="G1250" t="s">
        <v>145</v>
      </c>
      <c r="H1250" s="10">
        <v>4</v>
      </c>
      <c r="I1250" t="s">
        <v>24</v>
      </c>
    </row>
    <row r="1251" spans="1:11" x14ac:dyDescent="0.2">
      <c r="A1251" t="s">
        <v>106</v>
      </c>
      <c r="B1251" t="s">
        <v>126</v>
      </c>
      <c r="C1251" t="s">
        <v>153</v>
      </c>
      <c r="D1251" t="s">
        <v>153</v>
      </c>
      <c r="E1251" t="s">
        <v>154</v>
      </c>
      <c r="F1251" t="s">
        <v>1850</v>
      </c>
      <c r="G1251" t="s">
        <v>145</v>
      </c>
      <c r="H1251" s="10">
        <v>3</v>
      </c>
      <c r="I1251" t="s">
        <v>24</v>
      </c>
    </row>
    <row r="1252" spans="1:11" x14ac:dyDescent="0.2">
      <c r="A1252" t="s">
        <v>106</v>
      </c>
      <c r="B1252" t="s">
        <v>126</v>
      </c>
      <c r="C1252" t="s">
        <v>28</v>
      </c>
      <c r="D1252" t="s">
        <v>28</v>
      </c>
      <c r="E1252" t="s">
        <v>30</v>
      </c>
      <c r="F1252" t="s">
        <v>1850</v>
      </c>
      <c r="G1252" t="s">
        <v>32</v>
      </c>
      <c r="H1252" s="10">
        <v>3</v>
      </c>
      <c r="I1252" t="s">
        <v>24</v>
      </c>
    </row>
    <row r="1253" spans="1:11" x14ac:dyDescent="0.2">
      <c r="A1253" t="s">
        <v>107</v>
      </c>
      <c r="B1253" t="s">
        <v>126</v>
      </c>
      <c r="C1253" t="s">
        <v>46</v>
      </c>
      <c r="D1253" t="s">
        <v>46</v>
      </c>
      <c r="F1253" t="s">
        <v>1848</v>
      </c>
      <c r="H1253" s="10">
        <v>15.5</v>
      </c>
      <c r="K1253" t="s">
        <v>355</v>
      </c>
    </row>
    <row r="1254" spans="1:11" x14ac:dyDescent="0.2">
      <c r="A1254" t="s">
        <v>107</v>
      </c>
      <c r="B1254" t="s">
        <v>126</v>
      </c>
      <c r="C1254" t="s">
        <v>254</v>
      </c>
      <c r="D1254" t="s">
        <v>148</v>
      </c>
      <c r="E1254" t="s">
        <v>149</v>
      </c>
      <c r="F1254" t="s">
        <v>1850</v>
      </c>
      <c r="G1254" t="s">
        <v>145</v>
      </c>
      <c r="H1254" s="10">
        <v>1</v>
      </c>
    </row>
    <row r="1255" spans="1:11" x14ac:dyDescent="0.2">
      <c r="A1255" t="s">
        <v>107</v>
      </c>
      <c r="B1255" t="s">
        <v>126</v>
      </c>
      <c r="C1255" t="s">
        <v>118</v>
      </c>
      <c r="D1255" t="s">
        <v>118</v>
      </c>
      <c r="E1255" t="s">
        <v>119</v>
      </c>
      <c r="F1255" t="s">
        <v>1852</v>
      </c>
      <c r="G1255" t="s">
        <v>23</v>
      </c>
      <c r="H1255" s="10">
        <v>5</v>
      </c>
      <c r="I1255" t="s">
        <v>120</v>
      </c>
    </row>
    <row r="1256" spans="1:11" x14ac:dyDescent="0.2">
      <c r="A1256" t="s">
        <v>107</v>
      </c>
      <c r="B1256" t="s">
        <v>126</v>
      </c>
      <c r="C1256" t="s">
        <v>141</v>
      </c>
      <c r="D1256" t="s">
        <v>141</v>
      </c>
      <c r="E1256" t="s">
        <v>119</v>
      </c>
      <c r="F1256" t="s">
        <v>1852</v>
      </c>
      <c r="G1256" t="s">
        <v>23</v>
      </c>
      <c r="H1256" s="10">
        <v>4</v>
      </c>
      <c r="I1256" t="s">
        <v>120</v>
      </c>
    </row>
    <row r="1257" spans="1:11" x14ac:dyDescent="0.2">
      <c r="A1257" t="s">
        <v>107</v>
      </c>
      <c r="B1257" t="s">
        <v>126</v>
      </c>
      <c r="C1257" t="s">
        <v>215</v>
      </c>
      <c r="D1257" t="s">
        <v>215</v>
      </c>
      <c r="E1257" t="s">
        <v>216</v>
      </c>
      <c r="F1257" t="s">
        <v>1850</v>
      </c>
      <c r="G1257" t="s">
        <v>32</v>
      </c>
      <c r="H1257" s="10">
        <v>3</v>
      </c>
      <c r="I1257" t="s">
        <v>217</v>
      </c>
    </row>
    <row r="1258" spans="1:11" x14ac:dyDescent="0.2">
      <c r="A1258" t="s">
        <v>107</v>
      </c>
      <c r="B1258" t="s">
        <v>126</v>
      </c>
      <c r="C1258" t="s">
        <v>17</v>
      </c>
      <c r="D1258" t="s">
        <v>17</v>
      </c>
      <c r="F1258" t="s">
        <v>1847</v>
      </c>
      <c r="H1258" s="10">
        <v>8</v>
      </c>
    </row>
    <row r="1259" spans="1:11" x14ac:dyDescent="0.2">
      <c r="A1259" t="s">
        <v>107</v>
      </c>
      <c r="B1259" t="s">
        <v>126</v>
      </c>
      <c r="C1259" t="s">
        <v>204</v>
      </c>
      <c r="D1259" t="s">
        <v>204</v>
      </c>
      <c r="E1259" t="s">
        <v>45</v>
      </c>
      <c r="F1259" t="s">
        <v>1849</v>
      </c>
      <c r="G1259" t="s">
        <v>23</v>
      </c>
      <c r="H1259" s="10">
        <v>1</v>
      </c>
      <c r="I1259" t="s">
        <v>24</v>
      </c>
    </row>
    <row r="1260" spans="1:11" x14ac:dyDescent="0.2">
      <c r="A1260" t="s">
        <v>107</v>
      </c>
      <c r="B1260" t="s">
        <v>126</v>
      </c>
      <c r="C1260" t="s">
        <v>112</v>
      </c>
      <c r="D1260" t="s">
        <v>112</v>
      </c>
      <c r="E1260" t="s">
        <v>113</v>
      </c>
      <c r="F1260" t="s">
        <v>1851</v>
      </c>
      <c r="G1260" t="s">
        <v>23</v>
      </c>
      <c r="H1260" s="10">
        <v>1</v>
      </c>
      <c r="I1260" t="s">
        <v>114</v>
      </c>
    </row>
    <row r="1261" spans="1:11" x14ac:dyDescent="0.2">
      <c r="A1261" t="s">
        <v>107</v>
      </c>
      <c r="B1261" t="s">
        <v>126</v>
      </c>
      <c r="C1261" t="s">
        <v>33</v>
      </c>
      <c r="D1261" t="s">
        <v>163</v>
      </c>
      <c r="F1261" t="s">
        <v>1849</v>
      </c>
      <c r="H1261" s="10">
        <v>1</v>
      </c>
    </row>
    <row r="1262" spans="1:11" x14ac:dyDescent="0.2">
      <c r="A1262" t="s">
        <v>107</v>
      </c>
      <c r="B1262" t="s">
        <v>126</v>
      </c>
      <c r="C1262" t="s">
        <v>19</v>
      </c>
      <c r="D1262" t="s">
        <v>19</v>
      </c>
      <c r="F1262" t="s">
        <v>1848</v>
      </c>
      <c r="H1262" s="10">
        <v>4</v>
      </c>
    </row>
    <row r="1263" spans="1:11" x14ac:dyDescent="0.2">
      <c r="A1263" t="s">
        <v>107</v>
      </c>
      <c r="B1263" t="s">
        <v>126</v>
      </c>
      <c r="C1263" t="s">
        <v>176</v>
      </c>
      <c r="D1263" t="s">
        <v>176</v>
      </c>
      <c r="E1263" t="s">
        <v>177</v>
      </c>
      <c r="F1263" t="s">
        <v>1850</v>
      </c>
      <c r="G1263" t="s">
        <v>145</v>
      </c>
      <c r="H1263" s="10">
        <v>2</v>
      </c>
      <c r="I1263" t="s">
        <v>24</v>
      </c>
    </row>
    <row r="1264" spans="1:11" x14ac:dyDescent="0.2">
      <c r="A1264" t="s">
        <v>107</v>
      </c>
      <c r="B1264" t="s">
        <v>126</v>
      </c>
      <c r="C1264" t="s">
        <v>153</v>
      </c>
      <c r="D1264" t="s">
        <v>153</v>
      </c>
      <c r="E1264" t="s">
        <v>154</v>
      </c>
      <c r="F1264" t="s">
        <v>1850</v>
      </c>
      <c r="G1264" t="s">
        <v>145</v>
      </c>
      <c r="H1264" s="10">
        <v>1</v>
      </c>
      <c r="I1264" t="s">
        <v>24</v>
      </c>
    </row>
    <row r="1265" spans="1:11" x14ac:dyDescent="0.2">
      <c r="A1265" t="s">
        <v>107</v>
      </c>
      <c r="B1265" t="s">
        <v>126</v>
      </c>
      <c r="C1265" t="s">
        <v>18</v>
      </c>
      <c r="D1265" t="s">
        <v>18</v>
      </c>
      <c r="F1265" t="s">
        <v>1848</v>
      </c>
      <c r="H1265" s="10">
        <v>5</v>
      </c>
    </row>
    <row r="1266" spans="1:11" x14ac:dyDescent="0.2">
      <c r="A1266" t="s">
        <v>108</v>
      </c>
      <c r="B1266" t="s">
        <v>126</v>
      </c>
      <c r="C1266" t="s">
        <v>17</v>
      </c>
      <c r="D1266" t="s">
        <v>17</v>
      </c>
      <c r="F1266" t="s">
        <v>1847</v>
      </c>
      <c r="H1266" s="10">
        <v>7.75</v>
      </c>
    </row>
    <row r="1267" spans="1:11" x14ac:dyDescent="0.2">
      <c r="A1267" t="s">
        <v>108</v>
      </c>
      <c r="B1267" t="s">
        <v>126</v>
      </c>
      <c r="C1267" t="s">
        <v>20</v>
      </c>
      <c r="D1267" t="s">
        <v>20</v>
      </c>
      <c r="F1267" t="s">
        <v>1848</v>
      </c>
      <c r="H1267" s="10">
        <v>6</v>
      </c>
    </row>
    <row r="1268" spans="1:11" x14ac:dyDescent="0.2">
      <c r="A1268" t="s">
        <v>108</v>
      </c>
      <c r="B1268" t="s">
        <v>126</v>
      </c>
      <c r="C1268" t="s">
        <v>153</v>
      </c>
      <c r="D1268" t="s">
        <v>153</v>
      </c>
      <c r="E1268" t="s">
        <v>154</v>
      </c>
      <c r="F1268" t="s">
        <v>1850</v>
      </c>
      <c r="G1268" t="s">
        <v>145</v>
      </c>
      <c r="H1268" s="10">
        <v>1</v>
      </c>
      <c r="I1268" t="s">
        <v>24</v>
      </c>
    </row>
    <row r="1269" spans="1:11" x14ac:dyDescent="0.2">
      <c r="A1269" t="s">
        <v>108</v>
      </c>
      <c r="B1269" t="s">
        <v>126</v>
      </c>
      <c r="C1269" t="s">
        <v>141</v>
      </c>
      <c r="D1269" t="s">
        <v>141</v>
      </c>
      <c r="E1269" t="s">
        <v>119</v>
      </c>
      <c r="F1269" t="s">
        <v>1852</v>
      </c>
      <c r="G1269" t="s">
        <v>23</v>
      </c>
      <c r="H1269" s="10">
        <v>4</v>
      </c>
      <c r="I1269" t="s">
        <v>120</v>
      </c>
    </row>
    <row r="1270" spans="1:11" x14ac:dyDescent="0.2">
      <c r="A1270" t="s">
        <v>108</v>
      </c>
      <c r="B1270" t="s">
        <v>126</v>
      </c>
      <c r="C1270" t="s">
        <v>19</v>
      </c>
      <c r="D1270" t="s">
        <v>19</v>
      </c>
      <c r="F1270" t="s">
        <v>1848</v>
      </c>
      <c r="H1270" s="10">
        <v>5</v>
      </c>
    </row>
    <row r="1271" spans="1:11" x14ac:dyDescent="0.2">
      <c r="A1271" t="s">
        <v>108</v>
      </c>
      <c r="B1271" t="s">
        <v>126</v>
      </c>
      <c r="C1271" t="s">
        <v>28</v>
      </c>
      <c r="D1271" t="s">
        <v>28</v>
      </c>
      <c r="E1271" t="s">
        <v>30</v>
      </c>
      <c r="F1271" t="s">
        <v>1850</v>
      </c>
      <c r="G1271" t="s">
        <v>32</v>
      </c>
      <c r="H1271" s="10">
        <v>3</v>
      </c>
      <c r="I1271" t="s">
        <v>24</v>
      </c>
    </row>
    <row r="1272" spans="1:11" x14ac:dyDescent="0.2">
      <c r="A1272" t="s">
        <v>108</v>
      </c>
      <c r="B1272" t="s">
        <v>126</v>
      </c>
      <c r="C1272" t="s">
        <v>254</v>
      </c>
      <c r="D1272" t="s">
        <v>254</v>
      </c>
      <c r="E1272" t="s">
        <v>255</v>
      </c>
      <c r="F1272" t="s">
        <v>1850</v>
      </c>
      <c r="G1272" t="s">
        <v>145</v>
      </c>
      <c r="H1272" s="10">
        <v>4</v>
      </c>
      <c r="I1272" t="s">
        <v>24</v>
      </c>
    </row>
    <row r="1273" spans="1:11" x14ac:dyDescent="0.2">
      <c r="A1273" t="s">
        <v>108</v>
      </c>
      <c r="B1273" t="s">
        <v>126</v>
      </c>
      <c r="C1273" t="s">
        <v>112</v>
      </c>
      <c r="D1273" t="s">
        <v>112</v>
      </c>
      <c r="E1273" t="s">
        <v>113</v>
      </c>
      <c r="F1273" t="s">
        <v>1851</v>
      </c>
      <c r="G1273" t="s">
        <v>23</v>
      </c>
      <c r="H1273" s="10">
        <v>2</v>
      </c>
      <c r="I1273" t="s">
        <v>114</v>
      </c>
    </row>
    <row r="1274" spans="1:11" x14ac:dyDescent="0.2">
      <c r="A1274" t="s">
        <v>108</v>
      </c>
      <c r="B1274" t="s">
        <v>126</v>
      </c>
      <c r="C1274" t="s">
        <v>33</v>
      </c>
      <c r="D1274" t="s">
        <v>163</v>
      </c>
      <c r="F1274" t="s">
        <v>1849</v>
      </c>
      <c r="H1274" s="10">
        <v>1</v>
      </c>
      <c r="K1274" t="s">
        <v>243</v>
      </c>
    </row>
    <row r="1275" spans="1:11" x14ac:dyDescent="0.2">
      <c r="A1275" t="s">
        <v>108</v>
      </c>
      <c r="B1275" t="s">
        <v>126</v>
      </c>
      <c r="C1275" t="s">
        <v>159</v>
      </c>
      <c r="D1275" t="s">
        <v>159</v>
      </c>
      <c r="E1275" t="s">
        <v>119</v>
      </c>
      <c r="F1275" t="s">
        <v>1852</v>
      </c>
      <c r="G1275" t="s">
        <v>23</v>
      </c>
      <c r="H1275" s="10">
        <v>2</v>
      </c>
      <c r="I1275" t="s">
        <v>120</v>
      </c>
    </row>
    <row r="1276" spans="1:11" x14ac:dyDescent="0.2">
      <c r="A1276" t="s">
        <v>108</v>
      </c>
      <c r="B1276" t="s">
        <v>126</v>
      </c>
      <c r="C1276" t="s">
        <v>18</v>
      </c>
      <c r="D1276" t="s">
        <v>18</v>
      </c>
      <c r="F1276" t="s">
        <v>1848</v>
      </c>
      <c r="H1276" s="10">
        <v>3</v>
      </c>
    </row>
    <row r="1277" spans="1:11" x14ac:dyDescent="0.2">
      <c r="A1277" t="s">
        <v>108</v>
      </c>
      <c r="B1277" t="s">
        <v>126</v>
      </c>
      <c r="C1277" t="s">
        <v>21</v>
      </c>
      <c r="D1277" t="s">
        <v>21</v>
      </c>
      <c r="E1277" t="s">
        <v>22</v>
      </c>
      <c r="F1277" t="s">
        <v>22</v>
      </c>
      <c r="G1277" t="s">
        <v>23</v>
      </c>
      <c r="H1277" s="10">
        <v>1</v>
      </c>
      <c r="I1277" t="s">
        <v>24</v>
      </c>
    </row>
    <row r="1278" spans="1:11" x14ac:dyDescent="0.2">
      <c r="A1278" t="s">
        <v>108</v>
      </c>
      <c r="B1278" t="s">
        <v>126</v>
      </c>
      <c r="C1278" t="s">
        <v>176</v>
      </c>
      <c r="D1278" t="s">
        <v>176</v>
      </c>
      <c r="E1278" t="s">
        <v>177</v>
      </c>
      <c r="F1278" t="s">
        <v>1850</v>
      </c>
      <c r="G1278" t="s">
        <v>145</v>
      </c>
      <c r="H1278" s="10">
        <v>2</v>
      </c>
      <c r="I1278" t="s">
        <v>24</v>
      </c>
    </row>
    <row r="1279" spans="1:11" x14ac:dyDescent="0.2">
      <c r="A1279" t="s">
        <v>109</v>
      </c>
      <c r="B1279" t="s">
        <v>126</v>
      </c>
      <c r="C1279" t="s">
        <v>17</v>
      </c>
      <c r="D1279" t="s">
        <v>17</v>
      </c>
      <c r="F1279" t="s">
        <v>1847</v>
      </c>
      <c r="H1279" s="10">
        <v>23</v>
      </c>
    </row>
    <row r="1280" spans="1:11" x14ac:dyDescent="0.2">
      <c r="A1280" t="s">
        <v>109</v>
      </c>
      <c r="B1280" t="s">
        <v>126</v>
      </c>
      <c r="C1280" t="s">
        <v>118</v>
      </c>
      <c r="D1280" t="s">
        <v>118</v>
      </c>
      <c r="E1280" t="s">
        <v>119</v>
      </c>
      <c r="F1280" t="s">
        <v>1852</v>
      </c>
      <c r="G1280" t="s">
        <v>23</v>
      </c>
      <c r="H1280" s="10">
        <v>0.5</v>
      </c>
      <c r="I1280" t="s">
        <v>120</v>
      </c>
    </row>
    <row r="1281" spans="1:11" x14ac:dyDescent="0.2">
      <c r="A1281" t="s">
        <v>109</v>
      </c>
      <c r="B1281" t="s">
        <v>126</v>
      </c>
      <c r="C1281" t="s">
        <v>153</v>
      </c>
      <c r="D1281" t="s">
        <v>153</v>
      </c>
      <c r="E1281" t="s">
        <v>154</v>
      </c>
      <c r="F1281" t="s">
        <v>1850</v>
      </c>
      <c r="G1281" t="s">
        <v>145</v>
      </c>
      <c r="H1281" s="10">
        <v>0.5</v>
      </c>
      <c r="I1281" t="s">
        <v>24</v>
      </c>
    </row>
    <row r="1282" spans="1:11" x14ac:dyDescent="0.2">
      <c r="A1282" t="s">
        <v>109</v>
      </c>
      <c r="B1282" t="s">
        <v>126</v>
      </c>
      <c r="C1282" t="s">
        <v>141</v>
      </c>
      <c r="D1282" t="s">
        <v>141</v>
      </c>
      <c r="E1282" t="s">
        <v>119</v>
      </c>
      <c r="F1282" t="s">
        <v>1852</v>
      </c>
      <c r="G1282" t="s">
        <v>23</v>
      </c>
      <c r="H1282" s="10">
        <v>2</v>
      </c>
      <c r="I1282" t="s">
        <v>120</v>
      </c>
    </row>
    <row r="1283" spans="1:11" x14ac:dyDescent="0.2">
      <c r="A1283" t="s">
        <v>109</v>
      </c>
      <c r="B1283" t="s">
        <v>126</v>
      </c>
      <c r="C1283" t="s">
        <v>19</v>
      </c>
      <c r="D1283" t="s">
        <v>19</v>
      </c>
      <c r="F1283" t="s">
        <v>1848</v>
      </c>
      <c r="H1283" s="10">
        <v>0.5</v>
      </c>
    </row>
    <row r="1284" spans="1:11" x14ac:dyDescent="0.2">
      <c r="A1284" t="s">
        <v>109</v>
      </c>
      <c r="B1284" t="s">
        <v>126</v>
      </c>
      <c r="C1284" t="s">
        <v>18</v>
      </c>
      <c r="D1284" t="s">
        <v>18</v>
      </c>
      <c r="F1284" t="s">
        <v>1848</v>
      </c>
      <c r="H1284" s="10">
        <v>1</v>
      </c>
    </row>
    <row r="1285" spans="1:11" x14ac:dyDescent="0.2">
      <c r="A1285" t="s">
        <v>109</v>
      </c>
      <c r="B1285" t="s">
        <v>126</v>
      </c>
      <c r="C1285" t="s">
        <v>254</v>
      </c>
      <c r="D1285" t="s">
        <v>254</v>
      </c>
      <c r="E1285" t="s">
        <v>255</v>
      </c>
      <c r="F1285" t="s">
        <v>1850</v>
      </c>
      <c r="G1285" t="s">
        <v>145</v>
      </c>
      <c r="H1285" s="10">
        <v>0.5</v>
      </c>
      <c r="I1285" t="s">
        <v>24</v>
      </c>
    </row>
    <row r="1286" spans="1:11" x14ac:dyDescent="0.2">
      <c r="A1286" t="s">
        <v>109</v>
      </c>
      <c r="B1286" t="s">
        <v>126</v>
      </c>
      <c r="C1286" t="s">
        <v>159</v>
      </c>
      <c r="D1286" t="s">
        <v>159</v>
      </c>
      <c r="E1286" t="s">
        <v>119</v>
      </c>
      <c r="F1286" t="s">
        <v>1852</v>
      </c>
      <c r="G1286" t="s">
        <v>23</v>
      </c>
      <c r="H1286" s="10">
        <v>1</v>
      </c>
      <c r="I1286" t="s">
        <v>120</v>
      </c>
      <c r="K1286" t="s">
        <v>300</v>
      </c>
    </row>
    <row r="1287" spans="1:11" x14ac:dyDescent="0.2">
      <c r="A1287" t="s">
        <v>109</v>
      </c>
      <c r="B1287" t="s">
        <v>126</v>
      </c>
      <c r="C1287" t="s">
        <v>33</v>
      </c>
      <c r="D1287" t="s">
        <v>163</v>
      </c>
      <c r="F1287" t="s">
        <v>1849</v>
      </c>
      <c r="H1287" s="10">
        <v>3</v>
      </c>
      <c r="K1287" t="s">
        <v>243</v>
      </c>
    </row>
    <row r="1288" spans="1:11" x14ac:dyDescent="0.2">
      <c r="A1288" t="s">
        <v>109</v>
      </c>
      <c r="B1288" t="s">
        <v>126</v>
      </c>
      <c r="C1288" t="s">
        <v>660</v>
      </c>
      <c r="D1288" t="s">
        <v>325</v>
      </c>
      <c r="E1288" t="s">
        <v>119</v>
      </c>
      <c r="F1288" t="s">
        <v>1852</v>
      </c>
      <c r="G1288" t="s">
        <v>23</v>
      </c>
      <c r="H1288" s="10">
        <v>0.5</v>
      </c>
      <c r="I1288" t="s">
        <v>120</v>
      </c>
    </row>
    <row r="1289" spans="1:11" x14ac:dyDescent="0.2">
      <c r="A1289" t="s">
        <v>109</v>
      </c>
      <c r="B1289" t="s">
        <v>126</v>
      </c>
      <c r="C1289" t="s">
        <v>40</v>
      </c>
      <c r="D1289" t="s">
        <v>40</v>
      </c>
      <c r="F1289" t="s">
        <v>1848</v>
      </c>
      <c r="H1289" s="10">
        <v>1</v>
      </c>
    </row>
    <row r="1290" spans="1:11" x14ac:dyDescent="0.2">
      <c r="A1290" t="s">
        <v>109</v>
      </c>
      <c r="B1290" t="s">
        <v>126</v>
      </c>
      <c r="C1290" t="s">
        <v>21</v>
      </c>
      <c r="D1290" t="s">
        <v>21</v>
      </c>
      <c r="E1290" t="s">
        <v>22</v>
      </c>
      <c r="F1290" t="s">
        <v>22</v>
      </c>
      <c r="G1290" t="s">
        <v>23</v>
      </c>
      <c r="H1290" s="10">
        <v>0.5</v>
      </c>
      <c r="I1290" t="s">
        <v>24</v>
      </c>
    </row>
    <row r="1291" spans="1:11" x14ac:dyDescent="0.2">
      <c r="A1291" t="s">
        <v>109</v>
      </c>
      <c r="B1291" t="s">
        <v>126</v>
      </c>
      <c r="C1291" t="s">
        <v>38</v>
      </c>
      <c r="D1291" t="s">
        <v>362</v>
      </c>
      <c r="E1291" t="s">
        <v>363</v>
      </c>
      <c r="F1291" t="s">
        <v>22</v>
      </c>
      <c r="G1291" t="s">
        <v>180</v>
      </c>
      <c r="H1291" s="10">
        <v>1</v>
      </c>
    </row>
    <row r="1292" spans="1:11" x14ac:dyDescent="0.2">
      <c r="A1292" t="s">
        <v>14</v>
      </c>
      <c r="B1292" t="s">
        <v>364</v>
      </c>
      <c r="C1292" t="s">
        <v>18</v>
      </c>
      <c r="D1292" t="s">
        <v>18</v>
      </c>
      <c r="F1292" t="s">
        <v>1848</v>
      </c>
      <c r="H1292" s="10">
        <v>10</v>
      </c>
    </row>
    <row r="1293" spans="1:11" x14ac:dyDescent="0.2">
      <c r="A1293" t="s">
        <v>14</v>
      </c>
      <c r="B1293" t="s">
        <v>364</v>
      </c>
      <c r="C1293" t="s">
        <v>79</v>
      </c>
      <c r="D1293" t="s">
        <v>79</v>
      </c>
      <c r="F1293" t="s">
        <v>1848</v>
      </c>
      <c r="H1293" s="10">
        <v>4</v>
      </c>
    </row>
    <row r="1294" spans="1:11" x14ac:dyDescent="0.2">
      <c r="A1294" t="s">
        <v>14</v>
      </c>
      <c r="B1294" t="s">
        <v>364</v>
      </c>
      <c r="C1294" t="s">
        <v>19</v>
      </c>
      <c r="D1294" t="s">
        <v>19</v>
      </c>
      <c r="F1294" t="s">
        <v>1848</v>
      </c>
      <c r="H1294" s="10">
        <v>10</v>
      </c>
    </row>
    <row r="1295" spans="1:11" x14ac:dyDescent="0.2">
      <c r="A1295" t="s">
        <v>14</v>
      </c>
      <c r="B1295" t="s">
        <v>364</v>
      </c>
      <c r="C1295" t="s">
        <v>20</v>
      </c>
      <c r="D1295" t="s">
        <v>20</v>
      </c>
      <c r="F1295" t="s">
        <v>1848</v>
      </c>
      <c r="H1295" s="10">
        <v>6</v>
      </c>
    </row>
    <row r="1296" spans="1:11" x14ac:dyDescent="0.2">
      <c r="A1296" t="s">
        <v>14</v>
      </c>
      <c r="B1296" t="s">
        <v>364</v>
      </c>
      <c r="C1296" t="s">
        <v>208</v>
      </c>
      <c r="D1296" t="s">
        <v>208</v>
      </c>
      <c r="E1296" t="s">
        <v>27</v>
      </c>
      <c r="F1296" t="s">
        <v>27</v>
      </c>
      <c r="G1296" t="s">
        <v>23</v>
      </c>
      <c r="H1296" s="10">
        <v>2</v>
      </c>
      <c r="I1296" t="s">
        <v>24</v>
      </c>
    </row>
    <row r="1297" spans="1:9" x14ac:dyDescent="0.2">
      <c r="A1297" t="s">
        <v>14</v>
      </c>
      <c r="B1297" t="s">
        <v>364</v>
      </c>
      <c r="C1297" t="s">
        <v>118</v>
      </c>
      <c r="D1297" t="s">
        <v>118</v>
      </c>
      <c r="E1297" t="s">
        <v>119</v>
      </c>
      <c r="F1297" t="s">
        <v>1852</v>
      </c>
      <c r="G1297" t="s">
        <v>23</v>
      </c>
      <c r="H1297" s="10">
        <v>5</v>
      </c>
      <c r="I1297" t="s">
        <v>120</v>
      </c>
    </row>
    <row r="1298" spans="1:9" x14ac:dyDescent="0.2">
      <c r="A1298" t="s">
        <v>14</v>
      </c>
      <c r="B1298" t="s">
        <v>364</v>
      </c>
      <c r="C1298" t="s">
        <v>215</v>
      </c>
      <c r="D1298" t="s">
        <v>215</v>
      </c>
      <c r="E1298" t="s">
        <v>216</v>
      </c>
      <c r="F1298" t="s">
        <v>1850</v>
      </c>
      <c r="G1298" t="s">
        <v>32</v>
      </c>
      <c r="H1298" s="10">
        <v>1</v>
      </c>
      <c r="I1298" t="s">
        <v>217</v>
      </c>
    </row>
    <row r="1299" spans="1:9" x14ac:dyDescent="0.2">
      <c r="A1299" t="s">
        <v>14</v>
      </c>
      <c r="B1299" t="s">
        <v>364</v>
      </c>
      <c r="C1299" t="s">
        <v>213</v>
      </c>
      <c r="D1299" t="s">
        <v>213</v>
      </c>
      <c r="E1299" t="s">
        <v>59</v>
      </c>
      <c r="F1299" t="s">
        <v>59</v>
      </c>
      <c r="G1299" t="s">
        <v>23</v>
      </c>
      <c r="H1299" s="10">
        <v>3</v>
      </c>
      <c r="I1299" t="s">
        <v>24</v>
      </c>
    </row>
    <row r="1300" spans="1:9" x14ac:dyDescent="0.2">
      <c r="A1300" t="s">
        <v>14</v>
      </c>
      <c r="B1300" t="s">
        <v>364</v>
      </c>
      <c r="C1300" t="s">
        <v>28</v>
      </c>
      <c r="D1300" t="s">
        <v>28</v>
      </c>
      <c r="E1300" t="s">
        <v>30</v>
      </c>
      <c r="F1300" t="s">
        <v>1850</v>
      </c>
      <c r="G1300" t="s">
        <v>32</v>
      </c>
      <c r="H1300" s="10">
        <v>3</v>
      </c>
      <c r="I1300" t="s">
        <v>24</v>
      </c>
    </row>
    <row r="1301" spans="1:9" x14ac:dyDescent="0.2">
      <c r="A1301" t="s">
        <v>36</v>
      </c>
      <c r="B1301" t="s">
        <v>364</v>
      </c>
      <c r="C1301" t="s">
        <v>116</v>
      </c>
      <c r="D1301" t="s">
        <v>116</v>
      </c>
      <c r="F1301" t="s">
        <v>1847</v>
      </c>
      <c r="H1301" s="10">
        <v>8</v>
      </c>
    </row>
    <row r="1302" spans="1:9" x14ac:dyDescent="0.2">
      <c r="A1302" t="s">
        <v>36</v>
      </c>
      <c r="B1302" t="s">
        <v>364</v>
      </c>
      <c r="C1302" t="s">
        <v>65</v>
      </c>
      <c r="D1302" t="s">
        <v>65</v>
      </c>
      <c r="E1302" t="s">
        <v>66</v>
      </c>
      <c r="F1302" t="s">
        <v>66</v>
      </c>
      <c r="G1302" t="s">
        <v>23</v>
      </c>
      <c r="H1302" s="10">
        <v>6</v>
      </c>
      <c r="I1302" t="s">
        <v>24</v>
      </c>
    </row>
    <row r="1303" spans="1:9" x14ac:dyDescent="0.2">
      <c r="A1303" t="s">
        <v>36</v>
      </c>
      <c r="B1303" t="s">
        <v>364</v>
      </c>
      <c r="C1303" t="s">
        <v>19</v>
      </c>
      <c r="D1303" t="s">
        <v>19</v>
      </c>
      <c r="F1303" t="s">
        <v>1848</v>
      </c>
      <c r="H1303" s="10">
        <v>15</v>
      </c>
    </row>
    <row r="1304" spans="1:9" x14ac:dyDescent="0.2">
      <c r="A1304" t="s">
        <v>36</v>
      </c>
      <c r="B1304" t="s">
        <v>364</v>
      </c>
      <c r="C1304" t="s">
        <v>118</v>
      </c>
      <c r="D1304" t="s">
        <v>118</v>
      </c>
      <c r="E1304" t="s">
        <v>119</v>
      </c>
      <c r="F1304" t="s">
        <v>1852</v>
      </c>
      <c r="G1304" t="s">
        <v>23</v>
      </c>
      <c r="H1304" s="10">
        <v>2</v>
      </c>
      <c r="I1304" t="s">
        <v>120</v>
      </c>
    </row>
    <row r="1305" spans="1:9" x14ac:dyDescent="0.2">
      <c r="A1305" t="s">
        <v>36</v>
      </c>
      <c r="B1305" t="s">
        <v>364</v>
      </c>
      <c r="C1305" t="s">
        <v>159</v>
      </c>
      <c r="D1305" t="s">
        <v>159</v>
      </c>
      <c r="E1305" t="s">
        <v>119</v>
      </c>
      <c r="F1305" t="s">
        <v>1852</v>
      </c>
      <c r="G1305" t="s">
        <v>23</v>
      </c>
      <c r="H1305" s="10">
        <v>2</v>
      </c>
      <c r="I1305" t="s">
        <v>120</v>
      </c>
    </row>
    <row r="1306" spans="1:9" x14ac:dyDescent="0.2">
      <c r="A1306" t="s">
        <v>36</v>
      </c>
      <c r="B1306" t="s">
        <v>364</v>
      </c>
      <c r="C1306" t="s">
        <v>58</v>
      </c>
      <c r="D1306" t="s">
        <v>58</v>
      </c>
      <c r="E1306" t="s">
        <v>59</v>
      </c>
      <c r="F1306" t="s">
        <v>59</v>
      </c>
      <c r="G1306" t="s">
        <v>23</v>
      </c>
      <c r="H1306" s="10">
        <v>1</v>
      </c>
      <c r="I1306" t="s">
        <v>24</v>
      </c>
    </row>
    <row r="1307" spans="1:9" x14ac:dyDescent="0.2">
      <c r="A1307" t="s">
        <v>36</v>
      </c>
      <c r="B1307" t="s">
        <v>364</v>
      </c>
      <c r="C1307" t="s">
        <v>121</v>
      </c>
      <c r="D1307" t="s">
        <v>121</v>
      </c>
      <c r="E1307" t="s">
        <v>113</v>
      </c>
      <c r="F1307" t="s">
        <v>1851</v>
      </c>
      <c r="G1307" t="s">
        <v>23</v>
      </c>
      <c r="H1307" s="10">
        <v>1</v>
      </c>
      <c r="I1307" t="s">
        <v>114</v>
      </c>
    </row>
    <row r="1308" spans="1:9" x14ac:dyDescent="0.2">
      <c r="A1308" t="s">
        <v>36</v>
      </c>
      <c r="B1308" t="s">
        <v>364</v>
      </c>
      <c r="C1308" t="s">
        <v>18</v>
      </c>
      <c r="D1308" t="s">
        <v>18</v>
      </c>
      <c r="F1308" t="s">
        <v>1848</v>
      </c>
      <c r="H1308" s="10">
        <v>15</v>
      </c>
    </row>
    <row r="1309" spans="1:9" x14ac:dyDescent="0.2">
      <c r="A1309" t="s">
        <v>36</v>
      </c>
      <c r="B1309" t="s">
        <v>364</v>
      </c>
      <c r="C1309" t="s">
        <v>46</v>
      </c>
      <c r="D1309" t="s">
        <v>46</v>
      </c>
      <c r="F1309" t="s">
        <v>1848</v>
      </c>
      <c r="H1309" s="10">
        <v>4</v>
      </c>
    </row>
    <row r="1310" spans="1:9" x14ac:dyDescent="0.2">
      <c r="A1310" t="s">
        <v>36</v>
      </c>
      <c r="B1310" t="s">
        <v>364</v>
      </c>
      <c r="C1310" t="s">
        <v>20</v>
      </c>
      <c r="D1310" t="s">
        <v>20</v>
      </c>
      <c r="F1310" t="s">
        <v>1848</v>
      </c>
      <c r="H1310" s="10">
        <v>1</v>
      </c>
    </row>
    <row r="1311" spans="1:9" x14ac:dyDescent="0.2">
      <c r="A1311" t="s">
        <v>36</v>
      </c>
      <c r="B1311" t="s">
        <v>364</v>
      </c>
      <c r="C1311" t="s">
        <v>329</v>
      </c>
      <c r="D1311" t="s">
        <v>329</v>
      </c>
      <c r="E1311" t="s">
        <v>119</v>
      </c>
      <c r="F1311" t="s">
        <v>1852</v>
      </c>
      <c r="G1311" t="s">
        <v>23</v>
      </c>
      <c r="H1311" s="10">
        <v>2</v>
      </c>
      <c r="I1311" t="s">
        <v>120</v>
      </c>
    </row>
    <row r="1312" spans="1:9" x14ac:dyDescent="0.2">
      <c r="A1312" t="s">
        <v>36</v>
      </c>
      <c r="B1312" t="s">
        <v>364</v>
      </c>
      <c r="C1312" t="s">
        <v>380</v>
      </c>
      <c r="D1312" t="s">
        <v>380</v>
      </c>
      <c r="E1312" t="s">
        <v>59</v>
      </c>
      <c r="F1312" t="s">
        <v>59</v>
      </c>
      <c r="G1312" t="s">
        <v>23</v>
      </c>
      <c r="H1312" s="10">
        <v>2</v>
      </c>
      <c r="I1312" t="s">
        <v>24</v>
      </c>
    </row>
    <row r="1313" spans="1:11" x14ac:dyDescent="0.2">
      <c r="A1313" t="s">
        <v>37</v>
      </c>
      <c r="B1313" t="s">
        <v>364</v>
      </c>
      <c r="C1313" t="s">
        <v>18</v>
      </c>
      <c r="D1313" t="s">
        <v>18</v>
      </c>
      <c r="F1313" t="s">
        <v>1848</v>
      </c>
      <c r="H1313" s="10">
        <v>14</v>
      </c>
    </row>
    <row r="1314" spans="1:11" x14ac:dyDescent="0.2">
      <c r="A1314" t="s">
        <v>37</v>
      </c>
      <c r="B1314" t="s">
        <v>364</v>
      </c>
      <c r="C1314" t="s">
        <v>116</v>
      </c>
      <c r="D1314" t="s">
        <v>116</v>
      </c>
      <c r="F1314" t="s">
        <v>1847</v>
      </c>
      <c r="H1314" s="10">
        <v>5</v>
      </c>
      <c r="K1314" t="s">
        <v>365</v>
      </c>
    </row>
    <row r="1315" spans="1:11" x14ac:dyDescent="0.2">
      <c r="A1315" t="s">
        <v>37</v>
      </c>
      <c r="B1315" t="s">
        <v>364</v>
      </c>
      <c r="C1315" t="s">
        <v>19</v>
      </c>
      <c r="D1315" t="s">
        <v>19</v>
      </c>
      <c r="F1315" t="s">
        <v>1848</v>
      </c>
      <c r="H1315" s="10">
        <v>10</v>
      </c>
    </row>
    <row r="1316" spans="1:11" x14ac:dyDescent="0.2">
      <c r="A1316" t="s">
        <v>37</v>
      </c>
      <c r="B1316" t="s">
        <v>364</v>
      </c>
      <c r="C1316" t="s">
        <v>28</v>
      </c>
      <c r="D1316" t="s">
        <v>28</v>
      </c>
      <c r="E1316" t="s">
        <v>30</v>
      </c>
      <c r="F1316" t="s">
        <v>1850</v>
      </c>
      <c r="G1316" t="s">
        <v>32</v>
      </c>
      <c r="H1316" s="10">
        <v>3</v>
      </c>
      <c r="I1316" t="s">
        <v>24</v>
      </c>
    </row>
    <row r="1317" spans="1:11" x14ac:dyDescent="0.2">
      <c r="A1317" t="s">
        <v>37</v>
      </c>
      <c r="B1317" t="s">
        <v>364</v>
      </c>
      <c r="C1317" t="s">
        <v>153</v>
      </c>
      <c r="D1317" t="s">
        <v>153</v>
      </c>
      <c r="E1317" t="s">
        <v>154</v>
      </c>
      <c r="F1317" t="s">
        <v>1850</v>
      </c>
      <c r="G1317" t="s">
        <v>145</v>
      </c>
      <c r="H1317" s="10">
        <v>1</v>
      </c>
      <c r="I1317" t="s">
        <v>24</v>
      </c>
    </row>
    <row r="1318" spans="1:11" x14ac:dyDescent="0.2">
      <c r="A1318" t="s">
        <v>37</v>
      </c>
      <c r="B1318" t="s">
        <v>364</v>
      </c>
      <c r="C1318" t="s">
        <v>121</v>
      </c>
      <c r="D1318" t="s">
        <v>121</v>
      </c>
      <c r="E1318" t="s">
        <v>113</v>
      </c>
      <c r="F1318" t="s">
        <v>1851</v>
      </c>
      <c r="G1318" t="s">
        <v>23</v>
      </c>
      <c r="H1318" s="10">
        <v>1</v>
      </c>
      <c r="I1318" t="s">
        <v>114</v>
      </c>
    </row>
    <row r="1319" spans="1:11" x14ac:dyDescent="0.2">
      <c r="A1319" t="s">
        <v>37</v>
      </c>
      <c r="B1319" t="s">
        <v>364</v>
      </c>
      <c r="C1319" t="s">
        <v>40</v>
      </c>
      <c r="D1319" t="s">
        <v>366</v>
      </c>
      <c r="E1319" t="s">
        <v>367</v>
      </c>
      <c r="F1319" t="s">
        <v>1848</v>
      </c>
      <c r="G1319" t="s">
        <v>1215</v>
      </c>
      <c r="H1319" s="10">
        <v>3</v>
      </c>
      <c r="I1319" t="s">
        <v>24</v>
      </c>
    </row>
    <row r="1320" spans="1:11" x14ac:dyDescent="0.2">
      <c r="A1320" t="s">
        <v>37</v>
      </c>
      <c r="B1320" t="s">
        <v>364</v>
      </c>
      <c r="C1320" t="s">
        <v>118</v>
      </c>
      <c r="D1320" t="s">
        <v>118</v>
      </c>
      <c r="E1320" t="s">
        <v>119</v>
      </c>
      <c r="F1320" t="s">
        <v>1852</v>
      </c>
      <c r="G1320" t="s">
        <v>23</v>
      </c>
      <c r="H1320" s="10">
        <v>1</v>
      </c>
      <c r="I1320" t="s">
        <v>120</v>
      </c>
    </row>
    <row r="1321" spans="1:11" x14ac:dyDescent="0.2">
      <c r="A1321" t="s">
        <v>37</v>
      </c>
      <c r="B1321" t="s">
        <v>364</v>
      </c>
      <c r="C1321" t="s">
        <v>215</v>
      </c>
      <c r="D1321" t="s">
        <v>215</v>
      </c>
      <c r="E1321" t="s">
        <v>216</v>
      </c>
      <c r="F1321" t="s">
        <v>1850</v>
      </c>
      <c r="G1321" t="s">
        <v>32</v>
      </c>
      <c r="H1321" s="10">
        <v>9</v>
      </c>
      <c r="I1321" t="s">
        <v>217</v>
      </c>
    </row>
    <row r="1322" spans="1:11" x14ac:dyDescent="0.2">
      <c r="A1322" t="s">
        <v>37</v>
      </c>
      <c r="B1322" t="s">
        <v>364</v>
      </c>
      <c r="C1322" t="s">
        <v>26</v>
      </c>
      <c r="D1322" t="s">
        <v>26</v>
      </c>
      <c r="E1322" t="s">
        <v>27</v>
      </c>
      <c r="F1322" t="s">
        <v>27</v>
      </c>
      <c r="G1322" t="s">
        <v>23</v>
      </c>
      <c r="H1322" s="10">
        <v>10</v>
      </c>
      <c r="I1322" t="s">
        <v>24</v>
      </c>
    </row>
    <row r="1323" spans="1:11" x14ac:dyDescent="0.2">
      <c r="A1323" t="s">
        <v>37</v>
      </c>
      <c r="B1323" t="s">
        <v>364</v>
      </c>
      <c r="C1323" t="s">
        <v>20</v>
      </c>
      <c r="D1323" t="s">
        <v>20</v>
      </c>
      <c r="F1323" t="s">
        <v>1848</v>
      </c>
      <c r="H1323" s="10">
        <v>1</v>
      </c>
    </row>
    <row r="1324" spans="1:11" x14ac:dyDescent="0.2">
      <c r="A1324" t="s">
        <v>37</v>
      </c>
      <c r="B1324" t="s">
        <v>364</v>
      </c>
      <c r="C1324" t="s">
        <v>380</v>
      </c>
      <c r="D1324" t="s">
        <v>380</v>
      </c>
      <c r="E1324" t="s">
        <v>59</v>
      </c>
      <c r="F1324" t="s">
        <v>59</v>
      </c>
      <c r="G1324" t="s">
        <v>23</v>
      </c>
      <c r="H1324" s="10">
        <v>3</v>
      </c>
      <c r="I1324" t="s">
        <v>24</v>
      </c>
    </row>
    <row r="1325" spans="1:11" x14ac:dyDescent="0.2">
      <c r="A1325" t="s">
        <v>39</v>
      </c>
      <c r="B1325" t="s">
        <v>364</v>
      </c>
      <c r="C1325" t="s">
        <v>19</v>
      </c>
      <c r="D1325" t="s">
        <v>19</v>
      </c>
      <c r="F1325" t="s">
        <v>1848</v>
      </c>
      <c r="H1325" s="10">
        <v>9</v>
      </c>
    </row>
    <row r="1326" spans="1:11" x14ac:dyDescent="0.2">
      <c r="A1326" t="s">
        <v>39</v>
      </c>
      <c r="B1326" t="s">
        <v>364</v>
      </c>
      <c r="C1326" t="s">
        <v>123</v>
      </c>
      <c r="D1326" t="s">
        <v>123</v>
      </c>
      <c r="E1326" t="s">
        <v>22</v>
      </c>
      <c r="F1326" t="s">
        <v>22</v>
      </c>
      <c r="G1326" t="s">
        <v>23</v>
      </c>
      <c r="H1326" s="10">
        <v>3</v>
      </c>
      <c r="I1326" t="s">
        <v>24</v>
      </c>
    </row>
    <row r="1327" spans="1:11" x14ac:dyDescent="0.2">
      <c r="A1327" t="s">
        <v>39</v>
      </c>
      <c r="B1327" t="s">
        <v>364</v>
      </c>
      <c r="C1327" t="s">
        <v>65</v>
      </c>
      <c r="D1327" t="s">
        <v>65</v>
      </c>
      <c r="E1327" t="s">
        <v>66</v>
      </c>
      <c r="F1327" t="s">
        <v>66</v>
      </c>
      <c r="G1327" t="s">
        <v>23</v>
      </c>
      <c r="H1327" s="10">
        <v>2</v>
      </c>
      <c r="I1327" t="s">
        <v>24</v>
      </c>
    </row>
    <row r="1328" spans="1:11" x14ac:dyDescent="0.2">
      <c r="A1328" t="s">
        <v>39</v>
      </c>
      <c r="B1328" t="s">
        <v>364</v>
      </c>
      <c r="C1328" t="s">
        <v>380</v>
      </c>
      <c r="D1328" t="s">
        <v>380</v>
      </c>
      <c r="E1328" t="s">
        <v>59</v>
      </c>
      <c r="F1328" t="s">
        <v>59</v>
      </c>
      <c r="G1328" t="s">
        <v>23</v>
      </c>
      <c r="H1328" s="10">
        <v>1</v>
      </c>
      <c r="I1328" t="s">
        <v>24</v>
      </c>
    </row>
    <row r="1329" spans="1:9" x14ac:dyDescent="0.2">
      <c r="A1329" t="s">
        <v>39</v>
      </c>
      <c r="B1329" t="s">
        <v>364</v>
      </c>
      <c r="C1329" t="s">
        <v>368</v>
      </c>
      <c r="D1329" t="s">
        <v>368</v>
      </c>
      <c r="E1329" t="s">
        <v>113</v>
      </c>
      <c r="F1329" t="s">
        <v>1851</v>
      </c>
      <c r="G1329" t="s">
        <v>23</v>
      </c>
      <c r="H1329" s="10">
        <v>1</v>
      </c>
      <c r="I1329" t="s">
        <v>114</v>
      </c>
    </row>
    <row r="1330" spans="1:9" x14ac:dyDescent="0.2">
      <c r="A1330" t="s">
        <v>39</v>
      </c>
      <c r="B1330" t="s">
        <v>364</v>
      </c>
      <c r="C1330" t="s">
        <v>18</v>
      </c>
      <c r="D1330" t="s">
        <v>18</v>
      </c>
      <c r="F1330" t="s">
        <v>1848</v>
      </c>
      <c r="H1330" s="10">
        <v>13</v>
      </c>
    </row>
    <row r="1331" spans="1:9" x14ac:dyDescent="0.2">
      <c r="A1331" t="s">
        <v>39</v>
      </c>
      <c r="B1331" t="s">
        <v>364</v>
      </c>
      <c r="C1331" t="s">
        <v>215</v>
      </c>
      <c r="D1331" t="s">
        <v>215</v>
      </c>
      <c r="E1331" t="s">
        <v>216</v>
      </c>
      <c r="F1331" t="s">
        <v>1850</v>
      </c>
      <c r="G1331" t="s">
        <v>32</v>
      </c>
      <c r="H1331" s="10">
        <v>2</v>
      </c>
      <c r="I1331" t="s">
        <v>217</v>
      </c>
    </row>
    <row r="1332" spans="1:9" x14ac:dyDescent="0.2">
      <c r="A1332" t="s">
        <v>39</v>
      </c>
      <c r="B1332" t="s">
        <v>364</v>
      </c>
      <c r="C1332" t="s">
        <v>159</v>
      </c>
      <c r="D1332" t="s">
        <v>159</v>
      </c>
      <c r="E1332" t="s">
        <v>119</v>
      </c>
      <c r="F1332" t="s">
        <v>1852</v>
      </c>
      <c r="G1332" t="s">
        <v>23</v>
      </c>
      <c r="H1332" s="10">
        <v>6</v>
      </c>
      <c r="I1332" t="s">
        <v>120</v>
      </c>
    </row>
    <row r="1333" spans="1:9" x14ac:dyDescent="0.2">
      <c r="A1333" t="s">
        <v>39</v>
      </c>
      <c r="B1333" t="s">
        <v>364</v>
      </c>
      <c r="C1333" t="s">
        <v>20</v>
      </c>
      <c r="D1333" t="s">
        <v>20</v>
      </c>
      <c r="F1333" t="s">
        <v>1848</v>
      </c>
      <c r="H1333" s="10">
        <v>6</v>
      </c>
    </row>
    <row r="1334" spans="1:9" x14ac:dyDescent="0.2">
      <c r="A1334" t="s">
        <v>39</v>
      </c>
      <c r="B1334" t="s">
        <v>364</v>
      </c>
      <c r="C1334" t="s">
        <v>208</v>
      </c>
      <c r="D1334" t="s">
        <v>208</v>
      </c>
      <c r="E1334" t="s">
        <v>27</v>
      </c>
      <c r="F1334" t="s">
        <v>27</v>
      </c>
      <c r="G1334" t="s">
        <v>23</v>
      </c>
      <c r="H1334" s="10">
        <v>2</v>
      </c>
      <c r="I1334" t="s">
        <v>24</v>
      </c>
    </row>
    <row r="1335" spans="1:9" x14ac:dyDescent="0.2">
      <c r="A1335" t="s">
        <v>39</v>
      </c>
      <c r="B1335" t="s">
        <v>364</v>
      </c>
      <c r="C1335" t="s">
        <v>112</v>
      </c>
      <c r="D1335" t="s">
        <v>112</v>
      </c>
      <c r="E1335" t="s">
        <v>113</v>
      </c>
      <c r="F1335" t="s">
        <v>1851</v>
      </c>
      <c r="G1335" t="s">
        <v>23</v>
      </c>
      <c r="H1335" s="10">
        <v>2</v>
      </c>
      <c r="I1335" t="s">
        <v>114</v>
      </c>
    </row>
    <row r="1336" spans="1:9" x14ac:dyDescent="0.2">
      <c r="A1336" t="s">
        <v>39</v>
      </c>
      <c r="B1336" t="s">
        <v>364</v>
      </c>
      <c r="C1336" t="s">
        <v>46</v>
      </c>
      <c r="D1336" t="s">
        <v>46</v>
      </c>
      <c r="F1336" t="s">
        <v>1848</v>
      </c>
      <c r="H1336" s="10">
        <v>2</v>
      </c>
    </row>
    <row r="1337" spans="1:9" x14ac:dyDescent="0.2">
      <c r="A1337" t="s">
        <v>44</v>
      </c>
      <c r="B1337" t="s">
        <v>364</v>
      </c>
      <c r="C1337" t="s">
        <v>19</v>
      </c>
      <c r="D1337" t="s">
        <v>19</v>
      </c>
      <c r="F1337" t="s">
        <v>1848</v>
      </c>
      <c r="H1337" s="10">
        <v>14</v>
      </c>
    </row>
    <row r="1338" spans="1:9" x14ac:dyDescent="0.2">
      <c r="A1338" t="s">
        <v>44</v>
      </c>
      <c r="B1338" t="s">
        <v>364</v>
      </c>
      <c r="C1338" t="s">
        <v>18</v>
      </c>
      <c r="D1338" t="s">
        <v>18</v>
      </c>
      <c r="F1338" t="s">
        <v>1848</v>
      </c>
      <c r="H1338" s="10">
        <v>14</v>
      </c>
    </row>
    <row r="1339" spans="1:9" x14ac:dyDescent="0.2">
      <c r="A1339" t="s">
        <v>44</v>
      </c>
      <c r="B1339" t="s">
        <v>364</v>
      </c>
      <c r="C1339" t="s">
        <v>112</v>
      </c>
      <c r="D1339" t="s">
        <v>112</v>
      </c>
      <c r="E1339" t="s">
        <v>113</v>
      </c>
      <c r="F1339" t="s">
        <v>1851</v>
      </c>
      <c r="G1339" t="s">
        <v>23</v>
      </c>
      <c r="H1339" s="10">
        <v>1</v>
      </c>
      <c r="I1339" t="s">
        <v>114</v>
      </c>
    </row>
    <row r="1340" spans="1:9" x14ac:dyDescent="0.2">
      <c r="A1340" t="s">
        <v>44</v>
      </c>
      <c r="B1340" t="s">
        <v>364</v>
      </c>
      <c r="C1340" t="s">
        <v>159</v>
      </c>
      <c r="D1340" t="s">
        <v>159</v>
      </c>
      <c r="E1340" t="s">
        <v>119</v>
      </c>
      <c r="F1340" t="s">
        <v>1852</v>
      </c>
      <c r="G1340" t="s">
        <v>23</v>
      </c>
      <c r="H1340" s="10">
        <v>3</v>
      </c>
      <c r="I1340" t="s">
        <v>120</v>
      </c>
    </row>
    <row r="1341" spans="1:9" x14ac:dyDescent="0.2">
      <c r="A1341" t="s">
        <v>44</v>
      </c>
      <c r="B1341" t="s">
        <v>364</v>
      </c>
      <c r="C1341" t="s">
        <v>380</v>
      </c>
      <c r="D1341" t="s">
        <v>380</v>
      </c>
      <c r="E1341" t="s">
        <v>59</v>
      </c>
      <c r="F1341" t="s">
        <v>59</v>
      </c>
      <c r="G1341" t="s">
        <v>23</v>
      </c>
      <c r="H1341" s="10">
        <v>2</v>
      </c>
      <c r="I1341" t="s">
        <v>24</v>
      </c>
    </row>
    <row r="1342" spans="1:9" x14ac:dyDescent="0.2">
      <c r="A1342" t="s">
        <v>44</v>
      </c>
      <c r="B1342" t="s">
        <v>364</v>
      </c>
      <c r="C1342" t="s">
        <v>213</v>
      </c>
      <c r="D1342" t="s">
        <v>213</v>
      </c>
      <c r="E1342" t="s">
        <v>59</v>
      </c>
      <c r="F1342" t="s">
        <v>59</v>
      </c>
      <c r="G1342" t="s">
        <v>23</v>
      </c>
      <c r="H1342" s="10">
        <v>2</v>
      </c>
      <c r="I1342" t="s">
        <v>24</v>
      </c>
    </row>
    <row r="1343" spans="1:9" x14ac:dyDescent="0.2">
      <c r="A1343" t="s">
        <v>44</v>
      </c>
      <c r="B1343" t="s">
        <v>364</v>
      </c>
      <c r="C1343" t="s">
        <v>20</v>
      </c>
      <c r="D1343" t="s">
        <v>20</v>
      </c>
      <c r="F1343" t="s">
        <v>1848</v>
      </c>
      <c r="H1343" s="10">
        <v>5</v>
      </c>
    </row>
    <row r="1344" spans="1:9" x14ac:dyDescent="0.2">
      <c r="A1344" t="s">
        <v>44</v>
      </c>
      <c r="B1344" t="s">
        <v>364</v>
      </c>
      <c r="C1344" t="s">
        <v>215</v>
      </c>
      <c r="D1344" t="s">
        <v>215</v>
      </c>
      <c r="E1344" t="s">
        <v>216</v>
      </c>
      <c r="F1344" t="s">
        <v>1850</v>
      </c>
      <c r="G1344" t="s">
        <v>32</v>
      </c>
      <c r="H1344" s="10">
        <v>2</v>
      </c>
      <c r="I1344" t="s">
        <v>217</v>
      </c>
    </row>
    <row r="1345" spans="1:9" x14ac:dyDescent="0.2">
      <c r="A1345" t="s">
        <v>44</v>
      </c>
      <c r="B1345" t="s">
        <v>364</v>
      </c>
      <c r="C1345" t="s">
        <v>26</v>
      </c>
      <c r="D1345" t="s">
        <v>26</v>
      </c>
      <c r="E1345" t="s">
        <v>27</v>
      </c>
      <c r="F1345" t="s">
        <v>27</v>
      </c>
      <c r="G1345" t="s">
        <v>23</v>
      </c>
      <c r="H1345" s="10">
        <v>3</v>
      </c>
      <c r="I1345" t="s">
        <v>24</v>
      </c>
    </row>
    <row r="1346" spans="1:9" x14ac:dyDescent="0.2">
      <c r="A1346" t="s">
        <v>44</v>
      </c>
      <c r="B1346" t="s">
        <v>364</v>
      </c>
      <c r="C1346" t="s">
        <v>208</v>
      </c>
      <c r="D1346" t="s">
        <v>208</v>
      </c>
      <c r="E1346" t="s">
        <v>27</v>
      </c>
      <c r="F1346" t="s">
        <v>27</v>
      </c>
      <c r="G1346" t="s">
        <v>23</v>
      </c>
      <c r="H1346" s="10">
        <v>2</v>
      </c>
      <c r="I1346" t="s">
        <v>24</v>
      </c>
    </row>
    <row r="1347" spans="1:9" x14ac:dyDescent="0.2">
      <c r="A1347" t="s">
        <v>44</v>
      </c>
      <c r="B1347" t="s">
        <v>364</v>
      </c>
      <c r="C1347" t="s">
        <v>33</v>
      </c>
      <c r="D1347" t="s">
        <v>33</v>
      </c>
      <c r="E1347" t="s">
        <v>45</v>
      </c>
      <c r="F1347" t="s">
        <v>1849</v>
      </c>
      <c r="G1347" t="s">
        <v>23</v>
      </c>
      <c r="H1347" s="10">
        <v>2</v>
      </c>
      <c r="I1347" t="s">
        <v>24</v>
      </c>
    </row>
    <row r="1348" spans="1:9" x14ac:dyDescent="0.2">
      <c r="A1348" t="s">
        <v>47</v>
      </c>
      <c r="B1348" t="s">
        <v>364</v>
      </c>
      <c r="C1348" t="s">
        <v>33</v>
      </c>
      <c r="D1348" t="s">
        <v>33</v>
      </c>
      <c r="E1348" t="s">
        <v>45</v>
      </c>
      <c r="F1348" t="s">
        <v>1849</v>
      </c>
      <c r="G1348" t="s">
        <v>23</v>
      </c>
      <c r="H1348" s="10">
        <v>12</v>
      </c>
      <c r="I1348" t="s">
        <v>24</v>
      </c>
    </row>
    <row r="1349" spans="1:9" x14ac:dyDescent="0.2">
      <c r="A1349" t="s">
        <v>47</v>
      </c>
      <c r="B1349" t="s">
        <v>364</v>
      </c>
      <c r="C1349" t="s">
        <v>17</v>
      </c>
      <c r="D1349" t="s">
        <v>17</v>
      </c>
      <c r="F1349" t="s">
        <v>1847</v>
      </c>
      <c r="H1349" s="10">
        <v>24</v>
      </c>
    </row>
    <row r="1350" spans="1:9" x14ac:dyDescent="0.2">
      <c r="A1350" t="s">
        <v>47</v>
      </c>
      <c r="B1350" t="s">
        <v>364</v>
      </c>
      <c r="C1350" t="s">
        <v>19</v>
      </c>
      <c r="D1350" t="s">
        <v>19</v>
      </c>
      <c r="F1350" t="s">
        <v>1848</v>
      </c>
      <c r="H1350" s="10">
        <v>3</v>
      </c>
    </row>
    <row r="1351" spans="1:9" x14ac:dyDescent="0.2">
      <c r="A1351" t="s">
        <v>47</v>
      </c>
      <c r="B1351" t="s">
        <v>364</v>
      </c>
      <c r="C1351" t="s">
        <v>40</v>
      </c>
      <c r="D1351" t="s">
        <v>40</v>
      </c>
      <c r="F1351" t="s">
        <v>1848</v>
      </c>
      <c r="H1351" s="10">
        <v>5</v>
      </c>
    </row>
    <row r="1352" spans="1:9" x14ac:dyDescent="0.2">
      <c r="A1352" t="s">
        <v>47</v>
      </c>
      <c r="B1352" t="s">
        <v>364</v>
      </c>
      <c r="C1352" t="s">
        <v>73</v>
      </c>
      <c r="D1352" t="s">
        <v>73</v>
      </c>
      <c r="E1352" t="s">
        <v>45</v>
      </c>
      <c r="F1352" t="s">
        <v>1849</v>
      </c>
      <c r="G1352" t="s">
        <v>23</v>
      </c>
      <c r="H1352" s="10">
        <v>1</v>
      </c>
      <c r="I1352" t="s">
        <v>24</v>
      </c>
    </row>
    <row r="1353" spans="1:9" x14ac:dyDescent="0.2">
      <c r="A1353" t="s">
        <v>47</v>
      </c>
      <c r="B1353" t="s">
        <v>364</v>
      </c>
      <c r="C1353" t="s">
        <v>18</v>
      </c>
      <c r="D1353" t="s">
        <v>18</v>
      </c>
      <c r="F1353" t="s">
        <v>1848</v>
      </c>
      <c r="H1353" s="10">
        <v>5</v>
      </c>
    </row>
    <row r="1354" spans="1:9" x14ac:dyDescent="0.2">
      <c r="A1354" t="s">
        <v>47</v>
      </c>
      <c r="B1354" t="s">
        <v>364</v>
      </c>
      <c r="C1354" t="s">
        <v>18</v>
      </c>
      <c r="D1354" t="s">
        <v>18</v>
      </c>
      <c r="F1354" t="s">
        <v>1848</v>
      </c>
      <c r="H1354" s="10">
        <v>5</v>
      </c>
    </row>
    <row r="1355" spans="1:9" x14ac:dyDescent="0.2">
      <c r="A1355" t="s">
        <v>48</v>
      </c>
      <c r="B1355" t="s">
        <v>364</v>
      </c>
      <c r="C1355" t="s">
        <v>18</v>
      </c>
      <c r="D1355" t="s">
        <v>18</v>
      </c>
      <c r="F1355" t="s">
        <v>1848</v>
      </c>
      <c r="H1355" s="10">
        <v>9</v>
      </c>
    </row>
    <row r="1356" spans="1:9" x14ac:dyDescent="0.2">
      <c r="A1356" t="s">
        <v>48</v>
      </c>
      <c r="B1356" t="s">
        <v>364</v>
      </c>
      <c r="C1356" t="s">
        <v>19</v>
      </c>
      <c r="D1356" t="s">
        <v>19</v>
      </c>
      <c r="F1356" t="s">
        <v>1848</v>
      </c>
      <c r="H1356" s="10">
        <v>14</v>
      </c>
    </row>
    <row r="1357" spans="1:9" x14ac:dyDescent="0.2">
      <c r="A1357" t="s">
        <v>48</v>
      </c>
      <c r="B1357" t="s">
        <v>364</v>
      </c>
      <c r="C1357" t="s">
        <v>112</v>
      </c>
      <c r="D1357" t="s">
        <v>112</v>
      </c>
      <c r="E1357" t="s">
        <v>113</v>
      </c>
      <c r="F1357" t="s">
        <v>1851</v>
      </c>
      <c r="G1357" t="s">
        <v>23</v>
      </c>
      <c r="H1357" s="10">
        <v>11</v>
      </c>
      <c r="I1357" t="s">
        <v>114</v>
      </c>
    </row>
    <row r="1358" spans="1:9" x14ac:dyDescent="0.2">
      <c r="A1358" t="s">
        <v>48</v>
      </c>
      <c r="B1358" t="s">
        <v>364</v>
      </c>
      <c r="C1358" t="s">
        <v>159</v>
      </c>
      <c r="D1358" t="s">
        <v>159</v>
      </c>
      <c r="E1358" t="s">
        <v>119</v>
      </c>
      <c r="F1358" t="s">
        <v>1852</v>
      </c>
      <c r="G1358" t="s">
        <v>23</v>
      </c>
      <c r="H1358" s="10">
        <v>3</v>
      </c>
      <c r="I1358" t="s">
        <v>120</v>
      </c>
    </row>
    <row r="1359" spans="1:9" x14ac:dyDescent="0.2">
      <c r="A1359" t="s">
        <v>48</v>
      </c>
      <c r="B1359" t="s">
        <v>364</v>
      </c>
      <c r="C1359" t="s">
        <v>33</v>
      </c>
      <c r="D1359" t="s">
        <v>33</v>
      </c>
      <c r="E1359" t="s">
        <v>45</v>
      </c>
      <c r="F1359" t="s">
        <v>1849</v>
      </c>
      <c r="G1359" t="s">
        <v>23</v>
      </c>
      <c r="H1359" s="10">
        <v>3</v>
      </c>
      <c r="I1359" t="s">
        <v>24</v>
      </c>
    </row>
    <row r="1360" spans="1:9" x14ac:dyDescent="0.2">
      <c r="A1360" t="s">
        <v>48</v>
      </c>
      <c r="B1360" t="s">
        <v>364</v>
      </c>
      <c r="C1360" t="s">
        <v>26</v>
      </c>
      <c r="D1360" t="s">
        <v>26</v>
      </c>
      <c r="E1360" t="s">
        <v>27</v>
      </c>
      <c r="F1360" t="s">
        <v>27</v>
      </c>
      <c r="G1360" t="s">
        <v>23</v>
      </c>
      <c r="H1360" s="10">
        <v>3</v>
      </c>
      <c r="I1360" t="s">
        <v>24</v>
      </c>
    </row>
    <row r="1361" spans="1:9" x14ac:dyDescent="0.2">
      <c r="A1361" t="s">
        <v>48</v>
      </c>
      <c r="B1361" t="s">
        <v>364</v>
      </c>
      <c r="C1361" t="s">
        <v>380</v>
      </c>
      <c r="D1361" t="s">
        <v>380</v>
      </c>
      <c r="E1361" t="s">
        <v>59</v>
      </c>
      <c r="F1361" t="s">
        <v>59</v>
      </c>
      <c r="G1361" t="s">
        <v>23</v>
      </c>
      <c r="H1361" s="10">
        <v>1</v>
      </c>
      <c r="I1361" t="s">
        <v>24</v>
      </c>
    </row>
    <row r="1362" spans="1:9" x14ac:dyDescent="0.2">
      <c r="A1362" t="s">
        <v>48</v>
      </c>
      <c r="B1362" t="s">
        <v>364</v>
      </c>
      <c r="C1362" t="s">
        <v>215</v>
      </c>
      <c r="D1362" t="s">
        <v>215</v>
      </c>
      <c r="E1362" t="s">
        <v>216</v>
      </c>
      <c r="F1362" t="s">
        <v>1850</v>
      </c>
      <c r="G1362" t="s">
        <v>32</v>
      </c>
      <c r="H1362" s="10">
        <v>3</v>
      </c>
      <c r="I1362" t="s">
        <v>217</v>
      </c>
    </row>
    <row r="1363" spans="1:9" x14ac:dyDescent="0.2">
      <c r="A1363" t="s">
        <v>48</v>
      </c>
      <c r="B1363" t="s">
        <v>364</v>
      </c>
      <c r="C1363" t="s">
        <v>118</v>
      </c>
      <c r="D1363" t="s">
        <v>118</v>
      </c>
      <c r="E1363" t="s">
        <v>119</v>
      </c>
      <c r="F1363" t="s">
        <v>1852</v>
      </c>
      <c r="G1363" t="s">
        <v>23</v>
      </c>
      <c r="H1363" s="10">
        <v>5</v>
      </c>
      <c r="I1363" t="s">
        <v>120</v>
      </c>
    </row>
    <row r="1364" spans="1:9" x14ac:dyDescent="0.2">
      <c r="A1364" t="s">
        <v>49</v>
      </c>
      <c r="B1364" t="s">
        <v>364</v>
      </c>
      <c r="C1364" t="s">
        <v>19</v>
      </c>
      <c r="D1364" t="s">
        <v>19</v>
      </c>
      <c r="F1364" t="s">
        <v>1848</v>
      </c>
      <c r="H1364" s="10">
        <v>9</v>
      </c>
    </row>
    <row r="1365" spans="1:9" x14ac:dyDescent="0.2">
      <c r="A1365" t="s">
        <v>49</v>
      </c>
      <c r="B1365" t="s">
        <v>364</v>
      </c>
      <c r="C1365" t="s">
        <v>112</v>
      </c>
      <c r="D1365" t="s">
        <v>112</v>
      </c>
      <c r="E1365" t="s">
        <v>113</v>
      </c>
      <c r="F1365" t="s">
        <v>1851</v>
      </c>
      <c r="G1365" t="s">
        <v>23</v>
      </c>
      <c r="H1365" s="10">
        <v>4</v>
      </c>
      <c r="I1365" t="s">
        <v>114</v>
      </c>
    </row>
    <row r="1366" spans="1:9" x14ac:dyDescent="0.2">
      <c r="A1366" t="s">
        <v>49</v>
      </c>
      <c r="B1366" t="s">
        <v>364</v>
      </c>
      <c r="C1366" t="s">
        <v>117</v>
      </c>
      <c r="D1366" t="s">
        <v>117</v>
      </c>
      <c r="E1366" t="s">
        <v>27</v>
      </c>
      <c r="F1366" t="s">
        <v>27</v>
      </c>
      <c r="G1366" t="s">
        <v>23</v>
      </c>
      <c r="H1366" s="10">
        <v>1</v>
      </c>
      <c r="I1366" t="s">
        <v>24</v>
      </c>
    </row>
    <row r="1367" spans="1:9" x14ac:dyDescent="0.2">
      <c r="A1367" t="s">
        <v>49</v>
      </c>
      <c r="B1367" t="s">
        <v>364</v>
      </c>
      <c r="C1367" t="s">
        <v>213</v>
      </c>
      <c r="D1367" t="s">
        <v>213</v>
      </c>
      <c r="E1367" t="s">
        <v>59</v>
      </c>
      <c r="F1367" t="s">
        <v>59</v>
      </c>
      <c r="G1367" t="s">
        <v>23</v>
      </c>
      <c r="H1367" s="10">
        <v>1</v>
      </c>
      <c r="I1367" t="s">
        <v>24</v>
      </c>
    </row>
    <row r="1368" spans="1:9" x14ac:dyDescent="0.2">
      <c r="A1368" t="s">
        <v>49</v>
      </c>
      <c r="B1368" t="s">
        <v>364</v>
      </c>
      <c r="C1368" t="s">
        <v>215</v>
      </c>
      <c r="D1368" t="s">
        <v>215</v>
      </c>
      <c r="E1368" t="s">
        <v>216</v>
      </c>
      <c r="F1368" t="s">
        <v>1850</v>
      </c>
      <c r="G1368" t="s">
        <v>32</v>
      </c>
      <c r="H1368" s="10">
        <v>3</v>
      </c>
      <c r="I1368" t="s">
        <v>217</v>
      </c>
    </row>
    <row r="1369" spans="1:9" x14ac:dyDescent="0.2">
      <c r="A1369" t="s">
        <v>49</v>
      </c>
      <c r="B1369" t="s">
        <v>364</v>
      </c>
      <c r="C1369" t="s">
        <v>121</v>
      </c>
      <c r="D1369" t="s">
        <v>121</v>
      </c>
      <c r="E1369" t="s">
        <v>113</v>
      </c>
      <c r="F1369" t="s">
        <v>1851</v>
      </c>
      <c r="G1369" t="s">
        <v>23</v>
      </c>
      <c r="H1369" s="10">
        <v>7</v>
      </c>
      <c r="I1369" t="s">
        <v>114</v>
      </c>
    </row>
    <row r="1370" spans="1:9" x14ac:dyDescent="0.2">
      <c r="A1370" t="s">
        <v>49</v>
      </c>
      <c r="B1370" t="s">
        <v>364</v>
      </c>
      <c r="C1370" t="s">
        <v>159</v>
      </c>
      <c r="D1370" t="s">
        <v>159</v>
      </c>
      <c r="E1370" t="s">
        <v>119</v>
      </c>
      <c r="F1370" t="s">
        <v>1852</v>
      </c>
      <c r="G1370" t="s">
        <v>23</v>
      </c>
      <c r="H1370" s="10">
        <v>4</v>
      </c>
      <c r="I1370" t="s">
        <v>120</v>
      </c>
    </row>
    <row r="1371" spans="1:9" x14ac:dyDescent="0.2">
      <c r="A1371" t="s">
        <v>49</v>
      </c>
      <c r="B1371" t="s">
        <v>364</v>
      </c>
      <c r="C1371" t="s">
        <v>28</v>
      </c>
      <c r="D1371" t="s">
        <v>28</v>
      </c>
      <c r="E1371" t="s">
        <v>30</v>
      </c>
      <c r="F1371" t="s">
        <v>1850</v>
      </c>
      <c r="G1371" t="s">
        <v>32</v>
      </c>
      <c r="H1371" s="10">
        <v>1</v>
      </c>
      <c r="I1371" t="s">
        <v>24</v>
      </c>
    </row>
    <row r="1372" spans="1:9" x14ac:dyDescent="0.2">
      <c r="A1372" t="s">
        <v>49</v>
      </c>
      <c r="B1372" t="s">
        <v>364</v>
      </c>
      <c r="C1372" t="s">
        <v>20</v>
      </c>
      <c r="D1372" t="s">
        <v>20</v>
      </c>
      <c r="F1372" t="s">
        <v>1848</v>
      </c>
      <c r="H1372" s="10">
        <v>5</v>
      </c>
    </row>
    <row r="1373" spans="1:9" x14ac:dyDescent="0.2">
      <c r="A1373" t="s">
        <v>49</v>
      </c>
      <c r="B1373" t="s">
        <v>364</v>
      </c>
      <c r="C1373" t="s">
        <v>46</v>
      </c>
      <c r="D1373" t="s">
        <v>46</v>
      </c>
      <c r="F1373" t="s">
        <v>1848</v>
      </c>
      <c r="H1373" s="10">
        <v>1</v>
      </c>
    </row>
    <row r="1374" spans="1:9" x14ac:dyDescent="0.2">
      <c r="A1374" t="s">
        <v>49</v>
      </c>
      <c r="B1374" t="s">
        <v>364</v>
      </c>
      <c r="C1374" t="s">
        <v>33</v>
      </c>
      <c r="D1374" t="s">
        <v>33</v>
      </c>
      <c r="E1374" t="s">
        <v>45</v>
      </c>
      <c r="F1374" t="s">
        <v>1849</v>
      </c>
      <c r="G1374" t="s">
        <v>23</v>
      </c>
      <c r="H1374" s="10">
        <v>2</v>
      </c>
      <c r="I1374" t="s">
        <v>24</v>
      </c>
    </row>
    <row r="1375" spans="1:9" x14ac:dyDescent="0.2">
      <c r="A1375" t="s">
        <v>49</v>
      </c>
      <c r="B1375" t="s">
        <v>364</v>
      </c>
      <c r="C1375" t="s">
        <v>118</v>
      </c>
      <c r="D1375" t="s">
        <v>118</v>
      </c>
      <c r="E1375" t="s">
        <v>119</v>
      </c>
      <c r="F1375" t="s">
        <v>1852</v>
      </c>
      <c r="G1375" t="s">
        <v>23</v>
      </c>
      <c r="H1375" s="10">
        <v>7</v>
      </c>
      <c r="I1375" t="s">
        <v>120</v>
      </c>
    </row>
    <row r="1376" spans="1:9" x14ac:dyDescent="0.2">
      <c r="A1376" t="s">
        <v>49</v>
      </c>
      <c r="B1376" t="s">
        <v>364</v>
      </c>
      <c r="C1376" t="s">
        <v>18</v>
      </c>
      <c r="D1376" t="s">
        <v>18</v>
      </c>
      <c r="F1376" t="s">
        <v>1848</v>
      </c>
      <c r="H1376" s="10">
        <v>3</v>
      </c>
    </row>
    <row r="1377" spans="1:9" x14ac:dyDescent="0.2">
      <c r="A1377" t="s">
        <v>51</v>
      </c>
      <c r="B1377" t="s">
        <v>364</v>
      </c>
      <c r="C1377" t="s">
        <v>159</v>
      </c>
      <c r="D1377" t="s">
        <v>159</v>
      </c>
      <c r="E1377" t="s">
        <v>119</v>
      </c>
      <c r="F1377" t="s">
        <v>1852</v>
      </c>
      <c r="G1377" t="s">
        <v>23</v>
      </c>
      <c r="H1377" s="10">
        <v>2</v>
      </c>
      <c r="I1377" t="s">
        <v>120</v>
      </c>
    </row>
    <row r="1378" spans="1:9" x14ac:dyDescent="0.2">
      <c r="A1378" t="s">
        <v>51</v>
      </c>
      <c r="B1378" t="s">
        <v>364</v>
      </c>
      <c r="C1378" t="s">
        <v>118</v>
      </c>
      <c r="D1378" t="s">
        <v>118</v>
      </c>
      <c r="E1378" t="s">
        <v>119</v>
      </c>
      <c r="F1378" t="s">
        <v>1852</v>
      </c>
      <c r="G1378" t="s">
        <v>23</v>
      </c>
      <c r="H1378" s="10">
        <v>7</v>
      </c>
      <c r="I1378" t="s">
        <v>120</v>
      </c>
    </row>
    <row r="1379" spans="1:9" x14ac:dyDescent="0.2">
      <c r="A1379" t="s">
        <v>51</v>
      </c>
      <c r="B1379" t="s">
        <v>364</v>
      </c>
      <c r="C1379" t="s">
        <v>18</v>
      </c>
      <c r="D1379" t="s">
        <v>18</v>
      </c>
      <c r="F1379" t="s">
        <v>1848</v>
      </c>
      <c r="H1379" s="10">
        <v>20</v>
      </c>
    </row>
    <row r="1380" spans="1:9" x14ac:dyDescent="0.2">
      <c r="A1380" t="s">
        <v>51</v>
      </c>
      <c r="B1380" t="s">
        <v>364</v>
      </c>
      <c r="C1380" t="s">
        <v>19</v>
      </c>
      <c r="D1380" t="s">
        <v>19</v>
      </c>
      <c r="F1380" t="s">
        <v>1848</v>
      </c>
      <c r="H1380" s="10">
        <v>7</v>
      </c>
    </row>
    <row r="1381" spans="1:9" x14ac:dyDescent="0.2">
      <c r="A1381" t="s">
        <v>51</v>
      </c>
      <c r="B1381" t="s">
        <v>364</v>
      </c>
      <c r="C1381" t="s">
        <v>33</v>
      </c>
      <c r="D1381" t="s">
        <v>33</v>
      </c>
      <c r="E1381" t="s">
        <v>45</v>
      </c>
      <c r="F1381" t="s">
        <v>1849</v>
      </c>
      <c r="G1381" t="s">
        <v>23</v>
      </c>
      <c r="H1381" s="10">
        <v>1</v>
      </c>
      <c r="I1381" t="s">
        <v>24</v>
      </c>
    </row>
    <row r="1382" spans="1:9" x14ac:dyDescent="0.2">
      <c r="A1382" t="s">
        <v>51</v>
      </c>
      <c r="B1382" t="s">
        <v>364</v>
      </c>
      <c r="C1382" t="s">
        <v>121</v>
      </c>
      <c r="D1382" t="s">
        <v>121</v>
      </c>
      <c r="E1382" t="s">
        <v>113</v>
      </c>
      <c r="F1382" t="s">
        <v>1851</v>
      </c>
      <c r="G1382" t="s">
        <v>23</v>
      </c>
      <c r="H1382" s="10">
        <v>15</v>
      </c>
      <c r="I1382" t="s">
        <v>114</v>
      </c>
    </row>
    <row r="1383" spans="1:9" x14ac:dyDescent="0.2">
      <c r="A1383" t="s">
        <v>51</v>
      </c>
      <c r="B1383" t="s">
        <v>364</v>
      </c>
      <c r="C1383" t="s">
        <v>265</v>
      </c>
      <c r="D1383" t="s">
        <v>265</v>
      </c>
      <c r="E1383" t="s">
        <v>119</v>
      </c>
      <c r="F1383" t="s">
        <v>1852</v>
      </c>
      <c r="G1383" t="s">
        <v>23</v>
      </c>
      <c r="H1383" s="10">
        <v>1</v>
      </c>
      <c r="I1383" t="s">
        <v>120</v>
      </c>
    </row>
    <row r="1384" spans="1:9" x14ac:dyDescent="0.2">
      <c r="A1384" t="s">
        <v>51</v>
      </c>
      <c r="B1384" t="s">
        <v>364</v>
      </c>
      <c r="C1384" t="s">
        <v>20</v>
      </c>
      <c r="D1384" t="s">
        <v>20</v>
      </c>
      <c r="F1384" t="s">
        <v>1848</v>
      </c>
      <c r="H1384" s="10">
        <v>1</v>
      </c>
    </row>
    <row r="1385" spans="1:9" x14ac:dyDescent="0.2">
      <c r="A1385" t="s">
        <v>51</v>
      </c>
      <c r="B1385" t="s">
        <v>364</v>
      </c>
      <c r="C1385" t="s">
        <v>215</v>
      </c>
      <c r="D1385" t="s">
        <v>215</v>
      </c>
      <c r="E1385" t="s">
        <v>216</v>
      </c>
      <c r="F1385" t="s">
        <v>1850</v>
      </c>
      <c r="G1385" t="s">
        <v>32</v>
      </c>
      <c r="H1385" s="10">
        <v>3</v>
      </c>
      <c r="I1385" t="s">
        <v>217</v>
      </c>
    </row>
    <row r="1386" spans="1:9" x14ac:dyDescent="0.2">
      <c r="A1386" t="s">
        <v>51</v>
      </c>
      <c r="B1386" t="s">
        <v>364</v>
      </c>
      <c r="C1386" t="s">
        <v>208</v>
      </c>
      <c r="D1386" t="s">
        <v>208</v>
      </c>
      <c r="E1386" t="s">
        <v>27</v>
      </c>
      <c r="F1386" t="s">
        <v>27</v>
      </c>
      <c r="G1386" t="s">
        <v>23</v>
      </c>
      <c r="H1386" s="10">
        <v>2</v>
      </c>
      <c r="I1386" t="s">
        <v>24</v>
      </c>
    </row>
    <row r="1387" spans="1:9" x14ac:dyDescent="0.2">
      <c r="A1387" t="s">
        <v>51</v>
      </c>
      <c r="B1387" t="s">
        <v>364</v>
      </c>
      <c r="C1387" t="s">
        <v>28</v>
      </c>
      <c r="D1387" t="s">
        <v>28</v>
      </c>
      <c r="E1387" t="s">
        <v>30</v>
      </c>
      <c r="F1387" t="s">
        <v>1850</v>
      </c>
      <c r="G1387" t="s">
        <v>32</v>
      </c>
      <c r="H1387" s="10">
        <v>1</v>
      </c>
      <c r="I1387" t="s">
        <v>24</v>
      </c>
    </row>
    <row r="1388" spans="1:9" x14ac:dyDescent="0.2">
      <c r="A1388" t="s">
        <v>55</v>
      </c>
      <c r="B1388" t="s">
        <v>364</v>
      </c>
      <c r="C1388" t="s">
        <v>19</v>
      </c>
      <c r="D1388" t="s">
        <v>19</v>
      </c>
      <c r="F1388" t="s">
        <v>1848</v>
      </c>
      <c r="H1388" s="10">
        <v>5</v>
      </c>
    </row>
    <row r="1389" spans="1:9" x14ac:dyDescent="0.2">
      <c r="A1389" t="s">
        <v>55</v>
      </c>
      <c r="B1389" t="s">
        <v>364</v>
      </c>
      <c r="C1389" t="s">
        <v>208</v>
      </c>
      <c r="D1389" t="s">
        <v>208</v>
      </c>
      <c r="E1389" t="s">
        <v>27</v>
      </c>
      <c r="F1389" t="s">
        <v>27</v>
      </c>
      <c r="G1389" t="s">
        <v>23</v>
      </c>
      <c r="H1389" s="10">
        <v>4</v>
      </c>
      <c r="I1389" t="s">
        <v>24</v>
      </c>
    </row>
    <row r="1390" spans="1:9" x14ac:dyDescent="0.2">
      <c r="A1390" t="s">
        <v>55</v>
      </c>
      <c r="B1390" t="s">
        <v>364</v>
      </c>
      <c r="C1390" t="s">
        <v>265</v>
      </c>
      <c r="D1390" t="s">
        <v>265</v>
      </c>
      <c r="E1390" t="s">
        <v>119</v>
      </c>
      <c r="F1390" t="s">
        <v>1852</v>
      </c>
      <c r="G1390" t="s">
        <v>23</v>
      </c>
      <c r="H1390" s="10">
        <v>3</v>
      </c>
      <c r="I1390" t="s">
        <v>120</v>
      </c>
    </row>
    <row r="1391" spans="1:9" x14ac:dyDescent="0.2">
      <c r="A1391" t="s">
        <v>55</v>
      </c>
      <c r="B1391" t="s">
        <v>364</v>
      </c>
      <c r="C1391" t="s">
        <v>65</v>
      </c>
      <c r="D1391" t="s">
        <v>65</v>
      </c>
      <c r="E1391" t="s">
        <v>66</v>
      </c>
      <c r="F1391" t="s">
        <v>66</v>
      </c>
      <c r="G1391" t="s">
        <v>23</v>
      </c>
      <c r="H1391" s="10">
        <v>8</v>
      </c>
      <c r="I1391" t="s">
        <v>24</v>
      </c>
    </row>
    <row r="1392" spans="1:9" x14ac:dyDescent="0.2">
      <c r="A1392" t="s">
        <v>55</v>
      </c>
      <c r="B1392" t="s">
        <v>364</v>
      </c>
      <c r="C1392" t="s">
        <v>28</v>
      </c>
      <c r="D1392" t="s">
        <v>28</v>
      </c>
      <c r="E1392" t="s">
        <v>30</v>
      </c>
      <c r="F1392" t="s">
        <v>1850</v>
      </c>
      <c r="G1392" t="s">
        <v>32</v>
      </c>
      <c r="H1392" s="10">
        <v>2</v>
      </c>
      <c r="I1392" t="s">
        <v>24</v>
      </c>
    </row>
    <row r="1393" spans="1:9" x14ac:dyDescent="0.2">
      <c r="A1393" t="s">
        <v>55</v>
      </c>
      <c r="B1393" t="s">
        <v>364</v>
      </c>
      <c r="C1393" t="s">
        <v>118</v>
      </c>
      <c r="D1393" t="s">
        <v>118</v>
      </c>
      <c r="E1393" t="s">
        <v>119</v>
      </c>
      <c r="F1393" t="s">
        <v>1852</v>
      </c>
      <c r="G1393" t="s">
        <v>23</v>
      </c>
      <c r="H1393" s="10">
        <v>4</v>
      </c>
      <c r="I1393" t="s">
        <v>120</v>
      </c>
    </row>
    <row r="1394" spans="1:9" x14ac:dyDescent="0.2">
      <c r="A1394" t="s">
        <v>55</v>
      </c>
      <c r="B1394" t="s">
        <v>364</v>
      </c>
      <c r="C1394" t="s">
        <v>141</v>
      </c>
      <c r="D1394" t="s">
        <v>141</v>
      </c>
      <c r="E1394" t="s">
        <v>119</v>
      </c>
      <c r="F1394" t="s">
        <v>1852</v>
      </c>
      <c r="G1394" t="s">
        <v>23</v>
      </c>
      <c r="H1394" s="10">
        <v>2</v>
      </c>
      <c r="I1394" t="s">
        <v>120</v>
      </c>
    </row>
    <row r="1395" spans="1:9" x14ac:dyDescent="0.2">
      <c r="A1395" t="s">
        <v>55</v>
      </c>
      <c r="B1395" t="s">
        <v>364</v>
      </c>
      <c r="C1395" t="s">
        <v>18</v>
      </c>
      <c r="D1395" t="s">
        <v>18</v>
      </c>
      <c r="F1395" t="s">
        <v>1848</v>
      </c>
      <c r="H1395" s="10">
        <v>17</v>
      </c>
    </row>
    <row r="1396" spans="1:9" x14ac:dyDescent="0.2">
      <c r="A1396" t="s">
        <v>55</v>
      </c>
      <c r="B1396" t="s">
        <v>364</v>
      </c>
      <c r="C1396" t="s">
        <v>121</v>
      </c>
      <c r="D1396" t="s">
        <v>121</v>
      </c>
      <c r="E1396" t="s">
        <v>113</v>
      </c>
      <c r="F1396" t="s">
        <v>1851</v>
      </c>
      <c r="G1396" t="s">
        <v>23</v>
      </c>
      <c r="H1396" s="10">
        <v>21</v>
      </c>
      <c r="I1396" t="s">
        <v>114</v>
      </c>
    </row>
    <row r="1397" spans="1:9" x14ac:dyDescent="0.2">
      <c r="A1397" t="s">
        <v>55</v>
      </c>
      <c r="B1397" t="s">
        <v>364</v>
      </c>
      <c r="C1397" t="s">
        <v>26</v>
      </c>
      <c r="D1397" t="s">
        <v>26</v>
      </c>
      <c r="E1397" t="s">
        <v>27</v>
      </c>
      <c r="F1397" t="s">
        <v>27</v>
      </c>
      <c r="G1397" t="s">
        <v>23</v>
      </c>
      <c r="H1397" s="10">
        <v>2</v>
      </c>
      <c r="I1397" t="s">
        <v>24</v>
      </c>
    </row>
    <row r="1398" spans="1:9" x14ac:dyDescent="0.2">
      <c r="A1398" t="s">
        <v>55</v>
      </c>
      <c r="B1398" t="s">
        <v>364</v>
      </c>
      <c r="C1398" t="s">
        <v>215</v>
      </c>
      <c r="D1398" t="s">
        <v>215</v>
      </c>
      <c r="E1398" t="s">
        <v>216</v>
      </c>
      <c r="F1398" t="s">
        <v>1850</v>
      </c>
      <c r="G1398" t="s">
        <v>32</v>
      </c>
      <c r="H1398" s="10">
        <v>1</v>
      </c>
      <c r="I1398" t="s">
        <v>217</v>
      </c>
    </row>
    <row r="1399" spans="1:9" x14ac:dyDescent="0.2">
      <c r="A1399" t="s">
        <v>55</v>
      </c>
      <c r="B1399" t="s">
        <v>364</v>
      </c>
      <c r="C1399" t="s">
        <v>20</v>
      </c>
      <c r="D1399" t="s">
        <v>20</v>
      </c>
      <c r="F1399" t="s">
        <v>1848</v>
      </c>
      <c r="H1399" s="10">
        <v>3</v>
      </c>
    </row>
    <row r="1400" spans="1:9" x14ac:dyDescent="0.2">
      <c r="A1400" t="s">
        <v>56</v>
      </c>
      <c r="B1400" t="s">
        <v>364</v>
      </c>
      <c r="C1400" t="s">
        <v>18</v>
      </c>
      <c r="D1400" t="s">
        <v>18</v>
      </c>
      <c r="F1400" t="s">
        <v>1848</v>
      </c>
      <c r="H1400" s="10">
        <v>14</v>
      </c>
    </row>
    <row r="1401" spans="1:9" x14ac:dyDescent="0.2">
      <c r="A1401" t="s">
        <v>56</v>
      </c>
      <c r="B1401" t="s">
        <v>364</v>
      </c>
      <c r="C1401" t="s">
        <v>329</v>
      </c>
      <c r="D1401" t="s">
        <v>329</v>
      </c>
      <c r="E1401" t="s">
        <v>119</v>
      </c>
      <c r="F1401" t="s">
        <v>1852</v>
      </c>
      <c r="G1401" t="s">
        <v>23</v>
      </c>
      <c r="H1401" s="10">
        <v>3</v>
      </c>
      <c r="I1401" t="s">
        <v>120</v>
      </c>
    </row>
    <row r="1402" spans="1:9" x14ac:dyDescent="0.2">
      <c r="A1402" t="s">
        <v>56</v>
      </c>
      <c r="B1402" t="s">
        <v>364</v>
      </c>
      <c r="C1402" t="s">
        <v>204</v>
      </c>
      <c r="D1402" t="s">
        <v>204</v>
      </c>
      <c r="E1402" t="s">
        <v>45</v>
      </c>
      <c r="F1402" t="s">
        <v>1849</v>
      </c>
      <c r="G1402" t="s">
        <v>23</v>
      </c>
      <c r="H1402" s="10">
        <v>3</v>
      </c>
      <c r="I1402" t="s">
        <v>24</v>
      </c>
    </row>
    <row r="1403" spans="1:9" x14ac:dyDescent="0.2">
      <c r="A1403" t="s">
        <v>56</v>
      </c>
      <c r="B1403" t="s">
        <v>364</v>
      </c>
      <c r="C1403" t="s">
        <v>121</v>
      </c>
      <c r="D1403" t="s">
        <v>121</v>
      </c>
      <c r="E1403" t="s">
        <v>113</v>
      </c>
      <c r="F1403" t="s">
        <v>1851</v>
      </c>
      <c r="G1403" t="s">
        <v>23</v>
      </c>
      <c r="H1403" s="10">
        <v>12</v>
      </c>
      <c r="I1403" t="s">
        <v>114</v>
      </c>
    </row>
    <row r="1404" spans="1:9" x14ac:dyDescent="0.2">
      <c r="A1404" t="s">
        <v>56</v>
      </c>
      <c r="B1404" t="s">
        <v>364</v>
      </c>
      <c r="C1404" t="s">
        <v>213</v>
      </c>
      <c r="D1404" t="s">
        <v>213</v>
      </c>
      <c r="E1404" t="s">
        <v>59</v>
      </c>
      <c r="F1404" t="s">
        <v>59</v>
      </c>
      <c r="G1404" t="s">
        <v>23</v>
      </c>
      <c r="H1404" s="10">
        <v>2</v>
      </c>
      <c r="I1404" t="s">
        <v>24</v>
      </c>
    </row>
    <row r="1405" spans="1:9" x14ac:dyDescent="0.2">
      <c r="A1405" t="s">
        <v>56</v>
      </c>
      <c r="B1405" t="s">
        <v>364</v>
      </c>
      <c r="C1405" t="s">
        <v>58</v>
      </c>
      <c r="D1405" t="s">
        <v>58</v>
      </c>
      <c r="E1405" t="s">
        <v>59</v>
      </c>
      <c r="F1405" t="s">
        <v>59</v>
      </c>
      <c r="G1405" t="s">
        <v>23</v>
      </c>
      <c r="H1405" s="10">
        <v>5</v>
      </c>
      <c r="I1405" t="s">
        <v>24</v>
      </c>
    </row>
    <row r="1406" spans="1:9" x14ac:dyDescent="0.2">
      <c r="A1406" t="s">
        <v>56</v>
      </c>
      <c r="B1406" t="s">
        <v>364</v>
      </c>
      <c r="C1406" t="s">
        <v>20</v>
      </c>
      <c r="D1406" t="s">
        <v>20</v>
      </c>
      <c r="F1406" t="s">
        <v>1848</v>
      </c>
      <c r="H1406" s="10">
        <v>5</v>
      </c>
    </row>
    <row r="1407" spans="1:9" x14ac:dyDescent="0.2">
      <c r="A1407" t="s">
        <v>56</v>
      </c>
      <c r="B1407" t="s">
        <v>364</v>
      </c>
      <c r="C1407" t="s">
        <v>19</v>
      </c>
      <c r="D1407" t="s">
        <v>19</v>
      </c>
      <c r="F1407" t="s">
        <v>1848</v>
      </c>
      <c r="H1407" s="10">
        <v>5</v>
      </c>
    </row>
    <row r="1408" spans="1:9" x14ac:dyDescent="0.2">
      <c r="A1408" t="s">
        <v>56</v>
      </c>
      <c r="B1408" t="s">
        <v>364</v>
      </c>
      <c r="C1408" t="s">
        <v>26</v>
      </c>
      <c r="D1408" t="s">
        <v>26</v>
      </c>
      <c r="E1408" t="s">
        <v>27</v>
      </c>
      <c r="F1408" t="s">
        <v>27</v>
      </c>
      <c r="G1408" t="s">
        <v>23</v>
      </c>
      <c r="H1408" s="10">
        <v>2</v>
      </c>
      <c r="I1408" t="s">
        <v>24</v>
      </c>
    </row>
    <row r="1409" spans="1:11" x14ac:dyDescent="0.2">
      <c r="A1409" t="s">
        <v>56</v>
      </c>
      <c r="B1409" t="s">
        <v>364</v>
      </c>
      <c r="C1409" t="s">
        <v>65</v>
      </c>
      <c r="D1409" t="s">
        <v>65</v>
      </c>
      <c r="E1409" t="s">
        <v>66</v>
      </c>
      <c r="F1409" t="s">
        <v>66</v>
      </c>
      <c r="G1409" t="s">
        <v>23</v>
      </c>
      <c r="H1409" s="10">
        <v>1</v>
      </c>
      <c r="I1409" t="s">
        <v>24</v>
      </c>
    </row>
    <row r="1410" spans="1:11" x14ac:dyDescent="0.2">
      <c r="A1410" t="s">
        <v>60</v>
      </c>
      <c r="B1410" t="s">
        <v>364</v>
      </c>
      <c r="C1410" t="s">
        <v>380</v>
      </c>
      <c r="D1410" t="s">
        <v>380</v>
      </c>
      <c r="E1410" t="s">
        <v>59</v>
      </c>
      <c r="F1410" t="s">
        <v>59</v>
      </c>
      <c r="G1410" t="s">
        <v>23</v>
      </c>
      <c r="H1410" s="10">
        <v>11</v>
      </c>
      <c r="I1410" t="s">
        <v>24</v>
      </c>
    </row>
    <row r="1411" spans="1:11" x14ac:dyDescent="0.2">
      <c r="A1411" t="s">
        <v>60</v>
      </c>
      <c r="B1411" t="s">
        <v>364</v>
      </c>
      <c r="C1411" t="s">
        <v>121</v>
      </c>
      <c r="D1411" t="s">
        <v>121</v>
      </c>
      <c r="E1411" t="s">
        <v>113</v>
      </c>
      <c r="F1411" t="s">
        <v>1851</v>
      </c>
      <c r="G1411" t="s">
        <v>23</v>
      </c>
      <c r="H1411" s="10">
        <v>16</v>
      </c>
      <c r="I1411" t="s">
        <v>114</v>
      </c>
    </row>
    <row r="1412" spans="1:11" x14ac:dyDescent="0.2">
      <c r="A1412" t="s">
        <v>60</v>
      </c>
      <c r="B1412" t="s">
        <v>364</v>
      </c>
      <c r="C1412" t="s">
        <v>116</v>
      </c>
      <c r="D1412" t="s">
        <v>116</v>
      </c>
      <c r="F1412" t="s">
        <v>1847</v>
      </c>
      <c r="H1412" s="10">
        <v>3</v>
      </c>
      <c r="K1412" t="s">
        <v>369</v>
      </c>
    </row>
    <row r="1413" spans="1:11" x14ac:dyDescent="0.2">
      <c r="A1413" t="s">
        <v>60</v>
      </c>
      <c r="B1413" t="s">
        <v>364</v>
      </c>
      <c r="C1413" t="s">
        <v>112</v>
      </c>
      <c r="D1413" t="s">
        <v>112</v>
      </c>
      <c r="E1413" t="s">
        <v>113</v>
      </c>
      <c r="F1413" t="s">
        <v>1851</v>
      </c>
      <c r="G1413" t="s">
        <v>23</v>
      </c>
      <c r="H1413" s="10">
        <v>3</v>
      </c>
      <c r="I1413" t="s">
        <v>114</v>
      </c>
    </row>
    <row r="1414" spans="1:11" x14ac:dyDescent="0.2">
      <c r="A1414" t="s">
        <v>60</v>
      </c>
      <c r="B1414" t="s">
        <v>364</v>
      </c>
      <c r="C1414" t="s">
        <v>18</v>
      </c>
      <c r="D1414" t="s">
        <v>18</v>
      </c>
      <c r="F1414" t="s">
        <v>1848</v>
      </c>
      <c r="H1414" s="10">
        <v>16</v>
      </c>
    </row>
    <row r="1415" spans="1:11" x14ac:dyDescent="0.2">
      <c r="A1415" t="s">
        <v>60</v>
      </c>
      <c r="B1415" t="s">
        <v>364</v>
      </c>
      <c r="C1415" t="s">
        <v>159</v>
      </c>
      <c r="D1415" t="s">
        <v>159</v>
      </c>
      <c r="E1415" t="s">
        <v>119</v>
      </c>
      <c r="F1415" t="s">
        <v>1852</v>
      </c>
      <c r="G1415" t="s">
        <v>23</v>
      </c>
      <c r="H1415" s="10">
        <v>2</v>
      </c>
      <c r="I1415" t="s">
        <v>120</v>
      </c>
    </row>
    <row r="1416" spans="1:11" x14ac:dyDescent="0.2">
      <c r="A1416" t="s">
        <v>60</v>
      </c>
      <c r="B1416" t="s">
        <v>364</v>
      </c>
      <c r="C1416" t="s">
        <v>21</v>
      </c>
      <c r="D1416" t="s">
        <v>21</v>
      </c>
      <c r="E1416" t="s">
        <v>22</v>
      </c>
      <c r="F1416" t="s">
        <v>22</v>
      </c>
      <c r="G1416" t="s">
        <v>23</v>
      </c>
      <c r="H1416" s="10">
        <v>2</v>
      </c>
      <c r="I1416" t="s">
        <v>24</v>
      </c>
    </row>
    <row r="1417" spans="1:11" x14ac:dyDescent="0.2">
      <c r="A1417" t="s">
        <v>60</v>
      </c>
      <c r="B1417" t="s">
        <v>364</v>
      </c>
      <c r="C1417" t="s">
        <v>19</v>
      </c>
      <c r="D1417" t="s">
        <v>19</v>
      </c>
      <c r="F1417" t="s">
        <v>1848</v>
      </c>
      <c r="H1417" s="10">
        <v>2</v>
      </c>
    </row>
    <row r="1418" spans="1:11" x14ac:dyDescent="0.2">
      <c r="A1418" t="s">
        <v>60</v>
      </c>
      <c r="B1418" t="s">
        <v>364</v>
      </c>
      <c r="C1418" t="s">
        <v>65</v>
      </c>
      <c r="D1418" t="s">
        <v>65</v>
      </c>
      <c r="E1418" t="s">
        <v>66</v>
      </c>
      <c r="F1418" t="s">
        <v>66</v>
      </c>
      <c r="G1418" t="s">
        <v>23</v>
      </c>
      <c r="H1418" s="10">
        <v>2</v>
      </c>
      <c r="I1418" t="s">
        <v>24</v>
      </c>
    </row>
    <row r="1419" spans="1:11" x14ac:dyDescent="0.2">
      <c r="A1419" t="s">
        <v>60</v>
      </c>
      <c r="B1419" t="s">
        <v>364</v>
      </c>
      <c r="C1419" t="s">
        <v>660</v>
      </c>
      <c r="D1419" t="s">
        <v>325</v>
      </c>
      <c r="E1419" t="s">
        <v>119</v>
      </c>
      <c r="F1419" t="s">
        <v>1852</v>
      </c>
      <c r="G1419" t="s">
        <v>23</v>
      </c>
      <c r="H1419" s="10">
        <v>2</v>
      </c>
      <c r="I1419" t="s">
        <v>120</v>
      </c>
    </row>
    <row r="1420" spans="1:11" x14ac:dyDescent="0.2">
      <c r="A1420" t="s">
        <v>67</v>
      </c>
      <c r="B1420" t="s">
        <v>364</v>
      </c>
      <c r="C1420" t="s">
        <v>18</v>
      </c>
      <c r="D1420" t="s">
        <v>18</v>
      </c>
      <c r="F1420" t="s">
        <v>1848</v>
      </c>
      <c r="H1420" s="10">
        <v>18</v>
      </c>
    </row>
    <row r="1421" spans="1:11" x14ac:dyDescent="0.2">
      <c r="A1421" t="s">
        <v>67</v>
      </c>
      <c r="B1421" t="s">
        <v>364</v>
      </c>
      <c r="C1421" t="s">
        <v>19</v>
      </c>
      <c r="D1421" t="s">
        <v>19</v>
      </c>
      <c r="F1421" t="s">
        <v>1848</v>
      </c>
      <c r="H1421" s="10">
        <v>12</v>
      </c>
    </row>
    <row r="1422" spans="1:11" x14ac:dyDescent="0.2">
      <c r="A1422" t="s">
        <v>67</v>
      </c>
      <c r="B1422" t="s">
        <v>364</v>
      </c>
      <c r="C1422" t="s">
        <v>118</v>
      </c>
      <c r="D1422" t="s">
        <v>118</v>
      </c>
      <c r="E1422" t="s">
        <v>119</v>
      </c>
      <c r="F1422" t="s">
        <v>1852</v>
      </c>
      <c r="G1422" t="s">
        <v>23</v>
      </c>
      <c r="H1422" s="10">
        <v>7</v>
      </c>
      <c r="I1422" t="s">
        <v>120</v>
      </c>
    </row>
    <row r="1423" spans="1:11" x14ac:dyDescent="0.2">
      <c r="A1423" t="s">
        <v>67</v>
      </c>
      <c r="B1423" t="s">
        <v>364</v>
      </c>
      <c r="C1423" t="s">
        <v>279</v>
      </c>
      <c r="D1423" t="s">
        <v>279</v>
      </c>
      <c r="E1423" t="s">
        <v>45</v>
      </c>
      <c r="F1423" t="s">
        <v>1849</v>
      </c>
      <c r="G1423" t="s">
        <v>23</v>
      </c>
      <c r="H1423" s="10">
        <v>2</v>
      </c>
      <c r="I1423" t="s">
        <v>24</v>
      </c>
    </row>
    <row r="1424" spans="1:11" x14ac:dyDescent="0.2">
      <c r="A1424" t="s">
        <v>67</v>
      </c>
      <c r="B1424" t="s">
        <v>364</v>
      </c>
      <c r="C1424" t="s">
        <v>65</v>
      </c>
      <c r="D1424" t="s">
        <v>65</v>
      </c>
      <c r="E1424" t="s">
        <v>66</v>
      </c>
      <c r="F1424" t="s">
        <v>66</v>
      </c>
      <c r="G1424" t="s">
        <v>23</v>
      </c>
      <c r="H1424" s="10">
        <v>2</v>
      </c>
      <c r="I1424" t="s">
        <v>24</v>
      </c>
    </row>
    <row r="1425" spans="1:9" x14ac:dyDescent="0.2">
      <c r="A1425" t="s">
        <v>67</v>
      </c>
      <c r="B1425" t="s">
        <v>364</v>
      </c>
      <c r="C1425" t="s">
        <v>121</v>
      </c>
      <c r="D1425" t="s">
        <v>121</v>
      </c>
      <c r="E1425" t="s">
        <v>113</v>
      </c>
      <c r="F1425" t="s">
        <v>1851</v>
      </c>
      <c r="G1425" t="s">
        <v>23</v>
      </c>
      <c r="H1425" s="10">
        <v>3</v>
      </c>
      <c r="I1425" t="s">
        <v>114</v>
      </c>
    </row>
    <row r="1426" spans="1:9" x14ac:dyDescent="0.2">
      <c r="A1426" t="s">
        <v>67</v>
      </c>
      <c r="B1426" t="s">
        <v>364</v>
      </c>
      <c r="C1426" t="s">
        <v>159</v>
      </c>
      <c r="D1426" t="s">
        <v>159</v>
      </c>
      <c r="E1426" t="s">
        <v>119</v>
      </c>
      <c r="F1426" t="s">
        <v>1852</v>
      </c>
      <c r="G1426" t="s">
        <v>23</v>
      </c>
      <c r="H1426" s="10">
        <v>4</v>
      </c>
      <c r="I1426" t="s">
        <v>120</v>
      </c>
    </row>
    <row r="1427" spans="1:9" x14ac:dyDescent="0.2">
      <c r="A1427" t="s">
        <v>67</v>
      </c>
      <c r="B1427" t="s">
        <v>364</v>
      </c>
      <c r="C1427" t="s">
        <v>265</v>
      </c>
      <c r="D1427" t="s">
        <v>265</v>
      </c>
      <c r="E1427" t="s">
        <v>119</v>
      </c>
      <c r="F1427" t="s">
        <v>1852</v>
      </c>
      <c r="G1427" t="s">
        <v>23</v>
      </c>
      <c r="H1427" s="10">
        <v>3</v>
      </c>
      <c r="I1427" t="s">
        <v>120</v>
      </c>
    </row>
    <row r="1428" spans="1:9" x14ac:dyDescent="0.2">
      <c r="A1428" t="s">
        <v>67</v>
      </c>
      <c r="B1428" t="s">
        <v>364</v>
      </c>
      <c r="C1428" t="s">
        <v>20</v>
      </c>
      <c r="D1428" t="s">
        <v>20</v>
      </c>
      <c r="F1428" t="s">
        <v>1848</v>
      </c>
      <c r="H1428" s="10">
        <v>9</v>
      </c>
    </row>
    <row r="1429" spans="1:9" x14ac:dyDescent="0.2">
      <c r="A1429" t="s">
        <v>67</v>
      </c>
      <c r="B1429" t="s">
        <v>364</v>
      </c>
      <c r="C1429" t="s">
        <v>215</v>
      </c>
      <c r="D1429" t="s">
        <v>215</v>
      </c>
      <c r="E1429" t="s">
        <v>216</v>
      </c>
      <c r="F1429" t="s">
        <v>1850</v>
      </c>
      <c r="G1429" t="s">
        <v>32</v>
      </c>
      <c r="H1429" s="10">
        <v>1</v>
      </c>
      <c r="I1429" t="s">
        <v>217</v>
      </c>
    </row>
    <row r="1430" spans="1:9" x14ac:dyDescent="0.2">
      <c r="A1430" t="s">
        <v>67</v>
      </c>
      <c r="B1430" t="s">
        <v>364</v>
      </c>
      <c r="C1430" t="s">
        <v>26</v>
      </c>
      <c r="D1430" t="s">
        <v>26</v>
      </c>
      <c r="E1430" t="s">
        <v>27</v>
      </c>
      <c r="F1430" t="s">
        <v>27</v>
      </c>
      <c r="G1430" t="s">
        <v>23</v>
      </c>
      <c r="H1430" s="10">
        <v>3</v>
      </c>
      <c r="I1430" t="s">
        <v>24</v>
      </c>
    </row>
    <row r="1431" spans="1:9" x14ac:dyDescent="0.2">
      <c r="A1431" t="s">
        <v>67</v>
      </c>
      <c r="B1431" t="s">
        <v>364</v>
      </c>
      <c r="C1431" t="s">
        <v>112</v>
      </c>
      <c r="D1431" t="s">
        <v>112</v>
      </c>
      <c r="E1431" t="s">
        <v>113</v>
      </c>
      <c r="F1431" t="s">
        <v>1851</v>
      </c>
      <c r="G1431" t="s">
        <v>23</v>
      </c>
      <c r="H1431" s="10">
        <v>2</v>
      </c>
      <c r="I1431" t="s">
        <v>114</v>
      </c>
    </row>
    <row r="1432" spans="1:9" x14ac:dyDescent="0.2">
      <c r="A1432" t="s">
        <v>68</v>
      </c>
      <c r="B1432" t="s">
        <v>364</v>
      </c>
      <c r="C1432" t="s">
        <v>17</v>
      </c>
      <c r="D1432" t="s">
        <v>17</v>
      </c>
      <c r="F1432" t="s">
        <v>1847</v>
      </c>
      <c r="H1432" s="10">
        <v>8</v>
      </c>
    </row>
    <row r="1433" spans="1:9" x14ac:dyDescent="0.2">
      <c r="A1433" t="s">
        <v>68</v>
      </c>
      <c r="B1433" t="s">
        <v>364</v>
      </c>
      <c r="C1433" t="s">
        <v>118</v>
      </c>
      <c r="D1433" t="s">
        <v>118</v>
      </c>
      <c r="E1433" t="s">
        <v>119</v>
      </c>
      <c r="F1433" t="s">
        <v>1852</v>
      </c>
      <c r="G1433" t="s">
        <v>23</v>
      </c>
      <c r="H1433" s="10">
        <v>4</v>
      </c>
      <c r="I1433" t="s">
        <v>120</v>
      </c>
    </row>
    <row r="1434" spans="1:9" x14ac:dyDescent="0.2">
      <c r="A1434" t="s">
        <v>68</v>
      </c>
      <c r="B1434" t="s">
        <v>364</v>
      </c>
      <c r="C1434" t="s">
        <v>19</v>
      </c>
      <c r="D1434" t="s">
        <v>19</v>
      </c>
      <c r="F1434" t="s">
        <v>1848</v>
      </c>
      <c r="H1434" s="10">
        <v>8</v>
      </c>
    </row>
    <row r="1435" spans="1:9" x14ac:dyDescent="0.2">
      <c r="A1435" t="s">
        <v>68</v>
      </c>
      <c r="B1435" t="s">
        <v>364</v>
      </c>
      <c r="C1435" t="s">
        <v>65</v>
      </c>
      <c r="D1435" t="s">
        <v>65</v>
      </c>
      <c r="E1435" t="s">
        <v>66</v>
      </c>
      <c r="F1435" t="s">
        <v>66</v>
      </c>
      <c r="G1435" t="s">
        <v>23</v>
      </c>
      <c r="H1435" s="10">
        <v>3</v>
      </c>
      <c r="I1435" t="s">
        <v>24</v>
      </c>
    </row>
    <row r="1436" spans="1:9" x14ac:dyDescent="0.2">
      <c r="A1436" t="s">
        <v>68</v>
      </c>
      <c r="B1436" t="s">
        <v>364</v>
      </c>
      <c r="C1436" t="s">
        <v>121</v>
      </c>
      <c r="D1436" t="s">
        <v>121</v>
      </c>
      <c r="E1436" t="s">
        <v>113</v>
      </c>
      <c r="F1436" t="s">
        <v>1851</v>
      </c>
      <c r="G1436" t="s">
        <v>23</v>
      </c>
      <c r="H1436" s="10">
        <v>5</v>
      </c>
      <c r="I1436" t="s">
        <v>114</v>
      </c>
    </row>
    <row r="1437" spans="1:9" x14ac:dyDescent="0.2">
      <c r="A1437" t="s">
        <v>68</v>
      </c>
      <c r="B1437" t="s">
        <v>364</v>
      </c>
      <c r="C1437" t="s">
        <v>159</v>
      </c>
      <c r="D1437" t="s">
        <v>159</v>
      </c>
      <c r="E1437" t="s">
        <v>119</v>
      </c>
      <c r="F1437" t="s">
        <v>1852</v>
      </c>
      <c r="G1437" t="s">
        <v>23</v>
      </c>
      <c r="H1437" s="10">
        <v>1</v>
      </c>
      <c r="I1437" t="s">
        <v>120</v>
      </c>
    </row>
    <row r="1438" spans="1:9" x14ac:dyDescent="0.2">
      <c r="A1438" t="s">
        <v>68</v>
      </c>
      <c r="B1438" t="s">
        <v>364</v>
      </c>
      <c r="C1438" t="s">
        <v>208</v>
      </c>
      <c r="D1438" t="s">
        <v>208</v>
      </c>
      <c r="E1438" t="s">
        <v>27</v>
      </c>
      <c r="F1438" t="s">
        <v>27</v>
      </c>
      <c r="G1438" t="s">
        <v>23</v>
      </c>
      <c r="H1438" s="10">
        <v>3</v>
      </c>
      <c r="I1438" t="s">
        <v>24</v>
      </c>
    </row>
    <row r="1439" spans="1:9" x14ac:dyDescent="0.2">
      <c r="A1439" t="s">
        <v>68</v>
      </c>
      <c r="B1439" t="s">
        <v>364</v>
      </c>
      <c r="C1439" t="s">
        <v>40</v>
      </c>
      <c r="D1439" t="s">
        <v>40</v>
      </c>
      <c r="F1439" t="s">
        <v>1848</v>
      </c>
      <c r="H1439" s="10">
        <v>3</v>
      </c>
    </row>
    <row r="1440" spans="1:9" x14ac:dyDescent="0.2">
      <c r="A1440" t="s">
        <v>68</v>
      </c>
      <c r="B1440" t="s">
        <v>364</v>
      </c>
      <c r="C1440" t="s">
        <v>18</v>
      </c>
      <c r="D1440" t="s">
        <v>18</v>
      </c>
      <c r="F1440" t="s">
        <v>1848</v>
      </c>
      <c r="H1440" s="10">
        <v>13</v>
      </c>
    </row>
    <row r="1441" spans="1:11" x14ac:dyDescent="0.2">
      <c r="A1441" t="s">
        <v>69</v>
      </c>
      <c r="B1441" t="s">
        <v>364</v>
      </c>
      <c r="C1441" t="s">
        <v>17</v>
      </c>
      <c r="D1441" t="s">
        <v>17</v>
      </c>
      <c r="F1441" t="s">
        <v>1847</v>
      </c>
      <c r="H1441" s="10">
        <v>8</v>
      </c>
      <c r="K1441" t="s">
        <v>370</v>
      </c>
    </row>
    <row r="1442" spans="1:11" x14ac:dyDescent="0.2">
      <c r="A1442" t="s">
        <v>69</v>
      </c>
      <c r="B1442" t="s">
        <v>364</v>
      </c>
      <c r="C1442" t="s">
        <v>118</v>
      </c>
      <c r="D1442" t="s">
        <v>118</v>
      </c>
      <c r="E1442" t="s">
        <v>119</v>
      </c>
      <c r="F1442" t="s">
        <v>1852</v>
      </c>
      <c r="G1442" t="s">
        <v>23</v>
      </c>
      <c r="H1442" s="10">
        <v>8</v>
      </c>
      <c r="I1442" t="s">
        <v>120</v>
      </c>
    </row>
    <row r="1443" spans="1:11" x14ac:dyDescent="0.2">
      <c r="A1443" t="s">
        <v>69</v>
      </c>
      <c r="B1443" t="s">
        <v>364</v>
      </c>
      <c r="C1443" t="s">
        <v>121</v>
      </c>
      <c r="D1443" t="s">
        <v>121</v>
      </c>
      <c r="E1443" t="s">
        <v>113</v>
      </c>
      <c r="F1443" t="s">
        <v>1851</v>
      </c>
      <c r="G1443" t="s">
        <v>23</v>
      </c>
      <c r="H1443" s="10">
        <v>8</v>
      </c>
      <c r="I1443" t="s">
        <v>114</v>
      </c>
    </row>
    <row r="1444" spans="1:11" x14ac:dyDescent="0.2">
      <c r="A1444" t="s">
        <v>69</v>
      </c>
      <c r="B1444" t="s">
        <v>364</v>
      </c>
      <c r="C1444" t="s">
        <v>329</v>
      </c>
      <c r="D1444" t="s">
        <v>329</v>
      </c>
      <c r="E1444" t="s">
        <v>119</v>
      </c>
      <c r="F1444" t="s">
        <v>1852</v>
      </c>
      <c r="G1444" t="s">
        <v>23</v>
      </c>
      <c r="H1444" s="10">
        <v>2</v>
      </c>
      <c r="I1444" t="s">
        <v>120</v>
      </c>
    </row>
    <row r="1445" spans="1:11" x14ac:dyDescent="0.2">
      <c r="A1445" t="s">
        <v>69</v>
      </c>
      <c r="B1445" t="s">
        <v>364</v>
      </c>
      <c r="C1445" t="s">
        <v>33</v>
      </c>
      <c r="D1445" t="s">
        <v>33</v>
      </c>
      <c r="E1445" t="s">
        <v>45</v>
      </c>
      <c r="F1445" t="s">
        <v>1849</v>
      </c>
      <c r="G1445" t="s">
        <v>23</v>
      </c>
      <c r="H1445" s="10">
        <v>4</v>
      </c>
      <c r="I1445" t="s">
        <v>24</v>
      </c>
    </row>
    <row r="1446" spans="1:11" x14ac:dyDescent="0.2">
      <c r="A1446" t="s">
        <v>69</v>
      </c>
      <c r="B1446" t="s">
        <v>364</v>
      </c>
      <c r="C1446" t="s">
        <v>19</v>
      </c>
      <c r="D1446" t="s">
        <v>19</v>
      </c>
      <c r="F1446" t="s">
        <v>1848</v>
      </c>
      <c r="H1446" s="10">
        <v>5</v>
      </c>
    </row>
    <row r="1447" spans="1:11" x14ac:dyDescent="0.2">
      <c r="A1447" t="s">
        <v>69</v>
      </c>
      <c r="B1447" t="s">
        <v>364</v>
      </c>
      <c r="C1447" t="s">
        <v>213</v>
      </c>
      <c r="D1447" t="s">
        <v>213</v>
      </c>
      <c r="E1447" t="s">
        <v>59</v>
      </c>
      <c r="F1447" t="s">
        <v>59</v>
      </c>
      <c r="G1447" t="s">
        <v>23</v>
      </c>
      <c r="H1447" s="10">
        <v>2</v>
      </c>
      <c r="I1447" t="s">
        <v>24</v>
      </c>
    </row>
    <row r="1448" spans="1:11" x14ac:dyDescent="0.2">
      <c r="A1448" t="s">
        <v>69</v>
      </c>
      <c r="B1448" t="s">
        <v>364</v>
      </c>
      <c r="C1448" t="s">
        <v>371</v>
      </c>
      <c r="D1448" t="s">
        <v>371</v>
      </c>
      <c r="E1448" t="s">
        <v>45</v>
      </c>
      <c r="F1448" t="s">
        <v>1849</v>
      </c>
      <c r="G1448" t="s">
        <v>23</v>
      </c>
      <c r="H1448" s="10">
        <v>3</v>
      </c>
      <c r="I1448" t="s">
        <v>24</v>
      </c>
    </row>
    <row r="1449" spans="1:11" x14ac:dyDescent="0.2">
      <c r="A1449" t="s">
        <v>69</v>
      </c>
      <c r="B1449" t="s">
        <v>364</v>
      </c>
      <c r="C1449" t="s">
        <v>20</v>
      </c>
      <c r="D1449" t="s">
        <v>20</v>
      </c>
      <c r="F1449" t="s">
        <v>1848</v>
      </c>
      <c r="H1449" s="10">
        <v>3</v>
      </c>
    </row>
    <row r="1450" spans="1:11" x14ac:dyDescent="0.2">
      <c r="A1450" t="s">
        <v>69</v>
      </c>
      <c r="B1450" t="s">
        <v>364</v>
      </c>
      <c r="C1450" t="s">
        <v>380</v>
      </c>
      <c r="D1450" t="s">
        <v>380</v>
      </c>
      <c r="E1450" t="s">
        <v>59</v>
      </c>
      <c r="F1450" t="s">
        <v>59</v>
      </c>
      <c r="G1450" t="s">
        <v>23</v>
      </c>
      <c r="H1450" s="10">
        <v>2</v>
      </c>
      <c r="I1450" t="s">
        <v>24</v>
      </c>
    </row>
    <row r="1451" spans="1:11" x14ac:dyDescent="0.2">
      <c r="A1451" t="s">
        <v>69</v>
      </c>
      <c r="B1451" t="s">
        <v>364</v>
      </c>
      <c r="C1451" t="s">
        <v>18</v>
      </c>
      <c r="D1451" t="s">
        <v>18</v>
      </c>
      <c r="F1451" t="s">
        <v>1848</v>
      </c>
      <c r="H1451" s="10">
        <v>12</v>
      </c>
    </row>
    <row r="1452" spans="1:11" x14ac:dyDescent="0.2">
      <c r="A1452" t="s">
        <v>69</v>
      </c>
      <c r="B1452" t="s">
        <v>364</v>
      </c>
      <c r="C1452" t="s">
        <v>660</v>
      </c>
      <c r="D1452" t="s">
        <v>325</v>
      </c>
      <c r="E1452" t="s">
        <v>119</v>
      </c>
      <c r="F1452" t="s">
        <v>1852</v>
      </c>
      <c r="G1452" t="s">
        <v>23</v>
      </c>
      <c r="H1452" s="10">
        <v>4</v>
      </c>
      <c r="I1452" t="s">
        <v>120</v>
      </c>
    </row>
    <row r="1453" spans="1:11" x14ac:dyDescent="0.2">
      <c r="A1453" t="s">
        <v>69</v>
      </c>
      <c r="B1453" t="s">
        <v>364</v>
      </c>
      <c r="C1453" t="s">
        <v>215</v>
      </c>
      <c r="D1453" t="s">
        <v>215</v>
      </c>
      <c r="E1453" t="s">
        <v>216</v>
      </c>
      <c r="F1453" t="s">
        <v>1850</v>
      </c>
      <c r="G1453" t="s">
        <v>32</v>
      </c>
      <c r="H1453" s="10">
        <v>1</v>
      </c>
      <c r="I1453" t="s">
        <v>217</v>
      </c>
    </row>
    <row r="1454" spans="1:11" x14ac:dyDescent="0.2">
      <c r="A1454" t="s">
        <v>70</v>
      </c>
      <c r="B1454" t="s">
        <v>364</v>
      </c>
      <c r="C1454" t="s">
        <v>19</v>
      </c>
      <c r="D1454" t="s">
        <v>19</v>
      </c>
      <c r="F1454" t="s">
        <v>1848</v>
      </c>
      <c r="H1454" s="10">
        <v>9</v>
      </c>
    </row>
    <row r="1455" spans="1:11" x14ac:dyDescent="0.2">
      <c r="A1455" t="s">
        <v>70</v>
      </c>
      <c r="B1455" t="s">
        <v>364</v>
      </c>
      <c r="C1455" t="s">
        <v>112</v>
      </c>
      <c r="D1455" t="s">
        <v>112</v>
      </c>
      <c r="E1455" t="s">
        <v>113</v>
      </c>
      <c r="F1455" t="s">
        <v>1851</v>
      </c>
      <c r="G1455" t="s">
        <v>23</v>
      </c>
      <c r="H1455" s="10">
        <v>1</v>
      </c>
      <c r="I1455" t="s">
        <v>114</v>
      </c>
    </row>
    <row r="1456" spans="1:11" x14ac:dyDescent="0.2">
      <c r="A1456" t="s">
        <v>70</v>
      </c>
      <c r="B1456" t="s">
        <v>364</v>
      </c>
      <c r="C1456" t="s">
        <v>215</v>
      </c>
      <c r="D1456" t="s">
        <v>215</v>
      </c>
      <c r="E1456" t="s">
        <v>216</v>
      </c>
      <c r="F1456" t="s">
        <v>1850</v>
      </c>
      <c r="G1456" t="s">
        <v>32</v>
      </c>
      <c r="H1456" s="10">
        <v>2</v>
      </c>
      <c r="I1456" t="s">
        <v>217</v>
      </c>
    </row>
    <row r="1457" spans="1:9" x14ac:dyDescent="0.2">
      <c r="A1457" t="s">
        <v>70</v>
      </c>
      <c r="B1457" t="s">
        <v>364</v>
      </c>
      <c r="C1457" t="s">
        <v>121</v>
      </c>
      <c r="D1457" t="s">
        <v>121</v>
      </c>
      <c r="E1457" t="s">
        <v>113</v>
      </c>
      <c r="F1457" t="s">
        <v>1851</v>
      </c>
      <c r="G1457" t="s">
        <v>23</v>
      </c>
      <c r="H1457" s="10">
        <v>19</v>
      </c>
      <c r="I1457" t="s">
        <v>114</v>
      </c>
    </row>
    <row r="1458" spans="1:9" x14ac:dyDescent="0.2">
      <c r="A1458" t="s">
        <v>70</v>
      </c>
      <c r="B1458" t="s">
        <v>364</v>
      </c>
      <c r="C1458" t="s">
        <v>371</v>
      </c>
      <c r="D1458" t="s">
        <v>371</v>
      </c>
      <c r="E1458" t="s">
        <v>45</v>
      </c>
      <c r="F1458" t="s">
        <v>1849</v>
      </c>
      <c r="G1458" t="s">
        <v>23</v>
      </c>
      <c r="H1458" s="10">
        <v>7</v>
      </c>
      <c r="I1458" t="s">
        <v>24</v>
      </c>
    </row>
    <row r="1459" spans="1:9" x14ac:dyDescent="0.2">
      <c r="A1459" t="s">
        <v>70</v>
      </c>
      <c r="B1459" t="s">
        <v>364</v>
      </c>
      <c r="C1459" t="s">
        <v>118</v>
      </c>
      <c r="D1459" t="s">
        <v>118</v>
      </c>
      <c r="E1459" t="s">
        <v>119</v>
      </c>
      <c r="F1459" t="s">
        <v>1852</v>
      </c>
      <c r="G1459" t="s">
        <v>23</v>
      </c>
      <c r="H1459" s="10">
        <v>5</v>
      </c>
      <c r="I1459" t="s">
        <v>120</v>
      </c>
    </row>
    <row r="1460" spans="1:9" x14ac:dyDescent="0.2">
      <c r="A1460" t="s">
        <v>70</v>
      </c>
      <c r="B1460" t="s">
        <v>364</v>
      </c>
      <c r="C1460" t="s">
        <v>20</v>
      </c>
      <c r="D1460" t="s">
        <v>20</v>
      </c>
      <c r="F1460" t="s">
        <v>1848</v>
      </c>
      <c r="H1460" s="10">
        <v>4</v>
      </c>
    </row>
    <row r="1461" spans="1:9" x14ac:dyDescent="0.2">
      <c r="A1461" t="s">
        <v>70</v>
      </c>
      <c r="B1461" t="s">
        <v>364</v>
      </c>
      <c r="C1461" t="s">
        <v>28</v>
      </c>
      <c r="D1461" t="s">
        <v>28</v>
      </c>
      <c r="E1461" t="s">
        <v>30</v>
      </c>
      <c r="F1461" t="s">
        <v>1850</v>
      </c>
      <c r="G1461" t="s">
        <v>32</v>
      </c>
      <c r="H1461" s="10">
        <v>1</v>
      </c>
      <c r="I1461" t="s">
        <v>24</v>
      </c>
    </row>
    <row r="1462" spans="1:9" x14ac:dyDescent="0.2">
      <c r="A1462" t="s">
        <v>70</v>
      </c>
      <c r="B1462" t="s">
        <v>364</v>
      </c>
      <c r="C1462" t="s">
        <v>213</v>
      </c>
      <c r="D1462" t="s">
        <v>213</v>
      </c>
      <c r="E1462" t="s">
        <v>59</v>
      </c>
      <c r="F1462" t="s">
        <v>59</v>
      </c>
      <c r="G1462" t="s">
        <v>23</v>
      </c>
      <c r="H1462" s="10">
        <v>1</v>
      </c>
      <c r="I1462" t="s">
        <v>24</v>
      </c>
    </row>
    <row r="1463" spans="1:9" x14ac:dyDescent="0.2">
      <c r="A1463" t="s">
        <v>70</v>
      </c>
      <c r="B1463" t="s">
        <v>364</v>
      </c>
      <c r="C1463" t="s">
        <v>660</v>
      </c>
      <c r="D1463" t="s">
        <v>325</v>
      </c>
      <c r="E1463" t="s">
        <v>119</v>
      </c>
      <c r="F1463" t="s">
        <v>1852</v>
      </c>
      <c r="G1463" t="s">
        <v>23</v>
      </c>
      <c r="H1463" s="10">
        <v>1</v>
      </c>
      <c r="I1463" t="s">
        <v>120</v>
      </c>
    </row>
    <row r="1464" spans="1:9" x14ac:dyDescent="0.2">
      <c r="A1464" t="s">
        <v>70</v>
      </c>
      <c r="B1464" t="s">
        <v>364</v>
      </c>
      <c r="C1464" t="s">
        <v>33</v>
      </c>
      <c r="D1464" t="s">
        <v>33</v>
      </c>
      <c r="E1464" t="s">
        <v>45</v>
      </c>
      <c r="F1464" t="s">
        <v>1849</v>
      </c>
      <c r="G1464" t="s">
        <v>23</v>
      </c>
      <c r="H1464" s="10">
        <v>6</v>
      </c>
      <c r="I1464" t="s">
        <v>24</v>
      </c>
    </row>
    <row r="1465" spans="1:9" x14ac:dyDescent="0.2">
      <c r="A1465" t="s">
        <v>70</v>
      </c>
      <c r="B1465" t="s">
        <v>364</v>
      </c>
      <c r="C1465" t="s">
        <v>26</v>
      </c>
      <c r="D1465" t="s">
        <v>26</v>
      </c>
      <c r="E1465" t="s">
        <v>27</v>
      </c>
      <c r="F1465" t="s">
        <v>27</v>
      </c>
      <c r="G1465" t="s">
        <v>23</v>
      </c>
      <c r="H1465" s="10">
        <v>2</v>
      </c>
      <c r="I1465" t="s">
        <v>24</v>
      </c>
    </row>
    <row r="1466" spans="1:9" x14ac:dyDescent="0.2">
      <c r="A1466" t="s">
        <v>70</v>
      </c>
      <c r="B1466" t="s">
        <v>364</v>
      </c>
      <c r="C1466" t="s">
        <v>18</v>
      </c>
      <c r="D1466" t="s">
        <v>18</v>
      </c>
      <c r="F1466" t="s">
        <v>1848</v>
      </c>
      <c r="H1466" s="10">
        <v>8</v>
      </c>
    </row>
    <row r="1467" spans="1:9" x14ac:dyDescent="0.2">
      <c r="A1467" t="s">
        <v>71</v>
      </c>
      <c r="B1467" t="s">
        <v>364</v>
      </c>
      <c r="C1467" t="s">
        <v>18</v>
      </c>
      <c r="D1467" t="s">
        <v>18</v>
      </c>
      <c r="F1467" t="s">
        <v>1848</v>
      </c>
      <c r="H1467" s="10">
        <v>21</v>
      </c>
    </row>
    <row r="1468" spans="1:9" x14ac:dyDescent="0.2">
      <c r="A1468" t="s">
        <v>71</v>
      </c>
      <c r="B1468" t="s">
        <v>364</v>
      </c>
      <c r="C1468" t="s">
        <v>19</v>
      </c>
      <c r="D1468" t="s">
        <v>19</v>
      </c>
      <c r="F1468" t="s">
        <v>1848</v>
      </c>
      <c r="H1468" s="10">
        <v>8</v>
      </c>
    </row>
    <row r="1469" spans="1:9" x14ac:dyDescent="0.2">
      <c r="A1469" t="s">
        <v>71</v>
      </c>
      <c r="B1469" t="s">
        <v>364</v>
      </c>
      <c r="C1469" t="s">
        <v>121</v>
      </c>
      <c r="D1469" t="s">
        <v>121</v>
      </c>
      <c r="E1469" t="s">
        <v>113</v>
      </c>
      <c r="F1469" t="s">
        <v>1851</v>
      </c>
      <c r="G1469" t="s">
        <v>23</v>
      </c>
      <c r="H1469" s="10">
        <v>9</v>
      </c>
      <c r="I1469" t="s">
        <v>114</v>
      </c>
    </row>
    <row r="1470" spans="1:9" x14ac:dyDescent="0.2">
      <c r="A1470" t="s">
        <v>71</v>
      </c>
      <c r="B1470" t="s">
        <v>364</v>
      </c>
      <c r="C1470" t="s">
        <v>118</v>
      </c>
      <c r="D1470" t="s">
        <v>118</v>
      </c>
      <c r="E1470" t="s">
        <v>119</v>
      </c>
      <c r="F1470" t="s">
        <v>1852</v>
      </c>
      <c r="G1470" t="s">
        <v>23</v>
      </c>
      <c r="H1470" s="10">
        <v>3</v>
      </c>
      <c r="I1470" t="s">
        <v>120</v>
      </c>
    </row>
    <row r="1471" spans="1:9" x14ac:dyDescent="0.2">
      <c r="A1471" t="s">
        <v>71</v>
      </c>
      <c r="B1471" t="s">
        <v>364</v>
      </c>
      <c r="C1471" t="s">
        <v>117</v>
      </c>
      <c r="D1471" t="s">
        <v>117</v>
      </c>
      <c r="E1471" t="s">
        <v>27</v>
      </c>
      <c r="F1471" t="s">
        <v>27</v>
      </c>
      <c r="G1471" t="s">
        <v>23</v>
      </c>
      <c r="H1471" s="10">
        <v>4</v>
      </c>
      <c r="I1471" t="s">
        <v>24</v>
      </c>
    </row>
    <row r="1472" spans="1:9" x14ac:dyDescent="0.2">
      <c r="A1472" t="s">
        <v>71</v>
      </c>
      <c r="B1472" t="s">
        <v>364</v>
      </c>
      <c r="C1472" t="s">
        <v>112</v>
      </c>
      <c r="D1472" t="s">
        <v>112</v>
      </c>
      <c r="E1472" t="s">
        <v>113</v>
      </c>
      <c r="F1472" t="s">
        <v>1851</v>
      </c>
      <c r="G1472" t="s">
        <v>23</v>
      </c>
      <c r="H1472" s="10">
        <v>4</v>
      </c>
      <c r="I1472" t="s">
        <v>114</v>
      </c>
    </row>
    <row r="1473" spans="1:11" x14ac:dyDescent="0.2">
      <c r="A1473" t="s">
        <v>71</v>
      </c>
      <c r="B1473" t="s">
        <v>364</v>
      </c>
      <c r="C1473" t="s">
        <v>26</v>
      </c>
      <c r="D1473" t="s">
        <v>26</v>
      </c>
      <c r="E1473" t="s">
        <v>27</v>
      </c>
      <c r="F1473" t="s">
        <v>27</v>
      </c>
      <c r="G1473" t="s">
        <v>23</v>
      </c>
      <c r="H1473" s="10">
        <v>2</v>
      </c>
      <c r="I1473" t="s">
        <v>24</v>
      </c>
    </row>
    <row r="1474" spans="1:11" x14ac:dyDescent="0.2">
      <c r="A1474" t="s">
        <v>71</v>
      </c>
      <c r="B1474" t="s">
        <v>364</v>
      </c>
      <c r="C1474" t="s">
        <v>33</v>
      </c>
      <c r="D1474" t="s">
        <v>33</v>
      </c>
      <c r="E1474" t="s">
        <v>45</v>
      </c>
      <c r="F1474" t="s">
        <v>1849</v>
      </c>
      <c r="G1474" t="s">
        <v>23</v>
      </c>
      <c r="H1474" s="10">
        <v>2</v>
      </c>
      <c r="I1474" t="s">
        <v>24</v>
      </c>
    </row>
    <row r="1475" spans="1:11" x14ac:dyDescent="0.2">
      <c r="A1475" t="s">
        <v>71</v>
      </c>
      <c r="B1475" t="s">
        <v>364</v>
      </c>
      <c r="C1475" t="s">
        <v>329</v>
      </c>
      <c r="D1475" t="s">
        <v>329</v>
      </c>
      <c r="E1475" t="s">
        <v>119</v>
      </c>
      <c r="F1475" t="s">
        <v>1852</v>
      </c>
      <c r="G1475" t="s">
        <v>23</v>
      </c>
      <c r="H1475" s="10">
        <v>3</v>
      </c>
      <c r="I1475" t="s">
        <v>120</v>
      </c>
    </row>
    <row r="1476" spans="1:11" x14ac:dyDescent="0.2">
      <c r="A1476" t="s">
        <v>71</v>
      </c>
      <c r="B1476" t="s">
        <v>364</v>
      </c>
      <c r="C1476" t="s">
        <v>20</v>
      </c>
      <c r="D1476" t="s">
        <v>20</v>
      </c>
      <c r="F1476" t="s">
        <v>1848</v>
      </c>
      <c r="H1476" s="10">
        <v>4</v>
      </c>
    </row>
    <row r="1477" spans="1:11" x14ac:dyDescent="0.2">
      <c r="A1477" t="s">
        <v>72</v>
      </c>
      <c r="B1477" t="s">
        <v>364</v>
      </c>
      <c r="C1477" t="s">
        <v>17</v>
      </c>
      <c r="D1477" t="s">
        <v>17</v>
      </c>
      <c r="F1477" t="s">
        <v>1847</v>
      </c>
      <c r="H1477" s="10">
        <v>38</v>
      </c>
    </row>
    <row r="1478" spans="1:11" x14ac:dyDescent="0.2">
      <c r="A1478" t="s">
        <v>81</v>
      </c>
      <c r="B1478" t="s">
        <v>364</v>
      </c>
      <c r="C1478" t="s">
        <v>17</v>
      </c>
      <c r="D1478" t="s">
        <v>17</v>
      </c>
      <c r="F1478" t="s">
        <v>1847</v>
      </c>
      <c r="H1478" s="10">
        <v>38</v>
      </c>
    </row>
    <row r="1479" spans="1:11" x14ac:dyDescent="0.2">
      <c r="A1479" t="s">
        <v>84</v>
      </c>
      <c r="B1479" t="s">
        <v>364</v>
      </c>
      <c r="C1479" t="s">
        <v>17</v>
      </c>
      <c r="D1479" t="s">
        <v>17</v>
      </c>
      <c r="F1479" t="s">
        <v>1847</v>
      </c>
      <c r="H1479" s="10">
        <v>38</v>
      </c>
    </row>
    <row r="1480" spans="1:11" x14ac:dyDescent="0.2">
      <c r="A1480" t="s">
        <v>84</v>
      </c>
      <c r="B1480" t="s">
        <v>364</v>
      </c>
      <c r="C1480" t="s">
        <v>18</v>
      </c>
      <c r="D1480" t="s">
        <v>18</v>
      </c>
      <c r="F1480" t="s">
        <v>1848</v>
      </c>
      <c r="H1480" s="10">
        <v>8</v>
      </c>
    </row>
    <row r="1481" spans="1:11" x14ac:dyDescent="0.2">
      <c r="A1481" t="s">
        <v>89</v>
      </c>
      <c r="B1481" t="s">
        <v>364</v>
      </c>
      <c r="C1481" t="s">
        <v>17</v>
      </c>
      <c r="D1481" t="s">
        <v>17</v>
      </c>
      <c r="F1481" t="s">
        <v>1847</v>
      </c>
      <c r="H1481" s="10">
        <v>38</v>
      </c>
    </row>
    <row r="1482" spans="1:11" x14ac:dyDescent="0.2">
      <c r="A1482" t="s">
        <v>74</v>
      </c>
      <c r="B1482" t="s">
        <v>364</v>
      </c>
      <c r="C1482" t="s">
        <v>17</v>
      </c>
      <c r="D1482" t="s">
        <v>17</v>
      </c>
      <c r="F1482" t="s">
        <v>1847</v>
      </c>
      <c r="H1482" s="10">
        <v>8</v>
      </c>
      <c r="K1482" t="s">
        <v>370</v>
      </c>
    </row>
    <row r="1483" spans="1:11" x14ac:dyDescent="0.2">
      <c r="A1483" t="s">
        <v>74</v>
      </c>
      <c r="B1483" t="s">
        <v>364</v>
      </c>
      <c r="C1483" t="s">
        <v>18</v>
      </c>
      <c r="D1483" t="s">
        <v>18</v>
      </c>
      <c r="F1483" t="s">
        <v>1848</v>
      </c>
      <c r="H1483" s="10">
        <v>14</v>
      </c>
    </row>
    <row r="1484" spans="1:11" x14ac:dyDescent="0.2">
      <c r="A1484" t="s">
        <v>74</v>
      </c>
      <c r="B1484" t="s">
        <v>364</v>
      </c>
      <c r="C1484" t="s">
        <v>121</v>
      </c>
      <c r="D1484" t="s">
        <v>121</v>
      </c>
      <c r="E1484" t="s">
        <v>113</v>
      </c>
      <c r="F1484" t="s">
        <v>1851</v>
      </c>
      <c r="G1484" t="s">
        <v>23</v>
      </c>
      <c r="H1484" s="10">
        <v>5</v>
      </c>
      <c r="I1484" t="s">
        <v>114</v>
      </c>
    </row>
    <row r="1485" spans="1:11" x14ac:dyDescent="0.2">
      <c r="A1485" t="s">
        <v>74</v>
      </c>
      <c r="B1485" t="s">
        <v>364</v>
      </c>
      <c r="C1485" t="s">
        <v>329</v>
      </c>
      <c r="D1485" t="s">
        <v>329</v>
      </c>
      <c r="E1485" t="s">
        <v>119</v>
      </c>
      <c r="F1485" t="s">
        <v>1852</v>
      </c>
      <c r="G1485" t="s">
        <v>23</v>
      </c>
      <c r="H1485" s="10">
        <v>1</v>
      </c>
      <c r="I1485" t="s">
        <v>120</v>
      </c>
    </row>
    <row r="1486" spans="1:11" x14ac:dyDescent="0.2">
      <c r="A1486" t="s">
        <v>74</v>
      </c>
      <c r="B1486" t="s">
        <v>364</v>
      </c>
      <c r="C1486" t="s">
        <v>19</v>
      </c>
      <c r="D1486" t="s">
        <v>19</v>
      </c>
      <c r="F1486" t="s">
        <v>1848</v>
      </c>
      <c r="H1486" s="10">
        <v>12</v>
      </c>
    </row>
    <row r="1487" spans="1:11" x14ac:dyDescent="0.2">
      <c r="A1487" t="s">
        <v>74</v>
      </c>
      <c r="B1487" t="s">
        <v>364</v>
      </c>
      <c r="C1487" t="s">
        <v>265</v>
      </c>
      <c r="D1487" t="s">
        <v>265</v>
      </c>
      <c r="E1487" t="s">
        <v>119</v>
      </c>
      <c r="F1487" t="s">
        <v>1852</v>
      </c>
      <c r="G1487" t="s">
        <v>23</v>
      </c>
      <c r="H1487" s="10">
        <v>1</v>
      </c>
      <c r="I1487" t="s">
        <v>120</v>
      </c>
    </row>
    <row r="1488" spans="1:11" x14ac:dyDescent="0.2">
      <c r="A1488" t="s">
        <v>74</v>
      </c>
      <c r="B1488" t="s">
        <v>364</v>
      </c>
      <c r="C1488" t="s">
        <v>118</v>
      </c>
      <c r="D1488" t="s">
        <v>118</v>
      </c>
      <c r="E1488" t="s">
        <v>119</v>
      </c>
      <c r="F1488" t="s">
        <v>1852</v>
      </c>
      <c r="G1488" t="s">
        <v>23</v>
      </c>
      <c r="H1488" s="10">
        <v>1</v>
      </c>
      <c r="I1488" t="s">
        <v>120</v>
      </c>
    </row>
    <row r="1489" spans="1:11" x14ac:dyDescent="0.2">
      <c r="A1489" t="s">
        <v>74</v>
      </c>
      <c r="B1489" t="s">
        <v>364</v>
      </c>
      <c r="C1489" t="s">
        <v>33</v>
      </c>
      <c r="D1489" t="s">
        <v>33</v>
      </c>
      <c r="E1489" t="s">
        <v>45</v>
      </c>
      <c r="F1489" t="s">
        <v>1849</v>
      </c>
      <c r="G1489" t="s">
        <v>23</v>
      </c>
      <c r="H1489" s="10">
        <v>3</v>
      </c>
      <c r="I1489" t="s">
        <v>24</v>
      </c>
    </row>
    <row r="1490" spans="1:11" x14ac:dyDescent="0.2">
      <c r="A1490" t="s">
        <v>74</v>
      </c>
      <c r="B1490" t="s">
        <v>364</v>
      </c>
      <c r="C1490" t="s">
        <v>117</v>
      </c>
      <c r="D1490" t="s">
        <v>117</v>
      </c>
      <c r="E1490" t="s">
        <v>27</v>
      </c>
      <c r="F1490" t="s">
        <v>27</v>
      </c>
      <c r="G1490" t="s">
        <v>23</v>
      </c>
      <c r="H1490" s="10">
        <v>2</v>
      </c>
      <c r="I1490" t="s">
        <v>24</v>
      </c>
    </row>
    <row r="1491" spans="1:11" x14ac:dyDescent="0.2">
      <c r="A1491" t="s">
        <v>74</v>
      </c>
      <c r="B1491" t="s">
        <v>364</v>
      </c>
      <c r="C1491" t="s">
        <v>215</v>
      </c>
      <c r="D1491" t="s">
        <v>215</v>
      </c>
      <c r="E1491" t="s">
        <v>216</v>
      </c>
      <c r="F1491" t="s">
        <v>1850</v>
      </c>
      <c r="G1491" t="s">
        <v>32</v>
      </c>
      <c r="H1491" s="10">
        <v>1</v>
      </c>
      <c r="I1491" t="s">
        <v>217</v>
      </c>
    </row>
    <row r="1492" spans="1:11" x14ac:dyDescent="0.2">
      <c r="A1492" t="s">
        <v>74</v>
      </c>
      <c r="B1492" t="s">
        <v>364</v>
      </c>
      <c r="C1492" t="s">
        <v>26</v>
      </c>
      <c r="D1492" t="s">
        <v>26</v>
      </c>
      <c r="E1492" t="s">
        <v>27</v>
      </c>
      <c r="F1492" t="s">
        <v>27</v>
      </c>
      <c r="G1492" t="s">
        <v>23</v>
      </c>
      <c r="H1492" s="10">
        <v>1</v>
      </c>
      <c r="I1492" t="s">
        <v>24</v>
      </c>
    </row>
    <row r="1493" spans="1:11" x14ac:dyDescent="0.2">
      <c r="A1493" t="s">
        <v>74</v>
      </c>
      <c r="B1493" t="s">
        <v>364</v>
      </c>
      <c r="C1493" t="s">
        <v>208</v>
      </c>
      <c r="D1493" t="s">
        <v>208</v>
      </c>
      <c r="E1493" t="s">
        <v>27</v>
      </c>
      <c r="F1493" t="s">
        <v>27</v>
      </c>
      <c r="G1493" t="s">
        <v>23</v>
      </c>
      <c r="H1493" s="10">
        <v>2</v>
      </c>
      <c r="I1493" t="s">
        <v>24</v>
      </c>
    </row>
    <row r="1494" spans="1:11" x14ac:dyDescent="0.2">
      <c r="A1494" t="s">
        <v>74</v>
      </c>
      <c r="B1494" t="s">
        <v>364</v>
      </c>
      <c r="C1494" t="s">
        <v>20</v>
      </c>
      <c r="D1494" t="s">
        <v>20</v>
      </c>
      <c r="F1494" t="s">
        <v>1848</v>
      </c>
      <c r="H1494" s="10">
        <v>3</v>
      </c>
    </row>
    <row r="1495" spans="1:11" x14ac:dyDescent="0.2">
      <c r="A1495" t="s">
        <v>74</v>
      </c>
      <c r="B1495" t="s">
        <v>364</v>
      </c>
      <c r="C1495" t="s">
        <v>112</v>
      </c>
      <c r="D1495" t="s">
        <v>112</v>
      </c>
      <c r="E1495" t="s">
        <v>113</v>
      </c>
      <c r="F1495" t="s">
        <v>1851</v>
      </c>
      <c r="G1495" t="s">
        <v>23</v>
      </c>
      <c r="H1495" s="10">
        <v>5</v>
      </c>
      <c r="I1495" t="s">
        <v>114</v>
      </c>
    </row>
    <row r="1496" spans="1:11" x14ac:dyDescent="0.2">
      <c r="A1496" t="s">
        <v>74</v>
      </c>
      <c r="B1496" t="s">
        <v>364</v>
      </c>
      <c r="C1496" t="s">
        <v>159</v>
      </c>
      <c r="D1496" t="s">
        <v>159</v>
      </c>
      <c r="E1496" t="s">
        <v>119</v>
      </c>
      <c r="F1496" t="s">
        <v>1852</v>
      </c>
      <c r="G1496" t="s">
        <v>23</v>
      </c>
      <c r="H1496" s="10">
        <v>2</v>
      </c>
      <c r="I1496" t="s">
        <v>120</v>
      </c>
    </row>
    <row r="1497" spans="1:11" x14ac:dyDescent="0.2">
      <c r="A1497" t="s">
        <v>75</v>
      </c>
      <c r="B1497" t="s">
        <v>364</v>
      </c>
      <c r="C1497" t="s">
        <v>17</v>
      </c>
      <c r="D1497" t="s">
        <v>17</v>
      </c>
      <c r="F1497" t="s">
        <v>1847</v>
      </c>
      <c r="H1497" s="10">
        <v>8</v>
      </c>
      <c r="K1497" t="s">
        <v>124</v>
      </c>
    </row>
    <row r="1498" spans="1:11" x14ac:dyDescent="0.2">
      <c r="A1498" t="s">
        <v>75</v>
      </c>
      <c r="B1498" t="s">
        <v>364</v>
      </c>
      <c r="C1498" t="s">
        <v>159</v>
      </c>
      <c r="D1498" t="s">
        <v>159</v>
      </c>
      <c r="E1498" t="s">
        <v>119</v>
      </c>
      <c r="F1498" t="s">
        <v>1852</v>
      </c>
      <c r="G1498" t="s">
        <v>23</v>
      </c>
      <c r="H1498" s="10">
        <v>2</v>
      </c>
      <c r="I1498" t="s">
        <v>120</v>
      </c>
    </row>
    <row r="1499" spans="1:11" x14ac:dyDescent="0.2">
      <c r="A1499" t="s">
        <v>75</v>
      </c>
      <c r="B1499" t="s">
        <v>364</v>
      </c>
      <c r="C1499" t="s">
        <v>112</v>
      </c>
      <c r="D1499" t="s">
        <v>112</v>
      </c>
      <c r="E1499" t="s">
        <v>113</v>
      </c>
      <c r="F1499" t="s">
        <v>1851</v>
      </c>
      <c r="G1499" t="s">
        <v>23</v>
      </c>
      <c r="H1499" s="10">
        <v>10</v>
      </c>
      <c r="I1499" t="s">
        <v>114</v>
      </c>
    </row>
    <row r="1500" spans="1:11" x14ac:dyDescent="0.2">
      <c r="A1500" t="s">
        <v>75</v>
      </c>
      <c r="B1500" t="s">
        <v>364</v>
      </c>
      <c r="C1500" t="s">
        <v>208</v>
      </c>
      <c r="D1500" t="s">
        <v>208</v>
      </c>
      <c r="E1500" t="s">
        <v>27</v>
      </c>
      <c r="F1500" t="s">
        <v>27</v>
      </c>
      <c r="G1500" t="s">
        <v>23</v>
      </c>
      <c r="H1500" s="10">
        <v>1</v>
      </c>
      <c r="I1500" t="s">
        <v>24</v>
      </c>
    </row>
    <row r="1501" spans="1:11" x14ac:dyDescent="0.2">
      <c r="A1501" t="s">
        <v>75</v>
      </c>
      <c r="B1501" t="s">
        <v>364</v>
      </c>
      <c r="C1501" t="s">
        <v>141</v>
      </c>
      <c r="D1501" t="s">
        <v>141</v>
      </c>
      <c r="E1501" t="s">
        <v>119</v>
      </c>
      <c r="F1501" t="s">
        <v>1852</v>
      </c>
      <c r="G1501" t="s">
        <v>23</v>
      </c>
      <c r="H1501" s="10">
        <v>3</v>
      </c>
      <c r="I1501" t="s">
        <v>120</v>
      </c>
    </row>
    <row r="1502" spans="1:11" x14ac:dyDescent="0.2">
      <c r="A1502" t="s">
        <v>75</v>
      </c>
      <c r="B1502" t="s">
        <v>364</v>
      </c>
      <c r="C1502" t="s">
        <v>46</v>
      </c>
      <c r="D1502" t="s">
        <v>46</v>
      </c>
      <c r="F1502" t="s">
        <v>1848</v>
      </c>
      <c r="H1502" s="10">
        <v>2</v>
      </c>
    </row>
    <row r="1503" spans="1:11" x14ac:dyDescent="0.2">
      <c r="A1503" t="s">
        <v>75</v>
      </c>
      <c r="B1503" t="s">
        <v>364</v>
      </c>
      <c r="C1503" t="s">
        <v>33</v>
      </c>
      <c r="D1503" t="s">
        <v>33</v>
      </c>
      <c r="E1503" t="s">
        <v>45</v>
      </c>
      <c r="F1503" t="s">
        <v>1849</v>
      </c>
      <c r="G1503" t="s">
        <v>23</v>
      </c>
      <c r="H1503" s="10">
        <v>3</v>
      </c>
      <c r="I1503" t="s">
        <v>24</v>
      </c>
    </row>
    <row r="1504" spans="1:11" x14ac:dyDescent="0.2">
      <c r="A1504" t="s">
        <v>75</v>
      </c>
      <c r="B1504" t="s">
        <v>364</v>
      </c>
      <c r="C1504" t="s">
        <v>215</v>
      </c>
      <c r="D1504" t="s">
        <v>215</v>
      </c>
      <c r="E1504" t="s">
        <v>216</v>
      </c>
      <c r="F1504" t="s">
        <v>1850</v>
      </c>
      <c r="G1504" t="s">
        <v>32</v>
      </c>
      <c r="H1504" s="10">
        <v>9</v>
      </c>
      <c r="I1504" t="s">
        <v>217</v>
      </c>
    </row>
    <row r="1505" spans="1:9" x14ac:dyDescent="0.2">
      <c r="A1505" t="s">
        <v>75</v>
      </c>
      <c r="B1505" t="s">
        <v>364</v>
      </c>
      <c r="C1505" t="s">
        <v>660</v>
      </c>
      <c r="D1505" t="s">
        <v>325</v>
      </c>
      <c r="E1505" t="s">
        <v>119</v>
      </c>
      <c r="F1505" t="s">
        <v>1852</v>
      </c>
      <c r="G1505" t="s">
        <v>23</v>
      </c>
      <c r="H1505" s="10">
        <v>1</v>
      </c>
      <c r="I1505" t="s">
        <v>120</v>
      </c>
    </row>
    <row r="1506" spans="1:9" x14ac:dyDescent="0.2">
      <c r="A1506" t="s">
        <v>75</v>
      </c>
      <c r="B1506" t="s">
        <v>364</v>
      </c>
      <c r="C1506" t="s">
        <v>19</v>
      </c>
      <c r="D1506" t="s">
        <v>19</v>
      </c>
      <c r="F1506" t="s">
        <v>1848</v>
      </c>
      <c r="H1506" s="10">
        <v>4</v>
      </c>
    </row>
    <row r="1507" spans="1:9" x14ac:dyDescent="0.2">
      <c r="A1507" t="s">
        <v>75</v>
      </c>
      <c r="B1507" t="s">
        <v>364</v>
      </c>
      <c r="C1507" t="s">
        <v>20</v>
      </c>
      <c r="D1507" t="s">
        <v>20</v>
      </c>
      <c r="F1507" t="s">
        <v>1848</v>
      </c>
      <c r="H1507" s="10">
        <v>2</v>
      </c>
    </row>
    <row r="1508" spans="1:9" x14ac:dyDescent="0.2">
      <c r="A1508" t="s">
        <v>75</v>
      </c>
      <c r="B1508" t="s">
        <v>364</v>
      </c>
      <c r="C1508" t="s">
        <v>18</v>
      </c>
      <c r="D1508" t="s">
        <v>18</v>
      </c>
      <c r="F1508" t="s">
        <v>1848</v>
      </c>
      <c r="H1508" s="10">
        <v>7</v>
      </c>
    </row>
    <row r="1509" spans="1:9" x14ac:dyDescent="0.2">
      <c r="A1509" t="s">
        <v>75</v>
      </c>
      <c r="B1509" t="s">
        <v>364</v>
      </c>
      <c r="C1509" t="s">
        <v>40</v>
      </c>
      <c r="D1509" t="s">
        <v>40</v>
      </c>
      <c r="F1509" t="s">
        <v>1848</v>
      </c>
      <c r="H1509" s="10">
        <v>1</v>
      </c>
    </row>
    <row r="1510" spans="1:9" x14ac:dyDescent="0.2">
      <c r="A1510" t="s">
        <v>75</v>
      </c>
      <c r="B1510" t="s">
        <v>364</v>
      </c>
      <c r="C1510" t="s">
        <v>121</v>
      </c>
      <c r="D1510" t="s">
        <v>121</v>
      </c>
      <c r="E1510" t="s">
        <v>113</v>
      </c>
      <c r="F1510" t="s">
        <v>1851</v>
      </c>
      <c r="G1510" t="s">
        <v>23</v>
      </c>
      <c r="H1510" s="10">
        <v>3</v>
      </c>
      <c r="I1510" t="s">
        <v>114</v>
      </c>
    </row>
    <row r="1511" spans="1:9" x14ac:dyDescent="0.2">
      <c r="A1511" t="s">
        <v>76</v>
      </c>
      <c r="B1511" t="s">
        <v>364</v>
      </c>
      <c r="C1511" t="s">
        <v>18</v>
      </c>
      <c r="D1511" t="s">
        <v>18</v>
      </c>
      <c r="F1511" t="s">
        <v>1848</v>
      </c>
      <c r="H1511" s="10">
        <v>15</v>
      </c>
    </row>
    <row r="1512" spans="1:9" x14ac:dyDescent="0.2">
      <c r="A1512" t="s">
        <v>76</v>
      </c>
      <c r="B1512" t="s">
        <v>364</v>
      </c>
      <c r="C1512" t="s">
        <v>19</v>
      </c>
      <c r="D1512" t="s">
        <v>19</v>
      </c>
      <c r="F1512" t="s">
        <v>1848</v>
      </c>
      <c r="H1512" s="10">
        <v>11</v>
      </c>
    </row>
    <row r="1513" spans="1:9" x14ac:dyDescent="0.2">
      <c r="A1513" t="s">
        <v>76</v>
      </c>
      <c r="B1513" t="s">
        <v>364</v>
      </c>
      <c r="C1513" t="s">
        <v>368</v>
      </c>
      <c r="D1513" t="s">
        <v>368</v>
      </c>
      <c r="E1513" t="s">
        <v>113</v>
      </c>
      <c r="F1513" t="s">
        <v>1851</v>
      </c>
      <c r="G1513" t="s">
        <v>23</v>
      </c>
      <c r="H1513" s="10">
        <v>9</v>
      </c>
      <c r="I1513" t="s">
        <v>114</v>
      </c>
    </row>
    <row r="1514" spans="1:9" x14ac:dyDescent="0.2">
      <c r="A1514" t="s">
        <v>76</v>
      </c>
      <c r="B1514" t="s">
        <v>364</v>
      </c>
      <c r="C1514" t="s">
        <v>159</v>
      </c>
      <c r="D1514" t="s">
        <v>159</v>
      </c>
      <c r="E1514" t="s">
        <v>119</v>
      </c>
      <c r="F1514" t="s">
        <v>1852</v>
      </c>
      <c r="G1514" t="s">
        <v>23</v>
      </c>
      <c r="H1514" s="10">
        <v>1</v>
      </c>
      <c r="I1514" t="s">
        <v>120</v>
      </c>
    </row>
    <row r="1515" spans="1:9" x14ac:dyDescent="0.2">
      <c r="A1515" t="s">
        <v>76</v>
      </c>
      <c r="B1515" t="s">
        <v>364</v>
      </c>
      <c r="C1515" t="s">
        <v>380</v>
      </c>
      <c r="D1515" t="s">
        <v>380</v>
      </c>
      <c r="E1515" t="s">
        <v>59</v>
      </c>
      <c r="F1515" t="s">
        <v>59</v>
      </c>
      <c r="G1515" t="s">
        <v>23</v>
      </c>
      <c r="H1515" s="10">
        <v>4</v>
      </c>
      <c r="I1515" t="s">
        <v>24</v>
      </c>
    </row>
    <row r="1516" spans="1:9" x14ac:dyDescent="0.2">
      <c r="A1516" t="s">
        <v>76</v>
      </c>
      <c r="B1516" t="s">
        <v>364</v>
      </c>
      <c r="C1516" t="s">
        <v>118</v>
      </c>
      <c r="D1516" t="s">
        <v>118</v>
      </c>
      <c r="E1516" t="s">
        <v>119</v>
      </c>
      <c r="F1516" t="s">
        <v>1852</v>
      </c>
      <c r="G1516" t="s">
        <v>23</v>
      </c>
      <c r="H1516" s="10">
        <v>2</v>
      </c>
      <c r="I1516" t="s">
        <v>120</v>
      </c>
    </row>
    <row r="1517" spans="1:9" x14ac:dyDescent="0.2">
      <c r="A1517" t="s">
        <v>76</v>
      </c>
      <c r="B1517" t="s">
        <v>364</v>
      </c>
      <c r="C1517" t="s">
        <v>213</v>
      </c>
      <c r="D1517" t="s">
        <v>213</v>
      </c>
      <c r="E1517" t="s">
        <v>59</v>
      </c>
      <c r="F1517" t="s">
        <v>59</v>
      </c>
      <c r="G1517" t="s">
        <v>23</v>
      </c>
      <c r="H1517" s="10">
        <v>5</v>
      </c>
      <c r="I1517" t="s">
        <v>24</v>
      </c>
    </row>
    <row r="1518" spans="1:9" x14ac:dyDescent="0.2">
      <c r="A1518" t="s">
        <v>76</v>
      </c>
      <c r="B1518" t="s">
        <v>364</v>
      </c>
      <c r="C1518" t="s">
        <v>112</v>
      </c>
      <c r="D1518" t="s">
        <v>112</v>
      </c>
      <c r="E1518" t="s">
        <v>113</v>
      </c>
      <c r="F1518" t="s">
        <v>1851</v>
      </c>
      <c r="G1518" t="s">
        <v>23</v>
      </c>
      <c r="H1518" s="10">
        <v>1</v>
      </c>
      <c r="I1518" t="s">
        <v>114</v>
      </c>
    </row>
    <row r="1519" spans="1:9" x14ac:dyDescent="0.2">
      <c r="A1519" t="s">
        <v>76</v>
      </c>
      <c r="B1519" t="s">
        <v>364</v>
      </c>
      <c r="C1519" t="s">
        <v>28</v>
      </c>
      <c r="D1519" t="s">
        <v>28</v>
      </c>
      <c r="E1519" t="s">
        <v>30</v>
      </c>
      <c r="F1519" t="s">
        <v>1850</v>
      </c>
      <c r="G1519" t="s">
        <v>32</v>
      </c>
      <c r="H1519" s="10">
        <v>1</v>
      </c>
      <c r="I1519" t="s">
        <v>24</v>
      </c>
    </row>
    <row r="1520" spans="1:9" x14ac:dyDescent="0.2">
      <c r="A1520" t="s">
        <v>76</v>
      </c>
      <c r="B1520" t="s">
        <v>364</v>
      </c>
      <c r="C1520" t="s">
        <v>208</v>
      </c>
      <c r="D1520" t="s">
        <v>208</v>
      </c>
      <c r="E1520" t="s">
        <v>27</v>
      </c>
      <c r="F1520" t="s">
        <v>27</v>
      </c>
      <c r="G1520" t="s">
        <v>23</v>
      </c>
      <c r="H1520" s="10">
        <v>1</v>
      </c>
      <c r="I1520" t="s">
        <v>24</v>
      </c>
    </row>
    <row r="1521" spans="1:11" x14ac:dyDescent="0.2">
      <c r="A1521" t="s">
        <v>76</v>
      </c>
      <c r="B1521" t="s">
        <v>364</v>
      </c>
      <c r="C1521" t="s">
        <v>20</v>
      </c>
      <c r="D1521" t="s">
        <v>20</v>
      </c>
      <c r="F1521" t="s">
        <v>1848</v>
      </c>
      <c r="H1521" s="10">
        <v>2</v>
      </c>
    </row>
    <row r="1522" spans="1:11" x14ac:dyDescent="0.2">
      <c r="A1522" t="s">
        <v>76</v>
      </c>
      <c r="B1522" t="s">
        <v>364</v>
      </c>
      <c r="C1522" t="s">
        <v>46</v>
      </c>
      <c r="D1522" t="s">
        <v>46</v>
      </c>
      <c r="F1522" t="s">
        <v>1848</v>
      </c>
      <c r="H1522" s="10">
        <v>3</v>
      </c>
    </row>
    <row r="1523" spans="1:11" x14ac:dyDescent="0.2">
      <c r="A1523" t="s">
        <v>77</v>
      </c>
      <c r="B1523" t="s">
        <v>364</v>
      </c>
      <c r="C1523" t="s">
        <v>17</v>
      </c>
      <c r="D1523" t="s">
        <v>17</v>
      </c>
      <c r="F1523" t="s">
        <v>1847</v>
      </c>
      <c r="H1523" s="10">
        <v>8</v>
      </c>
      <c r="K1523" t="s">
        <v>370</v>
      </c>
    </row>
    <row r="1524" spans="1:11" x14ac:dyDescent="0.2">
      <c r="A1524" t="s">
        <v>77</v>
      </c>
      <c r="B1524" t="s">
        <v>364</v>
      </c>
      <c r="C1524" t="s">
        <v>18</v>
      </c>
      <c r="D1524" t="s">
        <v>18</v>
      </c>
      <c r="F1524" t="s">
        <v>1848</v>
      </c>
      <c r="H1524" s="10">
        <v>20</v>
      </c>
    </row>
    <row r="1525" spans="1:11" x14ac:dyDescent="0.2">
      <c r="A1525" t="s">
        <v>77</v>
      </c>
      <c r="B1525" t="s">
        <v>364</v>
      </c>
      <c r="C1525" t="s">
        <v>20</v>
      </c>
      <c r="D1525" t="s">
        <v>20</v>
      </c>
      <c r="F1525" t="s">
        <v>1848</v>
      </c>
      <c r="H1525" s="10">
        <v>5</v>
      </c>
    </row>
    <row r="1526" spans="1:11" x14ac:dyDescent="0.2">
      <c r="A1526" t="s">
        <v>77</v>
      </c>
      <c r="B1526" t="s">
        <v>364</v>
      </c>
      <c r="C1526" t="s">
        <v>279</v>
      </c>
      <c r="D1526" t="s">
        <v>279</v>
      </c>
      <c r="E1526" t="s">
        <v>45</v>
      </c>
      <c r="F1526" t="s">
        <v>1849</v>
      </c>
      <c r="G1526" t="s">
        <v>23</v>
      </c>
      <c r="H1526" s="10">
        <v>4</v>
      </c>
      <c r="I1526" t="s">
        <v>24</v>
      </c>
    </row>
    <row r="1527" spans="1:11" x14ac:dyDescent="0.2">
      <c r="A1527" t="s">
        <v>77</v>
      </c>
      <c r="B1527" t="s">
        <v>364</v>
      </c>
      <c r="C1527" t="s">
        <v>19</v>
      </c>
      <c r="D1527" t="s">
        <v>19</v>
      </c>
      <c r="F1527" t="s">
        <v>1848</v>
      </c>
      <c r="H1527" s="10">
        <v>10</v>
      </c>
    </row>
    <row r="1528" spans="1:11" x14ac:dyDescent="0.2">
      <c r="A1528" t="s">
        <v>77</v>
      </c>
      <c r="B1528" t="s">
        <v>364</v>
      </c>
      <c r="C1528" t="s">
        <v>380</v>
      </c>
      <c r="D1528" t="s">
        <v>380</v>
      </c>
      <c r="E1528" t="s">
        <v>59</v>
      </c>
      <c r="F1528" t="s">
        <v>59</v>
      </c>
      <c r="G1528" t="s">
        <v>23</v>
      </c>
      <c r="H1528" s="10">
        <v>3</v>
      </c>
      <c r="I1528" t="s">
        <v>24</v>
      </c>
    </row>
    <row r="1529" spans="1:11" x14ac:dyDescent="0.2">
      <c r="A1529" t="s">
        <v>77</v>
      </c>
      <c r="B1529" t="s">
        <v>364</v>
      </c>
      <c r="C1529" t="s">
        <v>118</v>
      </c>
      <c r="D1529" t="s">
        <v>118</v>
      </c>
      <c r="E1529" t="s">
        <v>119</v>
      </c>
      <c r="F1529" t="s">
        <v>1852</v>
      </c>
      <c r="G1529" t="s">
        <v>23</v>
      </c>
      <c r="H1529" s="10">
        <v>7</v>
      </c>
      <c r="I1529" t="s">
        <v>120</v>
      </c>
    </row>
    <row r="1530" spans="1:11" x14ac:dyDescent="0.2">
      <c r="A1530" t="s">
        <v>77</v>
      </c>
      <c r="B1530" t="s">
        <v>364</v>
      </c>
      <c r="C1530" t="s">
        <v>26</v>
      </c>
      <c r="D1530" t="s">
        <v>26</v>
      </c>
      <c r="E1530" t="s">
        <v>27</v>
      </c>
      <c r="F1530" t="s">
        <v>27</v>
      </c>
      <c r="G1530" t="s">
        <v>23</v>
      </c>
      <c r="H1530" s="10">
        <v>2</v>
      </c>
      <c r="I1530" t="s">
        <v>24</v>
      </c>
    </row>
    <row r="1531" spans="1:11" x14ac:dyDescent="0.2">
      <c r="A1531" t="s">
        <v>77</v>
      </c>
      <c r="B1531" t="s">
        <v>364</v>
      </c>
      <c r="C1531" t="s">
        <v>28</v>
      </c>
      <c r="D1531" t="s">
        <v>28</v>
      </c>
      <c r="E1531" t="s">
        <v>30</v>
      </c>
      <c r="F1531" t="s">
        <v>1850</v>
      </c>
      <c r="G1531" t="s">
        <v>32</v>
      </c>
      <c r="H1531" s="10">
        <v>2</v>
      </c>
      <c r="I1531" t="s">
        <v>24</v>
      </c>
    </row>
    <row r="1532" spans="1:11" x14ac:dyDescent="0.2">
      <c r="A1532" t="s">
        <v>77</v>
      </c>
      <c r="B1532" t="s">
        <v>364</v>
      </c>
      <c r="C1532" t="s">
        <v>254</v>
      </c>
      <c r="D1532" t="s">
        <v>254</v>
      </c>
      <c r="E1532" t="s">
        <v>255</v>
      </c>
      <c r="F1532" t="s">
        <v>1850</v>
      </c>
      <c r="G1532" t="s">
        <v>145</v>
      </c>
      <c r="H1532" s="10">
        <v>1</v>
      </c>
      <c r="I1532" t="s">
        <v>24</v>
      </c>
    </row>
    <row r="1533" spans="1:11" x14ac:dyDescent="0.2">
      <c r="A1533" t="s">
        <v>77</v>
      </c>
      <c r="B1533" t="s">
        <v>364</v>
      </c>
      <c r="C1533" t="s">
        <v>380</v>
      </c>
      <c r="D1533" t="s">
        <v>380</v>
      </c>
      <c r="E1533" t="s">
        <v>59</v>
      </c>
      <c r="F1533" t="s">
        <v>59</v>
      </c>
      <c r="G1533" t="s">
        <v>23</v>
      </c>
      <c r="H1533" s="10">
        <v>4</v>
      </c>
      <c r="I1533" t="s">
        <v>24</v>
      </c>
    </row>
    <row r="1534" spans="1:11" x14ac:dyDescent="0.2">
      <c r="A1534" t="s">
        <v>77</v>
      </c>
      <c r="B1534" t="s">
        <v>364</v>
      </c>
      <c r="C1534" t="s">
        <v>215</v>
      </c>
      <c r="D1534" t="s">
        <v>215</v>
      </c>
      <c r="E1534" t="s">
        <v>216</v>
      </c>
      <c r="F1534" t="s">
        <v>1850</v>
      </c>
      <c r="G1534" t="s">
        <v>32</v>
      </c>
      <c r="H1534" s="10">
        <v>2</v>
      </c>
      <c r="I1534" t="s">
        <v>217</v>
      </c>
    </row>
    <row r="1535" spans="1:11" x14ac:dyDescent="0.2">
      <c r="A1535" t="s">
        <v>77</v>
      </c>
      <c r="B1535" t="s">
        <v>364</v>
      </c>
      <c r="C1535" t="s">
        <v>660</v>
      </c>
      <c r="D1535" t="s">
        <v>325</v>
      </c>
      <c r="E1535" t="s">
        <v>119</v>
      </c>
      <c r="F1535" t="s">
        <v>1852</v>
      </c>
      <c r="G1535" t="s">
        <v>23</v>
      </c>
      <c r="H1535" s="10">
        <v>2</v>
      </c>
      <c r="I1535" t="s">
        <v>120</v>
      </c>
    </row>
    <row r="1536" spans="1:11" x14ac:dyDescent="0.2">
      <c r="A1536" t="s">
        <v>77</v>
      </c>
      <c r="B1536" t="s">
        <v>364</v>
      </c>
      <c r="C1536" t="s">
        <v>213</v>
      </c>
      <c r="D1536" t="s">
        <v>213</v>
      </c>
      <c r="E1536" t="s">
        <v>59</v>
      </c>
      <c r="F1536" t="s">
        <v>59</v>
      </c>
      <c r="G1536" t="s">
        <v>23</v>
      </c>
      <c r="H1536" s="10">
        <v>3</v>
      </c>
      <c r="I1536" t="s">
        <v>24</v>
      </c>
    </row>
    <row r="1537" spans="1:9" x14ac:dyDescent="0.2">
      <c r="A1537" t="s">
        <v>77</v>
      </c>
      <c r="B1537" t="s">
        <v>364</v>
      </c>
      <c r="C1537" t="s">
        <v>208</v>
      </c>
      <c r="D1537" t="s">
        <v>208</v>
      </c>
      <c r="E1537" t="s">
        <v>27</v>
      </c>
      <c r="F1537" t="s">
        <v>27</v>
      </c>
      <c r="G1537" t="s">
        <v>23</v>
      </c>
      <c r="H1537" s="10">
        <v>2</v>
      </c>
      <c r="I1537" t="s">
        <v>24</v>
      </c>
    </row>
    <row r="1538" spans="1:9" x14ac:dyDescent="0.2">
      <c r="A1538" t="s">
        <v>78</v>
      </c>
      <c r="B1538" t="s">
        <v>364</v>
      </c>
      <c r="C1538" t="s">
        <v>19</v>
      </c>
      <c r="D1538" t="s">
        <v>19</v>
      </c>
      <c r="F1538" t="s">
        <v>1848</v>
      </c>
      <c r="H1538" s="10">
        <v>14</v>
      </c>
    </row>
    <row r="1539" spans="1:9" x14ac:dyDescent="0.2">
      <c r="A1539" t="s">
        <v>78</v>
      </c>
      <c r="B1539" t="s">
        <v>364</v>
      </c>
      <c r="C1539" t="s">
        <v>159</v>
      </c>
      <c r="D1539" t="s">
        <v>159</v>
      </c>
      <c r="E1539" t="s">
        <v>119</v>
      </c>
      <c r="F1539" t="s">
        <v>1852</v>
      </c>
      <c r="G1539" t="s">
        <v>23</v>
      </c>
      <c r="H1539" s="10">
        <v>3</v>
      </c>
      <c r="I1539" t="s">
        <v>120</v>
      </c>
    </row>
    <row r="1540" spans="1:9" x14ac:dyDescent="0.2">
      <c r="A1540" t="s">
        <v>78</v>
      </c>
      <c r="B1540" t="s">
        <v>364</v>
      </c>
      <c r="C1540" t="s">
        <v>368</v>
      </c>
      <c r="D1540" t="s">
        <v>368</v>
      </c>
      <c r="E1540" t="s">
        <v>113</v>
      </c>
      <c r="F1540" t="s">
        <v>1851</v>
      </c>
      <c r="G1540" t="s">
        <v>23</v>
      </c>
      <c r="H1540" s="10">
        <v>1</v>
      </c>
      <c r="I1540" t="s">
        <v>114</v>
      </c>
    </row>
    <row r="1541" spans="1:9" x14ac:dyDescent="0.2">
      <c r="A1541" t="s">
        <v>78</v>
      </c>
      <c r="B1541" t="s">
        <v>364</v>
      </c>
      <c r="C1541" t="s">
        <v>18</v>
      </c>
      <c r="D1541" t="s">
        <v>18</v>
      </c>
      <c r="F1541" t="s">
        <v>1848</v>
      </c>
      <c r="H1541" s="10">
        <v>14</v>
      </c>
    </row>
    <row r="1542" spans="1:9" x14ac:dyDescent="0.2">
      <c r="A1542" t="s">
        <v>78</v>
      </c>
      <c r="B1542" t="s">
        <v>364</v>
      </c>
      <c r="C1542" t="s">
        <v>20</v>
      </c>
      <c r="D1542" t="s">
        <v>20</v>
      </c>
      <c r="F1542" t="s">
        <v>1848</v>
      </c>
      <c r="H1542" s="10">
        <v>7</v>
      </c>
    </row>
    <row r="1543" spans="1:9" x14ac:dyDescent="0.2">
      <c r="A1543" t="s">
        <v>78</v>
      </c>
      <c r="B1543" t="s">
        <v>364</v>
      </c>
      <c r="C1543" t="s">
        <v>660</v>
      </c>
      <c r="D1543" t="s">
        <v>325</v>
      </c>
      <c r="E1543" t="s">
        <v>119</v>
      </c>
      <c r="F1543" t="s">
        <v>1852</v>
      </c>
      <c r="G1543" t="s">
        <v>23</v>
      </c>
      <c r="H1543" s="10">
        <v>3</v>
      </c>
      <c r="I1543" t="s">
        <v>120</v>
      </c>
    </row>
    <row r="1544" spans="1:9" x14ac:dyDescent="0.2">
      <c r="A1544" t="s">
        <v>78</v>
      </c>
      <c r="B1544" t="s">
        <v>364</v>
      </c>
      <c r="C1544" t="s">
        <v>58</v>
      </c>
      <c r="D1544" t="s">
        <v>58</v>
      </c>
      <c r="E1544" t="s">
        <v>59</v>
      </c>
      <c r="F1544" t="s">
        <v>59</v>
      </c>
      <c r="G1544" t="s">
        <v>23</v>
      </c>
      <c r="H1544" s="10">
        <v>2</v>
      </c>
      <c r="I1544" t="s">
        <v>24</v>
      </c>
    </row>
    <row r="1545" spans="1:9" x14ac:dyDescent="0.2">
      <c r="A1545" t="s">
        <v>78</v>
      </c>
      <c r="B1545" t="s">
        <v>364</v>
      </c>
      <c r="C1545" t="s">
        <v>121</v>
      </c>
      <c r="D1545" t="s">
        <v>121</v>
      </c>
      <c r="E1545" t="s">
        <v>113</v>
      </c>
      <c r="F1545" t="s">
        <v>1851</v>
      </c>
      <c r="G1545" t="s">
        <v>23</v>
      </c>
      <c r="H1545" s="10">
        <v>5</v>
      </c>
      <c r="I1545" t="s">
        <v>114</v>
      </c>
    </row>
    <row r="1546" spans="1:9" x14ac:dyDescent="0.2">
      <c r="A1546" t="s">
        <v>78</v>
      </c>
      <c r="B1546" t="s">
        <v>364</v>
      </c>
      <c r="C1546" t="s">
        <v>40</v>
      </c>
      <c r="D1546" t="s">
        <v>40</v>
      </c>
      <c r="F1546" t="s">
        <v>1848</v>
      </c>
      <c r="H1546" s="10">
        <v>3</v>
      </c>
    </row>
    <row r="1547" spans="1:9" x14ac:dyDescent="0.2">
      <c r="A1547" t="s">
        <v>78</v>
      </c>
      <c r="B1547" t="s">
        <v>364</v>
      </c>
      <c r="C1547" t="s">
        <v>254</v>
      </c>
      <c r="D1547" t="s">
        <v>254</v>
      </c>
      <c r="E1547" t="s">
        <v>255</v>
      </c>
      <c r="F1547" t="s">
        <v>1850</v>
      </c>
      <c r="G1547" t="s">
        <v>145</v>
      </c>
      <c r="H1547" s="10">
        <v>2</v>
      </c>
      <c r="I1547" t="s">
        <v>24</v>
      </c>
    </row>
    <row r="1548" spans="1:9" x14ac:dyDescent="0.2">
      <c r="A1548" t="s">
        <v>78</v>
      </c>
      <c r="B1548" t="s">
        <v>364</v>
      </c>
      <c r="C1548" t="s">
        <v>118</v>
      </c>
      <c r="D1548" t="s">
        <v>118</v>
      </c>
      <c r="E1548" t="s">
        <v>119</v>
      </c>
      <c r="F1548" t="s">
        <v>1852</v>
      </c>
      <c r="G1548" t="s">
        <v>23</v>
      </c>
      <c r="H1548" s="10">
        <v>10</v>
      </c>
      <c r="I1548" t="s">
        <v>120</v>
      </c>
    </row>
    <row r="1549" spans="1:9" x14ac:dyDescent="0.2">
      <c r="A1549" t="s">
        <v>78</v>
      </c>
      <c r="B1549" t="s">
        <v>364</v>
      </c>
      <c r="C1549" t="s">
        <v>28</v>
      </c>
      <c r="D1549" t="s">
        <v>28</v>
      </c>
      <c r="E1549" t="s">
        <v>30</v>
      </c>
      <c r="F1549" t="s">
        <v>1850</v>
      </c>
      <c r="G1549" t="s">
        <v>32</v>
      </c>
      <c r="H1549" s="10">
        <v>2</v>
      </c>
      <c r="I1549" t="s">
        <v>24</v>
      </c>
    </row>
    <row r="1550" spans="1:9" x14ac:dyDescent="0.2">
      <c r="A1550" t="s">
        <v>78</v>
      </c>
      <c r="B1550" t="s">
        <v>364</v>
      </c>
      <c r="C1550" t="s">
        <v>215</v>
      </c>
      <c r="D1550" t="s">
        <v>215</v>
      </c>
      <c r="E1550" t="s">
        <v>216</v>
      </c>
      <c r="F1550" t="s">
        <v>1850</v>
      </c>
      <c r="G1550" t="s">
        <v>32</v>
      </c>
      <c r="H1550" s="10">
        <v>1</v>
      </c>
      <c r="I1550" t="s">
        <v>217</v>
      </c>
    </row>
    <row r="1551" spans="1:9" x14ac:dyDescent="0.2">
      <c r="A1551" t="s">
        <v>78</v>
      </c>
      <c r="B1551" t="s">
        <v>364</v>
      </c>
      <c r="C1551" t="s">
        <v>112</v>
      </c>
      <c r="D1551" t="s">
        <v>112</v>
      </c>
      <c r="E1551" t="s">
        <v>113</v>
      </c>
      <c r="F1551" t="s">
        <v>1851</v>
      </c>
      <c r="G1551" t="s">
        <v>23</v>
      </c>
      <c r="H1551" s="10">
        <v>5</v>
      </c>
      <c r="I1551" t="s">
        <v>114</v>
      </c>
    </row>
    <row r="1552" spans="1:9" x14ac:dyDescent="0.2">
      <c r="A1552" t="s">
        <v>80</v>
      </c>
      <c r="B1552" t="s">
        <v>364</v>
      </c>
      <c r="C1552" t="s">
        <v>17</v>
      </c>
      <c r="D1552" t="s">
        <v>17</v>
      </c>
      <c r="F1552" t="s">
        <v>1847</v>
      </c>
      <c r="H1552" s="10">
        <v>4</v>
      </c>
    </row>
    <row r="1553" spans="1:9" x14ac:dyDescent="0.2">
      <c r="A1553" t="s">
        <v>80</v>
      </c>
      <c r="B1553" t="s">
        <v>364</v>
      </c>
      <c r="C1553" t="s">
        <v>19</v>
      </c>
      <c r="D1553" t="s">
        <v>19</v>
      </c>
      <c r="F1553" t="s">
        <v>1848</v>
      </c>
      <c r="H1553" s="10">
        <v>15</v>
      </c>
    </row>
    <row r="1554" spans="1:9" x14ac:dyDescent="0.2">
      <c r="A1554" t="s">
        <v>80</v>
      </c>
      <c r="B1554" t="s">
        <v>364</v>
      </c>
      <c r="C1554" t="s">
        <v>121</v>
      </c>
      <c r="D1554" t="s">
        <v>121</v>
      </c>
      <c r="E1554" t="s">
        <v>113</v>
      </c>
      <c r="F1554" t="s">
        <v>1851</v>
      </c>
      <c r="G1554" t="s">
        <v>23</v>
      </c>
      <c r="H1554" s="10">
        <v>1</v>
      </c>
      <c r="I1554" t="s">
        <v>114</v>
      </c>
    </row>
    <row r="1555" spans="1:9" x14ac:dyDescent="0.2">
      <c r="A1555" t="s">
        <v>80</v>
      </c>
      <c r="B1555" t="s">
        <v>364</v>
      </c>
      <c r="C1555" t="s">
        <v>33</v>
      </c>
      <c r="D1555" t="s">
        <v>33</v>
      </c>
      <c r="E1555" t="s">
        <v>45</v>
      </c>
      <c r="F1555" t="s">
        <v>1849</v>
      </c>
      <c r="G1555" t="s">
        <v>23</v>
      </c>
      <c r="H1555" s="10">
        <v>3</v>
      </c>
      <c r="I1555" t="s">
        <v>24</v>
      </c>
    </row>
    <row r="1556" spans="1:9" x14ac:dyDescent="0.2">
      <c r="A1556" t="s">
        <v>80</v>
      </c>
      <c r="B1556" t="s">
        <v>364</v>
      </c>
      <c r="C1556" t="s">
        <v>18</v>
      </c>
      <c r="D1556" t="s">
        <v>18</v>
      </c>
      <c r="F1556" t="s">
        <v>1848</v>
      </c>
      <c r="H1556" s="10">
        <v>12</v>
      </c>
    </row>
    <row r="1557" spans="1:9" x14ac:dyDescent="0.2">
      <c r="A1557" t="s">
        <v>80</v>
      </c>
      <c r="B1557" t="s">
        <v>364</v>
      </c>
      <c r="C1557" t="s">
        <v>40</v>
      </c>
      <c r="D1557" t="s">
        <v>40</v>
      </c>
      <c r="F1557" t="s">
        <v>1848</v>
      </c>
      <c r="H1557" s="10">
        <v>1</v>
      </c>
    </row>
    <row r="1558" spans="1:9" x14ac:dyDescent="0.2">
      <c r="A1558" t="s">
        <v>80</v>
      </c>
      <c r="B1558" t="s">
        <v>364</v>
      </c>
      <c r="C1558" t="s">
        <v>112</v>
      </c>
      <c r="D1558" t="s">
        <v>112</v>
      </c>
      <c r="E1558" t="s">
        <v>113</v>
      </c>
      <c r="F1558" t="s">
        <v>1851</v>
      </c>
      <c r="G1558" t="s">
        <v>23</v>
      </c>
      <c r="H1558" s="10">
        <v>4</v>
      </c>
      <c r="I1558" t="s">
        <v>114</v>
      </c>
    </row>
    <row r="1559" spans="1:9" x14ac:dyDescent="0.2">
      <c r="A1559" t="s">
        <v>80</v>
      </c>
      <c r="B1559" t="s">
        <v>364</v>
      </c>
      <c r="C1559" t="s">
        <v>371</v>
      </c>
      <c r="D1559" t="s">
        <v>371</v>
      </c>
      <c r="E1559" t="s">
        <v>45</v>
      </c>
      <c r="F1559" t="s">
        <v>1849</v>
      </c>
      <c r="G1559" t="s">
        <v>23</v>
      </c>
      <c r="H1559" s="10">
        <v>1</v>
      </c>
      <c r="I1559" t="s">
        <v>24</v>
      </c>
    </row>
    <row r="1560" spans="1:9" x14ac:dyDescent="0.2">
      <c r="A1560" t="s">
        <v>80</v>
      </c>
      <c r="B1560" t="s">
        <v>364</v>
      </c>
      <c r="C1560" t="s">
        <v>215</v>
      </c>
      <c r="D1560" t="s">
        <v>215</v>
      </c>
      <c r="E1560" t="s">
        <v>216</v>
      </c>
      <c r="F1560" t="s">
        <v>1850</v>
      </c>
      <c r="G1560" t="s">
        <v>32</v>
      </c>
      <c r="H1560" s="10">
        <v>1</v>
      </c>
      <c r="I1560" t="s">
        <v>217</v>
      </c>
    </row>
    <row r="1561" spans="1:9" x14ac:dyDescent="0.2">
      <c r="A1561" t="s">
        <v>80</v>
      </c>
      <c r="B1561" t="s">
        <v>364</v>
      </c>
      <c r="C1561" t="s">
        <v>380</v>
      </c>
      <c r="D1561" t="s">
        <v>380</v>
      </c>
      <c r="E1561" t="s">
        <v>59</v>
      </c>
      <c r="F1561" t="s">
        <v>59</v>
      </c>
      <c r="G1561" t="s">
        <v>23</v>
      </c>
      <c r="H1561" s="10">
        <v>3</v>
      </c>
      <c r="I1561" t="s">
        <v>24</v>
      </c>
    </row>
    <row r="1562" spans="1:9" x14ac:dyDescent="0.2">
      <c r="A1562" t="s">
        <v>80</v>
      </c>
      <c r="B1562" t="s">
        <v>364</v>
      </c>
      <c r="C1562" t="s">
        <v>46</v>
      </c>
      <c r="D1562" t="s">
        <v>46</v>
      </c>
      <c r="F1562" t="s">
        <v>1848</v>
      </c>
      <c r="H1562" s="10">
        <v>4</v>
      </c>
    </row>
    <row r="1563" spans="1:9" x14ac:dyDescent="0.2">
      <c r="A1563" t="s">
        <v>80</v>
      </c>
      <c r="B1563" t="s">
        <v>364</v>
      </c>
      <c r="C1563" t="s">
        <v>20</v>
      </c>
      <c r="D1563" t="s">
        <v>20</v>
      </c>
      <c r="F1563" t="s">
        <v>1848</v>
      </c>
      <c r="H1563" s="10">
        <v>2</v>
      </c>
    </row>
    <row r="1564" spans="1:9" x14ac:dyDescent="0.2">
      <c r="A1564" t="s">
        <v>80</v>
      </c>
      <c r="B1564" t="s">
        <v>364</v>
      </c>
      <c r="C1564" t="s">
        <v>118</v>
      </c>
      <c r="D1564" t="s">
        <v>118</v>
      </c>
      <c r="E1564" t="s">
        <v>119</v>
      </c>
      <c r="F1564" t="s">
        <v>1852</v>
      </c>
      <c r="G1564" t="s">
        <v>23</v>
      </c>
      <c r="H1564" s="10">
        <v>5</v>
      </c>
      <c r="I1564" t="s">
        <v>120</v>
      </c>
    </row>
    <row r="1565" spans="1:9" x14ac:dyDescent="0.2">
      <c r="A1565" t="s">
        <v>82</v>
      </c>
      <c r="B1565" t="s">
        <v>364</v>
      </c>
      <c r="C1565" t="s">
        <v>19</v>
      </c>
      <c r="D1565" t="s">
        <v>19</v>
      </c>
      <c r="F1565" t="s">
        <v>1848</v>
      </c>
      <c r="H1565" s="10">
        <v>16</v>
      </c>
    </row>
    <row r="1566" spans="1:9" x14ac:dyDescent="0.2">
      <c r="A1566" t="s">
        <v>82</v>
      </c>
      <c r="B1566" t="s">
        <v>364</v>
      </c>
      <c r="C1566" t="s">
        <v>380</v>
      </c>
      <c r="D1566" t="s">
        <v>380</v>
      </c>
      <c r="E1566" t="s">
        <v>59</v>
      </c>
      <c r="F1566" t="s">
        <v>59</v>
      </c>
      <c r="G1566" t="s">
        <v>23</v>
      </c>
      <c r="H1566" s="10">
        <v>3</v>
      </c>
      <c r="I1566" t="s">
        <v>24</v>
      </c>
    </row>
    <row r="1567" spans="1:9" x14ac:dyDescent="0.2">
      <c r="A1567" t="s">
        <v>82</v>
      </c>
      <c r="B1567" t="s">
        <v>364</v>
      </c>
      <c r="C1567" t="s">
        <v>20</v>
      </c>
      <c r="D1567" t="s">
        <v>20</v>
      </c>
      <c r="F1567" t="s">
        <v>1848</v>
      </c>
      <c r="H1567" s="10">
        <v>3</v>
      </c>
    </row>
    <row r="1568" spans="1:9" x14ac:dyDescent="0.2">
      <c r="A1568" t="s">
        <v>82</v>
      </c>
      <c r="B1568" t="s">
        <v>364</v>
      </c>
      <c r="C1568" t="s">
        <v>18</v>
      </c>
      <c r="D1568" t="s">
        <v>18</v>
      </c>
      <c r="F1568" t="s">
        <v>1848</v>
      </c>
      <c r="H1568" s="10">
        <v>11</v>
      </c>
    </row>
    <row r="1569" spans="1:9" x14ac:dyDescent="0.2">
      <c r="A1569" t="s">
        <v>82</v>
      </c>
      <c r="B1569" t="s">
        <v>364</v>
      </c>
      <c r="C1569" t="s">
        <v>159</v>
      </c>
      <c r="D1569" t="s">
        <v>159</v>
      </c>
      <c r="E1569" t="s">
        <v>119</v>
      </c>
      <c r="F1569" t="s">
        <v>1852</v>
      </c>
      <c r="G1569" t="s">
        <v>23</v>
      </c>
      <c r="H1569" s="10">
        <v>3</v>
      </c>
      <c r="I1569" t="s">
        <v>120</v>
      </c>
    </row>
    <row r="1570" spans="1:9" x14ac:dyDescent="0.2">
      <c r="A1570" t="s">
        <v>82</v>
      </c>
      <c r="B1570" t="s">
        <v>364</v>
      </c>
      <c r="C1570" t="s">
        <v>213</v>
      </c>
      <c r="D1570" t="s">
        <v>213</v>
      </c>
      <c r="E1570" t="s">
        <v>59</v>
      </c>
      <c r="F1570" t="s">
        <v>59</v>
      </c>
      <c r="G1570" t="s">
        <v>23</v>
      </c>
      <c r="H1570" s="10">
        <v>3</v>
      </c>
      <c r="I1570" t="s">
        <v>24</v>
      </c>
    </row>
    <row r="1571" spans="1:9" x14ac:dyDescent="0.2">
      <c r="A1571" t="s">
        <v>82</v>
      </c>
      <c r="B1571" t="s">
        <v>364</v>
      </c>
      <c r="C1571" t="s">
        <v>118</v>
      </c>
      <c r="D1571" t="s">
        <v>118</v>
      </c>
      <c r="E1571" t="s">
        <v>119</v>
      </c>
      <c r="F1571" t="s">
        <v>1852</v>
      </c>
      <c r="G1571" t="s">
        <v>23</v>
      </c>
      <c r="H1571" s="10">
        <v>8</v>
      </c>
      <c r="I1571" t="s">
        <v>120</v>
      </c>
    </row>
    <row r="1572" spans="1:9" x14ac:dyDescent="0.2">
      <c r="A1572" t="s">
        <v>82</v>
      </c>
      <c r="B1572" t="s">
        <v>364</v>
      </c>
      <c r="C1572" t="s">
        <v>265</v>
      </c>
      <c r="D1572" t="s">
        <v>265</v>
      </c>
      <c r="E1572" t="s">
        <v>119</v>
      </c>
      <c r="F1572" t="s">
        <v>1852</v>
      </c>
      <c r="G1572" t="s">
        <v>23</v>
      </c>
      <c r="H1572" s="10">
        <v>4</v>
      </c>
      <c r="I1572" t="s">
        <v>120</v>
      </c>
    </row>
    <row r="1573" spans="1:9" x14ac:dyDescent="0.2">
      <c r="A1573" t="s">
        <v>82</v>
      </c>
      <c r="B1573" t="s">
        <v>364</v>
      </c>
      <c r="C1573" t="s">
        <v>40</v>
      </c>
      <c r="D1573" t="s">
        <v>40</v>
      </c>
      <c r="F1573" t="s">
        <v>1848</v>
      </c>
      <c r="H1573" s="10">
        <v>2</v>
      </c>
    </row>
    <row r="1574" spans="1:9" x14ac:dyDescent="0.2">
      <c r="A1574" t="s">
        <v>82</v>
      </c>
      <c r="B1574" t="s">
        <v>364</v>
      </c>
      <c r="C1574" t="s">
        <v>112</v>
      </c>
      <c r="D1574" t="s">
        <v>112</v>
      </c>
      <c r="E1574" t="s">
        <v>113</v>
      </c>
      <c r="F1574" t="s">
        <v>1851</v>
      </c>
      <c r="G1574" t="s">
        <v>23</v>
      </c>
      <c r="H1574" s="10">
        <v>4</v>
      </c>
      <c r="I1574" t="s">
        <v>114</v>
      </c>
    </row>
    <row r="1575" spans="1:9" x14ac:dyDescent="0.2">
      <c r="A1575" t="s">
        <v>83</v>
      </c>
      <c r="B1575" t="s">
        <v>364</v>
      </c>
      <c r="C1575" t="s">
        <v>18</v>
      </c>
      <c r="D1575" t="s">
        <v>18</v>
      </c>
      <c r="F1575" t="s">
        <v>1848</v>
      </c>
      <c r="H1575" s="10">
        <v>24</v>
      </c>
    </row>
    <row r="1576" spans="1:9" x14ac:dyDescent="0.2">
      <c r="A1576" t="s">
        <v>83</v>
      </c>
      <c r="B1576" t="s">
        <v>364</v>
      </c>
      <c r="C1576" t="s">
        <v>112</v>
      </c>
      <c r="D1576" t="s">
        <v>112</v>
      </c>
      <c r="E1576" t="s">
        <v>113</v>
      </c>
      <c r="F1576" t="s">
        <v>1851</v>
      </c>
      <c r="G1576" t="s">
        <v>23</v>
      </c>
      <c r="H1576" s="10">
        <v>4</v>
      </c>
      <c r="I1576" t="s">
        <v>114</v>
      </c>
    </row>
    <row r="1577" spans="1:9" x14ac:dyDescent="0.2">
      <c r="A1577" t="s">
        <v>83</v>
      </c>
      <c r="B1577" t="s">
        <v>364</v>
      </c>
      <c r="C1577" t="s">
        <v>19</v>
      </c>
      <c r="D1577" t="s">
        <v>19</v>
      </c>
      <c r="F1577" t="s">
        <v>1848</v>
      </c>
      <c r="H1577" s="10">
        <v>10</v>
      </c>
    </row>
    <row r="1578" spans="1:9" x14ac:dyDescent="0.2">
      <c r="A1578" t="s">
        <v>83</v>
      </c>
      <c r="B1578" t="s">
        <v>364</v>
      </c>
      <c r="C1578" t="s">
        <v>118</v>
      </c>
      <c r="D1578" t="s">
        <v>118</v>
      </c>
      <c r="E1578" t="s">
        <v>119</v>
      </c>
      <c r="F1578" t="s">
        <v>1852</v>
      </c>
      <c r="G1578" t="s">
        <v>23</v>
      </c>
      <c r="H1578" s="10">
        <v>10</v>
      </c>
      <c r="I1578" t="s">
        <v>120</v>
      </c>
    </row>
    <row r="1579" spans="1:9" x14ac:dyDescent="0.2">
      <c r="A1579" t="s">
        <v>83</v>
      </c>
      <c r="B1579" t="s">
        <v>364</v>
      </c>
      <c r="C1579" t="s">
        <v>159</v>
      </c>
      <c r="D1579" t="s">
        <v>159</v>
      </c>
      <c r="E1579" t="s">
        <v>119</v>
      </c>
      <c r="F1579" t="s">
        <v>1852</v>
      </c>
      <c r="G1579" t="s">
        <v>23</v>
      </c>
      <c r="H1579" s="10">
        <v>4</v>
      </c>
      <c r="I1579" t="s">
        <v>120</v>
      </c>
    </row>
    <row r="1580" spans="1:9" x14ac:dyDescent="0.2">
      <c r="A1580" t="s">
        <v>83</v>
      </c>
      <c r="B1580" t="s">
        <v>364</v>
      </c>
      <c r="C1580" t="s">
        <v>141</v>
      </c>
      <c r="D1580" t="s">
        <v>141</v>
      </c>
      <c r="E1580" t="s">
        <v>119</v>
      </c>
      <c r="F1580" t="s">
        <v>1852</v>
      </c>
      <c r="G1580" t="s">
        <v>23</v>
      </c>
      <c r="H1580" s="10">
        <v>3</v>
      </c>
      <c r="I1580" t="s">
        <v>120</v>
      </c>
    </row>
    <row r="1581" spans="1:9" x14ac:dyDescent="0.2">
      <c r="A1581" t="s">
        <v>83</v>
      </c>
      <c r="B1581" t="s">
        <v>364</v>
      </c>
      <c r="C1581" t="s">
        <v>213</v>
      </c>
      <c r="D1581" t="s">
        <v>213</v>
      </c>
      <c r="E1581" t="s">
        <v>59</v>
      </c>
      <c r="F1581" t="s">
        <v>59</v>
      </c>
      <c r="G1581" t="s">
        <v>23</v>
      </c>
      <c r="H1581" s="10">
        <v>2</v>
      </c>
      <c r="I1581" t="s">
        <v>24</v>
      </c>
    </row>
    <row r="1582" spans="1:9" x14ac:dyDescent="0.2">
      <c r="A1582" t="s">
        <v>83</v>
      </c>
      <c r="B1582" t="s">
        <v>364</v>
      </c>
      <c r="C1582" t="s">
        <v>208</v>
      </c>
      <c r="D1582" t="s">
        <v>208</v>
      </c>
      <c r="E1582" t="s">
        <v>27</v>
      </c>
      <c r="F1582" t="s">
        <v>27</v>
      </c>
      <c r="G1582" t="s">
        <v>23</v>
      </c>
      <c r="H1582" s="10">
        <v>1</v>
      </c>
      <c r="I1582" t="s">
        <v>24</v>
      </c>
    </row>
    <row r="1583" spans="1:9" x14ac:dyDescent="0.2">
      <c r="A1583" t="s">
        <v>83</v>
      </c>
      <c r="B1583" t="s">
        <v>364</v>
      </c>
      <c r="C1583" t="s">
        <v>117</v>
      </c>
      <c r="D1583" t="s">
        <v>372</v>
      </c>
      <c r="E1583" t="s">
        <v>373</v>
      </c>
      <c r="F1583" t="s">
        <v>27</v>
      </c>
      <c r="G1583" t="s">
        <v>64</v>
      </c>
      <c r="H1583" s="10">
        <v>2</v>
      </c>
      <c r="I1583" t="s">
        <v>24</v>
      </c>
    </row>
    <row r="1584" spans="1:9" x14ac:dyDescent="0.2">
      <c r="A1584" t="s">
        <v>83</v>
      </c>
      <c r="B1584" t="s">
        <v>364</v>
      </c>
      <c r="C1584" t="s">
        <v>38</v>
      </c>
      <c r="D1584" t="s">
        <v>38</v>
      </c>
      <c r="E1584" t="s">
        <v>22</v>
      </c>
      <c r="F1584" t="s">
        <v>22</v>
      </c>
      <c r="G1584" t="s">
        <v>23</v>
      </c>
      <c r="H1584" s="10">
        <v>1</v>
      </c>
      <c r="I1584" t="s">
        <v>24</v>
      </c>
    </row>
    <row r="1585" spans="1:9" x14ac:dyDescent="0.2">
      <c r="A1585" t="s">
        <v>85</v>
      </c>
      <c r="B1585" t="s">
        <v>364</v>
      </c>
      <c r="C1585" t="s">
        <v>20</v>
      </c>
      <c r="D1585" t="s">
        <v>20</v>
      </c>
      <c r="F1585" t="s">
        <v>1848</v>
      </c>
      <c r="H1585" s="10">
        <v>9</v>
      </c>
    </row>
    <row r="1586" spans="1:9" x14ac:dyDescent="0.2">
      <c r="A1586" t="s">
        <v>85</v>
      </c>
      <c r="B1586" t="s">
        <v>364</v>
      </c>
      <c r="C1586" t="s">
        <v>18</v>
      </c>
      <c r="D1586" t="s">
        <v>18</v>
      </c>
      <c r="F1586" t="s">
        <v>1848</v>
      </c>
      <c r="H1586" s="10">
        <v>19</v>
      </c>
    </row>
    <row r="1587" spans="1:9" x14ac:dyDescent="0.2">
      <c r="A1587" t="s">
        <v>85</v>
      </c>
      <c r="B1587" t="s">
        <v>364</v>
      </c>
      <c r="C1587" t="s">
        <v>159</v>
      </c>
      <c r="D1587" t="s">
        <v>159</v>
      </c>
      <c r="E1587" t="s">
        <v>119</v>
      </c>
      <c r="F1587" t="s">
        <v>1852</v>
      </c>
      <c r="G1587" t="s">
        <v>23</v>
      </c>
      <c r="H1587" s="10">
        <v>6</v>
      </c>
      <c r="I1587" t="s">
        <v>120</v>
      </c>
    </row>
    <row r="1588" spans="1:9" x14ac:dyDescent="0.2">
      <c r="A1588" t="s">
        <v>85</v>
      </c>
      <c r="B1588" t="s">
        <v>364</v>
      </c>
      <c r="C1588" t="s">
        <v>21</v>
      </c>
      <c r="D1588" t="s">
        <v>21</v>
      </c>
      <c r="E1588" t="s">
        <v>22</v>
      </c>
      <c r="F1588" t="s">
        <v>22</v>
      </c>
      <c r="G1588" t="s">
        <v>23</v>
      </c>
      <c r="H1588" s="10">
        <v>2</v>
      </c>
      <c r="I1588" t="s">
        <v>24</v>
      </c>
    </row>
    <row r="1589" spans="1:9" x14ac:dyDescent="0.2">
      <c r="A1589" t="s">
        <v>85</v>
      </c>
      <c r="B1589" t="s">
        <v>364</v>
      </c>
      <c r="C1589" t="s">
        <v>19</v>
      </c>
      <c r="D1589" t="s">
        <v>19</v>
      </c>
      <c r="F1589" t="s">
        <v>1848</v>
      </c>
      <c r="H1589" s="10">
        <v>8</v>
      </c>
    </row>
    <row r="1590" spans="1:9" x14ac:dyDescent="0.2">
      <c r="A1590" t="s">
        <v>85</v>
      </c>
      <c r="B1590" t="s">
        <v>364</v>
      </c>
      <c r="C1590" t="s">
        <v>17</v>
      </c>
      <c r="D1590" t="s">
        <v>17</v>
      </c>
      <c r="F1590" t="s">
        <v>1847</v>
      </c>
      <c r="H1590" s="10">
        <v>4</v>
      </c>
    </row>
    <row r="1591" spans="1:9" x14ac:dyDescent="0.2">
      <c r="A1591" t="s">
        <v>85</v>
      </c>
      <c r="B1591" t="s">
        <v>364</v>
      </c>
      <c r="C1591" t="s">
        <v>117</v>
      </c>
      <c r="D1591" t="s">
        <v>117</v>
      </c>
      <c r="E1591" t="s">
        <v>27</v>
      </c>
      <c r="F1591" t="s">
        <v>27</v>
      </c>
      <c r="G1591" t="s">
        <v>23</v>
      </c>
      <c r="H1591" s="10">
        <v>2</v>
      </c>
      <c r="I1591" t="s">
        <v>24</v>
      </c>
    </row>
    <row r="1592" spans="1:9" x14ac:dyDescent="0.2">
      <c r="A1592" t="s">
        <v>85</v>
      </c>
      <c r="B1592" t="s">
        <v>364</v>
      </c>
      <c r="C1592" t="s">
        <v>43</v>
      </c>
      <c r="D1592" t="s">
        <v>43</v>
      </c>
      <c r="E1592" t="s">
        <v>22</v>
      </c>
      <c r="F1592" t="s">
        <v>22</v>
      </c>
      <c r="G1592" t="s">
        <v>23</v>
      </c>
      <c r="H1592" s="10">
        <v>1</v>
      </c>
      <c r="I1592" t="s">
        <v>24</v>
      </c>
    </row>
    <row r="1593" spans="1:9" x14ac:dyDescent="0.2">
      <c r="A1593" t="s">
        <v>85</v>
      </c>
      <c r="B1593" t="s">
        <v>364</v>
      </c>
      <c r="C1593" t="s">
        <v>33</v>
      </c>
      <c r="D1593" t="s">
        <v>33</v>
      </c>
      <c r="E1593" t="s">
        <v>45</v>
      </c>
      <c r="F1593" t="s">
        <v>1849</v>
      </c>
      <c r="G1593" t="s">
        <v>23</v>
      </c>
      <c r="H1593" s="10">
        <v>2</v>
      </c>
      <c r="I1593" t="s">
        <v>24</v>
      </c>
    </row>
    <row r="1594" spans="1:9" x14ac:dyDescent="0.2">
      <c r="A1594" t="s">
        <v>85</v>
      </c>
      <c r="B1594" t="s">
        <v>364</v>
      </c>
      <c r="C1594" t="s">
        <v>118</v>
      </c>
      <c r="D1594" t="s">
        <v>118</v>
      </c>
      <c r="E1594" t="s">
        <v>119</v>
      </c>
      <c r="F1594" t="s">
        <v>1852</v>
      </c>
      <c r="G1594" t="s">
        <v>23</v>
      </c>
      <c r="H1594" s="10">
        <v>4</v>
      </c>
      <c r="I1594" t="s">
        <v>120</v>
      </c>
    </row>
    <row r="1595" spans="1:9" x14ac:dyDescent="0.2">
      <c r="A1595" t="s">
        <v>85</v>
      </c>
      <c r="B1595" t="s">
        <v>364</v>
      </c>
      <c r="C1595" t="s">
        <v>213</v>
      </c>
      <c r="D1595" t="s">
        <v>213</v>
      </c>
      <c r="E1595" t="s">
        <v>59</v>
      </c>
      <c r="F1595" t="s">
        <v>59</v>
      </c>
      <c r="G1595" t="s">
        <v>23</v>
      </c>
      <c r="H1595" s="10">
        <v>2</v>
      </c>
      <c r="I1595" t="s">
        <v>24</v>
      </c>
    </row>
    <row r="1596" spans="1:9" x14ac:dyDescent="0.2">
      <c r="A1596" t="s">
        <v>86</v>
      </c>
      <c r="B1596" t="s">
        <v>364</v>
      </c>
      <c r="C1596" t="s">
        <v>159</v>
      </c>
      <c r="D1596" t="s">
        <v>159</v>
      </c>
      <c r="E1596" t="s">
        <v>119</v>
      </c>
      <c r="F1596" t="s">
        <v>1852</v>
      </c>
      <c r="G1596" t="s">
        <v>23</v>
      </c>
      <c r="H1596" s="10">
        <v>2</v>
      </c>
      <c r="I1596" t="s">
        <v>120</v>
      </c>
    </row>
    <row r="1597" spans="1:9" x14ac:dyDescent="0.2">
      <c r="A1597" t="s">
        <v>86</v>
      </c>
      <c r="B1597" t="s">
        <v>364</v>
      </c>
      <c r="C1597" t="s">
        <v>19</v>
      </c>
      <c r="D1597" t="s">
        <v>19</v>
      </c>
      <c r="F1597" t="s">
        <v>1848</v>
      </c>
      <c r="H1597" s="10">
        <v>18</v>
      </c>
    </row>
    <row r="1598" spans="1:9" x14ac:dyDescent="0.2">
      <c r="A1598" t="s">
        <v>86</v>
      </c>
      <c r="B1598" t="s">
        <v>364</v>
      </c>
      <c r="C1598" t="s">
        <v>112</v>
      </c>
      <c r="D1598" t="s">
        <v>112</v>
      </c>
      <c r="E1598" t="s">
        <v>113</v>
      </c>
      <c r="F1598" t="s">
        <v>1851</v>
      </c>
      <c r="G1598" t="s">
        <v>23</v>
      </c>
      <c r="H1598" s="10">
        <v>12</v>
      </c>
      <c r="I1598" t="s">
        <v>114</v>
      </c>
    </row>
    <row r="1599" spans="1:9" x14ac:dyDescent="0.2">
      <c r="A1599" t="s">
        <v>86</v>
      </c>
      <c r="B1599" t="s">
        <v>364</v>
      </c>
      <c r="C1599" t="s">
        <v>18</v>
      </c>
      <c r="D1599" t="s">
        <v>18</v>
      </c>
      <c r="F1599" t="s">
        <v>1848</v>
      </c>
      <c r="H1599" s="10">
        <v>12</v>
      </c>
    </row>
    <row r="1600" spans="1:9" x14ac:dyDescent="0.2">
      <c r="A1600" t="s">
        <v>86</v>
      </c>
      <c r="B1600" t="s">
        <v>364</v>
      </c>
      <c r="C1600" t="s">
        <v>28</v>
      </c>
      <c r="D1600" t="s">
        <v>28</v>
      </c>
      <c r="E1600" t="s">
        <v>30</v>
      </c>
      <c r="F1600" t="s">
        <v>1850</v>
      </c>
      <c r="G1600" t="s">
        <v>32</v>
      </c>
      <c r="H1600" s="10">
        <v>4</v>
      </c>
      <c r="I1600" t="s">
        <v>24</v>
      </c>
    </row>
    <row r="1601" spans="1:9" x14ac:dyDescent="0.2">
      <c r="A1601" t="s">
        <v>86</v>
      </c>
      <c r="B1601" t="s">
        <v>364</v>
      </c>
      <c r="C1601" t="s">
        <v>33</v>
      </c>
      <c r="D1601" t="s">
        <v>33</v>
      </c>
      <c r="E1601" t="s">
        <v>45</v>
      </c>
      <c r="F1601" t="s">
        <v>1849</v>
      </c>
      <c r="G1601" t="s">
        <v>23</v>
      </c>
      <c r="H1601" s="10">
        <v>2</v>
      </c>
      <c r="I1601" t="s">
        <v>24</v>
      </c>
    </row>
    <row r="1602" spans="1:9" x14ac:dyDescent="0.2">
      <c r="A1602" t="s">
        <v>86</v>
      </c>
      <c r="B1602" t="s">
        <v>364</v>
      </c>
      <c r="C1602" t="s">
        <v>208</v>
      </c>
      <c r="D1602" t="s">
        <v>208</v>
      </c>
      <c r="E1602" t="s">
        <v>27</v>
      </c>
      <c r="F1602" t="s">
        <v>27</v>
      </c>
      <c r="G1602" t="s">
        <v>23</v>
      </c>
      <c r="H1602" s="10">
        <v>2</v>
      </c>
      <c r="I1602" t="s">
        <v>24</v>
      </c>
    </row>
    <row r="1603" spans="1:9" x14ac:dyDescent="0.2">
      <c r="A1603" t="s">
        <v>86</v>
      </c>
      <c r="B1603" t="s">
        <v>364</v>
      </c>
      <c r="C1603" t="s">
        <v>118</v>
      </c>
      <c r="D1603" t="s">
        <v>118</v>
      </c>
      <c r="E1603" t="s">
        <v>119</v>
      </c>
      <c r="F1603" t="s">
        <v>1852</v>
      </c>
      <c r="G1603" t="s">
        <v>23</v>
      </c>
      <c r="H1603" s="10">
        <v>2</v>
      </c>
      <c r="I1603" t="s">
        <v>120</v>
      </c>
    </row>
    <row r="1604" spans="1:9" x14ac:dyDescent="0.2">
      <c r="A1604" t="s">
        <v>87</v>
      </c>
      <c r="B1604" t="s">
        <v>364</v>
      </c>
      <c r="C1604" t="s">
        <v>20</v>
      </c>
      <c r="D1604" t="s">
        <v>20</v>
      </c>
      <c r="F1604" t="s">
        <v>1848</v>
      </c>
      <c r="H1604" s="10">
        <v>3</v>
      </c>
    </row>
    <row r="1605" spans="1:9" x14ac:dyDescent="0.2">
      <c r="A1605" t="s">
        <v>87</v>
      </c>
      <c r="B1605" t="s">
        <v>364</v>
      </c>
      <c r="C1605" t="s">
        <v>19</v>
      </c>
      <c r="D1605" t="s">
        <v>19</v>
      </c>
      <c r="F1605" t="s">
        <v>1848</v>
      </c>
      <c r="H1605" s="10">
        <v>12</v>
      </c>
    </row>
    <row r="1606" spans="1:9" x14ac:dyDescent="0.2">
      <c r="A1606" t="s">
        <v>87</v>
      </c>
      <c r="B1606" t="s">
        <v>364</v>
      </c>
      <c r="C1606" t="s">
        <v>368</v>
      </c>
      <c r="D1606" t="s">
        <v>368</v>
      </c>
      <c r="E1606" t="s">
        <v>113</v>
      </c>
      <c r="F1606" t="s">
        <v>1851</v>
      </c>
      <c r="G1606" t="s">
        <v>23</v>
      </c>
      <c r="H1606" s="10">
        <v>12</v>
      </c>
      <c r="I1606" t="s">
        <v>114</v>
      </c>
    </row>
    <row r="1607" spans="1:9" x14ac:dyDescent="0.2">
      <c r="A1607" t="s">
        <v>87</v>
      </c>
      <c r="B1607" t="s">
        <v>364</v>
      </c>
      <c r="C1607" t="s">
        <v>18</v>
      </c>
      <c r="D1607" t="s">
        <v>18</v>
      </c>
      <c r="F1607" t="s">
        <v>1848</v>
      </c>
      <c r="H1607" s="10">
        <v>12</v>
      </c>
    </row>
    <row r="1608" spans="1:9" x14ac:dyDescent="0.2">
      <c r="A1608" t="s">
        <v>87</v>
      </c>
      <c r="B1608" t="s">
        <v>364</v>
      </c>
      <c r="C1608" t="s">
        <v>159</v>
      </c>
      <c r="D1608" t="s">
        <v>159</v>
      </c>
      <c r="E1608" t="s">
        <v>119</v>
      </c>
      <c r="F1608" t="s">
        <v>1852</v>
      </c>
      <c r="G1608" t="s">
        <v>23</v>
      </c>
      <c r="H1608" s="10">
        <v>2</v>
      </c>
      <c r="I1608" t="s">
        <v>120</v>
      </c>
    </row>
    <row r="1609" spans="1:9" x14ac:dyDescent="0.2">
      <c r="A1609" t="s">
        <v>87</v>
      </c>
      <c r="B1609" t="s">
        <v>364</v>
      </c>
      <c r="C1609" t="s">
        <v>112</v>
      </c>
      <c r="D1609" t="s">
        <v>112</v>
      </c>
      <c r="E1609" t="s">
        <v>113</v>
      </c>
      <c r="F1609" t="s">
        <v>1851</v>
      </c>
      <c r="G1609" t="s">
        <v>23</v>
      </c>
      <c r="H1609" s="10">
        <v>2</v>
      </c>
      <c r="I1609" t="s">
        <v>114</v>
      </c>
    </row>
    <row r="1610" spans="1:9" x14ac:dyDescent="0.2">
      <c r="A1610" t="s">
        <v>87</v>
      </c>
      <c r="B1610" t="s">
        <v>364</v>
      </c>
      <c r="C1610" t="s">
        <v>118</v>
      </c>
      <c r="D1610" t="s">
        <v>118</v>
      </c>
      <c r="E1610" t="s">
        <v>119</v>
      </c>
      <c r="F1610" t="s">
        <v>1852</v>
      </c>
      <c r="G1610" t="s">
        <v>23</v>
      </c>
      <c r="H1610" s="10">
        <v>10</v>
      </c>
      <c r="I1610" t="s">
        <v>120</v>
      </c>
    </row>
    <row r="1611" spans="1:9" x14ac:dyDescent="0.2">
      <c r="A1611" t="s">
        <v>87</v>
      </c>
      <c r="B1611" t="s">
        <v>364</v>
      </c>
      <c r="C1611" t="s">
        <v>215</v>
      </c>
      <c r="D1611" t="s">
        <v>215</v>
      </c>
      <c r="E1611" t="s">
        <v>216</v>
      </c>
      <c r="F1611" t="s">
        <v>1850</v>
      </c>
      <c r="G1611" t="s">
        <v>32</v>
      </c>
      <c r="H1611" s="10">
        <v>5</v>
      </c>
      <c r="I1611" t="s">
        <v>217</v>
      </c>
    </row>
    <row r="1612" spans="1:9" x14ac:dyDescent="0.2">
      <c r="A1612" t="s">
        <v>87</v>
      </c>
      <c r="B1612" t="s">
        <v>364</v>
      </c>
      <c r="C1612" t="s">
        <v>117</v>
      </c>
      <c r="D1612" t="s">
        <v>117</v>
      </c>
      <c r="E1612" t="s">
        <v>27</v>
      </c>
      <c r="F1612" t="s">
        <v>27</v>
      </c>
      <c r="G1612" t="s">
        <v>23</v>
      </c>
      <c r="H1612" s="10">
        <v>2</v>
      </c>
      <c r="I1612" t="s">
        <v>24</v>
      </c>
    </row>
    <row r="1613" spans="1:9" x14ac:dyDescent="0.2">
      <c r="A1613" t="s">
        <v>87</v>
      </c>
      <c r="B1613" t="s">
        <v>364</v>
      </c>
      <c r="C1613" t="s">
        <v>43</v>
      </c>
      <c r="D1613" t="s">
        <v>43</v>
      </c>
      <c r="E1613" t="s">
        <v>22</v>
      </c>
      <c r="F1613" t="s">
        <v>22</v>
      </c>
      <c r="G1613" t="s">
        <v>23</v>
      </c>
      <c r="H1613" s="10">
        <v>2</v>
      </c>
      <c r="I1613" t="s">
        <v>24</v>
      </c>
    </row>
    <row r="1614" spans="1:9" x14ac:dyDescent="0.2">
      <c r="A1614" t="s">
        <v>88</v>
      </c>
      <c r="B1614" t="s">
        <v>364</v>
      </c>
      <c r="C1614" t="s">
        <v>19</v>
      </c>
      <c r="D1614" t="s">
        <v>19</v>
      </c>
      <c r="F1614" t="s">
        <v>1848</v>
      </c>
      <c r="H1614" s="10">
        <v>14</v>
      </c>
    </row>
    <row r="1615" spans="1:9" x14ac:dyDescent="0.2">
      <c r="A1615" t="s">
        <v>88</v>
      </c>
      <c r="B1615" t="s">
        <v>364</v>
      </c>
      <c r="C1615" t="s">
        <v>215</v>
      </c>
      <c r="D1615" t="s">
        <v>215</v>
      </c>
      <c r="E1615" t="s">
        <v>216</v>
      </c>
      <c r="F1615" t="s">
        <v>1850</v>
      </c>
      <c r="G1615" t="s">
        <v>32</v>
      </c>
      <c r="H1615" s="10">
        <v>2</v>
      </c>
      <c r="I1615" t="s">
        <v>217</v>
      </c>
    </row>
    <row r="1616" spans="1:9" x14ac:dyDescent="0.2">
      <c r="A1616" t="s">
        <v>88</v>
      </c>
      <c r="B1616" t="s">
        <v>364</v>
      </c>
      <c r="C1616" t="s">
        <v>368</v>
      </c>
      <c r="D1616" t="s">
        <v>368</v>
      </c>
      <c r="E1616" t="s">
        <v>113</v>
      </c>
      <c r="F1616" t="s">
        <v>1851</v>
      </c>
      <c r="G1616" t="s">
        <v>23</v>
      </c>
      <c r="H1616" s="10">
        <v>5</v>
      </c>
      <c r="I1616" t="s">
        <v>114</v>
      </c>
    </row>
    <row r="1617" spans="1:11" x14ac:dyDescent="0.2">
      <c r="A1617" t="s">
        <v>88</v>
      </c>
      <c r="B1617" t="s">
        <v>364</v>
      </c>
      <c r="C1617" t="s">
        <v>118</v>
      </c>
      <c r="D1617" t="s">
        <v>118</v>
      </c>
      <c r="E1617" t="s">
        <v>119</v>
      </c>
      <c r="F1617" t="s">
        <v>1852</v>
      </c>
      <c r="G1617" t="s">
        <v>23</v>
      </c>
      <c r="H1617" s="10">
        <v>3</v>
      </c>
      <c r="I1617" t="s">
        <v>120</v>
      </c>
    </row>
    <row r="1618" spans="1:11" x14ac:dyDescent="0.2">
      <c r="A1618" t="s">
        <v>88</v>
      </c>
      <c r="B1618" t="s">
        <v>364</v>
      </c>
      <c r="C1618" t="s">
        <v>112</v>
      </c>
      <c r="D1618" t="s">
        <v>112</v>
      </c>
      <c r="E1618" t="s">
        <v>113</v>
      </c>
      <c r="F1618" t="s">
        <v>1851</v>
      </c>
      <c r="G1618" t="s">
        <v>23</v>
      </c>
      <c r="H1618" s="10">
        <v>10</v>
      </c>
      <c r="I1618" t="s">
        <v>114</v>
      </c>
    </row>
    <row r="1619" spans="1:11" x14ac:dyDescent="0.2">
      <c r="A1619" t="s">
        <v>88</v>
      </c>
      <c r="B1619" t="s">
        <v>364</v>
      </c>
      <c r="C1619" t="s">
        <v>329</v>
      </c>
      <c r="D1619" t="s">
        <v>329</v>
      </c>
      <c r="E1619" t="s">
        <v>119</v>
      </c>
      <c r="F1619" t="s">
        <v>1852</v>
      </c>
      <c r="G1619" t="s">
        <v>23</v>
      </c>
      <c r="H1619" s="10">
        <v>2</v>
      </c>
      <c r="I1619" t="s">
        <v>120</v>
      </c>
    </row>
    <row r="1620" spans="1:11" x14ac:dyDescent="0.2">
      <c r="A1620" t="s">
        <v>88</v>
      </c>
      <c r="B1620" t="s">
        <v>364</v>
      </c>
      <c r="C1620" t="s">
        <v>21</v>
      </c>
      <c r="D1620" t="s">
        <v>21</v>
      </c>
      <c r="E1620" t="s">
        <v>22</v>
      </c>
      <c r="F1620" t="s">
        <v>22</v>
      </c>
      <c r="G1620" t="s">
        <v>23</v>
      </c>
      <c r="H1620" s="10">
        <v>2</v>
      </c>
      <c r="I1620" t="s">
        <v>24</v>
      </c>
    </row>
    <row r="1621" spans="1:11" x14ac:dyDescent="0.2">
      <c r="A1621" t="s">
        <v>88</v>
      </c>
      <c r="B1621" t="s">
        <v>364</v>
      </c>
      <c r="C1621" t="s">
        <v>18</v>
      </c>
      <c r="D1621" t="s">
        <v>18</v>
      </c>
      <c r="F1621" t="s">
        <v>1848</v>
      </c>
      <c r="H1621" s="10">
        <v>15</v>
      </c>
    </row>
    <row r="1622" spans="1:11" x14ac:dyDescent="0.2">
      <c r="A1622" t="s">
        <v>90</v>
      </c>
      <c r="B1622" t="s">
        <v>364</v>
      </c>
      <c r="C1622" t="s">
        <v>17</v>
      </c>
      <c r="D1622" t="s">
        <v>17</v>
      </c>
      <c r="F1622" t="s">
        <v>1847</v>
      </c>
      <c r="H1622" s="10">
        <v>24</v>
      </c>
    </row>
    <row r="1623" spans="1:11" x14ac:dyDescent="0.2">
      <c r="A1623" t="s">
        <v>90</v>
      </c>
      <c r="B1623" t="s">
        <v>364</v>
      </c>
      <c r="C1623" t="s">
        <v>18</v>
      </c>
      <c r="D1623" t="s">
        <v>18</v>
      </c>
      <c r="F1623" t="s">
        <v>1848</v>
      </c>
      <c r="H1623" s="10">
        <v>11</v>
      </c>
    </row>
    <row r="1624" spans="1:11" x14ac:dyDescent="0.2">
      <c r="A1624" t="s">
        <v>90</v>
      </c>
      <c r="B1624" t="s">
        <v>364</v>
      </c>
      <c r="C1624" t="s">
        <v>118</v>
      </c>
      <c r="D1624" t="s">
        <v>118</v>
      </c>
      <c r="E1624" t="s">
        <v>119</v>
      </c>
      <c r="F1624" t="s">
        <v>1852</v>
      </c>
      <c r="G1624" t="s">
        <v>23</v>
      </c>
      <c r="H1624" s="10">
        <v>2</v>
      </c>
      <c r="I1624" t="s">
        <v>120</v>
      </c>
    </row>
    <row r="1625" spans="1:11" x14ac:dyDescent="0.2">
      <c r="A1625" t="s">
        <v>90</v>
      </c>
      <c r="B1625" t="s">
        <v>364</v>
      </c>
      <c r="C1625" t="s">
        <v>19</v>
      </c>
      <c r="D1625" t="s">
        <v>19</v>
      </c>
      <c r="F1625" t="s">
        <v>1848</v>
      </c>
      <c r="H1625" s="10">
        <v>19</v>
      </c>
    </row>
    <row r="1626" spans="1:11" x14ac:dyDescent="0.2">
      <c r="A1626" t="s">
        <v>90</v>
      </c>
      <c r="B1626" t="s">
        <v>364</v>
      </c>
      <c r="C1626" t="s">
        <v>33</v>
      </c>
      <c r="D1626" t="s">
        <v>33</v>
      </c>
      <c r="E1626" t="s">
        <v>45</v>
      </c>
      <c r="F1626" t="s">
        <v>1849</v>
      </c>
      <c r="G1626" t="s">
        <v>23</v>
      </c>
      <c r="H1626" s="10">
        <v>2</v>
      </c>
      <c r="I1626" t="s">
        <v>24</v>
      </c>
    </row>
    <row r="1627" spans="1:11" x14ac:dyDescent="0.2">
      <c r="A1627" t="s">
        <v>90</v>
      </c>
      <c r="B1627" t="s">
        <v>364</v>
      </c>
      <c r="C1627" t="s">
        <v>26</v>
      </c>
      <c r="D1627" t="s">
        <v>26</v>
      </c>
      <c r="E1627" t="s">
        <v>27</v>
      </c>
      <c r="F1627" t="s">
        <v>27</v>
      </c>
      <c r="G1627" t="s">
        <v>23</v>
      </c>
      <c r="H1627" s="10">
        <v>2</v>
      </c>
      <c r="I1627" t="s">
        <v>24</v>
      </c>
    </row>
    <row r="1628" spans="1:11" x14ac:dyDescent="0.2">
      <c r="A1628" t="s">
        <v>90</v>
      </c>
      <c r="B1628" t="s">
        <v>364</v>
      </c>
      <c r="C1628" t="s">
        <v>215</v>
      </c>
      <c r="D1628" t="s">
        <v>215</v>
      </c>
      <c r="E1628" t="s">
        <v>216</v>
      </c>
      <c r="F1628" t="s">
        <v>1850</v>
      </c>
      <c r="G1628" t="s">
        <v>32</v>
      </c>
      <c r="H1628" s="10">
        <v>2</v>
      </c>
      <c r="I1628" t="s">
        <v>217</v>
      </c>
    </row>
    <row r="1629" spans="1:11" x14ac:dyDescent="0.2">
      <c r="A1629" t="s">
        <v>90</v>
      </c>
      <c r="B1629" t="s">
        <v>364</v>
      </c>
      <c r="C1629" t="s">
        <v>112</v>
      </c>
      <c r="D1629" t="s">
        <v>112</v>
      </c>
      <c r="E1629" t="s">
        <v>113</v>
      </c>
      <c r="F1629" t="s">
        <v>1851</v>
      </c>
      <c r="G1629" t="s">
        <v>23</v>
      </c>
      <c r="H1629" s="10">
        <v>3</v>
      </c>
      <c r="I1629" t="s">
        <v>114</v>
      </c>
    </row>
    <row r="1630" spans="1:11" x14ac:dyDescent="0.2">
      <c r="A1630" t="s">
        <v>91</v>
      </c>
      <c r="B1630" t="s">
        <v>364</v>
      </c>
      <c r="C1630" t="s">
        <v>46</v>
      </c>
      <c r="D1630" t="s">
        <v>46</v>
      </c>
      <c r="F1630" t="s">
        <v>1848</v>
      </c>
      <c r="H1630" s="10">
        <v>16</v>
      </c>
      <c r="K1630" t="s">
        <v>374</v>
      </c>
    </row>
    <row r="1631" spans="1:11" x14ac:dyDescent="0.2">
      <c r="A1631" t="s">
        <v>91</v>
      </c>
      <c r="B1631" t="s">
        <v>364</v>
      </c>
      <c r="C1631" t="s">
        <v>19</v>
      </c>
      <c r="D1631" t="s">
        <v>19</v>
      </c>
      <c r="F1631" t="s">
        <v>1848</v>
      </c>
      <c r="H1631" s="10">
        <v>11</v>
      </c>
    </row>
    <row r="1632" spans="1:11" x14ac:dyDescent="0.2">
      <c r="A1632" t="s">
        <v>91</v>
      </c>
      <c r="B1632" t="s">
        <v>364</v>
      </c>
      <c r="C1632" t="s">
        <v>20</v>
      </c>
      <c r="D1632" t="s">
        <v>20</v>
      </c>
      <c r="F1632" t="s">
        <v>1848</v>
      </c>
      <c r="H1632" s="10">
        <v>1</v>
      </c>
    </row>
    <row r="1633" spans="1:9" x14ac:dyDescent="0.2">
      <c r="A1633" t="s">
        <v>91</v>
      </c>
      <c r="B1633" t="s">
        <v>364</v>
      </c>
      <c r="C1633" t="s">
        <v>18</v>
      </c>
      <c r="D1633" t="s">
        <v>18</v>
      </c>
      <c r="F1633" t="s">
        <v>1848</v>
      </c>
      <c r="H1633" s="10">
        <v>17</v>
      </c>
    </row>
    <row r="1634" spans="1:9" x14ac:dyDescent="0.2">
      <c r="A1634" t="s">
        <v>91</v>
      </c>
      <c r="B1634" t="s">
        <v>364</v>
      </c>
      <c r="C1634" t="s">
        <v>40</v>
      </c>
      <c r="D1634" t="s">
        <v>40</v>
      </c>
      <c r="F1634" t="s">
        <v>1848</v>
      </c>
      <c r="H1634" s="10">
        <v>4</v>
      </c>
    </row>
    <row r="1635" spans="1:9" x14ac:dyDescent="0.2">
      <c r="A1635" t="s">
        <v>91</v>
      </c>
      <c r="B1635" t="s">
        <v>364</v>
      </c>
      <c r="C1635" t="s">
        <v>117</v>
      </c>
      <c r="D1635" t="s">
        <v>117</v>
      </c>
      <c r="E1635" t="s">
        <v>27</v>
      </c>
      <c r="F1635" t="s">
        <v>27</v>
      </c>
      <c r="G1635" t="s">
        <v>23</v>
      </c>
      <c r="H1635" s="10">
        <v>1</v>
      </c>
      <c r="I1635" t="s">
        <v>24</v>
      </c>
    </row>
    <row r="1636" spans="1:9" x14ac:dyDescent="0.2">
      <c r="A1636" t="s">
        <v>91</v>
      </c>
      <c r="B1636" t="s">
        <v>364</v>
      </c>
      <c r="C1636" t="s">
        <v>28</v>
      </c>
      <c r="D1636" t="s">
        <v>28</v>
      </c>
      <c r="E1636" t="s">
        <v>30</v>
      </c>
      <c r="F1636" t="s">
        <v>1850</v>
      </c>
      <c r="G1636" t="s">
        <v>32</v>
      </c>
      <c r="H1636" s="10">
        <v>3</v>
      </c>
      <c r="I1636" t="s">
        <v>24</v>
      </c>
    </row>
    <row r="1637" spans="1:9" x14ac:dyDescent="0.2">
      <c r="A1637" t="s">
        <v>91</v>
      </c>
      <c r="B1637" t="s">
        <v>364</v>
      </c>
      <c r="C1637" t="s">
        <v>215</v>
      </c>
      <c r="D1637" t="s">
        <v>215</v>
      </c>
      <c r="E1637" t="s">
        <v>216</v>
      </c>
      <c r="F1637" t="s">
        <v>1850</v>
      </c>
      <c r="G1637" t="s">
        <v>32</v>
      </c>
      <c r="H1637" s="10">
        <v>2</v>
      </c>
      <c r="I1637" t="s">
        <v>217</v>
      </c>
    </row>
    <row r="1638" spans="1:9" x14ac:dyDescent="0.2">
      <c r="A1638" t="s">
        <v>91</v>
      </c>
      <c r="B1638" t="s">
        <v>364</v>
      </c>
      <c r="C1638" t="s">
        <v>112</v>
      </c>
      <c r="D1638" t="s">
        <v>112</v>
      </c>
      <c r="E1638" t="s">
        <v>113</v>
      </c>
      <c r="F1638" t="s">
        <v>1851</v>
      </c>
      <c r="G1638" t="s">
        <v>23</v>
      </c>
      <c r="H1638" s="10">
        <v>3</v>
      </c>
      <c r="I1638" t="s">
        <v>114</v>
      </c>
    </row>
    <row r="1639" spans="1:9" x14ac:dyDescent="0.2">
      <c r="A1639" t="s">
        <v>91</v>
      </c>
      <c r="B1639" t="s">
        <v>364</v>
      </c>
      <c r="C1639" t="s">
        <v>159</v>
      </c>
      <c r="D1639" t="s">
        <v>159</v>
      </c>
      <c r="E1639" t="s">
        <v>119</v>
      </c>
      <c r="F1639" t="s">
        <v>1852</v>
      </c>
      <c r="G1639" t="s">
        <v>23</v>
      </c>
      <c r="H1639" s="10">
        <v>3</v>
      </c>
      <c r="I1639" t="s">
        <v>120</v>
      </c>
    </row>
    <row r="1640" spans="1:9" x14ac:dyDescent="0.2">
      <c r="A1640" t="s">
        <v>93</v>
      </c>
      <c r="B1640" t="s">
        <v>364</v>
      </c>
      <c r="C1640" t="s">
        <v>19</v>
      </c>
      <c r="D1640" t="s">
        <v>19</v>
      </c>
      <c r="F1640" t="s">
        <v>1848</v>
      </c>
      <c r="H1640" s="10">
        <v>19</v>
      </c>
    </row>
    <row r="1641" spans="1:9" x14ac:dyDescent="0.2">
      <c r="A1641" t="s">
        <v>93</v>
      </c>
      <c r="B1641" t="s">
        <v>364</v>
      </c>
      <c r="C1641" t="s">
        <v>18</v>
      </c>
      <c r="D1641" t="s">
        <v>18</v>
      </c>
      <c r="F1641" t="s">
        <v>1848</v>
      </c>
      <c r="H1641" s="10">
        <v>23</v>
      </c>
    </row>
    <row r="1642" spans="1:9" x14ac:dyDescent="0.2">
      <c r="A1642" t="s">
        <v>93</v>
      </c>
      <c r="B1642" t="s">
        <v>364</v>
      </c>
      <c r="C1642" t="s">
        <v>112</v>
      </c>
      <c r="D1642" t="s">
        <v>112</v>
      </c>
      <c r="E1642" t="s">
        <v>113</v>
      </c>
      <c r="F1642" t="s">
        <v>1851</v>
      </c>
      <c r="G1642" t="s">
        <v>23</v>
      </c>
      <c r="H1642" s="10">
        <v>2</v>
      </c>
      <c r="I1642" t="s">
        <v>114</v>
      </c>
    </row>
    <row r="1643" spans="1:9" x14ac:dyDescent="0.2">
      <c r="A1643" t="s">
        <v>93</v>
      </c>
      <c r="B1643" t="s">
        <v>364</v>
      </c>
      <c r="C1643" t="s">
        <v>368</v>
      </c>
      <c r="D1643" t="s">
        <v>368</v>
      </c>
      <c r="E1643" t="s">
        <v>113</v>
      </c>
      <c r="F1643" t="s">
        <v>1851</v>
      </c>
      <c r="G1643" t="s">
        <v>23</v>
      </c>
      <c r="H1643" s="10">
        <v>6</v>
      </c>
      <c r="I1643" t="s">
        <v>114</v>
      </c>
    </row>
    <row r="1644" spans="1:9" x14ac:dyDescent="0.2">
      <c r="A1644" t="s">
        <v>93</v>
      </c>
      <c r="B1644" t="s">
        <v>364</v>
      </c>
      <c r="C1644" t="s">
        <v>117</v>
      </c>
      <c r="D1644" t="s">
        <v>117</v>
      </c>
      <c r="E1644" t="s">
        <v>27</v>
      </c>
      <c r="F1644" t="s">
        <v>27</v>
      </c>
      <c r="G1644" t="s">
        <v>23</v>
      </c>
      <c r="H1644" s="10">
        <v>4</v>
      </c>
      <c r="I1644" t="s">
        <v>24</v>
      </c>
    </row>
    <row r="1645" spans="1:9" x14ac:dyDescent="0.2">
      <c r="A1645" t="s">
        <v>93</v>
      </c>
      <c r="B1645" t="s">
        <v>364</v>
      </c>
      <c r="C1645" t="s">
        <v>20</v>
      </c>
      <c r="D1645" t="s">
        <v>20</v>
      </c>
      <c r="F1645" t="s">
        <v>1848</v>
      </c>
      <c r="H1645" s="10">
        <v>8</v>
      </c>
    </row>
    <row r="1646" spans="1:9" x14ac:dyDescent="0.2">
      <c r="A1646" t="s">
        <v>93</v>
      </c>
      <c r="B1646" t="s">
        <v>364</v>
      </c>
      <c r="C1646" t="s">
        <v>33</v>
      </c>
      <c r="D1646" t="s">
        <v>33</v>
      </c>
      <c r="E1646" t="s">
        <v>45</v>
      </c>
      <c r="F1646" t="s">
        <v>1849</v>
      </c>
      <c r="G1646" t="s">
        <v>23</v>
      </c>
      <c r="H1646" s="10">
        <v>2</v>
      </c>
      <c r="I1646" t="s">
        <v>24</v>
      </c>
    </row>
    <row r="1647" spans="1:9" x14ac:dyDescent="0.2">
      <c r="A1647" t="s">
        <v>93</v>
      </c>
      <c r="B1647" t="s">
        <v>364</v>
      </c>
      <c r="C1647" t="s">
        <v>208</v>
      </c>
      <c r="D1647" t="s">
        <v>208</v>
      </c>
      <c r="E1647" t="s">
        <v>27</v>
      </c>
      <c r="F1647" t="s">
        <v>27</v>
      </c>
      <c r="G1647" t="s">
        <v>23</v>
      </c>
      <c r="H1647" s="10">
        <v>3</v>
      </c>
      <c r="I1647" t="s">
        <v>24</v>
      </c>
    </row>
    <row r="1648" spans="1:9" x14ac:dyDescent="0.2">
      <c r="A1648" t="s">
        <v>93</v>
      </c>
      <c r="B1648" t="s">
        <v>364</v>
      </c>
      <c r="C1648" t="s">
        <v>118</v>
      </c>
      <c r="D1648" t="s">
        <v>118</v>
      </c>
      <c r="E1648" t="s">
        <v>119</v>
      </c>
      <c r="F1648" t="s">
        <v>1852</v>
      </c>
      <c r="G1648" t="s">
        <v>23</v>
      </c>
      <c r="H1648" s="10">
        <v>1</v>
      </c>
      <c r="I1648" t="s">
        <v>120</v>
      </c>
    </row>
    <row r="1649" spans="1:11" x14ac:dyDescent="0.2">
      <c r="A1649" t="s">
        <v>93</v>
      </c>
      <c r="B1649" t="s">
        <v>364</v>
      </c>
      <c r="C1649" t="s">
        <v>141</v>
      </c>
      <c r="D1649" t="s">
        <v>141</v>
      </c>
      <c r="E1649" t="s">
        <v>119</v>
      </c>
      <c r="F1649" t="s">
        <v>1852</v>
      </c>
      <c r="G1649" t="s">
        <v>23</v>
      </c>
      <c r="H1649" s="10">
        <v>2</v>
      </c>
      <c r="I1649" t="s">
        <v>120</v>
      </c>
    </row>
    <row r="1650" spans="1:11" x14ac:dyDescent="0.2">
      <c r="A1650" t="s">
        <v>94</v>
      </c>
      <c r="B1650" t="s">
        <v>364</v>
      </c>
      <c r="C1650" t="s">
        <v>112</v>
      </c>
      <c r="D1650" t="s">
        <v>112</v>
      </c>
      <c r="E1650" t="s">
        <v>113</v>
      </c>
      <c r="F1650" t="s">
        <v>1851</v>
      </c>
      <c r="G1650" t="s">
        <v>23</v>
      </c>
      <c r="H1650" s="10">
        <v>15</v>
      </c>
      <c r="I1650" t="s">
        <v>114</v>
      </c>
    </row>
    <row r="1651" spans="1:11" x14ac:dyDescent="0.2">
      <c r="A1651" t="s">
        <v>94</v>
      </c>
      <c r="B1651" t="s">
        <v>364</v>
      </c>
      <c r="C1651" t="s">
        <v>215</v>
      </c>
      <c r="D1651" t="s">
        <v>215</v>
      </c>
      <c r="E1651" t="s">
        <v>216</v>
      </c>
      <c r="F1651" t="s">
        <v>1850</v>
      </c>
      <c r="G1651" t="s">
        <v>32</v>
      </c>
      <c r="H1651" s="10">
        <v>4</v>
      </c>
      <c r="I1651" t="s">
        <v>217</v>
      </c>
    </row>
    <row r="1652" spans="1:11" x14ac:dyDescent="0.2">
      <c r="A1652" t="s">
        <v>94</v>
      </c>
      <c r="B1652" t="s">
        <v>364</v>
      </c>
      <c r="C1652" t="s">
        <v>19</v>
      </c>
      <c r="D1652" t="s">
        <v>19</v>
      </c>
      <c r="F1652" t="s">
        <v>1848</v>
      </c>
      <c r="H1652" s="10">
        <v>9</v>
      </c>
    </row>
    <row r="1653" spans="1:11" x14ac:dyDescent="0.2">
      <c r="A1653" t="s">
        <v>94</v>
      </c>
      <c r="B1653" t="s">
        <v>364</v>
      </c>
      <c r="C1653" t="s">
        <v>33</v>
      </c>
      <c r="D1653" t="s">
        <v>33</v>
      </c>
      <c r="E1653" t="s">
        <v>45</v>
      </c>
      <c r="F1653" t="s">
        <v>1849</v>
      </c>
      <c r="G1653" t="s">
        <v>23</v>
      </c>
      <c r="H1653" s="10">
        <v>2</v>
      </c>
      <c r="I1653" t="s">
        <v>24</v>
      </c>
    </row>
    <row r="1654" spans="1:11" x14ac:dyDescent="0.2">
      <c r="A1654" t="s">
        <v>94</v>
      </c>
      <c r="B1654" t="s">
        <v>364</v>
      </c>
      <c r="C1654" t="s">
        <v>159</v>
      </c>
      <c r="D1654" t="s">
        <v>159</v>
      </c>
      <c r="E1654" t="s">
        <v>119</v>
      </c>
      <c r="F1654" t="s">
        <v>1852</v>
      </c>
      <c r="G1654" t="s">
        <v>23</v>
      </c>
      <c r="H1654" s="10">
        <v>3</v>
      </c>
      <c r="I1654" t="s">
        <v>120</v>
      </c>
    </row>
    <row r="1655" spans="1:11" x14ac:dyDescent="0.2">
      <c r="A1655" t="s">
        <v>94</v>
      </c>
      <c r="B1655" t="s">
        <v>364</v>
      </c>
      <c r="C1655" t="s">
        <v>18</v>
      </c>
      <c r="D1655" t="s">
        <v>18</v>
      </c>
      <c r="F1655" t="s">
        <v>1848</v>
      </c>
      <c r="H1655" s="10">
        <v>14</v>
      </c>
    </row>
    <row r="1656" spans="1:11" x14ac:dyDescent="0.2">
      <c r="A1656" t="s">
        <v>94</v>
      </c>
      <c r="B1656" t="s">
        <v>364</v>
      </c>
      <c r="C1656" t="s">
        <v>380</v>
      </c>
      <c r="D1656" t="s">
        <v>380</v>
      </c>
      <c r="E1656" t="s">
        <v>59</v>
      </c>
      <c r="F1656" t="s">
        <v>59</v>
      </c>
      <c r="G1656" t="s">
        <v>23</v>
      </c>
      <c r="H1656" s="10">
        <v>2</v>
      </c>
      <c r="I1656" t="s">
        <v>24</v>
      </c>
    </row>
    <row r="1657" spans="1:11" x14ac:dyDescent="0.2">
      <c r="A1657" t="s">
        <v>94</v>
      </c>
      <c r="B1657" t="s">
        <v>364</v>
      </c>
      <c r="C1657" t="s">
        <v>118</v>
      </c>
      <c r="D1657" t="s">
        <v>118</v>
      </c>
      <c r="E1657" t="s">
        <v>119</v>
      </c>
      <c r="F1657" t="s">
        <v>1852</v>
      </c>
      <c r="G1657" t="s">
        <v>23</v>
      </c>
      <c r="H1657" s="10">
        <v>3</v>
      </c>
      <c r="I1657" t="s">
        <v>120</v>
      </c>
    </row>
    <row r="1658" spans="1:11" x14ac:dyDescent="0.2">
      <c r="A1658" t="s">
        <v>94</v>
      </c>
      <c r="B1658" t="s">
        <v>364</v>
      </c>
      <c r="C1658" t="s">
        <v>20</v>
      </c>
      <c r="D1658" t="s">
        <v>20</v>
      </c>
      <c r="F1658" t="s">
        <v>1848</v>
      </c>
      <c r="H1658" s="10">
        <v>6</v>
      </c>
    </row>
    <row r="1659" spans="1:11" x14ac:dyDescent="0.2">
      <c r="A1659" t="s">
        <v>94</v>
      </c>
      <c r="B1659" t="s">
        <v>364</v>
      </c>
      <c r="C1659" t="s">
        <v>117</v>
      </c>
      <c r="D1659" t="s">
        <v>117</v>
      </c>
      <c r="E1659" t="s">
        <v>27</v>
      </c>
      <c r="F1659" t="s">
        <v>27</v>
      </c>
      <c r="G1659" t="s">
        <v>23</v>
      </c>
      <c r="H1659" s="10">
        <v>1</v>
      </c>
      <c r="I1659" t="s">
        <v>24</v>
      </c>
    </row>
    <row r="1660" spans="1:11" x14ac:dyDescent="0.2">
      <c r="A1660" t="s">
        <v>94</v>
      </c>
      <c r="B1660" t="s">
        <v>364</v>
      </c>
      <c r="C1660" t="s">
        <v>371</v>
      </c>
      <c r="D1660" t="s">
        <v>371</v>
      </c>
      <c r="E1660" t="s">
        <v>45</v>
      </c>
      <c r="F1660" t="s">
        <v>1849</v>
      </c>
      <c r="G1660" t="s">
        <v>23</v>
      </c>
      <c r="H1660" s="10">
        <v>1</v>
      </c>
      <c r="I1660" t="s">
        <v>24</v>
      </c>
    </row>
    <row r="1661" spans="1:11" x14ac:dyDescent="0.2">
      <c r="A1661" t="s">
        <v>94</v>
      </c>
      <c r="B1661" t="s">
        <v>364</v>
      </c>
      <c r="C1661" t="s">
        <v>208</v>
      </c>
      <c r="D1661" t="s">
        <v>208</v>
      </c>
      <c r="E1661" t="s">
        <v>27</v>
      </c>
      <c r="F1661" t="s">
        <v>27</v>
      </c>
      <c r="G1661" t="s">
        <v>23</v>
      </c>
      <c r="H1661" s="10">
        <v>3</v>
      </c>
      <c r="I1661" t="s">
        <v>24</v>
      </c>
    </row>
    <row r="1662" spans="1:11" x14ac:dyDescent="0.2">
      <c r="A1662" t="s">
        <v>95</v>
      </c>
      <c r="B1662" t="s">
        <v>364</v>
      </c>
      <c r="C1662" t="s">
        <v>46</v>
      </c>
      <c r="D1662" t="s">
        <v>46</v>
      </c>
      <c r="F1662" t="s">
        <v>1848</v>
      </c>
      <c r="H1662" s="10">
        <v>4</v>
      </c>
      <c r="K1662" t="s">
        <v>375</v>
      </c>
    </row>
    <row r="1663" spans="1:11" x14ac:dyDescent="0.2">
      <c r="A1663" t="s">
        <v>95</v>
      </c>
      <c r="B1663" t="s">
        <v>364</v>
      </c>
      <c r="C1663" t="s">
        <v>33</v>
      </c>
      <c r="D1663" t="s">
        <v>33</v>
      </c>
      <c r="E1663" t="s">
        <v>45</v>
      </c>
      <c r="F1663" t="s">
        <v>1849</v>
      </c>
      <c r="G1663" t="s">
        <v>23</v>
      </c>
      <c r="H1663" s="10">
        <v>5</v>
      </c>
      <c r="I1663" t="s">
        <v>24</v>
      </c>
    </row>
    <row r="1664" spans="1:11" x14ac:dyDescent="0.2">
      <c r="A1664" t="s">
        <v>95</v>
      </c>
      <c r="B1664" t="s">
        <v>364</v>
      </c>
      <c r="C1664" t="s">
        <v>121</v>
      </c>
      <c r="D1664" t="s">
        <v>121</v>
      </c>
      <c r="E1664" t="s">
        <v>113</v>
      </c>
      <c r="F1664" t="s">
        <v>1851</v>
      </c>
      <c r="G1664" t="s">
        <v>23</v>
      </c>
      <c r="H1664" s="10">
        <v>3</v>
      </c>
      <c r="I1664" t="s">
        <v>114</v>
      </c>
    </row>
    <row r="1665" spans="1:9" x14ac:dyDescent="0.2">
      <c r="A1665" t="s">
        <v>95</v>
      </c>
      <c r="B1665" t="s">
        <v>364</v>
      </c>
      <c r="C1665" t="s">
        <v>20</v>
      </c>
      <c r="D1665" t="s">
        <v>20</v>
      </c>
      <c r="F1665" t="s">
        <v>1848</v>
      </c>
      <c r="H1665" s="10">
        <v>8</v>
      </c>
    </row>
    <row r="1666" spans="1:9" x14ac:dyDescent="0.2">
      <c r="A1666" t="s">
        <v>95</v>
      </c>
      <c r="B1666" t="s">
        <v>364</v>
      </c>
      <c r="C1666" t="s">
        <v>213</v>
      </c>
      <c r="D1666" t="s">
        <v>213</v>
      </c>
      <c r="E1666" t="s">
        <v>59</v>
      </c>
      <c r="F1666" t="s">
        <v>59</v>
      </c>
      <c r="G1666" t="s">
        <v>23</v>
      </c>
      <c r="H1666" s="10">
        <v>2</v>
      </c>
      <c r="I1666" t="s">
        <v>24</v>
      </c>
    </row>
    <row r="1667" spans="1:9" x14ac:dyDescent="0.2">
      <c r="A1667" t="s">
        <v>95</v>
      </c>
      <c r="B1667" t="s">
        <v>364</v>
      </c>
      <c r="C1667" t="s">
        <v>43</v>
      </c>
      <c r="D1667" t="s">
        <v>43</v>
      </c>
      <c r="E1667" t="s">
        <v>22</v>
      </c>
      <c r="F1667" t="s">
        <v>22</v>
      </c>
      <c r="G1667" t="s">
        <v>23</v>
      </c>
      <c r="H1667" s="10">
        <v>2</v>
      </c>
      <c r="I1667" t="s">
        <v>24</v>
      </c>
    </row>
    <row r="1668" spans="1:9" x14ac:dyDescent="0.2">
      <c r="A1668" t="s">
        <v>95</v>
      </c>
      <c r="B1668" t="s">
        <v>364</v>
      </c>
      <c r="C1668" t="s">
        <v>215</v>
      </c>
      <c r="D1668" t="s">
        <v>215</v>
      </c>
      <c r="E1668" t="s">
        <v>216</v>
      </c>
      <c r="F1668" t="s">
        <v>1850</v>
      </c>
      <c r="G1668" t="s">
        <v>32</v>
      </c>
      <c r="H1668" s="10">
        <v>4</v>
      </c>
      <c r="I1668" t="s">
        <v>217</v>
      </c>
    </row>
    <row r="1669" spans="1:9" x14ac:dyDescent="0.2">
      <c r="A1669" t="s">
        <v>95</v>
      </c>
      <c r="B1669" t="s">
        <v>364</v>
      </c>
      <c r="C1669" t="s">
        <v>19</v>
      </c>
      <c r="D1669" t="s">
        <v>19</v>
      </c>
      <c r="F1669" t="s">
        <v>1848</v>
      </c>
      <c r="H1669" s="10">
        <v>10</v>
      </c>
    </row>
    <row r="1670" spans="1:9" x14ac:dyDescent="0.2">
      <c r="A1670" t="s">
        <v>95</v>
      </c>
      <c r="B1670" t="s">
        <v>364</v>
      </c>
      <c r="C1670" t="s">
        <v>118</v>
      </c>
      <c r="D1670" t="s">
        <v>118</v>
      </c>
      <c r="E1670" t="s">
        <v>119</v>
      </c>
      <c r="F1670" t="s">
        <v>1852</v>
      </c>
      <c r="G1670" t="s">
        <v>23</v>
      </c>
      <c r="H1670" s="10">
        <v>1</v>
      </c>
      <c r="I1670" t="s">
        <v>120</v>
      </c>
    </row>
    <row r="1671" spans="1:9" x14ac:dyDescent="0.2">
      <c r="A1671" t="s">
        <v>95</v>
      </c>
      <c r="B1671" t="s">
        <v>364</v>
      </c>
      <c r="C1671" t="s">
        <v>18</v>
      </c>
      <c r="D1671" t="s">
        <v>18</v>
      </c>
      <c r="F1671" t="s">
        <v>1848</v>
      </c>
      <c r="H1671" s="10">
        <v>10</v>
      </c>
    </row>
    <row r="1672" spans="1:9" x14ac:dyDescent="0.2">
      <c r="A1672" t="s">
        <v>95</v>
      </c>
      <c r="B1672" t="s">
        <v>364</v>
      </c>
      <c r="C1672" t="s">
        <v>117</v>
      </c>
      <c r="D1672" t="s">
        <v>117</v>
      </c>
      <c r="E1672" t="s">
        <v>27</v>
      </c>
      <c r="F1672" t="s">
        <v>27</v>
      </c>
      <c r="G1672" t="s">
        <v>23</v>
      </c>
      <c r="H1672" s="10">
        <v>3</v>
      </c>
      <c r="I1672" t="s">
        <v>24</v>
      </c>
    </row>
    <row r="1673" spans="1:9" x14ac:dyDescent="0.2">
      <c r="A1673" t="s">
        <v>95</v>
      </c>
      <c r="B1673" t="s">
        <v>364</v>
      </c>
      <c r="C1673" t="s">
        <v>112</v>
      </c>
      <c r="D1673" t="s">
        <v>112</v>
      </c>
      <c r="E1673" t="s">
        <v>113</v>
      </c>
      <c r="F1673" t="s">
        <v>1851</v>
      </c>
      <c r="G1673" t="s">
        <v>23</v>
      </c>
      <c r="H1673" s="10">
        <v>3</v>
      </c>
      <c r="I1673" t="s">
        <v>114</v>
      </c>
    </row>
    <row r="1674" spans="1:9" x14ac:dyDescent="0.2">
      <c r="A1674" t="s">
        <v>95</v>
      </c>
      <c r="B1674" t="s">
        <v>364</v>
      </c>
      <c r="C1674" t="s">
        <v>43</v>
      </c>
      <c r="D1674" t="s">
        <v>43</v>
      </c>
      <c r="E1674" t="s">
        <v>22</v>
      </c>
      <c r="F1674" t="s">
        <v>22</v>
      </c>
      <c r="G1674" t="s">
        <v>23</v>
      </c>
      <c r="H1674" s="10">
        <v>1</v>
      </c>
      <c r="I1674" t="s">
        <v>24</v>
      </c>
    </row>
    <row r="1675" spans="1:9" x14ac:dyDescent="0.2">
      <c r="A1675" t="s">
        <v>96</v>
      </c>
      <c r="B1675" t="s">
        <v>364</v>
      </c>
      <c r="C1675" t="s">
        <v>18</v>
      </c>
      <c r="D1675" t="s">
        <v>18</v>
      </c>
      <c r="F1675" t="s">
        <v>1848</v>
      </c>
      <c r="H1675" s="10">
        <v>15</v>
      </c>
    </row>
    <row r="1676" spans="1:9" x14ac:dyDescent="0.2">
      <c r="A1676" t="s">
        <v>96</v>
      </c>
      <c r="B1676" t="s">
        <v>364</v>
      </c>
      <c r="C1676" t="s">
        <v>19</v>
      </c>
      <c r="D1676" t="s">
        <v>19</v>
      </c>
      <c r="F1676" t="s">
        <v>1848</v>
      </c>
      <c r="H1676" s="10">
        <v>12</v>
      </c>
    </row>
    <row r="1677" spans="1:9" x14ac:dyDescent="0.2">
      <c r="A1677" t="s">
        <v>96</v>
      </c>
      <c r="B1677" t="s">
        <v>364</v>
      </c>
      <c r="C1677" t="s">
        <v>208</v>
      </c>
      <c r="D1677" t="s">
        <v>208</v>
      </c>
      <c r="E1677" t="s">
        <v>27</v>
      </c>
      <c r="F1677" t="s">
        <v>27</v>
      </c>
      <c r="G1677" t="s">
        <v>23</v>
      </c>
      <c r="H1677" s="10">
        <v>1</v>
      </c>
      <c r="I1677" t="s">
        <v>24</v>
      </c>
    </row>
    <row r="1678" spans="1:9" x14ac:dyDescent="0.2">
      <c r="A1678" t="s">
        <v>96</v>
      </c>
      <c r="B1678" t="s">
        <v>364</v>
      </c>
      <c r="C1678" t="s">
        <v>121</v>
      </c>
      <c r="D1678" t="s">
        <v>121</v>
      </c>
      <c r="E1678" t="s">
        <v>113</v>
      </c>
      <c r="F1678" t="s">
        <v>1851</v>
      </c>
      <c r="G1678" t="s">
        <v>23</v>
      </c>
      <c r="H1678" s="10">
        <v>6</v>
      </c>
      <c r="I1678" t="s">
        <v>114</v>
      </c>
    </row>
    <row r="1679" spans="1:9" x14ac:dyDescent="0.2">
      <c r="A1679" t="s">
        <v>96</v>
      </c>
      <c r="B1679" t="s">
        <v>364</v>
      </c>
      <c r="C1679" t="s">
        <v>118</v>
      </c>
      <c r="D1679" t="s">
        <v>118</v>
      </c>
      <c r="E1679" t="s">
        <v>119</v>
      </c>
      <c r="F1679" t="s">
        <v>1852</v>
      </c>
      <c r="G1679" t="s">
        <v>23</v>
      </c>
      <c r="H1679" s="10">
        <v>13</v>
      </c>
      <c r="I1679" t="s">
        <v>120</v>
      </c>
    </row>
    <row r="1680" spans="1:9" x14ac:dyDescent="0.2">
      <c r="A1680" t="s">
        <v>96</v>
      </c>
      <c r="B1680" t="s">
        <v>364</v>
      </c>
      <c r="C1680" t="s">
        <v>28</v>
      </c>
      <c r="D1680" t="s">
        <v>28</v>
      </c>
      <c r="E1680" t="s">
        <v>30</v>
      </c>
      <c r="F1680" t="s">
        <v>1850</v>
      </c>
      <c r="G1680" t="s">
        <v>32</v>
      </c>
      <c r="H1680" s="10">
        <v>1</v>
      </c>
      <c r="I1680" t="s">
        <v>24</v>
      </c>
    </row>
    <row r="1681" spans="1:9" x14ac:dyDescent="0.2">
      <c r="A1681" t="s">
        <v>96</v>
      </c>
      <c r="B1681" t="s">
        <v>364</v>
      </c>
      <c r="C1681" t="s">
        <v>380</v>
      </c>
      <c r="D1681" t="s">
        <v>380</v>
      </c>
      <c r="E1681" t="s">
        <v>59</v>
      </c>
      <c r="F1681" t="s">
        <v>59</v>
      </c>
      <c r="G1681" t="s">
        <v>23</v>
      </c>
      <c r="H1681" s="10">
        <v>2</v>
      </c>
      <c r="I1681" t="s">
        <v>24</v>
      </c>
    </row>
    <row r="1682" spans="1:9" x14ac:dyDescent="0.2">
      <c r="A1682" t="s">
        <v>96</v>
      </c>
      <c r="B1682" t="s">
        <v>364</v>
      </c>
      <c r="C1682" t="s">
        <v>20</v>
      </c>
      <c r="D1682" t="s">
        <v>20</v>
      </c>
      <c r="F1682" t="s">
        <v>1848</v>
      </c>
      <c r="H1682" s="10">
        <v>3</v>
      </c>
    </row>
    <row r="1683" spans="1:9" x14ac:dyDescent="0.2">
      <c r="A1683" t="s">
        <v>96</v>
      </c>
      <c r="B1683" t="s">
        <v>364</v>
      </c>
      <c r="C1683" t="s">
        <v>380</v>
      </c>
      <c r="D1683" t="s">
        <v>380</v>
      </c>
      <c r="E1683" t="s">
        <v>59</v>
      </c>
      <c r="F1683" t="s">
        <v>59</v>
      </c>
      <c r="G1683" t="s">
        <v>23</v>
      </c>
      <c r="H1683" s="10">
        <v>4</v>
      </c>
      <c r="I1683" t="s">
        <v>24</v>
      </c>
    </row>
    <row r="1684" spans="1:9" x14ac:dyDescent="0.2">
      <c r="A1684" t="s">
        <v>96</v>
      </c>
      <c r="B1684" t="s">
        <v>364</v>
      </c>
      <c r="C1684" t="s">
        <v>46</v>
      </c>
      <c r="D1684" t="s">
        <v>46</v>
      </c>
      <c r="F1684" t="s">
        <v>1848</v>
      </c>
      <c r="H1684" s="10">
        <v>2</v>
      </c>
    </row>
    <row r="1685" spans="1:9" x14ac:dyDescent="0.2">
      <c r="A1685" t="s">
        <v>96</v>
      </c>
      <c r="B1685" t="s">
        <v>364</v>
      </c>
      <c r="C1685" t="s">
        <v>254</v>
      </c>
      <c r="D1685" t="s">
        <v>148</v>
      </c>
      <c r="E1685" t="s">
        <v>149</v>
      </c>
      <c r="F1685" t="s">
        <v>1850</v>
      </c>
      <c r="G1685" t="s">
        <v>145</v>
      </c>
      <c r="H1685" s="10">
        <v>1</v>
      </c>
    </row>
    <row r="1686" spans="1:9" x14ac:dyDescent="0.2">
      <c r="A1686" t="s">
        <v>96</v>
      </c>
      <c r="B1686" t="s">
        <v>364</v>
      </c>
      <c r="C1686" t="s">
        <v>213</v>
      </c>
      <c r="D1686" t="s">
        <v>213</v>
      </c>
      <c r="E1686" t="s">
        <v>59</v>
      </c>
      <c r="F1686" t="s">
        <v>59</v>
      </c>
      <c r="G1686" t="s">
        <v>23</v>
      </c>
      <c r="H1686" s="10">
        <v>2</v>
      </c>
      <c r="I1686" t="s">
        <v>24</v>
      </c>
    </row>
    <row r="1687" spans="1:9" x14ac:dyDescent="0.2">
      <c r="A1687" t="s">
        <v>96</v>
      </c>
      <c r="B1687" t="s">
        <v>364</v>
      </c>
      <c r="C1687" t="s">
        <v>112</v>
      </c>
      <c r="D1687" t="s">
        <v>112</v>
      </c>
      <c r="E1687" t="s">
        <v>113</v>
      </c>
      <c r="F1687" t="s">
        <v>1851</v>
      </c>
      <c r="G1687" t="s">
        <v>23</v>
      </c>
      <c r="H1687" s="10">
        <v>4</v>
      </c>
      <c r="I1687" t="s">
        <v>114</v>
      </c>
    </row>
    <row r="1688" spans="1:9" x14ac:dyDescent="0.2">
      <c r="A1688" t="s">
        <v>97</v>
      </c>
      <c r="B1688" t="s">
        <v>364</v>
      </c>
      <c r="C1688" t="s">
        <v>19</v>
      </c>
      <c r="D1688" t="s">
        <v>19</v>
      </c>
      <c r="F1688" t="s">
        <v>1848</v>
      </c>
      <c r="H1688" s="10">
        <v>10</v>
      </c>
    </row>
    <row r="1689" spans="1:9" x14ac:dyDescent="0.2">
      <c r="A1689" t="s">
        <v>97</v>
      </c>
      <c r="B1689" t="s">
        <v>364</v>
      </c>
      <c r="C1689" t="s">
        <v>33</v>
      </c>
      <c r="D1689" t="s">
        <v>33</v>
      </c>
      <c r="E1689" t="s">
        <v>45</v>
      </c>
      <c r="F1689" t="s">
        <v>1849</v>
      </c>
      <c r="G1689" t="s">
        <v>23</v>
      </c>
      <c r="H1689" s="10">
        <v>4</v>
      </c>
      <c r="I1689" t="s">
        <v>24</v>
      </c>
    </row>
    <row r="1690" spans="1:9" x14ac:dyDescent="0.2">
      <c r="A1690" t="s">
        <v>97</v>
      </c>
      <c r="B1690" t="s">
        <v>364</v>
      </c>
      <c r="C1690" t="s">
        <v>204</v>
      </c>
      <c r="D1690" t="s">
        <v>204</v>
      </c>
      <c r="E1690" t="s">
        <v>45</v>
      </c>
      <c r="F1690" t="s">
        <v>1849</v>
      </c>
      <c r="G1690" t="s">
        <v>23</v>
      </c>
      <c r="H1690" s="10">
        <v>2</v>
      </c>
      <c r="I1690" t="s">
        <v>24</v>
      </c>
    </row>
    <row r="1691" spans="1:9" x14ac:dyDescent="0.2">
      <c r="A1691" t="s">
        <v>97</v>
      </c>
      <c r="B1691" t="s">
        <v>364</v>
      </c>
      <c r="C1691" t="s">
        <v>20</v>
      </c>
      <c r="D1691" t="s">
        <v>20</v>
      </c>
      <c r="F1691" t="s">
        <v>1848</v>
      </c>
      <c r="H1691" s="10">
        <v>1</v>
      </c>
    </row>
    <row r="1692" spans="1:9" x14ac:dyDescent="0.2">
      <c r="A1692" t="s">
        <v>97</v>
      </c>
      <c r="B1692" t="s">
        <v>364</v>
      </c>
      <c r="C1692" t="s">
        <v>118</v>
      </c>
      <c r="D1692" t="s">
        <v>118</v>
      </c>
      <c r="E1692" t="s">
        <v>119</v>
      </c>
      <c r="F1692" t="s">
        <v>1852</v>
      </c>
      <c r="G1692" t="s">
        <v>23</v>
      </c>
      <c r="H1692" s="10">
        <v>1</v>
      </c>
      <c r="I1692" t="s">
        <v>120</v>
      </c>
    </row>
    <row r="1693" spans="1:9" x14ac:dyDescent="0.2">
      <c r="A1693" t="s">
        <v>97</v>
      </c>
      <c r="B1693" t="s">
        <v>364</v>
      </c>
      <c r="C1693" t="s">
        <v>18</v>
      </c>
      <c r="D1693" t="s">
        <v>18</v>
      </c>
      <c r="F1693" t="s">
        <v>1848</v>
      </c>
      <c r="H1693" s="10">
        <v>22</v>
      </c>
    </row>
    <row r="1694" spans="1:9" x14ac:dyDescent="0.2">
      <c r="A1694" t="s">
        <v>97</v>
      </c>
      <c r="B1694" t="s">
        <v>364</v>
      </c>
      <c r="C1694" t="s">
        <v>46</v>
      </c>
      <c r="D1694" t="s">
        <v>46</v>
      </c>
      <c r="F1694" t="s">
        <v>1848</v>
      </c>
      <c r="H1694" s="10">
        <v>16</v>
      </c>
    </row>
    <row r="1695" spans="1:9" x14ac:dyDescent="0.2">
      <c r="A1695" t="s">
        <v>97</v>
      </c>
      <c r="B1695" t="s">
        <v>364</v>
      </c>
      <c r="C1695" t="s">
        <v>112</v>
      </c>
      <c r="D1695" t="s">
        <v>112</v>
      </c>
      <c r="E1695" t="s">
        <v>113</v>
      </c>
      <c r="F1695" t="s">
        <v>1851</v>
      </c>
      <c r="G1695" t="s">
        <v>23</v>
      </c>
      <c r="H1695" s="10">
        <v>2</v>
      </c>
      <c r="I1695" t="s">
        <v>114</v>
      </c>
    </row>
    <row r="1696" spans="1:9" x14ac:dyDescent="0.2">
      <c r="A1696" t="s">
        <v>98</v>
      </c>
      <c r="B1696" t="s">
        <v>364</v>
      </c>
      <c r="C1696" t="s">
        <v>18</v>
      </c>
      <c r="D1696" t="s">
        <v>18</v>
      </c>
      <c r="F1696" t="s">
        <v>1848</v>
      </c>
      <c r="H1696" s="10">
        <v>15</v>
      </c>
    </row>
    <row r="1697" spans="1:9" x14ac:dyDescent="0.2">
      <c r="A1697" t="s">
        <v>98</v>
      </c>
      <c r="B1697" t="s">
        <v>364</v>
      </c>
      <c r="C1697" t="s">
        <v>20</v>
      </c>
      <c r="D1697" t="s">
        <v>20</v>
      </c>
      <c r="F1697" t="s">
        <v>1848</v>
      </c>
      <c r="H1697" s="10">
        <v>5</v>
      </c>
    </row>
    <row r="1698" spans="1:9" x14ac:dyDescent="0.2">
      <c r="A1698" t="s">
        <v>98</v>
      </c>
      <c r="B1698" t="s">
        <v>364</v>
      </c>
      <c r="C1698" t="s">
        <v>33</v>
      </c>
      <c r="D1698" t="s">
        <v>33</v>
      </c>
      <c r="E1698" t="s">
        <v>45</v>
      </c>
      <c r="F1698" t="s">
        <v>1849</v>
      </c>
      <c r="G1698" t="s">
        <v>23</v>
      </c>
      <c r="H1698" s="10">
        <v>2</v>
      </c>
      <c r="I1698" t="s">
        <v>24</v>
      </c>
    </row>
    <row r="1699" spans="1:9" x14ac:dyDescent="0.2">
      <c r="A1699" t="s">
        <v>98</v>
      </c>
      <c r="B1699" t="s">
        <v>364</v>
      </c>
      <c r="C1699" t="s">
        <v>660</v>
      </c>
      <c r="D1699" t="s">
        <v>325</v>
      </c>
      <c r="E1699" t="s">
        <v>119</v>
      </c>
      <c r="F1699" t="s">
        <v>1852</v>
      </c>
      <c r="G1699" t="s">
        <v>23</v>
      </c>
      <c r="H1699" s="10">
        <v>3</v>
      </c>
      <c r="I1699" t="s">
        <v>120</v>
      </c>
    </row>
    <row r="1700" spans="1:9" x14ac:dyDescent="0.2">
      <c r="A1700" t="s">
        <v>98</v>
      </c>
      <c r="B1700" t="s">
        <v>364</v>
      </c>
      <c r="C1700" t="s">
        <v>117</v>
      </c>
      <c r="D1700" t="s">
        <v>117</v>
      </c>
      <c r="E1700" t="s">
        <v>27</v>
      </c>
      <c r="F1700" t="s">
        <v>27</v>
      </c>
      <c r="G1700" t="s">
        <v>23</v>
      </c>
      <c r="H1700" s="10">
        <v>2</v>
      </c>
      <c r="I1700" t="s">
        <v>24</v>
      </c>
    </row>
    <row r="1701" spans="1:9" x14ac:dyDescent="0.2">
      <c r="A1701" t="s">
        <v>98</v>
      </c>
      <c r="B1701" t="s">
        <v>364</v>
      </c>
      <c r="C1701" t="s">
        <v>215</v>
      </c>
      <c r="D1701" t="s">
        <v>215</v>
      </c>
      <c r="E1701" t="s">
        <v>216</v>
      </c>
      <c r="F1701" t="s">
        <v>1850</v>
      </c>
      <c r="G1701" t="s">
        <v>32</v>
      </c>
      <c r="H1701" s="10">
        <v>1</v>
      </c>
      <c r="I1701" t="s">
        <v>217</v>
      </c>
    </row>
    <row r="1702" spans="1:9" x14ac:dyDescent="0.2">
      <c r="A1702" t="s">
        <v>98</v>
      </c>
      <c r="B1702" t="s">
        <v>364</v>
      </c>
      <c r="C1702" t="s">
        <v>121</v>
      </c>
      <c r="D1702" t="s">
        <v>121</v>
      </c>
      <c r="E1702" t="s">
        <v>113</v>
      </c>
      <c r="F1702" t="s">
        <v>1851</v>
      </c>
      <c r="G1702" t="s">
        <v>23</v>
      </c>
      <c r="H1702" s="10">
        <v>5</v>
      </c>
      <c r="I1702" t="s">
        <v>114</v>
      </c>
    </row>
    <row r="1703" spans="1:9" x14ac:dyDescent="0.2">
      <c r="A1703" t="s">
        <v>98</v>
      </c>
      <c r="B1703" t="s">
        <v>364</v>
      </c>
      <c r="C1703" t="s">
        <v>112</v>
      </c>
      <c r="D1703" t="s">
        <v>112</v>
      </c>
      <c r="E1703" t="s">
        <v>113</v>
      </c>
      <c r="F1703" t="s">
        <v>1851</v>
      </c>
      <c r="G1703" t="s">
        <v>23</v>
      </c>
      <c r="H1703" s="10">
        <v>9</v>
      </c>
      <c r="I1703" t="s">
        <v>114</v>
      </c>
    </row>
    <row r="1704" spans="1:9" x14ac:dyDescent="0.2">
      <c r="A1704" t="s">
        <v>98</v>
      </c>
      <c r="B1704" t="s">
        <v>364</v>
      </c>
      <c r="C1704" t="s">
        <v>118</v>
      </c>
      <c r="D1704" t="s">
        <v>118</v>
      </c>
      <c r="E1704" t="s">
        <v>119</v>
      </c>
      <c r="F1704" t="s">
        <v>1852</v>
      </c>
      <c r="G1704" t="s">
        <v>23</v>
      </c>
      <c r="H1704" s="10">
        <v>2</v>
      </c>
      <c r="I1704" t="s">
        <v>120</v>
      </c>
    </row>
    <row r="1705" spans="1:9" x14ac:dyDescent="0.2">
      <c r="A1705" t="s">
        <v>98</v>
      </c>
      <c r="B1705" t="s">
        <v>364</v>
      </c>
      <c r="C1705" t="s">
        <v>28</v>
      </c>
      <c r="D1705" t="s">
        <v>28</v>
      </c>
      <c r="E1705" t="s">
        <v>30</v>
      </c>
      <c r="F1705" t="s">
        <v>1850</v>
      </c>
      <c r="G1705" t="s">
        <v>32</v>
      </c>
      <c r="H1705" s="10">
        <v>2</v>
      </c>
      <c r="I1705" t="s">
        <v>24</v>
      </c>
    </row>
    <row r="1706" spans="1:9" x14ac:dyDescent="0.2">
      <c r="A1706" t="s">
        <v>98</v>
      </c>
      <c r="B1706" t="s">
        <v>364</v>
      </c>
      <c r="C1706" t="s">
        <v>21</v>
      </c>
      <c r="D1706" t="s">
        <v>21</v>
      </c>
      <c r="E1706" t="s">
        <v>22</v>
      </c>
      <c r="F1706" t="s">
        <v>22</v>
      </c>
      <c r="G1706" t="s">
        <v>23</v>
      </c>
      <c r="H1706" s="10">
        <v>1</v>
      </c>
      <c r="I1706" t="s">
        <v>24</v>
      </c>
    </row>
    <row r="1707" spans="1:9" x14ac:dyDescent="0.2">
      <c r="A1707" t="s">
        <v>98</v>
      </c>
      <c r="B1707" t="s">
        <v>364</v>
      </c>
      <c r="C1707" t="s">
        <v>208</v>
      </c>
      <c r="D1707" t="s">
        <v>208</v>
      </c>
      <c r="E1707" t="s">
        <v>27</v>
      </c>
      <c r="F1707" t="s">
        <v>27</v>
      </c>
      <c r="G1707" t="s">
        <v>23</v>
      </c>
      <c r="H1707" s="10">
        <v>3</v>
      </c>
      <c r="I1707" t="s">
        <v>24</v>
      </c>
    </row>
    <row r="1708" spans="1:9" x14ac:dyDescent="0.2">
      <c r="A1708" t="s">
        <v>98</v>
      </c>
      <c r="B1708" t="s">
        <v>364</v>
      </c>
      <c r="C1708" t="s">
        <v>19</v>
      </c>
      <c r="D1708" t="s">
        <v>19</v>
      </c>
      <c r="F1708" t="s">
        <v>1848</v>
      </c>
      <c r="H1708" s="10">
        <v>6</v>
      </c>
    </row>
    <row r="1709" spans="1:9" x14ac:dyDescent="0.2">
      <c r="A1709" t="s">
        <v>98</v>
      </c>
      <c r="B1709" t="s">
        <v>364</v>
      </c>
      <c r="C1709" t="s">
        <v>159</v>
      </c>
      <c r="D1709" t="s">
        <v>159</v>
      </c>
      <c r="E1709" t="s">
        <v>119</v>
      </c>
      <c r="F1709" t="s">
        <v>1852</v>
      </c>
      <c r="G1709" t="s">
        <v>23</v>
      </c>
      <c r="H1709" s="10">
        <v>2</v>
      </c>
      <c r="I1709" t="s">
        <v>120</v>
      </c>
    </row>
    <row r="1710" spans="1:9" x14ac:dyDescent="0.2">
      <c r="A1710" t="s">
        <v>98</v>
      </c>
      <c r="B1710" t="s">
        <v>364</v>
      </c>
      <c r="C1710" t="s">
        <v>329</v>
      </c>
      <c r="D1710" t="s">
        <v>329</v>
      </c>
      <c r="E1710" t="s">
        <v>119</v>
      </c>
      <c r="F1710" t="s">
        <v>1852</v>
      </c>
      <c r="G1710" t="s">
        <v>23</v>
      </c>
      <c r="H1710" s="10">
        <v>1</v>
      </c>
      <c r="I1710" t="s">
        <v>120</v>
      </c>
    </row>
    <row r="1711" spans="1:9" x14ac:dyDescent="0.2">
      <c r="A1711" t="s">
        <v>99</v>
      </c>
      <c r="B1711" t="s">
        <v>364</v>
      </c>
      <c r="C1711" t="s">
        <v>46</v>
      </c>
      <c r="D1711" t="s">
        <v>46</v>
      </c>
      <c r="F1711" t="s">
        <v>1848</v>
      </c>
      <c r="H1711" s="10">
        <v>16</v>
      </c>
    </row>
    <row r="1712" spans="1:9" x14ac:dyDescent="0.2">
      <c r="A1712" t="s">
        <v>99</v>
      </c>
      <c r="B1712" t="s">
        <v>364</v>
      </c>
      <c r="C1712" t="s">
        <v>112</v>
      </c>
      <c r="D1712" t="s">
        <v>112</v>
      </c>
      <c r="E1712" t="s">
        <v>113</v>
      </c>
      <c r="F1712" t="s">
        <v>1851</v>
      </c>
      <c r="G1712" t="s">
        <v>23</v>
      </c>
      <c r="H1712" s="10">
        <v>18</v>
      </c>
      <c r="I1712" t="s">
        <v>114</v>
      </c>
    </row>
    <row r="1713" spans="1:9" x14ac:dyDescent="0.2">
      <c r="A1713" t="s">
        <v>99</v>
      </c>
      <c r="B1713" t="s">
        <v>364</v>
      </c>
      <c r="C1713" t="s">
        <v>117</v>
      </c>
      <c r="D1713" t="s">
        <v>117</v>
      </c>
      <c r="E1713" t="s">
        <v>27</v>
      </c>
      <c r="F1713" t="s">
        <v>27</v>
      </c>
      <c r="G1713" t="s">
        <v>23</v>
      </c>
      <c r="H1713" s="10">
        <v>4</v>
      </c>
      <c r="I1713" t="s">
        <v>24</v>
      </c>
    </row>
    <row r="1714" spans="1:9" x14ac:dyDescent="0.2">
      <c r="A1714" t="s">
        <v>99</v>
      </c>
      <c r="B1714" t="s">
        <v>364</v>
      </c>
      <c r="C1714" t="s">
        <v>215</v>
      </c>
      <c r="D1714" t="s">
        <v>215</v>
      </c>
      <c r="E1714" t="s">
        <v>216</v>
      </c>
      <c r="F1714" t="s">
        <v>1850</v>
      </c>
      <c r="G1714" t="s">
        <v>32</v>
      </c>
      <c r="H1714" s="10">
        <v>3</v>
      </c>
      <c r="I1714" t="s">
        <v>217</v>
      </c>
    </row>
    <row r="1715" spans="1:9" x14ac:dyDescent="0.2">
      <c r="A1715" t="s">
        <v>99</v>
      </c>
      <c r="B1715" t="s">
        <v>364</v>
      </c>
      <c r="C1715" t="s">
        <v>122</v>
      </c>
      <c r="D1715" t="s">
        <v>122</v>
      </c>
      <c r="E1715" t="s">
        <v>27</v>
      </c>
      <c r="F1715" t="s">
        <v>27</v>
      </c>
      <c r="G1715" t="s">
        <v>23</v>
      </c>
      <c r="H1715" s="10">
        <v>1</v>
      </c>
      <c r="I1715" t="s">
        <v>24</v>
      </c>
    </row>
    <row r="1716" spans="1:9" x14ac:dyDescent="0.2">
      <c r="A1716" t="s">
        <v>99</v>
      </c>
      <c r="B1716" t="s">
        <v>364</v>
      </c>
      <c r="C1716" t="s">
        <v>18</v>
      </c>
      <c r="D1716" t="s">
        <v>18</v>
      </c>
      <c r="F1716" t="s">
        <v>1848</v>
      </c>
      <c r="H1716" s="10">
        <v>11</v>
      </c>
    </row>
    <row r="1717" spans="1:9" x14ac:dyDescent="0.2">
      <c r="A1717" t="s">
        <v>99</v>
      </c>
      <c r="B1717" t="s">
        <v>364</v>
      </c>
      <c r="C1717" t="s">
        <v>19</v>
      </c>
      <c r="D1717" t="s">
        <v>19</v>
      </c>
      <c r="F1717" t="s">
        <v>1848</v>
      </c>
      <c r="H1717" s="10">
        <v>6</v>
      </c>
    </row>
    <row r="1718" spans="1:9" x14ac:dyDescent="0.2">
      <c r="A1718" t="s">
        <v>99</v>
      </c>
      <c r="B1718" t="s">
        <v>364</v>
      </c>
      <c r="C1718" t="s">
        <v>118</v>
      </c>
      <c r="D1718" t="s">
        <v>118</v>
      </c>
      <c r="E1718" t="s">
        <v>119</v>
      </c>
      <c r="F1718" t="s">
        <v>1852</v>
      </c>
      <c r="G1718" t="s">
        <v>23</v>
      </c>
      <c r="H1718" s="10">
        <v>8</v>
      </c>
      <c r="I1718" t="s">
        <v>120</v>
      </c>
    </row>
    <row r="1719" spans="1:9" x14ac:dyDescent="0.2">
      <c r="A1719" t="s">
        <v>99</v>
      </c>
      <c r="B1719" t="s">
        <v>364</v>
      </c>
      <c r="C1719" t="s">
        <v>28</v>
      </c>
      <c r="D1719" t="s">
        <v>28</v>
      </c>
      <c r="E1719" t="s">
        <v>30</v>
      </c>
      <c r="F1719" t="s">
        <v>1850</v>
      </c>
      <c r="G1719" t="s">
        <v>32</v>
      </c>
      <c r="H1719" s="10">
        <v>2</v>
      </c>
      <c r="I1719" t="s">
        <v>24</v>
      </c>
    </row>
    <row r="1720" spans="1:9" x14ac:dyDescent="0.2">
      <c r="A1720" t="s">
        <v>99</v>
      </c>
      <c r="B1720" t="s">
        <v>364</v>
      </c>
      <c r="C1720" t="s">
        <v>329</v>
      </c>
      <c r="D1720" t="s">
        <v>329</v>
      </c>
      <c r="E1720" t="s">
        <v>119</v>
      </c>
      <c r="F1720" t="s">
        <v>1852</v>
      </c>
      <c r="G1720" t="s">
        <v>23</v>
      </c>
      <c r="H1720" s="10">
        <v>1</v>
      </c>
      <c r="I1720" t="s">
        <v>120</v>
      </c>
    </row>
    <row r="1721" spans="1:9" x14ac:dyDescent="0.2">
      <c r="A1721" t="s">
        <v>99</v>
      </c>
      <c r="B1721" t="s">
        <v>364</v>
      </c>
      <c r="C1721" t="s">
        <v>121</v>
      </c>
      <c r="D1721" t="s">
        <v>121</v>
      </c>
      <c r="E1721" t="s">
        <v>113</v>
      </c>
      <c r="F1721" t="s">
        <v>1851</v>
      </c>
      <c r="G1721" t="s">
        <v>23</v>
      </c>
      <c r="H1721" s="10">
        <v>3</v>
      </c>
      <c r="I1721" t="s">
        <v>114</v>
      </c>
    </row>
    <row r="1722" spans="1:9" x14ac:dyDescent="0.2">
      <c r="A1722" t="s">
        <v>100</v>
      </c>
      <c r="B1722" t="s">
        <v>364</v>
      </c>
      <c r="C1722" t="s">
        <v>118</v>
      </c>
      <c r="D1722" t="s">
        <v>118</v>
      </c>
      <c r="E1722" t="s">
        <v>119</v>
      </c>
      <c r="F1722" t="s">
        <v>1852</v>
      </c>
      <c r="G1722" t="s">
        <v>23</v>
      </c>
      <c r="H1722" s="10">
        <v>9</v>
      </c>
      <c r="I1722" t="s">
        <v>120</v>
      </c>
    </row>
    <row r="1723" spans="1:9" x14ac:dyDescent="0.2">
      <c r="A1723" t="s">
        <v>100</v>
      </c>
      <c r="B1723" t="s">
        <v>364</v>
      </c>
      <c r="C1723" t="s">
        <v>26</v>
      </c>
      <c r="D1723" t="s">
        <v>26</v>
      </c>
      <c r="E1723" t="s">
        <v>27</v>
      </c>
      <c r="F1723" t="s">
        <v>27</v>
      </c>
      <c r="G1723" t="s">
        <v>23</v>
      </c>
      <c r="H1723" s="10">
        <v>2</v>
      </c>
      <c r="I1723" t="s">
        <v>24</v>
      </c>
    </row>
    <row r="1724" spans="1:9" x14ac:dyDescent="0.2">
      <c r="A1724" t="s">
        <v>100</v>
      </c>
      <c r="B1724" t="s">
        <v>364</v>
      </c>
      <c r="C1724" t="s">
        <v>20</v>
      </c>
      <c r="D1724" t="s">
        <v>20</v>
      </c>
      <c r="F1724" t="s">
        <v>1848</v>
      </c>
      <c r="H1724" s="10">
        <v>2</v>
      </c>
    </row>
    <row r="1725" spans="1:9" x14ac:dyDescent="0.2">
      <c r="A1725" t="s">
        <v>100</v>
      </c>
      <c r="B1725" t="s">
        <v>364</v>
      </c>
      <c r="C1725" t="s">
        <v>112</v>
      </c>
      <c r="D1725" t="s">
        <v>112</v>
      </c>
      <c r="E1725" t="s">
        <v>113</v>
      </c>
      <c r="F1725" t="s">
        <v>1851</v>
      </c>
      <c r="G1725" t="s">
        <v>23</v>
      </c>
      <c r="H1725" s="10">
        <v>5</v>
      </c>
      <c r="I1725" t="s">
        <v>114</v>
      </c>
    </row>
    <row r="1726" spans="1:9" x14ac:dyDescent="0.2">
      <c r="A1726" t="s">
        <v>100</v>
      </c>
      <c r="B1726" t="s">
        <v>364</v>
      </c>
      <c r="C1726" t="s">
        <v>19</v>
      </c>
      <c r="D1726" t="s">
        <v>19</v>
      </c>
      <c r="F1726" t="s">
        <v>1848</v>
      </c>
      <c r="H1726" s="10">
        <v>7</v>
      </c>
    </row>
    <row r="1727" spans="1:9" x14ac:dyDescent="0.2">
      <c r="A1727" t="s">
        <v>100</v>
      </c>
      <c r="B1727" t="s">
        <v>364</v>
      </c>
      <c r="C1727" t="s">
        <v>380</v>
      </c>
      <c r="D1727" t="s">
        <v>380</v>
      </c>
      <c r="E1727" t="s">
        <v>59</v>
      </c>
      <c r="F1727" t="s">
        <v>59</v>
      </c>
      <c r="G1727" t="s">
        <v>23</v>
      </c>
      <c r="H1727" s="10">
        <v>2</v>
      </c>
      <c r="I1727" t="s">
        <v>24</v>
      </c>
    </row>
    <row r="1728" spans="1:9" x14ac:dyDescent="0.2">
      <c r="A1728" t="s">
        <v>100</v>
      </c>
      <c r="B1728" t="s">
        <v>364</v>
      </c>
      <c r="C1728" t="s">
        <v>18</v>
      </c>
      <c r="D1728" t="s">
        <v>18</v>
      </c>
      <c r="F1728" t="s">
        <v>1848</v>
      </c>
      <c r="H1728" s="10">
        <v>16</v>
      </c>
    </row>
    <row r="1729" spans="1:11" x14ac:dyDescent="0.2">
      <c r="A1729" t="s">
        <v>100</v>
      </c>
      <c r="B1729" t="s">
        <v>364</v>
      </c>
      <c r="C1729" t="s">
        <v>33</v>
      </c>
      <c r="D1729" t="s">
        <v>33</v>
      </c>
      <c r="E1729" t="s">
        <v>45</v>
      </c>
      <c r="F1729" t="s">
        <v>1849</v>
      </c>
      <c r="G1729" t="s">
        <v>23</v>
      </c>
      <c r="H1729" s="10">
        <v>3</v>
      </c>
      <c r="I1729" t="s">
        <v>24</v>
      </c>
    </row>
    <row r="1730" spans="1:11" x14ac:dyDescent="0.2">
      <c r="A1730" t="s">
        <v>100</v>
      </c>
      <c r="B1730" t="s">
        <v>364</v>
      </c>
      <c r="C1730" t="s">
        <v>204</v>
      </c>
      <c r="D1730" t="s">
        <v>204</v>
      </c>
      <c r="E1730" t="s">
        <v>45</v>
      </c>
      <c r="F1730" t="s">
        <v>1849</v>
      </c>
      <c r="G1730" t="s">
        <v>23</v>
      </c>
      <c r="H1730" s="10">
        <v>2</v>
      </c>
      <c r="I1730" t="s">
        <v>24</v>
      </c>
    </row>
    <row r="1731" spans="1:11" x14ac:dyDescent="0.2">
      <c r="A1731" t="s">
        <v>100</v>
      </c>
      <c r="B1731" t="s">
        <v>364</v>
      </c>
      <c r="C1731" t="s">
        <v>215</v>
      </c>
      <c r="D1731" t="s">
        <v>215</v>
      </c>
      <c r="E1731" t="s">
        <v>216</v>
      </c>
      <c r="F1731" t="s">
        <v>1850</v>
      </c>
      <c r="G1731" t="s">
        <v>32</v>
      </c>
      <c r="H1731" s="10">
        <v>1</v>
      </c>
      <c r="I1731" t="s">
        <v>217</v>
      </c>
    </row>
    <row r="1732" spans="1:11" x14ac:dyDescent="0.2">
      <c r="A1732" t="s">
        <v>100</v>
      </c>
      <c r="B1732" t="s">
        <v>364</v>
      </c>
      <c r="C1732" t="s">
        <v>46</v>
      </c>
      <c r="D1732" t="s">
        <v>46</v>
      </c>
      <c r="F1732" t="s">
        <v>1848</v>
      </c>
      <c r="H1732" s="10">
        <v>8</v>
      </c>
      <c r="K1732" t="s">
        <v>375</v>
      </c>
    </row>
    <row r="1733" spans="1:11" x14ac:dyDescent="0.2">
      <c r="A1733" t="s">
        <v>100</v>
      </c>
      <c r="B1733" t="s">
        <v>364</v>
      </c>
      <c r="C1733" t="s">
        <v>159</v>
      </c>
      <c r="D1733" t="s">
        <v>159</v>
      </c>
      <c r="E1733" t="s">
        <v>119</v>
      </c>
      <c r="F1733" t="s">
        <v>1852</v>
      </c>
      <c r="G1733" t="s">
        <v>23</v>
      </c>
      <c r="H1733" s="10">
        <v>5</v>
      </c>
      <c r="I1733" t="s">
        <v>120</v>
      </c>
    </row>
    <row r="1734" spans="1:11" x14ac:dyDescent="0.2">
      <c r="A1734" t="s">
        <v>100</v>
      </c>
      <c r="B1734" t="s">
        <v>364</v>
      </c>
      <c r="C1734" t="s">
        <v>122</v>
      </c>
      <c r="D1734" t="s">
        <v>122</v>
      </c>
      <c r="E1734" t="s">
        <v>27</v>
      </c>
      <c r="F1734" t="s">
        <v>27</v>
      </c>
      <c r="G1734" t="s">
        <v>23</v>
      </c>
      <c r="H1734" s="10">
        <v>2</v>
      </c>
      <c r="I1734" t="s">
        <v>24</v>
      </c>
    </row>
    <row r="1735" spans="1:11" x14ac:dyDescent="0.2">
      <c r="A1735" t="s">
        <v>100</v>
      </c>
      <c r="B1735" t="s">
        <v>364</v>
      </c>
      <c r="C1735" t="s">
        <v>17</v>
      </c>
      <c r="D1735" t="s">
        <v>17</v>
      </c>
      <c r="F1735" t="s">
        <v>1847</v>
      </c>
      <c r="H1735" s="10">
        <v>4</v>
      </c>
    </row>
    <row r="1736" spans="1:11" x14ac:dyDescent="0.2">
      <c r="A1736" t="s">
        <v>101</v>
      </c>
      <c r="B1736" t="s">
        <v>364</v>
      </c>
      <c r="C1736" t="s">
        <v>112</v>
      </c>
      <c r="D1736" t="s">
        <v>112</v>
      </c>
      <c r="E1736" t="s">
        <v>113</v>
      </c>
      <c r="F1736" t="s">
        <v>1851</v>
      </c>
      <c r="G1736" t="s">
        <v>23</v>
      </c>
      <c r="H1736" s="10">
        <v>16</v>
      </c>
      <c r="I1736" t="s">
        <v>114</v>
      </c>
    </row>
    <row r="1737" spans="1:11" x14ac:dyDescent="0.2">
      <c r="A1737" t="s">
        <v>101</v>
      </c>
      <c r="B1737" t="s">
        <v>364</v>
      </c>
      <c r="C1737" t="s">
        <v>118</v>
      </c>
      <c r="D1737" t="s">
        <v>118</v>
      </c>
      <c r="E1737" t="s">
        <v>119</v>
      </c>
      <c r="F1737" t="s">
        <v>1852</v>
      </c>
      <c r="G1737" t="s">
        <v>23</v>
      </c>
      <c r="H1737" s="10">
        <v>9</v>
      </c>
      <c r="I1737" t="s">
        <v>120</v>
      </c>
    </row>
    <row r="1738" spans="1:11" x14ac:dyDescent="0.2">
      <c r="A1738" t="s">
        <v>101</v>
      </c>
      <c r="B1738" t="s">
        <v>364</v>
      </c>
      <c r="C1738" t="s">
        <v>18</v>
      </c>
      <c r="D1738" t="s">
        <v>18</v>
      </c>
      <c r="F1738" t="s">
        <v>1848</v>
      </c>
      <c r="H1738" s="10">
        <v>7</v>
      </c>
    </row>
    <row r="1739" spans="1:11" x14ac:dyDescent="0.2">
      <c r="A1739" t="s">
        <v>101</v>
      </c>
      <c r="B1739" t="s">
        <v>364</v>
      </c>
      <c r="C1739" t="s">
        <v>121</v>
      </c>
      <c r="D1739" t="s">
        <v>121</v>
      </c>
      <c r="E1739" t="s">
        <v>113</v>
      </c>
      <c r="F1739" t="s">
        <v>1851</v>
      </c>
      <c r="G1739" t="s">
        <v>23</v>
      </c>
      <c r="H1739" s="10">
        <v>2</v>
      </c>
      <c r="I1739" t="s">
        <v>114</v>
      </c>
    </row>
    <row r="1740" spans="1:11" x14ac:dyDescent="0.2">
      <c r="A1740" t="s">
        <v>101</v>
      </c>
      <c r="B1740" t="s">
        <v>364</v>
      </c>
      <c r="C1740" t="s">
        <v>380</v>
      </c>
      <c r="D1740" t="s">
        <v>380</v>
      </c>
      <c r="E1740" t="s">
        <v>59</v>
      </c>
      <c r="F1740" t="s">
        <v>59</v>
      </c>
      <c r="G1740" t="s">
        <v>23</v>
      </c>
      <c r="H1740" s="10">
        <v>3</v>
      </c>
      <c r="I1740" t="s">
        <v>24</v>
      </c>
    </row>
    <row r="1741" spans="1:11" x14ac:dyDescent="0.2">
      <c r="A1741" t="s">
        <v>101</v>
      </c>
      <c r="B1741" t="s">
        <v>364</v>
      </c>
      <c r="C1741" t="s">
        <v>204</v>
      </c>
      <c r="D1741" t="s">
        <v>204</v>
      </c>
      <c r="E1741" t="s">
        <v>45</v>
      </c>
      <c r="F1741" t="s">
        <v>1849</v>
      </c>
      <c r="G1741" t="s">
        <v>23</v>
      </c>
      <c r="H1741" s="10">
        <v>2</v>
      </c>
      <c r="I1741" t="s">
        <v>24</v>
      </c>
    </row>
    <row r="1742" spans="1:11" x14ac:dyDescent="0.2">
      <c r="A1742" t="s">
        <v>101</v>
      </c>
      <c r="B1742" t="s">
        <v>364</v>
      </c>
      <c r="C1742" t="s">
        <v>213</v>
      </c>
      <c r="D1742" t="s">
        <v>213</v>
      </c>
      <c r="E1742" t="s">
        <v>59</v>
      </c>
      <c r="F1742" t="s">
        <v>59</v>
      </c>
      <c r="G1742" t="s">
        <v>23</v>
      </c>
      <c r="H1742" s="10">
        <v>1</v>
      </c>
      <c r="I1742" t="s">
        <v>24</v>
      </c>
    </row>
    <row r="1743" spans="1:11" x14ac:dyDescent="0.2">
      <c r="A1743" t="s">
        <v>101</v>
      </c>
      <c r="B1743" t="s">
        <v>364</v>
      </c>
      <c r="C1743" t="s">
        <v>19</v>
      </c>
      <c r="D1743" t="s">
        <v>19</v>
      </c>
      <c r="F1743" t="s">
        <v>1848</v>
      </c>
      <c r="H1743" s="10">
        <v>7</v>
      </c>
    </row>
    <row r="1744" spans="1:11" x14ac:dyDescent="0.2">
      <c r="A1744" t="s">
        <v>101</v>
      </c>
      <c r="B1744" t="s">
        <v>364</v>
      </c>
      <c r="C1744" t="s">
        <v>17</v>
      </c>
      <c r="D1744" t="s">
        <v>17</v>
      </c>
      <c r="F1744" t="s">
        <v>1847</v>
      </c>
      <c r="H1744" s="10">
        <v>12</v>
      </c>
    </row>
    <row r="1745" spans="1:11" x14ac:dyDescent="0.2">
      <c r="A1745" t="s">
        <v>102</v>
      </c>
      <c r="B1745" t="s">
        <v>364</v>
      </c>
      <c r="C1745" t="s">
        <v>112</v>
      </c>
      <c r="D1745" t="s">
        <v>112</v>
      </c>
      <c r="E1745" t="s">
        <v>113</v>
      </c>
      <c r="F1745" t="s">
        <v>1851</v>
      </c>
      <c r="G1745" t="s">
        <v>23</v>
      </c>
      <c r="H1745" s="10">
        <v>4</v>
      </c>
      <c r="I1745" t="s">
        <v>114</v>
      </c>
    </row>
    <row r="1746" spans="1:11" x14ac:dyDescent="0.2">
      <c r="A1746" t="s">
        <v>102</v>
      </c>
      <c r="B1746" t="s">
        <v>364</v>
      </c>
      <c r="C1746" t="s">
        <v>204</v>
      </c>
      <c r="D1746" t="s">
        <v>204</v>
      </c>
      <c r="E1746" t="s">
        <v>45</v>
      </c>
      <c r="F1746" t="s">
        <v>1849</v>
      </c>
      <c r="G1746" t="s">
        <v>23</v>
      </c>
      <c r="H1746" s="10">
        <v>1</v>
      </c>
      <c r="I1746" t="s">
        <v>24</v>
      </c>
    </row>
    <row r="1747" spans="1:11" x14ac:dyDescent="0.2">
      <c r="A1747" t="s">
        <v>102</v>
      </c>
      <c r="B1747" t="s">
        <v>364</v>
      </c>
      <c r="C1747" t="s">
        <v>19</v>
      </c>
      <c r="D1747" t="s">
        <v>19</v>
      </c>
      <c r="F1747" t="s">
        <v>1848</v>
      </c>
      <c r="H1747" s="10">
        <v>11</v>
      </c>
    </row>
    <row r="1748" spans="1:11" x14ac:dyDescent="0.2">
      <c r="A1748" t="s">
        <v>102</v>
      </c>
      <c r="B1748" t="s">
        <v>364</v>
      </c>
      <c r="C1748" t="s">
        <v>121</v>
      </c>
      <c r="D1748" t="s">
        <v>121</v>
      </c>
      <c r="E1748" t="s">
        <v>113</v>
      </c>
      <c r="F1748" t="s">
        <v>1851</v>
      </c>
      <c r="G1748" t="s">
        <v>23</v>
      </c>
      <c r="H1748" s="10">
        <v>6</v>
      </c>
      <c r="I1748" t="s">
        <v>114</v>
      </c>
    </row>
    <row r="1749" spans="1:11" x14ac:dyDescent="0.2">
      <c r="A1749" t="s">
        <v>102</v>
      </c>
      <c r="B1749" t="s">
        <v>364</v>
      </c>
      <c r="C1749" t="s">
        <v>26</v>
      </c>
      <c r="D1749" t="s">
        <v>26</v>
      </c>
      <c r="E1749" t="s">
        <v>27</v>
      </c>
      <c r="F1749" t="s">
        <v>27</v>
      </c>
      <c r="G1749" t="s">
        <v>23</v>
      </c>
      <c r="H1749" s="10">
        <v>2</v>
      </c>
      <c r="I1749" t="s">
        <v>24</v>
      </c>
    </row>
    <row r="1750" spans="1:11" x14ac:dyDescent="0.2">
      <c r="A1750" t="s">
        <v>102</v>
      </c>
      <c r="B1750" t="s">
        <v>364</v>
      </c>
      <c r="C1750" t="s">
        <v>28</v>
      </c>
      <c r="D1750" t="s">
        <v>28</v>
      </c>
      <c r="E1750" t="s">
        <v>30</v>
      </c>
      <c r="F1750" t="s">
        <v>1850</v>
      </c>
      <c r="G1750" t="s">
        <v>32</v>
      </c>
      <c r="H1750" s="10">
        <v>10</v>
      </c>
      <c r="I1750" t="s">
        <v>24</v>
      </c>
    </row>
    <row r="1751" spans="1:11" x14ac:dyDescent="0.2">
      <c r="A1751" t="s">
        <v>102</v>
      </c>
      <c r="B1751" t="s">
        <v>364</v>
      </c>
      <c r="C1751" t="s">
        <v>43</v>
      </c>
      <c r="D1751" t="s">
        <v>43</v>
      </c>
      <c r="E1751" t="s">
        <v>22</v>
      </c>
      <c r="F1751" t="s">
        <v>22</v>
      </c>
      <c r="G1751" t="s">
        <v>23</v>
      </c>
      <c r="H1751" s="10">
        <v>1</v>
      </c>
      <c r="I1751" t="s">
        <v>24</v>
      </c>
    </row>
    <row r="1752" spans="1:11" x14ac:dyDescent="0.2">
      <c r="A1752" t="s">
        <v>102</v>
      </c>
      <c r="B1752" t="s">
        <v>364</v>
      </c>
      <c r="C1752" t="s">
        <v>18</v>
      </c>
      <c r="D1752" t="s">
        <v>18</v>
      </c>
      <c r="F1752" t="s">
        <v>1848</v>
      </c>
      <c r="H1752" s="10">
        <v>16</v>
      </c>
    </row>
    <row r="1753" spans="1:11" x14ac:dyDescent="0.2">
      <c r="A1753" t="s">
        <v>102</v>
      </c>
      <c r="B1753" t="s">
        <v>364</v>
      </c>
      <c r="C1753" t="s">
        <v>20</v>
      </c>
      <c r="D1753" t="s">
        <v>20</v>
      </c>
      <c r="F1753" t="s">
        <v>1848</v>
      </c>
      <c r="H1753" s="10">
        <v>3</v>
      </c>
    </row>
    <row r="1754" spans="1:11" x14ac:dyDescent="0.2">
      <c r="A1754" t="s">
        <v>102</v>
      </c>
      <c r="B1754" t="s">
        <v>364</v>
      </c>
      <c r="C1754" t="s">
        <v>122</v>
      </c>
      <c r="D1754" t="s">
        <v>122</v>
      </c>
      <c r="E1754" t="s">
        <v>27</v>
      </c>
      <c r="F1754" t="s">
        <v>27</v>
      </c>
      <c r="G1754" t="s">
        <v>23</v>
      </c>
      <c r="H1754" s="10">
        <v>4</v>
      </c>
      <c r="I1754" t="s">
        <v>24</v>
      </c>
    </row>
    <row r="1755" spans="1:11" x14ac:dyDescent="0.2">
      <c r="A1755" t="s">
        <v>102</v>
      </c>
      <c r="B1755" t="s">
        <v>364</v>
      </c>
      <c r="C1755" t="s">
        <v>46</v>
      </c>
      <c r="D1755" t="s">
        <v>46</v>
      </c>
      <c r="F1755" t="s">
        <v>1848</v>
      </c>
      <c r="H1755" s="10">
        <v>8</v>
      </c>
      <c r="K1755" t="s">
        <v>375</v>
      </c>
    </row>
    <row r="1756" spans="1:11" x14ac:dyDescent="0.2">
      <c r="A1756" t="s">
        <v>102</v>
      </c>
      <c r="B1756" t="s">
        <v>364</v>
      </c>
      <c r="C1756" t="s">
        <v>215</v>
      </c>
      <c r="D1756" t="s">
        <v>215</v>
      </c>
      <c r="E1756" t="s">
        <v>216</v>
      </c>
      <c r="F1756" t="s">
        <v>1850</v>
      </c>
      <c r="G1756" t="s">
        <v>32</v>
      </c>
      <c r="H1756" s="10">
        <v>2</v>
      </c>
      <c r="I1756" t="s">
        <v>217</v>
      </c>
    </row>
    <row r="1757" spans="1:11" x14ac:dyDescent="0.2">
      <c r="A1757" t="s">
        <v>102</v>
      </c>
      <c r="B1757" t="s">
        <v>364</v>
      </c>
      <c r="C1757" t="s">
        <v>118</v>
      </c>
      <c r="D1757" t="s">
        <v>118</v>
      </c>
      <c r="E1757" t="s">
        <v>119</v>
      </c>
      <c r="F1757" t="s">
        <v>1852</v>
      </c>
      <c r="G1757" t="s">
        <v>23</v>
      </c>
      <c r="H1757" s="10">
        <v>2</v>
      </c>
      <c r="I1757" t="s">
        <v>120</v>
      </c>
    </row>
    <row r="1758" spans="1:11" x14ac:dyDescent="0.2">
      <c r="A1758" t="s">
        <v>102</v>
      </c>
      <c r="B1758" t="s">
        <v>364</v>
      </c>
      <c r="C1758" t="s">
        <v>254</v>
      </c>
      <c r="D1758" t="s">
        <v>148</v>
      </c>
      <c r="E1758" t="s">
        <v>149</v>
      </c>
      <c r="F1758" t="s">
        <v>1850</v>
      </c>
      <c r="G1758" t="s">
        <v>145</v>
      </c>
      <c r="H1758" s="10">
        <v>1</v>
      </c>
    </row>
    <row r="1759" spans="1:11" x14ac:dyDescent="0.2">
      <c r="A1759" t="s">
        <v>103</v>
      </c>
      <c r="B1759" t="s">
        <v>364</v>
      </c>
      <c r="C1759" t="s">
        <v>118</v>
      </c>
      <c r="D1759" t="s">
        <v>118</v>
      </c>
      <c r="E1759" t="s">
        <v>119</v>
      </c>
      <c r="F1759" t="s">
        <v>1852</v>
      </c>
      <c r="G1759" t="s">
        <v>23</v>
      </c>
      <c r="H1759" s="10">
        <v>11</v>
      </c>
      <c r="I1759" t="s">
        <v>120</v>
      </c>
    </row>
    <row r="1760" spans="1:11" x14ac:dyDescent="0.2">
      <c r="A1760" t="s">
        <v>103</v>
      </c>
      <c r="B1760" t="s">
        <v>364</v>
      </c>
      <c r="C1760" t="s">
        <v>368</v>
      </c>
      <c r="D1760" t="s">
        <v>368</v>
      </c>
      <c r="E1760" t="s">
        <v>113</v>
      </c>
      <c r="F1760" t="s">
        <v>1851</v>
      </c>
      <c r="G1760" t="s">
        <v>23</v>
      </c>
      <c r="H1760" s="10">
        <v>1</v>
      </c>
      <c r="I1760" t="s">
        <v>114</v>
      </c>
    </row>
    <row r="1761" spans="1:9" x14ac:dyDescent="0.2">
      <c r="A1761" t="s">
        <v>103</v>
      </c>
      <c r="B1761" t="s">
        <v>364</v>
      </c>
      <c r="C1761" t="s">
        <v>215</v>
      </c>
      <c r="D1761" t="s">
        <v>215</v>
      </c>
      <c r="E1761" t="s">
        <v>216</v>
      </c>
      <c r="F1761" t="s">
        <v>1850</v>
      </c>
      <c r="G1761" t="s">
        <v>32</v>
      </c>
      <c r="H1761" s="10">
        <v>5</v>
      </c>
      <c r="I1761" t="s">
        <v>217</v>
      </c>
    </row>
    <row r="1762" spans="1:9" x14ac:dyDescent="0.2">
      <c r="A1762" t="s">
        <v>103</v>
      </c>
      <c r="B1762" t="s">
        <v>364</v>
      </c>
      <c r="C1762" t="s">
        <v>19</v>
      </c>
      <c r="D1762" t="s">
        <v>19</v>
      </c>
      <c r="F1762" t="s">
        <v>1848</v>
      </c>
      <c r="H1762" s="10">
        <v>4</v>
      </c>
    </row>
    <row r="1763" spans="1:9" x14ac:dyDescent="0.2">
      <c r="A1763" t="s">
        <v>103</v>
      </c>
      <c r="B1763" t="s">
        <v>364</v>
      </c>
      <c r="C1763" t="s">
        <v>18</v>
      </c>
      <c r="D1763" t="s">
        <v>18</v>
      </c>
      <c r="F1763" t="s">
        <v>1848</v>
      </c>
      <c r="H1763" s="10">
        <v>22</v>
      </c>
    </row>
    <row r="1764" spans="1:9" x14ac:dyDescent="0.2">
      <c r="A1764" t="s">
        <v>103</v>
      </c>
      <c r="B1764" t="s">
        <v>364</v>
      </c>
      <c r="C1764" t="s">
        <v>40</v>
      </c>
      <c r="D1764" t="s">
        <v>40</v>
      </c>
      <c r="F1764" t="s">
        <v>1848</v>
      </c>
      <c r="H1764" s="10">
        <v>2</v>
      </c>
    </row>
    <row r="1765" spans="1:9" x14ac:dyDescent="0.2">
      <c r="A1765" t="s">
        <v>103</v>
      </c>
      <c r="B1765" t="s">
        <v>364</v>
      </c>
      <c r="C1765" t="s">
        <v>112</v>
      </c>
      <c r="D1765" t="s">
        <v>112</v>
      </c>
      <c r="E1765" t="s">
        <v>113</v>
      </c>
      <c r="F1765" t="s">
        <v>1851</v>
      </c>
      <c r="G1765" t="s">
        <v>23</v>
      </c>
      <c r="H1765" s="10">
        <v>4</v>
      </c>
      <c r="I1765" t="s">
        <v>114</v>
      </c>
    </row>
    <row r="1766" spans="1:9" x14ac:dyDescent="0.2">
      <c r="A1766" t="s">
        <v>103</v>
      </c>
      <c r="B1766" t="s">
        <v>364</v>
      </c>
      <c r="C1766" t="s">
        <v>20</v>
      </c>
      <c r="D1766" t="s">
        <v>20</v>
      </c>
      <c r="F1766" t="s">
        <v>1848</v>
      </c>
      <c r="H1766" s="10">
        <v>8</v>
      </c>
    </row>
    <row r="1767" spans="1:9" x14ac:dyDescent="0.2">
      <c r="A1767" t="s">
        <v>103</v>
      </c>
      <c r="B1767" t="s">
        <v>364</v>
      </c>
      <c r="C1767" t="s">
        <v>46</v>
      </c>
      <c r="D1767" t="s">
        <v>46</v>
      </c>
      <c r="F1767" t="s">
        <v>1848</v>
      </c>
      <c r="H1767" s="10">
        <v>4</v>
      </c>
    </row>
    <row r="1768" spans="1:9" x14ac:dyDescent="0.2">
      <c r="A1768" t="s">
        <v>103</v>
      </c>
      <c r="B1768" t="s">
        <v>364</v>
      </c>
      <c r="C1768" t="s">
        <v>121</v>
      </c>
      <c r="D1768" t="s">
        <v>121</v>
      </c>
      <c r="E1768" t="s">
        <v>113</v>
      </c>
      <c r="F1768" t="s">
        <v>1851</v>
      </c>
      <c r="G1768" t="s">
        <v>23</v>
      </c>
      <c r="H1768" s="10">
        <v>4</v>
      </c>
      <c r="I1768" t="s">
        <v>114</v>
      </c>
    </row>
    <row r="1769" spans="1:9" x14ac:dyDescent="0.2">
      <c r="A1769" t="s">
        <v>103</v>
      </c>
      <c r="B1769" t="s">
        <v>364</v>
      </c>
      <c r="C1769" t="s">
        <v>26</v>
      </c>
      <c r="D1769" t="s">
        <v>26</v>
      </c>
      <c r="E1769" t="s">
        <v>27</v>
      </c>
      <c r="F1769" t="s">
        <v>27</v>
      </c>
      <c r="G1769" t="s">
        <v>23</v>
      </c>
      <c r="H1769" s="10">
        <v>5</v>
      </c>
      <c r="I1769" t="s">
        <v>24</v>
      </c>
    </row>
    <row r="1770" spans="1:9" x14ac:dyDescent="0.2">
      <c r="A1770" t="s">
        <v>104</v>
      </c>
      <c r="B1770" t="s">
        <v>364</v>
      </c>
      <c r="C1770" t="s">
        <v>660</v>
      </c>
      <c r="D1770" t="s">
        <v>325</v>
      </c>
      <c r="E1770" t="s">
        <v>119</v>
      </c>
      <c r="F1770" t="s">
        <v>1852</v>
      </c>
      <c r="G1770" t="s">
        <v>23</v>
      </c>
      <c r="H1770" s="10">
        <v>2</v>
      </c>
      <c r="I1770" t="s">
        <v>120</v>
      </c>
    </row>
    <row r="1771" spans="1:9" x14ac:dyDescent="0.2">
      <c r="A1771" t="s">
        <v>104</v>
      </c>
      <c r="B1771" t="s">
        <v>364</v>
      </c>
      <c r="C1771" t="s">
        <v>20</v>
      </c>
      <c r="D1771" t="s">
        <v>20</v>
      </c>
      <c r="F1771" t="s">
        <v>1848</v>
      </c>
      <c r="H1771" s="10">
        <v>7</v>
      </c>
    </row>
    <row r="1772" spans="1:9" x14ac:dyDescent="0.2">
      <c r="A1772" t="s">
        <v>104</v>
      </c>
      <c r="B1772" t="s">
        <v>364</v>
      </c>
      <c r="C1772" t="s">
        <v>117</v>
      </c>
      <c r="D1772" t="s">
        <v>117</v>
      </c>
      <c r="E1772" t="s">
        <v>27</v>
      </c>
      <c r="F1772" t="s">
        <v>27</v>
      </c>
      <c r="G1772" t="s">
        <v>23</v>
      </c>
      <c r="H1772" s="10">
        <v>2</v>
      </c>
      <c r="I1772" t="s">
        <v>24</v>
      </c>
    </row>
    <row r="1773" spans="1:9" x14ac:dyDescent="0.2">
      <c r="A1773" t="s">
        <v>104</v>
      </c>
      <c r="B1773" t="s">
        <v>364</v>
      </c>
      <c r="C1773" t="s">
        <v>17</v>
      </c>
      <c r="D1773" t="s">
        <v>17</v>
      </c>
      <c r="F1773" t="s">
        <v>1847</v>
      </c>
      <c r="H1773" s="10">
        <v>4</v>
      </c>
    </row>
    <row r="1774" spans="1:9" x14ac:dyDescent="0.2">
      <c r="A1774" t="s">
        <v>104</v>
      </c>
      <c r="B1774" t="s">
        <v>364</v>
      </c>
      <c r="C1774" t="s">
        <v>19</v>
      </c>
      <c r="D1774" t="s">
        <v>19</v>
      </c>
      <c r="F1774" t="s">
        <v>1848</v>
      </c>
      <c r="H1774" s="10">
        <v>9</v>
      </c>
    </row>
    <row r="1775" spans="1:9" x14ac:dyDescent="0.2">
      <c r="A1775" t="s">
        <v>104</v>
      </c>
      <c r="B1775" t="s">
        <v>364</v>
      </c>
      <c r="C1775" t="s">
        <v>18</v>
      </c>
      <c r="D1775" t="s">
        <v>18</v>
      </c>
      <c r="F1775" t="s">
        <v>1848</v>
      </c>
      <c r="H1775" s="10">
        <v>18</v>
      </c>
    </row>
    <row r="1776" spans="1:9" x14ac:dyDescent="0.2">
      <c r="A1776" t="s">
        <v>104</v>
      </c>
      <c r="B1776" t="s">
        <v>364</v>
      </c>
      <c r="C1776" t="s">
        <v>118</v>
      </c>
      <c r="D1776" t="s">
        <v>118</v>
      </c>
      <c r="E1776" t="s">
        <v>119</v>
      </c>
      <c r="F1776" t="s">
        <v>1852</v>
      </c>
      <c r="G1776" t="s">
        <v>23</v>
      </c>
      <c r="H1776" s="10">
        <v>3</v>
      </c>
      <c r="I1776" t="s">
        <v>120</v>
      </c>
    </row>
    <row r="1777" spans="1:9" x14ac:dyDescent="0.2">
      <c r="A1777" t="s">
        <v>104</v>
      </c>
      <c r="B1777" t="s">
        <v>364</v>
      </c>
      <c r="C1777" t="s">
        <v>43</v>
      </c>
      <c r="D1777" t="s">
        <v>43</v>
      </c>
      <c r="E1777" t="s">
        <v>22</v>
      </c>
      <c r="F1777" t="s">
        <v>22</v>
      </c>
      <c r="G1777" t="s">
        <v>23</v>
      </c>
      <c r="H1777" s="10">
        <v>2</v>
      </c>
      <c r="I1777" t="s">
        <v>24</v>
      </c>
    </row>
    <row r="1778" spans="1:9" x14ac:dyDescent="0.2">
      <c r="A1778" t="s">
        <v>104</v>
      </c>
      <c r="B1778" t="s">
        <v>364</v>
      </c>
      <c r="C1778" t="s">
        <v>215</v>
      </c>
      <c r="D1778" t="s">
        <v>215</v>
      </c>
      <c r="E1778" t="s">
        <v>216</v>
      </c>
      <c r="F1778" t="s">
        <v>1850</v>
      </c>
      <c r="G1778" t="s">
        <v>32</v>
      </c>
      <c r="H1778" s="10">
        <v>3</v>
      </c>
      <c r="I1778" t="s">
        <v>217</v>
      </c>
    </row>
    <row r="1779" spans="1:9" x14ac:dyDescent="0.2">
      <c r="A1779" t="s">
        <v>104</v>
      </c>
      <c r="B1779" t="s">
        <v>364</v>
      </c>
      <c r="C1779" t="s">
        <v>122</v>
      </c>
      <c r="D1779" t="s">
        <v>122</v>
      </c>
      <c r="E1779" t="s">
        <v>27</v>
      </c>
      <c r="F1779" t="s">
        <v>27</v>
      </c>
      <c r="G1779" t="s">
        <v>23</v>
      </c>
      <c r="H1779" s="10">
        <v>3</v>
      </c>
      <c r="I1779" t="s">
        <v>24</v>
      </c>
    </row>
    <row r="1780" spans="1:9" x14ac:dyDescent="0.2">
      <c r="A1780" t="s">
        <v>104</v>
      </c>
      <c r="B1780" t="s">
        <v>364</v>
      </c>
      <c r="C1780" t="s">
        <v>208</v>
      </c>
      <c r="D1780" t="s">
        <v>208</v>
      </c>
      <c r="E1780" t="s">
        <v>27</v>
      </c>
      <c r="F1780" t="s">
        <v>27</v>
      </c>
      <c r="G1780" t="s">
        <v>23</v>
      </c>
      <c r="H1780" s="10">
        <v>2</v>
      </c>
      <c r="I1780" t="s">
        <v>24</v>
      </c>
    </row>
    <row r="1781" spans="1:9" x14ac:dyDescent="0.2">
      <c r="A1781" t="s">
        <v>104</v>
      </c>
      <c r="B1781" t="s">
        <v>364</v>
      </c>
      <c r="C1781" t="s">
        <v>254</v>
      </c>
      <c r="D1781" t="s">
        <v>148</v>
      </c>
      <c r="E1781" t="s">
        <v>149</v>
      </c>
      <c r="F1781" t="s">
        <v>1850</v>
      </c>
      <c r="G1781" t="s">
        <v>145</v>
      </c>
      <c r="H1781" s="10">
        <v>2</v>
      </c>
    </row>
    <row r="1782" spans="1:9" x14ac:dyDescent="0.2">
      <c r="A1782" t="s">
        <v>104</v>
      </c>
      <c r="B1782" t="s">
        <v>364</v>
      </c>
      <c r="C1782" t="s">
        <v>26</v>
      </c>
      <c r="D1782" t="s">
        <v>26</v>
      </c>
      <c r="E1782" t="s">
        <v>27</v>
      </c>
      <c r="F1782" t="s">
        <v>27</v>
      </c>
      <c r="G1782" t="s">
        <v>23</v>
      </c>
      <c r="H1782" s="10">
        <v>3</v>
      </c>
      <c r="I1782" t="s">
        <v>24</v>
      </c>
    </row>
    <row r="1783" spans="1:9" x14ac:dyDescent="0.2">
      <c r="A1783" t="s">
        <v>105</v>
      </c>
      <c r="B1783" t="s">
        <v>364</v>
      </c>
      <c r="C1783" t="s">
        <v>17</v>
      </c>
      <c r="D1783" t="s">
        <v>17</v>
      </c>
      <c r="F1783" t="s">
        <v>1847</v>
      </c>
      <c r="H1783" s="10">
        <v>4</v>
      </c>
    </row>
    <row r="1784" spans="1:9" x14ac:dyDescent="0.2">
      <c r="A1784" t="s">
        <v>105</v>
      </c>
      <c r="B1784" t="s">
        <v>364</v>
      </c>
      <c r="C1784" t="s">
        <v>19</v>
      </c>
      <c r="D1784" t="s">
        <v>19</v>
      </c>
      <c r="F1784" t="s">
        <v>1848</v>
      </c>
      <c r="H1784" s="10">
        <v>5</v>
      </c>
    </row>
    <row r="1785" spans="1:9" x14ac:dyDescent="0.2">
      <c r="A1785" t="s">
        <v>105</v>
      </c>
      <c r="B1785" t="s">
        <v>364</v>
      </c>
      <c r="C1785" t="s">
        <v>18</v>
      </c>
      <c r="D1785" t="s">
        <v>18</v>
      </c>
      <c r="F1785" t="s">
        <v>1848</v>
      </c>
      <c r="H1785" s="10">
        <v>22</v>
      </c>
    </row>
    <row r="1786" spans="1:9" x14ac:dyDescent="0.2">
      <c r="A1786" t="s">
        <v>105</v>
      </c>
      <c r="B1786" t="s">
        <v>364</v>
      </c>
      <c r="C1786" t="s">
        <v>215</v>
      </c>
      <c r="D1786" t="s">
        <v>215</v>
      </c>
      <c r="E1786" t="s">
        <v>216</v>
      </c>
      <c r="F1786" t="s">
        <v>1850</v>
      </c>
      <c r="G1786" t="s">
        <v>32</v>
      </c>
      <c r="H1786" s="10">
        <v>10</v>
      </c>
      <c r="I1786" t="s">
        <v>217</v>
      </c>
    </row>
    <row r="1787" spans="1:9" x14ac:dyDescent="0.2">
      <c r="A1787" t="s">
        <v>105</v>
      </c>
      <c r="B1787" t="s">
        <v>364</v>
      </c>
      <c r="C1787" t="s">
        <v>122</v>
      </c>
      <c r="D1787" t="s">
        <v>122</v>
      </c>
      <c r="E1787" t="s">
        <v>27</v>
      </c>
      <c r="F1787" t="s">
        <v>27</v>
      </c>
      <c r="G1787" t="s">
        <v>23</v>
      </c>
      <c r="H1787" s="10">
        <v>2</v>
      </c>
      <c r="I1787" t="s">
        <v>24</v>
      </c>
    </row>
    <row r="1788" spans="1:9" x14ac:dyDescent="0.2">
      <c r="A1788" t="s">
        <v>105</v>
      </c>
      <c r="B1788" t="s">
        <v>364</v>
      </c>
      <c r="C1788" t="s">
        <v>118</v>
      </c>
      <c r="D1788" t="s">
        <v>118</v>
      </c>
      <c r="E1788" t="s">
        <v>119</v>
      </c>
      <c r="F1788" t="s">
        <v>1852</v>
      </c>
      <c r="G1788" t="s">
        <v>23</v>
      </c>
      <c r="H1788" s="10">
        <v>4</v>
      </c>
      <c r="I1788" t="s">
        <v>120</v>
      </c>
    </row>
    <row r="1789" spans="1:9" x14ac:dyDescent="0.2">
      <c r="A1789" t="s">
        <v>105</v>
      </c>
      <c r="B1789" t="s">
        <v>364</v>
      </c>
      <c r="C1789" t="s">
        <v>112</v>
      </c>
      <c r="D1789" t="s">
        <v>112</v>
      </c>
      <c r="E1789" t="s">
        <v>113</v>
      </c>
      <c r="F1789" t="s">
        <v>1851</v>
      </c>
      <c r="G1789" t="s">
        <v>23</v>
      </c>
      <c r="H1789" s="10">
        <v>2</v>
      </c>
      <c r="I1789" t="s">
        <v>114</v>
      </c>
    </row>
    <row r="1790" spans="1:9" x14ac:dyDescent="0.2">
      <c r="A1790" t="s">
        <v>105</v>
      </c>
      <c r="B1790" t="s">
        <v>364</v>
      </c>
      <c r="C1790" t="s">
        <v>380</v>
      </c>
      <c r="D1790" t="s">
        <v>380</v>
      </c>
      <c r="E1790" t="s">
        <v>59</v>
      </c>
      <c r="F1790" t="s">
        <v>59</v>
      </c>
      <c r="G1790" t="s">
        <v>23</v>
      </c>
      <c r="H1790" s="10">
        <v>6</v>
      </c>
      <c r="I1790" t="s">
        <v>24</v>
      </c>
    </row>
    <row r="1791" spans="1:9" x14ac:dyDescent="0.2">
      <c r="A1791" t="s">
        <v>105</v>
      </c>
      <c r="B1791" t="s">
        <v>364</v>
      </c>
      <c r="C1791" t="s">
        <v>20</v>
      </c>
      <c r="D1791" t="s">
        <v>20</v>
      </c>
      <c r="F1791" t="s">
        <v>1848</v>
      </c>
      <c r="H1791" s="10">
        <v>7</v>
      </c>
    </row>
    <row r="1792" spans="1:9" x14ac:dyDescent="0.2">
      <c r="A1792" t="s">
        <v>105</v>
      </c>
      <c r="B1792" t="s">
        <v>364</v>
      </c>
      <c r="C1792" t="s">
        <v>117</v>
      </c>
      <c r="D1792" t="s">
        <v>117</v>
      </c>
      <c r="E1792" t="s">
        <v>27</v>
      </c>
      <c r="F1792" t="s">
        <v>27</v>
      </c>
      <c r="G1792" t="s">
        <v>23</v>
      </c>
      <c r="H1792" s="10">
        <v>1</v>
      </c>
      <c r="I1792" t="s">
        <v>24</v>
      </c>
    </row>
    <row r="1793" spans="1:11" x14ac:dyDescent="0.2">
      <c r="A1793" t="s">
        <v>105</v>
      </c>
      <c r="B1793" t="s">
        <v>364</v>
      </c>
      <c r="C1793" t="s">
        <v>26</v>
      </c>
      <c r="D1793" t="s">
        <v>26</v>
      </c>
      <c r="E1793" t="s">
        <v>27</v>
      </c>
      <c r="F1793" t="s">
        <v>27</v>
      </c>
      <c r="G1793" t="s">
        <v>23</v>
      </c>
      <c r="H1793" s="10">
        <v>3</v>
      </c>
      <c r="I1793" t="s">
        <v>24</v>
      </c>
    </row>
    <row r="1794" spans="1:11" x14ac:dyDescent="0.2">
      <c r="A1794" t="s">
        <v>105</v>
      </c>
      <c r="B1794" t="s">
        <v>364</v>
      </c>
      <c r="C1794" t="s">
        <v>33</v>
      </c>
      <c r="D1794" t="s">
        <v>33</v>
      </c>
      <c r="E1794" t="s">
        <v>45</v>
      </c>
      <c r="F1794" t="s">
        <v>1849</v>
      </c>
      <c r="G1794" t="s">
        <v>23</v>
      </c>
      <c r="H1794" s="10">
        <v>3</v>
      </c>
      <c r="I1794" t="s">
        <v>24</v>
      </c>
    </row>
    <row r="1795" spans="1:11" x14ac:dyDescent="0.2">
      <c r="A1795" t="s">
        <v>105</v>
      </c>
      <c r="B1795" t="s">
        <v>364</v>
      </c>
      <c r="C1795" t="s">
        <v>368</v>
      </c>
      <c r="D1795" t="s">
        <v>368</v>
      </c>
      <c r="E1795" t="s">
        <v>113</v>
      </c>
      <c r="F1795" t="s">
        <v>1851</v>
      </c>
      <c r="G1795" t="s">
        <v>23</v>
      </c>
      <c r="H1795" s="10">
        <v>3</v>
      </c>
      <c r="I1795" t="s">
        <v>114</v>
      </c>
    </row>
    <row r="1796" spans="1:11" x14ac:dyDescent="0.2">
      <c r="A1796" t="s">
        <v>105</v>
      </c>
      <c r="B1796" t="s">
        <v>364</v>
      </c>
      <c r="C1796" t="s">
        <v>141</v>
      </c>
      <c r="D1796" t="s">
        <v>141</v>
      </c>
      <c r="E1796" t="s">
        <v>119</v>
      </c>
      <c r="F1796" t="s">
        <v>1852</v>
      </c>
      <c r="G1796" t="s">
        <v>23</v>
      </c>
      <c r="H1796" s="10">
        <v>2</v>
      </c>
      <c r="I1796" t="s">
        <v>120</v>
      </c>
    </row>
    <row r="1797" spans="1:11" x14ac:dyDescent="0.2">
      <c r="A1797" t="s">
        <v>106</v>
      </c>
      <c r="B1797" t="s">
        <v>364</v>
      </c>
      <c r="C1797" t="s">
        <v>18</v>
      </c>
      <c r="D1797" t="s">
        <v>18</v>
      </c>
      <c r="F1797" t="s">
        <v>1848</v>
      </c>
      <c r="H1797" s="10">
        <v>22</v>
      </c>
    </row>
    <row r="1798" spans="1:11" x14ac:dyDescent="0.2">
      <c r="A1798" t="s">
        <v>106</v>
      </c>
      <c r="B1798" t="s">
        <v>364</v>
      </c>
      <c r="C1798" t="s">
        <v>118</v>
      </c>
      <c r="D1798" t="s">
        <v>118</v>
      </c>
      <c r="E1798" t="s">
        <v>119</v>
      </c>
      <c r="F1798" t="s">
        <v>1852</v>
      </c>
      <c r="G1798" t="s">
        <v>23</v>
      </c>
      <c r="H1798" s="10">
        <v>6</v>
      </c>
      <c r="I1798" t="s">
        <v>120</v>
      </c>
    </row>
    <row r="1799" spans="1:11" x14ac:dyDescent="0.2">
      <c r="A1799" t="s">
        <v>106</v>
      </c>
      <c r="B1799" t="s">
        <v>364</v>
      </c>
      <c r="C1799" t="s">
        <v>20</v>
      </c>
      <c r="D1799" t="s">
        <v>20</v>
      </c>
      <c r="F1799" t="s">
        <v>1848</v>
      </c>
      <c r="H1799" s="10">
        <v>2</v>
      </c>
    </row>
    <row r="1800" spans="1:11" x14ac:dyDescent="0.2">
      <c r="A1800" t="s">
        <v>106</v>
      </c>
      <c r="B1800" t="s">
        <v>364</v>
      </c>
      <c r="C1800" t="s">
        <v>17</v>
      </c>
      <c r="D1800" t="s">
        <v>17</v>
      </c>
      <c r="F1800" t="s">
        <v>1847</v>
      </c>
      <c r="H1800" s="10">
        <v>4</v>
      </c>
    </row>
    <row r="1801" spans="1:11" x14ac:dyDescent="0.2">
      <c r="A1801" t="s">
        <v>106</v>
      </c>
      <c r="B1801" t="s">
        <v>364</v>
      </c>
      <c r="C1801" t="s">
        <v>117</v>
      </c>
      <c r="D1801" t="s">
        <v>117</v>
      </c>
      <c r="E1801" t="s">
        <v>27</v>
      </c>
      <c r="F1801" t="s">
        <v>27</v>
      </c>
      <c r="G1801" t="s">
        <v>23</v>
      </c>
      <c r="H1801" s="10">
        <v>4</v>
      </c>
      <c r="I1801" t="s">
        <v>24</v>
      </c>
    </row>
    <row r="1802" spans="1:11" x14ac:dyDescent="0.2">
      <c r="A1802" t="s">
        <v>106</v>
      </c>
      <c r="B1802" t="s">
        <v>364</v>
      </c>
      <c r="C1802" t="s">
        <v>19</v>
      </c>
      <c r="D1802" t="s">
        <v>19</v>
      </c>
      <c r="F1802" t="s">
        <v>1848</v>
      </c>
      <c r="H1802" s="10">
        <v>13</v>
      </c>
    </row>
    <row r="1803" spans="1:11" x14ac:dyDescent="0.2">
      <c r="A1803" t="s">
        <v>106</v>
      </c>
      <c r="B1803" t="s">
        <v>364</v>
      </c>
      <c r="C1803" t="s">
        <v>208</v>
      </c>
      <c r="D1803" t="s">
        <v>208</v>
      </c>
      <c r="E1803" t="s">
        <v>27</v>
      </c>
      <c r="F1803" t="s">
        <v>27</v>
      </c>
      <c r="G1803" t="s">
        <v>23</v>
      </c>
      <c r="H1803" s="10">
        <v>8</v>
      </c>
      <c r="I1803" t="s">
        <v>24</v>
      </c>
    </row>
    <row r="1804" spans="1:11" x14ac:dyDescent="0.2">
      <c r="A1804" t="s">
        <v>106</v>
      </c>
      <c r="B1804" t="s">
        <v>364</v>
      </c>
      <c r="C1804" t="s">
        <v>112</v>
      </c>
      <c r="D1804" t="s">
        <v>112</v>
      </c>
      <c r="E1804" t="s">
        <v>113</v>
      </c>
      <c r="F1804" t="s">
        <v>1851</v>
      </c>
      <c r="G1804" t="s">
        <v>23</v>
      </c>
      <c r="H1804" s="10">
        <v>3</v>
      </c>
      <c r="I1804" t="s">
        <v>114</v>
      </c>
    </row>
    <row r="1805" spans="1:11" x14ac:dyDescent="0.2">
      <c r="A1805" t="s">
        <v>106</v>
      </c>
      <c r="B1805" t="s">
        <v>364</v>
      </c>
      <c r="C1805" t="s">
        <v>26</v>
      </c>
      <c r="D1805" t="s">
        <v>26</v>
      </c>
      <c r="E1805" t="s">
        <v>27</v>
      </c>
      <c r="F1805" t="s">
        <v>27</v>
      </c>
      <c r="G1805" t="s">
        <v>23</v>
      </c>
      <c r="H1805" s="10">
        <v>7</v>
      </c>
      <c r="I1805" t="s">
        <v>24</v>
      </c>
    </row>
    <row r="1806" spans="1:11" x14ac:dyDescent="0.2">
      <c r="A1806" t="s">
        <v>107</v>
      </c>
      <c r="B1806" t="s">
        <v>364</v>
      </c>
      <c r="C1806" t="s">
        <v>46</v>
      </c>
      <c r="D1806" t="s">
        <v>46</v>
      </c>
      <c r="F1806" t="s">
        <v>1848</v>
      </c>
      <c r="H1806" s="10">
        <v>16</v>
      </c>
      <c r="K1806" t="s">
        <v>375</v>
      </c>
    </row>
    <row r="1807" spans="1:11" x14ac:dyDescent="0.2">
      <c r="A1807" t="s">
        <v>107</v>
      </c>
      <c r="B1807" t="s">
        <v>364</v>
      </c>
      <c r="C1807" t="s">
        <v>40</v>
      </c>
      <c r="D1807" t="s">
        <v>40</v>
      </c>
      <c r="F1807" t="s">
        <v>1848</v>
      </c>
      <c r="H1807" s="10">
        <v>4</v>
      </c>
    </row>
    <row r="1808" spans="1:11" x14ac:dyDescent="0.2">
      <c r="A1808" t="s">
        <v>107</v>
      </c>
      <c r="B1808" t="s">
        <v>364</v>
      </c>
      <c r="C1808" t="s">
        <v>19</v>
      </c>
      <c r="D1808" t="s">
        <v>19</v>
      </c>
      <c r="F1808" t="s">
        <v>1848</v>
      </c>
      <c r="H1808" s="10">
        <v>2</v>
      </c>
    </row>
    <row r="1809" spans="1:9" x14ac:dyDescent="0.2">
      <c r="A1809" t="s">
        <v>107</v>
      </c>
      <c r="B1809" t="s">
        <v>364</v>
      </c>
      <c r="C1809" t="s">
        <v>215</v>
      </c>
      <c r="D1809" t="s">
        <v>215</v>
      </c>
      <c r="E1809" t="s">
        <v>216</v>
      </c>
      <c r="F1809" t="s">
        <v>1850</v>
      </c>
      <c r="G1809" t="s">
        <v>32</v>
      </c>
      <c r="H1809" s="10">
        <v>1</v>
      </c>
      <c r="I1809" t="s">
        <v>217</v>
      </c>
    </row>
    <row r="1810" spans="1:9" x14ac:dyDescent="0.2">
      <c r="A1810" t="s">
        <v>107</v>
      </c>
      <c r="B1810" t="s">
        <v>364</v>
      </c>
      <c r="C1810" t="s">
        <v>213</v>
      </c>
      <c r="D1810" t="s">
        <v>213</v>
      </c>
      <c r="E1810" t="s">
        <v>59</v>
      </c>
      <c r="F1810" t="s">
        <v>59</v>
      </c>
      <c r="G1810" t="s">
        <v>23</v>
      </c>
      <c r="H1810" s="10">
        <v>2</v>
      </c>
      <c r="I1810" t="s">
        <v>24</v>
      </c>
    </row>
    <row r="1811" spans="1:9" x14ac:dyDescent="0.2">
      <c r="A1811" t="s">
        <v>107</v>
      </c>
      <c r="B1811" t="s">
        <v>364</v>
      </c>
      <c r="C1811" t="s">
        <v>380</v>
      </c>
      <c r="D1811" t="s">
        <v>380</v>
      </c>
      <c r="E1811" t="s">
        <v>59</v>
      </c>
      <c r="F1811" t="s">
        <v>59</v>
      </c>
      <c r="G1811" t="s">
        <v>23</v>
      </c>
      <c r="H1811" s="10">
        <v>3</v>
      </c>
      <c r="I1811" t="s">
        <v>24</v>
      </c>
    </row>
    <row r="1812" spans="1:9" x14ac:dyDescent="0.2">
      <c r="A1812" t="s">
        <v>107</v>
      </c>
      <c r="B1812" t="s">
        <v>364</v>
      </c>
      <c r="C1812" t="s">
        <v>20</v>
      </c>
      <c r="D1812" t="s">
        <v>20</v>
      </c>
      <c r="F1812" t="s">
        <v>1848</v>
      </c>
      <c r="H1812" s="10">
        <v>6</v>
      </c>
    </row>
    <row r="1813" spans="1:9" x14ac:dyDescent="0.2">
      <c r="A1813" t="s">
        <v>107</v>
      </c>
      <c r="B1813" t="s">
        <v>364</v>
      </c>
      <c r="C1813" t="s">
        <v>18</v>
      </c>
      <c r="D1813" t="s">
        <v>18</v>
      </c>
      <c r="F1813" t="s">
        <v>1848</v>
      </c>
      <c r="H1813" s="10">
        <v>27</v>
      </c>
    </row>
    <row r="1814" spans="1:9" x14ac:dyDescent="0.2">
      <c r="A1814" t="s">
        <v>107</v>
      </c>
      <c r="B1814" t="s">
        <v>364</v>
      </c>
      <c r="C1814" t="s">
        <v>112</v>
      </c>
      <c r="D1814" t="s">
        <v>112</v>
      </c>
      <c r="E1814" t="s">
        <v>113</v>
      </c>
      <c r="F1814" t="s">
        <v>1851</v>
      </c>
      <c r="G1814" t="s">
        <v>23</v>
      </c>
      <c r="H1814" s="10">
        <v>2</v>
      </c>
      <c r="I1814" t="s">
        <v>114</v>
      </c>
    </row>
    <row r="1815" spans="1:9" x14ac:dyDescent="0.2">
      <c r="A1815" t="s">
        <v>107</v>
      </c>
      <c r="B1815" t="s">
        <v>364</v>
      </c>
      <c r="C1815" t="s">
        <v>43</v>
      </c>
      <c r="D1815" t="s">
        <v>43</v>
      </c>
      <c r="E1815" t="s">
        <v>22</v>
      </c>
      <c r="F1815" t="s">
        <v>22</v>
      </c>
      <c r="G1815" t="s">
        <v>23</v>
      </c>
      <c r="H1815" s="10">
        <v>1</v>
      </c>
      <c r="I1815" t="s">
        <v>24</v>
      </c>
    </row>
    <row r="1816" spans="1:9" x14ac:dyDescent="0.2">
      <c r="A1816" t="s">
        <v>107</v>
      </c>
      <c r="B1816" t="s">
        <v>364</v>
      </c>
      <c r="C1816" t="s">
        <v>26</v>
      </c>
      <c r="D1816" t="s">
        <v>26</v>
      </c>
      <c r="E1816" t="s">
        <v>27</v>
      </c>
      <c r="F1816" t="s">
        <v>27</v>
      </c>
      <c r="G1816" t="s">
        <v>23</v>
      </c>
      <c r="H1816" s="10">
        <v>1</v>
      </c>
      <c r="I1816" t="s">
        <v>24</v>
      </c>
    </row>
    <row r="1817" spans="1:9" x14ac:dyDescent="0.2">
      <c r="A1817" t="s">
        <v>107</v>
      </c>
      <c r="B1817" t="s">
        <v>364</v>
      </c>
      <c r="C1817" t="s">
        <v>118</v>
      </c>
      <c r="D1817" t="s">
        <v>118</v>
      </c>
      <c r="E1817" t="s">
        <v>119</v>
      </c>
      <c r="F1817" t="s">
        <v>1852</v>
      </c>
      <c r="G1817" t="s">
        <v>23</v>
      </c>
      <c r="H1817" s="10">
        <v>1</v>
      </c>
      <c r="I1817" t="s">
        <v>120</v>
      </c>
    </row>
    <row r="1818" spans="1:9" x14ac:dyDescent="0.2">
      <c r="A1818" t="s">
        <v>108</v>
      </c>
      <c r="B1818" t="s">
        <v>364</v>
      </c>
      <c r="C1818" t="s">
        <v>112</v>
      </c>
      <c r="D1818" t="s">
        <v>112</v>
      </c>
      <c r="E1818" t="s">
        <v>113</v>
      </c>
      <c r="F1818" t="s">
        <v>1851</v>
      </c>
      <c r="G1818" t="s">
        <v>23</v>
      </c>
      <c r="H1818" s="10">
        <v>4</v>
      </c>
      <c r="I1818" t="s">
        <v>114</v>
      </c>
    </row>
    <row r="1819" spans="1:9" x14ac:dyDescent="0.2">
      <c r="A1819" t="s">
        <v>108</v>
      </c>
      <c r="B1819" t="s">
        <v>364</v>
      </c>
      <c r="C1819" t="s">
        <v>19</v>
      </c>
      <c r="D1819" t="s">
        <v>19</v>
      </c>
      <c r="F1819" t="s">
        <v>1848</v>
      </c>
      <c r="H1819" s="10">
        <v>8</v>
      </c>
    </row>
    <row r="1820" spans="1:9" x14ac:dyDescent="0.2">
      <c r="A1820" t="s">
        <v>108</v>
      </c>
      <c r="B1820" t="s">
        <v>364</v>
      </c>
      <c r="C1820" t="s">
        <v>118</v>
      </c>
      <c r="D1820" t="s">
        <v>118</v>
      </c>
      <c r="E1820" t="s">
        <v>119</v>
      </c>
      <c r="F1820" t="s">
        <v>1852</v>
      </c>
      <c r="G1820" t="s">
        <v>23</v>
      </c>
      <c r="H1820" s="10">
        <v>10</v>
      </c>
      <c r="I1820" t="s">
        <v>120</v>
      </c>
    </row>
    <row r="1821" spans="1:9" x14ac:dyDescent="0.2">
      <c r="A1821" t="s">
        <v>108</v>
      </c>
      <c r="B1821" t="s">
        <v>364</v>
      </c>
      <c r="C1821" t="s">
        <v>213</v>
      </c>
      <c r="D1821" t="s">
        <v>213</v>
      </c>
      <c r="E1821" t="s">
        <v>59</v>
      </c>
      <c r="F1821" t="s">
        <v>59</v>
      </c>
      <c r="G1821" t="s">
        <v>23</v>
      </c>
      <c r="H1821" s="10">
        <v>2</v>
      </c>
      <c r="I1821" t="s">
        <v>24</v>
      </c>
    </row>
    <row r="1822" spans="1:9" x14ac:dyDescent="0.2">
      <c r="A1822" t="s">
        <v>108</v>
      </c>
      <c r="B1822" t="s">
        <v>364</v>
      </c>
      <c r="C1822" t="s">
        <v>18</v>
      </c>
      <c r="D1822" t="s">
        <v>18</v>
      </c>
      <c r="F1822" t="s">
        <v>1848</v>
      </c>
      <c r="H1822" s="10">
        <v>30</v>
      </c>
    </row>
    <row r="1823" spans="1:9" x14ac:dyDescent="0.2">
      <c r="A1823" t="s">
        <v>108</v>
      </c>
      <c r="B1823" t="s">
        <v>364</v>
      </c>
      <c r="C1823" t="s">
        <v>141</v>
      </c>
      <c r="D1823" t="s">
        <v>141</v>
      </c>
      <c r="E1823" t="s">
        <v>119</v>
      </c>
      <c r="F1823" t="s">
        <v>1852</v>
      </c>
      <c r="G1823" t="s">
        <v>23</v>
      </c>
      <c r="H1823" s="10">
        <v>1</v>
      </c>
      <c r="I1823" t="s">
        <v>120</v>
      </c>
    </row>
    <row r="1824" spans="1:9" x14ac:dyDescent="0.2">
      <c r="A1824" t="s">
        <v>108</v>
      </c>
      <c r="B1824" t="s">
        <v>364</v>
      </c>
      <c r="C1824" t="s">
        <v>20</v>
      </c>
      <c r="D1824" t="s">
        <v>20</v>
      </c>
      <c r="F1824" t="s">
        <v>1848</v>
      </c>
      <c r="H1824" s="10">
        <v>10</v>
      </c>
    </row>
    <row r="1825" spans="1:11" x14ac:dyDescent="0.2">
      <c r="A1825" t="s">
        <v>108</v>
      </c>
      <c r="B1825" t="s">
        <v>364</v>
      </c>
      <c r="C1825" t="s">
        <v>28</v>
      </c>
      <c r="D1825" t="s">
        <v>28</v>
      </c>
      <c r="E1825" t="s">
        <v>30</v>
      </c>
      <c r="F1825" t="s">
        <v>1850</v>
      </c>
      <c r="G1825" t="s">
        <v>32</v>
      </c>
      <c r="H1825" s="10">
        <v>3</v>
      </c>
      <c r="I1825" t="s">
        <v>24</v>
      </c>
    </row>
    <row r="1826" spans="1:11" x14ac:dyDescent="0.2">
      <c r="A1826" t="s">
        <v>108</v>
      </c>
      <c r="B1826" t="s">
        <v>364</v>
      </c>
      <c r="C1826" t="s">
        <v>46</v>
      </c>
      <c r="D1826" t="s">
        <v>46</v>
      </c>
      <c r="F1826" t="s">
        <v>1848</v>
      </c>
      <c r="H1826" s="10">
        <v>3</v>
      </c>
    </row>
    <row r="1827" spans="1:11" x14ac:dyDescent="0.2">
      <c r="A1827" t="s">
        <v>108</v>
      </c>
      <c r="B1827" t="s">
        <v>364</v>
      </c>
      <c r="C1827" t="s">
        <v>215</v>
      </c>
      <c r="D1827" t="s">
        <v>215</v>
      </c>
      <c r="E1827" t="s">
        <v>216</v>
      </c>
      <c r="F1827" t="s">
        <v>1850</v>
      </c>
      <c r="G1827" t="s">
        <v>32</v>
      </c>
      <c r="H1827" s="10">
        <v>1</v>
      </c>
      <c r="I1827" t="s">
        <v>217</v>
      </c>
    </row>
    <row r="1828" spans="1:11" x14ac:dyDescent="0.2">
      <c r="A1828" t="s">
        <v>108</v>
      </c>
      <c r="B1828" t="s">
        <v>364</v>
      </c>
      <c r="C1828" t="s">
        <v>26</v>
      </c>
      <c r="D1828" t="s">
        <v>26</v>
      </c>
      <c r="E1828" t="s">
        <v>27</v>
      </c>
      <c r="F1828" t="s">
        <v>27</v>
      </c>
      <c r="G1828" t="s">
        <v>23</v>
      </c>
      <c r="H1828" s="10">
        <v>2</v>
      </c>
      <c r="I1828" t="s">
        <v>24</v>
      </c>
    </row>
    <row r="1829" spans="1:11" x14ac:dyDescent="0.2">
      <c r="A1829" t="s">
        <v>109</v>
      </c>
      <c r="B1829" t="s">
        <v>364</v>
      </c>
      <c r="C1829" t="s">
        <v>17</v>
      </c>
      <c r="D1829" t="s">
        <v>17</v>
      </c>
      <c r="F1829" t="s">
        <v>1847</v>
      </c>
      <c r="H1829" s="10">
        <v>38.75</v>
      </c>
    </row>
    <row r="1830" spans="1:11" x14ac:dyDescent="0.2">
      <c r="A1830" t="s">
        <v>109</v>
      </c>
      <c r="B1830" t="s">
        <v>364</v>
      </c>
      <c r="C1830" t="s">
        <v>40</v>
      </c>
      <c r="D1830" t="s">
        <v>40</v>
      </c>
      <c r="F1830" t="s">
        <v>1848</v>
      </c>
      <c r="H1830" s="10">
        <v>3</v>
      </c>
    </row>
    <row r="1831" spans="1:11" x14ac:dyDescent="0.2">
      <c r="A1831" t="s">
        <v>109</v>
      </c>
      <c r="B1831" t="s">
        <v>364</v>
      </c>
      <c r="C1831" t="s">
        <v>18</v>
      </c>
      <c r="D1831" t="s">
        <v>18</v>
      </c>
      <c r="F1831" t="s">
        <v>1848</v>
      </c>
      <c r="H1831" s="10">
        <v>5</v>
      </c>
    </row>
    <row r="1832" spans="1:11" x14ac:dyDescent="0.2">
      <c r="A1832" t="s">
        <v>14</v>
      </c>
      <c r="B1832" t="s">
        <v>376</v>
      </c>
      <c r="C1832" t="s">
        <v>116</v>
      </c>
      <c r="D1832" t="s">
        <v>116</v>
      </c>
      <c r="F1832" t="s">
        <v>1847</v>
      </c>
      <c r="H1832" s="10">
        <v>24</v>
      </c>
    </row>
    <row r="1833" spans="1:11" x14ac:dyDescent="0.2">
      <c r="A1833" t="s">
        <v>14</v>
      </c>
      <c r="B1833" t="s">
        <v>376</v>
      </c>
      <c r="C1833" t="s">
        <v>116</v>
      </c>
      <c r="D1833" t="s">
        <v>116</v>
      </c>
      <c r="F1833" t="s">
        <v>1847</v>
      </c>
      <c r="H1833" s="10">
        <v>13.75</v>
      </c>
    </row>
    <row r="1834" spans="1:11" x14ac:dyDescent="0.2">
      <c r="A1834" t="s">
        <v>36</v>
      </c>
      <c r="B1834" t="s">
        <v>376</v>
      </c>
      <c r="C1834" t="s">
        <v>18</v>
      </c>
      <c r="D1834" t="s">
        <v>18</v>
      </c>
      <c r="F1834" t="s">
        <v>1848</v>
      </c>
      <c r="H1834" s="10">
        <v>8.5</v>
      </c>
      <c r="K1834" t="s">
        <v>377</v>
      </c>
    </row>
    <row r="1835" spans="1:11" x14ac:dyDescent="0.2">
      <c r="A1835" t="s">
        <v>36</v>
      </c>
      <c r="B1835" t="s">
        <v>376</v>
      </c>
      <c r="C1835" t="s">
        <v>19</v>
      </c>
      <c r="D1835" t="s">
        <v>19</v>
      </c>
      <c r="F1835" t="s">
        <v>1848</v>
      </c>
      <c r="H1835" s="10">
        <v>8.5</v>
      </c>
      <c r="K1835" t="s">
        <v>378</v>
      </c>
    </row>
    <row r="1836" spans="1:11" x14ac:dyDescent="0.2">
      <c r="A1836" t="s">
        <v>36</v>
      </c>
      <c r="B1836" t="s">
        <v>376</v>
      </c>
      <c r="C1836" t="s">
        <v>19</v>
      </c>
      <c r="D1836" t="s">
        <v>19</v>
      </c>
      <c r="F1836" t="s">
        <v>1848</v>
      </c>
      <c r="H1836" s="10">
        <v>5.5</v>
      </c>
      <c r="K1836" t="s">
        <v>379</v>
      </c>
    </row>
    <row r="1837" spans="1:11" x14ac:dyDescent="0.2">
      <c r="A1837" t="s">
        <v>36</v>
      </c>
      <c r="B1837" t="s">
        <v>376</v>
      </c>
      <c r="C1837" t="s">
        <v>380</v>
      </c>
      <c r="D1837" t="s">
        <v>381</v>
      </c>
      <c r="E1837" t="s">
        <v>382</v>
      </c>
      <c r="F1837" t="s">
        <v>59</v>
      </c>
      <c r="G1837" t="s">
        <v>1215</v>
      </c>
      <c r="H1837" s="10">
        <v>1.5</v>
      </c>
    </row>
    <row r="1838" spans="1:11" x14ac:dyDescent="0.2">
      <c r="A1838" t="s">
        <v>36</v>
      </c>
      <c r="B1838" t="s">
        <v>376</v>
      </c>
      <c r="C1838" t="s">
        <v>38</v>
      </c>
      <c r="D1838" t="s">
        <v>383</v>
      </c>
      <c r="E1838" t="s">
        <v>384</v>
      </c>
      <c r="F1838" t="s">
        <v>22</v>
      </c>
      <c r="G1838" t="s">
        <v>145</v>
      </c>
      <c r="H1838" s="10">
        <v>5.5</v>
      </c>
      <c r="K1838" t="s">
        <v>385</v>
      </c>
    </row>
    <row r="1839" spans="1:11" x14ac:dyDescent="0.2">
      <c r="A1839" t="s">
        <v>36</v>
      </c>
      <c r="B1839" t="s">
        <v>376</v>
      </c>
      <c r="C1839" t="s">
        <v>380</v>
      </c>
      <c r="D1839" t="s">
        <v>386</v>
      </c>
      <c r="E1839" t="s">
        <v>382</v>
      </c>
      <c r="F1839" t="s">
        <v>59</v>
      </c>
      <c r="G1839" t="s">
        <v>1215</v>
      </c>
      <c r="H1839" s="10">
        <v>2.5</v>
      </c>
      <c r="K1839" t="s">
        <v>387</v>
      </c>
    </row>
    <row r="1840" spans="1:11" x14ac:dyDescent="0.2">
      <c r="A1840" t="s">
        <v>36</v>
      </c>
      <c r="B1840" t="s">
        <v>376</v>
      </c>
      <c r="C1840" t="s">
        <v>20</v>
      </c>
      <c r="D1840" t="s">
        <v>20</v>
      </c>
      <c r="F1840" t="s">
        <v>1848</v>
      </c>
      <c r="H1840" s="10">
        <v>1.5</v>
      </c>
      <c r="K1840" t="s">
        <v>388</v>
      </c>
    </row>
    <row r="1841" spans="1:11" x14ac:dyDescent="0.2">
      <c r="A1841" t="s">
        <v>36</v>
      </c>
      <c r="B1841" t="s">
        <v>376</v>
      </c>
      <c r="C1841" t="s">
        <v>20</v>
      </c>
      <c r="D1841" t="s">
        <v>20</v>
      </c>
      <c r="F1841" t="s">
        <v>1848</v>
      </c>
      <c r="H1841" s="10">
        <v>1.5</v>
      </c>
      <c r="K1841" t="s">
        <v>389</v>
      </c>
    </row>
    <row r="1842" spans="1:11" x14ac:dyDescent="0.2">
      <c r="A1842" t="s">
        <v>36</v>
      </c>
      <c r="B1842" t="s">
        <v>376</v>
      </c>
      <c r="C1842" t="s">
        <v>18</v>
      </c>
      <c r="D1842" t="s">
        <v>18</v>
      </c>
      <c r="F1842" t="s">
        <v>1848</v>
      </c>
      <c r="H1842" s="10">
        <v>3</v>
      </c>
      <c r="K1842" t="s">
        <v>390</v>
      </c>
    </row>
    <row r="1843" spans="1:11" x14ac:dyDescent="0.2">
      <c r="A1843" t="s">
        <v>37</v>
      </c>
      <c r="B1843" t="s">
        <v>376</v>
      </c>
      <c r="C1843" t="s">
        <v>112</v>
      </c>
      <c r="D1843" t="s">
        <v>391</v>
      </c>
      <c r="E1843" t="s">
        <v>392</v>
      </c>
      <c r="F1843" t="s">
        <v>1851</v>
      </c>
      <c r="G1843" t="s">
        <v>180</v>
      </c>
      <c r="H1843" s="10">
        <v>4</v>
      </c>
      <c r="I1843" t="s">
        <v>24</v>
      </c>
      <c r="K1843" t="s">
        <v>393</v>
      </c>
    </row>
    <row r="1844" spans="1:11" x14ac:dyDescent="0.2">
      <c r="A1844" t="s">
        <v>37</v>
      </c>
      <c r="B1844" t="s">
        <v>376</v>
      </c>
      <c r="C1844" t="s">
        <v>380</v>
      </c>
      <c r="D1844" t="s">
        <v>394</v>
      </c>
      <c r="E1844" t="s">
        <v>395</v>
      </c>
      <c r="F1844" t="s">
        <v>59</v>
      </c>
      <c r="G1844" t="s">
        <v>180</v>
      </c>
      <c r="H1844" s="10">
        <v>1.5</v>
      </c>
      <c r="I1844" t="s">
        <v>24</v>
      </c>
      <c r="K1844" t="s">
        <v>397</v>
      </c>
    </row>
    <row r="1845" spans="1:11" x14ac:dyDescent="0.2">
      <c r="A1845" t="s">
        <v>37</v>
      </c>
      <c r="B1845" t="s">
        <v>376</v>
      </c>
      <c r="C1845" t="s">
        <v>18</v>
      </c>
      <c r="D1845" t="s">
        <v>18</v>
      </c>
      <c r="F1845" t="s">
        <v>1848</v>
      </c>
      <c r="H1845" s="10">
        <v>11</v>
      </c>
      <c r="K1845" t="s">
        <v>398</v>
      </c>
    </row>
    <row r="1846" spans="1:11" x14ac:dyDescent="0.2">
      <c r="A1846" t="s">
        <v>37</v>
      </c>
      <c r="B1846" t="s">
        <v>376</v>
      </c>
      <c r="C1846" t="s">
        <v>19</v>
      </c>
      <c r="D1846" t="s">
        <v>19</v>
      </c>
      <c r="F1846" t="s">
        <v>1848</v>
      </c>
      <c r="H1846" s="10">
        <v>4.5</v>
      </c>
    </row>
    <row r="1847" spans="1:11" x14ac:dyDescent="0.2">
      <c r="A1847" t="s">
        <v>37</v>
      </c>
      <c r="B1847" t="s">
        <v>376</v>
      </c>
      <c r="C1847" t="s">
        <v>265</v>
      </c>
      <c r="D1847" t="s">
        <v>394</v>
      </c>
      <c r="E1847" t="s">
        <v>395</v>
      </c>
      <c r="F1847" t="s">
        <v>1852</v>
      </c>
      <c r="G1847" t="s">
        <v>180</v>
      </c>
      <c r="H1847" s="10">
        <v>1.5</v>
      </c>
      <c r="I1847" t="s">
        <v>24</v>
      </c>
      <c r="K1847" t="s">
        <v>399</v>
      </c>
    </row>
    <row r="1848" spans="1:11" x14ac:dyDescent="0.2">
      <c r="A1848" t="s">
        <v>37</v>
      </c>
      <c r="B1848" t="s">
        <v>376</v>
      </c>
      <c r="C1848" t="s">
        <v>18</v>
      </c>
      <c r="D1848" t="s">
        <v>18</v>
      </c>
      <c r="F1848" t="s">
        <v>1848</v>
      </c>
      <c r="H1848" s="10">
        <v>2.5</v>
      </c>
      <c r="K1848" t="s">
        <v>400</v>
      </c>
    </row>
    <row r="1849" spans="1:11" x14ac:dyDescent="0.2">
      <c r="A1849" t="s">
        <v>37</v>
      </c>
      <c r="B1849" t="s">
        <v>376</v>
      </c>
      <c r="C1849" t="s">
        <v>40</v>
      </c>
      <c r="D1849" t="s">
        <v>366</v>
      </c>
      <c r="E1849" t="s">
        <v>367</v>
      </c>
      <c r="F1849" t="s">
        <v>1848</v>
      </c>
      <c r="G1849" t="s">
        <v>1215</v>
      </c>
      <c r="H1849" s="10">
        <v>2</v>
      </c>
      <c r="I1849" t="s">
        <v>24</v>
      </c>
    </row>
    <row r="1850" spans="1:11" x14ac:dyDescent="0.2">
      <c r="A1850" t="s">
        <v>37</v>
      </c>
      <c r="B1850" t="s">
        <v>376</v>
      </c>
      <c r="C1850" t="s">
        <v>20</v>
      </c>
      <c r="D1850" t="s">
        <v>20</v>
      </c>
      <c r="F1850" t="s">
        <v>1848</v>
      </c>
      <c r="H1850" s="10">
        <v>7.5</v>
      </c>
    </row>
    <row r="1851" spans="1:11" x14ac:dyDescent="0.2">
      <c r="A1851" t="s">
        <v>37</v>
      </c>
      <c r="B1851" t="s">
        <v>376</v>
      </c>
      <c r="C1851" t="s">
        <v>112</v>
      </c>
      <c r="D1851" t="s">
        <v>391</v>
      </c>
      <c r="E1851" t="s">
        <v>392</v>
      </c>
      <c r="F1851" t="s">
        <v>1851</v>
      </c>
      <c r="G1851" t="s">
        <v>180</v>
      </c>
      <c r="H1851" s="10">
        <v>4</v>
      </c>
      <c r="I1851" t="s">
        <v>24</v>
      </c>
      <c r="K1851" t="s">
        <v>401</v>
      </c>
    </row>
    <row r="1852" spans="1:11" x14ac:dyDescent="0.2">
      <c r="A1852" t="s">
        <v>39</v>
      </c>
      <c r="B1852" t="s">
        <v>376</v>
      </c>
      <c r="C1852" t="s">
        <v>19</v>
      </c>
      <c r="D1852" t="s">
        <v>19</v>
      </c>
      <c r="F1852" t="s">
        <v>1848</v>
      </c>
      <c r="H1852" s="10">
        <v>7.5</v>
      </c>
    </row>
    <row r="1853" spans="1:11" x14ac:dyDescent="0.2">
      <c r="A1853" t="s">
        <v>39</v>
      </c>
      <c r="B1853" t="s">
        <v>376</v>
      </c>
      <c r="C1853" t="s">
        <v>18</v>
      </c>
      <c r="D1853" t="s">
        <v>18</v>
      </c>
      <c r="F1853" t="s">
        <v>1848</v>
      </c>
      <c r="H1853" s="10">
        <v>8</v>
      </c>
      <c r="K1853" t="s">
        <v>402</v>
      </c>
    </row>
    <row r="1854" spans="1:11" x14ac:dyDescent="0.2">
      <c r="A1854" t="s">
        <v>39</v>
      </c>
      <c r="B1854" t="s">
        <v>376</v>
      </c>
      <c r="C1854" t="s">
        <v>20</v>
      </c>
      <c r="D1854" t="s">
        <v>20</v>
      </c>
      <c r="F1854" t="s">
        <v>1848</v>
      </c>
      <c r="H1854" s="10">
        <v>12</v>
      </c>
    </row>
    <row r="1855" spans="1:11" x14ac:dyDescent="0.2">
      <c r="A1855" t="s">
        <v>39</v>
      </c>
      <c r="B1855" t="s">
        <v>376</v>
      </c>
      <c r="C1855" t="s">
        <v>380</v>
      </c>
      <c r="D1855" t="s">
        <v>403</v>
      </c>
      <c r="E1855" t="s">
        <v>404</v>
      </c>
      <c r="F1855" t="s">
        <v>59</v>
      </c>
      <c r="G1855" t="s">
        <v>180</v>
      </c>
      <c r="H1855" s="10">
        <v>1.5</v>
      </c>
      <c r="I1855" t="s">
        <v>24</v>
      </c>
      <c r="J1855" t="s">
        <v>405</v>
      </c>
      <c r="K1855" t="s">
        <v>404</v>
      </c>
    </row>
    <row r="1856" spans="1:11" x14ac:dyDescent="0.2">
      <c r="A1856" t="s">
        <v>39</v>
      </c>
      <c r="B1856" t="s">
        <v>376</v>
      </c>
      <c r="C1856" t="s">
        <v>38</v>
      </c>
      <c r="D1856" t="s">
        <v>383</v>
      </c>
      <c r="E1856" t="s">
        <v>384</v>
      </c>
      <c r="F1856" t="s">
        <v>22</v>
      </c>
      <c r="G1856" t="s">
        <v>145</v>
      </c>
      <c r="H1856" s="10">
        <v>3</v>
      </c>
    </row>
    <row r="1857" spans="1:11" x14ac:dyDescent="0.2">
      <c r="A1857" t="s">
        <v>39</v>
      </c>
      <c r="B1857" t="s">
        <v>376</v>
      </c>
      <c r="C1857" t="s">
        <v>380</v>
      </c>
      <c r="D1857" t="s">
        <v>386</v>
      </c>
      <c r="E1857" t="s">
        <v>382</v>
      </c>
      <c r="F1857" t="s">
        <v>59</v>
      </c>
      <c r="G1857" t="s">
        <v>1215</v>
      </c>
      <c r="H1857" s="10">
        <v>3</v>
      </c>
    </row>
    <row r="1858" spans="1:11" x14ac:dyDescent="0.2">
      <c r="A1858" t="s">
        <v>39</v>
      </c>
      <c r="B1858" t="s">
        <v>376</v>
      </c>
      <c r="C1858" t="s">
        <v>380</v>
      </c>
      <c r="D1858" t="s">
        <v>381</v>
      </c>
      <c r="E1858" t="s">
        <v>382</v>
      </c>
      <c r="F1858" t="s">
        <v>59</v>
      </c>
      <c r="G1858" t="s">
        <v>1215</v>
      </c>
      <c r="H1858" s="10">
        <v>2</v>
      </c>
    </row>
    <row r="1859" spans="1:11" x14ac:dyDescent="0.2">
      <c r="A1859" t="s">
        <v>39</v>
      </c>
      <c r="B1859" t="s">
        <v>376</v>
      </c>
      <c r="C1859" t="s">
        <v>40</v>
      </c>
      <c r="D1859" t="s">
        <v>40</v>
      </c>
      <c r="F1859" t="s">
        <v>1848</v>
      </c>
      <c r="H1859" s="10">
        <v>2</v>
      </c>
      <c r="K1859" t="s">
        <v>406</v>
      </c>
    </row>
    <row r="1860" spans="1:11" x14ac:dyDescent="0.2">
      <c r="A1860" t="s">
        <v>44</v>
      </c>
      <c r="B1860" t="s">
        <v>376</v>
      </c>
      <c r="C1860" t="s">
        <v>19</v>
      </c>
      <c r="D1860" t="s">
        <v>19</v>
      </c>
      <c r="F1860" t="s">
        <v>1848</v>
      </c>
      <c r="H1860" s="10">
        <v>2</v>
      </c>
    </row>
    <row r="1861" spans="1:11" x14ac:dyDescent="0.2">
      <c r="A1861" t="s">
        <v>44</v>
      </c>
      <c r="B1861" t="s">
        <v>376</v>
      </c>
      <c r="C1861" t="s">
        <v>20</v>
      </c>
      <c r="D1861" t="s">
        <v>20</v>
      </c>
      <c r="F1861" t="s">
        <v>1848</v>
      </c>
      <c r="H1861" s="10">
        <v>4</v>
      </c>
    </row>
    <row r="1862" spans="1:11" x14ac:dyDescent="0.2">
      <c r="A1862" t="s">
        <v>44</v>
      </c>
      <c r="B1862" t="s">
        <v>376</v>
      </c>
      <c r="C1862" t="s">
        <v>18</v>
      </c>
      <c r="D1862" t="s">
        <v>18</v>
      </c>
      <c r="F1862" t="s">
        <v>1848</v>
      </c>
      <c r="H1862" s="10">
        <v>12</v>
      </c>
      <c r="K1862" t="s">
        <v>407</v>
      </c>
    </row>
    <row r="1863" spans="1:11" x14ac:dyDescent="0.2">
      <c r="A1863" t="s">
        <v>44</v>
      </c>
      <c r="B1863" t="s">
        <v>376</v>
      </c>
      <c r="C1863" t="s">
        <v>40</v>
      </c>
      <c r="D1863" t="s">
        <v>40</v>
      </c>
      <c r="F1863" t="s">
        <v>1848</v>
      </c>
      <c r="H1863" s="10">
        <v>2</v>
      </c>
      <c r="K1863" t="s">
        <v>406</v>
      </c>
    </row>
    <row r="1864" spans="1:11" x14ac:dyDescent="0.2">
      <c r="A1864" t="s">
        <v>44</v>
      </c>
      <c r="B1864" t="s">
        <v>376</v>
      </c>
      <c r="C1864" t="s">
        <v>46</v>
      </c>
      <c r="D1864" t="s">
        <v>46</v>
      </c>
      <c r="F1864" t="s">
        <v>1848</v>
      </c>
      <c r="H1864" s="10">
        <v>1.5</v>
      </c>
    </row>
    <row r="1865" spans="1:11" x14ac:dyDescent="0.2">
      <c r="A1865" t="s">
        <v>44</v>
      </c>
      <c r="B1865" t="s">
        <v>376</v>
      </c>
      <c r="C1865" t="s">
        <v>123</v>
      </c>
      <c r="D1865" t="s">
        <v>123</v>
      </c>
      <c r="E1865" t="s">
        <v>22</v>
      </c>
      <c r="F1865" t="s">
        <v>22</v>
      </c>
      <c r="G1865" t="s">
        <v>180</v>
      </c>
      <c r="H1865" s="10">
        <v>1</v>
      </c>
      <c r="I1865" t="s">
        <v>24</v>
      </c>
      <c r="J1865" t="s">
        <v>410</v>
      </c>
      <c r="K1865" t="s">
        <v>1782</v>
      </c>
    </row>
    <row r="1866" spans="1:11" x14ac:dyDescent="0.2">
      <c r="A1866" t="s">
        <v>44</v>
      </c>
      <c r="B1866" t="s">
        <v>376</v>
      </c>
      <c r="C1866" t="s">
        <v>380</v>
      </c>
      <c r="D1866" t="s">
        <v>386</v>
      </c>
      <c r="E1866" t="s">
        <v>382</v>
      </c>
      <c r="F1866" t="s">
        <v>59</v>
      </c>
      <c r="G1866" t="s">
        <v>1215</v>
      </c>
      <c r="H1866" s="10">
        <v>3</v>
      </c>
      <c r="K1866" t="s">
        <v>411</v>
      </c>
    </row>
    <row r="1867" spans="1:11" x14ac:dyDescent="0.2">
      <c r="A1867" t="s">
        <v>44</v>
      </c>
      <c r="B1867" t="s">
        <v>376</v>
      </c>
      <c r="C1867" t="s">
        <v>73</v>
      </c>
      <c r="D1867" t="s">
        <v>412</v>
      </c>
      <c r="E1867" t="s">
        <v>413</v>
      </c>
      <c r="F1867" t="s">
        <v>1849</v>
      </c>
      <c r="H1867" s="10">
        <v>3</v>
      </c>
      <c r="K1867" t="s">
        <v>411</v>
      </c>
    </row>
    <row r="1868" spans="1:11" x14ac:dyDescent="0.2">
      <c r="A1868" t="s">
        <v>44</v>
      </c>
      <c r="B1868" t="s">
        <v>376</v>
      </c>
      <c r="C1868" t="s">
        <v>380</v>
      </c>
      <c r="D1868" t="s">
        <v>386</v>
      </c>
      <c r="E1868" t="s">
        <v>382</v>
      </c>
      <c r="F1868" t="s">
        <v>59</v>
      </c>
      <c r="G1868" t="s">
        <v>1215</v>
      </c>
      <c r="H1868" s="10">
        <v>2</v>
      </c>
    </row>
    <row r="1869" spans="1:11" x14ac:dyDescent="0.2">
      <c r="A1869" t="s">
        <v>44</v>
      </c>
      <c r="B1869" t="s">
        <v>376</v>
      </c>
      <c r="C1869" t="s">
        <v>25</v>
      </c>
      <c r="D1869" t="s">
        <v>414</v>
      </c>
      <c r="E1869" t="s">
        <v>415</v>
      </c>
      <c r="F1869" t="s">
        <v>22</v>
      </c>
      <c r="G1869" t="s">
        <v>145</v>
      </c>
      <c r="H1869" s="10">
        <v>1.5</v>
      </c>
    </row>
    <row r="1870" spans="1:11" x14ac:dyDescent="0.2">
      <c r="A1870" t="s">
        <v>44</v>
      </c>
      <c r="B1870" t="s">
        <v>376</v>
      </c>
      <c r="C1870" t="s">
        <v>65</v>
      </c>
      <c r="D1870" t="s">
        <v>416</v>
      </c>
      <c r="E1870" t="s">
        <v>247</v>
      </c>
      <c r="F1870" t="s">
        <v>66</v>
      </c>
      <c r="G1870" t="s">
        <v>64</v>
      </c>
      <c r="H1870" s="10">
        <v>2.5</v>
      </c>
      <c r="K1870" t="s">
        <v>417</v>
      </c>
    </row>
    <row r="1871" spans="1:11" x14ac:dyDescent="0.2">
      <c r="A1871" t="s">
        <v>44</v>
      </c>
      <c r="B1871" t="s">
        <v>376</v>
      </c>
      <c r="C1871" t="s">
        <v>38</v>
      </c>
      <c r="D1871" t="s">
        <v>418</v>
      </c>
      <c r="E1871" t="s">
        <v>419</v>
      </c>
      <c r="F1871" t="s">
        <v>22</v>
      </c>
      <c r="G1871" t="s">
        <v>32</v>
      </c>
      <c r="H1871" s="10">
        <v>1.5</v>
      </c>
    </row>
    <row r="1872" spans="1:11" x14ac:dyDescent="0.2">
      <c r="A1872" t="s">
        <v>44</v>
      </c>
      <c r="B1872" t="s">
        <v>376</v>
      </c>
      <c r="C1872" t="s">
        <v>40</v>
      </c>
      <c r="D1872" t="s">
        <v>420</v>
      </c>
      <c r="E1872" t="s">
        <v>421</v>
      </c>
      <c r="F1872" t="s">
        <v>1848</v>
      </c>
      <c r="H1872" s="10">
        <v>2</v>
      </c>
    </row>
    <row r="1873" spans="1:11" x14ac:dyDescent="0.2">
      <c r="A1873" t="s">
        <v>44</v>
      </c>
      <c r="B1873" t="s">
        <v>376</v>
      </c>
      <c r="C1873" t="s">
        <v>65</v>
      </c>
      <c r="D1873" t="s">
        <v>416</v>
      </c>
      <c r="E1873" t="s">
        <v>247</v>
      </c>
      <c r="F1873" t="s">
        <v>66</v>
      </c>
      <c r="G1873" t="s">
        <v>64</v>
      </c>
      <c r="H1873" s="10">
        <v>2</v>
      </c>
      <c r="K1873" t="s">
        <v>422</v>
      </c>
    </row>
    <row r="1874" spans="1:11" x14ac:dyDescent="0.2">
      <c r="A1874" t="s">
        <v>55</v>
      </c>
      <c r="B1874" t="s">
        <v>376</v>
      </c>
      <c r="C1874" t="s">
        <v>17</v>
      </c>
      <c r="D1874" t="s">
        <v>17</v>
      </c>
      <c r="F1874" t="s">
        <v>1847</v>
      </c>
      <c r="H1874" s="10">
        <v>7.75</v>
      </c>
    </row>
    <row r="1875" spans="1:11" x14ac:dyDescent="0.2">
      <c r="A1875" t="s">
        <v>55</v>
      </c>
      <c r="B1875" t="s">
        <v>376</v>
      </c>
      <c r="C1875" t="s">
        <v>18</v>
      </c>
      <c r="D1875" t="s">
        <v>18</v>
      </c>
      <c r="F1875" t="s">
        <v>1848</v>
      </c>
      <c r="H1875" s="10">
        <v>7</v>
      </c>
      <c r="K1875" t="s">
        <v>402</v>
      </c>
    </row>
    <row r="1876" spans="1:11" x14ac:dyDescent="0.2">
      <c r="A1876" t="s">
        <v>55</v>
      </c>
      <c r="B1876" t="s">
        <v>376</v>
      </c>
      <c r="C1876" t="s">
        <v>19</v>
      </c>
      <c r="D1876" t="s">
        <v>19</v>
      </c>
      <c r="F1876" t="s">
        <v>1848</v>
      </c>
      <c r="H1876" s="10">
        <v>3</v>
      </c>
      <c r="K1876" t="s">
        <v>423</v>
      </c>
    </row>
    <row r="1877" spans="1:11" x14ac:dyDescent="0.2">
      <c r="A1877" t="s">
        <v>55</v>
      </c>
      <c r="B1877" t="s">
        <v>376</v>
      </c>
      <c r="C1877" t="s">
        <v>38</v>
      </c>
      <c r="D1877" t="s">
        <v>383</v>
      </c>
      <c r="E1877" t="s">
        <v>384</v>
      </c>
      <c r="F1877" t="s">
        <v>22</v>
      </c>
      <c r="G1877" t="s">
        <v>145</v>
      </c>
      <c r="H1877" s="10">
        <v>10</v>
      </c>
      <c r="K1877" t="s">
        <v>424</v>
      </c>
    </row>
    <row r="1878" spans="1:11" x14ac:dyDescent="0.2">
      <c r="A1878" t="s">
        <v>55</v>
      </c>
      <c r="B1878" t="s">
        <v>376</v>
      </c>
      <c r="C1878" t="s">
        <v>40</v>
      </c>
      <c r="D1878" t="s">
        <v>40</v>
      </c>
      <c r="F1878" t="s">
        <v>1848</v>
      </c>
      <c r="H1878" s="10">
        <v>4</v>
      </c>
      <c r="K1878" t="s">
        <v>425</v>
      </c>
    </row>
    <row r="1879" spans="1:11" x14ac:dyDescent="0.2">
      <c r="A1879" t="s">
        <v>55</v>
      </c>
      <c r="B1879" t="s">
        <v>376</v>
      </c>
      <c r="C1879" t="s">
        <v>38</v>
      </c>
      <c r="D1879" t="s">
        <v>362</v>
      </c>
      <c r="E1879" t="s">
        <v>363</v>
      </c>
      <c r="F1879" t="s">
        <v>22</v>
      </c>
      <c r="G1879" t="s">
        <v>180</v>
      </c>
      <c r="H1879" s="10">
        <v>3</v>
      </c>
      <c r="K1879" t="s">
        <v>426</v>
      </c>
    </row>
    <row r="1880" spans="1:11" x14ac:dyDescent="0.2">
      <c r="A1880" t="s">
        <v>55</v>
      </c>
      <c r="B1880" t="s">
        <v>376</v>
      </c>
      <c r="C1880" t="s">
        <v>20</v>
      </c>
      <c r="D1880" t="s">
        <v>20</v>
      </c>
      <c r="F1880" t="s">
        <v>1848</v>
      </c>
      <c r="H1880" s="10">
        <v>4</v>
      </c>
    </row>
    <row r="1881" spans="1:11" x14ac:dyDescent="0.2">
      <c r="A1881" t="s">
        <v>51</v>
      </c>
      <c r="B1881" t="s">
        <v>376</v>
      </c>
      <c r="C1881" t="s">
        <v>65</v>
      </c>
      <c r="D1881" t="s">
        <v>427</v>
      </c>
      <c r="E1881" t="s">
        <v>247</v>
      </c>
      <c r="F1881" t="s">
        <v>66</v>
      </c>
      <c r="G1881" t="s">
        <v>180</v>
      </c>
      <c r="H1881" s="10">
        <v>8</v>
      </c>
      <c r="K1881" t="s">
        <v>428</v>
      </c>
    </row>
    <row r="1882" spans="1:11" x14ac:dyDescent="0.2">
      <c r="A1882" t="s">
        <v>51</v>
      </c>
      <c r="B1882" t="s">
        <v>376</v>
      </c>
      <c r="C1882" t="s">
        <v>18</v>
      </c>
      <c r="D1882" t="s">
        <v>18</v>
      </c>
      <c r="F1882" t="s">
        <v>1848</v>
      </c>
      <c r="H1882" s="10">
        <v>7</v>
      </c>
      <c r="K1882" t="s">
        <v>377</v>
      </c>
    </row>
    <row r="1883" spans="1:11" x14ac:dyDescent="0.2">
      <c r="A1883" t="s">
        <v>51</v>
      </c>
      <c r="B1883" t="s">
        <v>376</v>
      </c>
      <c r="C1883" t="s">
        <v>19</v>
      </c>
      <c r="D1883" t="s">
        <v>19</v>
      </c>
      <c r="F1883" t="s">
        <v>1848</v>
      </c>
      <c r="H1883" s="10">
        <v>8</v>
      </c>
      <c r="K1883" t="s">
        <v>379</v>
      </c>
    </row>
    <row r="1884" spans="1:11" x14ac:dyDescent="0.2">
      <c r="A1884" t="s">
        <v>51</v>
      </c>
      <c r="B1884" t="s">
        <v>376</v>
      </c>
      <c r="C1884" t="s">
        <v>20</v>
      </c>
      <c r="D1884" t="s">
        <v>20</v>
      </c>
      <c r="F1884" t="s">
        <v>1848</v>
      </c>
      <c r="H1884" s="10">
        <v>8</v>
      </c>
    </row>
    <row r="1885" spans="1:11" x14ac:dyDescent="0.2">
      <c r="A1885" t="s">
        <v>51</v>
      </c>
      <c r="B1885" t="s">
        <v>376</v>
      </c>
      <c r="C1885" t="s">
        <v>18</v>
      </c>
      <c r="D1885" t="s">
        <v>18</v>
      </c>
      <c r="F1885" t="s">
        <v>1848</v>
      </c>
      <c r="H1885" s="10">
        <v>4</v>
      </c>
      <c r="K1885" t="s">
        <v>429</v>
      </c>
    </row>
    <row r="1886" spans="1:11" x14ac:dyDescent="0.2">
      <c r="A1886" t="s">
        <v>51</v>
      </c>
      <c r="B1886" t="s">
        <v>376</v>
      </c>
      <c r="C1886" t="s">
        <v>40</v>
      </c>
      <c r="D1886" t="s">
        <v>40</v>
      </c>
      <c r="F1886" t="s">
        <v>1848</v>
      </c>
      <c r="H1886" s="10">
        <v>3</v>
      </c>
      <c r="K1886" t="s">
        <v>430</v>
      </c>
    </row>
    <row r="1887" spans="1:11" x14ac:dyDescent="0.2">
      <c r="A1887" t="s">
        <v>51</v>
      </c>
      <c r="B1887" t="s">
        <v>376</v>
      </c>
      <c r="C1887" t="s">
        <v>40</v>
      </c>
      <c r="D1887" t="s">
        <v>366</v>
      </c>
      <c r="E1887" t="s">
        <v>367</v>
      </c>
      <c r="F1887" t="s">
        <v>1848</v>
      </c>
      <c r="G1887" t="s">
        <v>1215</v>
      </c>
      <c r="H1887" s="10">
        <v>1</v>
      </c>
      <c r="I1887" t="s">
        <v>24</v>
      </c>
    </row>
    <row r="1888" spans="1:11" x14ac:dyDescent="0.2">
      <c r="A1888" t="s">
        <v>49</v>
      </c>
      <c r="B1888" t="s">
        <v>376</v>
      </c>
      <c r="C1888" t="s">
        <v>17</v>
      </c>
      <c r="D1888" t="s">
        <v>17</v>
      </c>
      <c r="F1888" t="s">
        <v>1847</v>
      </c>
      <c r="H1888" s="10">
        <v>7.75</v>
      </c>
    </row>
    <row r="1889" spans="1:11" x14ac:dyDescent="0.2">
      <c r="A1889" t="s">
        <v>49</v>
      </c>
      <c r="B1889" t="s">
        <v>376</v>
      </c>
      <c r="C1889" t="s">
        <v>20</v>
      </c>
      <c r="D1889" t="s">
        <v>20</v>
      </c>
      <c r="F1889" t="s">
        <v>1848</v>
      </c>
      <c r="H1889" s="10">
        <v>7</v>
      </c>
    </row>
    <row r="1890" spans="1:11" x14ac:dyDescent="0.2">
      <c r="A1890" t="s">
        <v>49</v>
      </c>
      <c r="B1890" t="s">
        <v>376</v>
      </c>
      <c r="C1890" t="s">
        <v>19</v>
      </c>
      <c r="D1890" t="s">
        <v>19</v>
      </c>
      <c r="F1890" t="s">
        <v>1848</v>
      </c>
      <c r="H1890" s="10">
        <v>5</v>
      </c>
    </row>
    <row r="1891" spans="1:11" x14ac:dyDescent="0.2">
      <c r="A1891" t="s">
        <v>49</v>
      </c>
      <c r="B1891" t="s">
        <v>376</v>
      </c>
      <c r="C1891" t="s">
        <v>38</v>
      </c>
      <c r="D1891" t="s">
        <v>383</v>
      </c>
      <c r="E1891" t="s">
        <v>384</v>
      </c>
      <c r="F1891" t="s">
        <v>22</v>
      </c>
      <c r="G1891" t="s">
        <v>145</v>
      </c>
      <c r="H1891" s="10">
        <v>6</v>
      </c>
    </row>
    <row r="1892" spans="1:11" x14ac:dyDescent="0.2">
      <c r="A1892" t="s">
        <v>49</v>
      </c>
      <c r="B1892" t="s">
        <v>376</v>
      </c>
      <c r="C1892" t="s">
        <v>38</v>
      </c>
      <c r="D1892" t="s">
        <v>362</v>
      </c>
      <c r="E1892" t="s">
        <v>363</v>
      </c>
      <c r="F1892" t="s">
        <v>22</v>
      </c>
      <c r="G1892" t="s">
        <v>180</v>
      </c>
      <c r="H1892" s="10">
        <v>1.5</v>
      </c>
      <c r="K1892" t="s">
        <v>431</v>
      </c>
    </row>
    <row r="1893" spans="1:11" x14ac:dyDescent="0.2">
      <c r="A1893" t="s">
        <v>49</v>
      </c>
      <c r="B1893" t="s">
        <v>376</v>
      </c>
      <c r="C1893" t="s">
        <v>18</v>
      </c>
      <c r="D1893" t="s">
        <v>18</v>
      </c>
      <c r="F1893" t="s">
        <v>1848</v>
      </c>
      <c r="H1893" s="10">
        <v>8</v>
      </c>
      <c r="K1893" t="s">
        <v>432</v>
      </c>
    </row>
    <row r="1894" spans="1:11" x14ac:dyDescent="0.2">
      <c r="A1894" t="s">
        <v>49</v>
      </c>
      <c r="B1894" t="s">
        <v>376</v>
      </c>
      <c r="C1894" t="s">
        <v>380</v>
      </c>
      <c r="D1894" t="s">
        <v>433</v>
      </c>
      <c r="E1894" t="s">
        <v>434</v>
      </c>
      <c r="F1894" t="s">
        <v>59</v>
      </c>
      <c r="G1894" t="s">
        <v>180</v>
      </c>
      <c r="H1894" s="10">
        <v>2</v>
      </c>
      <c r="I1894" t="s">
        <v>24</v>
      </c>
      <c r="J1894" t="s">
        <v>435</v>
      </c>
      <c r="K1894" t="s">
        <v>434</v>
      </c>
    </row>
    <row r="1895" spans="1:11" x14ac:dyDescent="0.2">
      <c r="A1895" t="s">
        <v>49</v>
      </c>
      <c r="B1895" t="s">
        <v>376</v>
      </c>
      <c r="C1895" t="s">
        <v>38</v>
      </c>
      <c r="D1895" t="s">
        <v>362</v>
      </c>
      <c r="E1895" t="s">
        <v>363</v>
      </c>
      <c r="F1895" t="s">
        <v>22</v>
      </c>
      <c r="G1895" t="s">
        <v>180</v>
      </c>
      <c r="H1895" s="10">
        <v>2</v>
      </c>
    </row>
    <row r="1896" spans="1:11" x14ac:dyDescent="0.2">
      <c r="A1896" t="s">
        <v>47</v>
      </c>
      <c r="B1896" t="s">
        <v>376</v>
      </c>
      <c r="C1896" t="s">
        <v>20</v>
      </c>
      <c r="D1896" t="s">
        <v>20</v>
      </c>
      <c r="F1896" t="s">
        <v>1848</v>
      </c>
      <c r="H1896" s="10">
        <v>9</v>
      </c>
    </row>
    <row r="1897" spans="1:11" x14ac:dyDescent="0.2">
      <c r="A1897" t="s">
        <v>47</v>
      </c>
      <c r="B1897" t="s">
        <v>376</v>
      </c>
      <c r="C1897" t="s">
        <v>19</v>
      </c>
      <c r="D1897" t="s">
        <v>19</v>
      </c>
      <c r="E1897" t="s">
        <v>296</v>
      </c>
      <c r="F1897" t="s">
        <v>1848</v>
      </c>
      <c r="H1897" s="10">
        <v>4</v>
      </c>
      <c r="I1897" t="s">
        <v>24</v>
      </c>
    </row>
    <row r="1898" spans="1:11" x14ac:dyDescent="0.2">
      <c r="A1898" t="s">
        <v>47</v>
      </c>
      <c r="B1898" t="s">
        <v>376</v>
      </c>
      <c r="C1898" t="s">
        <v>40</v>
      </c>
      <c r="D1898" t="s">
        <v>40</v>
      </c>
      <c r="F1898" t="s">
        <v>1848</v>
      </c>
      <c r="H1898" s="10">
        <v>3</v>
      </c>
      <c r="K1898" t="s">
        <v>406</v>
      </c>
    </row>
    <row r="1899" spans="1:11" x14ac:dyDescent="0.2">
      <c r="A1899" t="s">
        <v>47</v>
      </c>
      <c r="B1899" t="s">
        <v>376</v>
      </c>
      <c r="C1899" t="s">
        <v>18</v>
      </c>
      <c r="D1899" t="s">
        <v>18</v>
      </c>
      <c r="F1899" t="s">
        <v>1848</v>
      </c>
      <c r="H1899" s="10">
        <v>12</v>
      </c>
      <c r="K1899" t="s">
        <v>436</v>
      </c>
    </row>
    <row r="1900" spans="1:11" x14ac:dyDescent="0.2">
      <c r="A1900" t="s">
        <v>47</v>
      </c>
      <c r="B1900" t="s">
        <v>376</v>
      </c>
      <c r="C1900" t="s">
        <v>38</v>
      </c>
      <c r="D1900" t="s">
        <v>383</v>
      </c>
      <c r="E1900" t="s">
        <v>384</v>
      </c>
      <c r="F1900" t="s">
        <v>22</v>
      </c>
      <c r="G1900" t="s">
        <v>145</v>
      </c>
      <c r="H1900" s="10">
        <v>6</v>
      </c>
    </row>
    <row r="1901" spans="1:11" x14ac:dyDescent="0.2">
      <c r="A1901" t="s">
        <v>47</v>
      </c>
      <c r="B1901" t="s">
        <v>376</v>
      </c>
      <c r="C1901" t="s">
        <v>40</v>
      </c>
      <c r="D1901" t="s">
        <v>366</v>
      </c>
      <c r="E1901" t="s">
        <v>367</v>
      </c>
      <c r="F1901" t="s">
        <v>1848</v>
      </c>
      <c r="G1901" t="s">
        <v>1215</v>
      </c>
      <c r="H1901" s="10">
        <v>1.5</v>
      </c>
      <c r="I1901" t="s">
        <v>24</v>
      </c>
    </row>
    <row r="1902" spans="1:11" x14ac:dyDescent="0.2">
      <c r="A1902" t="s">
        <v>47</v>
      </c>
      <c r="B1902" t="s">
        <v>376</v>
      </c>
      <c r="C1902" t="s">
        <v>17</v>
      </c>
      <c r="D1902" t="s">
        <v>17</v>
      </c>
      <c r="F1902" t="s">
        <v>1847</v>
      </c>
      <c r="H1902" s="10">
        <v>4</v>
      </c>
    </row>
    <row r="1903" spans="1:11" x14ac:dyDescent="0.2">
      <c r="A1903" t="s">
        <v>47</v>
      </c>
      <c r="B1903" t="s">
        <v>376</v>
      </c>
      <c r="C1903" t="s">
        <v>17</v>
      </c>
      <c r="D1903" t="s">
        <v>17</v>
      </c>
      <c r="F1903" t="s">
        <v>1847</v>
      </c>
      <c r="H1903" s="10">
        <v>4</v>
      </c>
    </row>
    <row r="1904" spans="1:11" x14ac:dyDescent="0.2">
      <c r="A1904" t="s">
        <v>48</v>
      </c>
      <c r="B1904" t="s">
        <v>376</v>
      </c>
      <c r="C1904" t="s">
        <v>18</v>
      </c>
      <c r="D1904" t="s">
        <v>18</v>
      </c>
      <c r="F1904" t="s">
        <v>1848</v>
      </c>
      <c r="H1904" s="10">
        <v>10</v>
      </c>
      <c r="K1904" t="s">
        <v>398</v>
      </c>
    </row>
    <row r="1905" spans="1:11" x14ac:dyDescent="0.2">
      <c r="A1905" t="s">
        <v>48</v>
      </c>
      <c r="B1905" t="s">
        <v>376</v>
      </c>
      <c r="C1905" t="s">
        <v>19</v>
      </c>
      <c r="D1905" t="s">
        <v>19</v>
      </c>
      <c r="F1905" t="s">
        <v>1848</v>
      </c>
      <c r="H1905" s="10">
        <v>5</v>
      </c>
      <c r="K1905" t="s">
        <v>379</v>
      </c>
    </row>
    <row r="1906" spans="1:11" x14ac:dyDescent="0.2">
      <c r="A1906" t="s">
        <v>48</v>
      </c>
      <c r="B1906" t="s">
        <v>376</v>
      </c>
      <c r="C1906" t="s">
        <v>40</v>
      </c>
      <c r="D1906" t="s">
        <v>40</v>
      </c>
      <c r="F1906" t="s">
        <v>1848</v>
      </c>
      <c r="H1906" s="10">
        <v>4</v>
      </c>
      <c r="K1906" t="s">
        <v>406</v>
      </c>
    </row>
    <row r="1907" spans="1:11" x14ac:dyDescent="0.2">
      <c r="A1907" t="s">
        <v>48</v>
      </c>
      <c r="B1907" t="s">
        <v>376</v>
      </c>
      <c r="C1907" t="s">
        <v>20</v>
      </c>
      <c r="D1907" t="s">
        <v>20</v>
      </c>
      <c r="F1907" t="s">
        <v>1848</v>
      </c>
      <c r="H1907" s="10">
        <v>5</v>
      </c>
    </row>
    <row r="1908" spans="1:11" x14ac:dyDescent="0.2">
      <c r="A1908" t="s">
        <v>48</v>
      </c>
      <c r="B1908" t="s">
        <v>376</v>
      </c>
      <c r="C1908" t="s">
        <v>380</v>
      </c>
      <c r="D1908" t="s">
        <v>381</v>
      </c>
      <c r="E1908" t="s">
        <v>382</v>
      </c>
      <c r="F1908" t="s">
        <v>59</v>
      </c>
      <c r="G1908" t="s">
        <v>1215</v>
      </c>
      <c r="H1908" s="10">
        <v>2</v>
      </c>
    </row>
    <row r="1909" spans="1:11" x14ac:dyDescent="0.2">
      <c r="A1909" t="s">
        <v>48</v>
      </c>
      <c r="B1909" t="s">
        <v>376</v>
      </c>
      <c r="C1909" t="s">
        <v>38</v>
      </c>
      <c r="D1909" t="s">
        <v>383</v>
      </c>
      <c r="E1909" t="s">
        <v>384</v>
      </c>
      <c r="F1909" t="s">
        <v>22</v>
      </c>
      <c r="G1909" t="s">
        <v>145</v>
      </c>
      <c r="H1909" s="10">
        <v>4</v>
      </c>
      <c r="K1909" t="s">
        <v>437</v>
      </c>
    </row>
    <row r="1910" spans="1:11" x14ac:dyDescent="0.2">
      <c r="A1910" t="s">
        <v>48</v>
      </c>
      <c r="B1910" t="s">
        <v>376</v>
      </c>
      <c r="C1910" t="s">
        <v>40</v>
      </c>
      <c r="D1910" t="s">
        <v>420</v>
      </c>
      <c r="E1910" t="s">
        <v>421</v>
      </c>
      <c r="F1910" t="s">
        <v>1848</v>
      </c>
      <c r="H1910" s="10">
        <v>3</v>
      </c>
      <c r="K1910" t="s">
        <v>438</v>
      </c>
    </row>
    <row r="1911" spans="1:11" x14ac:dyDescent="0.2">
      <c r="A1911" t="s">
        <v>48</v>
      </c>
      <c r="B1911" t="s">
        <v>376</v>
      </c>
      <c r="C1911" t="s">
        <v>380</v>
      </c>
      <c r="D1911" t="s">
        <v>381</v>
      </c>
      <c r="E1911" t="s">
        <v>382</v>
      </c>
      <c r="F1911" t="s">
        <v>59</v>
      </c>
      <c r="G1911" t="s">
        <v>1215</v>
      </c>
      <c r="H1911" s="10">
        <v>3</v>
      </c>
      <c r="K1911" t="s">
        <v>439</v>
      </c>
    </row>
    <row r="1912" spans="1:11" x14ac:dyDescent="0.2">
      <c r="A1912" t="s">
        <v>48</v>
      </c>
      <c r="B1912" t="s">
        <v>376</v>
      </c>
      <c r="C1912" t="s">
        <v>73</v>
      </c>
      <c r="D1912" t="s">
        <v>412</v>
      </c>
      <c r="E1912" t="s">
        <v>413</v>
      </c>
      <c r="F1912" t="s">
        <v>1849</v>
      </c>
      <c r="H1912" s="10">
        <v>3</v>
      </c>
    </row>
    <row r="1913" spans="1:11" x14ac:dyDescent="0.2">
      <c r="A1913" t="s">
        <v>56</v>
      </c>
      <c r="B1913" t="s">
        <v>376</v>
      </c>
      <c r="C1913" t="s">
        <v>65</v>
      </c>
      <c r="D1913" t="s">
        <v>246</v>
      </c>
      <c r="E1913" t="s">
        <v>247</v>
      </c>
      <c r="F1913" t="s">
        <v>66</v>
      </c>
      <c r="G1913" t="s">
        <v>64</v>
      </c>
      <c r="H1913" s="10">
        <v>1</v>
      </c>
    </row>
    <row r="1914" spans="1:11" x14ac:dyDescent="0.2">
      <c r="A1914" t="s">
        <v>56</v>
      </c>
      <c r="B1914" t="s">
        <v>376</v>
      </c>
      <c r="C1914" t="s">
        <v>20</v>
      </c>
      <c r="D1914" t="s">
        <v>20</v>
      </c>
      <c r="F1914" t="s">
        <v>1848</v>
      </c>
      <c r="H1914" s="10">
        <v>5</v>
      </c>
    </row>
    <row r="1915" spans="1:11" x14ac:dyDescent="0.2">
      <c r="A1915" t="s">
        <v>56</v>
      </c>
      <c r="B1915" t="s">
        <v>376</v>
      </c>
      <c r="C1915" t="s">
        <v>380</v>
      </c>
      <c r="D1915" t="s">
        <v>386</v>
      </c>
      <c r="E1915" t="s">
        <v>382</v>
      </c>
      <c r="F1915" t="s">
        <v>59</v>
      </c>
      <c r="G1915" t="s">
        <v>1215</v>
      </c>
      <c r="H1915" s="10">
        <v>4</v>
      </c>
      <c r="K1915" t="s">
        <v>440</v>
      </c>
    </row>
    <row r="1916" spans="1:11" x14ac:dyDescent="0.2">
      <c r="A1916" t="s">
        <v>56</v>
      </c>
      <c r="B1916" t="s">
        <v>376</v>
      </c>
      <c r="C1916" t="s">
        <v>18</v>
      </c>
      <c r="D1916" t="s">
        <v>18</v>
      </c>
      <c r="F1916" t="s">
        <v>1848</v>
      </c>
      <c r="H1916" s="10">
        <v>10</v>
      </c>
      <c r="K1916" t="s">
        <v>407</v>
      </c>
    </row>
    <row r="1917" spans="1:11" x14ac:dyDescent="0.2">
      <c r="A1917" t="s">
        <v>56</v>
      </c>
      <c r="B1917" t="s">
        <v>376</v>
      </c>
      <c r="C1917" t="s">
        <v>19</v>
      </c>
      <c r="D1917" t="s">
        <v>19</v>
      </c>
      <c r="F1917" t="s">
        <v>1848</v>
      </c>
      <c r="H1917" s="10">
        <v>6</v>
      </c>
      <c r="K1917" t="s">
        <v>379</v>
      </c>
    </row>
    <row r="1918" spans="1:11" x14ac:dyDescent="0.2">
      <c r="A1918" t="s">
        <v>56</v>
      </c>
      <c r="B1918" t="s">
        <v>376</v>
      </c>
      <c r="C1918" t="s">
        <v>40</v>
      </c>
      <c r="D1918" t="s">
        <v>40</v>
      </c>
      <c r="F1918" t="s">
        <v>1848</v>
      </c>
      <c r="H1918" s="10">
        <v>2</v>
      </c>
      <c r="K1918" t="s">
        <v>441</v>
      </c>
    </row>
    <row r="1919" spans="1:11" x14ac:dyDescent="0.2">
      <c r="A1919" t="s">
        <v>56</v>
      </c>
      <c r="B1919" t="s">
        <v>376</v>
      </c>
      <c r="C1919" t="s">
        <v>40</v>
      </c>
      <c r="D1919" t="s">
        <v>40</v>
      </c>
      <c r="F1919" t="s">
        <v>1848</v>
      </c>
      <c r="H1919" s="10">
        <v>14</v>
      </c>
      <c r="K1919" t="s">
        <v>442</v>
      </c>
    </row>
    <row r="1920" spans="1:11" x14ac:dyDescent="0.2">
      <c r="A1920" t="s">
        <v>60</v>
      </c>
      <c r="B1920" t="s">
        <v>376</v>
      </c>
      <c r="C1920" t="s">
        <v>20</v>
      </c>
      <c r="D1920" t="s">
        <v>20</v>
      </c>
      <c r="F1920" t="s">
        <v>1848</v>
      </c>
      <c r="H1920" s="10">
        <v>8.5</v>
      </c>
    </row>
    <row r="1921" spans="1:11" x14ac:dyDescent="0.2">
      <c r="A1921" t="s">
        <v>60</v>
      </c>
      <c r="B1921" t="s">
        <v>376</v>
      </c>
      <c r="C1921" t="s">
        <v>19</v>
      </c>
      <c r="D1921" t="s">
        <v>19</v>
      </c>
      <c r="F1921" t="s">
        <v>1848</v>
      </c>
      <c r="H1921" s="10">
        <v>7</v>
      </c>
    </row>
    <row r="1922" spans="1:11" x14ac:dyDescent="0.2">
      <c r="A1922" t="s">
        <v>60</v>
      </c>
      <c r="B1922" t="s">
        <v>376</v>
      </c>
      <c r="C1922" t="s">
        <v>40</v>
      </c>
      <c r="D1922" t="s">
        <v>40</v>
      </c>
      <c r="F1922" t="s">
        <v>1848</v>
      </c>
      <c r="H1922" s="10">
        <v>1</v>
      </c>
    </row>
    <row r="1923" spans="1:11" x14ac:dyDescent="0.2">
      <c r="A1923" t="s">
        <v>60</v>
      </c>
      <c r="B1923" t="s">
        <v>376</v>
      </c>
      <c r="C1923" t="s">
        <v>18</v>
      </c>
      <c r="D1923" t="s">
        <v>18</v>
      </c>
      <c r="F1923" t="s">
        <v>1848</v>
      </c>
      <c r="H1923" s="10">
        <v>7</v>
      </c>
      <c r="K1923" t="s">
        <v>443</v>
      </c>
    </row>
    <row r="1924" spans="1:11" x14ac:dyDescent="0.2">
      <c r="A1924" t="s">
        <v>60</v>
      </c>
      <c r="B1924" t="s">
        <v>376</v>
      </c>
      <c r="C1924" t="s">
        <v>40</v>
      </c>
      <c r="D1924" t="s">
        <v>420</v>
      </c>
      <c r="E1924" t="s">
        <v>421</v>
      </c>
      <c r="F1924" t="s">
        <v>1848</v>
      </c>
      <c r="H1924" s="10">
        <v>15</v>
      </c>
      <c r="K1924" t="s">
        <v>438</v>
      </c>
    </row>
    <row r="1925" spans="1:11" x14ac:dyDescent="0.2">
      <c r="A1925" t="s">
        <v>67</v>
      </c>
      <c r="B1925" t="s">
        <v>376</v>
      </c>
      <c r="C1925" t="s">
        <v>116</v>
      </c>
      <c r="D1925" t="s">
        <v>116</v>
      </c>
      <c r="F1925" t="s">
        <v>1847</v>
      </c>
      <c r="H1925" s="10">
        <v>7.75</v>
      </c>
    </row>
    <row r="1926" spans="1:11" x14ac:dyDescent="0.2">
      <c r="A1926" t="s">
        <v>67</v>
      </c>
      <c r="B1926" t="s">
        <v>376</v>
      </c>
      <c r="C1926" t="s">
        <v>17</v>
      </c>
      <c r="D1926" t="s">
        <v>17</v>
      </c>
      <c r="F1926" t="s">
        <v>1847</v>
      </c>
      <c r="H1926" s="10">
        <v>4</v>
      </c>
    </row>
    <row r="1927" spans="1:11" x14ac:dyDescent="0.2">
      <c r="A1927" t="s">
        <v>67</v>
      </c>
      <c r="B1927" t="s">
        <v>376</v>
      </c>
      <c r="C1927" t="s">
        <v>380</v>
      </c>
      <c r="D1927" t="s">
        <v>381</v>
      </c>
      <c r="E1927" t="s">
        <v>382</v>
      </c>
      <c r="F1927" t="s">
        <v>59</v>
      </c>
      <c r="G1927" t="s">
        <v>1215</v>
      </c>
      <c r="H1927" s="10">
        <v>2</v>
      </c>
      <c r="K1927" t="s">
        <v>444</v>
      </c>
    </row>
    <row r="1928" spans="1:11" x14ac:dyDescent="0.2">
      <c r="A1928" t="s">
        <v>67</v>
      </c>
      <c r="B1928" t="s">
        <v>376</v>
      </c>
      <c r="C1928" t="s">
        <v>380</v>
      </c>
      <c r="D1928" t="s">
        <v>445</v>
      </c>
      <c r="E1928" t="s">
        <v>446</v>
      </c>
      <c r="F1928" t="s">
        <v>59</v>
      </c>
      <c r="G1928" t="s">
        <v>180</v>
      </c>
      <c r="H1928" s="10">
        <v>2</v>
      </c>
      <c r="I1928" t="s">
        <v>24</v>
      </c>
      <c r="J1928" t="s">
        <v>447</v>
      </c>
      <c r="K1928" t="s">
        <v>448</v>
      </c>
    </row>
    <row r="1929" spans="1:11" x14ac:dyDescent="0.2">
      <c r="A1929" t="s">
        <v>67</v>
      </c>
      <c r="B1929" t="s">
        <v>376</v>
      </c>
      <c r="C1929" t="s">
        <v>19</v>
      </c>
      <c r="D1929" t="s">
        <v>19</v>
      </c>
      <c r="F1929" t="s">
        <v>1848</v>
      </c>
      <c r="H1929" s="10">
        <v>4</v>
      </c>
    </row>
    <row r="1930" spans="1:11" x14ac:dyDescent="0.2">
      <c r="A1930" t="s">
        <v>67</v>
      </c>
      <c r="B1930" t="s">
        <v>376</v>
      </c>
      <c r="C1930" t="s">
        <v>20</v>
      </c>
      <c r="D1930" t="s">
        <v>20</v>
      </c>
      <c r="F1930" t="s">
        <v>1848</v>
      </c>
      <c r="H1930" s="10">
        <v>7</v>
      </c>
    </row>
    <row r="1931" spans="1:11" x14ac:dyDescent="0.2">
      <c r="A1931" t="s">
        <v>67</v>
      </c>
      <c r="B1931" t="s">
        <v>376</v>
      </c>
      <c r="C1931" t="s">
        <v>18</v>
      </c>
      <c r="D1931" t="s">
        <v>18</v>
      </c>
      <c r="F1931" t="s">
        <v>1848</v>
      </c>
      <c r="H1931" s="10">
        <v>8</v>
      </c>
      <c r="K1931" t="s">
        <v>449</v>
      </c>
    </row>
    <row r="1932" spans="1:11" x14ac:dyDescent="0.2">
      <c r="A1932" t="s">
        <v>67</v>
      </c>
      <c r="B1932" t="s">
        <v>376</v>
      </c>
      <c r="C1932" t="s">
        <v>40</v>
      </c>
      <c r="D1932" t="s">
        <v>420</v>
      </c>
      <c r="E1932" t="s">
        <v>421</v>
      </c>
      <c r="F1932" t="s">
        <v>1848</v>
      </c>
      <c r="H1932" s="10">
        <v>5</v>
      </c>
      <c r="K1932" t="s">
        <v>438</v>
      </c>
    </row>
    <row r="1933" spans="1:11" x14ac:dyDescent="0.2">
      <c r="A1933" t="s">
        <v>69</v>
      </c>
      <c r="B1933" t="s">
        <v>376</v>
      </c>
      <c r="C1933" t="s">
        <v>17</v>
      </c>
      <c r="D1933" t="s">
        <v>17</v>
      </c>
      <c r="F1933" t="s">
        <v>1847</v>
      </c>
      <c r="H1933" s="10">
        <v>24</v>
      </c>
    </row>
    <row r="1934" spans="1:11" x14ac:dyDescent="0.2">
      <c r="A1934" t="s">
        <v>69</v>
      </c>
      <c r="B1934" t="s">
        <v>376</v>
      </c>
      <c r="C1934" t="s">
        <v>17</v>
      </c>
      <c r="D1934" t="s">
        <v>17</v>
      </c>
      <c r="F1934" t="s">
        <v>1847</v>
      </c>
      <c r="H1934" s="10">
        <v>14.75</v>
      </c>
    </row>
    <row r="1935" spans="1:11" x14ac:dyDescent="0.2">
      <c r="A1935" t="s">
        <v>68</v>
      </c>
      <c r="B1935" t="s">
        <v>376</v>
      </c>
      <c r="C1935" t="s">
        <v>18</v>
      </c>
      <c r="D1935" t="s">
        <v>18</v>
      </c>
      <c r="F1935" t="s">
        <v>1848</v>
      </c>
      <c r="H1935" s="10">
        <v>13</v>
      </c>
      <c r="K1935" t="s">
        <v>398</v>
      </c>
    </row>
    <row r="1936" spans="1:11" x14ac:dyDescent="0.2">
      <c r="A1936" t="s">
        <v>68</v>
      </c>
      <c r="B1936" t="s">
        <v>376</v>
      </c>
      <c r="C1936" t="s">
        <v>20</v>
      </c>
      <c r="D1936" t="s">
        <v>20</v>
      </c>
      <c r="F1936" t="s">
        <v>1848</v>
      </c>
      <c r="H1936" s="10">
        <v>15</v>
      </c>
      <c r="K1936" t="s">
        <v>450</v>
      </c>
    </row>
    <row r="1937" spans="1:11" x14ac:dyDescent="0.2">
      <c r="A1937" t="s">
        <v>68</v>
      </c>
      <c r="B1937" t="s">
        <v>376</v>
      </c>
      <c r="C1937" t="s">
        <v>40</v>
      </c>
      <c r="D1937" t="s">
        <v>420</v>
      </c>
      <c r="E1937" t="s">
        <v>421</v>
      </c>
      <c r="F1937" t="s">
        <v>1848</v>
      </c>
      <c r="H1937" s="10">
        <v>3</v>
      </c>
      <c r="K1937" t="s">
        <v>451</v>
      </c>
    </row>
    <row r="1938" spans="1:11" x14ac:dyDescent="0.2">
      <c r="A1938" t="s">
        <v>68</v>
      </c>
      <c r="B1938" t="s">
        <v>376</v>
      </c>
      <c r="C1938" t="s">
        <v>40</v>
      </c>
      <c r="D1938" t="s">
        <v>40</v>
      </c>
      <c r="F1938" t="s">
        <v>1848</v>
      </c>
      <c r="H1938" s="10">
        <v>2</v>
      </c>
      <c r="K1938" t="s">
        <v>452</v>
      </c>
    </row>
    <row r="1939" spans="1:11" x14ac:dyDescent="0.2">
      <c r="A1939" t="s">
        <v>68</v>
      </c>
      <c r="B1939" t="s">
        <v>376</v>
      </c>
      <c r="C1939" t="s">
        <v>380</v>
      </c>
      <c r="D1939" t="s">
        <v>314</v>
      </c>
      <c r="E1939" t="s">
        <v>315</v>
      </c>
      <c r="F1939" t="s">
        <v>59</v>
      </c>
      <c r="G1939" t="s">
        <v>145</v>
      </c>
      <c r="H1939" s="10">
        <v>4</v>
      </c>
      <c r="I1939" t="s">
        <v>24</v>
      </c>
      <c r="K1939" t="s">
        <v>453</v>
      </c>
    </row>
    <row r="1940" spans="1:11" x14ac:dyDescent="0.2">
      <c r="A1940" t="s">
        <v>68</v>
      </c>
      <c r="B1940" t="s">
        <v>376</v>
      </c>
      <c r="C1940" t="s">
        <v>40</v>
      </c>
      <c r="D1940" t="s">
        <v>366</v>
      </c>
      <c r="E1940" t="s">
        <v>367</v>
      </c>
      <c r="F1940" t="s">
        <v>1848</v>
      </c>
      <c r="G1940" t="s">
        <v>1215</v>
      </c>
      <c r="H1940" s="10">
        <v>1</v>
      </c>
      <c r="I1940" t="s">
        <v>24</v>
      </c>
      <c r="K1940" t="s">
        <v>454</v>
      </c>
    </row>
    <row r="1941" spans="1:11" x14ac:dyDescent="0.2">
      <c r="A1941" t="s">
        <v>68</v>
      </c>
      <c r="B1941" t="s">
        <v>376</v>
      </c>
      <c r="C1941" t="s">
        <v>380</v>
      </c>
      <c r="D1941" t="s">
        <v>394</v>
      </c>
      <c r="E1941" t="s">
        <v>395</v>
      </c>
      <c r="F1941" t="s">
        <v>59</v>
      </c>
      <c r="G1941" t="s">
        <v>180</v>
      </c>
      <c r="H1941" s="10">
        <v>2</v>
      </c>
      <c r="I1941" t="s">
        <v>24</v>
      </c>
    </row>
    <row r="1942" spans="1:11" x14ac:dyDescent="0.2">
      <c r="A1942" t="s">
        <v>70</v>
      </c>
      <c r="B1942" t="s">
        <v>376</v>
      </c>
      <c r="C1942" t="s">
        <v>18</v>
      </c>
      <c r="D1942" t="s">
        <v>18</v>
      </c>
      <c r="F1942" t="s">
        <v>1848</v>
      </c>
      <c r="H1942" s="10">
        <v>8</v>
      </c>
      <c r="K1942" t="s">
        <v>455</v>
      </c>
    </row>
    <row r="1943" spans="1:11" x14ac:dyDescent="0.2">
      <c r="A1943" t="s">
        <v>70</v>
      </c>
      <c r="B1943" t="s">
        <v>376</v>
      </c>
      <c r="C1943" t="s">
        <v>371</v>
      </c>
      <c r="D1943" t="s">
        <v>371</v>
      </c>
      <c r="E1943" t="s">
        <v>45</v>
      </c>
      <c r="F1943" t="s">
        <v>1849</v>
      </c>
      <c r="G1943" t="s">
        <v>23</v>
      </c>
      <c r="H1943" s="10">
        <v>2</v>
      </c>
      <c r="I1943" t="s">
        <v>24</v>
      </c>
      <c r="K1943" t="s">
        <v>456</v>
      </c>
    </row>
    <row r="1944" spans="1:11" x14ac:dyDescent="0.2">
      <c r="A1944" t="s">
        <v>70</v>
      </c>
      <c r="B1944" t="s">
        <v>376</v>
      </c>
      <c r="C1944" t="s">
        <v>208</v>
      </c>
      <c r="D1944" t="s">
        <v>208</v>
      </c>
      <c r="E1944" t="s">
        <v>27</v>
      </c>
      <c r="F1944" t="s">
        <v>27</v>
      </c>
      <c r="G1944" t="s">
        <v>23</v>
      </c>
      <c r="H1944" s="10">
        <v>8</v>
      </c>
      <c r="I1944" t="s">
        <v>24</v>
      </c>
      <c r="K1944" t="s">
        <v>457</v>
      </c>
    </row>
    <row r="1945" spans="1:11" x14ac:dyDescent="0.2">
      <c r="A1945" t="s">
        <v>70</v>
      </c>
      <c r="B1945" t="s">
        <v>376</v>
      </c>
      <c r="C1945" t="s">
        <v>40</v>
      </c>
      <c r="D1945" t="s">
        <v>40</v>
      </c>
      <c r="F1945" t="s">
        <v>1848</v>
      </c>
      <c r="H1945" s="10">
        <v>8</v>
      </c>
      <c r="K1945" t="s">
        <v>452</v>
      </c>
    </row>
    <row r="1946" spans="1:11" x14ac:dyDescent="0.2">
      <c r="A1946" t="s">
        <v>70</v>
      </c>
      <c r="B1946" t="s">
        <v>376</v>
      </c>
      <c r="C1946" t="s">
        <v>20</v>
      </c>
      <c r="D1946" t="s">
        <v>20</v>
      </c>
      <c r="F1946" t="s">
        <v>1848</v>
      </c>
      <c r="H1946" s="10">
        <v>10</v>
      </c>
      <c r="K1946" t="s">
        <v>458</v>
      </c>
    </row>
    <row r="1947" spans="1:11" x14ac:dyDescent="0.2">
      <c r="A1947" t="s">
        <v>70</v>
      </c>
      <c r="B1947" t="s">
        <v>376</v>
      </c>
      <c r="C1947" t="s">
        <v>19</v>
      </c>
      <c r="D1947" t="s">
        <v>19</v>
      </c>
      <c r="F1947" t="s">
        <v>1848</v>
      </c>
      <c r="H1947" s="10">
        <v>4</v>
      </c>
      <c r="K1947" t="s">
        <v>459</v>
      </c>
    </row>
    <row r="1948" spans="1:11" x14ac:dyDescent="0.2">
      <c r="A1948" t="s">
        <v>109</v>
      </c>
      <c r="B1948" t="s">
        <v>376</v>
      </c>
      <c r="C1948" t="s">
        <v>17</v>
      </c>
      <c r="D1948" t="s">
        <v>17</v>
      </c>
      <c r="F1948" t="s">
        <v>1847</v>
      </c>
      <c r="H1948" s="10">
        <v>15.5</v>
      </c>
      <c r="K1948" t="s">
        <v>460</v>
      </c>
    </row>
    <row r="1949" spans="1:11" x14ac:dyDescent="0.2">
      <c r="A1949" t="s">
        <v>109</v>
      </c>
      <c r="B1949" t="s">
        <v>376</v>
      </c>
      <c r="C1949" t="s">
        <v>43</v>
      </c>
      <c r="D1949" t="s">
        <v>43</v>
      </c>
      <c r="E1949" t="s">
        <v>22</v>
      </c>
      <c r="F1949" t="s">
        <v>22</v>
      </c>
      <c r="G1949" t="s">
        <v>23</v>
      </c>
      <c r="H1949" s="10">
        <v>3</v>
      </c>
      <c r="I1949" t="s">
        <v>24</v>
      </c>
      <c r="K1949" t="s">
        <v>461</v>
      </c>
    </row>
    <row r="1950" spans="1:11" x14ac:dyDescent="0.2">
      <c r="A1950" t="s">
        <v>109</v>
      </c>
      <c r="B1950" t="s">
        <v>376</v>
      </c>
      <c r="C1950" t="s">
        <v>40</v>
      </c>
      <c r="D1950" t="s">
        <v>40</v>
      </c>
      <c r="F1950" t="s">
        <v>1848</v>
      </c>
      <c r="H1950" s="10">
        <v>5</v>
      </c>
      <c r="K1950" t="s">
        <v>462</v>
      </c>
    </row>
    <row r="1951" spans="1:11" x14ac:dyDescent="0.2">
      <c r="A1951" t="s">
        <v>109</v>
      </c>
      <c r="B1951" t="s">
        <v>376</v>
      </c>
      <c r="C1951" t="s">
        <v>18</v>
      </c>
      <c r="D1951" t="s">
        <v>18</v>
      </c>
      <c r="F1951" t="s">
        <v>1848</v>
      </c>
      <c r="H1951" s="10">
        <v>6</v>
      </c>
      <c r="K1951" t="s">
        <v>463</v>
      </c>
    </row>
    <row r="1952" spans="1:11" x14ac:dyDescent="0.2">
      <c r="A1952" t="s">
        <v>109</v>
      </c>
      <c r="B1952" t="s">
        <v>376</v>
      </c>
      <c r="C1952" t="s">
        <v>19</v>
      </c>
      <c r="D1952" t="s">
        <v>19</v>
      </c>
      <c r="F1952" t="s">
        <v>1848</v>
      </c>
      <c r="H1952" s="10">
        <v>1.5</v>
      </c>
      <c r="K1952" t="s">
        <v>464</v>
      </c>
    </row>
    <row r="1953" spans="1:11" x14ac:dyDescent="0.2">
      <c r="A1953" t="s">
        <v>109</v>
      </c>
      <c r="B1953" t="s">
        <v>376</v>
      </c>
      <c r="C1953" t="s">
        <v>121</v>
      </c>
      <c r="D1953" t="s">
        <v>121</v>
      </c>
      <c r="E1953" t="s">
        <v>113</v>
      </c>
      <c r="F1953" t="s">
        <v>1851</v>
      </c>
      <c r="G1953" t="s">
        <v>23</v>
      </c>
      <c r="H1953" s="10">
        <v>4</v>
      </c>
      <c r="I1953" t="s">
        <v>114</v>
      </c>
      <c r="K1953" t="s">
        <v>465</v>
      </c>
    </row>
    <row r="1954" spans="1:11" x14ac:dyDescent="0.2">
      <c r="A1954" t="s">
        <v>71</v>
      </c>
      <c r="B1954" t="s">
        <v>376</v>
      </c>
      <c r="C1954" t="s">
        <v>20</v>
      </c>
      <c r="D1954" t="s">
        <v>20</v>
      </c>
      <c r="F1954" t="s">
        <v>1848</v>
      </c>
      <c r="H1954" s="10">
        <v>10</v>
      </c>
      <c r="K1954" t="s">
        <v>466</v>
      </c>
    </row>
    <row r="1955" spans="1:11" x14ac:dyDescent="0.2">
      <c r="A1955" t="s">
        <v>71</v>
      </c>
      <c r="B1955" t="s">
        <v>376</v>
      </c>
      <c r="C1955" t="s">
        <v>19</v>
      </c>
      <c r="D1955" t="s">
        <v>19</v>
      </c>
      <c r="F1955" t="s">
        <v>1848</v>
      </c>
      <c r="H1955" s="10">
        <v>5</v>
      </c>
      <c r="K1955" t="s">
        <v>467</v>
      </c>
    </row>
    <row r="1956" spans="1:11" x14ac:dyDescent="0.2">
      <c r="A1956" t="s">
        <v>71</v>
      </c>
      <c r="B1956" t="s">
        <v>376</v>
      </c>
      <c r="C1956" t="s">
        <v>57</v>
      </c>
      <c r="D1956" t="s">
        <v>57</v>
      </c>
      <c r="E1956" t="s">
        <v>22</v>
      </c>
      <c r="F1956" t="s">
        <v>22</v>
      </c>
      <c r="G1956" t="s">
        <v>23</v>
      </c>
      <c r="H1956" s="10">
        <v>4</v>
      </c>
      <c r="I1956" t="s">
        <v>24</v>
      </c>
      <c r="K1956" t="s">
        <v>468</v>
      </c>
    </row>
    <row r="1957" spans="1:11" x14ac:dyDescent="0.2">
      <c r="A1957" t="s">
        <v>71</v>
      </c>
      <c r="B1957" t="s">
        <v>376</v>
      </c>
      <c r="C1957" t="s">
        <v>21</v>
      </c>
      <c r="D1957" t="s">
        <v>21</v>
      </c>
      <c r="E1957" t="s">
        <v>22</v>
      </c>
      <c r="F1957" t="s">
        <v>22</v>
      </c>
      <c r="G1957" t="s">
        <v>23</v>
      </c>
      <c r="H1957" s="10">
        <v>8</v>
      </c>
      <c r="I1957" t="s">
        <v>24</v>
      </c>
      <c r="K1957" t="s">
        <v>469</v>
      </c>
    </row>
    <row r="1958" spans="1:11" x14ac:dyDescent="0.2">
      <c r="A1958" t="s">
        <v>71</v>
      </c>
      <c r="B1958" t="s">
        <v>376</v>
      </c>
      <c r="C1958" t="s">
        <v>18</v>
      </c>
      <c r="D1958" t="s">
        <v>18</v>
      </c>
      <c r="F1958" t="s">
        <v>1848</v>
      </c>
      <c r="H1958" s="10">
        <v>12</v>
      </c>
      <c r="K1958" t="s">
        <v>470</v>
      </c>
    </row>
    <row r="1959" spans="1:11" x14ac:dyDescent="0.2">
      <c r="A1959" t="s">
        <v>72</v>
      </c>
      <c r="B1959" t="s">
        <v>376</v>
      </c>
      <c r="C1959" t="s">
        <v>17</v>
      </c>
      <c r="D1959" t="s">
        <v>17</v>
      </c>
      <c r="F1959" t="s">
        <v>1847</v>
      </c>
      <c r="H1959" s="10">
        <v>7.75</v>
      </c>
      <c r="K1959" t="s">
        <v>471</v>
      </c>
    </row>
    <row r="1960" spans="1:11" x14ac:dyDescent="0.2">
      <c r="A1960" t="s">
        <v>72</v>
      </c>
      <c r="B1960" t="s">
        <v>376</v>
      </c>
      <c r="C1960" t="s">
        <v>20</v>
      </c>
      <c r="D1960" t="s">
        <v>20</v>
      </c>
      <c r="F1960" t="s">
        <v>1848</v>
      </c>
      <c r="H1960" s="10">
        <v>3</v>
      </c>
    </row>
    <row r="1961" spans="1:11" x14ac:dyDescent="0.2">
      <c r="A1961" t="s">
        <v>72</v>
      </c>
      <c r="B1961" t="s">
        <v>376</v>
      </c>
      <c r="C1961" t="s">
        <v>57</v>
      </c>
      <c r="D1961" t="s">
        <v>57</v>
      </c>
      <c r="E1961" t="s">
        <v>22</v>
      </c>
      <c r="F1961" t="s">
        <v>22</v>
      </c>
      <c r="G1961" t="s">
        <v>23</v>
      </c>
      <c r="H1961" s="10">
        <v>6</v>
      </c>
      <c r="I1961" t="s">
        <v>24</v>
      </c>
      <c r="K1961" t="s">
        <v>472</v>
      </c>
    </row>
    <row r="1962" spans="1:11" x14ac:dyDescent="0.2">
      <c r="A1962" t="s">
        <v>72</v>
      </c>
      <c r="B1962" t="s">
        <v>376</v>
      </c>
      <c r="C1962" t="s">
        <v>18</v>
      </c>
      <c r="D1962" t="s">
        <v>18</v>
      </c>
      <c r="F1962" t="s">
        <v>1848</v>
      </c>
      <c r="H1962" s="10">
        <v>10</v>
      </c>
      <c r="K1962" t="s">
        <v>470</v>
      </c>
    </row>
    <row r="1963" spans="1:11" x14ac:dyDescent="0.2">
      <c r="A1963" t="s">
        <v>72</v>
      </c>
      <c r="B1963" t="s">
        <v>376</v>
      </c>
      <c r="C1963" t="s">
        <v>19</v>
      </c>
      <c r="D1963" t="s">
        <v>19</v>
      </c>
      <c r="F1963" t="s">
        <v>1848</v>
      </c>
      <c r="H1963" s="10">
        <v>2</v>
      </c>
      <c r="K1963" t="s">
        <v>464</v>
      </c>
    </row>
    <row r="1964" spans="1:11" x14ac:dyDescent="0.2">
      <c r="A1964" t="s">
        <v>74</v>
      </c>
      <c r="B1964" t="s">
        <v>376</v>
      </c>
      <c r="C1964" t="s">
        <v>116</v>
      </c>
      <c r="D1964" t="s">
        <v>116</v>
      </c>
      <c r="F1964" t="s">
        <v>1847</v>
      </c>
      <c r="H1964" s="10">
        <v>15.5</v>
      </c>
      <c r="K1964" t="s">
        <v>473</v>
      </c>
    </row>
    <row r="1965" spans="1:11" x14ac:dyDescent="0.2">
      <c r="A1965" t="s">
        <v>74</v>
      </c>
      <c r="B1965" t="s">
        <v>376</v>
      </c>
      <c r="C1965" t="s">
        <v>20</v>
      </c>
      <c r="D1965" t="s">
        <v>20</v>
      </c>
      <c r="F1965" t="s">
        <v>1848</v>
      </c>
      <c r="H1965" s="10">
        <v>4</v>
      </c>
      <c r="K1965" t="s">
        <v>474</v>
      </c>
    </row>
    <row r="1966" spans="1:11" x14ac:dyDescent="0.2">
      <c r="A1966" t="s">
        <v>74</v>
      </c>
      <c r="B1966" t="s">
        <v>376</v>
      </c>
      <c r="C1966" t="s">
        <v>18</v>
      </c>
      <c r="D1966" t="s">
        <v>18</v>
      </c>
      <c r="F1966" t="s">
        <v>1848</v>
      </c>
      <c r="H1966" s="10">
        <v>8</v>
      </c>
      <c r="K1966" t="s">
        <v>463</v>
      </c>
    </row>
    <row r="1967" spans="1:11" x14ac:dyDescent="0.2">
      <c r="A1967" t="s">
        <v>74</v>
      </c>
      <c r="B1967" t="s">
        <v>376</v>
      </c>
      <c r="C1967" t="s">
        <v>40</v>
      </c>
      <c r="D1967" t="s">
        <v>40</v>
      </c>
      <c r="F1967" t="s">
        <v>1848</v>
      </c>
      <c r="H1967" s="10">
        <v>1.5</v>
      </c>
      <c r="K1967" t="s">
        <v>475</v>
      </c>
    </row>
    <row r="1968" spans="1:11" x14ac:dyDescent="0.2">
      <c r="A1968" t="s">
        <v>74</v>
      </c>
      <c r="B1968" t="s">
        <v>376</v>
      </c>
      <c r="C1968" t="s">
        <v>19</v>
      </c>
      <c r="D1968" t="s">
        <v>19</v>
      </c>
      <c r="F1968" t="s">
        <v>1848</v>
      </c>
      <c r="H1968" s="10">
        <v>1</v>
      </c>
      <c r="K1968" t="s">
        <v>296</v>
      </c>
    </row>
    <row r="1969" spans="1:11" x14ac:dyDescent="0.2">
      <c r="A1969" t="s">
        <v>74</v>
      </c>
      <c r="B1969" t="s">
        <v>376</v>
      </c>
      <c r="C1969" t="s">
        <v>57</v>
      </c>
      <c r="D1969" t="s">
        <v>57</v>
      </c>
      <c r="E1969" t="s">
        <v>22</v>
      </c>
      <c r="F1969" t="s">
        <v>22</v>
      </c>
      <c r="G1969" t="s">
        <v>23</v>
      </c>
      <c r="H1969" s="10">
        <v>2</v>
      </c>
      <c r="I1969" t="s">
        <v>24</v>
      </c>
      <c r="K1969" t="s">
        <v>476</v>
      </c>
    </row>
    <row r="1970" spans="1:11" x14ac:dyDescent="0.2">
      <c r="A1970" t="s">
        <v>75</v>
      </c>
      <c r="B1970" t="s">
        <v>376</v>
      </c>
      <c r="C1970" t="s">
        <v>17</v>
      </c>
      <c r="D1970" t="s">
        <v>17</v>
      </c>
      <c r="F1970" t="s">
        <v>1847</v>
      </c>
      <c r="H1970" s="10">
        <v>12</v>
      </c>
      <c r="K1970" t="s">
        <v>477</v>
      </c>
    </row>
    <row r="1971" spans="1:11" x14ac:dyDescent="0.2">
      <c r="A1971" t="s">
        <v>75</v>
      </c>
      <c r="B1971" t="s">
        <v>376</v>
      </c>
      <c r="C1971" t="s">
        <v>19</v>
      </c>
      <c r="D1971" t="s">
        <v>19</v>
      </c>
      <c r="F1971" t="s">
        <v>1848</v>
      </c>
      <c r="H1971" s="10">
        <v>2.5</v>
      </c>
      <c r="K1971" t="s">
        <v>379</v>
      </c>
    </row>
    <row r="1972" spans="1:11" x14ac:dyDescent="0.2">
      <c r="A1972" t="s">
        <v>75</v>
      </c>
      <c r="B1972" t="s">
        <v>376</v>
      </c>
      <c r="C1972" t="s">
        <v>18</v>
      </c>
      <c r="D1972" t="s">
        <v>18</v>
      </c>
      <c r="F1972" t="s">
        <v>1848</v>
      </c>
      <c r="H1972" s="10">
        <v>8</v>
      </c>
      <c r="K1972" t="s">
        <v>470</v>
      </c>
    </row>
    <row r="1973" spans="1:11" x14ac:dyDescent="0.2">
      <c r="A1973" t="s">
        <v>75</v>
      </c>
      <c r="B1973" t="s">
        <v>376</v>
      </c>
      <c r="C1973" t="s">
        <v>57</v>
      </c>
      <c r="D1973" t="s">
        <v>57</v>
      </c>
      <c r="E1973" t="s">
        <v>22</v>
      </c>
      <c r="F1973" t="s">
        <v>22</v>
      </c>
      <c r="G1973" t="s">
        <v>23</v>
      </c>
      <c r="H1973" s="10">
        <v>5</v>
      </c>
      <c r="I1973" t="s">
        <v>24</v>
      </c>
      <c r="K1973" t="s">
        <v>478</v>
      </c>
    </row>
    <row r="1974" spans="1:11" x14ac:dyDescent="0.2">
      <c r="A1974" t="s">
        <v>75</v>
      </c>
      <c r="B1974" t="s">
        <v>376</v>
      </c>
      <c r="C1974" t="s">
        <v>57</v>
      </c>
      <c r="D1974" t="s">
        <v>57</v>
      </c>
      <c r="E1974" t="s">
        <v>22</v>
      </c>
      <c r="F1974" t="s">
        <v>22</v>
      </c>
      <c r="G1974" t="s">
        <v>23</v>
      </c>
      <c r="H1974" s="10">
        <v>3</v>
      </c>
      <c r="I1974" t="s">
        <v>24</v>
      </c>
      <c r="K1974" t="s">
        <v>479</v>
      </c>
    </row>
    <row r="1975" spans="1:11" x14ac:dyDescent="0.2">
      <c r="A1975" t="s">
        <v>75</v>
      </c>
      <c r="B1975" t="s">
        <v>376</v>
      </c>
      <c r="C1975" t="s">
        <v>57</v>
      </c>
      <c r="D1975" t="s">
        <v>57</v>
      </c>
      <c r="E1975" t="s">
        <v>22</v>
      </c>
      <c r="F1975" t="s">
        <v>22</v>
      </c>
      <c r="G1975" t="s">
        <v>23</v>
      </c>
      <c r="H1975" s="10">
        <v>3</v>
      </c>
      <c r="I1975" t="s">
        <v>24</v>
      </c>
      <c r="K1975" t="s">
        <v>476</v>
      </c>
    </row>
    <row r="1976" spans="1:11" x14ac:dyDescent="0.2">
      <c r="A1976" t="s">
        <v>76</v>
      </c>
      <c r="B1976" t="s">
        <v>376</v>
      </c>
      <c r="C1976" t="s">
        <v>57</v>
      </c>
      <c r="D1976" t="s">
        <v>57</v>
      </c>
      <c r="E1976" t="s">
        <v>22</v>
      </c>
      <c r="F1976" t="s">
        <v>22</v>
      </c>
      <c r="G1976" t="s">
        <v>23</v>
      </c>
      <c r="H1976" s="10">
        <v>3</v>
      </c>
      <c r="I1976" t="s">
        <v>24</v>
      </c>
      <c r="K1976" t="s">
        <v>480</v>
      </c>
    </row>
    <row r="1977" spans="1:11" x14ac:dyDescent="0.2">
      <c r="A1977" t="s">
        <v>76</v>
      </c>
      <c r="B1977" t="s">
        <v>376</v>
      </c>
      <c r="C1977" t="s">
        <v>20</v>
      </c>
      <c r="D1977" t="s">
        <v>20</v>
      </c>
      <c r="F1977" t="s">
        <v>1848</v>
      </c>
      <c r="H1977" s="10">
        <v>8</v>
      </c>
    </row>
    <row r="1978" spans="1:11" x14ac:dyDescent="0.2">
      <c r="A1978" t="s">
        <v>76</v>
      </c>
      <c r="B1978" t="s">
        <v>376</v>
      </c>
      <c r="C1978" t="s">
        <v>40</v>
      </c>
      <c r="D1978" t="s">
        <v>40</v>
      </c>
      <c r="F1978" t="s">
        <v>1848</v>
      </c>
      <c r="H1978" s="10">
        <v>2</v>
      </c>
      <c r="K1978" t="s">
        <v>481</v>
      </c>
    </row>
    <row r="1979" spans="1:11" x14ac:dyDescent="0.2">
      <c r="A1979" t="s">
        <v>76</v>
      </c>
      <c r="B1979" t="s">
        <v>376</v>
      </c>
      <c r="C1979" t="s">
        <v>19</v>
      </c>
      <c r="D1979" t="s">
        <v>19</v>
      </c>
      <c r="F1979" t="s">
        <v>1848</v>
      </c>
      <c r="H1979" s="10">
        <v>2</v>
      </c>
      <c r="K1979" t="s">
        <v>482</v>
      </c>
    </row>
    <row r="1980" spans="1:11" x14ac:dyDescent="0.2">
      <c r="A1980" t="s">
        <v>76</v>
      </c>
      <c r="B1980" t="s">
        <v>376</v>
      </c>
      <c r="C1980" t="s">
        <v>121</v>
      </c>
      <c r="D1980" t="s">
        <v>121</v>
      </c>
      <c r="E1980" t="s">
        <v>113</v>
      </c>
      <c r="F1980" t="s">
        <v>1851</v>
      </c>
      <c r="G1980" t="s">
        <v>23</v>
      </c>
      <c r="H1980" s="10">
        <v>4</v>
      </c>
      <c r="I1980" t="s">
        <v>114</v>
      </c>
      <c r="K1980" t="s">
        <v>483</v>
      </c>
    </row>
    <row r="1981" spans="1:11" x14ac:dyDescent="0.2">
      <c r="A1981" t="s">
        <v>76</v>
      </c>
      <c r="B1981" t="s">
        <v>376</v>
      </c>
      <c r="C1981" t="s">
        <v>19</v>
      </c>
      <c r="D1981" t="s">
        <v>19</v>
      </c>
      <c r="F1981" t="s">
        <v>1848</v>
      </c>
      <c r="H1981" s="10">
        <v>2</v>
      </c>
      <c r="K1981" t="s">
        <v>484</v>
      </c>
    </row>
    <row r="1982" spans="1:11" x14ac:dyDescent="0.2">
      <c r="A1982" t="s">
        <v>76</v>
      </c>
      <c r="B1982" t="s">
        <v>376</v>
      </c>
      <c r="C1982" t="s">
        <v>18</v>
      </c>
      <c r="D1982" t="s">
        <v>18</v>
      </c>
      <c r="F1982" t="s">
        <v>1848</v>
      </c>
      <c r="H1982" s="10">
        <v>12</v>
      </c>
      <c r="K1982" t="s">
        <v>470</v>
      </c>
    </row>
    <row r="1983" spans="1:11" x14ac:dyDescent="0.2">
      <c r="A1983" t="s">
        <v>76</v>
      </c>
      <c r="B1983" t="s">
        <v>376</v>
      </c>
      <c r="C1983" t="s">
        <v>117</v>
      </c>
      <c r="D1983" t="s">
        <v>117</v>
      </c>
      <c r="E1983" t="s">
        <v>27</v>
      </c>
      <c r="F1983" t="s">
        <v>27</v>
      </c>
      <c r="G1983" t="s">
        <v>23</v>
      </c>
      <c r="H1983" s="10">
        <v>3</v>
      </c>
      <c r="I1983" t="s">
        <v>24</v>
      </c>
      <c r="K1983" t="s">
        <v>485</v>
      </c>
    </row>
    <row r="1984" spans="1:11" x14ac:dyDescent="0.2">
      <c r="A1984" t="s">
        <v>76</v>
      </c>
      <c r="B1984" t="s">
        <v>376</v>
      </c>
      <c r="C1984" t="s">
        <v>43</v>
      </c>
      <c r="D1984" t="s">
        <v>43</v>
      </c>
      <c r="E1984" t="s">
        <v>22</v>
      </c>
      <c r="F1984" t="s">
        <v>22</v>
      </c>
      <c r="G1984" t="s">
        <v>23</v>
      </c>
      <c r="H1984" s="10">
        <v>3</v>
      </c>
      <c r="I1984" t="s">
        <v>24</v>
      </c>
      <c r="K1984" t="s">
        <v>476</v>
      </c>
    </row>
    <row r="1985" spans="1:11" x14ac:dyDescent="0.2">
      <c r="A1985" t="s">
        <v>77</v>
      </c>
      <c r="B1985" t="s">
        <v>376</v>
      </c>
      <c r="C1985" t="s">
        <v>17</v>
      </c>
      <c r="D1985" t="s">
        <v>17</v>
      </c>
      <c r="F1985" t="s">
        <v>1847</v>
      </c>
      <c r="H1985" s="10">
        <v>7.75</v>
      </c>
      <c r="K1985" t="s">
        <v>477</v>
      </c>
    </row>
    <row r="1986" spans="1:11" x14ac:dyDescent="0.2">
      <c r="A1986" t="s">
        <v>77</v>
      </c>
      <c r="B1986" t="s">
        <v>376</v>
      </c>
      <c r="C1986" t="s">
        <v>20</v>
      </c>
      <c r="D1986" t="s">
        <v>20</v>
      </c>
      <c r="F1986" t="s">
        <v>1848</v>
      </c>
      <c r="H1986" s="10">
        <v>6</v>
      </c>
    </row>
    <row r="1987" spans="1:11" x14ac:dyDescent="0.2">
      <c r="A1987" t="s">
        <v>77</v>
      </c>
      <c r="B1987" t="s">
        <v>376</v>
      </c>
      <c r="C1987" t="s">
        <v>19</v>
      </c>
      <c r="D1987" t="s">
        <v>19</v>
      </c>
      <c r="F1987" t="s">
        <v>1848</v>
      </c>
      <c r="H1987" s="10">
        <v>2</v>
      </c>
      <c r="K1987" t="s">
        <v>467</v>
      </c>
    </row>
    <row r="1988" spans="1:11" x14ac:dyDescent="0.2">
      <c r="A1988" t="s">
        <v>77</v>
      </c>
      <c r="B1988" t="s">
        <v>376</v>
      </c>
      <c r="C1988" t="s">
        <v>19</v>
      </c>
      <c r="D1988" t="s">
        <v>19</v>
      </c>
      <c r="F1988" t="s">
        <v>1848</v>
      </c>
      <c r="H1988" s="10">
        <v>3</v>
      </c>
      <c r="K1988" t="s">
        <v>486</v>
      </c>
    </row>
    <row r="1989" spans="1:11" x14ac:dyDescent="0.2">
      <c r="A1989" t="s">
        <v>77</v>
      </c>
      <c r="B1989" t="s">
        <v>376</v>
      </c>
      <c r="C1989" t="s">
        <v>380</v>
      </c>
      <c r="D1989" t="s">
        <v>380</v>
      </c>
      <c r="E1989" t="s">
        <v>59</v>
      </c>
      <c r="F1989" t="s">
        <v>59</v>
      </c>
      <c r="G1989" t="s">
        <v>23</v>
      </c>
      <c r="H1989" s="10">
        <v>3</v>
      </c>
      <c r="I1989" t="s">
        <v>24</v>
      </c>
      <c r="K1989" t="s">
        <v>487</v>
      </c>
    </row>
    <row r="1990" spans="1:11" x14ac:dyDescent="0.2">
      <c r="A1990" t="s">
        <v>77</v>
      </c>
      <c r="B1990" t="s">
        <v>376</v>
      </c>
      <c r="C1990" t="s">
        <v>18</v>
      </c>
      <c r="D1990" t="s">
        <v>18</v>
      </c>
      <c r="F1990" t="s">
        <v>1848</v>
      </c>
      <c r="H1990" s="10">
        <v>12</v>
      </c>
      <c r="K1990" t="s">
        <v>463</v>
      </c>
    </row>
    <row r="1991" spans="1:11" x14ac:dyDescent="0.2">
      <c r="A1991" t="s">
        <v>78</v>
      </c>
      <c r="B1991" t="s">
        <v>376</v>
      </c>
      <c r="C1991" t="s">
        <v>17</v>
      </c>
      <c r="D1991" t="s">
        <v>17</v>
      </c>
      <c r="F1991" t="s">
        <v>1847</v>
      </c>
      <c r="H1991" s="10">
        <v>7.75</v>
      </c>
    </row>
    <row r="1992" spans="1:11" x14ac:dyDescent="0.2">
      <c r="A1992" t="s">
        <v>78</v>
      </c>
      <c r="B1992" t="s">
        <v>376</v>
      </c>
      <c r="C1992" t="s">
        <v>20</v>
      </c>
      <c r="D1992" t="s">
        <v>20</v>
      </c>
      <c r="F1992" t="s">
        <v>1848</v>
      </c>
      <c r="H1992" s="10">
        <v>6</v>
      </c>
    </row>
    <row r="1993" spans="1:11" x14ac:dyDescent="0.2">
      <c r="A1993" t="s">
        <v>78</v>
      </c>
      <c r="B1993" t="s">
        <v>376</v>
      </c>
      <c r="C1993" t="s">
        <v>19</v>
      </c>
      <c r="D1993" t="s">
        <v>19</v>
      </c>
      <c r="F1993" t="s">
        <v>1848</v>
      </c>
      <c r="H1993" s="10">
        <v>4</v>
      </c>
      <c r="K1993" t="s">
        <v>379</v>
      </c>
    </row>
    <row r="1994" spans="1:11" x14ac:dyDescent="0.2">
      <c r="A1994" t="s">
        <v>78</v>
      </c>
      <c r="B1994" t="s">
        <v>376</v>
      </c>
      <c r="C1994" t="s">
        <v>18</v>
      </c>
      <c r="D1994" t="s">
        <v>18</v>
      </c>
      <c r="F1994" t="s">
        <v>1848</v>
      </c>
      <c r="H1994" s="10">
        <v>12</v>
      </c>
      <c r="K1994" t="s">
        <v>470</v>
      </c>
    </row>
    <row r="1995" spans="1:11" x14ac:dyDescent="0.2">
      <c r="A1995" t="s">
        <v>78</v>
      </c>
      <c r="B1995" t="s">
        <v>376</v>
      </c>
      <c r="C1995" t="s">
        <v>380</v>
      </c>
      <c r="D1995" t="s">
        <v>380</v>
      </c>
      <c r="E1995" t="s">
        <v>59</v>
      </c>
      <c r="F1995" t="s">
        <v>59</v>
      </c>
      <c r="G1995" t="s">
        <v>23</v>
      </c>
      <c r="H1995" s="10">
        <v>3</v>
      </c>
      <c r="I1995" t="s">
        <v>24</v>
      </c>
      <c r="K1995" t="s">
        <v>488</v>
      </c>
    </row>
    <row r="1996" spans="1:11" x14ac:dyDescent="0.2">
      <c r="A1996" t="s">
        <v>78</v>
      </c>
      <c r="B1996" t="s">
        <v>376</v>
      </c>
      <c r="C1996" t="s">
        <v>21</v>
      </c>
      <c r="D1996" t="s">
        <v>21</v>
      </c>
      <c r="E1996" t="s">
        <v>22</v>
      </c>
      <c r="F1996" t="s">
        <v>22</v>
      </c>
      <c r="G1996" t="s">
        <v>23</v>
      </c>
      <c r="H1996" s="10">
        <v>3</v>
      </c>
      <c r="I1996" t="s">
        <v>24</v>
      </c>
      <c r="K1996" t="s">
        <v>489</v>
      </c>
    </row>
    <row r="1997" spans="1:11" x14ac:dyDescent="0.2">
      <c r="A1997" t="s">
        <v>78</v>
      </c>
      <c r="B1997" t="s">
        <v>376</v>
      </c>
      <c r="C1997" t="s">
        <v>40</v>
      </c>
      <c r="D1997" t="s">
        <v>40</v>
      </c>
      <c r="F1997" t="s">
        <v>1848</v>
      </c>
      <c r="H1997" s="10">
        <v>3</v>
      </c>
      <c r="K1997" t="s">
        <v>490</v>
      </c>
    </row>
    <row r="1998" spans="1:11" x14ac:dyDescent="0.2">
      <c r="A1998" t="s">
        <v>78</v>
      </c>
      <c r="B1998" t="s">
        <v>376</v>
      </c>
      <c r="C1998" t="s">
        <v>208</v>
      </c>
      <c r="D1998" t="s">
        <v>208</v>
      </c>
      <c r="E1998" t="s">
        <v>27</v>
      </c>
      <c r="F1998" t="s">
        <v>27</v>
      </c>
      <c r="G1998" t="s">
        <v>23</v>
      </c>
      <c r="H1998" s="10">
        <v>3</v>
      </c>
      <c r="I1998" t="s">
        <v>24</v>
      </c>
      <c r="K1998" t="s">
        <v>476</v>
      </c>
    </row>
    <row r="1999" spans="1:11" x14ac:dyDescent="0.2">
      <c r="A1999" t="s">
        <v>80</v>
      </c>
      <c r="B1999" t="s">
        <v>376</v>
      </c>
      <c r="C1999" t="s">
        <v>17</v>
      </c>
      <c r="D1999" t="s">
        <v>17</v>
      </c>
      <c r="F1999" t="s">
        <v>1847</v>
      </c>
      <c r="H1999" s="10">
        <v>4</v>
      </c>
    </row>
    <row r="2000" spans="1:11" x14ac:dyDescent="0.2">
      <c r="A2000" t="s">
        <v>80</v>
      </c>
      <c r="B2000" t="s">
        <v>376</v>
      </c>
      <c r="C2000" t="s">
        <v>20</v>
      </c>
      <c r="D2000" t="s">
        <v>20</v>
      </c>
      <c r="F2000" t="s">
        <v>1848</v>
      </c>
      <c r="H2000" s="10">
        <v>6</v>
      </c>
    </row>
    <row r="2001" spans="1:11" x14ac:dyDescent="0.2">
      <c r="A2001" t="s">
        <v>80</v>
      </c>
      <c r="B2001" t="s">
        <v>376</v>
      </c>
      <c r="C2001" t="s">
        <v>19</v>
      </c>
      <c r="D2001" t="s">
        <v>19</v>
      </c>
      <c r="F2001" t="s">
        <v>1848</v>
      </c>
      <c r="H2001" s="10">
        <v>2</v>
      </c>
      <c r="K2001" t="s">
        <v>467</v>
      </c>
    </row>
    <row r="2002" spans="1:11" x14ac:dyDescent="0.2">
      <c r="A2002" t="s">
        <v>80</v>
      </c>
      <c r="B2002" t="s">
        <v>376</v>
      </c>
      <c r="C2002" t="s">
        <v>18</v>
      </c>
      <c r="D2002" t="s">
        <v>18</v>
      </c>
      <c r="F2002" t="s">
        <v>1848</v>
      </c>
      <c r="H2002" s="10">
        <v>12</v>
      </c>
      <c r="K2002" t="s">
        <v>491</v>
      </c>
    </row>
    <row r="2003" spans="1:11" x14ac:dyDescent="0.2">
      <c r="A2003" t="s">
        <v>80</v>
      </c>
      <c r="B2003" t="s">
        <v>376</v>
      </c>
      <c r="C2003" t="s">
        <v>40</v>
      </c>
      <c r="D2003" t="s">
        <v>40</v>
      </c>
      <c r="F2003" t="s">
        <v>1848</v>
      </c>
      <c r="H2003" s="10">
        <v>1</v>
      </c>
      <c r="K2003" t="s">
        <v>492</v>
      </c>
    </row>
    <row r="2004" spans="1:11" x14ac:dyDescent="0.2">
      <c r="A2004" t="s">
        <v>80</v>
      </c>
      <c r="B2004" t="s">
        <v>376</v>
      </c>
      <c r="C2004" t="s">
        <v>57</v>
      </c>
      <c r="D2004" t="s">
        <v>57</v>
      </c>
      <c r="E2004" t="s">
        <v>22</v>
      </c>
      <c r="F2004" t="s">
        <v>22</v>
      </c>
      <c r="G2004" t="s">
        <v>23</v>
      </c>
      <c r="H2004" s="10">
        <v>5</v>
      </c>
      <c r="I2004" t="s">
        <v>24</v>
      </c>
      <c r="K2004" t="s">
        <v>476</v>
      </c>
    </row>
    <row r="2005" spans="1:11" x14ac:dyDescent="0.2">
      <c r="A2005" t="s">
        <v>80</v>
      </c>
      <c r="B2005" t="s">
        <v>376</v>
      </c>
      <c r="C2005" t="s">
        <v>368</v>
      </c>
      <c r="D2005" t="s">
        <v>368</v>
      </c>
      <c r="E2005" t="s">
        <v>113</v>
      </c>
      <c r="F2005" t="s">
        <v>1851</v>
      </c>
      <c r="G2005" t="s">
        <v>23</v>
      </c>
      <c r="H2005" s="10">
        <v>5</v>
      </c>
      <c r="I2005" t="s">
        <v>114</v>
      </c>
      <c r="K2005" t="s">
        <v>493</v>
      </c>
    </row>
    <row r="2006" spans="1:11" x14ac:dyDescent="0.2">
      <c r="A2006" t="s">
        <v>80</v>
      </c>
      <c r="B2006" t="s">
        <v>376</v>
      </c>
      <c r="C2006" t="s">
        <v>65</v>
      </c>
      <c r="D2006" t="s">
        <v>65</v>
      </c>
      <c r="E2006" t="s">
        <v>66</v>
      </c>
      <c r="F2006" t="s">
        <v>66</v>
      </c>
      <c r="G2006" t="s">
        <v>23</v>
      </c>
      <c r="H2006" s="10">
        <v>5</v>
      </c>
      <c r="I2006" t="s">
        <v>24</v>
      </c>
      <c r="K2006" t="s">
        <v>494</v>
      </c>
    </row>
    <row r="2007" spans="1:11" x14ac:dyDescent="0.2">
      <c r="A2007" t="s">
        <v>81</v>
      </c>
      <c r="B2007" t="s">
        <v>376</v>
      </c>
      <c r="C2007" t="s">
        <v>65</v>
      </c>
      <c r="D2007" t="s">
        <v>65</v>
      </c>
      <c r="E2007" t="s">
        <v>66</v>
      </c>
      <c r="F2007" t="s">
        <v>66</v>
      </c>
      <c r="G2007" t="s">
        <v>23</v>
      </c>
      <c r="H2007" s="10">
        <v>5</v>
      </c>
      <c r="I2007" t="s">
        <v>24</v>
      </c>
      <c r="K2007" t="s">
        <v>494</v>
      </c>
    </row>
    <row r="2008" spans="1:11" x14ac:dyDescent="0.2">
      <c r="A2008" t="s">
        <v>82</v>
      </c>
      <c r="B2008" t="s">
        <v>376</v>
      </c>
      <c r="C2008" t="s">
        <v>20</v>
      </c>
      <c r="D2008" t="s">
        <v>20</v>
      </c>
      <c r="F2008" t="s">
        <v>1848</v>
      </c>
      <c r="H2008" s="10">
        <v>8</v>
      </c>
    </row>
    <row r="2009" spans="1:11" x14ac:dyDescent="0.2">
      <c r="A2009" t="s">
        <v>82</v>
      </c>
      <c r="B2009" t="s">
        <v>376</v>
      </c>
      <c r="C2009" t="s">
        <v>18</v>
      </c>
      <c r="D2009" t="s">
        <v>18</v>
      </c>
      <c r="F2009" t="s">
        <v>1848</v>
      </c>
      <c r="H2009" s="10">
        <v>12</v>
      </c>
      <c r="K2009" t="s">
        <v>463</v>
      </c>
    </row>
    <row r="2010" spans="1:11" x14ac:dyDescent="0.2">
      <c r="A2010" t="s">
        <v>82</v>
      </c>
      <c r="B2010" t="s">
        <v>376</v>
      </c>
      <c r="C2010" t="s">
        <v>19</v>
      </c>
      <c r="D2010" t="s">
        <v>19</v>
      </c>
      <c r="F2010" t="s">
        <v>1848</v>
      </c>
      <c r="H2010" s="10">
        <v>2</v>
      </c>
      <c r="K2010" t="s">
        <v>467</v>
      </c>
    </row>
    <row r="2011" spans="1:11" x14ac:dyDescent="0.2">
      <c r="A2011" t="s">
        <v>82</v>
      </c>
      <c r="B2011" t="s">
        <v>376</v>
      </c>
      <c r="C2011" t="s">
        <v>40</v>
      </c>
      <c r="D2011" t="s">
        <v>40</v>
      </c>
      <c r="F2011" t="s">
        <v>1848</v>
      </c>
      <c r="H2011" s="10">
        <v>6</v>
      </c>
      <c r="K2011" t="s">
        <v>495</v>
      </c>
    </row>
    <row r="2012" spans="1:11" x14ac:dyDescent="0.2">
      <c r="A2012" t="s">
        <v>82</v>
      </c>
      <c r="B2012" t="s">
        <v>376</v>
      </c>
      <c r="C2012" t="s">
        <v>123</v>
      </c>
      <c r="D2012" t="s">
        <v>123</v>
      </c>
      <c r="E2012" t="s">
        <v>22</v>
      </c>
      <c r="F2012" t="s">
        <v>22</v>
      </c>
      <c r="G2012" t="s">
        <v>23</v>
      </c>
      <c r="H2012" s="10">
        <v>5</v>
      </c>
      <c r="I2012" t="s">
        <v>24</v>
      </c>
      <c r="K2012" t="s">
        <v>496</v>
      </c>
    </row>
    <row r="2013" spans="1:11" x14ac:dyDescent="0.2">
      <c r="A2013" t="s">
        <v>82</v>
      </c>
      <c r="B2013" t="s">
        <v>376</v>
      </c>
      <c r="C2013" t="s">
        <v>58</v>
      </c>
      <c r="D2013" t="s">
        <v>58</v>
      </c>
      <c r="E2013" t="s">
        <v>59</v>
      </c>
      <c r="F2013" t="s">
        <v>59</v>
      </c>
      <c r="G2013" t="s">
        <v>23</v>
      </c>
      <c r="H2013" s="10">
        <v>5</v>
      </c>
      <c r="I2013" t="s">
        <v>24</v>
      </c>
      <c r="K2013" t="s">
        <v>497</v>
      </c>
    </row>
    <row r="2014" spans="1:11" x14ac:dyDescent="0.2">
      <c r="A2014" t="s">
        <v>82</v>
      </c>
      <c r="B2014" t="s">
        <v>376</v>
      </c>
      <c r="C2014" t="s">
        <v>112</v>
      </c>
      <c r="D2014" t="s">
        <v>112</v>
      </c>
      <c r="E2014" t="s">
        <v>113</v>
      </c>
      <c r="F2014" t="s">
        <v>1851</v>
      </c>
      <c r="G2014" t="s">
        <v>23</v>
      </c>
      <c r="H2014" s="10">
        <v>5</v>
      </c>
      <c r="I2014" t="s">
        <v>114</v>
      </c>
      <c r="K2014" t="s">
        <v>498</v>
      </c>
    </row>
    <row r="2015" spans="1:11" x14ac:dyDescent="0.2">
      <c r="A2015" t="s">
        <v>83</v>
      </c>
      <c r="B2015" t="s">
        <v>376</v>
      </c>
      <c r="C2015" t="s">
        <v>18</v>
      </c>
      <c r="D2015" t="s">
        <v>18</v>
      </c>
      <c r="F2015" t="s">
        <v>1848</v>
      </c>
      <c r="H2015" s="10">
        <v>12</v>
      </c>
      <c r="K2015" t="s">
        <v>470</v>
      </c>
    </row>
    <row r="2016" spans="1:11" x14ac:dyDescent="0.2">
      <c r="A2016" t="s">
        <v>83</v>
      </c>
      <c r="B2016" t="s">
        <v>376</v>
      </c>
      <c r="C2016" t="s">
        <v>19</v>
      </c>
      <c r="D2016" t="s">
        <v>19</v>
      </c>
      <c r="F2016" t="s">
        <v>1848</v>
      </c>
      <c r="H2016" s="10">
        <v>2</v>
      </c>
      <c r="K2016" t="s">
        <v>499</v>
      </c>
    </row>
    <row r="2017" spans="1:11" x14ac:dyDescent="0.2">
      <c r="A2017" t="s">
        <v>83</v>
      </c>
      <c r="B2017" t="s">
        <v>376</v>
      </c>
      <c r="C2017" t="s">
        <v>20</v>
      </c>
      <c r="D2017" t="s">
        <v>20</v>
      </c>
      <c r="F2017" t="s">
        <v>1848</v>
      </c>
      <c r="H2017" s="10">
        <v>8</v>
      </c>
    </row>
    <row r="2018" spans="1:11" x14ac:dyDescent="0.2">
      <c r="A2018" t="s">
        <v>83</v>
      </c>
      <c r="B2018" t="s">
        <v>376</v>
      </c>
      <c r="C2018" t="s">
        <v>40</v>
      </c>
      <c r="D2018" t="s">
        <v>40</v>
      </c>
      <c r="F2018" t="s">
        <v>1848</v>
      </c>
      <c r="H2018" s="10">
        <v>2</v>
      </c>
      <c r="K2018" t="s">
        <v>500</v>
      </c>
    </row>
    <row r="2019" spans="1:11" x14ac:dyDescent="0.2">
      <c r="A2019" t="s">
        <v>83</v>
      </c>
      <c r="B2019" t="s">
        <v>376</v>
      </c>
      <c r="C2019" t="s">
        <v>57</v>
      </c>
      <c r="D2019" t="s">
        <v>57</v>
      </c>
      <c r="E2019" t="s">
        <v>22</v>
      </c>
      <c r="F2019" t="s">
        <v>22</v>
      </c>
      <c r="G2019" t="s">
        <v>23</v>
      </c>
      <c r="H2019" s="10">
        <v>5</v>
      </c>
      <c r="I2019" t="s">
        <v>24</v>
      </c>
      <c r="K2019" t="s">
        <v>476</v>
      </c>
    </row>
    <row r="2020" spans="1:11" x14ac:dyDescent="0.2">
      <c r="A2020" t="s">
        <v>83</v>
      </c>
      <c r="B2020" t="s">
        <v>376</v>
      </c>
      <c r="C2020" t="s">
        <v>21</v>
      </c>
      <c r="D2020" t="s">
        <v>21</v>
      </c>
      <c r="E2020" t="s">
        <v>22</v>
      </c>
      <c r="F2020" t="s">
        <v>22</v>
      </c>
      <c r="G2020" t="s">
        <v>23</v>
      </c>
      <c r="H2020" s="10">
        <v>4</v>
      </c>
      <c r="I2020" t="s">
        <v>24</v>
      </c>
    </row>
    <row r="2021" spans="1:11" x14ac:dyDescent="0.2">
      <c r="A2021" t="s">
        <v>83</v>
      </c>
      <c r="B2021" t="s">
        <v>376</v>
      </c>
      <c r="C2021" t="s">
        <v>25</v>
      </c>
      <c r="D2021" t="s">
        <v>25</v>
      </c>
      <c r="E2021" t="s">
        <v>22</v>
      </c>
      <c r="F2021" t="s">
        <v>22</v>
      </c>
      <c r="G2021" t="s">
        <v>23</v>
      </c>
      <c r="H2021" s="10">
        <v>2</v>
      </c>
      <c r="I2021" t="s">
        <v>24</v>
      </c>
      <c r="K2021" t="s">
        <v>501</v>
      </c>
    </row>
    <row r="2022" spans="1:11" x14ac:dyDescent="0.2">
      <c r="A2022" t="s">
        <v>83</v>
      </c>
      <c r="B2022" t="s">
        <v>376</v>
      </c>
      <c r="C2022" t="s">
        <v>368</v>
      </c>
      <c r="D2022" t="s">
        <v>368</v>
      </c>
      <c r="E2022" t="s">
        <v>113</v>
      </c>
      <c r="F2022" t="s">
        <v>1851</v>
      </c>
      <c r="G2022" t="s">
        <v>23</v>
      </c>
      <c r="H2022" s="10">
        <v>2</v>
      </c>
      <c r="I2022" t="s">
        <v>114</v>
      </c>
    </row>
    <row r="2023" spans="1:11" x14ac:dyDescent="0.2">
      <c r="A2023" t="s">
        <v>83</v>
      </c>
      <c r="B2023" t="s">
        <v>376</v>
      </c>
      <c r="C2023" t="s">
        <v>371</v>
      </c>
      <c r="D2023" t="s">
        <v>371</v>
      </c>
      <c r="E2023" t="s">
        <v>45</v>
      </c>
      <c r="F2023" t="s">
        <v>1849</v>
      </c>
      <c r="G2023" t="s">
        <v>23</v>
      </c>
      <c r="H2023" s="10">
        <v>2</v>
      </c>
      <c r="I2023" t="s">
        <v>24</v>
      </c>
    </row>
    <row r="2024" spans="1:11" x14ac:dyDescent="0.2">
      <c r="A2024" t="s">
        <v>84</v>
      </c>
      <c r="B2024" t="s">
        <v>376</v>
      </c>
      <c r="C2024" t="s">
        <v>213</v>
      </c>
      <c r="D2024" t="s">
        <v>213</v>
      </c>
      <c r="E2024" t="s">
        <v>59</v>
      </c>
      <c r="F2024" t="s">
        <v>59</v>
      </c>
      <c r="G2024" t="s">
        <v>23</v>
      </c>
      <c r="H2024" s="10">
        <v>4</v>
      </c>
      <c r="I2024" t="s">
        <v>24</v>
      </c>
      <c r="K2024" t="s">
        <v>502</v>
      </c>
    </row>
    <row r="2025" spans="1:11" x14ac:dyDescent="0.2">
      <c r="A2025" t="s">
        <v>84</v>
      </c>
      <c r="B2025" t="s">
        <v>376</v>
      </c>
      <c r="C2025" t="s">
        <v>18</v>
      </c>
      <c r="D2025" t="s">
        <v>18</v>
      </c>
      <c r="F2025" t="s">
        <v>1848</v>
      </c>
      <c r="H2025" s="10">
        <v>12</v>
      </c>
      <c r="K2025" t="s">
        <v>463</v>
      </c>
    </row>
    <row r="2026" spans="1:11" x14ac:dyDescent="0.2">
      <c r="A2026" t="s">
        <v>84</v>
      </c>
      <c r="B2026" t="s">
        <v>376</v>
      </c>
      <c r="C2026" t="s">
        <v>19</v>
      </c>
      <c r="D2026" t="s">
        <v>19</v>
      </c>
      <c r="F2026" t="s">
        <v>1848</v>
      </c>
      <c r="H2026" s="10">
        <v>2</v>
      </c>
      <c r="K2026" t="s">
        <v>467</v>
      </c>
    </row>
    <row r="2027" spans="1:11" x14ac:dyDescent="0.2">
      <c r="A2027" t="s">
        <v>84</v>
      </c>
      <c r="B2027" t="s">
        <v>376</v>
      </c>
      <c r="C2027" t="s">
        <v>20</v>
      </c>
      <c r="D2027" t="s">
        <v>20</v>
      </c>
      <c r="F2027" t="s">
        <v>1848</v>
      </c>
      <c r="H2027" s="10">
        <v>8</v>
      </c>
    </row>
    <row r="2028" spans="1:11" x14ac:dyDescent="0.2">
      <c r="A2028" t="s">
        <v>84</v>
      </c>
      <c r="B2028" t="s">
        <v>376</v>
      </c>
      <c r="C2028" t="s">
        <v>40</v>
      </c>
      <c r="D2028" t="s">
        <v>40</v>
      </c>
      <c r="F2028" t="s">
        <v>1848</v>
      </c>
      <c r="H2028" s="10">
        <v>1</v>
      </c>
      <c r="K2028" t="s">
        <v>481</v>
      </c>
    </row>
    <row r="2029" spans="1:11" x14ac:dyDescent="0.2">
      <c r="A2029" t="s">
        <v>84</v>
      </c>
      <c r="B2029" t="s">
        <v>376</v>
      </c>
      <c r="C2029" t="s">
        <v>57</v>
      </c>
      <c r="D2029" t="s">
        <v>57</v>
      </c>
      <c r="E2029" t="s">
        <v>22</v>
      </c>
      <c r="F2029" t="s">
        <v>22</v>
      </c>
      <c r="G2029" t="s">
        <v>23</v>
      </c>
      <c r="H2029" s="10">
        <v>3</v>
      </c>
      <c r="I2029" t="s">
        <v>24</v>
      </c>
      <c r="K2029" t="s">
        <v>503</v>
      </c>
    </row>
    <row r="2030" spans="1:11" x14ac:dyDescent="0.2">
      <c r="A2030" t="s">
        <v>84</v>
      </c>
      <c r="B2030" t="s">
        <v>376</v>
      </c>
      <c r="C2030" t="s">
        <v>25</v>
      </c>
      <c r="D2030" t="s">
        <v>25</v>
      </c>
      <c r="E2030" t="s">
        <v>22</v>
      </c>
      <c r="F2030" t="s">
        <v>22</v>
      </c>
      <c r="G2030" t="s">
        <v>23</v>
      </c>
      <c r="H2030" s="10">
        <v>1</v>
      </c>
      <c r="I2030" t="s">
        <v>24</v>
      </c>
      <c r="K2030" t="s">
        <v>504</v>
      </c>
    </row>
    <row r="2031" spans="1:11" x14ac:dyDescent="0.2">
      <c r="A2031" t="s">
        <v>84</v>
      </c>
      <c r="B2031" t="s">
        <v>376</v>
      </c>
      <c r="C2031" t="s">
        <v>112</v>
      </c>
      <c r="D2031" t="s">
        <v>112</v>
      </c>
      <c r="E2031" t="s">
        <v>113</v>
      </c>
      <c r="F2031" t="s">
        <v>1851</v>
      </c>
      <c r="G2031" t="s">
        <v>23</v>
      </c>
      <c r="H2031" s="10">
        <v>3</v>
      </c>
      <c r="I2031" t="s">
        <v>114</v>
      </c>
    </row>
    <row r="2032" spans="1:11" x14ac:dyDescent="0.2">
      <c r="A2032" t="s">
        <v>85</v>
      </c>
      <c r="B2032" t="s">
        <v>376</v>
      </c>
      <c r="C2032" t="s">
        <v>213</v>
      </c>
      <c r="D2032" t="s">
        <v>213</v>
      </c>
      <c r="E2032" t="s">
        <v>59</v>
      </c>
      <c r="F2032" t="s">
        <v>59</v>
      </c>
      <c r="G2032" t="s">
        <v>23</v>
      </c>
      <c r="H2032" s="10">
        <v>7</v>
      </c>
      <c r="I2032" t="s">
        <v>24</v>
      </c>
      <c r="K2032" t="s">
        <v>505</v>
      </c>
    </row>
    <row r="2033" spans="1:11" x14ac:dyDescent="0.2">
      <c r="A2033" t="s">
        <v>85</v>
      </c>
      <c r="B2033" t="s">
        <v>376</v>
      </c>
      <c r="C2033" t="s">
        <v>117</v>
      </c>
      <c r="D2033" t="s">
        <v>117</v>
      </c>
      <c r="E2033" t="s">
        <v>27</v>
      </c>
      <c r="F2033" t="s">
        <v>27</v>
      </c>
      <c r="G2033" t="s">
        <v>23</v>
      </c>
      <c r="H2033" s="10">
        <v>2</v>
      </c>
      <c r="I2033" t="s">
        <v>24</v>
      </c>
      <c r="K2033" t="s">
        <v>506</v>
      </c>
    </row>
    <row r="2034" spans="1:11" x14ac:dyDescent="0.2">
      <c r="A2034" t="s">
        <v>85</v>
      </c>
      <c r="B2034" t="s">
        <v>376</v>
      </c>
      <c r="C2034" t="s">
        <v>121</v>
      </c>
      <c r="D2034" t="s">
        <v>121</v>
      </c>
      <c r="E2034" t="s">
        <v>113</v>
      </c>
      <c r="F2034" t="s">
        <v>1851</v>
      </c>
      <c r="G2034" t="s">
        <v>23</v>
      </c>
      <c r="H2034" s="10">
        <v>4</v>
      </c>
      <c r="I2034" t="s">
        <v>114</v>
      </c>
      <c r="K2034" t="s">
        <v>507</v>
      </c>
    </row>
    <row r="2035" spans="1:11" x14ac:dyDescent="0.2">
      <c r="A2035" t="s">
        <v>85</v>
      </c>
      <c r="B2035" t="s">
        <v>376</v>
      </c>
      <c r="C2035" t="s">
        <v>20</v>
      </c>
      <c r="D2035" t="s">
        <v>20</v>
      </c>
      <c r="F2035" t="s">
        <v>1848</v>
      </c>
      <c r="H2035" s="10">
        <v>4</v>
      </c>
    </row>
    <row r="2036" spans="1:11" x14ac:dyDescent="0.2">
      <c r="A2036" t="s">
        <v>85</v>
      </c>
      <c r="B2036" t="s">
        <v>376</v>
      </c>
      <c r="C2036" t="s">
        <v>18</v>
      </c>
      <c r="D2036" t="s">
        <v>18</v>
      </c>
      <c r="F2036" t="s">
        <v>1848</v>
      </c>
      <c r="H2036" s="10">
        <v>12</v>
      </c>
      <c r="K2036" t="s">
        <v>463</v>
      </c>
    </row>
    <row r="2037" spans="1:11" x14ac:dyDescent="0.2">
      <c r="A2037" t="s">
        <v>85</v>
      </c>
      <c r="B2037" t="s">
        <v>376</v>
      </c>
      <c r="C2037" t="s">
        <v>19</v>
      </c>
      <c r="D2037" t="s">
        <v>19</v>
      </c>
      <c r="F2037" t="s">
        <v>1848</v>
      </c>
      <c r="H2037" s="10">
        <v>2</v>
      </c>
      <c r="K2037" t="s">
        <v>467</v>
      </c>
    </row>
    <row r="2038" spans="1:11" x14ac:dyDescent="0.2">
      <c r="A2038" t="s">
        <v>85</v>
      </c>
      <c r="B2038" t="s">
        <v>376</v>
      </c>
      <c r="C2038" t="s">
        <v>40</v>
      </c>
      <c r="D2038" t="s">
        <v>40</v>
      </c>
      <c r="F2038" t="s">
        <v>1848</v>
      </c>
      <c r="H2038" s="10">
        <v>2</v>
      </c>
      <c r="K2038" t="s">
        <v>508</v>
      </c>
    </row>
    <row r="2039" spans="1:11" x14ac:dyDescent="0.2">
      <c r="A2039" t="s">
        <v>85</v>
      </c>
      <c r="B2039" t="s">
        <v>376</v>
      </c>
      <c r="C2039" t="s">
        <v>57</v>
      </c>
      <c r="D2039" t="s">
        <v>57</v>
      </c>
      <c r="E2039" t="s">
        <v>22</v>
      </c>
      <c r="F2039" t="s">
        <v>22</v>
      </c>
      <c r="G2039" t="s">
        <v>23</v>
      </c>
      <c r="H2039" s="10">
        <v>2</v>
      </c>
      <c r="I2039" t="s">
        <v>24</v>
      </c>
      <c r="K2039" t="s">
        <v>476</v>
      </c>
    </row>
    <row r="2040" spans="1:11" x14ac:dyDescent="0.2">
      <c r="A2040" t="s">
        <v>85</v>
      </c>
      <c r="B2040" t="s">
        <v>376</v>
      </c>
      <c r="C2040" t="s">
        <v>21</v>
      </c>
      <c r="D2040" t="s">
        <v>21</v>
      </c>
      <c r="E2040" t="s">
        <v>22</v>
      </c>
      <c r="F2040" t="s">
        <v>22</v>
      </c>
      <c r="G2040" t="s">
        <v>23</v>
      </c>
      <c r="H2040" s="10">
        <v>2</v>
      </c>
      <c r="I2040" t="s">
        <v>24</v>
      </c>
      <c r="K2040" t="s">
        <v>476</v>
      </c>
    </row>
    <row r="2041" spans="1:11" x14ac:dyDescent="0.2">
      <c r="A2041" t="s">
        <v>85</v>
      </c>
      <c r="B2041" t="s">
        <v>376</v>
      </c>
      <c r="C2041" t="s">
        <v>112</v>
      </c>
      <c r="D2041" t="s">
        <v>112</v>
      </c>
      <c r="E2041" t="s">
        <v>113</v>
      </c>
      <c r="F2041" t="s">
        <v>1851</v>
      </c>
      <c r="G2041" t="s">
        <v>23</v>
      </c>
      <c r="H2041" s="10">
        <v>2</v>
      </c>
      <c r="I2041" t="s">
        <v>114</v>
      </c>
    </row>
    <row r="2042" spans="1:11" x14ac:dyDescent="0.2">
      <c r="A2042" t="s">
        <v>86</v>
      </c>
      <c r="B2042" t="s">
        <v>376</v>
      </c>
      <c r="C2042" t="s">
        <v>18</v>
      </c>
      <c r="D2042" t="s">
        <v>18</v>
      </c>
      <c r="F2042" t="s">
        <v>1848</v>
      </c>
      <c r="H2042" s="10">
        <v>12</v>
      </c>
    </row>
    <row r="2043" spans="1:11" x14ac:dyDescent="0.2">
      <c r="A2043" t="s">
        <v>86</v>
      </c>
      <c r="B2043" t="s">
        <v>376</v>
      </c>
      <c r="C2043" t="s">
        <v>19</v>
      </c>
      <c r="D2043" t="s">
        <v>19</v>
      </c>
      <c r="F2043" t="s">
        <v>1848</v>
      </c>
      <c r="H2043" s="10">
        <v>2</v>
      </c>
    </row>
    <row r="2044" spans="1:11" x14ac:dyDescent="0.2">
      <c r="A2044" t="s">
        <v>86</v>
      </c>
      <c r="B2044" t="s">
        <v>376</v>
      </c>
      <c r="C2044" t="s">
        <v>20</v>
      </c>
      <c r="D2044" t="s">
        <v>20</v>
      </c>
      <c r="F2044" t="s">
        <v>1848</v>
      </c>
      <c r="H2044" s="10">
        <v>8</v>
      </c>
    </row>
    <row r="2045" spans="1:11" x14ac:dyDescent="0.2">
      <c r="A2045" t="s">
        <v>86</v>
      </c>
      <c r="B2045" t="s">
        <v>376</v>
      </c>
      <c r="C2045" t="s">
        <v>40</v>
      </c>
      <c r="D2045" t="s">
        <v>40</v>
      </c>
      <c r="F2045" t="s">
        <v>1848</v>
      </c>
      <c r="H2045" s="10">
        <v>2</v>
      </c>
    </row>
    <row r="2046" spans="1:11" x14ac:dyDescent="0.2">
      <c r="A2046" t="s">
        <v>86</v>
      </c>
      <c r="B2046" t="s">
        <v>376</v>
      </c>
      <c r="C2046" t="s">
        <v>213</v>
      </c>
      <c r="D2046" t="s">
        <v>213</v>
      </c>
      <c r="E2046" t="s">
        <v>59</v>
      </c>
      <c r="F2046" t="s">
        <v>59</v>
      </c>
      <c r="G2046" t="s">
        <v>23</v>
      </c>
      <c r="H2046" s="10">
        <v>2</v>
      </c>
      <c r="I2046" t="s">
        <v>24</v>
      </c>
      <c r="K2046" t="s">
        <v>509</v>
      </c>
    </row>
    <row r="2047" spans="1:11" x14ac:dyDescent="0.2">
      <c r="A2047" t="s">
        <v>86</v>
      </c>
      <c r="B2047" t="s">
        <v>376</v>
      </c>
      <c r="C2047" t="s">
        <v>57</v>
      </c>
      <c r="D2047" t="s">
        <v>57</v>
      </c>
      <c r="E2047" t="s">
        <v>22</v>
      </c>
      <c r="F2047" t="s">
        <v>22</v>
      </c>
      <c r="G2047" t="s">
        <v>23</v>
      </c>
      <c r="H2047" s="10">
        <v>2</v>
      </c>
      <c r="I2047" t="s">
        <v>24</v>
      </c>
      <c r="K2047" t="s">
        <v>510</v>
      </c>
    </row>
    <row r="2048" spans="1:11" x14ac:dyDescent="0.2">
      <c r="A2048" t="s">
        <v>86</v>
      </c>
      <c r="B2048" t="s">
        <v>376</v>
      </c>
      <c r="C2048" t="s">
        <v>21</v>
      </c>
      <c r="D2048" t="s">
        <v>21</v>
      </c>
      <c r="E2048" t="s">
        <v>22</v>
      </c>
      <c r="F2048" t="s">
        <v>22</v>
      </c>
      <c r="G2048" t="s">
        <v>23</v>
      </c>
      <c r="H2048" s="10">
        <v>2</v>
      </c>
      <c r="I2048" t="s">
        <v>24</v>
      </c>
      <c r="K2048" t="s">
        <v>476</v>
      </c>
    </row>
    <row r="2049" spans="1:11" x14ac:dyDescent="0.2">
      <c r="A2049" t="s">
        <v>86</v>
      </c>
      <c r="B2049" t="s">
        <v>376</v>
      </c>
      <c r="C2049" t="s">
        <v>368</v>
      </c>
      <c r="D2049" t="s">
        <v>368</v>
      </c>
      <c r="E2049" t="s">
        <v>113</v>
      </c>
      <c r="F2049" t="s">
        <v>1851</v>
      </c>
      <c r="G2049" t="s">
        <v>23</v>
      </c>
      <c r="H2049" s="10">
        <v>2</v>
      </c>
      <c r="I2049" t="s">
        <v>114</v>
      </c>
    </row>
    <row r="2050" spans="1:11" x14ac:dyDescent="0.2">
      <c r="A2050" t="s">
        <v>86</v>
      </c>
      <c r="B2050" t="s">
        <v>376</v>
      </c>
      <c r="C2050" t="s">
        <v>112</v>
      </c>
      <c r="D2050" t="s">
        <v>112</v>
      </c>
      <c r="E2050" t="s">
        <v>113</v>
      </c>
      <c r="F2050" t="s">
        <v>1851</v>
      </c>
      <c r="G2050" t="s">
        <v>23</v>
      </c>
      <c r="H2050" s="10">
        <v>4</v>
      </c>
      <c r="I2050" t="s">
        <v>114</v>
      </c>
      <c r="K2050" t="s">
        <v>511</v>
      </c>
    </row>
    <row r="2051" spans="1:11" x14ac:dyDescent="0.2">
      <c r="A2051" t="s">
        <v>86</v>
      </c>
      <c r="B2051" t="s">
        <v>376</v>
      </c>
      <c r="C2051" t="s">
        <v>208</v>
      </c>
      <c r="D2051" t="s">
        <v>208</v>
      </c>
      <c r="E2051" t="s">
        <v>27</v>
      </c>
      <c r="F2051" t="s">
        <v>27</v>
      </c>
      <c r="G2051" t="s">
        <v>23</v>
      </c>
      <c r="H2051" s="10">
        <v>2</v>
      </c>
      <c r="I2051" t="s">
        <v>24</v>
      </c>
    </row>
    <row r="2052" spans="1:11" x14ac:dyDescent="0.2">
      <c r="A2052" t="s">
        <v>86</v>
      </c>
      <c r="B2052" t="s">
        <v>376</v>
      </c>
      <c r="C2052" t="s">
        <v>33</v>
      </c>
      <c r="D2052" t="s">
        <v>33</v>
      </c>
      <c r="E2052" t="s">
        <v>45</v>
      </c>
      <c r="F2052" t="s">
        <v>1849</v>
      </c>
      <c r="G2052" t="s">
        <v>23</v>
      </c>
      <c r="H2052" s="10">
        <v>2</v>
      </c>
      <c r="I2052" t="s">
        <v>24</v>
      </c>
    </row>
    <row r="2053" spans="1:11" x14ac:dyDescent="0.2">
      <c r="A2053" t="s">
        <v>87</v>
      </c>
      <c r="B2053" t="s">
        <v>376</v>
      </c>
      <c r="C2053" t="s">
        <v>17</v>
      </c>
      <c r="D2053" t="s">
        <v>17</v>
      </c>
      <c r="F2053" t="s">
        <v>1847</v>
      </c>
      <c r="H2053" s="10">
        <v>24</v>
      </c>
    </row>
    <row r="2054" spans="1:11" x14ac:dyDescent="0.2">
      <c r="A2054" t="s">
        <v>87</v>
      </c>
      <c r="B2054" t="s">
        <v>376</v>
      </c>
      <c r="C2054" t="s">
        <v>17</v>
      </c>
      <c r="D2054" t="s">
        <v>17</v>
      </c>
      <c r="F2054" t="s">
        <v>1847</v>
      </c>
      <c r="H2054" s="10">
        <v>14.75</v>
      </c>
    </row>
    <row r="2055" spans="1:11" x14ac:dyDescent="0.2">
      <c r="A2055" t="s">
        <v>88</v>
      </c>
      <c r="B2055" t="s">
        <v>376</v>
      </c>
      <c r="C2055" t="s">
        <v>17</v>
      </c>
      <c r="D2055" t="s">
        <v>17</v>
      </c>
      <c r="F2055" t="s">
        <v>1847</v>
      </c>
      <c r="H2055" s="10">
        <v>20</v>
      </c>
    </row>
    <row r="2056" spans="1:11" x14ac:dyDescent="0.2">
      <c r="A2056" t="s">
        <v>88</v>
      </c>
      <c r="B2056" t="s">
        <v>376</v>
      </c>
      <c r="C2056" t="s">
        <v>17</v>
      </c>
      <c r="D2056" t="s">
        <v>17</v>
      </c>
      <c r="F2056" t="s">
        <v>1847</v>
      </c>
      <c r="H2056" s="10">
        <v>18.75</v>
      </c>
    </row>
    <row r="2057" spans="1:11" x14ac:dyDescent="0.2">
      <c r="A2057" t="s">
        <v>89</v>
      </c>
      <c r="B2057" t="s">
        <v>376</v>
      </c>
      <c r="C2057" t="s">
        <v>18</v>
      </c>
      <c r="D2057" t="s">
        <v>18</v>
      </c>
      <c r="F2057" t="s">
        <v>1848</v>
      </c>
      <c r="H2057" s="10">
        <v>16</v>
      </c>
      <c r="K2057" t="s">
        <v>512</v>
      </c>
    </row>
    <row r="2058" spans="1:11" x14ac:dyDescent="0.2">
      <c r="A2058" t="s">
        <v>89</v>
      </c>
      <c r="B2058" t="s">
        <v>376</v>
      </c>
      <c r="C2058" t="s">
        <v>40</v>
      </c>
      <c r="D2058" t="s">
        <v>40</v>
      </c>
      <c r="F2058" t="s">
        <v>1848</v>
      </c>
      <c r="H2058" s="10">
        <v>4</v>
      </c>
      <c r="K2058" t="s">
        <v>513</v>
      </c>
    </row>
    <row r="2059" spans="1:11" x14ac:dyDescent="0.2">
      <c r="A2059" t="s">
        <v>89</v>
      </c>
      <c r="B2059" t="s">
        <v>376</v>
      </c>
      <c r="C2059" t="s">
        <v>19</v>
      </c>
      <c r="D2059" t="s">
        <v>19</v>
      </c>
      <c r="F2059" t="s">
        <v>1848</v>
      </c>
      <c r="H2059" s="10">
        <v>6</v>
      </c>
      <c r="K2059" t="s">
        <v>467</v>
      </c>
    </row>
    <row r="2060" spans="1:11" x14ac:dyDescent="0.2">
      <c r="A2060" t="s">
        <v>89</v>
      </c>
      <c r="B2060" t="s">
        <v>376</v>
      </c>
      <c r="C2060" t="s">
        <v>20</v>
      </c>
      <c r="D2060" t="s">
        <v>20</v>
      </c>
      <c r="F2060" t="s">
        <v>1848</v>
      </c>
      <c r="H2060" s="10">
        <v>4</v>
      </c>
    </row>
    <row r="2061" spans="1:11" x14ac:dyDescent="0.2">
      <c r="A2061" t="s">
        <v>89</v>
      </c>
      <c r="B2061" t="s">
        <v>376</v>
      </c>
      <c r="C2061" t="s">
        <v>57</v>
      </c>
      <c r="D2061" t="s">
        <v>57</v>
      </c>
      <c r="E2061" t="s">
        <v>22</v>
      </c>
      <c r="F2061" t="s">
        <v>22</v>
      </c>
      <c r="G2061" t="s">
        <v>23</v>
      </c>
      <c r="H2061" s="10">
        <v>4</v>
      </c>
      <c r="I2061" t="s">
        <v>24</v>
      </c>
      <c r="K2061" t="s">
        <v>476</v>
      </c>
    </row>
    <row r="2062" spans="1:11" x14ac:dyDescent="0.2">
      <c r="A2062" t="s">
        <v>89</v>
      </c>
      <c r="B2062" t="s">
        <v>376</v>
      </c>
      <c r="C2062" t="s">
        <v>112</v>
      </c>
      <c r="D2062" t="s">
        <v>112</v>
      </c>
      <c r="E2062" t="s">
        <v>113</v>
      </c>
      <c r="F2062" t="s">
        <v>1851</v>
      </c>
      <c r="G2062" t="s">
        <v>23</v>
      </c>
      <c r="H2062" s="10">
        <v>6</v>
      </c>
      <c r="I2062" t="s">
        <v>114</v>
      </c>
      <c r="K2062" t="s">
        <v>514</v>
      </c>
    </row>
    <row r="2063" spans="1:11" x14ac:dyDescent="0.2">
      <c r="A2063" t="s">
        <v>90</v>
      </c>
      <c r="B2063" t="s">
        <v>376</v>
      </c>
      <c r="C2063" t="s">
        <v>17</v>
      </c>
      <c r="D2063" t="s">
        <v>17</v>
      </c>
      <c r="F2063" t="s">
        <v>1847</v>
      </c>
      <c r="H2063" s="10">
        <v>7.75</v>
      </c>
    </row>
    <row r="2064" spans="1:11" x14ac:dyDescent="0.2">
      <c r="A2064" t="s">
        <v>90</v>
      </c>
      <c r="B2064" t="s">
        <v>376</v>
      </c>
      <c r="C2064" t="s">
        <v>18</v>
      </c>
      <c r="D2064" t="s">
        <v>18</v>
      </c>
      <c r="F2064" t="s">
        <v>1848</v>
      </c>
      <c r="H2064" s="10">
        <v>12</v>
      </c>
      <c r="K2064" t="s">
        <v>463</v>
      </c>
    </row>
    <row r="2065" spans="1:11" x14ac:dyDescent="0.2">
      <c r="A2065" t="s">
        <v>90</v>
      </c>
      <c r="B2065" t="s">
        <v>376</v>
      </c>
      <c r="C2065" t="s">
        <v>20</v>
      </c>
      <c r="D2065" t="s">
        <v>20</v>
      </c>
      <c r="F2065" t="s">
        <v>1848</v>
      </c>
      <c r="H2065" s="10">
        <v>4</v>
      </c>
    </row>
    <row r="2066" spans="1:11" x14ac:dyDescent="0.2">
      <c r="A2066" t="s">
        <v>90</v>
      </c>
      <c r="B2066" t="s">
        <v>376</v>
      </c>
      <c r="C2066" t="s">
        <v>19</v>
      </c>
      <c r="D2066" t="s">
        <v>19</v>
      </c>
      <c r="F2066" t="s">
        <v>1848</v>
      </c>
      <c r="H2066" s="10">
        <v>1</v>
      </c>
    </row>
    <row r="2067" spans="1:11" x14ac:dyDescent="0.2">
      <c r="A2067" t="s">
        <v>90</v>
      </c>
      <c r="B2067" t="s">
        <v>376</v>
      </c>
      <c r="C2067" t="s">
        <v>40</v>
      </c>
      <c r="D2067" t="s">
        <v>40</v>
      </c>
      <c r="F2067" t="s">
        <v>1848</v>
      </c>
      <c r="H2067" s="10">
        <v>1</v>
      </c>
      <c r="K2067" t="s">
        <v>515</v>
      </c>
    </row>
    <row r="2068" spans="1:11" x14ac:dyDescent="0.2">
      <c r="A2068" t="s">
        <v>90</v>
      </c>
      <c r="B2068" t="s">
        <v>376</v>
      </c>
      <c r="C2068" t="s">
        <v>123</v>
      </c>
      <c r="D2068" t="s">
        <v>123</v>
      </c>
      <c r="E2068" t="s">
        <v>22</v>
      </c>
      <c r="F2068" t="s">
        <v>22</v>
      </c>
      <c r="G2068" t="s">
        <v>23</v>
      </c>
      <c r="H2068" s="10">
        <v>6</v>
      </c>
      <c r="I2068" t="s">
        <v>24</v>
      </c>
      <c r="K2068" t="s">
        <v>516</v>
      </c>
    </row>
    <row r="2069" spans="1:11" x14ac:dyDescent="0.2">
      <c r="A2069" t="s">
        <v>90</v>
      </c>
      <c r="B2069" t="s">
        <v>376</v>
      </c>
      <c r="C2069" t="s">
        <v>21</v>
      </c>
      <c r="D2069" t="s">
        <v>21</v>
      </c>
      <c r="E2069" t="s">
        <v>22</v>
      </c>
      <c r="F2069" t="s">
        <v>22</v>
      </c>
      <c r="G2069" t="s">
        <v>23</v>
      </c>
      <c r="H2069" s="10">
        <v>4</v>
      </c>
      <c r="I2069" t="s">
        <v>24</v>
      </c>
      <c r="K2069" t="s">
        <v>476</v>
      </c>
    </row>
    <row r="2070" spans="1:11" x14ac:dyDescent="0.2">
      <c r="A2070" t="s">
        <v>90</v>
      </c>
      <c r="B2070" t="s">
        <v>376</v>
      </c>
      <c r="C2070" t="s">
        <v>112</v>
      </c>
      <c r="D2070" t="s">
        <v>112</v>
      </c>
      <c r="E2070" t="s">
        <v>113</v>
      </c>
      <c r="F2070" t="s">
        <v>1851</v>
      </c>
      <c r="G2070" t="s">
        <v>23</v>
      </c>
      <c r="H2070" s="10">
        <v>4</v>
      </c>
      <c r="I2070" t="s">
        <v>114</v>
      </c>
    </row>
    <row r="2071" spans="1:11" x14ac:dyDescent="0.2">
      <c r="A2071" t="s">
        <v>91</v>
      </c>
      <c r="B2071" t="s">
        <v>376</v>
      </c>
      <c r="C2071" t="s">
        <v>17</v>
      </c>
      <c r="D2071" t="s">
        <v>17</v>
      </c>
      <c r="F2071" t="s">
        <v>1847</v>
      </c>
      <c r="H2071" s="10">
        <v>4</v>
      </c>
    </row>
    <row r="2072" spans="1:11" x14ac:dyDescent="0.2">
      <c r="A2072" t="s">
        <v>91</v>
      </c>
      <c r="B2072" t="s">
        <v>376</v>
      </c>
      <c r="C2072" t="s">
        <v>18</v>
      </c>
      <c r="D2072" t="s">
        <v>18</v>
      </c>
      <c r="F2072" t="s">
        <v>1848</v>
      </c>
      <c r="H2072" s="10">
        <v>12</v>
      </c>
    </row>
    <row r="2073" spans="1:11" x14ac:dyDescent="0.2">
      <c r="A2073" t="s">
        <v>91</v>
      </c>
      <c r="B2073" t="s">
        <v>376</v>
      </c>
      <c r="C2073" t="s">
        <v>19</v>
      </c>
      <c r="D2073" t="s">
        <v>19</v>
      </c>
      <c r="F2073" t="s">
        <v>1848</v>
      </c>
      <c r="H2073" s="10">
        <v>2</v>
      </c>
    </row>
    <row r="2074" spans="1:11" x14ac:dyDescent="0.2">
      <c r="A2074" t="s">
        <v>91</v>
      </c>
      <c r="B2074" t="s">
        <v>376</v>
      </c>
      <c r="C2074" t="s">
        <v>20</v>
      </c>
      <c r="D2074" t="s">
        <v>20</v>
      </c>
      <c r="F2074" t="s">
        <v>1848</v>
      </c>
      <c r="H2074" s="10">
        <v>6</v>
      </c>
    </row>
    <row r="2075" spans="1:11" x14ac:dyDescent="0.2">
      <c r="A2075" t="s">
        <v>91</v>
      </c>
      <c r="B2075" t="s">
        <v>376</v>
      </c>
      <c r="C2075" t="s">
        <v>40</v>
      </c>
      <c r="D2075" t="s">
        <v>40</v>
      </c>
      <c r="F2075" t="s">
        <v>1848</v>
      </c>
      <c r="H2075" s="10">
        <v>2</v>
      </c>
    </row>
    <row r="2076" spans="1:11" x14ac:dyDescent="0.2">
      <c r="A2076" t="s">
        <v>91</v>
      </c>
      <c r="B2076" t="s">
        <v>376</v>
      </c>
      <c r="C2076" t="s">
        <v>213</v>
      </c>
      <c r="D2076" t="s">
        <v>213</v>
      </c>
      <c r="E2076" t="s">
        <v>59</v>
      </c>
      <c r="F2076" t="s">
        <v>59</v>
      </c>
      <c r="G2076" t="s">
        <v>23</v>
      </c>
      <c r="H2076" s="10">
        <v>2</v>
      </c>
      <c r="I2076" t="s">
        <v>24</v>
      </c>
    </row>
    <row r="2077" spans="1:11" x14ac:dyDescent="0.2">
      <c r="A2077" t="s">
        <v>91</v>
      </c>
      <c r="B2077" t="s">
        <v>376</v>
      </c>
      <c r="C2077" t="s">
        <v>380</v>
      </c>
      <c r="D2077" t="s">
        <v>380</v>
      </c>
      <c r="E2077" t="s">
        <v>59</v>
      </c>
      <c r="F2077" t="s">
        <v>59</v>
      </c>
      <c r="G2077" t="s">
        <v>23</v>
      </c>
      <c r="H2077" s="10">
        <v>2</v>
      </c>
      <c r="I2077" t="s">
        <v>24</v>
      </c>
    </row>
    <row r="2078" spans="1:11" x14ac:dyDescent="0.2">
      <c r="A2078" t="s">
        <v>91</v>
      </c>
      <c r="B2078" t="s">
        <v>376</v>
      </c>
      <c r="C2078" t="s">
        <v>25</v>
      </c>
      <c r="D2078" t="s">
        <v>25</v>
      </c>
      <c r="E2078" t="s">
        <v>22</v>
      </c>
      <c r="F2078" t="s">
        <v>22</v>
      </c>
      <c r="G2078" t="s">
        <v>23</v>
      </c>
      <c r="H2078" s="10">
        <v>2</v>
      </c>
      <c r="I2078" t="s">
        <v>24</v>
      </c>
    </row>
    <row r="2079" spans="1:11" x14ac:dyDescent="0.2">
      <c r="A2079" t="s">
        <v>91</v>
      </c>
      <c r="B2079" t="s">
        <v>376</v>
      </c>
      <c r="C2079" t="s">
        <v>57</v>
      </c>
      <c r="D2079" t="s">
        <v>57</v>
      </c>
      <c r="E2079" t="s">
        <v>22</v>
      </c>
      <c r="F2079" t="s">
        <v>22</v>
      </c>
      <c r="G2079" t="s">
        <v>23</v>
      </c>
      <c r="H2079" s="10">
        <v>2</v>
      </c>
      <c r="I2079" t="s">
        <v>24</v>
      </c>
    </row>
    <row r="2080" spans="1:11" x14ac:dyDescent="0.2">
      <c r="A2080" t="s">
        <v>91</v>
      </c>
      <c r="B2080" t="s">
        <v>376</v>
      </c>
      <c r="C2080" t="s">
        <v>112</v>
      </c>
      <c r="D2080" t="s">
        <v>112</v>
      </c>
      <c r="E2080" t="s">
        <v>113</v>
      </c>
      <c r="F2080" t="s">
        <v>1851</v>
      </c>
      <c r="G2080" t="s">
        <v>23</v>
      </c>
      <c r="H2080" s="10">
        <v>6</v>
      </c>
      <c r="I2080" t="s">
        <v>114</v>
      </c>
    </row>
    <row r="2081" spans="1:11" x14ac:dyDescent="0.2">
      <c r="A2081" t="s">
        <v>93</v>
      </c>
      <c r="B2081" t="s">
        <v>376</v>
      </c>
      <c r="C2081" t="s">
        <v>17</v>
      </c>
      <c r="D2081" t="s">
        <v>17</v>
      </c>
      <c r="F2081" t="s">
        <v>1847</v>
      </c>
      <c r="H2081" s="10">
        <v>24</v>
      </c>
    </row>
    <row r="2082" spans="1:11" x14ac:dyDescent="0.2">
      <c r="A2082" t="s">
        <v>93</v>
      </c>
      <c r="B2082" t="s">
        <v>376</v>
      </c>
      <c r="C2082" t="s">
        <v>17</v>
      </c>
      <c r="D2082" t="s">
        <v>17</v>
      </c>
      <c r="F2082" t="s">
        <v>1847</v>
      </c>
      <c r="H2082" s="10">
        <v>14.75</v>
      </c>
    </row>
    <row r="2083" spans="1:11" x14ac:dyDescent="0.2">
      <c r="A2083" t="s">
        <v>94</v>
      </c>
      <c r="B2083" t="s">
        <v>376</v>
      </c>
      <c r="C2083" t="s">
        <v>17</v>
      </c>
      <c r="D2083" t="s">
        <v>17</v>
      </c>
      <c r="F2083" t="s">
        <v>1847</v>
      </c>
      <c r="H2083" s="10">
        <v>14.75</v>
      </c>
    </row>
    <row r="2084" spans="1:11" x14ac:dyDescent="0.2">
      <c r="A2084" t="s">
        <v>94</v>
      </c>
      <c r="B2084" t="s">
        <v>376</v>
      </c>
      <c r="C2084" t="s">
        <v>17</v>
      </c>
      <c r="D2084" t="s">
        <v>17</v>
      </c>
      <c r="F2084" t="s">
        <v>1847</v>
      </c>
      <c r="H2084" s="10">
        <v>24</v>
      </c>
    </row>
    <row r="2085" spans="1:11" x14ac:dyDescent="0.2">
      <c r="A2085" t="s">
        <v>95</v>
      </c>
      <c r="B2085" t="s">
        <v>376</v>
      </c>
      <c r="C2085" t="s">
        <v>18</v>
      </c>
      <c r="D2085" t="s">
        <v>18</v>
      </c>
      <c r="F2085" t="s">
        <v>1848</v>
      </c>
      <c r="H2085" s="10">
        <v>16</v>
      </c>
      <c r="K2085" t="s">
        <v>517</v>
      </c>
    </row>
    <row r="2086" spans="1:11" x14ac:dyDescent="0.2">
      <c r="A2086" t="s">
        <v>95</v>
      </c>
      <c r="B2086" t="s">
        <v>376</v>
      </c>
      <c r="C2086" t="s">
        <v>19</v>
      </c>
      <c r="D2086" t="s">
        <v>19</v>
      </c>
      <c r="F2086" t="s">
        <v>1848</v>
      </c>
      <c r="H2086" s="10">
        <v>6</v>
      </c>
    </row>
    <row r="2087" spans="1:11" x14ac:dyDescent="0.2">
      <c r="A2087" t="s">
        <v>95</v>
      </c>
      <c r="B2087" t="s">
        <v>376</v>
      </c>
      <c r="C2087" t="s">
        <v>20</v>
      </c>
      <c r="D2087" t="s">
        <v>20</v>
      </c>
      <c r="F2087" t="s">
        <v>1848</v>
      </c>
      <c r="H2087" s="10">
        <v>6</v>
      </c>
    </row>
    <row r="2088" spans="1:11" x14ac:dyDescent="0.2">
      <c r="A2088" t="s">
        <v>95</v>
      </c>
      <c r="B2088" t="s">
        <v>376</v>
      </c>
      <c r="C2088" t="s">
        <v>40</v>
      </c>
      <c r="D2088" t="s">
        <v>40</v>
      </c>
      <c r="F2088" t="s">
        <v>1848</v>
      </c>
      <c r="H2088" s="10">
        <v>2</v>
      </c>
    </row>
    <row r="2089" spans="1:11" x14ac:dyDescent="0.2">
      <c r="A2089" t="s">
        <v>95</v>
      </c>
      <c r="B2089" t="s">
        <v>376</v>
      </c>
      <c r="C2089" t="s">
        <v>380</v>
      </c>
      <c r="D2089" t="s">
        <v>380</v>
      </c>
      <c r="E2089" t="s">
        <v>59</v>
      </c>
      <c r="F2089" t="s">
        <v>59</v>
      </c>
      <c r="G2089" t="s">
        <v>23</v>
      </c>
      <c r="H2089" s="10">
        <v>2</v>
      </c>
      <c r="I2089" t="s">
        <v>24</v>
      </c>
    </row>
    <row r="2090" spans="1:11" x14ac:dyDescent="0.2">
      <c r="A2090" t="s">
        <v>95</v>
      </c>
      <c r="B2090" t="s">
        <v>376</v>
      </c>
      <c r="C2090" t="s">
        <v>57</v>
      </c>
      <c r="D2090" t="s">
        <v>57</v>
      </c>
      <c r="E2090" t="s">
        <v>22</v>
      </c>
      <c r="F2090" t="s">
        <v>22</v>
      </c>
      <c r="G2090" t="s">
        <v>23</v>
      </c>
      <c r="H2090" s="10">
        <v>2</v>
      </c>
      <c r="I2090" t="s">
        <v>24</v>
      </c>
    </row>
    <row r="2091" spans="1:11" x14ac:dyDescent="0.2">
      <c r="A2091" t="s">
        <v>95</v>
      </c>
      <c r="B2091" t="s">
        <v>376</v>
      </c>
      <c r="C2091" t="s">
        <v>21</v>
      </c>
      <c r="D2091" t="s">
        <v>21</v>
      </c>
      <c r="E2091" t="s">
        <v>22</v>
      </c>
      <c r="F2091" t="s">
        <v>22</v>
      </c>
      <c r="G2091" t="s">
        <v>23</v>
      </c>
      <c r="H2091" s="10">
        <v>2</v>
      </c>
      <c r="I2091" t="s">
        <v>24</v>
      </c>
    </row>
    <row r="2092" spans="1:11" x14ac:dyDescent="0.2">
      <c r="A2092" t="s">
        <v>95</v>
      </c>
      <c r="B2092" t="s">
        <v>376</v>
      </c>
      <c r="C2092" t="s">
        <v>112</v>
      </c>
      <c r="D2092" t="s">
        <v>112</v>
      </c>
      <c r="E2092" t="s">
        <v>113</v>
      </c>
      <c r="F2092" t="s">
        <v>1851</v>
      </c>
      <c r="G2092" t="s">
        <v>23</v>
      </c>
      <c r="H2092" s="10">
        <v>4</v>
      </c>
      <c r="I2092" t="s">
        <v>114</v>
      </c>
    </row>
    <row r="2093" spans="1:11" x14ac:dyDescent="0.2">
      <c r="A2093" t="s">
        <v>96</v>
      </c>
      <c r="B2093" t="s">
        <v>376</v>
      </c>
      <c r="C2093" t="s">
        <v>19</v>
      </c>
      <c r="D2093" t="s">
        <v>19</v>
      </c>
      <c r="F2093" t="s">
        <v>1848</v>
      </c>
      <c r="H2093" s="10">
        <v>8</v>
      </c>
    </row>
    <row r="2094" spans="1:11" x14ac:dyDescent="0.2">
      <c r="A2094" t="s">
        <v>96</v>
      </c>
      <c r="B2094" t="s">
        <v>376</v>
      </c>
      <c r="C2094" t="s">
        <v>18</v>
      </c>
      <c r="D2094" t="s">
        <v>18</v>
      </c>
      <c r="F2094" t="s">
        <v>1848</v>
      </c>
      <c r="H2094" s="10">
        <v>16</v>
      </c>
    </row>
    <row r="2095" spans="1:11" x14ac:dyDescent="0.2">
      <c r="A2095" t="s">
        <v>96</v>
      </c>
      <c r="B2095" t="s">
        <v>376</v>
      </c>
      <c r="C2095" t="s">
        <v>20</v>
      </c>
      <c r="D2095" t="s">
        <v>20</v>
      </c>
      <c r="F2095" t="s">
        <v>1848</v>
      </c>
      <c r="H2095" s="10">
        <v>4</v>
      </c>
    </row>
    <row r="2096" spans="1:11" x14ac:dyDescent="0.2">
      <c r="A2096" t="s">
        <v>96</v>
      </c>
      <c r="B2096" t="s">
        <v>376</v>
      </c>
      <c r="C2096" t="s">
        <v>40</v>
      </c>
      <c r="D2096" t="s">
        <v>40</v>
      </c>
      <c r="F2096" t="s">
        <v>1848</v>
      </c>
      <c r="H2096" s="10">
        <v>2</v>
      </c>
    </row>
    <row r="2097" spans="1:9" x14ac:dyDescent="0.2">
      <c r="A2097" t="s">
        <v>96</v>
      </c>
      <c r="B2097" t="s">
        <v>376</v>
      </c>
      <c r="C2097" t="s">
        <v>57</v>
      </c>
      <c r="D2097" t="s">
        <v>57</v>
      </c>
      <c r="E2097" t="s">
        <v>22</v>
      </c>
      <c r="F2097" t="s">
        <v>22</v>
      </c>
      <c r="G2097" t="s">
        <v>23</v>
      </c>
      <c r="H2097" s="10">
        <v>3</v>
      </c>
      <c r="I2097" t="s">
        <v>24</v>
      </c>
    </row>
    <row r="2098" spans="1:9" x14ac:dyDescent="0.2">
      <c r="A2098" t="s">
        <v>96</v>
      </c>
      <c r="B2098" t="s">
        <v>376</v>
      </c>
      <c r="C2098" t="s">
        <v>25</v>
      </c>
      <c r="D2098" t="s">
        <v>25</v>
      </c>
      <c r="E2098" t="s">
        <v>22</v>
      </c>
      <c r="F2098" t="s">
        <v>22</v>
      </c>
      <c r="G2098" t="s">
        <v>23</v>
      </c>
      <c r="H2098" s="10">
        <v>3</v>
      </c>
      <c r="I2098" t="s">
        <v>24</v>
      </c>
    </row>
    <row r="2099" spans="1:9" x14ac:dyDescent="0.2">
      <c r="A2099" t="s">
        <v>96</v>
      </c>
      <c r="B2099" t="s">
        <v>376</v>
      </c>
      <c r="C2099" t="s">
        <v>121</v>
      </c>
      <c r="D2099" t="s">
        <v>121</v>
      </c>
      <c r="E2099" t="s">
        <v>113</v>
      </c>
      <c r="F2099" t="s">
        <v>1851</v>
      </c>
      <c r="G2099" t="s">
        <v>23</v>
      </c>
      <c r="H2099" s="10">
        <v>3</v>
      </c>
      <c r="I2099" t="s">
        <v>114</v>
      </c>
    </row>
    <row r="2100" spans="1:9" x14ac:dyDescent="0.2">
      <c r="A2100" t="s">
        <v>96</v>
      </c>
      <c r="B2100" t="s">
        <v>376</v>
      </c>
      <c r="C2100" t="s">
        <v>112</v>
      </c>
      <c r="D2100" t="s">
        <v>112</v>
      </c>
      <c r="E2100" t="s">
        <v>113</v>
      </c>
      <c r="F2100" t="s">
        <v>1851</v>
      </c>
      <c r="G2100" t="s">
        <v>23</v>
      </c>
      <c r="H2100" s="10">
        <v>3</v>
      </c>
      <c r="I2100" t="s">
        <v>114</v>
      </c>
    </row>
    <row r="2101" spans="1:9" x14ac:dyDescent="0.2">
      <c r="A2101" t="s">
        <v>97</v>
      </c>
      <c r="B2101" t="s">
        <v>376</v>
      </c>
      <c r="C2101" t="s">
        <v>20</v>
      </c>
      <c r="D2101" t="s">
        <v>20</v>
      </c>
      <c r="F2101" t="s">
        <v>1848</v>
      </c>
      <c r="H2101" s="10">
        <v>12</v>
      </c>
    </row>
    <row r="2102" spans="1:9" x14ac:dyDescent="0.2">
      <c r="A2102" t="s">
        <v>97</v>
      </c>
      <c r="B2102" t="s">
        <v>376</v>
      </c>
      <c r="C2102" t="s">
        <v>18</v>
      </c>
      <c r="D2102" t="s">
        <v>18</v>
      </c>
      <c r="F2102" t="s">
        <v>1848</v>
      </c>
      <c r="H2102" s="10">
        <v>12</v>
      </c>
    </row>
    <row r="2103" spans="1:9" x14ac:dyDescent="0.2">
      <c r="A2103" t="s">
        <v>97</v>
      </c>
      <c r="B2103" t="s">
        <v>376</v>
      </c>
      <c r="C2103" t="s">
        <v>19</v>
      </c>
      <c r="D2103" t="s">
        <v>19</v>
      </c>
      <c r="F2103" t="s">
        <v>1848</v>
      </c>
      <c r="H2103" s="10">
        <v>3</v>
      </c>
    </row>
    <row r="2104" spans="1:9" x14ac:dyDescent="0.2">
      <c r="A2104" t="s">
        <v>97</v>
      </c>
      <c r="B2104" t="s">
        <v>376</v>
      </c>
      <c r="C2104" t="s">
        <v>40</v>
      </c>
      <c r="D2104" t="s">
        <v>40</v>
      </c>
      <c r="F2104" t="s">
        <v>1848</v>
      </c>
      <c r="H2104" s="10">
        <v>1</v>
      </c>
    </row>
    <row r="2105" spans="1:9" x14ac:dyDescent="0.2">
      <c r="A2105" t="s">
        <v>97</v>
      </c>
      <c r="B2105" t="s">
        <v>376</v>
      </c>
      <c r="C2105" t="s">
        <v>121</v>
      </c>
      <c r="D2105" t="s">
        <v>121</v>
      </c>
      <c r="E2105" t="s">
        <v>113</v>
      </c>
      <c r="F2105" t="s">
        <v>1851</v>
      </c>
      <c r="G2105" t="s">
        <v>23</v>
      </c>
      <c r="H2105" s="10">
        <v>6</v>
      </c>
      <c r="I2105" t="s">
        <v>114</v>
      </c>
    </row>
    <row r="2106" spans="1:9" x14ac:dyDescent="0.2">
      <c r="A2106" t="s">
        <v>97</v>
      </c>
      <c r="B2106" t="s">
        <v>376</v>
      </c>
      <c r="C2106" t="s">
        <v>121</v>
      </c>
      <c r="D2106" t="s">
        <v>121</v>
      </c>
      <c r="E2106" t="s">
        <v>113</v>
      </c>
      <c r="F2106" t="s">
        <v>1851</v>
      </c>
      <c r="G2106" t="s">
        <v>23</v>
      </c>
      <c r="H2106" s="10">
        <v>6</v>
      </c>
      <c r="I2106" t="s">
        <v>114</v>
      </c>
    </row>
    <row r="2107" spans="1:9" x14ac:dyDescent="0.2">
      <c r="A2107" t="s">
        <v>98</v>
      </c>
      <c r="B2107" t="s">
        <v>376</v>
      </c>
      <c r="C2107" t="s">
        <v>121</v>
      </c>
      <c r="D2107" t="s">
        <v>121</v>
      </c>
      <c r="E2107" t="s">
        <v>113</v>
      </c>
      <c r="F2107" t="s">
        <v>1851</v>
      </c>
      <c r="G2107" t="s">
        <v>23</v>
      </c>
      <c r="H2107" s="10">
        <v>6</v>
      </c>
      <c r="I2107" t="s">
        <v>114</v>
      </c>
    </row>
    <row r="2108" spans="1:9" x14ac:dyDescent="0.2">
      <c r="A2108" t="s">
        <v>98</v>
      </c>
      <c r="B2108" t="s">
        <v>376</v>
      </c>
      <c r="C2108" t="s">
        <v>18</v>
      </c>
      <c r="D2108" t="s">
        <v>18</v>
      </c>
      <c r="F2108" t="s">
        <v>1848</v>
      </c>
      <c r="H2108" s="10">
        <v>12</v>
      </c>
    </row>
    <row r="2109" spans="1:9" x14ac:dyDescent="0.2">
      <c r="A2109" t="s">
        <v>98</v>
      </c>
      <c r="B2109" t="s">
        <v>376</v>
      </c>
      <c r="C2109" t="s">
        <v>19</v>
      </c>
      <c r="D2109" t="s">
        <v>19</v>
      </c>
      <c r="F2109" t="s">
        <v>1848</v>
      </c>
      <c r="H2109" s="10">
        <v>4</v>
      </c>
    </row>
    <row r="2110" spans="1:9" x14ac:dyDescent="0.2">
      <c r="A2110" t="s">
        <v>98</v>
      </c>
      <c r="B2110" t="s">
        <v>376</v>
      </c>
      <c r="C2110" t="s">
        <v>20</v>
      </c>
      <c r="D2110" t="s">
        <v>20</v>
      </c>
      <c r="F2110" t="s">
        <v>1848</v>
      </c>
      <c r="H2110" s="10">
        <v>6</v>
      </c>
    </row>
    <row r="2111" spans="1:9" x14ac:dyDescent="0.2">
      <c r="A2111" t="s">
        <v>98</v>
      </c>
      <c r="B2111" t="s">
        <v>376</v>
      </c>
      <c r="C2111" t="s">
        <v>112</v>
      </c>
      <c r="D2111" t="s">
        <v>112</v>
      </c>
      <c r="E2111" t="s">
        <v>113</v>
      </c>
      <c r="F2111" t="s">
        <v>1851</v>
      </c>
      <c r="G2111" t="s">
        <v>23</v>
      </c>
      <c r="H2111" s="10">
        <v>6</v>
      </c>
      <c r="I2111" t="s">
        <v>114</v>
      </c>
    </row>
    <row r="2112" spans="1:9" x14ac:dyDescent="0.2">
      <c r="A2112" t="s">
        <v>98</v>
      </c>
      <c r="B2112" t="s">
        <v>376</v>
      </c>
      <c r="C2112" t="s">
        <v>57</v>
      </c>
      <c r="D2112" t="s">
        <v>57</v>
      </c>
      <c r="E2112" t="s">
        <v>22</v>
      </c>
      <c r="F2112" t="s">
        <v>22</v>
      </c>
      <c r="G2112" t="s">
        <v>23</v>
      </c>
      <c r="H2112" s="10">
        <v>6</v>
      </c>
      <c r="I2112" t="s">
        <v>24</v>
      </c>
    </row>
    <row r="2113" spans="1:9" x14ac:dyDescent="0.2">
      <c r="A2113" t="s">
        <v>99</v>
      </c>
      <c r="B2113" t="s">
        <v>376</v>
      </c>
      <c r="C2113" t="s">
        <v>17</v>
      </c>
      <c r="D2113" t="s">
        <v>17</v>
      </c>
      <c r="F2113" t="s">
        <v>1847</v>
      </c>
      <c r="H2113" s="10">
        <v>7.75</v>
      </c>
    </row>
    <row r="2114" spans="1:9" x14ac:dyDescent="0.2">
      <c r="A2114" t="s">
        <v>99</v>
      </c>
      <c r="B2114" t="s">
        <v>376</v>
      </c>
      <c r="C2114" t="s">
        <v>20</v>
      </c>
      <c r="D2114" t="s">
        <v>20</v>
      </c>
      <c r="F2114" t="s">
        <v>1848</v>
      </c>
      <c r="H2114" s="10">
        <v>4</v>
      </c>
    </row>
    <row r="2115" spans="1:9" x14ac:dyDescent="0.2">
      <c r="A2115" t="s">
        <v>99</v>
      </c>
      <c r="B2115" t="s">
        <v>376</v>
      </c>
      <c r="C2115" t="s">
        <v>19</v>
      </c>
      <c r="D2115" t="s">
        <v>19</v>
      </c>
      <c r="F2115" t="s">
        <v>1848</v>
      </c>
      <c r="H2115" s="10">
        <v>4</v>
      </c>
    </row>
    <row r="2116" spans="1:9" x14ac:dyDescent="0.2">
      <c r="A2116" t="s">
        <v>99</v>
      </c>
      <c r="B2116" t="s">
        <v>376</v>
      </c>
      <c r="C2116" t="s">
        <v>18</v>
      </c>
      <c r="D2116" t="s">
        <v>18</v>
      </c>
      <c r="F2116" t="s">
        <v>1848</v>
      </c>
      <c r="H2116" s="10">
        <v>12</v>
      </c>
    </row>
    <row r="2117" spans="1:9" x14ac:dyDescent="0.2">
      <c r="A2117" t="s">
        <v>99</v>
      </c>
      <c r="B2117" t="s">
        <v>376</v>
      </c>
      <c r="C2117" t="s">
        <v>40</v>
      </c>
      <c r="D2117" t="s">
        <v>40</v>
      </c>
      <c r="F2117" t="s">
        <v>1848</v>
      </c>
      <c r="H2117" s="10">
        <v>2</v>
      </c>
    </row>
    <row r="2118" spans="1:9" x14ac:dyDescent="0.2">
      <c r="A2118" t="s">
        <v>99</v>
      </c>
      <c r="B2118" t="s">
        <v>376</v>
      </c>
      <c r="C2118" t="s">
        <v>25</v>
      </c>
      <c r="D2118" t="s">
        <v>25</v>
      </c>
      <c r="E2118" t="s">
        <v>22</v>
      </c>
      <c r="F2118" t="s">
        <v>22</v>
      </c>
      <c r="G2118" t="s">
        <v>23</v>
      </c>
      <c r="H2118" s="10">
        <v>2</v>
      </c>
      <c r="I2118" t="s">
        <v>24</v>
      </c>
    </row>
    <row r="2119" spans="1:9" x14ac:dyDescent="0.2">
      <c r="A2119" t="s">
        <v>99</v>
      </c>
      <c r="B2119" t="s">
        <v>376</v>
      </c>
      <c r="C2119" t="s">
        <v>21</v>
      </c>
      <c r="D2119" t="s">
        <v>21</v>
      </c>
      <c r="E2119" t="s">
        <v>22</v>
      </c>
      <c r="F2119" t="s">
        <v>22</v>
      </c>
      <c r="G2119" t="s">
        <v>23</v>
      </c>
      <c r="H2119" s="10">
        <v>6</v>
      </c>
      <c r="I2119" t="s">
        <v>24</v>
      </c>
    </row>
    <row r="2120" spans="1:9" x14ac:dyDescent="0.2">
      <c r="A2120" t="s">
        <v>99</v>
      </c>
      <c r="B2120" t="s">
        <v>376</v>
      </c>
      <c r="C2120" t="s">
        <v>112</v>
      </c>
      <c r="D2120" t="s">
        <v>112</v>
      </c>
      <c r="E2120" t="s">
        <v>113</v>
      </c>
      <c r="F2120" t="s">
        <v>1851</v>
      </c>
      <c r="G2120" t="s">
        <v>23</v>
      </c>
      <c r="H2120" s="10">
        <v>4</v>
      </c>
      <c r="I2120" t="s">
        <v>114</v>
      </c>
    </row>
    <row r="2121" spans="1:9" x14ac:dyDescent="0.2">
      <c r="A2121" t="s">
        <v>100</v>
      </c>
      <c r="B2121" t="s">
        <v>376</v>
      </c>
      <c r="C2121" t="s">
        <v>18</v>
      </c>
      <c r="D2121" t="s">
        <v>18</v>
      </c>
      <c r="F2121" t="s">
        <v>1848</v>
      </c>
      <c r="H2121" s="10">
        <v>12</v>
      </c>
    </row>
    <row r="2122" spans="1:9" x14ac:dyDescent="0.2">
      <c r="A2122" t="s">
        <v>100</v>
      </c>
      <c r="B2122" t="s">
        <v>376</v>
      </c>
      <c r="C2122" t="s">
        <v>19</v>
      </c>
      <c r="D2122" t="s">
        <v>19</v>
      </c>
      <c r="F2122" t="s">
        <v>1848</v>
      </c>
      <c r="H2122" s="10">
        <v>4</v>
      </c>
    </row>
    <row r="2123" spans="1:9" x14ac:dyDescent="0.2">
      <c r="A2123" t="s">
        <v>100</v>
      </c>
      <c r="B2123" t="s">
        <v>376</v>
      </c>
      <c r="C2123" t="s">
        <v>20</v>
      </c>
      <c r="D2123" t="s">
        <v>20</v>
      </c>
      <c r="F2123" t="s">
        <v>1848</v>
      </c>
      <c r="H2123" s="10">
        <v>6</v>
      </c>
    </row>
    <row r="2124" spans="1:9" x14ac:dyDescent="0.2">
      <c r="A2124" t="s">
        <v>100</v>
      </c>
      <c r="B2124" t="s">
        <v>376</v>
      </c>
      <c r="C2124" t="s">
        <v>40</v>
      </c>
      <c r="D2124" t="s">
        <v>40</v>
      </c>
      <c r="F2124" t="s">
        <v>1848</v>
      </c>
      <c r="H2124" s="10">
        <v>1</v>
      </c>
    </row>
    <row r="2125" spans="1:9" x14ac:dyDescent="0.2">
      <c r="A2125" t="s">
        <v>100</v>
      </c>
      <c r="B2125" t="s">
        <v>376</v>
      </c>
      <c r="C2125" t="s">
        <v>213</v>
      </c>
      <c r="D2125" t="s">
        <v>213</v>
      </c>
      <c r="E2125" t="s">
        <v>59</v>
      </c>
      <c r="F2125" t="s">
        <v>59</v>
      </c>
      <c r="G2125" t="s">
        <v>23</v>
      </c>
      <c r="H2125" s="10">
        <v>1</v>
      </c>
      <c r="I2125" t="s">
        <v>24</v>
      </c>
    </row>
    <row r="2126" spans="1:9" x14ac:dyDescent="0.2">
      <c r="A2126" t="s">
        <v>100</v>
      </c>
      <c r="B2126" t="s">
        <v>376</v>
      </c>
      <c r="C2126" t="s">
        <v>21</v>
      </c>
      <c r="D2126" t="s">
        <v>21</v>
      </c>
      <c r="E2126" t="s">
        <v>22</v>
      </c>
      <c r="F2126" t="s">
        <v>22</v>
      </c>
      <c r="G2126" t="s">
        <v>23</v>
      </c>
      <c r="H2126" s="10">
        <v>3</v>
      </c>
      <c r="I2126" t="s">
        <v>24</v>
      </c>
    </row>
    <row r="2127" spans="1:9" x14ac:dyDescent="0.2">
      <c r="A2127" t="s">
        <v>100</v>
      </c>
      <c r="B2127" t="s">
        <v>376</v>
      </c>
      <c r="C2127" t="s">
        <v>25</v>
      </c>
      <c r="D2127" t="s">
        <v>25</v>
      </c>
      <c r="E2127" t="s">
        <v>22</v>
      </c>
      <c r="F2127" t="s">
        <v>22</v>
      </c>
      <c r="G2127" t="s">
        <v>23</v>
      </c>
      <c r="H2127" s="10">
        <v>8</v>
      </c>
      <c r="I2127" t="s">
        <v>24</v>
      </c>
    </row>
    <row r="2128" spans="1:9" x14ac:dyDescent="0.2">
      <c r="A2128" t="s">
        <v>100</v>
      </c>
      <c r="B2128" t="s">
        <v>376</v>
      </c>
      <c r="C2128" t="s">
        <v>112</v>
      </c>
      <c r="D2128" t="s">
        <v>112</v>
      </c>
      <c r="E2128" t="s">
        <v>113</v>
      </c>
      <c r="F2128" t="s">
        <v>1851</v>
      </c>
      <c r="G2128" t="s">
        <v>23</v>
      </c>
      <c r="H2128" s="10">
        <v>6</v>
      </c>
      <c r="I2128" t="s">
        <v>114</v>
      </c>
    </row>
    <row r="2129" spans="1:11" x14ac:dyDescent="0.2">
      <c r="A2129" t="s">
        <v>101</v>
      </c>
      <c r="B2129" t="s">
        <v>376</v>
      </c>
      <c r="C2129" t="s">
        <v>18</v>
      </c>
      <c r="D2129" t="s">
        <v>18</v>
      </c>
      <c r="F2129" t="s">
        <v>1848</v>
      </c>
      <c r="H2129" s="10">
        <v>12</v>
      </c>
    </row>
    <row r="2130" spans="1:11" x14ac:dyDescent="0.2">
      <c r="A2130" t="s">
        <v>101</v>
      </c>
      <c r="B2130" t="s">
        <v>376</v>
      </c>
      <c r="C2130" t="s">
        <v>19</v>
      </c>
      <c r="D2130" t="s">
        <v>19</v>
      </c>
      <c r="F2130" t="s">
        <v>1848</v>
      </c>
      <c r="H2130" s="10">
        <v>4</v>
      </c>
    </row>
    <row r="2131" spans="1:11" x14ac:dyDescent="0.2">
      <c r="A2131" t="s">
        <v>101</v>
      </c>
      <c r="B2131" t="s">
        <v>376</v>
      </c>
      <c r="C2131" t="s">
        <v>19</v>
      </c>
      <c r="D2131" t="s">
        <v>19</v>
      </c>
      <c r="F2131" t="s">
        <v>1848</v>
      </c>
      <c r="H2131" s="10">
        <v>4</v>
      </c>
    </row>
    <row r="2132" spans="1:11" x14ac:dyDescent="0.2">
      <c r="A2132" t="s">
        <v>101</v>
      </c>
      <c r="B2132" t="s">
        <v>376</v>
      </c>
      <c r="C2132" t="s">
        <v>40</v>
      </c>
      <c r="D2132" t="s">
        <v>40</v>
      </c>
      <c r="F2132" t="s">
        <v>1848</v>
      </c>
      <c r="H2132" s="10">
        <v>4</v>
      </c>
      <c r="K2132" t="s">
        <v>518</v>
      </c>
    </row>
    <row r="2133" spans="1:11" x14ac:dyDescent="0.2">
      <c r="A2133" t="s">
        <v>101</v>
      </c>
      <c r="B2133" t="s">
        <v>376</v>
      </c>
      <c r="C2133" t="s">
        <v>57</v>
      </c>
      <c r="D2133" t="s">
        <v>57</v>
      </c>
      <c r="E2133" t="s">
        <v>22</v>
      </c>
      <c r="F2133" t="s">
        <v>22</v>
      </c>
      <c r="G2133" t="s">
        <v>23</v>
      </c>
      <c r="H2133" s="10">
        <v>4</v>
      </c>
      <c r="I2133" t="s">
        <v>24</v>
      </c>
      <c r="K2133" t="s">
        <v>519</v>
      </c>
    </row>
    <row r="2134" spans="1:11" x14ac:dyDescent="0.2">
      <c r="A2134" t="s">
        <v>101</v>
      </c>
      <c r="B2134" t="s">
        <v>376</v>
      </c>
      <c r="C2134" t="s">
        <v>25</v>
      </c>
      <c r="D2134" t="s">
        <v>25</v>
      </c>
      <c r="E2134" t="s">
        <v>22</v>
      </c>
      <c r="F2134" t="s">
        <v>22</v>
      </c>
      <c r="G2134" t="s">
        <v>23</v>
      </c>
      <c r="H2134" s="10">
        <v>2</v>
      </c>
      <c r="I2134" t="s">
        <v>24</v>
      </c>
    </row>
    <row r="2135" spans="1:11" x14ac:dyDescent="0.2">
      <c r="A2135" t="s">
        <v>101</v>
      </c>
      <c r="B2135" t="s">
        <v>376</v>
      </c>
      <c r="C2135" t="s">
        <v>43</v>
      </c>
      <c r="D2135" t="s">
        <v>43</v>
      </c>
      <c r="E2135" t="s">
        <v>22</v>
      </c>
      <c r="F2135" t="s">
        <v>22</v>
      </c>
      <c r="G2135" t="s">
        <v>23</v>
      </c>
      <c r="H2135" s="10">
        <v>2</v>
      </c>
      <c r="I2135" t="s">
        <v>24</v>
      </c>
      <c r="K2135" t="s">
        <v>520</v>
      </c>
    </row>
    <row r="2136" spans="1:11" x14ac:dyDescent="0.2">
      <c r="A2136" t="s">
        <v>101</v>
      </c>
      <c r="B2136" t="s">
        <v>376</v>
      </c>
      <c r="C2136" t="s">
        <v>112</v>
      </c>
      <c r="D2136" t="s">
        <v>112</v>
      </c>
      <c r="E2136" t="s">
        <v>113</v>
      </c>
      <c r="F2136" t="s">
        <v>1851</v>
      </c>
      <c r="G2136" t="s">
        <v>23</v>
      </c>
      <c r="H2136" s="10">
        <v>4</v>
      </c>
      <c r="I2136" t="s">
        <v>114</v>
      </c>
      <c r="K2136" t="s">
        <v>521</v>
      </c>
    </row>
    <row r="2137" spans="1:11" x14ac:dyDescent="0.2">
      <c r="A2137" t="s">
        <v>101</v>
      </c>
      <c r="B2137" t="s">
        <v>376</v>
      </c>
      <c r="C2137" t="s">
        <v>121</v>
      </c>
      <c r="D2137" t="s">
        <v>121</v>
      </c>
      <c r="E2137" t="s">
        <v>113</v>
      </c>
      <c r="F2137" t="s">
        <v>1851</v>
      </c>
      <c r="G2137" t="s">
        <v>23</v>
      </c>
      <c r="H2137" s="10">
        <v>4</v>
      </c>
      <c r="I2137" t="s">
        <v>114</v>
      </c>
    </row>
    <row r="2138" spans="1:11" x14ac:dyDescent="0.2">
      <c r="A2138" t="s">
        <v>102</v>
      </c>
      <c r="B2138" t="s">
        <v>376</v>
      </c>
      <c r="C2138" t="s">
        <v>17</v>
      </c>
      <c r="D2138" t="s">
        <v>17</v>
      </c>
      <c r="F2138" t="s">
        <v>1847</v>
      </c>
      <c r="H2138" s="10">
        <v>4</v>
      </c>
    </row>
    <row r="2139" spans="1:11" x14ac:dyDescent="0.2">
      <c r="A2139" t="s">
        <v>102</v>
      </c>
      <c r="B2139" t="s">
        <v>376</v>
      </c>
      <c r="C2139" t="s">
        <v>18</v>
      </c>
      <c r="D2139" t="s">
        <v>18</v>
      </c>
      <c r="F2139" t="s">
        <v>1848</v>
      </c>
      <c r="H2139" s="10">
        <v>12</v>
      </c>
    </row>
    <row r="2140" spans="1:11" x14ac:dyDescent="0.2">
      <c r="A2140" t="s">
        <v>102</v>
      </c>
      <c r="B2140" t="s">
        <v>376</v>
      </c>
      <c r="C2140" t="s">
        <v>20</v>
      </c>
      <c r="D2140" t="s">
        <v>20</v>
      </c>
      <c r="F2140" t="s">
        <v>1848</v>
      </c>
      <c r="H2140" s="10">
        <v>6</v>
      </c>
    </row>
    <row r="2141" spans="1:11" x14ac:dyDescent="0.2">
      <c r="A2141" t="s">
        <v>102</v>
      </c>
      <c r="B2141" t="s">
        <v>376</v>
      </c>
      <c r="C2141" t="s">
        <v>19</v>
      </c>
      <c r="D2141" t="s">
        <v>19</v>
      </c>
      <c r="F2141" t="s">
        <v>1848</v>
      </c>
      <c r="H2141" s="10">
        <v>4</v>
      </c>
    </row>
    <row r="2142" spans="1:11" x14ac:dyDescent="0.2">
      <c r="A2142" t="s">
        <v>102</v>
      </c>
      <c r="B2142" t="s">
        <v>376</v>
      </c>
      <c r="C2142" t="s">
        <v>40</v>
      </c>
      <c r="D2142" t="s">
        <v>40</v>
      </c>
      <c r="F2142" t="s">
        <v>1848</v>
      </c>
      <c r="H2142" s="10">
        <v>1</v>
      </c>
    </row>
    <row r="2143" spans="1:11" x14ac:dyDescent="0.2">
      <c r="A2143" t="s">
        <v>102</v>
      </c>
      <c r="B2143" t="s">
        <v>376</v>
      </c>
      <c r="C2143" t="s">
        <v>43</v>
      </c>
      <c r="D2143" t="s">
        <v>43</v>
      </c>
      <c r="E2143" t="s">
        <v>22</v>
      </c>
      <c r="F2143" t="s">
        <v>22</v>
      </c>
      <c r="G2143" t="s">
        <v>23</v>
      </c>
      <c r="H2143" s="10">
        <v>4</v>
      </c>
      <c r="I2143" t="s">
        <v>24</v>
      </c>
    </row>
    <row r="2144" spans="1:11" x14ac:dyDescent="0.2">
      <c r="A2144" t="s">
        <v>102</v>
      </c>
      <c r="B2144" t="s">
        <v>376</v>
      </c>
      <c r="C2144" t="s">
        <v>57</v>
      </c>
      <c r="D2144" t="s">
        <v>57</v>
      </c>
      <c r="E2144" t="s">
        <v>22</v>
      </c>
      <c r="F2144" t="s">
        <v>22</v>
      </c>
      <c r="G2144" t="s">
        <v>23</v>
      </c>
      <c r="H2144" s="10">
        <v>4</v>
      </c>
      <c r="I2144" t="s">
        <v>24</v>
      </c>
    </row>
    <row r="2145" spans="1:11" x14ac:dyDescent="0.2">
      <c r="A2145" t="s">
        <v>102</v>
      </c>
      <c r="B2145" t="s">
        <v>376</v>
      </c>
      <c r="C2145" t="s">
        <v>112</v>
      </c>
      <c r="D2145" t="s">
        <v>112</v>
      </c>
      <c r="E2145" t="s">
        <v>113</v>
      </c>
      <c r="F2145" t="s">
        <v>1851</v>
      </c>
      <c r="G2145" t="s">
        <v>23</v>
      </c>
      <c r="H2145" s="10">
        <v>6</v>
      </c>
      <c r="I2145" t="s">
        <v>114</v>
      </c>
    </row>
    <row r="2146" spans="1:11" x14ac:dyDescent="0.2">
      <c r="A2146" t="s">
        <v>103</v>
      </c>
      <c r="B2146" t="s">
        <v>376</v>
      </c>
      <c r="C2146" t="s">
        <v>368</v>
      </c>
      <c r="D2146" t="s">
        <v>368</v>
      </c>
      <c r="E2146" t="s">
        <v>113</v>
      </c>
      <c r="F2146" t="s">
        <v>1851</v>
      </c>
      <c r="G2146" t="s">
        <v>23</v>
      </c>
      <c r="H2146" s="10">
        <v>3</v>
      </c>
      <c r="I2146" t="s">
        <v>114</v>
      </c>
    </row>
    <row r="2147" spans="1:11" x14ac:dyDescent="0.2">
      <c r="A2147" t="s">
        <v>103</v>
      </c>
      <c r="B2147" t="s">
        <v>376</v>
      </c>
      <c r="C2147" t="s">
        <v>40</v>
      </c>
      <c r="D2147" t="s">
        <v>40</v>
      </c>
      <c r="F2147" t="s">
        <v>1848</v>
      </c>
      <c r="H2147" s="10">
        <v>3</v>
      </c>
      <c r="K2147" t="s">
        <v>522</v>
      </c>
    </row>
    <row r="2148" spans="1:11" x14ac:dyDescent="0.2">
      <c r="A2148" t="s">
        <v>103</v>
      </c>
      <c r="B2148" t="s">
        <v>376</v>
      </c>
      <c r="C2148" t="s">
        <v>18</v>
      </c>
      <c r="D2148" t="s">
        <v>18</v>
      </c>
      <c r="F2148" t="s">
        <v>1848</v>
      </c>
      <c r="H2148" s="10">
        <v>12</v>
      </c>
    </row>
    <row r="2149" spans="1:11" x14ac:dyDescent="0.2">
      <c r="A2149" t="s">
        <v>103</v>
      </c>
      <c r="B2149" t="s">
        <v>376</v>
      </c>
      <c r="C2149" t="s">
        <v>19</v>
      </c>
      <c r="D2149" t="s">
        <v>19</v>
      </c>
      <c r="F2149" t="s">
        <v>1848</v>
      </c>
      <c r="H2149" s="10">
        <v>4</v>
      </c>
    </row>
    <row r="2150" spans="1:11" x14ac:dyDescent="0.2">
      <c r="A2150" t="s">
        <v>103</v>
      </c>
      <c r="B2150" t="s">
        <v>376</v>
      </c>
      <c r="C2150" t="s">
        <v>20</v>
      </c>
      <c r="D2150" t="s">
        <v>20</v>
      </c>
      <c r="F2150" t="s">
        <v>1848</v>
      </c>
      <c r="H2150" s="10">
        <v>4</v>
      </c>
    </row>
    <row r="2151" spans="1:11" x14ac:dyDescent="0.2">
      <c r="A2151" t="s">
        <v>103</v>
      </c>
      <c r="B2151" t="s">
        <v>376</v>
      </c>
      <c r="C2151" t="s">
        <v>25</v>
      </c>
      <c r="D2151" t="s">
        <v>25</v>
      </c>
      <c r="E2151" t="s">
        <v>22</v>
      </c>
      <c r="F2151" t="s">
        <v>22</v>
      </c>
      <c r="G2151" t="s">
        <v>23</v>
      </c>
      <c r="H2151" s="10">
        <v>2</v>
      </c>
      <c r="I2151" t="s">
        <v>24</v>
      </c>
    </row>
    <row r="2152" spans="1:11" x14ac:dyDescent="0.2">
      <c r="A2152" t="s">
        <v>103</v>
      </c>
      <c r="B2152" t="s">
        <v>376</v>
      </c>
      <c r="C2152" t="s">
        <v>38</v>
      </c>
      <c r="D2152" t="s">
        <v>38</v>
      </c>
      <c r="E2152" t="s">
        <v>22</v>
      </c>
      <c r="F2152" t="s">
        <v>22</v>
      </c>
      <c r="G2152" t="s">
        <v>23</v>
      </c>
      <c r="H2152" s="10">
        <v>2</v>
      </c>
      <c r="I2152" t="s">
        <v>24</v>
      </c>
    </row>
    <row r="2153" spans="1:11" x14ac:dyDescent="0.2">
      <c r="A2153" t="s">
        <v>103</v>
      </c>
      <c r="B2153" t="s">
        <v>376</v>
      </c>
      <c r="C2153" t="s">
        <v>21</v>
      </c>
      <c r="D2153" t="s">
        <v>21</v>
      </c>
      <c r="E2153" t="s">
        <v>22</v>
      </c>
      <c r="F2153" t="s">
        <v>22</v>
      </c>
      <c r="G2153" t="s">
        <v>23</v>
      </c>
      <c r="H2153" s="10">
        <v>2</v>
      </c>
      <c r="I2153" t="s">
        <v>24</v>
      </c>
    </row>
    <row r="2154" spans="1:11" x14ac:dyDescent="0.2">
      <c r="A2154" t="s">
        <v>103</v>
      </c>
      <c r="B2154" t="s">
        <v>376</v>
      </c>
      <c r="C2154" t="s">
        <v>208</v>
      </c>
      <c r="D2154" t="s">
        <v>208</v>
      </c>
      <c r="E2154" t="s">
        <v>27</v>
      </c>
      <c r="F2154" t="s">
        <v>27</v>
      </c>
      <c r="G2154" t="s">
        <v>23</v>
      </c>
      <c r="H2154" s="10">
        <v>2</v>
      </c>
      <c r="I2154" t="s">
        <v>24</v>
      </c>
    </row>
    <row r="2155" spans="1:11" x14ac:dyDescent="0.2">
      <c r="A2155" t="s">
        <v>103</v>
      </c>
      <c r="B2155" t="s">
        <v>376</v>
      </c>
      <c r="C2155" t="s">
        <v>112</v>
      </c>
      <c r="D2155" t="s">
        <v>112</v>
      </c>
      <c r="E2155" t="s">
        <v>113</v>
      </c>
      <c r="F2155" t="s">
        <v>1851</v>
      </c>
      <c r="G2155" t="s">
        <v>23</v>
      </c>
      <c r="H2155" s="10">
        <v>6</v>
      </c>
      <c r="I2155" t="s">
        <v>114</v>
      </c>
    </row>
    <row r="2156" spans="1:11" x14ac:dyDescent="0.2">
      <c r="A2156" t="s">
        <v>104</v>
      </c>
      <c r="B2156" t="s">
        <v>376</v>
      </c>
      <c r="C2156" t="s">
        <v>18</v>
      </c>
      <c r="D2156" t="s">
        <v>18</v>
      </c>
      <c r="F2156" t="s">
        <v>1848</v>
      </c>
      <c r="H2156" s="10">
        <v>12</v>
      </c>
    </row>
    <row r="2157" spans="1:11" x14ac:dyDescent="0.2">
      <c r="A2157" t="s">
        <v>104</v>
      </c>
      <c r="B2157" t="s">
        <v>376</v>
      </c>
      <c r="C2157" t="s">
        <v>19</v>
      </c>
      <c r="D2157" t="s">
        <v>19</v>
      </c>
      <c r="F2157" t="s">
        <v>1848</v>
      </c>
      <c r="H2157" s="10">
        <v>4</v>
      </c>
    </row>
    <row r="2158" spans="1:11" x14ac:dyDescent="0.2">
      <c r="A2158" t="s">
        <v>104</v>
      </c>
      <c r="B2158" t="s">
        <v>376</v>
      </c>
      <c r="C2158" t="s">
        <v>20</v>
      </c>
      <c r="D2158" t="s">
        <v>20</v>
      </c>
      <c r="F2158" t="s">
        <v>1848</v>
      </c>
      <c r="H2158" s="10">
        <v>8</v>
      </c>
    </row>
    <row r="2159" spans="1:11" x14ac:dyDescent="0.2">
      <c r="A2159" t="s">
        <v>104</v>
      </c>
      <c r="B2159" t="s">
        <v>376</v>
      </c>
      <c r="C2159" t="s">
        <v>40</v>
      </c>
      <c r="D2159" t="s">
        <v>40</v>
      </c>
      <c r="F2159" t="s">
        <v>1848</v>
      </c>
      <c r="H2159" s="10">
        <v>2</v>
      </c>
    </row>
    <row r="2160" spans="1:11" x14ac:dyDescent="0.2">
      <c r="A2160" t="s">
        <v>104</v>
      </c>
      <c r="B2160" t="s">
        <v>376</v>
      </c>
      <c r="C2160" t="s">
        <v>57</v>
      </c>
      <c r="D2160" t="s">
        <v>57</v>
      </c>
      <c r="E2160" t="s">
        <v>22</v>
      </c>
      <c r="F2160" t="s">
        <v>22</v>
      </c>
      <c r="G2160" t="s">
        <v>23</v>
      </c>
      <c r="H2160" s="10">
        <v>2</v>
      </c>
      <c r="I2160" t="s">
        <v>24</v>
      </c>
    </row>
    <row r="2161" spans="1:9" x14ac:dyDescent="0.2">
      <c r="A2161" t="s">
        <v>104</v>
      </c>
      <c r="B2161" t="s">
        <v>376</v>
      </c>
      <c r="C2161" t="s">
        <v>43</v>
      </c>
      <c r="D2161" t="s">
        <v>43</v>
      </c>
      <c r="E2161" t="s">
        <v>22</v>
      </c>
      <c r="F2161" t="s">
        <v>22</v>
      </c>
      <c r="G2161" t="s">
        <v>23</v>
      </c>
      <c r="H2161" s="10">
        <v>2</v>
      </c>
      <c r="I2161" t="s">
        <v>24</v>
      </c>
    </row>
    <row r="2162" spans="1:9" x14ac:dyDescent="0.2">
      <c r="A2162" t="s">
        <v>104</v>
      </c>
      <c r="B2162" t="s">
        <v>376</v>
      </c>
      <c r="C2162" t="s">
        <v>25</v>
      </c>
      <c r="D2162" t="s">
        <v>25</v>
      </c>
      <c r="E2162" t="s">
        <v>22</v>
      </c>
      <c r="F2162" t="s">
        <v>22</v>
      </c>
      <c r="G2162" t="s">
        <v>23</v>
      </c>
      <c r="H2162" s="10">
        <v>2</v>
      </c>
      <c r="I2162" t="s">
        <v>24</v>
      </c>
    </row>
    <row r="2163" spans="1:9" x14ac:dyDescent="0.2">
      <c r="A2163" t="s">
        <v>104</v>
      </c>
      <c r="B2163" t="s">
        <v>376</v>
      </c>
      <c r="C2163" t="s">
        <v>112</v>
      </c>
      <c r="D2163" t="s">
        <v>112</v>
      </c>
      <c r="E2163" t="s">
        <v>113</v>
      </c>
      <c r="F2163" t="s">
        <v>1851</v>
      </c>
      <c r="G2163" t="s">
        <v>23</v>
      </c>
      <c r="H2163" s="10">
        <v>4</v>
      </c>
      <c r="I2163" t="s">
        <v>114</v>
      </c>
    </row>
    <row r="2164" spans="1:9" x14ac:dyDescent="0.2">
      <c r="A2164" t="s">
        <v>104</v>
      </c>
      <c r="B2164" t="s">
        <v>376</v>
      </c>
      <c r="C2164" t="s">
        <v>371</v>
      </c>
      <c r="D2164" t="s">
        <v>371</v>
      </c>
      <c r="E2164" t="s">
        <v>45</v>
      </c>
      <c r="F2164" t="s">
        <v>1849</v>
      </c>
      <c r="G2164" t="s">
        <v>23</v>
      </c>
      <c r="H2164" s="10">
        <v>2</v>
      </c>
      <c r="I2164" t="s">
        <v>24</v>
      </c>
    </row>
    <row r="2165" spans="1:9" x14ac:dyDescent="0.2">
      <c r="A2165" t="s">
        <v>104</v>
      </c>
      <c r="B2165" t="s">
        <v>376</v>
      </c>
      <c r="C2165" t="s">
        <v>33</v>
      </c>
      <c r="D2165" t="s">
        <v>33</v>
      </c>
      <c r="E2165" t="s">
        <v>45</v>
      </c>
      <c r="F2165" t="s">
        <v>1849</v>
      </c>
      <c r="G2165" t="s">
        <v>23</v>
      </c>
      <c r="H2165" s="10">
        <v>2</v>
      </c>
      <c r="I2165" t="s">
        <v>24</v>
      </c>
    </row>
    <row r="2166" spans="1:9" x14ac:dyDescent="0.2">
      <c r="A2166" t="s">
        <v>105</v>
      </c>
      <c r="B2166" t="s">
        <v>376</v>
      </c>
      <c r="C2166" t="s">
        <v>17</v>
      </c>
      <c r="D2166" t="s">
        <v>17</v>
      </c>
      <c r="F2166" t="s">
        <v>1847</v>
      </c>
      <c r="H2166" s="10">
        <v>7.75</v>
      </c>
    </row>
    <row r="2167" spans="1:9" x14ac:dyDescent="0.2">
      <c r="A2167" t="s">
        <v>105</v>
      </c>
      <c r="B2167" t="s">
        <v>376</v>
      </c>
      <c r="C2167" t="s">
        <v>18</v>
      </c>
      <c r="D2167" t="s">
        <v>18</v>
      </c>
      <c r="F2167" t="s">
        <v>1848</v>
      </c>
      <c r="H2167" s="10">
        <v>12</v>
      </c>
    </row>
    <row r="2168" spans="1:9" x14ac:dyDescent="0.2">
      <c r="A2168" t="s">
        <v>105</v>
      </c>
      <c r="B2168" t="s">
        <v>376</v>
      </c>
      <c r="C2168" t="s">
        <v>19</v>
      </c>
      <c r="D2168" t="s">
        <v>19</v>
      </c>
      <c r="F2168" t="s">
        <v>1848</v>
      </c>
      <c r="H2168" s="10">
        <v>4</v>
      </c>
    </row>
    <row r="2169" spans="1:9" x14ac:dyDescent="0.2">
      <c r="A2169" t="s">
        <v>105</v>
      </c>
      <c r="B2169" t="s">
        <v>376</v>
      </c>
      <c r="C2169" t="s">
        <v>20</v>
      </c>
      <c r="D2169" t="s">
        <v>20</v>
      </c>
      <c r="F2169" t="s">
        <v>1848</v>
      </c>
      <c r="H2169" s="10">
        <v>6</v>
      </c>
    </row>
    <row r="2170" spans="1:9" x14ac:dyDescent="0.2">
      <c r="A2170" t="s">
        <v>105</v>
      </c>
      <c r="B2170" t="s">
        <v>376</v>
      </c>
      <c r="C2170" t="s">
        <v>40</v>
      </c>
      <c r="D2170" t="s">
        <v>40</v>
      </c>
      <c r="F2170" t="s">
        <v>1848</v>
      </c>
      <c r="H2170" s="10">
        <v>1</v>
      </c>
    </row>
    <row r="2171" spans="1:9" x14ac:dyDescent="0.2">
      <c r="A2171" t="s">
        <v>105</v>
      </c>
      <c r="B2171" t="s">
        <v>376</v>
      </c>
      <c r="C2171" t="s">
        <v>21</v>
      </c>
      <c r="D2171" t="s">
        <v>21</v>
      </c>
      <c r="E2171" t="s">
        <v>22</v>
      </c>
      <c r="F2171" t="s">
        <v>22</v>
      </c>
      <c r="G2171" t="s">
        <v>23</v>
      </c>
      <c r="H2171" s="10">
        <v>4</v>
      </c>
      <c r="I2171" t="s">
        <v>24</v>
      </c>
    </row>
    <row r="2172" spans="1:9" x14ac:dyDescent="0.2">
      <c r="A2172" t="s">
        <v>105</v>
      </c>
      <c r="B2172" t="s">
        <v>376</v>
      </c>
      <c r="C2172" t="s">
        <v>112</v>
      </c>
      <c r="D2172" t="s">
        <v>112</v>
      </c>
      <c r="E2172" t="s">
        <v>113</v>
      </c>
      <c r="F2172" t="s">
        <v>1851</v>
      </c>
      <c r="G2172" t="s">
        <v>23</v>
      </c>
      <c r="H2172" s="10">
        <v>6</v>
      </c>
      <c r="I2172" t="s">
        <v>114</v>
      </c>
    </row>
    <row r="2173" spans="1:9" x14ac:dyDescent="0.2">
      <c r="A2173" t="s">
        <v>106</v>
      </c>
      <c r="B2173" t="s">
        <v>376</v>
      </c>
      <c r="C2173" t="s">
        <v>18</v>
      </c>
      <c r="D2173" t="s">
        <v>18</v>
      </c>
      <c r="F2173" t="s">
        <v>1848</v>
      </c>
      <c r="H2173" s="10">
        <v>12</v>
      </c>
    </row>
    <row r="2174" spans="1:9" x14ac:dyDescent="0.2">
      <c r="A2174" t="s">
        <v>106</v>
      </c>
      <c r="B2174" t="s">
        <v>376</v>
      </c>
      <c r="C2174" t="s">
        <v>19</v>
      </c>
      <c r="D2174" t="s">
        <v>19</v>
      </c>
      <c r="F2174" t="s">
        <v>1848</v>
      </c>
      <c r="H2174" s="10">
        <v>4</v>
      </c>
    </row>
    <row r="2175" spans="1:9" x14ac:dyDescent="0.2">
      <c r="A2175" t="s">
        <v>106</v>
      </c>
      <c r="B2175" t="s">
        <v>376</v>
      </c>
      <c r="C2175" t="s">
        <v>20</v>
      </c>
      <c r="D2175" t="s">
        <v>20</v>
      </c>
      <c r="F2175" t="s">
        <v>1848</v>
      </c>
      <c r="H2175" s="10">
        <v>10</v>
      </c>
    </row>
    <row r="2176" spans="1:9" x14ac:dyDescent="0.2">
      <c r="A2176" t="s">
        <v>106</v>
      </c>
      <c r="B2176" t="s">
        <v>376</v>
      </c>
      <c r="C2176" t="s">
        <v>40</v>
      </c>
      <c r="D2176" t="s">
        <v>40</v>
      </c>
      <c r="F2176" t="s">
        <v>1848</v>
      </c>
      <c r="H2176" s="10">
        <v>1.5</v>
      </c>
    </row>
    <row r="2177" spans="1:9" x14ac:dyDescent="0.2">
      <c r="A2177" t="s">
        <v>106</v>
      </c>
      <c r="B2177" t="s">
        <v>376</v>
      </c>
      <c r="C2177" t="s">
        <v>58</v>
      </c>
      <c r="D2177" t="s">
        <v>58</v>
      </c>
      <c r="E2177" t="s">
        <v>59</v>
      </c>
      <c r="F2177" t="s">
        <v>59</v>
      </c>
      <c r="G2177" t="s">
        <v>23</v>
      </c>
      <c r="H2177" s="10">
        <v>3</v>
      </c>
      <c r="I2177" t="s">
        <v>24</v>
      </c>
    </row>
    <row r="2178" spans="1:9" x14ac:dyDescent="0.2">
      <c r="A2178" t="s">
        <v>106</v>
      </c>
      <c r="B2178" t="s">
        <v>376</v>
      </c>
      <c r="C2178" t="s">
        <v>21</v>
      </c>
      <c r="D2178" t="s">
        <v>21</v>
      </c>
      <c r="E2178" t="s">
        <v>22</v>
      </c>
      <c r="F2178" t="s">
        <v>22</v>
      </c>
      <c r="G2178" t="s">
        <v>23</v>
      </c>
      <c r="H2178" s="10">
        <v>3</v>
      </c>
      <c r="I2178" t="s">
        <v>24</v>
      </c>
    </row>
    <row r="2179" spans="1:9" x14ac:dyDescent="0.2">
      <c r="A2179" t="s">
        <v>106</v>
      </c>
      <c r="B2179" t="s">
        <v>376</v>
      </c>
      <c r="C2179" t="s">
        <v>25</v>
      </c>
      <c r="D2179" t="s">
        <v>25</v>
      </c>
      <c r="E2179" t="s">
        <v>22</v>
      </c>
      <c r="F2179" t="s">
        <v>22</v>
      </c>
      <c r="G2179" t="s">
        <v>23</v>
      </c>
      <c r="H2179" s="10">
        <v>1</v>
      </c>
      <c r="I2179" t="s">
        <v>24</v>
      </c>
    </row>
    <row r="2180" spans="1:9" x14ac:dyDescent="0.2">
      <c r="A2180" t="s">
        <v>106</v>
      </c>
      <c r="B2180" t="s">
        <v>376</v>
      </c>
      <c r="C2180" t="s">
        <v>121</v>
      </c>
      <c r="D2180" t="s">
        <v>121</v>
      </c>
      <c r="E2180" t="s">
        <v>113</v>
      </c>
      <c r="F2180" t="s">
        <v>1851</v>
      </c>
      <c r="G2180" t="s">
        <v>23</v>
      </c>
      <c r="H2180" s="10">
        <v>3</v>
      </c>
      <c r="I2180" t="s">
        <v>114</v>
      </c>
    </row>
    <row r="2181" spans="1:9" x14ac:dyDescent="0.2">
      <c r="A2181" t="s">
        <v>106</v>
      </c>
      <c r="B2181" t="s">
        <v>376</v>
      </c>
      <c r="C2181" t="s">
        <v>112</v>
      </c>
      <c r="D2181" t="s">
        <v>112</v>
      </c>
      <c r="E2181" t="s">
        <v>113</v>
      </c>
      <c r="F2181" t="s">
        <v>1851</v>
      </c>
      <c r="G2181" t="s">
        <v>23</v>
      </c>
      <c r="H2181" s="10">
        <v>3</v>
      </c>
      <c r="I2181" t="s">
        <v>114</v>
      </c>
    </row>
    <row r="2182" spans="1:9" x14ac:dyDescent="0.2">
      <c r="A2182" t="s">
        <v>107</v>
      </c>
      <c r="B2182" t="s">
        <v>376</v>
      </c>
      <c r="C2182" t="s">
        <v>17</v>
      </c>
      <c r="D2182" t="s">
        <v>17</v>
      </c>
      <c r="F2182" t="s">
        <v>1847</v>
      </c>
      <c r="H2182" s="10">
        <v>7.75</v>
      </c>
    </row>
    <row r="2183" spans="1:9" x14ac:dyDescent="0.2">
      <c r="A2183" t="s">
        <v>107</v>
      </c>
      <c r="B2183" t="s">
        <v>376</v>
      </c>
      <c r="C2183" t="s">
        <v>18</v>
      </c>
      <c r="D2183" t="s">
        <v>18</v>
      </c>
      <c r="F2183" t="s">
        <v>1848</v>
      </c>
      <c r="H2183" s="10">
        <v>12</v>
      </c>
    </row>
    <row r="2184" spans="1:9" x14ac:dyDescent="0.2">
      <c r="A2184" t="s">
        <v>107</v>
      </c>
      <c r="B2184" t="s">
        <v>376</v>
      </c>
      <c r="C2184" t="s">
        <v>19</v>
      </c>
      <c r="D2184" t="s">
        <v>19</v>
      </c>
      <c r="F2184" t="s">
        <v>1848</v>
      </c>
      <c r="H2184" s="10">
        <v>2</v>
      </c>
    </row>
    <row r="2185" spans="1:9" x14ac:dyDescent="0.2">
      <c r="A2185" t="s">
        <v>107</v>
      </c>
      <c r="B2185" t="s">
        <v>376</v>
      </c>
      <c r="C2185" t="s">
        <v>20</v>
      </c>
      <c r="D2185" t="s">
        <v>20</v>
      </c>
      <c r="F2185" t="s">
        <v>1848</v>
      </c>
      <c r="H2185" s="10">
        <v>4</v>
      </c>
    </row>
    <row r="2186" spans="1:9" x14ac:dyDescent="0.2">
      <c r="A2186" t="s">
        <v>107</v>
      </c>
      <c r="B2186" t="s">
        <v>376</v>
      </c>
      <c r="C2186" t="s">
        <v>40</v>
      </c>
      <c r="D2186" t="s">
        <v>40</v>
      </c>
      <c r="F2186" t="s">
        <v>1848</v>
      </c>
      <c r="H2186" s="10">
        <v>1</v>
      </c>
    </row>
    <row r="2187" spans="1:9" x14ac:dyDescent="0.2">
      <c r="A2187" t="s">
        <v>107</v>
      </c>
      <c r="B2187" t="s">
        <v>376</v>
      </c>
      <c r="C2187" t="s">
        <v>112</v>
      </c>
      <c r="D2187" t="s">
        <v>112</v>
      </c>
      <c r="E2187" t="s">
        <v>113</v>
      </c>
      <c r="F2187" t="s">
        <v>1851</v>
      </c>
      <c r="G2187" t="s">
        <v>23</v>
      </c>
      <c r="H2187" s="10">
        <v>10</v>
      </c>
      <c r="I2187" t="s">
        <v>114</v>
      </c>
    </row>
    <row r="2188" spans="1:9" x14ac:dyDescent="0.2">
      <c r="A2188" t="s">
        <v>107</v>
      </c>
      <c r="B2188" t="s">
        <v>376</v>
      </c>
      <c r="C2188" t="s">
        <v>43</v>
      </c>
      <c r="D2188" t="s">
        <v>43</v>
      </c>
      <c r="E2188" t="s">
        <v>22</v>
      </c>
      <c r="F2188" t="s">
        <v>22</v>
      </c>
      <c r="G2188" t="s">
        <v>23</v>
      </c>
      <c r="H2188" s="10">
        <v>1</v>
      </c>
      <c r="I2188" t="s">
        <v>24</v>
      </c>
    </row>
    <row r="2189" spans="1:9" x14ac:dyDescent="0.2">
      <c r="A2189" t="s">
        <v>107</v>
      </c>
      <c r="B2189" t="s">
        <v>376</v>
      </c>
      <c r="C2189" t="s">
        <v>21</v>
      </c>
      <c r="D2189" t="s">
        <v>21</v>
      </c>
      <c r="E2189" t="s">
        <v>22</v>
      </c>
      <c r="F2189" t="s">
        <v>22</v>
      </c>
      <c r="G2189" t="s">
        <v>23</v>
      </c>
      <c r="H2189" s="10">
        <v>3</v>
      </c>
      <c r="I2189" t="s">
        <v>24</v>
      </c>
    </row>
    <row r="2190" spans="1:9" x14ac:dyDescent="0.2">
      <c r="A2190" t="s">
        <v>108</v>
      </c>
      <c r="B2190" t="s">
        <v>376</v>
      </c>
      <c r="C2190" t="s">
        <v>17</v>
      </c>
      <c r="D2190" t="s">
        <v>17</v>
      </c>
      <c r="F2190" t="s">
        <v>1847</v>
      </c>
      <c r="H2190" s="10">
        <v>7.75</v>
      </c>
    </row>
    <row r="2191" spans="1:9" x14ac:dyDescent="0.2">
      <c r="A2191" t="s">
        <v>108</v>
      </c>
      <c r="B2191" t="s">
        <v>376</v>
      </c>
      <c r="C2191" t="s">
        <v>18</v>
      </c>
      <c r="D2191" t="s">
        <v>18</v>
      </c>
      <c r="F2191" t="s">
        <v>1848</v>
      </c>
      <c r="H2191" s="10">
        <v>12</v>
      </c>
    </row>
    <row r="2192" spans="1:9" x14ac:dyDescent="0.2">
      <c r="A2192" t="s">
        <v>108</v>
      </c>
      <c r="B2192" t="s">
        <v>376</v>
      </c>
      <c r="C2192" t="s">
        <v>19</v>
      </c>
      <c r="D2192" t="s">
        <v>19</v>
      </c>
      <c r="F2192" t="s">
        <v>1848</v>
      </c>
      <c r="H2192" s="10">
        <v>2</v>
      </c>
    </row>
    <row r="2193" spans="1:9" x14ac:dyDescent="0.2">
      <c r="A2193" t="s">
        <v>108</v>
      </c>
      <c r="B2193" t="s">
        <v>376</v>
      </c>
      <c r="C2193" t="s">
        <v>20</v>
      </c>
      <c r="D2193" t="s">
        <v>20</v>
      </c>
      <c r="F2193" t="s">
        <v>1848</v>
      </c>
      <c r="H2193" s="10">
        <v>4</v>
      </c>
    </row>
    <row r="2194" spans="1:9" x14ac:dyDescent="0.2">
      <c r="A2194" t="s">
        <v>108</v>
      </c>
      <c r="B2194" t="s">
        <v>376</v>
      </c>
      <c r="C2194" t="s">
        <v>40</v>
      </c>
      <c r="D2194" t="s">
        <v>40</v>
      </c>
      <c r="F2194" t="s">
        <v>1848</v>
      </c>
      <c r="H2194" s="10">
        <v>1</v>
      </c>
    </row>
    <row r="2195" spans="1:9" x14ac:dyDescent="0.2">
      <c r="A2195" t="s">
        <v>108</v>
      </c>
      <c r="B2195" t="s">
        <v>376</v>
      </c>
      <c r="C2195" t="s">
        <v>43</v>
      </c>
      <c r="D2195" t="s">
        <v>43</v>
      </c>
      <c r="E2195" t="s">
        <v>22</v>
      </c>
      <c r="F2195" t="s">
        <v>22</v>
      </c>
      <c r="G2195" t="s">
        <v>23</v>
      </c>
      <c r="H2195" s="10">
        <v>3</v>
      </c>
      <c r="I2195" t="s">
        <v>24</v>
      </c>
    </row>
    <row r="2196" spans="1:9" x14ac:dyDescent="0.2">
      <c r="A2196" t="s">
        <v>108</v>
      </c>
      <c r="B2196" t="s">
        <v>376</v>
      </c>
      <c r="C2196" t="s">
        <v>21</v>
      </c>
      <c r="D2196" t="s">
        <v>21</v>
      </c>
      <c r="E2196" t="s">
        <v>22</v>
      </c>
      <c r="F2196" t="s">
        <v>22</v>
      </c>
      <c r="G2196" t="s">
        <v>23</v>
      </c>
      <c r="H2196" s="10">
        <v>3</v>
      </c>
      <c r="I2196" t="s">
        <v>24</v>
      </c>
    </row>
    <row r="2197" spans="1:9" x14ac:dyDescent="0.2">
      <c r="A2197" t="s">
        <v>108</v>
      </c>
      <c r="B2197" t="s">
        <v>376</v>
      </c>
      <c r="C2197" t="s">
        <v>25</v>
      </c>
      <c r="D2197" t="s">
        <v>25</v>
      </c>
      <c r="E2197" t="s">
        <v>22</v>
      </c>
      <c r="F2197" t="s">
        <v>22</v>
      </c>
      <c r="G2197" t="s">
        <v>23</v>
      </c>
      <c r="H2197" s="10">
        <v>1</v>
      </c>
      <c r="I2197" t="s">
        <v>24</v>
      </c>
    </row>
    <row r="2198" spans="1:9" x14ac:dyDescent="0.2">
      <c r="A2198" t="s">
        <v>108</v>
      </c>
      <c r="B2198" t="s">
        <v>376</v>
      </c>
      <c r="C2198" t="s">
        <v>112</v>
      </c>
      <c r="D2198" t="s">
        <v>112</v>
      </c>
      <c r="E2198" t="s">
        <v>113</v>
      </c>
      <c r="F2198" t="s">
        <v>1851</v>
      </c>
      <c r="G2198" t="s">
        <v>23</v>
      </c>
      <c r="H2198" s="10">
        <v>6</v>
      </c>
      <c r="I2198" t="s">
        <v>114</v>
      </c>
    </row>
    <row r="2199" spans="1:9" x14ac:dyDescent="0.2">
      <c r="A2199" t="s">
        <v>14</v>
      </c>
      <c r="B2199" t="s">
        <v>523</v>
      </c>
      <c r="C2199" t="s">
        <v>112</v>
      </c>
      <c r="D2199" t="s">
        <v>524</v>
      </c>
      <c r="E2199" t="s">
        <v>525</v>
      </c>
      <c r="F2199" t="s">
        <v>1851</v>
      </c>
      <c r="G2199" t="s">
        <v>32</v>
      </c>
      <c r="H2199" s="10">
        <v>38.75</v>
      </c>
      <c r="I2199" t="s">
        <v>24</v>
      </c>
    </row>
    <row r="2200" spans="1:9" x14ac:dyDescent="0.2">
      <c r="A2200" t="s">
        <v>36</v>
      </c>
      <c r="B2200" t="s">
        <v>523</v>
      </c>
      <c r="C2200" t="s">
        <v>112</v>
      </c>
      <c r="D2200" t="s">
        <v>524</v>
      </c>
      <c r="E2200" t="s">
        <v>525</v>
      </c>
      <c r="F2200" t="s">
        <v>1851</v>
      </c>
      <c r="G2200" t="s">
        <v>32</v>
      </c>
      <c r="H2200" s="10">
        <v>38.75</v>
      </c>
      <c r="I2200" t="s">
        <v>24</v>
      </c>
    </row>
    <row r="2201" spans="1:9" x14ac:dyDescent="0.2">
      <c r="A2201" t="s">
        <v>37</v>
      </c>
      <c r="B2201" t="s">
        <v>523</v>
      </c>
      <c r="C2201" t="s">
        <v>112</v>
      </c>
      <c r="D2201" t="s">
        <v>524</v>
      </c>
      <c r="E2201" t="s">
        <v>525</v>
      </c>
      <c r="F2201" t="s">
        <v>1851</v>
      </c>
      <c r="G2201" t="s">
        <v>32</v>
      </c>
      <c r="H2201" s="10">
        <v>38.75</v>
      </c>
      <c r="I2201" t="s">
        <v>24</v>
      </c>
    </row>
    <row r="2202" spans="1:9" x14ac:dyDescent="0.2">
      <c r="A2202" t="s">
        <v>39</v>
      </c>
      <c r="B2202" t="s">
        <v>523</v>
      </c>
      <c r="C2202" t="s">
        <v>112</v>
      </c>
      <c r="D2202" t="s">
        <v>524</v>
      </c>
      <c r="E2202" t="s">
        <v>525</v>
      </c>
      <c r="F2202" t="s">
        <v>1851</v>
      </c>
      <c r="G2202" t="s">
        <v>32</v>
      </c>
      <c r="H2202" s="10">
        <v>38.75</v>
      </c>
      <c r="I2202" t="s">
        <v>24</v>
      </c>
    </row>
    <row r="2203" spans="1:9" x14ac:dyDescent="0.2">
      <c r="A2203" t="s">
        <v>44</v>
      </c>
      <c r="B2203" t="s">
        <v>523</v>
      </c>
      <c r="C2203" t="s">
        <v>112</v>
      </c>
      <c r="D2203" t="s">
        <v>524</v>
      </c>
      <c r="E2203" t="s">
        <v>525</v>
      </c>
      <c r="F2203" t="s">
        <v>1851</v>
      </c>
      <c r="G2203" t="s">
        <v>32</v>
      </c>
      <c r="H2203" s="10">
        <v>38.75</v>
      </c>
      <c r="I2203" t="s">
        <v>24</v>
      </c>
    </row>
    <row r="2204" spans="1:9" x14ac:dyDescent="0.2">
      <c r="A2204" t="s">
        <v>47</v>
      </c>
      <c r="B2204" t="s">
        <v>523</v>
      </c>
      <c r="C2204" t="s">
        <v>112</v>
      </c>
      <c r="D2204" t="s">
        <v>524</v>
      </c>
      <c r="E2204" t="s">
        <v>525</v>
      </c>
      <c r="F2204" t="s">
        <v>1851</v>
      </c>
      <c r="G2204" t="s">
        <v>32</v>
      </c>
      <c r="H2204" s="10">
        <v>38.75</v>
      </c>
      <c r="I2204" t="s">
        <v>24</v>
      </c>
    </row>
    <row r="2205" spans="1:9" x14ac:dyDescent="0.2">
      <c r="A2205" t="s">
        <v>48</v>
      </c>
      <c r="B2205" t="s">
        <v>523</v>
      </c>
      <c r="C2205" t="s">
        <v>112</v>
      </c>
      <c r="D2205" t="s">
        <v>524</v>
      </c>
      <c r="E2205" t="s">
        <v>525</v>
      </c>
      <c r="F2205" t="s">
        <v>1851</v>
      </c>
      <c r="G2205" t="s">
        <v>32</v>
      </c>
      <c r="H2205" s="10">
        <v>38.75</v>
      </c>
      <c r="I2205" t="s">
        <v>24</v>
      </c>
    </row>
    <row r="2206" spans="1:9" x14ac:dyDescent="0.2">
      <c r="A2206" t="s">
        <v>49</v>
      </c>
      <c r="B2206" t="s">
        <v>523</v>
      </c>
      <c r="C2206" t="s">
        <v>112</v>
      </c>
      <c r="D2206" t="s">
        <v>524</v>
      </c>
      <c r="E2206" t="s">
        <v>525</v>
      </c>
      <c r="F2206" t="s">
        <v>1851</v>
      </c>
      <c r="G2206" t="s">
        <v>32</v>
      </c>
      <c r="H2206" s="10">
        <v>38.75</v>
      </c>
      <c r="I2206" t="s">
        <v>24</v>
      </c>
    </row>
    <row r="2207" spans="1:9" x14ac:dyDescent="0.2">
      <c r="A2207" t="s">
        <v>51</v>
      </c>
      <c r="B2207" t="s">
        <v>523</v>
      </c>
      <c r="C2207" t="s">
        <v>112</v>
      </c>
      <c r="D2207" t="s">
        <v>524</v>
      </c>
      <c r="E2207" t="s">
        <v>525</v>
      </c>
      <c r="F2207" t="s">
        <v>1851</v>
      </c>
      <c r="G2207" t="s">
        <v>32</v>
      </c>
      <c r="H2207" s="10">
        <v>38.75</v>
      </c>
      <c r="I2207" t="s">
        <v>24</v>
      </c>
    </row>
    <row r="2208" spans="1:9" x14ac:dyDescent="0.2">
      <c r="A2208" t="s">
        <v>55</v>
      </c>
      <c r="B2208" t="s">
        <v>523</v>
      </c>
      <c r="C2208" t="s">
        <v>112</v>
      </c>
      <c r="D2208" t="s">
        <v>524</v>
      </c>
      <c r="E2208" t="s">
        <v>525</v>
      </c>
      <c r="F2208" t="s">
        <v>1851</v>
      </c>
      <c r="G2208" t="s">
        <v>32</v>
      </c>
      <c r="H2208" s="10">
        <v>38.75</v>
      </c>
      <c r="I2208" t="s">
        <v>24</v>
      </c>
    </row>
    <row r="2209" spans="1:9" x14ac:dyDescent="0.2">
      <c r="A2209" t="s">
        <v>56</v>
      </c>
      <c r="B2209" t="s">
        <v>523</v>
      </c>
      <c r="C2209" t="s">
        <v>112</v>
      </c>
      <c r="D2209" t="s">
        <v>524</v>
      </c>
      <c r="E2209" t="s">
        <v>525</v>
      </c>
      <c r="F2209" t="s">
        <v>1851</v>
      </c>
      <c r="G2209" t="s">
        <v>32</v>
      </c>
      <c r="H2209" s="10">
        <v>38.75</v>
      </c>
      <c r="I2209" t="s">
        <v>24</v>
      </c>
    </row>
    <row r="2210" spans="1:9" x14ac:dyDescent="0.2">
      <c r="A2210" t="s">
        <v>60</v>
      </c>
      <c r="B2210" t="s">
        <v>523</v>
      </c>
      <c r="C2210" s="5" t="s">
        <v>46</v>
      </c>
      <c r="D2210" s="5" t="s">
        <v>46</v>
      </c>
      <c r="E2210" s="5" t="s">
        <v>46</v>
      </c>
      <c r="F2210" t="s">
        <v>1848</v>
      </c>
      <c r="H2210" s="10">
        <v>12</v>
      </c>
    </row>
    <row r="2211" spans="1:9" x14ac:dyDescent="0.2">
      <c r="A2211" t="s">
        <v>60</v>
      </c>
      <c r="B2211" t="s">
        <v>523</v>
      </c>
      <c r="C2211" t="s">
        <v>112</v>
      </c>
      <c r="D2211" t="s">
        <v>524</v>
      </c>
      <c r="E2211" t="s">
        <v>525</v>
      </c>
      <c r="F2211" t="s">
        <v>1851</v>
      </c>
      <c r="G2211" t="s">
        <v>32</v>
      </c>
      <c r="H2211" s="10">
        <v>26.75</v>
      </c>
      <c r="I2211" t="s">
        <v>24</v>
      </c>
    </row>
    <row r="2212" spans="1:9" x14ac:dyDescent="0.2">
      <c r="A2212" t="s">
        <v>67</v>
      </c>
      <c r="B2212" t="s">
        <v>523</v>
      </c>
      <c r="C2212" t="s">
        <v>112</v>
      </c>
      <c r="D2212" t="s">
        <v>524</v>
      </c>
      <c r="E2212" t="s">
        <v>525</v>
      </c>
      <c r="F2212" t="s">
        <v>1851</v>
      </c>
      <c r="G2212" t="s">
        <v>32</v>
      </c>
      <c r="H2212" s="10">
        <v>38.75</v>
      </c>
      <c r="I2212" t="s">
        <v>24</v>
      </c>
    </row>
    <row r="2213" spans="1:9" x14ac:dyDescent="0.2">
      <c r="A2213" t="s">
        <v>68</v>
      </c>
      <c r="B2213" t="s">
        <v>523</v>
      </c>
      <c r="C2213" t="s">
        <v>112</v>
      </c>
      <c r="D2213" t="s">
        <v>524</v>
      </c>
      <c r="E2213" t="s">
        <v>525</v>
      </c>
      <c r="F2213" t="s">
        <v>1851</v>
      </c>
      <c r="G2213" t="s">
        <v>32</v>
      </c>
      <c r="H2213" s="10">
        <v>38.75</v>
      </c>
      <c r="I2213" t="s">
        <v>24</v>
      </c>
    </row>
    <row r="2214" spans="1:9" x14ac:dyDescent="0.2">
      <c r="A2214" t="s">
        <v>69</v>
      </c>
      <c r="B2214" t="s">
        <v>523</v>
      </c>
      <c r="C2214" t="s">
        <v>112</v>
      </c>
      <c r="D2214" t="s">
        <v>524</v>
      </c>
      <c r="E2214" t="s">
        <v>525</v>
      </c>
      <c r="F2214" t="s">
        <v>1851</v>
      </c>
      <c r="G2214" t="s">
        <v>32</v>
      </c>
      <c r="H2214" s="10">
        <v>38.75</v>
      </c>
      <c r="I2214" t="s">
        <v>24</v>
      </c>
    </row>
    <row r="2215" spans="1:9" x14ac:dyDescent="0.2">
      <c r="A2215" t="s">
        <v>70</v>
      </c>
      <c r="B2215" t="s">
        <v>523</v>
      </c>
      <c r="C2215" t="s">
        <v>17</v>
      </c>
      <c r="D2215" t="s">
        <v>17</v>
      </c>
      <c r="F2215" t="s">
        <v>1847</v>
      </c>
      <c r="H2215" s="10">
        <v>38.75</v>
      </c>
    </row>
    <row r="2216" spans="1:9" x14ac:dyDescent="0.2">
      <c r="A2216" t="s">
        <v>71</v>
      </c>
      <c r="B2216" t="s">
        <v>523</v>
      </c>
      <c r="C2216" t="s">
        <v>112</v>
      </c>
      <c r="D2216" t="s">
        <v>524</v>
      </c>
      <c r="E2216" t="s">
        <v>525</v>
      </c>
      <c r="F2216" t="s">
        <v>1851</v>
      </c>
      <c r="G2216" t="s">
        <v>32</v>
      </c>
      <c r="H2216" s="10">
        <v>38.75</v>
      </c>
      <c r="I2216" t="s">
        <v>24</v>
      </c>
    </row>
    <row r="2217" spans="1:9" x14ac:dyDescent="0.2">
      <c r="A2217" t="s">
        <v>72</v>
      </c>
      <c r="B2217" t="s">
        <v>523</v>
      </c>
      <c r="C2217" s="5" t="s">
        <v>46</v>
      </c>
      <c r="D2217" s="5" t="s">
        <v>46</v>
      </c>
      <c r="E2217" s="5" t="s">
        <v>46</v>
      </c>
      <c r="F2217" t="s">
        <v>1848</v>
      </c>
      <c r="H2217" s="10">
        <v>18</v>
      </c>
    </row>
    <row r="2218" spans="1:9" x14ac:dyDescent="0.2">
      <c r="A2218" t="s">
        <v>72</v>
      </c>
      <c r="B2218" t="s">
        <v>523</v>
      </c>
      <c r="C2218" t="s">
        <v>112</v>
      </c>
      <c r="D2218" t="s">
        <v>524</v>
      </c>
      <c r="E2218" t="s">
        <v>525</v>
      </c>
      <c r="F2218" t="s">
        <v>1851</v>
      </c>
      <c r="G2218" t="s">
        <v>32</v>
      </c>
      <c r="H2218" s="10">
        <v>20.75</v>
      </c>
      <c r="I2218" t="s">
        <v>24</v>
      </c>
    </row>
    <row r="2219" spans="1:9" x14ac:dyDescent="0.2">
      <c r="A2219" t="s">
        <v>74</v>
      </c>
      <c r="B2219" t="s">
        <v>523</v>
      </c>
      <c r="C2219" t="s">
        <v>112</v>
      </c>
      <c r="D2219" t="s">
        <v>524</v>
      </c>
      <c r="E2219" t="s">
        <v>525</v>
      </c>
      <c r="F2219" t="s">
        <v>1851</v>
      </c>
      <c r="G2219" t="s">
        <v>32</v>
      </c>
      <c r="H2219" s="10">
        <v>38.75</v>
      </c>
      <c r="I2219" t="s">
        <v>24</v>
      </c>
    </row>
    <row r="2220" spans="1:9" x14ac:dyDescent="0.2">
      <c r="A2220" t="s">
        <v>75</v>
      </c>
      <c r="B2220" t="s">
        <v>523</v>
      </c>
      <c r="C2220" t="s">
        <v>112</v>
      </c>
      <c r="D2220" t="s">
        <v>524</v>
      </c>
      <c r="E2220" t="s">
        <v>525</v>
      </c>
      <c r="F2220" t="s">
        <v>1851</v>
      </c>
      <c r="G2220" t="s">
        <v>32</v>
      </c>
      <c r="H2220" s="10">
        <v>38.75</v>
      </c>
      <c r="I2220" t="s">
        <v>24</v>
      </c>
    </row>
    <row r="2221" spans="1:9" x14ac:dyDescent="0.2">
      <c r="A2221" t="s">
        <v>76</v>
      </c>
      <c r="B2221" t="s">
        <v>523</v>
      </c>
      <c r="C2221" t="s">
        <v>112</v>
      </c>
      <c r="D2221" t="s">
        <v>524</v>
      </c>
      <c r="E2221" t="s">
        <v>525</v>
      </c>
      <c r="F2221" t="s">
        <v>1851</v>
      </c>
      <c r="G2221" t="s">
        <v>32</v>
      </c>
      <c r="H2221" s="10">
        <v>38.75</v>
      </c>
      <c r="I2221" t="s">
        <v>24</v>
      </c>
    </row>
    <row r="2222" spans="1:9" x14ac:dyDescent="0.2">
      <c r="A2222" t="s">
        <v>77</v>
      </c>
      <c r="B2222" t="s">
        <v>523</v>
      </c>
      <c r="C2222" t="s">
        <v>112</v>
      </c>
      <c r="D2222" t="s">
        <v>524</v>
      </c>
      <c r="E2222" t="s">
        <v>525</v>
      </c>
      <c r="F2222" t="s">
        <v>1851</v>
      </c>
      <c r="G2222" t="s">
        <v>32</v>
      </c>
      <c r="H2222" s="10">
        <v>38.75</v>
      </c>
      <c r="I2222" t="s">
        <v>24</v>
      </c>
    </row>
    <row r="2223" spans="1:9" x14ac:dyDescent="0.2">
      <c r="A2223" t="s">
        <v>78</v>
      </c>
      <c r="B2223" t="s">
        <v>523</v>
      </c>
      <c r="C2223" t="s">
        <v>112</v>
      </c>
      <c r="D2223" t="s">
        <v>524</v>
      </c>
      <c r="E2223" t="s">
        <v>525</v>
      </c>
      <c r="F2223" t="s">
        <v>1851</v>
      </c>
      <c r="G2223" t="s">
        <v>32</v>
      </c>
      <c r="H2223" s="10">
        <v>38.75</v>
      </c>
      <c r="I2223" t="s">
        <v>24</v>
      </c>
    </row>
    <row r="2224" spans="1:9" x14ac:dyDescent="0.2">
      <c r="A2224" t="s">
        <v>80</v>
      </c>
      <c r="B2224" t="s">
        <v>523</v>
      </c>
      <c r="C2224" t="s">
        <v>17</v>
      </c>
      <c r="D2224" t="s">
        <v>17</v>
      </c>
      <c r="F2224" t="s">
        <v>1847</v>
      </c>
      <c r="H2224" s="10">
        <v>38.75</v>
      </c>
    </row>
    <row r="2225" spans="1:9" x14ac:dyDescent="0.2">
      <c r="A2225" t="s">
        <v>81</v>
      </c>
      <c r="B2225" t="s">
        <v>523</v>
      </c>
      <c r="C2225" t="s">
        <v>17</v>
      </c>
      <c r="D2225" t="s">
        <v>17</v>
      </c>
      <c r="F2225" t="s">
        <v>1847</v>
      </c>
      <c r="H2225" s="10">
        <v>38.75</v>
      </c>
    </row>
    <row r="2226" spans="1:9" x14ac:dyDescent="0.2">
      <c r="A2226" t="s">
        <v>82</v>
      </c>
      <c r="B2226" t="s">
        <v>523</v>
      </c>
      <c r="C2226" t="s">
        <v>112</v>
      </c>
      <c r="D2226" t="s">
        <v>524</v>
      </c>
      <c r="E2226" t="s">
        <v>525</v>
      </c>
      <c r="F2226" t="s">
        <v>1851</v>
      </c>
      <c r="G2226" t="s">
        <v>32</v>
      </c>
      <c r="H2226" s="10">
        <v>20.75</v>
      </c>
      <c r="I2226" t="s">
        <v>24</v>
      </c>
    </row>
    <row r="2227" spans="1:9" x14ac:dyDescent="0.2">
      <c r="A2227" t="s">
        <v>82</v>
      </c>
      <c r="B2227" t="s">
        <v>523</v>
      </c>
      <c r="C2227" s="5" t="s">
        <v>46</v>
      </c>
      <c r="D2227" s="5" t="s">
        <v>46</v>
      </c>
      <c r="E2227" s="5" t="s">
        <v>46</v>
      </c>
      <c r="F2227" t="s">
        <v>1848</v>
      </c>
      <c r="H2227" s="10">
        <v>18</v>
      </c>
    </row>
    <row r="2228" spans="1:9" x14ac:dyDescent="0.2">
      <c r="A2228" t="s">
        <v>83</v>
      </c>
      <c r="B2228" t="s">
        <v>523</v>
      </c>
      <c r="C2228" t="s">
        <v>112</v>
      </c>
      <c r="D2228" t="s">
        <v>524</v>
      </c>
      <c r="E2228" t="s">
        <v>525</v>
      </c>
      <c r="F2228" t="s">
        <v>1851</v>
      </c>
      <c r="G2228" t="s">
        <v>32</v>
      </c>
      <c r="H2228" s="10">
        <v>38.75</v>
      </c>
      <c r="I2228" t="s">
        <v>24</v>
      </c>
    </row>
    <row r="2229" spans="1:9" x14ac:dyDescent="0.2">
      <c r="A2229" t="s">
        <v>84</v>
      </c>
      <c r="B2229" t="s">
        <v>523</v>
      </c>
      <c r="C2229" t="s">
        <v>112</v>
      </c>
      <c r="D2229" t="s">
        <v>524</v>
      </c>
      <c r="E2229" t="s">
        <v>525</v>
      </c>
      <c r="F2229" t="s">
        <v>1851</v>
      </c>
      <c r="G2229" t="s">
        <v>32</v>
      </c>
      <c r="H2229" s="10">
        <v>38.75</v>
      </c>
      <c r="I2229" t="s">
        <v>24</v>
      </c>
    </row>
    <row r="2230" spans="1:9" x14ac:dyDescent="0.2">
      <c r="A2230" t="s">
        <v>85</v>
      </c>
      <c r="B2230" t="s">
        <v>523</v>
      </c>
      <c r="C2230" t="s">
        <v>112</v>
      </c>
      <c r="D2230" t="s">
        <v>524</v>
      </c>
      <c r="E2230" t="s">
        <v>525</v>
      </c>
      <c r="F2230" t="s">
        <v>1851</v>
      </c>
      <c r="G2230" t="s">
        <v>32</v>
      </c>
      <c r="H2230" s="10">
        <v>38.75</v>
      </c>
      <c r="I2230" t="s">
        <v>24</v>
      </c>
    </row>
    <row r="2231" spans="1:9" x14ac:dyDescent="0.2">
      <c r="A2231" t="s">
        <v>86</v>
      </c>
      <c r="B2231" t="s">
        <v>523</v>
      </c>
      <c r="C2231" t="s">
        <v>112</v>
      </c>
      <c r="D2231" t="s">
        <v>524</v>
      </c>
      <c r="E2231" t="s">
        <v>525</v>
      </c>
      <c r="F2231" t="s">
        <v>1851</v>
      </c>
      <c r="G2231" t="s">
        <v>32</v>
      </c>
      <c r="H2231" s="10">
        <v>38.75</v>
      </c>
      <c r="I2231" t="s">
        <v>24</v>
      </c>
    </row>
    <row r="2232" spans="1:9" x14ac:dyDescent="0.2">
      <c r="A2232" t="s">
        <v>87</v>
      </c>
      <c r="B2232" t="s">
        <v>523</v>
      </c>
      <c r="C2232" t="s">
        <v>112</v>
      </c>
      <c r="D2232" t="s">
        <v>524</v>
      </c>
      <c r="E2232" t="s">
        <v>525</v>
      </c>
      <c r="F2232" t="s">
        <v>1851</v>
      </c>
      <c r="G2232" t="s">
        <v>32</v>
      </c>
      <c r="H2232" s="10">
        <v>38.75</v>
      </c>
      <c r="I2232" t="s">
        <v>24</v>
      </c>
    </row>
    <row r="2233" spans="1:9" x14ac:dyDescent="0.2">
      <c r="A2233" t="s">
        <v>88</v>
      </c>
      <c r="B2233" t="s">
        <v>523</v>
      </c>
      <c r="C2233" t="s">
        <v>112</v>
      </c>
      <c r="D2233" t="s">
        <v>524</v>
      </c>
      <c r="E2233" t="s">
        <v>525</v>
      </c>
      <c r="F2233" t="s">
        <v>1851</v>
      </c>
      <c r="G2233" t="s">
        <v>32</v>
      </c>
      <c r="H2233" s="10">
        <v>38.75</v>
      </c>
      <c r="I2233" t="s">
        <v>24</v>
      </c>
    </row>
    <row r="2234" spans="1:9" x14ac:dyDescent="0.2">
      <c r="A2234" t="s">
        <v>89</v>
      </c>
      <c r="B2234" t="s">
        <v>523</v>
      </c>
      <c r="C2234" t="s">
        <v>112</v>
      </c>
      <c r="D2234" t="s">
        <v>524</v>
      </c>
      <c r="E2234" t="s">
        <v>525</v>
      </c>
      <c r="F2234" t="s">
        <v>1851</v>
      </c>
      <c r="G2234" t="s">
        <v>32</v>
      </c>
      <c r="H2234" s="10">
        <v>38.75</v>
      </c>
      <c r="I2234" t="s">
        <v>24</v>
      </c>
    </row>
    <row r="2235" spans="1:9" x14ac:dyDescent="0.2">
      <c r="A2235" t="s">
        <v>90</v>
      </c>
      <c r="B2235" t="s">
        <v>523</v>
      </c>
      <c r="C2235" t="s">
        <v>17</v>
      </c>
      <c r="D2235" t="s">
        <v>17</v>
      </c>
      <c r="F2235" t="s">
        <v>1847</v>
      </c>
      <c r="H2235" s="10">
        <v>38.75</v>
      </c>
    </row>
    <row r="2236" spans="1:9" x14ac:dyDescent="0.2">
      <c r="A2236" t="s">
        <v>91</v>
      </c>
      <c r="B2236" t="s">
        <v>523</v>
      </c>
      <c r="C2236" t="s">
        <v>17</v>
      </c>
      <c r="D2236" t="s">
        <v>17</v>
      </c>
      <c r="F2236" t="s">
        <v>1847</v>
      </c>
      <c r="H2236" s="10">
        <v>38.75</v>
      </c>
    </row>
    <row r="2237" spans="1:9" x14ac:dyDescent="0.2">
      <c r="A2237" t="s">
        <v>93</v>
      </c>
      <c r="B2237" t="s">
        <v>523</v>
      </c>
      <c r="C2237" t="s">
        <v>112</v>
      </c>
      <c r="D2237" t="s">
        <v>524</v>
      </c>
      <c r="E2237" t="s">
        <v>525</v>
      </c>
      <c r="F2237" t="s">
        <v>1851</v>
      </c>
      <c r="G2237" t="s">
        <v>32</v>
      </c>
      <c r="H2237" s="10">
        <v>38.75</v>
      </c>
      <c r="I2237" t="s">
        <v>24</v>
      </c>
    </row>
    <row r="2238" spans="1:9" x14ac:dyDescent="0.2">
      <c r="A2238" t="s">
        <v>94</v>
      </c>
      <c r="B2238" t="s">
        <v>523</v>
      </c>
      <c r="C2238" t="s">
        <v>112</v>
      </c>
      <c r="D2238" t="s">
        <v>524</v>
      </c>
      <c r="E2238" t="s">
        <v>525</v>
      </c>
      <c r="F2238" t="s">
        <v>1851</v>
      </c>
      <c r="G2238" t="s">
        <v>32</v>
      </c>
      <c r="H2238" s="10">
        <v>38.75</v>
      </c>
      <c r="I2238" t="s">
        <v>24</v>
      </c>
    </row>
    <row r="2239" spans="1:9" x14ac:dyDescent="0.2">
      <c r="A2239" t="s">
        <v>95</v>
      </c>
      <c r="B2239" t="s">
        <v>523</v>
      </c>
      <c r="C2239" t="s">
        <v>112</v>
      </c>
      <c r="D2239" t="s">
        <v>524</v>
      </c>
      <c r="E2239" t="s">
        <v>525</v>
      </c>
      <c r="F2239" t="s">
        <v>1851</v>
      </c>
      <c r="G2239" t="s">
        <v>32</v>
      </c>
      <c r="H2239" s="10">
        <v>38.75</v>
      </c>
      <c r="I2239" t="s">
        <v>24</v>
      </c>
    </row>
    <row r="2240" spans="1:9" x14ac:dyDescent="0.2">
      <c r="A2240" t="s">
        <v>96</v>
      </c>
      <c r="B2240" t="s">
        <v>523</v>
      </c>
      <c r="C2240" t="s">
        <v>112</v>
      </c>
      <c r="D2240" t="s">
        <v>524</v>
      </c>
      <c r="E2240" t="s">
        <v>525</v>
      </c>
      <c r="F2240" t="s">
        <v>1851</v>
      </c>
      <c r="G2240" t="s">
        <v>32</v>
      </c>
      <c r="H2240" s="10">
        <v>38.75</v>
      </c>
      <c r="I2240" t="s">
        <v>24</v>
      </c>
    </row>
    <row r="2241" spans="1:9" x14ac:dyDescent="0.2">
      <c r="A2241" t="s">
        <v>97</v>
      </c>
      <c r="B2241" t="s">
        <v>523</v>
      </c>
      <c r="C2241" s="5" t="s">
        <v>46</v>
      </c>
      <c r="D2241" s="5" t="s">
        <v>46</v>
      </c>
      <c r="E2241" s="5" t="s">
        <v>46</v>
      </c>
      <c r="F2241" t="s">
        <v>1848</v>
      </c>
      <c r="H2241" s="10">
        <v>12</v>
      </c>
    </row>
    <row r="2242" spans="1:9" x14ac:dyDescent="0.2">
      <c r="A2242" t="s">
        <v>97</v>
      </c>
      <c r="B2242" t="s">
        <v>523</v>
      </c>
      <c r="C2242" t="s">
        <v>112</v>
      </c>
      <c r="D2242" t="s">
        <v>524</v>
      </c>
      <c r="E2242" t="s">
        <v>525</v>
      </c>
      <c r="F2242" t="s">
        <v>1851</v>
      </c>
      <c r="G2242" t="s">
        <v>32</v>
      </c>
      <c r="H2242" s="10">
        <v>26.75</v>
      </c>
      <c r="I2242" t="s">
        <v>24</v>
      </c>
    </row>
    <row r="2243" spans="1:9" x14ac:dyDescent="0.2">
      <c r="A2243" t="s">
        <v>98</v>
      </c>
      <c r="B2243" t="s">
        <v>523</v>
      </c>
      <c r="C2243" t="s">
        <v>112</v>
      </c>
      <c r="D2243" t="s">
        <v>524</v>
      </c>
      <c r="E2243" t="s">
        <v>525</v>
      </c>
      <c r="F2243" t="s">
        <v>1851</v>
      </c>
      <c r="G2243" t="s">
        <v>32</v>
      </c>
      <c r="H2243" s="10">
        <v>38.75</v>
      </c>
      <c r="I2243" t="s">
        <v>24</v>
      </c>
    </row>
    <row r="2244" spans="1:9" x14ac:dyDescent="0.2">
      <c r="A2244" t="s">
        <v>99</v>
      </c>
      <c r="B2244" t="s">
        <v>523</v>
      </c>
      <c r="C2244" t="s">
        <v>112</v>
      </c>
      <c r="D2244" t="s">
        <v>524</v>
      </c>
      <c r="E2244" t="s">
        <v>525</v>
      </c>
      <c r="F2244" t="s">
        <v>1851</v>
      </c>
      <c r="G2244" t="s">
        <v>32</v>
      </c>
      <c r="H2244" s="10">
        <v>38.75</v>
      </c>
      <c r="I2244" t="s">
        <v>24</v>
      </c>
    </row>
    <row r="2245" spans="1:9" x14ac:dyDescent="0.2">
      <c r="A2245" t="s">
        <v>100</v>
      </c>
      <c r="B2245" t="s">
        <v>523</v>
      </c>
      <c r="C2245" t="s">
        <v>112</v>
      </c>
      <c r="D2245" t="s">
        <v>524</v>
      </c>
      <c r="E2245" t="s">
        <v>525</v>
      </c>
      <c r="F2245" t="s">
        <v>1851</v>
      </c>
      <c r="G2245" t="s">
        <v>32</v>
      </c>
      <c r="H2245" s="10">
        <v>38.75</v>
      </c>
      <c r="I2245" t="s">
        <v>24</v>
      </c>
    </row>
    <row r="2246" spans="1:9" x14ac:dyDescent="0.2">
      <c r="A2246" t="s">
        <v>101</v>
      </c>
      <c r="B2246" t="s">
        <v>523</v>
      </c>
      <c r="C2246" t="s">
        <v>112</v>
      </c>
      <c r="D2246" t="s">
        <v>524</v>
      </c>
      <c r="E2246" t="s">
        <v>525</v>
      </c>
      <c r="F2246" t="s">
        <v>1851</v>
      </c>
      <c r="G2246" t="s">
        <v>32</v>
      </c>
      <c r="H2246" s="10">
        <v>38.75</v>
      </c>
      <c r="I2246" t="s">
        <v>24</v>
      </c>
    </row>
    <row r="2247" spans="1:9" x14ac:dyDescent="0.2">
      <c r="A2247" t="s">
        <v>102</v>
      </c>
      <c r="B2247" t="s">
        <v>523</v>
      </c>
      <c r="C2247" t="s">
        <v>112</v>
      </c>
      <c r="D2247" t="s">
        <v>524</v>
      </c>
      <c r="E2247" t="s">
        <v>525</v>
      </c>
      <c r="F2247" t="s">
        <v>1851</v>
      </c>
      <c r="G2247" t="s">
        <v>32</v>
      </c>
      <c r="H2247" s="10">
        <v>38.75</v>
      </c>
      <c r="I2247" t="s">
        <v>24</v>
      </c>
    </row>
    <row r="2248" spans="1:9" x14ac:dyDescent="0.2">
      <c r="A2248" t="s">
        <v>103</v>
      </c>
      <c r="B2248" t="s">
        <v>523</v>
      </c>
      <c r="C2248" t="s">
        <v>112</v>
      </c>
      <c r="D2248" t="s">
        <v>524</v>
      </c>
      <c r="E2248" t="s">
        <v>525</v>
      </c>
      <c r="F2248" t="s">
        <v>1851</v>
      </c>
      <c r="G2248" t="s">
        <v>32</v>
      </c>
      <c r="H2248" s="10">
        <v>38.75</v>
      </c>
      <c r="I2248" t="s">
        <v>24</v>
      </c>
    </row>
    <row r="2249" spans="1:9" x14ac:dyDescent="0.2">
      <c r="A2249" t="s">
        <v>104</v>
      </c>
      <c r="B2249" t="s">
        <v>523</v>
      </c>
      <c r="C2249" t="s">
        <v>17</v>
      </c>
      <c r="D2249" t="s">
        <v>17</v>
      </c>
      <c r="F2249" t="s">
        <v>1847</v>
      </c>
      <c r="H2249" s="10">
        <v>38.75</v>
      </c>
    </row>
    <row r="2250" spans="1:9" x14ac:dyDescent="0.2">
      <c r="A2250" t="s">
        <v>105</v>
      </c>
      <c r="B2250" t="s">
        <v>523</v>
      </c>
      <c r="C2250" t="s">
        <v>112</v>
      </c>
      <c r="D2250" t="s">
        <v>524</v>
      </c>
      <c r="E2250" t="s">
        <v>525</v>
      </c>
      <c r="F2250" t="s">
        <v>1851</v>
      </c>
      <c r="G2250" t="s">
        <v>32</v>
      </c>
      <c r="H2250" s="10">
        <v>38.75</v>
      </c>
      <c r="I2250" t="s">
        <v>24</v>
      </c>
    </row>
    <row r="2251" spans="1:9" x14ac:dyDescent="0.2">
      <c r="A2251" t="s">
        <v>106</v>
      </c>
      <c r="B2251" t="s">
        <v>523</v>
      </c>
      <c r="C2251" t="s">
        <v>112</v>
      </c>
      <c r="D2251" t="s">
        <v>524</v>
      </c>
      <c r="E2251" t="s">
        <v>525</v>
      </c>
      <c r="F2251" t="s">
        <v>1851</v>
      </c>
      <c r="G2251" t="s">
        <v>32</v>
      </c>
      <c r="H2251" s="10">
        <v>38.75</v>
      </c>
      <c r="I2251" t="s">
        <v>24</v>
      </c>
    </row>
    <row r="2252" spans="1:9" x14ac:dyDescent="0.2">
      <c r="A2252" t="s">
        <v>107</v>
      </c>
      <c r="B2252" t="s">
        <v>523</v>
      </c>
      <c r="C2252" t="s">
        <v>112</v>
      </c>
      <c r="D2252" t="s">
        <v>524</v>
      </c>
      <c r="E2252" t="s">
        <v>525</v>
      </c>
      <c r="F2252" t="s">
        <v>1851</v>
      </c>
      <c r="G2252" t="s">
        <v>32</v>
      </c>
      <c r="H2252" s="10">
        <v>38.75</v>
      </c>
      <c r="I2252" t="s">
        <v>24</v>
      </c>
    </row>
    <row r="2253" spans="1:9" x14ac:dyDescent="0.2">
      <c r="A2253" t="s">
        <v>108</v>
      </c>
      <c r="B2253" t="s">
        <v>523</v>
      </c>
      <c r="C2253" t="s">
        <v>112</v>
      </c>
      <c r="D2253" t="s">
        <v>524</v>
      </c>
      <c r="E2253" t="s">
        <v>525</v>
      </c>
      <c r="F2253" t="s">
        <v>1851</v>
      </c>
      <c r="G2253" t="s">
        <v>32</v>
      </c>
      <c r="H2253" s="10">
        <v>38.75</v>
      </c>
      <c r="I2253" t="s">
        <v>24</v>
      </c>
    </row>
    <row r="2254" spans="1:9" x14ac:dyDescent="0.2">
      <c r="A2254" t="s">
        <v>109</v>
      </c>
      <c r="B2254" t="s">
        <v>523</v>
      </c>
      <c r="C2254" t="s">
        <v>17</v>
      </c>
      <c r="D2254" t="s">
        <v>17</v>
      </c>
      <c r="F2254" t="s">
        <v>1847</v>
      </c>
      <c r="H2254" s="10">
        <v>38.75</v>
      </c>
    </row>
    <row r="2255" spans="1:9" x14ac:dyDescent="0.2">
      <c r="A2255" t="s">
        <v>94</v>
      </c>
      <c r="B2255" t="s">
        <v>526</v>
      </c>
      <c r="C2255" t="s">
        <v>43</v>
      </c>
      <c r="D2255" t="s">
        <v>43</v>
      </c>
      <c r="E2255" t="s">
        <v>22</v>
      </c>
      <c r="F2255" t="s">
        <v>22</v>
      </c>
      <c r="G2255" t="s">
        <v>23</v>
      </c>
      <c r="H2255" s="10">
        <v>6</v>
      </c>
      <c r="I2255" t="s">
        <v>24</v>
      </c>
    </row>
    <row r="2256" spans="1:9" x14ac:dyDescent="0.2">
      <c r="A2256" t="s">
        <v>94</v>
      </c>
      <c r="B2256" t="s">
        <v>526</v>
      </c>
      <c r="C2256" t="s">
        <v>368</v>
      </c>
      <c r="D2256" t="s">
        <v>368</v>
      </c>
      <c r="E2256" t="s">
        <v>113</v>
      </c>
      <c r="F2256" t="s">
        <v>1851</v>
      </c>
      <c r="G2256" t="s">
        <v>23</v>
      </c>
      <c r="H2256" s="10">
        <v>2</v>
      </c>
      <c r="I2256" t="s">
        <v>114</v>
      </c>
    </row>
    <row r="2257" spans="1:11" x14ac:dyDescent="0.2">
      <c r="A2257" t="s">
        <v>94</v>
      </c>
      <c r="B2257" t="s">
        <v>526</v>
      </c>
      <c r="C2257" t="s">
        <v>117</v>
      </c>
      <c r="D2257" t="s">
        <v>117</v>
      </c>
      <c r="E2257" t="s">
        <v>27</v>
      </c>
      <c r="F2257" t="s">
        <v>27</v>
      </c>
      <c r="G2257" t="s">
        <v>23</v>
      </c>
      <c r="H2257" s="10">
        <v>6</v>
      </c>
      <c r="I2257" t="s">
        <v>24</v>
      </c>
    </row>
    <row r="2258" spans="1:11" x14ac:dyDescent="0.2">
      <c r="A2258" t="s">
        <v>94</v>
      </c>
      <c r="B2258" t="s">
        <v>526</v>
      </c>
      <c r="C2258" t="s">
        <v>73</v>
      </c>
      <c r="D2258" t="s">
        <v>73</v>
      </c>
      <c r="E2258" t="s">
        <v>45</v>
      </c>
      <c r="F2258" t="s">
        <v>1849</v>
      </c>
      <c r="G2258" t="s">
        <v>23</v>
      </c>
      <c r="H2258" s="10">
        <v>0.25</v>
      </c>
      <c r="I2258" t="s">
        <v>24</v>
      </c>
    </row>
    <row r="2259" spans="1:11" x14ac:dyDescent="0.2">
      <c r="A2259" t="s">
        <v>94</v>
      </c>
      <c r="B2259" t="s">
        <v>526</v>
      </c>
      <c r="C2259" t="s">
        <v>19</v>
      </c>
      <c r="D2259" t="s">
        <v>19</v>
      </c>
      <c r="F2259" t="s">
        <v>1848</v>
      </c>
      <c r="H2259" s="10">
        <v>2</v>
      </c>
      <c r="K2259" t="s">
        <v>527</v>
      </c>
    </row>
    <row r="2260" spans="1:11" x14ac:dyDescent="0.2">
      <c r="A2260" t="s">
        <v>94</v>
      </c>
      <c r="B2260" t="s">
        <v>526</v>
      </c>
      <c r="C2260" t="s">
        <v>279</v>
      </c>
      <c r="D2260" t="s">
        <v>279</v>
      </c>
      <c r="E2260" t="s">
        <v>45</v>
      </c>
      <c r="F2260" t="s">
        <v>1849</v>
      </c>
      <c r="G2260" t="s">
        <v>23</v>
      </c>
      <c r="H2260" s="10">
        <v>2</v>
      </c>
      <c r="I2260" t="s">
        <v>24</v>
      </c>
      <c r="K2260" t="s">
        <v>528</v>
      </c>
    </row>
    <row r="2261" spans="1:11" x14ac:dyDescent="0.2">
      <c r="A2261" t="s">
        <v>94</v>
      </c>
      <c r="B2261" t="s">
        <v>526</v>
      </c>
      <c r="C2261" t="s">
        <v>18</v>
      </c>
      <c r="D2261" t="s">
        <v>18</v>
      </c>
      <c r="F2261" t="s">
        <v>1848</v>
      </c>
      <c r="H2261" s="10">
        <v>2</v>
      </c>
    </row>
    <row r="2262" spans="1:11" x14ac:dyDescent="0.2">
      <c r="A2262" t="s">
        <v>94</v>
      </c>
      <c r="B2262" t="s">
        <v>526</v>
      </c>
      <c r="C2262" t="s">
        <v>112</v>
      </c>
      <c r="D2262" t="s">
        <v>112</v>
      </c>
      <c r="E2262" t="s">
        <v>113</v>
      </c>
      <c r="F2262" t="s">
        <v>1851</v>
      </c>
      <c r="G2262" t="s">
        <v>23</v>
      </c>
      <c r="H2262" s="10">
        <v>5</v>
      </c>
      <c r="I2262" t="s">
        <v>114</v>
      </c>
    </row>
    <row r="2263" spans="1:11" x14ac:dyDescent="0.2">
      <c r="A2263" t="s">
        <v>93</v>
      </c>
      <c r="B2263" t="s">
        <v>526</v>
      </c>
      <c r="C2263" t="s">
        <v>17</v>
      </c>
      <c r="D2263" t="s">
        <v>17</v>
      </c>
      <c r="F2263" t="s">
        <v>1847</v>
      </c>
      <c r="H2263" s="10">
        <v>4</v>
      </c>
    </row>
    <row r="2264" spans="1:11" x14ac:dyDescent="0.2">
      <c r="A2264" t="s">
        <v>93</v>
      </c>
      <c r="B2264" t="s">
        <v>526</v>
      </c>
      <c r="C2264" t="s">
        <v>117</v>
      </c>
      <c r="D2264" t="s">
        <v>117</v>
      </c>
      <c r="E2264" t="s">
        <v>27</v>
      </c>
      <c r="F2264" t="s">
        <v>27</v>
      </c>
      <c r="G2264" t="s">
        <v>23</v>
      </c>
      <c r="H2264" s="10">
        <v>2</v>
      </c>
      <c r="I2264" t="s">
        <v>24</v>
      </c>
    </row>
    <row r="2265" spans="1:11" x14ac:dyDescent="0.2">
      <c r="A2265" t="s">
        <v>93</v>
      </c>
      <c r="B2265" t="s">
        <v>526</v>
      </c>
      <c r="C2265" t="s">
        <v>279</v>
      </c>
      <c r="D2265" t="s">
        <v>279</v>
      </c>
      <c r="E2265" t="s">
        <v>45</v>
      </c>
      <c r="F2265" t="s">
        <v>1849</v>
      </c>
      <c r="G2265" t="s">
        <v>23</v>
      </c>
      <c r="H2265" s="10">
        <v>4</v>
      </c>
      <c r="I2265" t="s">
        <v>24</v>
      </c>
    </row>
    <row r="2266" spans="1:11" x14ac:dyDescent="0.2">
      <c r="A2266" t="s">
        <v>93</v>
      </c>
      <c r="B2266" t="s">
        <v>526</v>
      </c>
      <c r="C2266" t="s">
        <v>19</v>
      </c>
      <c r="D2266" t="s">
        <v>19</v>
      </c>
      <c r="F2266" t="s">
        <v>1848</v>
      </c>
      <c r="H2266" s="10">
        <v>1</v>
      </c>
    </row>
    <row r="2267" spans="1:11" x14ac:dyDescent="0.2">
      <c r="A2267" t="s">
        <v>93</v>
      </c>
      <c r="B2267" t="s">
        <v>526</v>
      </c>
      <c r="C2267" t="s">
        <v>46</v>
      </c>
      <c r="D2267" t="s">
        <v>46</v>
      </c>
      <c r="F2267" t="s">
        <v>1848</v>
      </c>
      <c r="H2267" s="10">
        <v>1</v>
      </c>
    </row>
    <row r="2268" spans="1:11" x14ac:dyDescent="0.2">
      <c r="A2268" t="s">
        <v>93</v>
      </c>
      <c r="B2268" t="s">
        <v>526</v>
      </c>
      <c r="C2268" t="s">
        <v>122</v>
      </c>
      <c r="D2268" t="s">
        <v>122</v>
      </c>
      <c r="E2268" t="s">
        <v>27</v>
      </c>
      <c r="F2268" t="s">
        <v>27</v>
      </c>
      <c r="G2268" t="s">
        <v>23</v>
      </c>
      <c r="H2268" s="10">
        <v>2</v>
      </c>
      <c r="I2268" t="s">
        <v>24</v>
      </c>
    </row>
    <row r="2269" spans="1:11" x14ac:dyDescent="0.2">
      <c r="A2269" t="s">
        <v>93</v>
      </c>
      <c r="B2269" t="s">
        <v>526</v>
      </c>
      <c r="C2269" t="s">
        <v>43</v>
      </c>
      <c r="D2269" t="s">
        <v>43</v>
      </c>
      <c r="E2269" t="s">
        <v>22</v>
      </c>
      <c r="F2269" t="s">
        <v>22</v>
      </c>
      <c r="G2269" t="s">
        <v>23</v>
      </c>
      <c r="H2269" s="10">
        <v>4</v>
      </c>
      <c r="I2269" t="s">
        <v>24</v>
      </c>
    </row>
    <row r="2270" spans="1:11" x14ac:dyDescent="0.2">
      <c r="A2270" t="s">
        <v>93</v>
      </c>
      <c r="B2270" t="s">
        <v>526</v>
      </c>
      <c r="C2270" t="s">
        <v>368</v>
      </c>
      <c r="D2270" t="s">
        <v>368</v>
      </c>
      <c r="E2270" t="s">
        <v>113</v>
      </c>
      <c r="F2270" t="s">
        <v>1851</v>
      </c>
      <c r="G2270" t="s">
        <v>23</v>
      </c>
      <c r="H2270" s="10">
        <v>4</v>
      </c>
      <c r="I2270" t="s">
        <v>114</v>
      </c>
    </row>
    <row r="2271" spans="1:11" x14ac:dyDescent="0.2">
      <c r="A2271" t="s">
        <v>93</v>
      </c>
      <c r="B2271" t="s">
        <v>526</v>
      </c>
      <c r="C2271" t="s">
        <v>117</v>
      </c>
      <c r="D2271" t="s">
        <v>117</v>
      </c>
      <c r="E2271" t="s">
        <v>27</v>
      </c>
      <c r="F2271" t="s">
        <v>27</v>
      </c>
      <c r="G2271" t="s">
        <v>23</v>
      </c>
      <c r="H2271" s="10">
        <v>2</v>
      </c>
      <c r="I2271" t="s">
        <v>24</v>
      </c>
    </row>
    <row r="2272" spans="1:11" x14ac:dyDescent="0.2">
      <c r="A2272" t="s">
        <v>105</v>
      </c>
      <c r="B2272" t="s">
        <v>526</v>
      </c>
      <c r="C2272" t="s">
        <v>117</v>
      </c>
      <c r="D2272" t="s">
        <v>117</v>
      </c>
      <c r="E2272" t="s">
        <v>27</v>
      </c>
      <c r="F2272" t="s">
        <v>27</v>
      </c>
      <c r="G2272" t="s">
        <v>23</v>
      </c>
      <c r="H2272" s="10">
        <v>5</v>
      </c>
      <c r="I2272" t="s">
        <v>24</v>
      </c>
    </row>
    <row r="2273" spans="1:11" x14ac:dyDescent="0.2">
      <c r="A2273" t="s">
        <v>105</v>
      </c>
      <c r="B2273" t="s">
        <v>526</v>
      </c>
      <c r="C2273" t="s">
        <v>279</v>
      </c>
      <c r="D2273" t="s">
        <v>279</v>
      </c>
      <c r="E2273" t="s">
        <v>45</v>
      </c>
      <c r="F2273" t="s">
        <v>1849</v>
      </c>
      <c r="G2273" t="s">
        <v>23</v>
      </c>
      <c r="H2273" s="10">
        <v>1</v>
      </c>
      <c r="I2273" t="s">
        <v>24</v>
      </c>
    </row>
    <row r="2274" spans="1:11" x14ac:dyDescent="0.2">
      <c r="A2274" t="s">
        <v>105</v>
      </c>
      <c r="B2274" t="s">
        <v>526</v>
      </c>
      <c r="C2274" t="s">
        <v>660</v>
      </c>
      <c r="D2274" t="s">
        <v>325</v>
      </c>
      <c r="E2274" t="s">
        <v>119</v>
      </c>
      <c r="F2274" t="s">
        <v>1852</v>
      </c>
      <c r="G2274" t="s">
        <v>23</v>
      </c>
      <c r="H2274" s="10">
        <v>0.5</v>
      </c>
      <c r="I2274" t="s">
        <v>120</v>
      </c>
    </row>
    <row r="2275" spans="1:11" x14ac:dyDescent="0.2">
      <c r="A2275" t="s">
        <v>105</v>
      </c>
      <c r="B2275" t="s">
        <v>526</v>
      </c>
      <c r="C2275" t="s">
        <v>18</v>
      </c>
      <c r="D2275" t="s">
        <v>18</v>
      </c>
      <c r="F2275" t="s">
        <v>1848</v>
      </c>
      <c r="H2275" s="10">
        <v>1</v>
      </c>
    </row>
    <row r="2276" spans="1:11" x14ac:dyDescent="0.2">
      <c r="A2276" t="s">
        <v>105</v>
      </c>
      <c r="B2276" t="s">
        <v>526</v>
      </c>
      <c r="C2276" t="s">
        <v>20</v>
      </c>
      <c r="D2276" t="s">
        <v>20</v>
      </c>
      <c r="F2276" t="s">
        <v>1848</v>
      </c>
      <c r="H2276" s="10">
        <v>1</v>
      </c>
    </row>
    <row r="2277" spans="1:11" x14ac:dyDescent="0.2">
      <c r="A2277" t="s">
        <v>105</v>
      </c>
      <c r="B2277" t="s">
        <v>526</v>
      </c>
      <c r="C2277" t="s">
        <v>21</v>
      </c>
      <c r="D2277" t="s">
        <v>21</v>
      </c>
      <c r="E2277" t="s">
        <v>22</v>
      </c>
      <c r="F2277" t="s">
        <v>22</v>
      </c>
      <c r="G2277" t="s">
        <v>23</v>
      </c>
      <c r="H2277" s="10">
        <v>2.5</v>
      </c>
      <c r="I2277" t="s">
        <v>24</v>
      </c>
    </row>
    <row r="2278" spans="1:11" x14ac:dyDescent="0.2">
      <c r="A2278" t="s">
        <v>105</v>
      </c>
      <c r="B2278" t="s">
        <v>526</v>
      </c>
      <c r="C2278" t="s">
        <v>117</v>
      </c>
      <c r="D2278" t="s">
        <v>117</v>
      </c>
      <c r="E2278" t="s">
        <v>27</v>
      </c>
      <c r="F2278" t="s">
        <v>27</v>
      </c>
      <c r="G2278" t="s">
        <v>23</v>
      </c>
      <c r="H2278" s="10">
        <v>3</v>
      </c>
      <c r="I2278" t="s">
        <v>24</v>
      </c>
    </row>
    <row r="2279" spans="1:11" x14ac:dyDescent="0.2">
      <c r="A2279" t="s">
        <v>105</v>
      </c>
      <c r="B2279" t="s">
        <v>526</v>
      </c>
      <c r="C2279" t="s">
        <v>371</v>
      </c>
      <c r="D2279" t="s">
        <v>371</v>
      </c>
      <c r="E2279" t="s">
        <v>45</v>
      </c>
      <c r="F2279" t="s">
        <v>1849</v>
      </c>
      <c r="G2279" t="s">
        <v>23</v>
      </c>
      <c r="H2279" s="10">
        <v>2</v>
      </c>
      <c r="I2279" t="s">
        <v>24</v>
      </c>
      <c r="K2279" t="s">
        <v>529</v>
      </c>
    </row>
    <row r="2280" spans="1:11" x14ac:dyDescent="0.2">
      <c r="A2280" t="s">
        <v>105</v>
      </c>
      <c r="B2280" t="s">
        <v>526</v>
      </c>
      <c r="C2280" t="s">
        <v>112</v>
      </c>
      <c r="D2280" t="s">
        <v>112</v>
      </c>
      <c r="E2280" t="s">
        <v>113</v>
      </c>
      <c r="F2280" t="s">
        <v>1851</v>
      </c>
      <c r="G2280" t="s">
        <v>23</v>
      </c>
      <c r="H2280" s="10">
        <v>1</v>
      </c>
      <c r="I2280" t="s">
        <v>114</v>
      </c>
      <c r="K2280" t="s">
        <v>530</v>
      </c>
    </row>
    <row r="2281" spans="1:11" x14ac:dyDescent="0.2">
      <c r="A2281" t="s">
        <v>105</v>
      </c>
      <c r="B2281" t="s">
        <v>526</v>
      </c>
      <c r="C2281" t="s">
        <v>660</v>
      </c>
      <c r="D2281" t="s">
        <v>325</v>
      </c>
      <c r="E2281" t="s">
        <v>119</v>
      </c>
      <c r="F2281" t="s">
        <v>1852</v>
      </c>
      <c r="G2281" t="s">
        <v>23</v>
      </c>
      <c r="H2281" s="10">
        <v>1.5</v>
      </c>
      <c r="I2281" t="s">
        <v>120</v>
      </c>
      <c r="K2281" t="s">
        <v>530</v>
      </c>
    </row>
    <row r="2282" spans="1:11" x14ac:dyDescent="0.2">
      <c r="A2282" t="s">
        <v>105</v>
      </c>
      <c r="B2282" t="s">
        <v>526</v>
      </c>
      <c r="C2282" t="s">
        <v>79</v>
      </c>
      <c r="D2282" t="s">
        <v>79</v>
      </c>
      <c r="F2282" t="s">
        <v>1848</v>
      </c>
      <c r="H2282" s="10">
        <v>4</v>
      </c>
      <c r="K2282" t="s">
        <v>530</v>
      </c>
    </row>
    <row r="2283" spans="1:11" x14ac:dyDescent="0.2">
      <c r="A2283" t="s">
        <v>105</v>
      </c>
      <c r="B2283" t="s">
        <v>526</v>
      </c>
      <c r="C2283" t="s">
        <v>65</v>
      </c>
      <c r="D2283" t="s">
        <v>65</v>
      </c>
      <c r="E2283" t="s">
        <v>66</v>
      </c>
      <c r="F2283" t="s">
        <v>66</v>
      </c>
      <c r="G2283" t="s">
        <v>23</v>
      </c>
      <c r="H2283" s="10">
        <v>1.5</v>
      </c>
      <c r="I2283" t="s">
        <v>24</v>
      </c>
      <c r="K2283" t="s">
        <v>531</v>
      </c>
    </row>
    <row r="2284" spans="1:11" x14ac:dyDescent="0.2">
      <c r="A2284" t="s">
        <v>105</v>
      </c>
      <c r="B2284" t="s">
        <v>526</v>
      </c>
      <c r="C2284" t="s">
        <v>18</v>
      </c>
      <c r="D2284" t="s">
        <v>18</v>
      </c>
      <c r="F2284" t="s">
        <v>1848</v>
      </c>
      <c r="H2284" s="10">
        <v>1.5</v>
      </c>
      <c r="K2284" t="s">
        <v>531</v>
      </c>
    </row>
    <row r="2285" spans="1:11" x14ac:dyDescent="0.2">
      <c r="A2285" t="s">
        <v>104</v>
      </c>
      <c r="B2285" t="s">
        <v>526</v>
      </c>
      <c r="C2285" t="s">
        <v>79</v>
      </c>
      <c r="D2285" t="s">
        <v>79</v>
      </c>
      <c r="F2285" t="s">
        <v>1848</v>
      </c>
      <c r="H2285" s="10">
        <v>8</v>
      </c>
      <c r="K2285" t="s">
        <v>532</v>
      </c>
    </row>
    <row r="2286" spans="1:11" x14ac:dyDescent="0.2">
      <c r="A2286" t="s">
        <v>104</v>
      </c>
      <c r="B2286" t="s">
        <v>526</v>
      </c>
      <c r="C2286" t="s">
        <v>79</v>
      </c>
      <c r="D2286" t="s">
        <v>79</v>
      </c>
      <c r="F2286" t="s">
        <v>1848</v>
      </c>
      <c r="H2286" s="10">
        <v>8</v>
      </c>
      <c r="K2286" t="s">
        <v>532</v>
      </c>
    </row>
    <row r="2287" spans="1:11" x14ac:dyDescent="0.2">
      <c r="A2287" t="s">
        <v>104</v>
      </c>
      <c r="B2287" t="s">
        <v>526</v>
      </c>
      <c r="C2287" t="s">
        <v>117</v>
      </c>
      <c r="D2287" t="s">
        <v>117</v>
      </c>
      <c r="E2287" t="s">
        <v>27</v>
      </c>
      <c r="F2287" t="s">
        <v>27</v>
      </c>
      <c r="G2287" t="s">
        <v>23</v>
      </c>
      <c r="H2287" s="10">
        <v>2</v>
      </c>
      <c r="I2287" t="s">
        <v>24</v>
      </c>
      <c r="K2287" t="s">
        <v>533</v>
      </c>
    </row>
    <row r="2288" spans="1:11" x14ac:dyDescent="0.2">
      <c r="A2288" t="s">
        <v>104</v>
      </c>
      <c r="B2288" t="s">
        <v>526</v>
      </c>
      <c r="C2288" t="s">
        <v>660</v>
      </c>
      <c r="D2288" t="s">
        <v>325</v>
      </c>
      <c r="E2288" t="s">
        <v>119</v>
      </c>
      <c r="F2288" t="s">
        <v>1852</v>
      </c>
      <c r="G2288" t="s">
        <v>23</v>
      </c>
      <c r="H2288" s="10">
        <v>2</v>
      </c>
      <c r="I2288" t="s">
        <v>120</v>
      </c>
    </row>
    <row r="2289" spans="1:11" x14ac:dyDescent="0.2">
      <c r="A2289" t="s">
        <v>104</v>
      </c>
      <c r="B2289" t="s">
        <v>526</v>
      </c>
      <c r="C2289" t="s">
        <v>20</v>
      </c>
      <c r="D2289" t="s">
        <v>20</v>
      </c>
      <c r="F2289" t="s">
        <v>1848</v>
      </c>
      <c r="H2289" s="10">
        <v>3</v>
      </c>
    </row>
    <row r="2290" spans="1:11" x14ac:dyDescent="0.2">
      <c r="A2290" t="s">
        <v>104</v>
      </c>
      <c r="B2290" t="s">
        <v>526</v>
      </c>
      <c r="C2290" t="s">
        <v>279</v>
      </c>
      <c r="D2290" t="s">
        <v>279</v>
      </c>
      <c r="E2290" t="s">
        <v>45</v>
      </c>
      <c r="F2290" t="s">
        <v>1849</v>
      </c>
      <c r="G2290" t="s">
        <v>23</v>
      </c>
      <c r="H2290" s="10">
        <v>3</v>
      </c>
      <c r="I2290" t="s">
        <v>24</v>
      </c>
      <c r="K2290" t="s">
        <v>534</v>
      </c>
    </row>
    <row r="2291" spans="1:11" x14ac:dyDescent="0.2">
      <c r="A2291" t="s">
        <v>104</v>
      </c>
      <c r="B2291" t="s">
        <v>526</v>
      </c>
      <c r="C2291" t="s">
        <v>112</v>
      </c>
      <c r="D2291" t="s">
        <v>112</v>
      </c>
      <c r="E2291" t="s">
        <v>113</v>
      </c>
      <c r="F2291" t="s">
        <v>1851</v>
      </c>
      <c r="G2291" t="s">
        <v>23</v>
      </c>
      <c r="H2291" s="10">
        <v>1</v>
      </c>
      <c r="I2291" t="s">
        <v>114</v>
      </c>
      <c r="K2291" t="s">
        <v>535</v>
      </c>
    </row>
    <row r="2292" spans="1:11" x14ac:dyDescent="0.2">
      <c r="A2292" t="s">
        <v>104</v>
      </c>
      <c r="B2292" t="s">
        <v>526</v>
      </c>
      <c r="C2292" t="s">
        <v>117</v>
      </c>
      <c r="D2292" t="s">
        <v>117</v>
      </c>
      <c r="E2292" t="s">
        <v>27</v>
      </c>
      <c r="F2292" t="s">
        <v>27</v>
      </c>
      <c r="G2292" t="s">
        <v>23</v>
      </c>
      <c r="H2292" s="10">
        <v>1</v>
      </c>
      <c r="I2292" t="s">
        <v>24</v>
      </c>
      <c r="K2292" t="s">
        <v>536</v>
      </c>
    </row>
    <row r="2293" spans="1:11" x14ac:dyDescent="0.2">
      <c r="A2293" t="s">
        <v>104</v>
      </c>
      <c r="B2293" t="s">
        <v>526</v>
      </c>
      <c r="C2293" t="s">
        <v>18</v>
      </c>
      <c r="D2293" t="s">
        <v>18</v>
      </c>
      <c r="F2293" t="s">
        <v>1848</v>
      </c>
      <c r="H2293" s="10">
        <v>1</v>
      </c>
    </row>
    <row r="2294" spans="1:11" x14ac:dyDescent="0.2">
      <c r="A2294" t="s">
        <v>103</v>
      </c>
      <c r="B2294" t="s">
        <v>526</v>
      </c>
      <c r="C2294" t="s">
        <v>79</v>
      </c>
      <c r="D2294" t="s">
        <v>79</v>
      </c>
      <c r="F2294" t="s">
        <v>1848</v>
      </c>
      <c r="H2294" s="10">
        <v>4</v>
      </c>
      <c r="K2294" t="s">
        <v>537</v>
      </c>
    </row>
    <row r="2295" spans="1:11" x14ac:dyDescent="0.2">
      <c r="A2295" t="s">
        <v>103</v>
      </c>
      <c r="B2295" t="s">
        <v>526</v>
      </c>
      <c r="C2295" t="s">
        <v>117</v>
      </c>
      <c r="D2295" t="s">
        <v>117</v>
      </c>
      <c r="E2295" t="s">
        <v>27</v>
      </c>
      <c r="F2295" t="s">
        <v>27</v>
      </c>
      <c r="G2295" t="s">
        <v>23</v>
      </c>
      <c r="H2295" s="10">
        <v>1</v>
      </c>
      <c r="I2295" t="s">
        <v>24</v>
      </c>
      <c r="K2295" t="s">
        <v>538</v>
      </c>
    </row>
    <row r="2296" spans="1:11" x14ac:dyDescent="0.2">
      <c r="A2296" t="s">
        <v>103</v>
      </c>
      <c r="B2296" t="s">
        <v>526</v>
      </c>
      <c r="C2296" t="s">
        <v>660</v>
      </c>
      <c r="D2296" t="s">
        <v>325</v>
      </c>
      <c r="E2296" t="s">
        <v>119</v>
      </c>
      <c r="F2296" t="s">
        <v>1852</v>
      </c>
      <c r="G2296" t="s">
        <v>23</v>
      </c>
      <c r="H2296" s="10">
        <v>2</v>
      </c>
      <c r="I2296" t="s">
        <v>120</v>
      </c>
    </row>
    <row r="2297" spans="1:11" x14ac:dyDescent="0.2">
      <c r="A2297" t="s">
        <v>103</v>
      </c>
      <c r="B2297" t="s">
        <v>526</v>
      </c>
      <c r="C2297" t="s">
        <v>279</v>
      </c>
      <c r="D2297" t="s">
        <v>279</v>
      </c>
      <c r="E2297" t="s">
        <v>45</v>
      </c>
      <c r="F2297" t="s">
        <v>1849</v>
      </c>
      <c r="G2297" t="s">
        <v>23</v>
      </c>
      <c r="H2297" s="10">
        <v>1</v>
      </c>
      <c r="I2297" t="s">
        <v>24</v>
      </c>
    </row>
    <row r="2298" spans="1:11" x14ac:dyDescent="0.2">
      <c r="A2298" t="s">
        <v>103</v>
      </c>
      <c r="B2298" t="s">
        <v>526</v>
      </c>
      <c r="C2298" t="s">
        <v>117</v>
      </c>
      <c r="D2298" t="s">
        <v>117</v>
      </c>
      <c r="E2298" t="s">
        <v>27</v>
      </c>
      <c r="F2298" t="s">
        <v>27</v>
      </c>
      <c r="G2298" t="s">
        <v>23</v>
      </c>
      <c r="H2298" s="10">
        <v>8</v>
      </c>
      <c r="I2298" t="s">
        <v>24</v>
      </c>
      <c r="K2298" t="s">
        <v>539</v>
      </c>
    </row>
    <row r="2299" spans="1:11" x14ac:dyDescent="0.2">
      <c r="A2299" t="s">
        <v>103</v>
      </c>
      <c r="B2299" t="s">
        <v>526</v>
      </c>
      <c r="C2299" t="s">
        <v>20</v>
      </c>
      <c r="D2299" t="s">
        <v>20</v>
      </c>
      <c r="F2299" t="s">
        <v>1848</v>
      </c>
      <c r="H2299" s="10">
        <v>1</v>
      </c>
    </row>
    <row r="2300" spans="1:11" x14ac:dyDescent="0.2">
      <c r="A2300" t="s">
        <v>103</v>
      </c>
      <c r="B2300" t="s">
        <v>526</v>
      </c>
      <c r="C2300" t="s">
        <v>18</v>
      </c>
      <c r="D2300" t="s">
        <v>18</v>
      </c>
      <c r="F2300" t="s">
        <v>1848</v>
      </c>
      <c r="H2300" s="10">
        <v>1</v>
      </c>
    </row>
    <row r="2301" spans="1:11" x14ac:dyDescent="0.2">
      <c r="A2301" t="s">
        <v>103</v>
      </c>
      <c r="B2301" t="s">
        <v>526</v>
      </c>
      <c r="C2301" t="s">
        <v>368</v>
      </c>
      <c r="D2301" t="s">
        <v>368</v>
      </c>
      <c r="E2301" t="s">
        <v>113</v>
      </c>
      <c r="F2301" t="s">
        <v>1851</v>
      </c>
      <c r="G2301" t="s">
        <v>23</v>
      </c>
      <c r="H2301" s="10">
        <v>6</v>
      </c>
      <c r="I2301" t="s">
        <v>114</v>
      </c>
      <c r="K2301" t="s">
        <v>540</v>
      </c>
    </row>
    <row r="2302" spans="1:11" x14ac:dyDescent="0.2">
      <c r="A2302" t="s">
        <v>103</v>
      </c>
      <c r="B2302" t="s">
        <v>526</v>
      </c>
      <c r="C2302" t="s">
        <v>112</v>
      </c>
      <c r="D2302" t="s">
        <v>112</v>
      </c>
      <c r="E2302" t="s">
        <v>113</v>
      </c>
      <c r="F2302" t="s">
        <v>1851</v>
      </c>
      <c r="G2302" t="s">
        <v>23</v>
      </c>
      <c r="H2302" s="10">
        <v>2</v>
      </c>
      <c r="I2302" t="s">
        <v>114</v>
      </c>
      <c r="K2302" t="s">
        <v>541</v>
      </c>
    </row>
    <row r="2303" spans="1:11" x14ac:dyDescent="0.2">
      <c r="A2303" t="s">
        <v>103</v>
      </c>
      <c r="B2303" t="s">
        <v>526</v>
      </c>
      <c r="C2303" t="s">
        <v>117</v>
      </c>
      <c r="D2303" t="s">
        <v>117</v>
      </c>
      <c r="E2303" t="s">
        <v>27</v>
      </c>
      <c r="F2303" t="s">
        <v>27</v>
      </c>
      <c r="G2303" t="s">
        <v>23</v>
      </c>
      <c r="H2303" s="10">
        <v>1</v>
      </c>
      <c r="I2303" t="s">
        <v>24</v>
      </c>
      <c r="K2303" t="s">
        <v>542</v>
      </c>
    </row>
    <row r="2304" spans="1:11" x14ac:dyDescent="0.2">
      <c r="A2304" t="s">
        <v>102</v>
      </c>
      <c r="B2304" t="s">
        <v>526</v>
      </c>
      <c r="C2304" t="s">
        <v>79</v>
      </c>
      <c r="D2304" t="s">
        <v>79</v>
      </c>
      <c r="F2304" t="s">
        <v>1848</v>
      </c>
      <c r="H2304" s="10">
        <v>5</v>
      </c>
      <c r="K2304" t="s">
        <v>543</v>
      </c>
    </row>
    <row r="2305" spans="1:11" x14ac:dyDescent="0.2">
      <c r="A2305" t="s">
        <v>102</v>
      </c>
      <c r="B2305" t="s">
        <v>526</v>
      </c>
      <c r="C2305" t="s">
        <v>660</v>
      </c>
      <c r="D2305" t="s">
        <v>325</v>
      </c>
      <c r="E2305" t="s">
        <v>119</v>
      </c>
      <c r="F2305" t="s">
        <v>1852</v>
      </c>
      <c r="G2305" t="s">
        <v>23</v>
      </c>
      <c r="H2305" s="10">
        <v>2</v>
      </c>
      <c r="I2305" t="s">
        <v>120</v>
      </c>
    </row>
    <row r="2306" spans="1:11" x14ac:dyDescent="0.2">
      <c r="A2306" t="s">
        <v>102</v>
      </c>
      <c r="B2306" t="s">
        <v>526</v>
      </c>
      <c r="C2306" t="s">
        <v>121</v>
      </c>
      <c r="D2306" t="s">
        <v>121</v>
      </c>
      <c r="E2306" t="s">
        <v>113</v>
      </c>
      <c r="F2306" t="s">
        <v>1851</v>
      </c>
      <c r="G2306" t="s">
        <v>23</v>
      </c>
      <c r="H2306" s="10">
        <v>1</v>
      </c>
      <c r="I2306" t="s">
        <v>114</v>
      </c>
    </row>
    <row r="2307" spans="1:11" x14ac:dyDescent="0.2">
      <c r="A2307" t="s">
        <v>102</v>
      </c>
      <c r="B2307" t="s">
        <v>526</v>
      </c>
      <c r="C2307" t="s">
        <v>43</v>
      </c>
      <c r="D2307" t="s">
        <v>43</v>
      </c>
      <c r="E2307" t="s">
        <v>22</v>
      </c>
      <c r="F2307" t="s">
        <v>22</v>
      </c>
      <c r="G2307" t="s">
        <v>23</v>
      </c>
      <c r="H2307" s="10">
        <v>1</v>
      </c>
      <c r="I2307" t="s">
        <v>24</v>
      </c>
    </row>
    <row r="2308" spans="1:11" x14ac:dyDescent="0.2">
      <c r="A2308" t="s">
        <v>102</v>
      </c>
      <c r="B2308" t="s">
        <v>526</v>
      </c>
      <c r="C2308" t="s">
        <v>20</v>
      </c>
      <c r="D2308" t="s">
        <v>20</v>
      </c>
      <c r="F2308" t="s">
        <v>1848</v>
      </c>
      <c r="H2308" s="10">
        <v>1.5</v>
      </c>
    </row>
    <row r="2309" spans="1:11" x14ac:dyDescent="0.2">
      <c r="A2309" t="s">
        <v>102</v>
      </c>
      <c r="B2309" t="s">
        <v>526</v>
      </c>
      <c r="C2309" t="s">
        <v>279</v>
      </c>
      <c r="D2309" t="s">
        <v>279</v>
      </c>
      <c r="E2309" t="s">
        <v>45</v>
      </c>
      <c r="F2309" t="s">
        <v>1849</v>
      </c>
      <c r="G2309" t="s">
        <v>23</v>
      </c>
      <c r="H2309" s="10">
        <v>3</v>
      </c>
      <c r="I2309" t="s">
        <v>24</v>
      </c>
      <c r="K2309" t="s">
        <v>544</v>
      </c>
    </row>
    <row r="2310" spans="1:11" x14ac:dyDescent="0.2">
      <c r="A2310" t="s">
        <v>102</v>
      </c>
      <c r="B2310" t="s">
        <v>526</v>
      </c>
      <c r="C2310" t="s">
        <v>112</v>
      </c>
      <c r="D2310" t="s">
        <v>112</v>
      </c>
      <c r="E2310" t="s">
        <v>113</v>
      </c>
      <c r="F2310" t="s">
        <v>1851</v>
      </c>
      <c r="G2310" t="s">
        <v>23</v>
      </c>
      <c r="H2310" s="10">
        <v>3</v>
      </c>
      <c r="I2310" t="s">
        <v>114</v>
      </c>
      <c r="K2310" t="s">
        <v>530</v>
      </c>
    </row>
    <row r="2311" spans="1:11" x14ac:dyDescent="0.2">
      <c r="A2311" t="s">
        <v>102</v>
      </c>
      <c r="B2311" t="s">
        <v>526</v>
      </c>
      <c r="C2311" t="s">
        <v>368</v>
      </c>
      <c r="D2311" t="s">
        <v>368</v>
      </c>
      <c r="E2311" t="s">
        <v>113</v>
      </c>
      <c r="F2311" t="s">
        <v>1851</v>
      </c>
      <c r="G2311" t="s">
        <v>23</v>
      </c>
      <c r="H2311" s="10">
        <v>3</v>
      </c>
      <c r="I2311" t="s">
        <v>114</v>
      </c>
      <c r="K2311" t="s">
        <v>545</v>
      </c>
    </row>
    <row r="2312" spans="1:11" x14ac:dyDescent="0.2">
      <c r="A2312" t="s">
        <v>102</v>
      </c>
      <c r="B2312" t="s">
        <v>526</v>
      </c>
      <c r="C2312" t="s">
        <v>18</v>
      </c>
      <c r="D2312" t="s">
        <v>18</v>
      </c>
      <c r="F2312" t="s">
        <v>1848</v>
      </c>
      <c r="H2312" s="10">
        <v>2</v>
      </c>
    </row>
    <row r="2313" spans="1:11" x14ac:dyDescent="0.2">
      <c r="A2313" t="s">
        <v>102</v>
      </c>
      <c r="B2313" t="s">
        <v>526</v>
      </c>
      <c r="C2313" t="s">
        <v>65</v>
      </c>
      <c r="D2313" t="s">
        <v>65</v>
      </c>
      <c r="E2313" t="s">
        <v>66</v>
      </c>
      <c r="F2313" t="s">
        <v>66</v>
      </c>
      <c r="G2313" t="s">
        <v>23</v>
      </c>
      <c r="H2313" s="10">
        <v>0.5</v>
      </c>
      <c r="I2313" t="s">
        <v>24</v>
      </c>
    </row>
    <row r="2314" spans="1:11" x14ac:dyDescent="0.2">
      <c r="A2314" t="s">
        <v>101</v>
      </c>
      <c r="B2314" t="s">
        <v>526</v>
      </c>
      <c r="C2314" t="s">
        <v>17</v>
      </c>
      <c r="D2314" t="s">
        <v>17</v>
      </c>
      <c r="F2314" t="s">
        <v>1847</v>
      </c>
      <c r="H2314" s="10">
        <v>28</v>
      </c>
    </row>
    <row r="2315" spans="1:11" x14ac:dyDescent="0.2">
      <c r="A2315" t="s">
        <v>87</v>
      </c>
      <c r="B2315" t="s">
        <v>526</v>
      </c>
      <c r="C2315" t="s">
        <v>17</v>
      </c>
      <c r="D2315" t="s">
        <v>17</v>
      </c>
      <c r="F2315" t="s">
        <v>1847</v>
      </c>
      <c r="H2315" s="10">
        <v>32</v>
      </c>
    </row>
    <row r="2316" spans="1:11" x14ac:dyDescent="0.2">
      <c r="A2316" t="s">
        <v>88</v>
      </c>
      <c r="B2316" t="s">
        <v>526</v>
      </c>
      <c r="C2316" t="s">
        <v>17</v>
      </c>
      <c r="D2316" t="s">
        <v>17</v>
      </c>
      <c r="F2316" t="s">
        <v>1847</v>
      </c>
      <c r="H2316" s="10">
        <v>32</v>
      </c>
    </row>
    <row r="2317" spans="1:11" x14ac:dyDescent="0.2">
      <c r="A2317" t="s">
        <v>89</v>
      </c>
      <c r="B2317" t="s">
        <v>526</v>
      </c>
      <c r="C2317" t="s">
        <v>17</v>
      </c>
      <c r="D2317" t="s">
        <v>17</v>
      </c>
      <c r="F2317" t="s">
        <v>1847</v>
      </c>
      <c r="H2317" s="10">
        <v>32</v>
      </c>
    </row>
    <row r="2318" spans="1:11" x14ac:dyDescent="0.2">
      <c r="A2318" t="s">
        <v>90</v>
      </c>
      <c r="B2318" t="s">
        <v>526</v>
      </c>
      <c r="C2318" t="s">
        <v>17</v>
      </c>
      <c r="D2318" t="s">
        <v>17</v>
      </c>
      <c r="F2318" t="s">
        <v>1847</v>
      </c>
      <c r="H2318" s="10">
        <v>32</v>
      </c>
    </row>
    <row r="2319" spans="1:11" x14ac:dyDescent="0.2">
      <c r="A2319" t="s">
        <v>109</v>
      </c>
      <c r="B2319" t="s">
        <v>526</v>
      </c>
      <c r="C2319" t="s">
        <v>17</v>
      </c>
      <c r="D2319" t="s">
        <v>17</v>
      </c>
      <c r="F2319" t="s">
        <v>1847</v>
      </c>
      <c r="H2319" s="10">
        <v>32</v>
      </c>
    </row>
    <row r="2320" spans="1:11" x14ac:dyDescent="0.2">
      <c r="A2320" t="s">
        <v>108</v>
      </c>
      <c r="B2320" t="s">
        <v>526</v>
      </c>
      <c r="C2320" t="s">
        <v>17</v>
      </c>
      <c r="D2320" t="s">
        <v>17</v>
      </c>
      <c r="F2320" t="s">
        <v>1847</v>
      </c>
      <c r="H2320" s="10">
        <v>8</v>
      </c>
      <c r="K2320" t="s">
        <v>546</v>
      </c>
    </row>
    <row r="2321" spans="1:11" x14ac:dyDescent="0.2">
      <c r="A2321" t="s">
        <v>108</v>
      </c>
      <c r="B2321" t="s">
        <v>526</v>
      </c>
      <c r="C2321" t="s">
        <v>18</v>
      </c>
      <c r="D2321" t="s">
        <v>18</v>
      </c>
      <c r="F2321" t="s">
        <v>1848</v>
      </c>
      <c r="H2321" s="10">
        <v>4</v>
      </c>
    </row>
    <row r="2322" spans="1:11" x14ac:dyDescent="0.2">
      <c r="A2322" t="s">
        <v>108</v>
      </c>
      <c r="B2322" t="s">
        <v>526</v>
      </c>
      <c r="C2322" t="s">
        <v>215</v>
      </c>
      <c r="D2322" t="s">
        <v>215</v>
      </c>
      <c r="E2322" t="s">
        <v>216</v>
      </c>
      <c r="F2322" t="s">
        <v>1850</v>
      </c>
      <c r="G2322" t="s">
        <v>32</v>
      </c>
      <c r="H2322" s="10">
        <v>3</v>
      </c>
      <c r="I2322" t="s">
        <v>217</v>
      </c>
      <c r="K2322" t="s">
        <v>547</v>
      </c>
    </row>
    <row r="2323" spans="1:11" x14ac:dyDescent="0.2">
      <c r="A2323" t="s">
        <v>108</v>
      </c>
      <c r="B2323" t="s">
        <v>526</v>
      </c>
      <c r="C2323" t="s">
        <v>368</v>
      </c>
      <c r="D2323" t="s">
        <v>368</v>
      </c>
      <c r="E2323" t="s">
        <v>113</v>
      </c>
      <c r="F2323" t="s">
        <v>1851</v>
      </c>
      <c r="G2323" t="s">
        <v>23</v>
      </c>
      <c r="H2323" s="10">
        <v>2</v>
      </c>
      <c r="I2323" t="s">
        <v>114</v>
      </c>
      <c r="K2323" t="s">
        <v>547</v>
      </c>
    </row>
    <row r="2324" spans="1:11" x14ac:dyDescent="0.2">
      <c r="A2324" t="s">
        <v>108</v>
      </c>
      <c r="B2324" t="s">
        <v>526</v>
      </c>
      <c r="C2324" t="s">
        <v>43</v>
      </c>
      <c r="D2324" t="s">
        <v>43</v>
      </c>
      <c r="E2324" t="s">
        <v>22</v>
      </c>
      <c r="F2324" t="s">
        <v>22</v>
      </c>
      <c r="G2324" t="s">
        <v>23</v>
      </c>
      <c r="H2324" s="10">
        <v>4</v>
      </c>
      <c r="I2324" t="s">
        <v>24</v>
      </c>
      <c r="K2324" t="s">
        <v>547</v>
      </c>
    </row>
    <row r="2325" spans="1:11" x14ac:dyDescent="0.2">
      <c r="A2325" t="s">
        <v>108</v>
      </c>
      <c r="B2325" t="s">
        <v>526</v>
      </c>
      <c r="C2325" t="s">
        <v>17</v>
      </c>
      <c r="D2325" t="s">
        <v>17</v>
      </c>
      <c r="F2325" t="s">
        <v>1847</v>
      </c>
      <c r="H2325" s="10">
        <v>8</v>
      </c>
    </row>
    <row r="2326" spans="1:11" x14ac:dyDescent="0.2">
      <c r="A2326" t="s">
        <v>108</v>
      </c>
      <c r="B2326" t="s">
        <v>526</v>
      </c>
      <c r="C2326" t="s">
        <v>20</v>
      </c>
      <c r="D2326" t="s">
        <v>20</v>
      </c>
      <c r="F2326" t="s">
        <v>1848</v>
      </c>
      <c r="H2326" s="10">
        <v>1</v>
      </c>
    </row>
    <row r="2327" spans="1:11" x14ac:dyDescent="0.2">
      <c r="A2327" t="s">
        <v>108</v>
      </c>
      <c r="B2327" t="s">
        <v>526</v>
      </c>
      <c r="C2327" t="s">
        <v>117</v>
      </c>
      <c r="D2327" t="s">
        <v>117</v>
      </c>
      <c r="E2327" t="s">
        <v>27</v>
      </c>
      <c r="F2327" t="s">
        <v>27</v>
      </c>
      <c r="G2327" t="s">
        <v>23</v>
      </c>
      <c r="H2327" s="10">
        <v>2</v>
      </c>
      <c r="I2327" t="s">
        <v>24</v>
      </c>
    </row>
    <row r="2328" spans="1:11" x14ac:dyDescent="0.2">
      <c r="A2328" t="s">
        <v>107</v>
      </c>
      <c r="B2328" t="s">
        <v>526</v>
      </c>
      <c r="C2328" t="s">
        <v>46</v>
      </c>
      <c r="D2328" t="s">
        <v>46</v>
      </c>
      <c r="F2328" t="s">
        <v>1848</v>
      </c>
      <c r="H2328" s="10">
        <v>16</v>
      </c>
    </row>
    <row r="2329" spans="1:11" x14ac:dyDescent="0.2">
      <c r="A2329" t="s">
        <v>107</v>
      </c>
      <c r="B2329" t="s">
        <v>526</v>
      </c>
      <c r="C2329" t="s">
        <v>43</v>
      </c>
      <c r="D2329" t="s">
        <v>43</v>
      </c>
      <c r="E2329" t="s">
        <v>22</v>
      </c>
      <c r="F2329" t="s">
        <v>22</v>
      </c>
      <c r="G2329" t="s">
        <v>23</v>
      </c>
      <c r="H2329" s="10">
        <v>4</v>
      </c>
      <c r="I2329" t="s">
        <v>24</v>
      </c>
    </row>
    <row r="2330" spans="1:11" x14ac:dyDescent="0.2">
      <c r="A2330" t="s">
        <v>107</v>
      </c>
      <c r="B2330" t="s">
        <v>526</v>
      </c>
      <c r="C2330" t="s">
        <v>46</v>
      </c>
      <c r="D2330" t="s">
        <v>46</v>
      </c>
      <c r="F2330" t="s">
        <v>1848</v>
      </c>
      <c r="H2330" s="10">
        <v>4</v>
      </c>
      <c r="K2330" t="s">
        <v>537</v>
      </c>
    </row>
    <row r="2331" spans="1:11" x14ac:dyDescent="0.2">
      <c r="A2331" t="s">
        <v>107</v>
      </c>
      <c r="B2331" t="s">
        <v>526</v>
      </c>
      <c r="C2331" t="s">
        <v>117</v>
      </c>
      <c r="D2331" t="s">
        <v>117</v>
      </c>
      <c r="E2331" t="s">
        <v>27</v>
      </c>
      <c r="F2331" t="s">
        <v>27</v>
      </c>
      <c r="G2331" t="s">
        <v>23</v>
      </c>
      <c r="H2331" s="10">
        <v>2</v>
      </c>
      <c r="I2331" t="s">
        <v>24</v>
      </c>
    </row>
    <row r="2332" spans="1:11" x14ac:dyDescent="0.2">
      <c r="A2332" t="s">
        <v>107</v>
      </c>
      <c r="B2332" t="s">
        <v>526</v>
      </c>
      <c r="C2332" t="s">
        <v>43</v>
      </c>
      <c r="D2332" t="s">
        <v>43</v>
      </c>
      <c r="E2332" t="s">
        <v>22</v>
      </c>
      <c r="F2332" t="s">
        <v>22</v>
      </c>
      <c r="G2332" t="s">
        <v>23</v>
      </c>
      <c r="H2332" s="10">
        <v>2</v>
      </c>
      <c r="I2332" t="s">
        <v>24</v>
      </c>
    </row>
    <row r="2333" spans="1:11" x14ac:dyDescent="0.2">
      <c r="A2333" t="s">
        <v>107</v>
      </c>
      <c r="B2333" t="s">
        <v>526</v>
      </c>
      <c r="C2333" t="s">
        <v>18</v>
      </c>
      <c r="D2333" t="s">
        <v>18</v>
      </c>
      <c r="F2333" t="s">
        <v>1848</v>
      </c>
      <c r="H2333" s="10">
        <v>2</v>
      </c>
    </row>
    <row r="2334" spans="1:11" x14ac:dyDescent="0.2">
      <c r="A2334" t="s">
        <v>106</v>
      </c>
      <c r="B2334" t="s">
        <v>526</v>
      </c>
      <c r="C2334" t="s">
        <v>18</v>
      </c>
      <c r="D2334" t="s">
        <v>18</v>
      </c>
      <c r="F2334" t="s">
        <v>1848</v>
      </c>
      <c r="H2334" s="10">
        <v>3</v>
      </c>
    </row>
    <row r="2335" spans="1:11" x14ac:dyDescent="0.2">
      <c r="A2335" t="s">
        <v>106</v>
      </c>
      <c r="B2335" t="s">
        <v>526</v>
      </c>
      <c r="C2335" t="s">
        <v>20</v>
      </c>
      <c r="D2335" t="s">
        <v>20</v>
      </c>
      <c r="F2335" t="s">
        <v>1848</v>
      </c>
      <c r="H2335" s="10">
        <v>1</v>
      </c>
    </row>
    <row r="2336" spans="1:11" x14ac:dyDescent="0.2">
      <c r="A2336" t="s">
        <v>106</v>
      </c>
      <c r="B2336" t="s">
        <v>526</v>
      </c>
      <c r="C2336" t="s">
        <v>43</v>
      </c>
      <c r="D2336" t="s">
        <v>43</v>
      </c>
      <c r="E2336" t="s">
        <v>22</v>
      </c>
      <c r="F2336" t="s">
        <v>22</v>
      </c>
      <c r="G2336" t="s">
        <v>23</v>
      </c>
      <c r="H2336" s="10">
        <v>2</v>
      </c>
      <c r="I2336" t="s">
        <v>24</v>
      </c>
    </row>
    <row r="2337" spans="1:11" x14ac:dyDescent="0.2">
      <c r="A2337" t="s">
        <v>106</v>
      </c>
      <c r="B2337" t="s">
        <v>526</v>
      </c>
      <c r="C2337" t="s">
        <v>117</v>
      </c>
      <c r="D2337" t="s">
        <v>117</v>
      </c>
      <c r="E2337" t="s">
        <v>27</v>
      </c>
      <c r="F2337" t="s">
        <v>27</v>
      </c>
      <c r="G2337" t="s">
        <v>23</v>
      </c>
      <c r="H2337" s="10">
        <v>3</v>
      </c>
      <c r="I2337" t="s">
        <v>24</v>
      </c>
    </row>
    <row r="2338" spans="1:11" x14ac:dyDescent="0.2">
      <c r="A2338" t="s">
        <v>106</v>
      </c>
      <c r="B2338" t="s">
        <v>526</v>
      </c>
      <c r="C2338" t="s">
        <v>117</v>
      </c>
      <c r="D2338" t="s">
        <v>117</v>
      </c>
      <c r="E2338" t="s">
        <v>27</v>
      </c>
      <c r="F2338" t="s">
        <v>27</v>
      </c>
      <c r="G2338" t="s">
        <v>23</v>
      </c>
      <c r="H2338" s="10">
        <v>3</v>
      </c>
      <c r="I2338" t="s">
        <v>24</v>
      </c>
    </row>
    <row r="2339" spans="1:11" x14ac:dyDescent="0.2">
      <c r="A2339" t="s">
        <v>106</v>
      </c>
      <c r="B2339" t="s">
        <v>526</v>
      </c>
      <c r="C2339" t="s">
        <v>46</v>
      </c>
      <c r="D2339" t="s">
        <v>46</v>
      </c>
      <c r="F2339" t="s">
        <v>1848</v>
      </c>
      <c r="H2339" s="10">
        <v>4</v>
      </c>
      <c r="K2339" t="s">
        <v>537</v>
      </c>
    </row>
    <row r="2340" spans="1:11" x14ac:dyDescent="0.2">
      <c r="A2340" t="s">
        <v>106</v>
      </c>
      <c r="B2340" t="s">
        <v>526</v>
      </c>
      <c r="C2340" t="s">
        <v>20</v>
      </c>
      <c r="D2340" t="s">
        <v>20</v>
      </c>
      <c r="F2340" t="s">
        <v>1848</v>
      </c>
      <c r="H2340" s="10">
        <v>4</v>
      </c>
    </row>
    <row r="2341" spans="1:11" x14ac:dyDescent="0.2">
      <c r="A2341" t="s">
        <v>106</v>
      </c>
      <c r="B2341" t="s">
        <v>526</v>
      </c>
      <c r="C2341" t="s">
        <v>117</v>
      </c>
      <c r="D2341" t="s">
        <v>117</v>
      </c>
      <c r="E2341" t="s">
        <v>27</v>
      </c>
      <c r="F2341" t="s">
        <v>27</v>
      </c>
      <c r="G2341" t="s">
        <v>23</v>
      </c>
      <c r="H2341" s="10">
        <v>4</v>
      </c>
      <c r="I2341" t="s">
        <v>24</v>
      </c>
    </row>
    <row r="2342" spans="1:11" x14ac:dyDescent="0.2">
      <c r="A2342" t="s">
        <v>106</v>
      </c>
      <c r="B2342" t="s">
        <v>526</v>
      </c>
      <c r="C2342" t="s">
        <v>118</v>
      </c>
      <c r="D2342" t="s">
        <v>118</v>
      </c>
      <c r="E2342" t="s">
        <v>119</v>
      </c>
      <c r="F2342" t="s">
        <v>1852</v>
      </c>
      <c r="G2342" t="s">
        <v>23</v>
      </c>
      <c r="H2342" s="10">
        <v>2</v>
      </c>
      <c r="I2342" t="s">
        <v>120</v>
      </c>
    </row>
    <row r="2343" spans="1:11" x14ac:dyDescent="0.2">
      <c r="A2343" t="s">
        <v>100</v>
      </c>
      <c r="B2343" t="s">
        <v>526</v>
      </c>
      <c r="C2343" t="s">
        <v>46</v>
      </c>
      <c r="D2343" t="s">
        <v>46</v>
      </c>
      <c r="F2343" t="s">
        <v>1848</v>
      </c>
      <c r="H2343" s="10">
        <v>3</v>
      </c>
    </row>
    <row r="2344" spans="1:11" x14ac:dyDescent="0.2">
      <c r="A2344" t="s">
        <v>100</v>
      </c>
      <c r="B2344" t="s">
        <v>526</v>
      </c>
      <c r="C2344" t="s">
        <v>153</v>
      </c>
      <c r="D2344" t="s">
        <v>153</v>
      </c>
      <c r="E2344" t="s">
        <v>154</v>
      </c>
      <c r="F2344" t="s">
        <v>1850</v>
      </c>
      <c r="G2344" t="s">
        <v>145</v>
      </c>
      <c r="H2344" s="10">
        <v>1.5</v>
      </c>
      <c r="I2344" t="s">
        <v>24</v>
      </c>
      <c r="K2344" t="s">
        <v>548</v>
      </c>
    </row>
    <row r="2345" spans="1:11" x14ac:dyDescent="0.2">
      <c r="A2345" t="s">
        <v>100</v>
      </c>
      <c r="B2345" t="s">
        <v>526</v>
      </c>
      <c r="C2345" t="s">
        <v>46</v>
      </c>
      <c r="D2345" t="s">
        <v>46</v>
      </c>
      <c r="F2345" t="s">
        <v>1848</v>
      </c>
      <c r="H2345" s="10">
        <v>4</v>
      </c>
      <c r="K2345" t="s">
        <v>537</v>
      </c>
    </row>
    <row r="2346" spans="1:11" x14ac:dyDescent="0.2">
      <c r="A2346" t="s">
        <v>100</v>
      </c>
      <c r="B2346" t="s">
        <v>526</v>
      </c>
      <c r="C2346" t="s">
        <v>43</v>
      </c>
      <c r="D2346" t="s">
        <v>43</v>
      </c>
      <c r="E2346" t="s">
        <v>22</v>
      </c>
      <c r="F2346" t="s">
        <v>22</v>
      </c>
      <c r="G2346" t="s">
        <v>23</v>
      </c>
      <c r="H2346" s="10">
        <v>4</v>
      </c>
      <c r="I2346" t="s">
        <v>24</v>
      </c>
    </row>
    <row r="2347" spans="1:11" x14ac:dyDescent="0.2">
      <c r="A2347" t="s">
        <v>100</v>
      </c>
      <c r="B2347" t="s">
        <v>526</v>
      </c>
      <c r="C2347" t="s">
        <v>368</v>
      </c>
      <c r="D2347" t="s">
        <v>368</v>
      </c>
      <c r="E2347" t="s">
        <v>113</v>
      </c>
      <c r="F2347" t="s">
        <v>1851</v>
      </c>
      <c r="G2347" t="s">
        <v>23</v>
      </c>
      <c r="H2347" s="10">
        <v>10</v>
      </c>
      <c r="I2347" t="s">
        <v>114</v>
      </c>
    </row>
    <row r="2348" spans="1:11" x14ac:dyDescent="0.2">
      <c r="A2348" t="s">
        <v>100</v>
      </c>
      <c r="B2348" t="s">
        <v>526</v>
      </c>
      <c r="C2348" t="s">
        <v>112</v>
      </c>
      <c r="D2348" t="s">
        <v>112</v>
      </c>
      <c r="E2348" t="s">
        <v>113</v>
      </c>
      <c r="F2348" t="s">
        <v>1851</v>
      </c>
      <c r="G2348" t="s">
        <v>23</v>
      </c>
      <c r="H2348" s="10">
        <v>3</v>
      </c>
      <c r="I2348" t="s">
        <v>114</v>
      </c>
      <c r="K2348" t="s">
        <v>549</v>
      </c>
    </row>
    <row r="2349" spans="1:11" x14ac:dyDescent="0.2">
      <c r="A2349" t="s">
        <v>100</v>
      </c>
      <c r="B2349" t="s">
        <v>526</v>
      </c>
      <c r="C2349" t="s">
        <v>18</v>
      </c>
      <c r="D2349" t="s">
        <v>18</v>
      </c>
      <c r="F2349" t="s">
        <v>1848</v>
      </c>
      <c r="H2349" s="10">
        <v>2</v>
      </c>
    </row>
    <row r="2350" spans="1:11" x14ac:dyDescent="0.2">
      <c r="A2350" t="s">
        <v>99</v>
      </c>
      <c r="B2350" t="s">
        <v>526</v>
      </c>
      <c r="C2350" t="s">
        <v>46</v>
      </c>
      <c r="D2350" t="s">
        <v>46</v>
      </c>
      <c r="F2350" t="s">
        <v>1848</v>
      </c>
      <c r="H2350" s="10">
        <v>16</v>
      </c>
    </row>
    <row r="2351" spans="1:11" x14ac:dyDescent="0.2">
      <c r="A2351" t="s">
        <v>99</v>
      </c>
      <c r="B2351" t="s">
        <v>526</v>
      </c>
      <c r="C2351" t="s">
        <v>368</v>
      </c>
      <c r="D2351" t="s">
        <v>368</v>
      </c>
      <c r="E2351" t="s">
        <v>113</v>
      </c>
      <c r="F2351" t="s">
        <v>1851</v>
      </c>
      <c r="G2351" t="s">
        <v>23</v>
      </c>
      <c r="H2351" s="10">
        <v>4</v>
      </c>
      <c r="I2351" t="s">
        <v>114</v>
      </c>
    </row>
    <row r="2352" spans="1:11" x14ac:dyDescent="0.2">
      <c r="A2352" t="s">
        <v>99</v>
      </c>
      <c r="B2352" t="s">
        <v>526</v>
      </c>
      <c r="C2352" t="s">
        <v>46</v>
      </c>
      <c r="D2352" t="s">
        <v>46</v>
      </c>
      <c r="F2352" t="s">
        <v>1848</v>
      </c>
      <c r="H2352" s="10">
        <v>4</v>
      </c>
      <c r="K2352" t="s">
        <v>537</v>
      </c>
    </row>
    <row r="2353" spans="1:9" x14ac:dyDescent="0.2">
      <c r="A2353" t="s">
        <v>99</v>
      </c>
      <c r="B2353" t="s">
        <v>526</v>
      </c>
      <c r="C2353" t="s">
        <v>215</v>
      </c>
      <c r="D2353" t="s">
        <v>215</v>
      </c>
      <c r="E2353" t="s">
        <v>216</v>
      </c>
      <c r="F2353" t="s">
        <v>1850</v>
      </c>
      <c r="G2353" t="s">
        <v>32</v>
      </c>
      <c r="H2353" s="10">
        <v>4</v>
      </c>
      <c r="I2353" t="s">
        <v>217</v>
      </c>
    </row>
    <row r="2354" spans="1:9" x14ac:dyDescent="0.2">
      <c r="A2354" t="s">
        <v>99</v>
      </c>
      <c r="B2354" t="s">
        <v>526</v>
      </c>
      <c r="C2354" t="s">
        <v>368</v>
      </c>
      <c r="D2354" t="s">
        <v>368</v>
      </c>
      <c r="E2354" t="s">
        <v>113</v>
      </c>
      <c r="F2354" t="s">
        <v>1851</v>
      </c>
      <c r="G2354" t="s">
        <v>23</v>
      </c>
      <c r="H2354" s="10">
        <v>2</v>
      </c>
      <c r="I2354" t="s">
        <v>114</v>
      </c>
    </row>
    <row r="2355" spans="1:9" x14ac:dyDescent="0.2">
      <c r="A2355" t="s">
        <v>99</v>
      </c>
      <c r="B2355" t="s">
        <v>526</v>
      </c>
      <c r="C2355" t="s">
        <v>43</v>
      </c>
      <c r="D2355" t="s">
        <v>43</v>
      </c>
      <c r="E2355" t="s">
        <v>22</v>
      </c>
      <c r="F2355" t="s">
        <v>22</v>
      </c>
      <c r="G2355" t="s">
        <v>23</v>
      </c>
      <c r="H2355" s="10">
        <v>2</v>
      </c>
      <c r="I2355" t="s">
        <v>24</v>
      </c>
    </row>
    <row r="2356" spans="1:9" x14ac:dyDescent="0.2">
      <c r="A2356" t="s">
        <v>99</v>
      </c>
      <c r="B2356" t="s">
        <v>526</v>
      </c>
      <c r="C2356" t="s">
        <v>117</v>
      </c>
      <c r="D2356" t="s">
        <v>117</v>
      </c>
      <c r="E2356" t="s">
        <v>27</v>
      </c>
      <c r="F2356" t="s">
        <v>27</v>
      </c>
      <c r="G2356" t="s">
        <v>23</v>
      </c>
      <c r="H2356" s="10">
        <v>2</v>
      </c>
      <c r="I2356" t="s">
        <v>24</v>
      </c>
    </row>
    <row r="2357" spans="1:9" x14ac:dyDescent="0.2">
      <c r="A2357" t="s">
        <v>99</v>
      </c>
      <c r="B2357" t="s">
        <v>526</v>
      </c>
      <c r="C2357" t="s">
        <v>18</v>
      </c>
      <c r="D2357" t="s">
        <v>18</v>
      </c>
      <c r="F2357" t="s">
        <v>1848</v>
      </c>
      <c r="H2357" s="10">
        <v>2</v>
      </c>
    </row>
    <row r="2358" spans="1:9" x14ac:dyDescent="0.2">
      <c r="A2358" t="s">
        <v>14</v>
      </c>
      <c r="B2358" t="s">
        <v>526</v>
      </c>
      <c r="C2358" t="s">
        <v>116</v>
      </c>
      <c r="D2358" t="s">
        <v>116</v>
      </c>
      <c r="F2358" t="s">
        <v>1847</v>
      </c>
      <c r="H2358" s="10">
        <v>31</v>
      </c>
    </row>
    <row r="2359" spans="1:9" x14ac:dyDescent="0.2">
      <c r="A2359" t="s">
        <v>36</v>
      </c>
      <c r="B2359" t="s">
        <v>526</v>
      </c>
      <c r="C2359" t="s">
        <v>46</v>
      </c>
      <c r="D2359" t="s">
        <v>46</v>
      </c>
      <c r="F2359" t="s">
        <v>1848</v>
      </c>
      <c r="H2359" s="10">
        <v>4</v>
      </c>
    </row>
    <row r="2360" spans="1:9" x14ac:dyDescent="0.2">
      <c r="A2360" t="s">
        <v>36</v>
      </c>
      <c r="B2360" t="s">
        <v>526</v>
      </c>
      <c r="C2360" t="s">
        <v>20</v>
      </c>
      <c r="D2360" t="s">
        <v>20</v>
      </c>
      <c r="F2360" t="s">
        <v>1848</v>
      </c>
      <c r="H2360" s="10">
        <v>4</v>
      </c>
    </row>
    <row r="2361" spans="1:9" x14ac:dyDescent="0.2">
      <c r="A2361" t="s">
        <v>36</v>
      </c>
      <c r="B2361" t="s">
        <v>526</v>
      </c>
      <c r="C2361" t="s">
        <v>43</v>
      </c>
      <c r="D2361" t="s">
        <v>43</v>
      </c>
      <c r="E2361" t="s">
        <v>22</v>
      </c>
      <c r="F2361" t="s">
        <v>22</v>
      </c>
      <c r="G2361" t="s">
        <v>23</v>
      </c>
      <c r="H2361" s="10">
        <v>3</v>
      </c>
      <c r="I2361" t="s">
        <v>24</v>
      </c>
    </row>
    <row r="2362" spans="1:9" x14ac:dyDescent="0.2">
      <c r="A2362" t="s">
        <v>36</v>
      </c>
      <c r="B2362" t="s">
        <v>526</v>
      </c>
      <c r="C2362" t="s">
        <v>368</v>
      </c>
      <c r="D2362" t="s">
        <v>368</v>
      </c>
      <c r="E2362" t="s">
        <v>113</v>
      </c>
      <c r="F2362" t="s">
        <v>1851</v>
      </c>
      <c r="G2362" t="s">
        <v>23</v>
      </c>
      <c r="H2362" s="10">
        <v>6</v>
      </c>
      <c r="I2362" t="s">
        <v>114</v>
      </c>
    </row>
    <row r="2363" spans="1:9" x14ac:dyDescent="0.2">
      <c r="A2363" t="s">
        <v>36</v>
      </c>
      <c r="B2363" t="s">
        <v>526</v>
      </c>
      <c r="C2363" t="s">
        <v>112</v>
      </c>
      <c r="D2363" t="s">
        <v>112</v>
      </c>
      <c r="E2363" t="s">
        <v>113</v>
      </c>
      <c r="F2363" t="s">
        <v>1851</v>
      </c>
      <c r="G2363" t="s">
        <v>23</v>
      </c>
      <c r="H2363" s="10">
        <v>2</v>
      </c>
      <c r="I2363" t="s">
        <v>114</v>
      </c>
    </row>
    <row r="2364" spans="1:9" x14ac:dyDescent="0.2">
      <c r="A2364" t="s">
        <v>36</v>
      </c>
      <c r="B2364" t="s">
        <v>526</v>
      </c>
      <c r="C2364" t="s">
        <v>236</v>
      </c>
      <c r="D2364" t="s">
        <v>236</v>
      </c>
      <c r="E2364" t="s">
        <v>237</v>
      </c>
      <c r="F2364" t="s">
        <v>1850</v>
      </c>
      <c r="G2364" t="s">
        <v>238</v>
      </c>
      <c r="H2364" s="10">
        <v>2</v>
      </c>
      <c r="I2364" t="s">
        <v>239</v>
      </c>
    </row>
    <row r="2365" spans="1:9" x14ac:dyDescent="0.2">
      <c r="A2365" t="s">
        <v>36</v>
      </c>
      <c r="B2365" t="s">
        <v>526</v>
      </c>
      <c r="C2365" t="s">
        <v>18</v>
      </c>
      <c r="D2365" t="s">
        <v>18</v>
      </c>
      <c r="F2365" t="s">
        <v>1848</v>
      </c>
      <c r="H2365" s="10">
        <v>2</v>
      </c>
    </row>
    <row r="2366" spans="1:9" x14ac:dyDescent="0.2">
      <c r="A2366" t="s">
        <v>36</v>
      </c>
      <c r="B2366" t="s">
        <v>526</v>
      </c>
      <c r="C2366" t="s">
        <v>18</v>
      </c>
      <c r="D2366" t="s">
        <v>18</v>
      </c>
      <c r="F2366" t="s">
        <v>1848</v>
      </c>
      <c r="H2366" s="10">
        <v>2</v>
      </c>
    </row>
    <row r="2367" spans="1:9" x14ac:dyDescent="0.2">
      <c r="A2367" t="s">
        <v>36</v>
      </c>
      <c r="B2367" t="s">
        <v>526</v>
      </c>
      <c r="C2367" t="s">
        <v>279</v>
      </c>
      <c r="D2367" t="s">
        <v>550</v>
      </c>
      <c r="E2367" t="s">
        <v>551</v>
      </c>
      <c r="F2367" t="s">
        <v>1849</v>
      </c>
      <c r="G2367" t="s">
        <v>32</v>
      </c>
      <c r="H2367" s="10">
        <v>2</v>
      </c>
    </row>
    <row r="2368" spans="1:9" x14ac:dyDescent="0.2">
      <c r="A2368" t="s">
        <v>37</v>
      </c>
      <c r="B2368" t="s">
        <v>526</v>
      </c>
      <c r="C2368" t="s">
        <v>26</v>
      </c>
      <c r="D2368" t="s">
        <v>26</v>
      </c>
      <c r="E2368" t="s">
        <v>27</v>
      </c>
      <c r="F2368" t="s">
        <v>27</v>
      </c>
      <c r="G2368" t="s">
        <v>23</v>
      </c>
      <c r="H2368" s="10">
        <v>3</v>
      </c>
      <c r="I2368" t="s">
        <v>24</v>
      </c>
    </row>
    <row r="2369" spans="1:11" x14ac:dyDescent="0.2">
      <c r="A2369" t="s">
        <v>37</v>
      </c>
      <c r="B2369" t="s">
        <v>526</v>
      </c>
      <c r="C2369" t="s">
        <v>368</v>
      </c>
      <c r="D2369" t="s">
        <v>368</v>
      </c>
      <c r="E2369" t="s">
        <v>113</v>
      </c>
      <c r="F2369" t="s">
        <v>1851</v>
      </c>
      <c r="G2369" t="s">
        <v>23</v>
      </c>
      <c r="H2369" s="10">
        <v>8</v>
      </c>
      <c r="I2369" t="s">
        <v>114</v>
      </c>
    </row>
    <row r="2370" spans="1:11" x14ac:dyDescent="0.2">
      <c r="A2370" t="s">
        <v>37</v>
      </c>
      <c r="B2370" t="s">
        <v>526</v>
      </c>
      <c r="C2370" t="s">
        <v>116</v>
      </c>
      <c r="D2370" t="s">
        <v>116</v>
      </c>
      <c r="F2370" t="s">
        <v>1847</v>
      </c>
      <c r="H2370" s="10">
        <v>16</v>
      </c>
      <c r="K2370" t="s">
        <v>473</v>
      </c>
    </row>
    <row r="2371" spans="1:11" x14ac:dyDescent="0.2">
      <c r="A2371" t="s">
        <v>37</v>
      </c>
      <c r="B2371" t="s">
        <v>526</v>
      </c>
      <c r="C2371" t="s">
        <v>18</v>
      </c>
      <c r="D2371" t="s">
        <v>18</v>
      </c>
      <c r="F2371" t="s">
        <v>1848</v>
      </c>
      <c r="H2371" s="10">
        <v>2</v>
      </c>
      <c r="K2371" t="s">
        <v>473</v>
      </c>
    </row>
    <row r="2372" spans="1:11" x14ac:dyDescent="0.2">
      <c r="A2372" t="s">
        <v>39</v>
      </c>
      <c r="B2372" t="s">
        <v>526</v>
      </c>
      <c r="C2372" t="s">
        <v>43</v>
      </c>
      <c r="D2372" t="s">
        <v>43</v>
      </c>
      <c r="E2372" t="s">
        <v>22</v>
      </c>
      <c r="F2372" t="s">
        <v>22</v>
      </c>
      <c r="G2372" t="s">
        <v>23</v>
      </c>
      <c r="H2372" s="10">
        <v>4</v>
      </c>
      <c r="I2372" t="s">
        <v>24</v>
      </c>
    </row>
    <row r="2373" spans="1:11" x14ac:dyDescent="0.2">
      <c r="A2373" t="s">
        <v>39</v>
      </c>
      <c r="B2373" t="s">
        <v>526</v>
      </c>
      <c r="C2373" t="s">
        <v>279</v>
      </c>
      <c r="D2373" t="s">
        <v>279</v>
      </c>
      <c r="E2373" t="s">
        <v>45</v>
      </c>
      <c r="F2373" t="s">
        <v>1849</v>
      </c>
      <c r="G2373" t="s">
        <v>23</v>
      </c>
      <c r="H2373" s="10">
        <v>3</v>
      </c>
      <c r="I2373" t="s">
        <v>24</v>
      </c>
    </row>
    <row r="2374" spans="1:11" x14ac:dyDescent="0.2">
      <c r="A2374" t="s">
        <v>39</v>
      </c>
      <c r="B2374" t="s">
        <v>526</v>
      </c>
      <c r="C2374" t="s">
        <v>20</v>
      </c>
      <c r="D2374" t="s">
        <v>20</v>
      </c>
      <c r="F2374" t="s">
        <v>1848</v>
      </c>
      <c r="H2374" s="10">
        <v>4</v>
      </c>
    </row>
    <row r="2375" spans="1:11" x14ac:dyDescent="0.2">
      <c r="A2375" t="s">
        <v>39</v>
      </c>
      <c r="B2375" t="s">
        <v>526</v>
      </c>
      <c r="C2375" t="s">
        <v>17</v>
      </c>
      <c r="D2375" t="s">
        <v>17</v>
      </c>
      <c r="F2375" t="s">
        <v>1847</v>
      </c>
      <c r="H2375" s="10">
        <v>4</v>
      </c>
    </row>
    <row r="2376" spans="1:11" x14ac:dyDescent="0.2">
      <c r="A2376" t="s">
        <v>44</v>
      </c>
      <c r="B2376" t="s">
        <v>526</v>
      </c>
      <c r="C2376" t="s">
        <v>18</v>
      </c>
      <c r="D2376" t="s">
        <v>18</v>
      </c>
      <c r="F2376" t="s">
        <v>1848</v>
      </c>
      <c r="H2376" s="10">
        <v>2</v>
      </c>
    </row>
    <row r="2377" spans="1:11" x14ac:dyDescent="0.2">
      <c r="A2377" t="s">
        <v>44</v>
      </c>
      <c r="B2377" t="s">
        <v>526</v>
      </c>
      <c r="C2377" t="s">
        <v>279</v>
      </c>
      <c r="D2377" t="s">
        <v>279</v>
      </c>
      <c r="E2377" t="s">
        <v>45</v>
      </c>
      <c r="F2377" t="s">
        <v>1849</v>
      </c>
      <c r="G2377" t="s">
        <v>23</v>
      </c>
      <c r="H2377" s="10">
        <v>3</v>
      </c>
      <c r="I2377" t="s">
        <v>24</v>
      </c>
    </row>
    <row r="2378" spans="1:11" x14ac:dyDescent="0.2">
      <c r="A2378" t="s">
        <v>44</v>
      </c>
      <c r="B2378" t="s">
        <v>526</v>
      </c>
      <c r="C2378" t="s">
        <v>26</v>
      </c>
      <c r="D2378" t="s">
        <v>26</v>
      </c>
      <c r="E2378" t="s">
        <v>27</v>
      </c>
      <c r="F2378" t="s">
        <v>27</v>
      </c>
      <c r="G2378" t="s">
        <v>23</v>
      </c>
      <c r="H2378" s="10">
        <v>3</v>
      </c>
      <c r="I2378" t="s">
        <v>24</v>
      </c>
    </row>
    <row r="2379" spans="1:11" x14ac:dyDescent="0.2">
      <c r="A2379" t="s">
        <v>44</v>
      </c>
      <c r="B2379" t="s">
        <v>526</v>
      </c>
      <c r="C2379" t="s">
        <v>208</v>
      </c>
      <c r="D2379" t="s">
        <v>208</v>
      </c>
      <c r="E2379" t="s">
        <v>27</v>
      </c>
      <c r="F2379" t="s">
        <v>27</v>
      </c>
      <c r="G2379" t="s">
        <v>23</v>
      </c>
      <c r="H2379" s="10">
        <v>2</v>
      </c>
      <c r="I2379" t="s">
        <v>24</v>
      </c>
    </row>
    <row r="2380" spans="1:11" x14ac:dyDescent="0.2">
      <c r="A2380" t="s">
        <v>44</v>
      </c>
      <c r="B2380" t="s">
        <v>526</v>
      </c>
      <c r="C2380" t="s">
        <v>371</v>
      </c>
      <c r="D2380" t="s">
        <v>371</v>
      </c>
      <c r="E2380" t="s">
        <v>45</v>
      </c>
      <c r="F2380" t="s">
        <v>1849</v>
      </c>
      <c r="G2380" t="s">
        <v>23</v>
      </c>
      <c r="H2380" s="10">
        <v>16</v>
      </c>
      <c r="I2380" t="s">
        <v>24</v>
      </c>
    </row>
    <row r="2381" spans="1:11" x14ac:dyDescent="0.2">
      <c r="A2381" t="s">
        <v>44</v>
      </c>
      <c r="B2381" t="s">
        <v>526</v>
      </c>
      <c r="C2381" t="s">
        <v>368</v>
      </c>
      <c r="D2381" t="s">
        <v>368</v>
      </c>
      <c r="E2381" t="s">
        <v>113</v>
      </c>
      <c r="F2381" t="s">
        <v>1851</v>
      </c>
      <c r="G2381" t="s">
        <v>23</v>
      </c>
      <c r="H2381" s="10">
        <v>10</v>
      </c>
      <c r="I2381" t="s">
        <v>114</v>
      </c>
    </row>
    <row r="2382" spans="1:11" x14ac:dyDescent="0.2">
      <c r="A2382" t="s">
        <v>47</v>
      </c>
      <c r="B2382" t="s">
        <v>526</v>
      </c>
      <c r="C2382" t="s">
        <v>17</v>
      </c>
      <c r="D2382" t="s">
        <v>17</v>
      </c>
      <c r="F2382" t="s">
        <v>1847</v>
      </c>
      <c r="H2382" s="10">
        <v>32</v>
      </c>
    </row>
    <row r="2383" spans="1:11" x14ac:dyDescent="0.2">
      <c r="A2383" t="s">
        <v>48</v>
      </c>
      <c r="B2383" t="s">
        <v>526</v>
      </c>
      <c r="C2383" t="s">
        <v>18</v>
      </c>
      <c r="D2383" t="s">
        <v>18</v>
      </c>
      <c r="F2383" t="s">
        <v>1848</v>
      </c>
      <c r="H2383" s="10">
        <v>2</v>
      </c>
    </row>
    <row r="2384" spans="1:11" x14ac:dyDescent="0.2">
      <c r="A2384" t="s">
        <v>48</v>
      </c>
      <c r="B2384" t="s">
        <v>526</v>
      </c>
      <c r="C2384" t="s">
        <v>368</v>
      </c>
      <c r="D2384" t="s">
        <v>368</v>
      </c>
      <c r="E2384" t="s">
        <v>113</v>
      </c>
      <c r="F2384" t="s">
        <v>1851</v>
      </c>
      <c r="G2384" t="s">
        <v>23</v>
      </c>
      <c r="H2384" s="10">
        <v>4</v>
      </c>
      <c r="I2384" t="s">
        <v>114</v>
      </c>
    </row>
    <row r="2385" spans="1:9" x14ac:dyDescent="0.2">
      <c r="A2385" t="s">
        <v>48</v>
      </c>
      <c r="B2385" t="s">
        <v>526</v>
      </c>
      <c r="C2385" t="s">
        <v>43</v>
      </c>
      <c r="D2385" t="s">
        <v>43</v>
      </c>
      <c r="E2385" t="s">
        <v>22</v>
      </c>
      <c r="F2385" t="s">
        <v>22</v>
      </c>
      <c r="G2385" t="s">
        <v>23</v>
      </c>
      <c r="H2385" s="10">
        <v>2</v>
      </c>
      <c r="I2385" t="s">
        <v>24</v>
      </c>
    </row>
    <row r="2386" spans="1:9" x14ac:dyDescent="0.2">
      <c r="A2386" t="s">
        <v>48</v>
      </c>
      <c r="B2386" t="s">
        <v>526</v>
      </c>
      <c r="C2386" t="s">
        <v>26</v>
      </c>
      <c r="D2386" t="s">
        <v>26</v>
      </c>
      <c r="E2386" t="s">
        <v>27</v>
      </c>
      <c r="F2386" t="s">
        <v>27</v>
      </c>
      <c r="G2386" t="s">
        <v>23</v>
      </c>
      <c r="H2386" s="10">
        <v>6</v>
      </c>
      <c r="I2386" t="s">
        <v>24</v>
      </c>
    </row>
    <row r="2387" spans="1:9" x14ac:dyDescent="0.2">
      <c r="A2387" t="s">
        <v>48</v>
      </c>
      <c r="B2387" t="s">
        <v>526</v>
      </c>
      <c r="C2387" t="s">
        <v>117</v>
      </c>
      <c r="D2387" t="s">
        <v>117</v>
      </c>
      <c r="E2387" t="s">
        <v>27</v>
      </c>
      <c r="F2387" t="s">
        <v>27</v>
      </c>
      <c r="G2387" t="s">
        <v>23</v>
      </c>
      <c r="H2387" s="10">
        <v>2</v>
      </c>
      <c r="I2387" t="s">
        <v>24</v>
      </c>
    </row>
    <row r="2388" spans="1:9" x14ac:dyDescent="0.2">
      <c r="A2388" t="s">
        <v>48</v>
      </c>
      <c r="B2388" t="s">
        <v>526</v>
      </c>
      <c r="C2388" t="s">
        <v>117</v>
      </c>
      <c r="D2388" t="s">
        <v>117</v>
      </c>
      <c r="E2388" t="s">
        <v>27</v>
      </c>
      <c r="F2388" t="s">
        <v>27</v>
      </c>
      <c r="G2388" t="s">
        <v>23</v>
      </c>
      <c r="H2388" s="10">
        <v>2</v>
      </c>
      <c r="I2388" t="s">
        <v>24</v>
      </c>
    </row>
    <row r="2389" spans="1:9" x14ac:dyDescent="0.2">
      <c r="A2389" t="s">
        <v>49</v>
      </c>
      <c r="B2389" t="s">
        <v>526</v>
      </c>
      <c r="C2389" t="s">
        <v>117</v>
      </c>
      <c r="D2389" t="s">
        <v>117</v>
      </c>
      <c r="E2389" t="s">
        <v>27</v>
      </c>
      <c r="F2389" t="s">
        <v>27</v>
      </c>
      <c r="G2389" t="s">
        <v>23</v>
      </c>
      <c r="H2389" s="10">
        <v>1</v>
      </c>
      <c r="I2389" t="s">
        <v>24</v>
      </c>
    </row>
    <row r="2390" spans="1:9" x14ac:dyDescent="0.2">
      <c r="A2390" t="s">
        <v>49</v>
      </c>
      <c r="B2390" t="s">
        <v>526</v>
      </c>
      <c r="C2390" t="s">
        <v>279</v>
      </c>
      <c r="D2390" t="s">
        <v>279</v>
      </c>
      <c r="E2390" t="s">
        <v>45</v>
      </c>
      <c r="F2390" t="s">
        <v>1849</v>
      </c>
      <c r="G2390" t="s">
        <v>23</v>
      </c>
      <c r="H2390" s="10">
        <v>5</v>
      </c>
      <c r="I2390" t="s">
        <v>24</v>
      </c>
    </row>
    <row r="2391" spans="1:9" x14ac:dyDescent="0.2">
      <c r="A2391" t="s">
        <v>49</v>
      </c>
      <c r="B2391" t="s">
        <v>526</v>
      </c>
      <c r="C2391" t="s">
        <v>368</v>
      </c>
      <c r="D2391" t="s">
        <v>368</v>
      </c>
      <c r="E2391" t="s">
        <v>113</v>
      </c>
      <c r="F2391" t="s">
        <v>1851</v>
      </c>
      <c r="G2391" t="s">
        <v>23</v>
      </c>
      <c r="H2391" s="10">
        <v>4</v>
      </c>
      <c r="I2391" t="s">
        <v>114</v>
      </c>
    </row>
    <row r="2392" spans="1:9" x14ac:dyDescent="0.2">
      <c r="A2392" t="s">
        <v>49</v>
      </c>
      <c r="B2392" t="s">
        <v>526</v>
      </c>
      <c r="C2392" t="s">
        <v>26</v>
      </c>
      <c r="D2392" t="s">
        <v>26</v>
      </c>
      <c r="E2392" t="s">
        <v>27</v>
      </c>
      <c r="F2392" t="s">
        <v>27</v>
      </c>
      <c r="G2392" t="s">
        <v>23</v>
      </c>
      <c r="H2392" s="10">
        <v>2</v>
      </c>
      <c r="I2392" t="s">
        <v>24</v>
      </c>
    </row>
    <row r="2393" spans="1:9" x14ac:dyDescent="0.2">
      <c r="A2393" t="s">
        <v>49</v>
      </c>
      <c r="B2393" t="s">
        <v>526</v>
      </c>
      <c r="C2393" t="s">
        <v>20</v>
      </c>
      <c r="D2393" t="s">
        <v>20</v>
      </c>
      <c r="F2393" t="s">
        <v>1848</v>
      </c>
      <c r="H2393" s="10">
        <v>2</v>
      </c>
    </row>
    <row r="2394" spans="1:9" x14ac:dyDescent="0.2">
      <c r="A2394" t="s">
        <v>49</v>
      </c>
      <c r="B2394" t="s">
        <v>526</v>
      </c>
      <c r="C2394" t="s">
        <v>65</v>
      </c>
      <c r="D2394" t="s">
        <v>65</v>
      </c>
      <c r="E2394" t="s">
        <v>66</v>
      </c>
      <c r="F2394" t="s">
        <v>66</v>
      </c>
      <c r="G2394" t="s">
        <v>23</v>
      </c>
      <c r="H2394" s="10">
        <v>1</v>
      </c>
      <c r="I2394" t="s">
        <v>24</v>
      </c>
    </row>
    <row r="2395" spans="1:9" x14ac:dyDescent="0.2">
      <c r="A2395" t="s">
        <v>51</v>
      </c>
      <c r="B2395" t="s">
        <v>526</v>
      </c>
      <c r="C2395" t="s">
        <v>112</v>
      </c>
      <c r="D2395" t="s">
        <v>112</v>
      </c>
      <c r="E2395" t="s">
        <v>113</v>
      </c>
      <c r="F2395" t="s">
        <v>1851</v>
      </c>
      <c r="G2395" t="s">
        <v>23</v>
      </c>
      <c r="H2395" s="10">
        <v>4</v>
      </c>
      <c r="I2395" t="s">
        <v>114</v>
      </c>
    </row>
    <row r="2396" spans="1:9" x14ac:dyDescent="0.2">
      <c r="A2396" t="s">
        <v>51</v>
      </c>
      <c r="B2396" t="s">
        <v>526</v>
      </c>
      <c r="C2396" t="s">
        <v>368</v>
      </c>
      <c r="D2396" t="s">
        <v>368</v>
      </c>
      <c r="E2396" t="s">
        <v>113</v>
      </c>
      <c r="F2396" t="s">
        <v>1851</v>
      </c>
      <c r="G2396" t="s">
        <v>23</v>
      </c>
      <c r="H2396" s="10">
        <v>8</v>
      </c>
      <c r="I2396" t="s">
        <v>114</v>
      </c>
    </row>
    <row r="2397" spans="1:9" x14ac:dyDescent="0.2">
      <c r="A2397" t="s">
        <v>51</v>
      </c>
      <c r="B2397" t="s">
        <v>526</v>
      </c>
      <c r="C2397" t="s">
        <v>18</v>
      </c>
      <c r="D2397" t="s">
        <v>18</v>
      </c>
      <c r="F2397" t="s">
        <v>1848</v>
      </c>
      <c r="H2397" s="10">
        <v>3</v>
      </c>
    </row>
    <row r="2398" spans="1:9" x14ac:dyDescent="0.2">
      <c r="A2398" t="s">
        <v>51</v>
      </c>
      <c r="B2398" t="s">
        <v>526</v>
      </c>
      <c r="C2398" t="s">
        <v>371</v>
      </c>
      <c r="D2398" t="s">
        <v>371</v>
      </c>
      <c r="E2398" t="s">
        <v>45</v>
      </c>
      <c r="F2398" t="s">
        <v>1849</v>
      </c>
      <c r="G2398" t="s">
        <v>23</v>
      </c>
      <c r="H2398" s="10">
        <v>2</v>
      </c>
      <c r="I2398" t="s">
        <v>24</v>
      </c>
    </row>
    <row r="2399" spans="1:9" x14ac:dyDescent="0.2">
      <c r="A2399" t="s">
        <v>51</v>
      </c>
      <c r="B2399" t="s">
        <v>526</v>
      </c>
      <c r="C2399" t="s">
        <v>112</v>
      </c>
      <c r="D2399" t="s">
        <v>112</v>
      </c>
      <c r="E2399" t="s">
        <v>113</v>
      </c>
      <c r="F2399" t="s">
        <v>1851</v>
      </c>
      <c r="G2399" t="s">
        <v>23</v>
      </c>
      <c r="H2399" s="10">
        <v>8</v>
      </c>
      <c r="I2399" t="s">
        <v>114</v>
      </c>
    </row>
    <row r="2400" spans="1:9" x14ac:dyDescent="0.2">
      <c r="A2400" t="s">
        <v>51</v>
      </c>
      <c r="B2400" t="s">
        <v>526</v>
      </c>
      <c r="C2400" t="s">
        <v>279</v>
      </c>
      <c r="D2400" t="s">
        <v>279</v>
      </c>
      <c r="E2400" t="s">
        <v>45</v>
      </c>
      <c r="F2400" t="s">
        <v>1849</v>
      </c>
      <c r="G2400" t="s">
        <v>23</v>
      </c>
      <c r="H2400" s="10">
        <v>2</v>
      </c>
      <c r="I2400" t="s">
        <v>24</v>
      </c>
    </row>
    <row r="2401" spans="1:9" x14ac:dyDescent="0.2">
      <c r="A2401" t="s">
        <v>91</v>
      </c>
      <c r="B2401" t="s">
        <v>526</v>
      </c>
      <c r="C2401" t="s">
        <v>279</v>
      </c>
      <c r="D2401" t="s">
        <v>279</v>
      </c>
      <c r="E2401" t="s">
        <v>45</v>
      </c>
      <c r="F2401" t="s">
        <v>1849</v>
      </c>
      <c r="G2401" t="s">
        <v>23</v>
      </c>
      <c r="H2401" s="10">
        <v>1</v>
      </c>
      <c r="I2401" t="s">
        <v>24</v>
      </c>
    </row>
    <row r="2402" spans="1:9" x14ac:dyDescent="0.2">
      <c r="A2402" t="s">
        <v>91</v>
      </c>
      <c r="B2402" t="s">
        <v>526</v>
      </c>
      <c r="C2402" t="s">
        <v>20</v>
      </c>
      <c r="D2402" t="s">
        <v>20</v>
      </c>
      <c r="F2402" t="s">
        <v>1848</v>
      </c>
      <c r="H2402" s="10">
        <v>3</v>
      </c>
    </row>
    <row r="2403" spans="1:9" x14ac:dyDescent="0.2">
      <c r="A2403" t="s">
        <v>91</v>
      </c>
      <c r="B2403" t="s">
        <v>526</v>
      </c>
      <c r="C2403" t="s">
        <v>43</v>
      </c>
      <c r="D2403" t="s">
        <v>43</v>
      </c>
      <c r="E2403" t="s">
        <v>22</v>
      </c>
      <c r="F2403" t="s">
        <v>22</v>
      </c>
      <c r="G2403" t="s">
        <v>23</v>
      </c>
      <c r="H2403" s="10">
        <v>4</v>
      </c>
      <c r="I2403" t="s">
        <v>24</v>
      </c>
    </row>
    <row r="2404" spans="1:9" x14ac:dyDescent="0.2">
      <c r="A2404" t="s">
        <v>91</v>
      </c>
      <c r="B2404" t="s">
        <v>526</v>
      </c>
      <c r="C2404" t="s">
        <v>368</v>
      </c>
      <c r="D2404" t="s">
        <v>368</v>
      </c>
      <c r="E2404" t="s">
        <v>113</v>
      </c>
      <c r="F2404" t="s">
        <v>1851</v>
      </c>
      <c r="G2404" t="s">
        <v>23</v>
      </c>
      <c r="H2404" s="10">
        <v>10</v>
      </c>
      <c r="I2404" t="s">
        <v>114</v>
      </c>
    </row>
    <row r="2405" spans="1:9" x14ac:dyDescent="0.2">
      <c r="A2405" t="s">
        <v>91</v>
      </c>
      <c r="B2405" t="s">
        <v>526</v>
      </c>
      <c r="C2405" t="s">
        <v>117</v>
      </c>
      <c r="D2405" t="s">
        <v>117</v>
      </c>
      <c r="E2405" t="s">
        <v>27</v>
      </c>
      <c r="F2405" t="s">
        <v>27</v>
      </c>
      <c r="G2405" t="s">
        <v>23</v>
      </c>
      <c r="H2405" s="10">
        <v>8</v>
      </c>
      <c r="I2405" t="s">
        <v>24</v>
      </c>
    </row>
    <row r="2406" spans="1:9" x14ac:dyDescent="0.2">
      <c r="A2406" t="s">
        <v>91</v>
      </c>
      <c r="B2406" t="s">
        <v>526</v>
      </c>
      <c r="C2406" t="s">
        <v>18</v>
      </c>
      <c r="D2406" t="s">
        <v>18</v>
      </c>
      <c r="F2406" t="s">
        <v>1848</v>
      </c>
      <c r="H2406" s="10">
        <v>2</v>
      </c>
    </row>
    <row r="2407" spans="1:9" x14ac:dyDescent="0.2">
      <c r="A2407" t="s">
        <v>98</v>
      </c>
      <c r="B2407" t="s">
        <v>526</v>
      </c>
      <c r="C2407" t="s">
        <v>18</v>
      </c>
      <c r="D2407" t="s">
        <v>18</v>
      </c>
      <c r="F2407" t="s">
        <v>1848</v>
      </c>
      <c r="H2407" s="10">
        <v>2</v>
      </c>
    </row>
    <row r="2408" spans="1:9" x14ac:dyDescent="0.2">
      <c r="A2408" t="s">
        <v>98</v>
      </c>
      <c r="B2408" t="s">
        <v>526</v>
      </c>
      <c r="C2408" t="s">
        <v>368</v>
      </c>
      <c r="D2408" t="s">
        <v>368</v>
      </c>
      <c r="E2408" t="s">
        <v>113</v>
      </c>
      <c r="F2408" t="s">
        <v>1851</v>
      </c>
      <c r="G2408" t="s">
        <v>23</v>
      </c>
      <c r="H2408" s="10">
        <v>16</v>
      </c>
      <c r="I2408" t="s">
        <v>114</v>
      </c>
    </row>
    <row r="2409" spans="1:9" x14ac:dyDescent="0.2">
      <c r="A2409" t="s">
        <v>98</v>
      </c>
      <c r="B2409" t="s">
        <v>526</v>
      </c>
      <c r="C2409" t="s">
        <v>117</v>
      </c>
      <c r="D2409" t="s">
        <v>117</v>
      </c>
      <c r="E2409" t="s">
        <v>27</v>
      </c>
      <c r="F2409" t="s">
        <v>27</v>
      </c>
      <c r="G2409" t="s">
        <v>23</v>
      </c>
      <c r="H2409" s="10">
        <v>4</v>
      </c>
      <c r="I2409" t="s">
        <v>24</v>
      </c>
    </row>
    <row r="2410" spans="1:9" x14ac:dyDescent="0.2">
      <c r="A2410" t="s">
        <v>98</v>
      </c>
      <c r="B2410" t="s">
        <v>526</v>
      </c>
      <c r="C2410" t="s">
        <v>33</v>
      </c>
      <c r="D2410" t="s">
        <v>33</v>
      </c>
      <c r="E2410" t="s">
        <v>45</v>
      </c>
      <c r="F2410" t="s">
        <v>1849</v>
      </c>
      <c r="G2410" t="s">
        <v>23</v>
      </c>
      <c r="H2410" s="10">
        <v>2</v>
      </c>
      <c r="I2410" t="s">
        <v>24</v>
      </c>
    </row>
    <row r="2411" spans="1:9" x14ac:dyDescent="0.2">
      <c r="A2411" t="s">
        <v>98</v>
      </c>
      <c r="B2411" t="s">
        <v>526</v>
      </c>
      <c r="C2411" t="s">
        <v>20</v>
      </c>
      <c r="D2411" t="s">
        <v>20</v>
      </c>
      <c r="F2411" t="s">
        <v>1848</v>
      </c>
      <c r="H2411" s="10">
        <v>2</v>
      </c>
    </row>
    <row r="2412" spans="1:9" x14ac:dyDescent="0.2">
      <c r="A2412" t="s">
        <v>98</v>
      </c>
      <c r="B2412" t="s">
        <v>526</v>
      </c>
      <c r="C2412" t="s">
        <v>43</v>
      </c>
      <c r="D2412" t="s">
        <v>43</v>
      </c>
      <c r="E2412" t="s">
        <v>22</v>
      </c>
      <c r="F2412" t="s">
        <v>22</v>
      </c>
      <c r="G2412" t="s">
        <v>23</v>
      </c>
      <c r="H2412" s="10">
        <v>4</v>
      </c>
      <c r="I2412" t="s">
        <v>24</v>
      </c>
    </row>
    <row r="2413" spans="1:9" x14ac:dyDescent="0.2">
      <c r="A2413" t="s">
        <v>95</v>
      </c>
      <c r="B2413" t="s">
        <v>526</v>
      </c>
      <c r="C2413" t="s">
        <v>368</v>
      </c>
      <c r="D2413" t="s">
        <v>368</v>
      </c>
      <c r="E2413" t="s">
        <v>113</v>
      </c>
      <c r="F2413" t="s">
        <v>1851</v>
      </c>
      <c r="G2413" t="s">
        <v>23</v>
      </c>
      <c r="H2413" s="10">
        <v>5</v>
      </c>
      <c r="I2413" t="s">
        <v>114</v>
      </c>
    </row>
    <row r="2414" spans="1:9" x14ac:dyDescent="0.2">
      <c r="A2414" t="s">
        <v>95</v>
      </c>
      <c r="B2414" t="s">
        <v>526</v>
      </c>
      <c r="C2414" t="s">
        <v>43</v>
      </c>
      <c r="D2414" t="s">
        <v>43</v>
      </c>
      <c r="E2414" t="s">
        <v>22</v>
      </c>
      <c r="F2414" t="s">
        <v>22</v>
      </c>
      <c r="G2414" t="s">
        <v>23</v>
      </c>
      <c r="H2414" s="10">
        <v>8</v>
      </c>
      <c r="I2414" t="s">
        <v>24</v>
      </c>
    </row>
    <row r="2415" spans="1:9" x14ac:dyDescent="0.2">
      <c r="A2415" t="s">
        <v>95</v>
      </c>
      <c r="B2415" t="s">
        <v>526</v>
      </c>
      <c r="C2415" t="s">
        <v>17</v>
      </c>
      <c r="D2415" t="s">
        <v>17</v>
      </c>
      <c r="F2415" t="s">
        <v>1847</v>
      </c>
      <c r="H2415" s="10">
        <v>4</v>
      </c>
    </row>
    <row r="2416" spans="1:9" x14ac:dyDescent="0.2">
      <c r="A2416" t="s">
        <v>95</v>
      </c>
      <c r="B2416" t="s">
        <v>526</v>
      </c>
      <c r="C2416" t="s">
        <v>112</v>
      </c>
      <c r="D2416" t="s">
        <v>112</v>
      </c>
      <c r="E2416" t="s">
        <v>113</v>
      </c>
      <c r="F2416" t="s">
        <v>1851</v>
      </c>
      <c r="G2416" t="s">
        <v>23</v>
      </c>
      <c r="H2416" s="10">
        <v>8</v>
      </c>
      <c r="I2416" t="s">
        <v>114</v>
      </c>
    </row>
    <row r="2417" spans="1:9" x14ac:dyDescent="0.2">
      <c r="A2417" t="s">
        <v>95</v>
      </c>
      <c r="B2417" t="s">
        <v>526</v>
      </c>
      <c r="C2417" t="s">
        <v>117</v>
      </c>
      <c r="D2417" t="s">
        <v>117</v>
      </c>
      <c r="E2417" t="s">
        <v>27</v>
      </c>
      <c r="F2417" t="s">
        <v>27</v>
      </c>
      <c r="G2417" t="s">
        <v>23</v>
      </c>
      <c r="H2417" s="10">
        <v>4</v>
      </c>
      <c r="I2417" t="s">
        <v>24</v>
      </c>
    </row>
    <row r="2418" spans="1:9" x14ac:dyDescent="0.2">
      <c r="A2418" t="s">
        <v>95</v>
      </c>
      <c r="B2418" t="s">
        <v>526</v>
      </c>
      <c r="C2418" t="s">
        <v>20</v>
      </c>
      <c r="D2418" t="s">
        <v>20</v>
      </c>
      <c r="F2418" t="s">
        <v>1848</v>
      </c>
      <c r="H2418" s="10">
        <v>2</v>
      </c>
    </row>
    <row r="2419" spans="1:9" x14ac:dyDescent="0.2">
      <c r="A2419" t="s">
        <v>96</v>
      </c>
      <c r="B2419" t="s">
        <v>526</v>
      </c>
      <c r="C2419" t="s">
        <v>46</v>
      </c>
      <c r="D2419" t="s">
        <v>46</v>
      </c>
      <c r="F2419" t="s">
        <v>1848</v>
      </c>
      <c r="H2419" s="10">
        <v>8</v>
      </c>
    </row>
    <row r="2420" spans="1:9" x14ac:dyDescent="0.2">
      <c r="A2420" t="s">
        <v>96</v>
      </c>
      <c r="B2420" t="s">
        <v>526</v>
      </c>
      <c r="C2420" t="s">
        <v>18</v>
      </c>
      <c r="D2420" t="s">
        <v>18</v>
      </c>
      <c r="F2420" t="s">
        <v>1848</v>
      </c>
      <c r="H2420" s="10">
        <v>2</v>
      </c>
    </row>
    <row r="2421" spans="1:9" x14ac:dyDescent="0.2">
      <c r="A2421" t="s">
        <v>96</v>
      </c>
      <c r="B2421" t="s">
        <v>526</v>
      </c>
      <c r="C2421" t="s">
        <v>368</v>
      </c>
      <c r="D2421" t="s">
        <v>368</v>
      </c>
      <c r="E2421" t="s">
        <v>113</v>
      </c>
      <c r="F2421" t="s">
        <v>1851</v>
      </c>
      <c r="G2421" t="s">
        <v>23</v>
      </c>
      <c r="H2421" s="10">
        <v>8</v>
      </c>
      <c r="I2421" t="s">
        <v>114</v>
      </c>
    </row>
    <row r="2422" spans="1:9" x14ac:dyDescent="0.2">
      <c r="A2422" t="s">
        <v>96</v>
      </c>
      <c r="B2422" t="s">
        <v>526</v>
      </c>
      <c r="C2422" t="s">
        <v>20</v>
      </c>
      <c r="D2422" t="s">
        <v>20</v>
      </c>
      <c r="F2422" t="s">
        <v>1848</v>
      </c>
      <c r="H2422" s="10">
        <v>2</v>
      </c>
    </row>
    <row r="2423" spans="1:9" x14ac:dyDescent="0.2">
      <c r="A2423" t="s">
        <v>96</v>
      </c>
      <c r="B2423" t="s">
        <v>526</v>
      </c>
      <c r="C2423" t="s">
        <v>279</v>
      </c>
      <c r="D2423" t="s">
        <v>279</v>
      </c>
      <c r="E2423" t="s">
        <v>45</v>
      </c>
      <c r="F2423" t="s">
        <v>1849</v>
      </c>
      <c r="G2423" t="s">
        <v>23</v>
      </c>
      <c r="H2423" s="10">
        <v>2</v>
      </c>
      <c r="I2423" t="s">
        <v>24</v>
      </c>
    </row>
    <row r="2424" spans="1:9" x14ac:dyDescent="0.2">
      <c r="A2424" t="s">
        <v>96</v>
      </c>
      <c r="B2424" t="s">
        <v>526</v>
      </c>
      <c r="C2424" t="s">
        <v>112</v>
      </c>
      <c r="D2424" t="s">
        <v>112</v>
      </c>
      <c r="E2424" t="s">
        <v>113</v>
      </c>
      <c r="F2424" t="s">
        <v>1851</v>
      </c>
      <c r="G2424" t="s">
        <v>23</v>
      </c>
      <c r="H2424" s="10">
        <v>2</v>
      </c>
      <c r="I2424" t="s">
        <v>114</v>
      </c>
    </row>
    <row r="2425" spans="1:9" x14ac:dyDescent="0.2">
      <c r="A2425" t="s">
        <v>96</v>
      </c>
      <c r="B2425" t="s">
        <v>526</v>
      </c>
      <c r="C2425" t="s">
        <v>43</v>
      </c>
      <c r="D2425" t="s">
        <v>43</v>
      </c>
      <c r="E2425" t="s">
        <v>22</v>
      </c>
      <c r="F2425" t="s">
        <v>22</v>
      </c>
      <c r="G2425" t="s">
        <v>23</v>
      </c>
      <c r="H2425" s="10">
        <v>3</v>
      </c>
      <c r="I2425" t="s">
        <v>24</v>
      </c>
    </row>
    <row r="2426" spans="1:9" x14ac:dyDescent="0.2">
      <c r="A2426" t="s">
        <v>96</v>
      </c>
      <c r="B2426" t="s">
        <v>526</v>
      </c>
      <c r="C2426" t="s">
        <v>117</v>
      </c>
      <c r="D2426" t="s">
        <v>117</v>
      </c>
      <c r="E2426" t="s">
        <v>27</v>
      </c>
      <c r="F2426" t="s">
        <v>27</v>
      </c>
      <c r="G2426" t="s">
        <v>23</v>
      </c>
      <c r="H2426" s="10">
        <v>2</v>
      </c>
      <c r="I2426" t="s">
        <v>24</v>
      </c>
    </row>
    <row r="2427" spans="1:9" x14ac:dyDescent="0.2">
      <c r="A2427" t="s">
        <v>97</v>
      </c>
      <c r="B2427" t="s">
        <v>526</v>
      </c>
      <c r="C2427" t="s">
        <v>117</v>
      </c>
      <c r="D2427" t="s">
        <v>117</v>
      </c>
      <c r="E2427" t="s">
        <v>27</v>
      </c>
      <c r="F2427" t="s">
        <v>27</v>
      </c>
      <c r="G2427" t="s">
        <v>23</v>
      </c>
      <c r="H2427" s="10">
        <v>3</v>
      </c>
      <c r="I2427" t="s">
        <v>24</v>
      </c>
    </row>
    <row r="2428" spans="1:9" x14ac:dyDescent="0.2">
      <c r="A2428" t="s">
        <v>97</v>
      </c>
      <c r="B2428" t="s">
        <v>526</v>
      </c>
      <c r="C2428" t="s">
        <v>33</v>
      </c>
      <c r="D2428" t="s">
        <v>33</v>
      </c>
      <c r="E2428" t="s">
        <v>45</v>
      </c>
      <c r="F2428" t="s">
        <v>1849</v>
      </c>
      <c r="G2428" t="s">
        <v>23</v>
      </c>
      <c r="H2428" s="10">
        <v>3</v>
      </c>
      <c r="I2428" t="s">
        <v>24</v>
      </c>
    </row>
    <row r="2429" spans="1:9" x14ac:dyDescent="0.2">
      <c r="A2429" t="s">
        <v>97</v>
      </c>
      <c r="B2429" t="s">
        <v>526</v>
      </c>
      <c r="C2429" t="s">
        <v>279</v>
      </c>
      <c r="D2429" t="s">
        <v>279</v>
      </c>
      <c r="E2429" t="s">
        <v>45</v>
      </c>
      <c r="F2429" t="s">
        <v>1849</v>
      </c>
      <c r="G2429" t="s">
        <v>23</v>
      </c>
      <c r="H2429" s="10">
        <v>3</v>
      </c>
      <c r="I2429" t="s">
        <v>24</v>
      </c>
    </row>
    <row r="2430" spans="1:9" x14ac:dyDescent="0.2">
      <c r="A2430" t="s">
        <v>97</v>
      </c>
      <c r="B2430" t="s">
        <v>526</v>
      </c>
      <c r="C2430" t="s">
        <v>43</v>
      </c>
      <c r="D2430" t="s">
        <v>43</v>
      </c>
      <c r="E2430" t="s">
        <v>22</v>
      </c>
      <c r="F2430" t="s">
        <v>22</v>
      </c>
      <c r="G2430" t="s">
        <v>23</v>
      </c>
      <c r="H2430" s="10">
        <v>4</v>
      </c>
      <c r="I2430" t="s">
        <v>24</v>
      </c>
    </row>
    <row r="2431" spans="1:9" x14ac:dyDescent="0.2">
      <c r="A2431" t="s">
        <v>97</v>
      </c>
      <c r="B2431" t="s">
        <v>526</v>
      </c>
      <c r="C2431" t="s">
        <v>112</v>
      </c>
      <c r="D2431" t="s">
        <v>112</v>
      </c>
      <c r="E2431" t="s">
        <v>113</v>
      </c>
      <c r="F2431" t="s">
        <v>1851</v>
      </c>
      <c r="G2431" t="s">
        <v>23</v>
      </c>
      <c r="H2431" s="10">
        <v>1</v>
      </c>
      <c r="I2431" t="s">
        <v>114</v>
      </c>
    </row>
    <row r="2432" spans="1:9" x14ac:dyDescent="0.2">
      <c r="A2432" t="s">
        <v>97</v>
      </c>
      <c r="B2432" t="s">
        <v>526</v>
      </c>
      <c r="C2432" t="s">
        <v>368</v>
      </c>
      <c r="D2432" t="s">
        <v>368</v>
      </c>
      <c r="E2432" t="s">
        <v>113</v>
      </c>
      <c r="F2432" t="s">
        <v>1851</v>
      </c>
      <c r="G2432" t="s">
        <v>23</v>
      </c>
      <c r="H2432" s="10">
        <v>10</v>
      </c>
      <c r="I2432" t="s">
        <v>114</v>
      </c>
    </row>
    <row r="2433" spans="1:11" x14ac:dyDescent="0.2">
      <c r="A2433" t="s">
        <v>97</v>
      </c>
      <c r="B2433" t="s">
        <v>526</v>
      </c>
      <c r="C2433" t="s">
        <v>18</v>
      </c>
      <c r="D2433" t="s">
        <v>18</v>
      </c>
      <c r="F2433" t="s">
        <v>1848</v>
      </c>
      <c r="H2433" s="10">
        <v>2</v>
      </c>
    </row>
    <row r="2434" spans="1:11" x14ac:dyDescent="0.2">
      <c r="A2434" t="s">
        <v>97</v>
      </c>
      <c r="B2434" t="s">
        <v>526</v>
      </c>
      <c r="C2434" t="s">
        <v>46</v>
      </c>
      <c r="D2434" t="s">
        <v>46</v>
      </c>
      <c r="F2434" t="s">
        <v>1848</v>
      </c>
      <c r="H2434" s="10">
        <v>4</v>
      </c>
      <c r="K2434" t="s">
        <v>552</v>
      </c>
    </row>
    <row r="2435" spans="1:11" x14ac:dyDescent="0.2">
      <c r="A2435" t="s">
        <v>97</v>
      </c>
      <c r="B2435" t="s">
        <v>526</v>
      </c>
      <c r="C2435" t="s">
        <v>20</v>
      </c>
      <c r="D2435" t="s">
        <v>20</v>
      </c>
      <c r="F2435" t="s">
        <v>1848</v>
      </c>
      <c r="H2435" s="10">
        <v>2</v>
      </c>
    </row>
    <row r="2436" spans="1:11" x14ac:dyDescent="0.2">
      <c r="A2436" t="s">
        <v>55</v>
      </c>
      <c r="B2436" t="s">
        <v>526</v>
      </c>
      <c r="C2436" t="s">
        <v>20</v>
      </c>
      <c r="D2436" t="s">
        <v>20</v>
      </c>
      <c r="F2436" t="s">
        <v>1848</v>
      </c>
      <c r="H2436" s="10">
        <v>2</v>
      </c>
    </row>
    <row r="2437" spans="1:11" x14ac:dyDescent="0.2">
      <c r="A2437" t="s">
        <v>55</v>
      </c>
      <c r="B2437" t="s">
        <v>526</v>
      </c>
      <c r="C2437" t="s">
        <v>46</v>
      </c>
      <c r="D2437" t="s">
        <v>46</v>
      </c>
      <c r="F2437" t="s">
        <v>1848</v>
      </c>
      <c r="H2437" s="10">
        <v>8</v>
      </c>
      <c r="K2437" t="s">
        <v>553</v>
      </c>
    </row>
    <row r="2438" spans="1:11" x14ac:dyDescent="0.2">
      <c r="A2438" t="s">
        <v>55</v>
      </c>
      <c r="B2438" t="s">
        <v>526</v>
      </c>
      <c r="C2438" t="s">
        <v>368</v>
      </c>
      <c r="D2438" t="s">
        <v>368</v>
      </c>
      <c r="E2438" t="s">
        <v>113</v>
      </c>
      <c r="F2438" t="s">
        <v>1851</v>
      </c>
      <c r="G2438" t="s">
        <v>23</v>
      </c>
      <c r="H2438" s="10">
        <v>8</v>
      </c>
      <c r="I2438" t="s">
        <v>114</v>
      </c>
    </row>
    <row r="2439" spans="1:11" x14ac:dyDescent="0.2">
      <c r="A2439" t="s">
        <v>55</v>
      </c>
      <c r="B2439" t="s">
        <v>526</v>
      </c>
      <c r="C2439" t="s">
        <v>18</v>
      </c>
      <c r="D2439" t="s">
        <v>18</v>
      </c>
      <c r="F2439" t="s">
        <v>1848</v>
      </c>
      <c r="H2439" s="10">
        <v>2</v>
      </c>
    </row>
    <row r="2440" spans="1:11" x14ac:dyDescent="0.2">
      <c r="A2440" t="s">
        <v>55</v>
      </c>
      <c r="B2440" t="s">
        <v>526</v>
      </c>
      <c r="C2440" t="s">
        <v>371</v>
      </c>
      <c r="D2440" t="s">
        <v>371</v>
      </c>
      <c r="E2440" t="s">
        <v>45</v>
      </c>
      <c r="F2440" t="s">
        <v>1849</v>
      </c>
      <c r="G2440" t="s">
        <v>23</v>
      </c>
      <c r="H2440" s="10">
        <v>3</v>
      </c>
      <c r="I2440" t="s">
        <v>24</v>
      </c>
    </row>
    <row r="2441" spans="1:11" x14ac:dyDescent="0.2">
      <c r="A2441" t="s">
        <v>55</v>
      </c>
      <c r="B2441" t="s">
        <v>526</v>
      </c>
      <c r="C2441" t="s">
        <v>43</v>
      </c>
      <c r="D2441" t="s">
        <v>43</v>
      </c>
      <c r="E2441" t="s">
        <v>22</v>
      </c>
      <c r="F2441" t="s">
        <v>22</v>
      </c>
      <c r="G2441" t="s">
        <v>23</v>
      </c>
      <c r="H2441" s="10">
        <v>4</v>
      </c>
      <c r="I2441" t="s">
        <v>24</v>
      </c>
    </row>
    <row r="2442" spans="1:11" x14ac:dyDescent="0.2">
      <c r="A2442" t="s">
        <v>55</v>
      </c>
      <c r="B2442" t="s">
        <v>526</v>
      </c>
      <c r="C2442" t="s">
        <v>112</v>
      </c>
      <c r="D2442" t="s">
        <v>112</v>
      </c>
      <c r="E2442" t="s">
        <v>113</v>
      </c>
      <c r="F2442" t="s">
        <v>1851</v>
      </c>
      <c r="G2442" t="s">
        <v>23</v>
      </c>
      <c r="H2442" s="10">
        <v>4</v>
      </c>
      <c r="I2442" t="s">
        <v>114</v>
      </c>
    </row>
    <row r="2443" spans="1:11" x14ac:dyDescent="0.2">
      <c r="A2443" t="s">
        <v>56</v>
      </c>
      <c r="B2443" t="s">
        <v>526</v>
      </c>
      <c r="C2443" t="s">
        <v>112</v>
      </c>
      <c r="D2443" t="s">
        <v>112</v>
      </c>
      <c r="E2443" t="s">
        <v>113</v>
      </c>
      <c r="F2443" t="s">
        <v>1851</v>
      </c>
      <c r="G2443" t="s">
        <v>23</v>
      </c>
      <c r="H2443" s="10">
        <v>8</v>
      </c>
      <c r="I2443" t="s">
        <v>114</v>
      </c>
    </row>
    <row r="2444" spans="1:11" x14ac:dyDescent="0.2">
      <c r="A2444" t="s">
        <v>56</v>
      </c>
      <c r="B2444" t="s">
        <v>526</v>
      </c>
      <c r="C2444" t="s">
        <v>43</v>
      </c>
      <c r="D2444" t="s">
        <v>43</v>
      </c>
      <c r="E2444" t="s">
        <v>22</v>
      </c>
      <c r="F2444" t="s">
        <v>22</v>
      </c>
      <c r="G2444" t="s">
        <v>23</v>
      </c>
      <c r="H2444" s="10">
        <v>4</v>
      </c>
      <c r="I2444" t="s">
        <v>24</v>
      </c>
    </row>
    <row r="2445" spans="1:11" x14ac:dyDescent="0.2">
      <c r="A2445" t="s">
        <v>56</v>
      </c>
      <c r="B2445" t="s">
        <v>526</v>
      </c>
      <c r="C2445" t="s">
        <v>368</v>
      </c>
      <c r="D2445" t="s">
        <v>368</v>
      </c>
      <c r="E2445" t="s">
        <v>113</v>
      </c>
      <c r="F2445" t="s">
        <v>1851</v>
      </c>
      <c r="G2445" t="s">
        <v>23</v>
      </c>
      <c r="H2445" s="10">
        <v>4</v>
      </c>
      <c r="I2445" t="s">
        <v>114</v>
      </c>
    </row>
    <row r="2446" spans="1:11" x14ac:dyDescent="0.2">
      <c r="A2446" t="s">
        <v>56</v>
      </c>
      <c r="B2446" t="s">
        <v>526</v>
      </c>
      <c r="C2446" t="s">
        <v>20</v>
      </c>
      <c r="D2446" t="s">
        <v>20</v>
      </c>
      <c r="F2446" t="s">
        <v>1848</v>
      </c>
      <c r="H2446" s="10">
        <v>2</v>
      </c>
    </row>
    <row r="2447" spans="1:11" x14ac:dyDescent="0.2">
      <c r="A2447" t="s">
        <v>56</v>
      </c>
      <c r="B2447" t="s">
        <v>526</v>
      </c>
      <c r="C2447" t="s">
        <v>279</v>
      </c>
      <c r="D2447" t="s">
        <v>279</v>
      </c>
      <c r="E2447" t="s">
        <v>45</v>
      </c>
      <c r="F2447" t="s">
        <v>1849</v>
      </c>
      <c r="G2447" t="s">
        <v>23</v>
      </c>
      <c r="H2447" s="10">
        <v>2</v>
      </c>
      <c r="I2447" t="s">
        <v>24</v>
      </c>
    </row>
    <row r="2448" spans="1:11" x14ac:dyDescent="0.2">
      <c r="A2448" t="s">
        <v>56</v>
      </c>
      <c r="B2448" t="s">
        <v>526</v>
      </c>
      <c r="C2448" t="s">
        <v>117</v>
      </c>
      <c r="D2448" t="s">
        <v>117</v>
      </c>
      <c r="E2448" t="s">
        <v>27</v>
      </c>
      <c r="F2448" t="s">
        <v>27</v>
      </c>
      <c r="G2448" t="s">
        <v>23</v>
      </c>
      <c r="H2448" s="10">
        <v>2</v>
      </c>
      <c r="I2448" t="s">
        <v>24</v>
      </c>
    </row>
    <row r="2449" spans="1:11" x14ac:dyDescent="0.2">
      <c r="A2449" t="s">
        <v>56</v>
      </c>
      <c r="B2449" t="s">
        <v>526</v>
      </c>
      <c r="C2449" t="s">
        <v>65</v>
      </c>
      <c r="D2449" t="s">
        <v>65</v>
      </c>
      <c r="E2449" t="s">
        <v>66</v>
      </c>
      <c r="F2449" t="s">
        <v>66</v>
      </c>
      <c r="G2449" t="s">
        <v>23</v>
      </c>
      <c r="H2449" s="10">
        <v>2</v>
      </c>
      <c r="I2449" t="s">
        <v>24</v>
      </c>
    </row>
    <row r="2450" spans="1:11" x14ac:dyDescent="0.2">
      <c r="A2450" t="s">
        <v>56</v>
      </c>
      <c r="B2450" t="s">
        <v>526</v>
      </c>
      <c r="C2450" t="s">
        <v>26</v>
      </c>
      <c r="D2450" t="s">
        <v>26</v>
      </c>
      <c r="E2450" t="s">
        <v>27</v>
      </c>
      <c r="F2450" t="s">
        <v>27</v>
      </c>
      <c r="G2450" t="s">
        <v>23</v>
      </c>
      <c r="H2450" s="10">
        <v>1</v>
      </c>
      <c r="I2450" t="s">
        <v>24</v>
      </c>
    </row>
    <row r="2451" spans="1:11" x14ac:dyDescent="0.2">
      <c r="A2451" t="s">
        <v>60</v>
      </c>
      <c r="B2451" t="s">
        <v>526</v>
      </c>
      <c r="C2451" t="s">
        <v>117</v>
      </c>
      <c r="D2451" t="s">
        <v>117</v>
      </c>
      <c r="E2451" t="s">
        <v>27</v>
      </c>
      <c r="F2451" t="s">
        <v>27</v>
      </c>
      <c r="G2451" t="s">
        <v>23</v>
      </c>
      <c r="H2451" s="10">
        <v>2</v>
      </c>
      <c r="I2451" t="s">
        <v>24</v>
      </c>
    </row>
    <row r="2452" spans="1:11" x14ac:dyDescent="0.2">
      <c r="A2452" t="s">
        <v>60</v>
      </c>
      <c r="B2452" t="s">
        <v>526</v>
      </c>
      <c r="C2452" t="s">
        <v>73</v>
      </c>
      <c r="D2452" t="s">
        <v>73</v>
      </c>
      <c r="E2452" t="s">
        <v>45</v>
      </c>
      <c r="F2452" t="s">
        <v>1849</v>
      </c>
      <c r="G2452" t="s">
        <v>23</v>
      </c>
      <c r="H2452" s="10">
        <v>1</v>
      </c>
      <c r="I2452" t="s">
        <v>24</v>
      </c>
    </row>
    <row r="2453" spans="1:11" x14ac:dyDescent="0.2">
      <c r="A2453" t="s">
        <v>60</v>
      </c>
      <c r="B2453" t="s">
        <v>526</v>
      </c>
      <c r="C2453" t="s">
        <v>18</v>
      </c>
      <c r="D2453" t="s">
        <v>18</v>
      </c>
      <c r="F2453" t="s">
        <v>1848</v>
      </c>
      <c r="H2453" s="10">
        <v>2</v>
      </c>
    </row>
    <row r="2454" spans="1:11" x14ac:dyDescent="0.2">
      <c r="A2454" t="s">
        <v>60</v>
      </c>
      <c r="B2454" t="s">
        <v>526</v>
      </c>
      <c r="C2454" t="s">
        <v>279</v>
      </c>
      <c r="D2454" t="s">
        <v>279</v>
      </c>
      <c r="E2454" t="s">
        <v>45</v>
      </c>
      <c r="F2454" t="s">
        <v>1849</v>
      </c>
      <c r="G2454" t="s">
        <v>23</v>
      </c>
      <c r="H2454" s="10">
        <v>6</v>
      </c>
      <c r="I2454" t="s">
        <v>24</v>
      </c>
    </row>
    <row r="2455" spans="1:11" x14ac:dyDescent="0.2">
      <c r="A2455" t="s">
        <v>60</v>
      </c>
      <c r="B2455" t="s">
        <v>526</v>
      </c>
      <c r="C2455" t="s">
        <v>65</v>
      </c>
      <c r="D2455" t="s">
        <v>65</v>
      </c>
      <c r="E2455" t="s">
        <v>66</v>
      </c>
      <c r="F2455" t="s">
        <v>66</v>
      </c>
      <c r="G2455" t="s">
        <v>23</v>
      </c>
      <c r="H2455" s="10">
        <v>4</v>
      </c>
      <c r="I2455" t="s">
        <v>24</v>
      </c>
      <c r="K2455" t="s">
        <v>554</v>
      </c>
    </row>
    <row r="2456" spans="1:11" x14ac:dyDescent="0.2">
      <c r="A2456" t="s">
        <v>60</v>
      </c>
      <c r="B2456" t="s">
        <v>526</v>
      </c>
      <c r="C2456" t="s">
        <v>43</v>
      </c>
      <c r="D2456" t="s">
        <v>43</v>
      </c>
      <c r="E2456" t="s">
        <v>22</v>
      </c>
      <c r="F2456" t="s">
        <v>22</v>
      </c>
      <c r="G2456" t="s">
        <v>23</v>
      </c>
      <c r="H2456" s="10">
        <v>2</v>
      </c>
      <c r="I2456" t="s">
        <v>24</v>
      </c>
    </row>
    <row r="2457" spans="1:11" x14ac:dyDescent="0.2">
      <c r="A2457" t="s">
        <v>60</v>
      </c>
      <c r="B2457" t="s">
        <v>526</v>
      </c>
      <c r="C2457" t="s">
        <v>112</v>
      </c>
      <c r="D2457" t="s">
        <v>112</v>
      </c>
      <c r="E2457" t="s">
        <v>113</v>
      </c>
      <c r="F2457" t="s">
        <v>1851</v>
      </c>
      <c r="G2457" t="s">
        <v>23</v>
      </c>
      <c r="H2457" s="10">
        <v>2</v>
      </c>
      <c r="I2457" t="s">
        <v>114</v>
      </c>
    </row>
    <row r="2458" spans="1:11" x14ac:dyDescent="0.2">
      <c r="A2458" t="s">
        <v>60</v>
      </c>
      <c r="B2458" t="s">
        <v>526</v>
      </c>
      <c r="C2458" t="s">
        <v>46</v>
      </c>
      <c r="D2458" t="s">
        <v>46</v>
      </c>
      <c r="F2458" t="s">
        <v>1848</v>
      </c>
      <c r="H2458" s="10">
        <v>6</v>
      </c>
    </row>
    <row r="2459" spans="1:11" x14ac:dyDescent="0.2">
      <c r="A2459" t="s">
        <v>60</v>
      </c>
      <c r="B2459" t="s">
        <v>526</v>
      </c>
      <c r="C2459" t="s">
        <v>368</v>
      </c>
      <c r="D2459" t="s">
        <v>368</v>
      </c>
      <c r="E2459" t="s">
        <v>113</v>
      </c>
      <c r="F2459" t="s">
        <v>1851</v>
      </c>
      <c r="G2459" t="s">
        <v>23</v>
      </c>
      <c r="H2459" s="10">
        <v>2</v>
      </c>
      <c r="I2459" t="s">
        <v>114</v>
      </c>
    </row>
    <row r="2460" spans="1:11" x14ac:dyDescent="0.2">
      <c r="A2460" t="s">
        <v>67</v>
      </c>
      <c r="B2460" t="s">
        <v>526</v>
      </c>
      <c r="C2460" t="s">
        <v>368</v>
      </c>
      <c r="D2460" t="s">
        <v>368</v>
      </c>
      <c r="E2460" t="s">
        <v>113</v>
      </c>
      <c r="F2460" t="s">
        <v>1851</v>
      </c>
      <c r="G2460" t="s">
        <v>23</v>
      </c>
      <c r="H2460" s="10">
        <v>4</v>
      </c>
      <c r="I2460" t="s">
        <v>114</v>
      </c>
    </row>
    <row r="2461" spans="1:11" x14ac:dyDescent="0.2">
      <c r="A2461" t="s">
        <v>67</v>
      </c>
      <c r="B2461" t="s">
        <v>526</v>
      </c>
      <c r="C2461" t="s">
        <v>43</v>
      </c>
      <c r="D2461" t="s">
        <v>43</v>
      </c>
      <c r="E2461" t="s">
        <v>22</v>
      </c>
      <c r="F2461" t="s">
        <v>22</v>
      </c>
      <c r="G2461" t="s">
        <v>23</v>
      </c>
      <c r="H2461" s="10">
        <v>8</v>
      </c>
      <c r="I2461" t="s">
        <v>24</v>
      </c>
    </row>
    <row r="2462" spans="1:11" x14ac:dyDescent="0.2">
      <c r="A2462" t="s">
        <v>67</v>
      </c>
      <c r="B2462" t="s">
        <v>526</v>
      </c>
      <c r="C2462" t="s">
        <v>18</v>
      </c>
      <c r="D2462" t="s">
        <v>18</v>
      </c>
      <c r="F2462" t="s">
        <v>1848</v>
      </c>
      <c r="H2462" s="10">
        <v>2</v>
      </c>
    </row>
    <row r="2463" spans="1:11" x14ac:dyDescent="0.2">
      <c r="A2463" t="s">
        <v>67</v>
      </c>
      <c r="B2463" t="s">
        <v>526</v>
      </c>
      <c r="C2463" t="s">
        <v>279</v>
      </c>
      <c r="D2463" t="s">
        <v>279</v>
      </c>
      <c r="E2463" t="s">
        <v>45</v>
      </c>
      <c r="F2463" t="s">
        <v>1849</v>
      </c>
      <c r="G2463" t="s">
        <v>23</v>
      </c>
      <c r="H2463" s="10">
        <v>5</v>
      </c>
      <c r="I2463" t="s">
        <v>24</v>
      </c>
    </row>
    <row r="2464" spans="1:11" x14ac:dyDescent="0.2">
      <c r="A2464" t="s">
        <v>67</v>
      </c>
      <c r="B2464" t="s">
        <v>526</v>
      </c>
      <c r="C2464" t="s">
        <v>65</v>
      </c>
      <c r="D2464" t="s">
        <v>65</v>
      </c>
      <c r="E2464" t="s">
        <v>66</v>
      </c>
      <c r="F2464" t="s">
        <v>66</v>
      </c>
      <c r="G2464" t="s">
        <v>23</v>
      </c>
      <c r="H2464" s="10">
        <v>1</v>
      </c>
      <c r="I2464" t="s">
        <v>24</v>
      </c>
    </row>
    <row r="2465" spans="1:9" x14ac:dyDescent="0.2">
      <c r="A2465" t="s">
        <v>67</v>
      </c>
      <c r="B2465" t="s">
        <v>526</v>
      </c>
      <c r="C2465" t="s">
        <v>112</v>
      </c>
      <c r="D2465" t="s">
        <v>112</v>
      </c>
      <c r="E2465" t="s">
        <v>113</v>
      </c>
      <c r="F2465" t="s">
        <v>1851</v>
      </c>
      <c r="G2465" t="s">
        <v>23</v>
      </c>
      <c r="H2465" s="10">
        <v>5</v>
      </c>
      <c r="I2465" t="s">
        <v>114</v>
      </c>
    </row>
    <row r="2466" spans="1:9" x14ac:dyDescent="0.2">
      <c r="A2466" t="s">
        <v>67</v>
      </c>
      <c r="B2466" t="s">
        <v>526</v>
      </c>
      <c r="C2466" t="s">
        <v>46</v>
      </c>
      <c r="D2466" t="s">
        <v>46</v>
      </c>
      <c r="F2466" t="s">
        <v>1848</v>
      </c>
      <c r="H2466" s="10">
        <v>1</v>
      </c>
    </row>
    <row r="2467" spans="1:9" x14ac:dyDescent="0.2">
      <c r="A2467" t="s">
        <v>67</v>
      </c>
      <c r="B2467" t="s">
        <v>526</v>
      </c>
      <c r="C2467" t="s">
        <v>26</v>
      </c>
      <c r="D2467" t="s">
        <v>26</v>
      </c>
      <c r="E2467" t="s">
        <v>27</v>
      </c>
      <c r="F2467" t="s">
        <v>27</v>
      </c>
      <c r="G2467" t="s">
        <v>23</v>
      </c>
      <c r="H2467" s="10">
        <v>8</v>
      </c>
      <c r="I2467" t="s">
        <v>24</v>
      </c>
    </row>
    <row r="2468" spans="1:9" x14ac:dyDescent="0.2">
      <c r="A2468" t="s">
        <v>75</v>
      </c>
      <c r="B2468" t="s">
        <v>526</v>
      </c>
      <c r="C2468" t="s">
        <v>46</v>
      </c>
      <c r="D2468" t="s">
        <v>46</v>
      </c>
      <c r="F2468" t="s">
        <v>1848</v>
      </c>
      <c r="H2468" s="10">
        <v>16</v>
      </c>
    </row>
    <row r="2469" spans="1:9" x14ac:dyDescent="0.2">
      <c r="A2469" t="s">
        <v>75</v>
      </c>
      <c r="B2469" t="s">
        <v>526</v>
      </c>
      <c r="C2469" t="s">
        <v>17</v>
      </c>
      <c r="D2469" t="s">
        <v>17</v>
      </c>
      <c r="F2469" t="s">
        <v>1847</v>
      </c>
      <c r="H2469" s="10">
        <v>8</v>
      </c>
    </row>
    <row r="2470" spans="1:9" x14ac:dyDescent="0.2">
      <c r="A2470" t="s">
        <v>75</v>
      </c>
      <c r="B2470" t="s">
        <v>526</v>
      </c>
      <c r="C2470" t="s">
        <v>117</v>
      </c>
      <c r="D2470" t="s">
        <v>117</v>
      </c>
      <c r="E2470" t="s">
        <v>27</v>
      </c>
      <c r="F2470" t="s">
        <v>27</v>
      </c>
      <c r="G2470" t="s">
        <v>23</v>
      </c>
      <c r="H2470" s="10">
        <v>1</v>
      </c>
      <c r="I2470" t="s">
        <v>24</v>
      </c>
    </row>
    <row r="2471" spans="1:9" x14ac:dyDescent="0.2">
      <c r="A2471" t="s">
        <v>75</v>
      </c>
      <c r="B2471" t="s">
        <v>526</v>
      </c>
      <c r="C2471" t="s">
        <v>18</v>
      </c>
      <c r="D2471" t="s">
        <v>18</v>
      </c>
      <c r="F2471" t="s">
        <v>1848</v>
      </c>
      <c r="H2471" s="10">
        <v>2</v>
      </c>
    </row>
    <row r="2472" spans="1:9" x14ac:dyDescent="0.2">
      <c r="A2472" t="s">
        <v>68</v>
      </c>
      <c r="B2472" t="s">
        <v>526</v>
      </c>
      <c r="C2472" t="s">
        <v>26</v>
      </c>
      <c r="D2472" t="s">
        <v>26</v>
      </c>
      <c r="E2472" t="s">
        <v>27</v>
      </c>
      <c r="F2472" t="s">
        <v>27</v>
      </c>
      <c r="G2472" t="s">
        <v>23</v>
      </c>
      <c r="H2472" s="10">
        <v>4</v>
      </c>
      <c r="I2472" t="s">
        <v>24</v>
      </c>
    </row>
    <row r="2473" spans="1:9" x14ac:dyDescent="0.2">
      <c r="A2473" t="s">
        <v>68</v>
      </c>
      <c r="B2473" t="s">
        <v>526</v>
      </c>
      <c r="C2473" t="s">
        <v>279</v>
      </c>
      <c r="D2473" t="s">
        <v>279</v>
      </c>
      <c r="E2473" t="s">
        <v>45</v>
      </c>
      <c r="F2473" t="s">
        <v>1849</v>
      </c>
      <c r="G2473" t="s">
        <v>23</v>
      </c>
      <c r="H2473" s="10">
        <v>3</v>
      </c>
      <c r="I2473" t="s">
        <v>24</v>
      </c>
    </row>
    <row r="2474" spans="1:9" x14ac:dyDescent="0.2">
      <c r="A2474" t="s">
        <v>68</v>
      </c>
      <c r="B2474" t="s">
        <v>526</v>
      </c>
      <c r="C2474" t="s">
        <v>20</v>
      </c>
      <c r="D2474" t="s">
        <v>20</v>
      </c>
      <c r="F2474" t="s">
        <v>1848</v>
      </c>
      <c r="H2474" s="10">
        <v>2</v>
      </c>
    </row>
    <row r="2475" spans="1:9" x14ac:dyDescent="0.2">
      <c r="A2475" t="s">
        <v>68</v>
      </c>
      <c r="B2475" t="s">
        <v>526</v>
      </c>
      <c r="C2475" t="s">
        <v>46</v>
      </c>
      <c r="D2475" t="s">
        <v>46</v>
      </c>
      <c r="F2475" t="s">
        <v>1848</v>
      </c>
      <c r="H2475" s="10">
        <v>1</v>
      </c>
    </row>
    <row r="2476" spans="1:9" x14ac:dyDescent="0.2">
      <c r="A2476" t="s">
        <v>68</v>
      </c>
      <c r="B2476" t="s">
        <v>526</v>
      </c>
      <c r="C2476" t="s">
        <v>112</v>
      </c>
      <c r="D2476" t="s">
        <v>112</v>
      </c>
      <c r="E2476" t="s">
        <v>113</v>
      </c>
      <c r="F2476" t="s">
        <v>1851</v>
      </c>
      <c r="G2476" t="s">
        <v>23</v>
      </c>
      <c r="H2476" s="10">
        <v>4</v>
      </c>
      <c r="I2476" t="s">
        <v>114</v>
      </c>
    </row>
    <row r="2477" spans="1:9" x14ac:dyDescent="0.2">
      <c r="A2477" t="s">
        <v>68</v>
      </c>
      <c r="B2477" t="s">
        <v>526</v>
      </c>
      <c r="C2477" t="s">
        <v>43</v>
      </c>
      <c r="D2477" t="s">
        <v>43</v>
      </c>
      <c r="E2477" t="s">
        <v>22</v>
      </c>
      <c r="F2477" t="s">
        <v>22</v>
      </c>
      <c r="G2477" t="s">
        <v>23</v>
      </c>
      <c r="H2477" s="10">
        <v>4</v>
      </c>
      <c r="I2477" t="s">
        <v>24</v>
      </c>
    </row>
    <row r="2478" spans="1:9" x14ac:dyDescent="0.2">
      <c r="A2478" t="s">
        <v>68</v>
      </c>
      <c r="B2478" t="s">
        <v>526</v>
      </c>
      <c r="C2478" t="s">
        <v>368</v>
      </c>
      <c r="D2478" t="s">
        <v>368</v>
      </c>
      <c r="E2478" t="s">
        <v>113</v>
      </c>
      <c r="F2478" t="s">
        <v>1851</v>
      </c>
      <c r="G2478" t="s">
        <v>23</v>
      </c>
      <c r="H2478" s="10">
        <v>3</v>
      </c>
      <c r="I2478" t="s">
        <v>114</v>
      </c>
    </row>
    <row r="2479" spans="1:9" x14ac:dyDescent="0.2">
      <c r="A2479" t="s">
        <v>68</v>
      </c>
      <c r="B2479" t="s">
        <v>526</v>
      </c>
      <c r="C2479" t="s">
        <v>371</v>
      </c>
      <c r="D2479" t="s">
        <v>371</v>
      </c>
      <c r="E2479" t="s">
        <v>45</v>
      </c>
      <c r="F2479" t="s">
        <v>1849</v>
      </c>
      <c r="G2479" t="s">
        <v>23</v>
      </c>
      <c r="H2479" s="10">
        <v>2</v>
      </c>
      <c r="I2479" t="s">
        <v>24</v>
      </c>
    </row>
    <row r="2480" spans="1:9" x14ac:dyDescent="0.2">
      <c r="A2480" t="s">
        <v>69</v>
      </c>
      <c r="B2480" t="s">
        <v>526</v>
      </c>
      <c r="C2480" t="s">
        <v>17</v>
      </c>
      <c r="D2480" t="s">
        <v>17</v>
      </c>
      <c r="F2480" t="s">
        <v>1847</v>
      </c>
      <c r="H2480" s="10">
        <v>31</v>
      </c>
    </row>
    <row r="2481" spans="1:9" x14ac:dyDescent="0.2">
      <c r="A2481" t="s">
        <v>70</v>
      </c>
      <c r="B2481" t="s">
        <v>526</v>
      </c>
      <c r="C2481" t="s">
        <v>17</v>
      </c>
      <c r="D2481" t="s">
        <v>17</v>
      </c>
      <c r="F2481" t="s">
        <v>1847</v>
      </c>
      <c r="H2481" s="10">
        <v>4</v>
      </c>
    </row>
    <row r="2482" spans="1:9" x14ac:dyDescent="0.2">
      <c r="A2482" t="s">
        <v>70</v>
      </c>
      <c r="B2482" t="s">
        <v>526</v>
      </c>
      <c r="C2482" t="s">
        <v>112</v>
      </c>
      <c r="D2482" t="s">
        <v>112</v>
      </c>
      <c r="E2482" t="s">
        <v>113</v>
      </c>
      <c r="F2482" t="s">
        <v>1851</v>
      </c>
      <c r="G2482" t="s">
        <v>23</v>
      </c>
      <c r="H2482" s="10">
        <v>5</v>
      </c>
      <c r="I2482" t="s">
        <v>114</v>
      </c>
    </row>
    <row r="2483" spans="1:9" x14ac:dyDescent="0.2">
      <c r="A2483" t="s">
        <v>70</v>
      </c>
      <c r="B2483" t="s">
        <v>526</v>
      </c>
      <c r="C2483" t="s">
        <v>371</v>
      </c>
      <c r="D2483" t="s">
        <v>371</v>
      </c>
      <c r="E2483" t="s">
        <v>45</v>
      </c>
      <c r="F2483" t="s">
        <v>1849</v>
      </c>
      <c r="G2483" t="s">
        <v>23</v>
      </c>
      <c r="H2483" s="10">
        <v>5</v>
      </c>
      <c r="I2483" t="s">
        <v>24</v>
      </c>
    </row>
    <row r="2484" spans="1:9" x14ac:dyDescent="0.2">
      <c r="A2484" t="s">
        <v>70</v>
      </c>
      <c r="B2484" t="s">
        <v>526</v>
      </c>
      <c r="C2484" t="s">
        <v>18</v>
      </c>
      <c r="D2484" t="s">
        <v>18</v>
      </c>
      <c r="F2484" t="s">
        <v>1848</v>
      </c>
      <c r="H2484" s="10">
        <v>2</v>
      </c>
    </row>
    <row r="2485" spans="1:9" x14ac:dyDescent="0.2">
      <c r="A2485" t="s">
        <v>70</v>
      </c>
      <c r="B2485" t="s">
        <v>526</v>
      </c>
      <c r="C2485" t="s">
        <v>368</v>
      </c>
      <c r="D2485" t="s">
        <v>368</v>
      </c>
      <c r="E2485" t="s">
        <v>113</v>
      </c>
      <c r="F2485" t="s">
        <v>1851</v>
      </c>
      <c r="G2485" t="s">
        <v>23</v>
      </c>
      <c r="H2485" s="10">
        <v>5</v>
      </c>
      <c r="I2485" t="s">
        <v>114</v>
      </c>
    </row>
    <row r="2486" spans="1:9" x14ac:dyDescent="0.2">
      <c r="A2486" t="s">
        <v>70</v>
      </c>
      <c r="B2486" t="s">
        <v>526</v>
      </c>
      <c r="C2486" t="s">
        <v>279</v>
      </c>
      <c r="D2486" t="s">
        <v>279</v>
      </c>
      <c r="E2486" t="s">
        <v>45</v>
      </c>
      <c r="F2486" t="s">
        <v>1849</v>
      </c>
      <c r="G2486" t="s">
        <v>23</v>
      </c>
      <c r="H2486" s="10">
        <v>3</v>
      </c>
      <c r="I2486" t="s">
        <v>24</v>
      </c>
    </row>
    <row r="2487" spans="1:9" x14ac:dyDescent="0.2">
      <c r="A2487" t="s">
        <v>70</v>
      </c>
      <c r="B2487" t="s">
        <v>526</v>
      </c>
      <c r="C2487" t="s">
        <v>43</v>
      </c>
      <c r="D2487" t="s">
        <v>43</v>
      </c>
      <c r="E2487" t="s">
        <v>22</v>
      </c>
      <c r="F2487" t="s">
        <v>22</v>
      </c>
      <c r="G2487" t="s">
        <v>23</v>
      </c>
      <c r="H2487" s="10">
        <v>2</v>
      </c>
      <c r="I2487" t="s">
        <v>24</v>
      </c>
    </row>
    <row r="2488" spans="1:9" x14ac:dyDescent="0.2">
      <c r="A2488" t="s">
        <v>71</v>
      </c>
      <c r="B2488" t="s">
        <v>526</v>
      </c>
      <c r="C2488" t="s">
        <v>279</v>
      </c>
      <c r="D2488" t="s">
        <v>279</v>
      </c>
      <c r="E2488" t="s">
        <v>45</v>
      </c>
      <c r="F2488" t="s">
        <v>1849</v>
      </c>
      <c r="G2488" t="s">
        <v>23</v>
      </c>
      <c r="H2488" s="10">
        <v>2</v>
      </c>
      <c r="I2488" t="s">
        <v>24</v>
      </c>
    </row>
    <row r="2489" spans="1:9" x14ac:dyDescent="0.2">
      <c r="A2489" t="s">
        <v>71</v>
      </c>
      <c r="B2489" t="s">
        <v>526</v>
      </c>
      <c r="C2489" t="s">
        <v>112</v>
      </c>
      <c r="D2489" t="s">
        <v>112</v>
      </c>
      <c r="E2489" t="s">
        <v>113</v>
      </c>
      <c r="F2489" t="s">
        <v>1851</v>
      </c>
      <c r="G2489" t="s">
        <v>23</v>
      </c>
      <c r="H2489" s="10">
        <v>8</v>
      </c>
      <c r="I2489" t="s">
        <v>114</v>
      </c>
    </row>
    <row r="2490" spans="1:9" x14ac:dyDescent="0.2">
      <c r="A2490" t="s">
        <v>71</v>
      </c>
      <c r="B2490" t="s">
        <v>526</v>
      </c>
      <c r="C2490" t="s">
        <v>33</v>
      </c>
      <c r="D2490" t="s">
        <v>33</v>
      </c>
      <c r="E2490" t="s">
        <v>45</v>
      </c>
      <c r="F2490" t="s">
        <v>1849</v>
      </c>
      <c r="G2490" t="s">
        <v>23</v>
      </c>
      <c r="H2490" s="10">
        <v>1</v>
      </c>
      <c r="I2490" t="s">
        <v>24</v>
      </c>
    </row>
    <row r="2491" spans="1:9" x14ac:dyDescent="0.2">
      <c r="A2491" t="s">
        <v>71</v>
      </c>
      <c r="B2491" t="s">
        <v>526</v>
      </c>
      <c r="C2491" t="s">
        <v>117</v>
      </c>
      <c r="D2491" t="s">
        <v>117</v>
      </c>
      <c r="E2491" t="s">
        <v>27</v>
      </c>
      <c r="F2491" t="s">
        <v>27</v>
      </c>
      <c r="G2491" t="s">
        <v>23</v>
      </c>
      <c r="H2491" s="10">
        <v>2</v>
      </c>
      <c r="I2491" t="s">
        <v>24</v>
      </c>
    </row>
    <row r="2492" spans="1:9" x14ac:dyDescent="0.2">
      <c r="A2492" t="s">
        <v>71</v>
      </c>
      <c r="B2492" t="s">
        <v>526</v>
      </c>
      <c r="C2492" t="s">
        <v>368</v>
      </c>
      <c r="D2492" t="s">
        <v>368</v>
      </c>
      <c r="E2492" t="s">
        <v>113</v>
      </c>
      <c r="F2492" t="s">
        <v>1851</v>
      </c>
      <c r="G2492" t="s">
        <v>23</v>
      </c>
      <c r="H2492" s="10">
        <v>6</v>
      </c>
      <c r="I2492" t="s">
        <v>114</v>
      </c>
    </row>
    <row r="2493" spans="1:9" x14ac:dyDescent="0.2">
      <c r="A2493" t="s">
        <v>71</v>
      </c>
      <c r="B2493" t="s">
        <v>526</v>
      </c>
      <c r="C2493" t="s">
        <v>20</v>
      </c>
      <c r="D2493" t="s">
        <v>20</v>
      </c>
      <c r="F2493" t="s">
        <v>1848</v>
      </c>
      <c r="H2493" s="10">
        <v>2</v>
      </c>
    </row>
    <row r="2494" spans="1:9" x14ac:dyDescent="0.2">
      <c r="A2494" t="s">
        <v>71</v>
      </c>
      <c r="B2494" t="s">
        <v>526</v>
      </c>
      <c r="C2494" t="s">
        <v>371</v>
      </c>
      <c r="D2494" t="s">
        <v>371</v>
      </c>
      <c r="E2494" t="s">
        <v>45</v>
      </c>
      <c r="F2494" t="s">
        <v>1849</v>
      </c>
      <c r="G2494" t="s">
        <v>23</v>
      </c>
      <c r="H2494" s="10">
        <v>2</v>
      </c>
      <c r="I2494" t="s">
        <v>24</v>
      </c>
    </row>
    <row r="2495" spans="1:9" x14ac:dyDescent="0.2">
      <c r="A2495" t="s">
        <v>71</v>
      </c>
      <c r="B2495" t="s">
        <v>526</v>
      </c>
      <c r="C2495" t="s">
        <v>18</v>
      </c>
      <c r="D2495" t="s">
        <v>18</v>
      </c>
      <c r="F2495" t="s">
        <v>1848</v>
      </c>
      <c r="H2495" s="10">
        <v>2</v>
      </c>
    </row>
    <row r="2496" spans="1:9" x14ac:dyDescent="0.2">
      <c r="A2496" t="s">
        <v>71</v>
      </c>
      <c r="B2496" t="s">
        <v>526</v>
      </c>
      <c r="C2496" t="s">
        <v>121</v>
      </c>
      <c r="D2496" t="s">
        <v>121</v>
      </c>
      <c r="E2496" t="s">
        <v>113</v>
      </c>
      <c r="F2496" t="s">
        <v>1851</v>
      </c>
      <c r="G2496" t="s">
        <v>23</v>
      </c>
      <c r="H2496" s="10">
        <v>1</v>
      </c>
      <c r="I2496" t="s">
        <v>114</v>
      </c>
    </row>
    <row r="2497" spans="1:9" x14ac:dyDescent="0.2">
      <c r="A2497" t="s">
        <v>71</v>
      </c>
      <c r="B2497" t="s">
        <v>526</v>
      </c>
      <c r="C2497" t="s">
        <v>279</v>
      </c>
      <c r="D2497" t="s">
        <v>279</v>
      </c>
      <c r="E2497" t="s">
        <v>45</v>
      </c>
      <c r="F2497" t="s">
        <v>1849</v>
      </c>
      <c r="G2497" t="s">
        <v>23</v>
      </c>
      <c r="H2497" s="10">
        <v>2</v>
      </c>
      <c r="I2497" t="s">
        <v>24</v>
      </c>
    </row>
    <row r="2498" spans="1:9" x14ac:dyDescent="0.2">
      <c r="A2498" t="s">
        <v>72</v>
      </c>
      <c r="B2498" t="s">
        <v>526</v>
      </c>
      <c r="C2498" t="s">
        <v>46</v>
      </c>
      <c r="D2498" t="s">
        <v>46</v>
      </c>
      <c r="F2498" t="s">
        <v>1848</v>
      </c>
      <c r="H2498" s="10">
        <v>8</v>
      </c>
    </row>
    <row r="2499" spans="1:9" x14ac:dyDescent="0.2">
      <c r="A2499" t="s">
        <v>72</v>
      </c>
      <c r="B2499" t="s">
        <v>526</v>
      </c>
      <c r="C2499" t="s">
        <v>279</v>
      </c>
      <c r="D2499" t="s">
        <v>279</v>
      </c>
      <c r="E2499" t="s">
        <v>45</v>
      </c>
      <c r="F2499" t="s">
        <v>1849</v>
      </c>
      <c r="G2499" t="s">
        <v>23</v>
      </c>
      <c r="H2499" s="10">
        <v>6</v>
      </c>
      <c r="I2499" t="s">
        <v>24</v>
      </c>
    </row>
    <row r="2500" spans="1:9" x14ac:dyDescent="0.2">
      <c r="A2500" t="s">
        <v>72</v>
      </c>
      <c r="B2500" t="s">
        <v>526</v>
      </c>
      <c r="C2500" t="s">
        <v>18</v>
      </c>
      <c r="D2500" t="s">
        <v>18</v>
      </c>
      <c r="F2500" t="s">
        <v>1848</v>
      </c>
      <c r="H2500" s="10">
        <v>2</v>
      </c>
    </row>
    <row r="2501" spans="1:9" x14ac:dyDescent="0.2">
      <c r="A2501" t="s">
        <v>72</v>
      </c>
      <c r="B2501" t="s">
        <v>526</v>
      </c>
      <c r="C2501" t="s">
        <v>112</v>
      </c>
      <c r="D2501" t="s">
        <v>112</v>
      </c>
      <c r="E2501" t="s">
        <v>113</v>
      </c>
      <c r="F2501" t="s">
        <v>1851</v>
      </c>
      <c r="G2501" t="s">
        <v>23</v>
      </c>
      <c r="H2501" s="10">
        <v>2</v>
      </c>
      <c r="I2501" t="s">
        <v>114</v>
      </c>
    </row>
    <row r="2502" spans="1:9" x14ac:dyDescent="0.2">
      <c r="A2502" t="s">
        <v>72</v>
      </c>
      <c r="B2502" t="s">
        <v>526</v>
      </c>
      <c r="C2502" t="s">
        <v>368</v>
      </c>
      <c r="D2502" t="s">
        <v>368</v>
      </c>
      <c r="E2502" t="s">
        <v>113</v>
      </c>
      <c r="F2502" t="s">
        <v>1851</v>
      </c>
      <c r="G2502" t="s">
        <v>23</v>
      </c>
      <c r="H2502" s="10">
        <v>3</v>
      </c>
      <c r="I2502" t="s">
        <v>114</v>
      </c>
    </row>
    <row r="2503" spans="1:9" x14ac:dyDescent="0.2">
      <c r="A2503" t="s">
        <v>72</v>
      </c>
      <c r="B2503" t="s">
        <v>526</v>
      </c>
      <c r="C2503" t="s">
        <v>17</v>
      </c>
      <c r="D2503" t="s">
        <v>17</v>
      </c>
      <c r="F2503" t="s">
        <v>1847</v>
      </c>
      <c r="H2503" s="10">
        <v>8</v>
      </c>
    </row>
    <row r="2504" spans="1:9" x14ac:dyDescent="0.2">
      <c r="A2504" t="s">
        <v>74</v>
      </c>
      <c r="B2504" t="s">
        <v>526</v>
      </c>
      <c r="C2504" t="s">
        <v>17</v>
      </c>
      <c r="D2504" t="s">
        <v>17</v>
      </c>
      <c r="F2504" t="s">
        <v>1847</v>
      </c>
      <c r="H2504" s="10">
        <v>8</v>
      </c>
    </row>
    <row r="2505" spans="1:9" x14ac:dyDescent="0.2">
      <c r="A2505" t="s">
        <v>74</v>
      </c>
      <c r="B2505" t="s">
        <v>526</v>
      </c>
      <c r="C2505" t="s">
        <v>368</v>
      </c>
      <c r="D2505" t="s">
        <v>368</v>
      </c>
      <c r="E2505" t="s">
        <v>113</v>
      </c>
      <c r="F2505" t="s">
        <v>1851</v>
      </c>
      <c r="G2505" t="s">
        <v>23</v>
      </c>
      <c r="H2505" s="10">
        <v>5</v>
      </c>
      <c r="I2505" t="s">
        <v>114</v>
      </c>
    </row>
    <row r="2506" spans="1:9" x14ac:dyDescent="0.2">
      <c r="A2506" t="s">
        <v>74</v>
      </c>
      <c r="B2506" t="s">
        <v>526</v>
      </c>
      <c r="C2506" t="s">
        <v>26</v>
      </c>
      <c r="D2506" t="s">
        <v>26</v>
      </c>
      <c r="E2506" t="s">
        <v>27</v>
      </c>
      <c r="F2506" t="s">
        <v>27</v>
      </c>
      <c r="G2506" t="s">
        <v>23</v>
      </c>
      <c r="H2506" s="10">
        <v>2</v>
      </c>
      <c r="I2506" t="s">
        <v>24</v>
      </c>
    </row>
    <row r="2507" spans="1:9" x14ac:dyDescent="0.2">
      <c r="A2507" t="s">
        <v>74</v>
      </c>
      <c r="B2507" t="s">
        <v>526</v>
      </c>
      <c r="C2507" t="s">
        <v>121</v>
      </c>
      <c r="D2507" t="s">
        <v>121</v>
      </c>
      <c r="E2507" t="s">
        <v>113</v>
      </c>
      <c r="F2507" t="s">
        <v>1851</v>
      </c>
      <c r="G2507" t="s">
        <v>23</v>
      </c>
      <c r="H2507" s="10">
        <v>2</v>
      </c>
      <c r="I2507" t="s">
        <v>114</v>
      </c>
    </row>
    <row r="2508" spans="1:9" x14ac:dyDescent="0.2">
      <c r="A2508" t="s">
        <v>74</v>
      </c>
      <c r="B2508" t="s">
        <v>526</v>
      </c>
      <c r="C2508" t="s">
        <v>65</v>
      </c>
      <c r="D2508" t="s">
        <v>65</v>
      </c>
      <c r="E2508" t="s">
        <v>66</v>
      </c>
      <c r="F2508" t="s">
        <v>66</v>
      </c>
      <c r="G2508" t="s">
        <v>23</v>
      </c>
      <c r="H2508" s="10">
        <v>4</v>
      </c>
      <c r="I2508" t="s">
        <v>24</v>
      </c>
    </row>
    <row r="2509" spans="1:9" x14ac:dyDescent="0.2">
      <c r="A2509" t="s">
        <v>74</v>
      </c>
      <c r="B2509" t="s">
        <v>526</v>
      </c>
      <c r="C2509" t="s">
        <v>43</v>
      </c>
      <c r="D2509" t="s">
        <v>43</v>
      </c>
      <c r="E2509" t="s">
        <v>22</v>
      </c>
      <c r="F2509" t="s">
        <v>22</v>
      </c>
      <c r="G2509" t="s">
        <v>23</v>
      </c>
      <c r="H2509" s="10">
        <v>2</v>
      </c>
      <c r="I2509" t="s">
        <v>24</v>
      </c>
    </row>
    <row r="2510" spans="1:9" x14ac:dyDescent="0.2">
      <c r="A2510" t="s">
        <v>74</v>
      </c>
      <c r="B2510" t="s">
        <v>526</v>
      </c>
      <c r="C2510" t="s">
        <v>368</v>
      </c>
      <c r="D2510" t="s">
        <v>368</v>
      </c>
      <c r="E2510" t="s">
        <v>113</v>
      </c>
      <c r="F2510" t="s">
        <v>1851</v>
      </c>
      <c r="G2510" t="s">
        <v>23</v>
      </c>
      <c r="H2510" s="10">
        <v>4</v>
      </c>
      <c r="I2510" t="s">
        <v>114</v>
      </c>
    </row>
    <row r="2511" spans="1:9" x14ac:dyDescent="0.2">
      <c r="A2511" t="s">
        <v>74</v>
      </c>
      <c r="B2511" t="s">
        <v>526</v>
      </c>
      <c r="C2511" t="s">
        <v>18</v>
      </c>
      <c r="D2511" t="s">
        <v>18</v>
      </c>
      <c r="F2511" t="s">
        <v>1848</v>
      </c>
      <c r="H2511" s="10">
        <v>4</v>
      </c>
    </row>
    <row r="2512" spans="1:9" x14ac:dyDescent="0.2">
      <c r="A2512" t="s">
        <v>74</v>
      </c>
      <c r="B2512" t="s">
        <v>526</v>
      </c>
      <c r="C2512" t="s">
        <v>279</v>
      </c>
      <c r="D2512" t="s">
        <v>279</v>
      </c>
      <c r="E2512" t="s">
        <v>45</v>
      </c>
      <c r="F2512" t="s">
        <v>1849</v>
      </c>
      <c r="G2512" t="s">
        <v>23</v>
      </c>
      <c r="H2512" s="10">
        <v>2</v>
      </c>
      <c r="I2512" t="s">
        <v>24</v>
      </c>
    </row>
    <row r="2513" spans="1:9" x14ac:dyDescent="0.2">
      <c r="A2513" t="s">
        <v>76</v>
      </c>
      <c r="B2513" t="s">
        <v>526</v>
      </c>
      <c r="C2513" t="s">
        <v>371</v>
      </c>
      <c r="D2513" t="s">
        <v>371</v>
      </c>
      <c r="E2513" t="s">
        <v>45</v>
      </c>
      <c r="F2513" t="s">
        <v>1849</v>
      </c>
      <c r="G2513" t="s">
        <v>23</v>
      </c>
      <c r="H2513" s="10">
        <v>2</v>
      </c>
      <c r="I2513" t="s">
        <v>24</v>
      </c>
    </row>
    <row r="2514" spans="1:9" x14ac:dyDescent="0.2">
      <c r="A2514" t="s">
        <v>77</v>
      </c>
      <c r="B2514" t="s">
        <v>526</v>
      </c>
      <c r="C2514" t="s">
        <v>17</v>
      </c>
      <c r="D2514" t="s">
        <v>17</v>
      </c>
      <c r="F2514" t="s">
        <v>1847</v>
      </c>
      <c r="H2514" s="10">
        <v>32</v>
      </c>
    </row>
    <row r="2515" spans="1:9" x14ac:dyDescent="0.2">
      <c r="A2515" t="s">
        <v>77</v>
      </c>
      <c r="B2515" t="s">
        <v>526</v>
      </c>
      <c r="C2515" t="s">
        <v>20</v>
      </c>
      <c r="D2515" t="s">
        <v>20</v>
      </c>
      <c r="F2515" t="s">
        <v>1848</v>
      </c>
      <c r="H2515" s="10">
        <v>1</v>
      </c>
    </row>
    <row r="2516" spans="1:9" x14ac:dyDescent="0.2">
      <c r="A2516" t="s">
        <v>77</v>
      </c>
      <c r="B2516" t="s">
        <v>526</v>
      </c>
      <c r="C2516" t="s">
        <v>279</v>
      </c>
      <c r="D2516" t="s">
        <v>279</v>
      </c>
      <c r="E2516" t="s">
        <v>45</v>
      </c>
      <c r="F2516" t="s">
        <v>1849</v>
      </c>
      <c r="G2516" t="s">
        <v>23</v>
      </c>
      <c r="H2516" s="10">
        <v>2</v>
      </c>
      <c r="I2516" t="s">
        <v>24</v>
      </c>
    </row>
    <row r="2517" spans="1:9" x14ac:dyDescent="0.2">
      <c r="A2517" t="s">
        <v>77</v>
      </c>
      <c r="B2517" t="s">
        <v>526</v>
      </c>
      <c r="C2517" t="s">
        <v>112</v>
      </c>
      <c r="D2517" t="s">
        <v>112</v>
      </c>
      <c r="E2517" t="s">
        <v>113</v>
      </c>
      <c r="F2517" t="s">
        <v>1851</v>
      </c>
      <c r="G2517" t="s">
        <v>23</v>
      </c>
      <c r="H2517" s="10">
        <v>4</v>
      </c>
      <c r="I2517" t="s">
        <v>114</v>
      </c>
    </row>
    <row r="2518" spans="1:9" x14ac:dyDescent="0.2">
      <c r="A2518" t="s">
        <v>77</v>
      </c>
      <c r="B2518" t="s">
        <v>526</v>
      </c>
      <c r="C2518" t="s">
        <v>112</v>
      </c>
      <c r="D2518" t="s">
        <v>112</v>
      </c>
      <c r="E2518" t="s">
        <v>113</v>
      </c>
      <c r="F2518" t="s">
        <v>1851</v>
      </c>
      <c r="G2518" t="s">
        <v>23</v>
      </c>
      <c r="H2518" s="10">
        <v>2</v>
      </c>
      <c r="I2518" t="s">
        <v>114</v>
      </c>
    </row>
    <row r="2519" spans="1:9" x14ac:dyDescent="0.2">
      <c r="A2519" t="s">
        <v>77</v>
      </c>
      <c r="B2519" t="s">
        <v>526</v>
      </c>
      <c r="C2519" t="s">
        <v>368</v>
      </c>
      <c r="D2519" t="s">
        <v>368</v>
      </c>
      <c r="E2519" t="s">
        <v>113</v>
      </c>
      <c r="F2519" t="s">
        <v>1851</v>
      </c>
      <c r="G2519" t="s">
        <v>23</v>
      </c>
      <c r="H2519" s="10">
        <v>1</v>
      </c>
      <c r="I2519" t="s">
        <v>114</v>
      </c>
    </row>
    <row r="2520" spans="1:9" x14ac:dyDescent="0.2">
      <c r="A2520" t="s">
        <v>77</v>
      </c>
      <c r="B2520" t="s">
        <v>526</v>
      </c>
      <c r="C2520" t="s">
        <v>117</v>
      </c>
      <c r="D2520" t="s">
        <v>117</v>
      </c>
      <c r="E2520" t="s">
        <v>27</v>
      </c>
      <c r="F2520" t="s">
        <v>27</v>
      </c>
      <c r="G2520" t="s">
        <v>23</v>
      </c>
      <c r="H2520" s="10">
        <v>2</v>
      </c>
      <c r="I2520" t="s">
        <v>24</v>
      </c>
    </row>
    <row r="2521" spans="1:9" x14ac:dyDescent="0.2">
      <c r="A2521" t="s">
        <v>78</v>
      </c>
      <c r="B2521" t="s">
        <v>526</v>
      </c>
      <c r="C2521" t="s">
        <v>18</v>
      </c>
      <c r="D2521" t="s">
        <v>18</v>
      </c>
      <c r="F2521" t="s">
        <v>1848</v>
      </c>
      <c r="H2521" s="10">
        <v>2</v>
      </c>
    </row>
    <row r="2522" spans="1:9" x14ac:dyDescent="0.2">
      <c r="A2522" t="s">
        <v>78</v>
      </c>
      <c r="B2522" t="s">
        <v>526</v>
      </c>
      <c r="C2522" t="s">
        <v>368</v>
      </c>
      <c r="D2522" t="s">
        <v>368</v>
      </c>
      <c r="E2522" t="s">
        <v>113</v>
      </c>
      <c r="F2522" t="s">
        <v>1851</v>
      </c>
      <c r="G2522" t="s">
        <v>23</v>
      </c>
      <c r="H2522" s="10">
        <v>2</v>
      </c>
      <c r="I2522" t="s">
        <v>114</v>
      </c>
    </row>
    <row r="2523" spans="1:9" x14ac:dyDescent="0.2">
      <c r="A2523" t="s">
        <v>78</v>
      </c>
      <c r="B2523" t="s">
        <v>526</v>
      </c>
      <c r="C2523" t="s">
        <v>279</v>
      </c>
      <c r="D2523" t="s">
        <v>279</v>
      </c>
      <c r="E2523" t="s">
        <v>45</v>
      </c>
      <c r="F2523" t="s">
        <v>1849</v>
      </c>
      <c r="G2523" t="s">
        <v>23</v>
      </c>
      <c r="H2523" s="10">
        <v>4</v>
      </c>
      <c r="I2523" t="s">
        <v>24</v>
      </c>
    </row>
    <row r="2524" spans="1:9" x14ac:dyDescent="0.2">
      <c r="A2524" t="s">
        <v>78</v>
      </c>
      <c r="B2524" t="s">
        <v>526</v>
      </c>
      <c r="C2524" t="s">
        <v>117</v>
      </c>
      <c r="D2524" t="s">
        <v>117</v>
      </c>
      <c r="E2524" t="s">
        <v>27</v>
      </c>
      <c r="F2524" t="s">
        <v>27</v>
      </c>
      <c r="G2524" t="s">
        <v>23</v>
      </c>
      <c r="H2524" s="10">
        <v>3</v>
      </c>
      <c r="I2524" t="s">
        <v>24</v>
      </c>
    </row>
    <row r="2525" spans="1:9" x14ac:dyDescent="0.2">
      <c r="A2525" t="s">
        <v>78</v>
      </c>
      <c r="B2525" t="s">
        <v>526</v>
      </c>
      <c r="C2525" t="s">
        <v>112</v>
      </c>
      <c r="D2525" t="s">
        <v>112</v>
      </c>
      <c r="E2525" t="s">
        <v>113</v>
      </c>
      <c r="F2525" t="s">
        <v>1851</v>
      </c>
      <c r="G2525" t="s">
        <v>23</v>
      </c>
      <c r="H2525" s="10">
        <v>1</v>
      </c>
      <c r="I2525" t="s">
        <v>114</v>
      </c>
    </row>
    <row r="2526" spans="1:9" x14ac:dyDescent="0.2">
      <c r="A2526" t="s">
        <v>78</v>
      </c>
      <c r="B2526" t="s">
        <v>526</v>
      </c>
      <c r="C2526" t="s">
        <v>368</v>
      </c>
      <c r="D2526" t="s">
        <v>368</v>
      </c>
      <c r="E2526" t="s">
        <v>113</v>
      </c>
      <c r="F2526" t="s">
        <v>1851</v>
      </c>
      <c r="G2526" t="s">
        <v>23</v>
      </c>
      <c r="H2526" s="10">
        <v>5</v>
      </c>
      <c r="I2526" t="s">
        <v>114</v>
      </c>
    </row>
    <row r="2527" spans="1:9" x14ac:dyDescent="0.2">
      <c r="A2527" t="s">
        <v>78</v>
      </c>
      <c r="B2527" t="s">
        <v>526</v>
      </c>
      <c r="C2527" t="s">
        <v>117</v>
      </c>
      <c r="D2527" t="s">
        <v>117</v>
      </c>
      <c r="E2527" t="s">
        <v>27</v>
      </c>
      <c r="F2527" t="s">
        <v>27</v>
      </c>
      <c r="G2527" t="s">
        <v>23</v>
      </c>
      <c r="H2527" s="10">
        <v>4</v>
      </c>
      <c r="I2527" t="s">
        <v>24</v>
      </c>
    </row>
    <row r="2528" spans="1:9" x14ac:dyDescent="0.2">
      <c r="A2528" t="s">
        <v>78</v>
      </c>
      <c r="B2528" t="s">
        <v>526</v>
      </c>
      <c r="C2528" t="s">
        <v>20</v>
      </c>
      <c r="D2528" t="s">
        <v>20</v>
      </c>
      <c r="F2528" t="s">
        <v>1848</v>
      </c>
      <c r="H2528" s="10">
        <v>2</v>
      </c>
    </row>
    <row r="2529" spans="1:9" x14ac:dyDescent="0.2">
      <c r="A2529" t="s">
        <v>78</v>
      </c>
      <c r="B2529" t="s">
        <v>526</v>
      </c>
      <c r="C2529" t="s">
        <v>112</v>
      </c>
      <c r="D2529" t="s">
        <v>112</v>
      </c>
      <c r="E2529" t="s">
        <v>113</v>
      </c>
      <c r="F2529" t="s">
        <v>1851</v>
      </c>
      <c r="G2529" t="s">
        <v>23</v>
      </c>
      <c r="H2529" s="10">
        <v>1</v>
      </c>
      <c r="I2529" t="s">
        <v>114</v>
      </c>
    </row>
    <row r="2530" spans="1:9" x14ac:dyDescent="0.2">
      <c r="A2530" t="s">
        <v>78</v>
      </c>
      <c r="B2530" t="s">
        <v>526</v>
      </c>
      <c r="C2530" t="s">
        <v>121</v>
      </c>
      <c r="D2530" t="s">
        <v>121</v>
      </c>
      <c r="E2530" t="s">
        <v>113</v>
      </c>
      <c r="F2530" t="s">
        <v>1851</v>
      </c>
      <c r="G2530" t="s">
        <v>23</v>
      </c>
      <c r="H2530" s="10">
        <v>1</v>
      </c>
      <c r="I2530" t="s">
        <v>114</v>
      </c>
    </row>
    <row r="2531" spans="1:9" x14ac:dyDescent="0.2">
      <c r="A2531" t="s">
        <v>78</v>
      </c>
      <c r="B2531" t="s">
        <v>526</v>
      </c>
      <c r="C2531" t="s">
        <v>43</v>
      </c>
      <c r="D2531" t="s">
        <v>43</v>
      </c>
      <c r="E2531" t="s">
        <v>22</v>
      </c>
      <c r="F2531" t="s">
        <v>22</v>
      </c>
      <c r="G2531" t="s">
        <v>23</v>
      </c>
      <c r="H2531" s="10">
        <v>2</v>
      </c>
      <c r="I2531" t="s">
        <v>24</v>
      </c>
    </row>
    <row r="2532" spans="1:9" x14ac:dyDescent="0.2">
      <c r="A2532" t="s">
        <v>78</v>
      </c>
      <c r="B2532" t="s">
        <v>526</v>
      </c>
      <c r="C2532" t="s">
        <v>46</v>
      </c>
      <c r="D2532" t="s">
        <v>46</v>
      </c>
      <c r="F2532" t="s">
        <v>1848</v>
      </c>
      <c r="H2532" s="10">
        <v>2</v>
      </c>
    </row>
    <row r="2533" spans="1:9" x14ac:dyDescent="0.2">
      <c r="A2533" t="s">
        <v>80</v>
      </c>
      <c r="B2533" t="s">
        <v>526</v>
      </c>
      <c r="C2533" t="s">
        <v>279</v>
      </c>
      <c r="D2533" t="s">
        <v>279</v>
      </c>
      <c r="E2533" t="s">
        <v>45</v>
      </c>
      <c r="F2533" t="s">
        <v>1849</v>
      </c>
      <c r="G2533" t="s">
        <v>23</v>
      </c>
      <c r="H2533" s="10">
        <v>2</v>
      </c>
      <c r="I2533" t="s">
        <v>24</v>
      </c>
    </row>
    <row r="2534" spans="1:9" x14ac:dyDescent="0.2">
      <c r="A2534" t="s">
        <v>80</v>
      </c>
      <c r="B2534" t="s">
        <v>526</v>
      </c>
      <c r="C2534" t="s">
        <v>43</v>
      </c>
      <c r="D2534" t="s">
        <v>43</v>
      </c>
      <c r="E2534" t="s">
        <v>22</v>
      </c>
      <c r="F2534" t="s">
        <v>22</v>
      </c>
      <c r="G2534" t="s">
        <v>23</v>
      </c>
      <c r="H2534" s="10">
        <v>4</v>
      </c>
      <c r="I2534" t="s">
        <v>24</v>
      </c>
    </row>
    <row r="2535" spans="1:9" x14ac:dyDescent="0.2">
      <c r="A2535" t="s">
        <v>80</v>
      </c>
      <c r="B2535" t="s">
        <v>526</v>
      </c>
      <c r="C2535" t="s">
        <v>112</v>
      </c>
      <c r="D2535" t="s">
        <v>112</v>
      </c>
      <c r="E2535" t="s">
        <v>113</v>
      </c>
      <c r="F2535" t="s">
        <v>1851</v>
      </c>
      <c r="G2535" t="s">
        <v>23</v>
      </c>
      <c r="H2535" s="10">
        <v>7</v>
      </c>
      <c r="I2535" t="s">
        <v>114</v>
      </c>
    </row>
    <row r="2536" spans="1:9" x14ac:dyDescent="0.2">
      <c r="A2536" t="s">
        <v>80</v>
      </c>
      <c r="B2536" t="s">
        <v>526</v>
      </c>
      <c r="C2536" t="s">
        <v>18</v>
      </c>
      <c r="D2536" t="s">
        <v>18</v>
      </c>
      <c r="F2536" t="s">
        <v>1848</v>
      </c>
      <c r="H2536" s="10">
        <v>2</v>
      </c>
    </row>
    <row r="2537" spans="1:9" x14ac:dyDescent="0.2">
      <c r="A2537" t="s">
        <v>80</v>
      </c>
      <c r="B2537" t="s">
        <v>526</v>
      </c>
      <c r="C2537" t="s">
        <v>46</v>
      </c>
      <c r="D2537" t="s">
        <v>46</v>
      </c>
      <c r="F2537" t="s">
        <v>1848</v>
      </c>
      <c r="H2537" s="10">
        <v>6</v>
      </c>
    </row>
    <row r="2538" spans="1:9" x14ac:dyDescent="0.2">
      <c r="A2538" t="s">
        <v>80</v>
      </c>
      <c r="B2538" t="s">
        <v>526</v>
      </c>
      <c r="C2538" t="s">
        <v>33</v>
      </c>
      <c r="D2538" t="s">
        <v>33</v>
      </c>
      <c r="E2538" t="s">
        <v>45</v>
      </c>
      <c r="F2538" t="s">
        <v>1849</v>
      </c>
      <c r="G2538" t="s">
        <v>23</v>
      </c>
      <c r="H2538" s="10">
        <v>2</v>
      </c>
      <c r="I2538" t="s">
        <v>24</v>
      </c>
    </row>
    <row r="2539" spans="1:9" x14ac:dyDescent="0.2">
      <c r="A2539" t="s">
        <v>80</v>
      </c>
      <c r="B2539" t="s">
        <v>526</v>
      </c>
      <c r="C2539" t="s">
        <v>368</v>
      </c>
      <c r="D2539" t="s">
        <v>368</v>
      </c>
      <c r="E2539" t="s">
        <v>113</v>
      </c>
      <c r="F2539" t="s">
        <v>1851</v>
      </c>
      <c r="G2539" t="s">
        <v>23</v>
      </c>
      <c r="H2539" s="10">
        <v>4</v>
      </c>
      <c r="I2539" t="s">
        <v>114</v>
      </c>
    </row>
    <row r="2540" spans="1:9" x14ac:dyDescent="0.2">
      <c r="A2540" t="s">
        <v>80</v>
      </c>
      <c r="B2540" t="s">
        <v>526</v>
      </c>
      <c r="C2540" t="s">
        <v>368</v>
      </c>
      <c r="D2540" t="s">
        <v>368</v>
      </c>
      <c r="E2540" t="s">
        <v>113</v>
      </c>
      <c r="F2540" t="s">
        <v>1851</v>
      </c>
      <c r="G2540" t="s">
        <v>23</v>
      </c>
      <c r="H2540" s="10">
        <v>2</v>
      </c>
      <c r="I2540" t="s">
        <v>114</v>
      </c>
    </row>
    <row r="2541" spans="1:9" x14ac:dyDescent="0.2">
      <c r="A2541" t="s">
        <v>80</v>
      </c>
      <c r="B2541" t="s">
        <v>526</v>
      </c>
      <c r="C2541" t="s">
        <v>279</v>
      </c>
      <c r="D2541" t="s">
        <v>279</v>
      </c>
      <c r="E2541" t="s">
        <v>45</v>
      </c>
      <c r="F2541" t="s">
        <v>1849</v>
      </c>
      <c r="G2541" t="s">
        <v>23</v>
      </c>
      <c r="H2541" s="10">
        <v>2</v>
      </c>
      <c r="I2541" t="s">
        <v>24</v>
      </c>
    </row>
    <row r="2542" spans="1:9" x14ac:dyDescent="0.2">
      <c r="A2542" t="s">
        <v>80</v>
      </c>
      <c r="B2542" t="s">
        <v>526</v>
      </c>
      <c r="C2542" t="s">
        <v>368</v>
      </c>
      <c r="D2542" t="s">
        <v>368</v>
      </c>
      <c r="E2542" t="s">
        <v>113</v>
      </c>
      <c r="F2542" t="s">
        <v>1851</v>
      </c>
      <c r="G2542" t="s">
        <v>23</v>
      </c>
      <c r="H2542" s="10">
        <v>2</v>
      </c>
      <c r="I2542" t="s">
        <v>114</v>
      </c>
    </row>
    <row r="2543" spans="1:9" x14ac:dyDescent="0.2">
      <c r="A2543" t="s">
        <v>80</v>
      </c>
      <c r="B2543" t="s">
        <v>526</v>
      </c>
      <c r="C2543" t="s">
        <v>368</v>
      </c>
      <c r="D2543" t="s">
        <v>368</v>
      </c>
      <c r="E2543" t="s">
        <v>113</v>
      </c>
      <c r="F2543" t="s">
        <v>1851</v>
      </c>
      <c r="G2543" t="s">
        <v>23</v>
      </c>
      <c r="H2543" s="10">
        <v>2</v>
      </c>
      <c r="I2543" t="s">
        <v>114</v>
      </c>
    </row>
    <row r="2544" spans="1:9" x14ac:dyDescent="0.2">
      <c r="A2544" t="s">
        <v>81</v>
      </c>
      <c r="B2544" t="s">
        <v>526</v>
      </c>
      <c r="C2544" t="s">
        <v>279</v>
      </c>
      <c r="D2544" t="s">
        <v>279</v>
      </c>
      <c r="E2544" t="s">
        <v>45</v>
      </c>
      <c r="F2544" t="s">
        <v>1849</v>
      </c>
      <c r="G2544" t="s">
        <v>23</v>
      </c>
      <c r="H2544" s="10">
        <v>1</v>
      </c>
      <c r="I2544" t="s">
        <v>24</v>
      </c>
    </row>
    <row r="2545" spans="1:9" x14ac:dyDescent="0.2">
      <c r="A2545" t="s">
        <v>81</v>
      </c>
      <c r="B2545" t="s">
        <v>526</v>
      </c>
      <c r="C2545" t="s">
        <v>43</v>
      </c>
      <c r="D2545" t="s">
        <v>43</v>
      </c>
      <c r="E2545" t="s">
        <v>22</v>
      </c>
      <c r="F2545" t="s">
        <v>22</v>
      </c>
      <c r="G2545" t="s">
        <v>23</v>
      </c>
      <c r="H2545" s="10">
        <v>8</v>
      </c>
      <c r="I2545" t="s">
        <v>24</v>
      </c>
    </row>
    <row r="2546" spans="1:9" x14ac:dyDescent="0.2">
      <c r="A2546" t="s">
        <v>81</v>
      </c>
      <c r="B2546" t="s">
        <v>526</v>
      </c>
      <c r="C2546" t="s">
        <v>368</v>
      </c>
      <c r="D2546" t="s">
        <v>368</v>
      </c>
      <c r="E2546" t="s">
        <v>113</v>
      </c>
      <c r="F2546" t="s">
        <v>1851</v>
      </c>
      <c r="G2546" t="s">
        <v>23</v>
      </c>
      <c r="H2546" s="10">
        <v>8</v>
      </c>
      <c r="I2546" t="s">
        <v>114</v>
      </c>
    </row>
    <row r="2547" spans="1:9" x14ac:dyDescent="0.2">
      <c r="A2547" t="s">
        <v>81</v>
      </c>
      <c r="B2547" t="s">
        <v>526</v>
      </c>
      <c r="C2547" t="s">
        <v>117</v>
      </c>
      <c r="D2547" t="s">
        <v>117</v>
      </c>
      <c r="E2547" t="s">
        <v>27</v>
      </c>
      <c r="F2547" t="s">
        <v>27</v>
      </c>
      <c r="G2547" t="s">
        <v>23</v>
      </c>
      <c r="H2547" s="10">
        <v>2</v>
      </c>
      <c r="I2547" t="s">
        <v>24</v>
      </c>
    </row>
    <row r="2548" spans="1:9" x14ac:dyDescent="0.2">
      <c r="A2548" t="s">
        <v>81</v>
      </c>
      <c r="B2548" t="s">
        <v>526</v>
      </c>
      <c r="C2548" t="s">
        <v>46</v>
      </c>
      <c r="D2548" t="s">
        <v>46</v>
      </c>
      <c r="F2548" t="s">
        <v>1848</v>
      </c>
      <c r="H2548" s="10">
        <v>8</v>
      </c>
    </row>
    <row r="2549" spans="1:9" x14ac:dyDescent="0.2">
      <c r="A2549" t="s">
        <v>81</v>
      </c>
      <c r="B2549" t="s">
        <v>526</v>
      </c>
      <c r="C2549" t="s">
        <v>65</v>
      </c>
      <c r="D2549" t="s">
        <v>65</v>
      </c>
      <c r="E2549" t="s">
        <v>66</v>
      </c>
      <c r="F2549" t="s">
        <v>66</v>
      </c>
      <c r="G2549" t="s">
        <v>23</v>
      </c>
      <c r="H2549" s="10">
        <v>2</v>
      </c>
      <c r="I2549" t="s">
        <v>24</v>
      </c>
    </row>
    <row r="2550" spans="1:9" x14ac:dyDescent="0.2">
      <c r="A2550" t="s">
        <v>81</v>
      </c>
      <c r="B2550" t="s">
        <v>526</v>
      </c>
      <c r="C2550" t="s">
        <v>18</v>
      </c>
      <c r="D2550" t="s">
        <v>18</v>
      </c>
      <c r="F2550" t="s">
        <v>1848</v>
      </c>
      <c r="H2550" s="10">
        <v>2</v>
      </c>
    </row>
    <row r="2551" spans="1:9" x14ac:dyDescent="0.2">
      <c r="A2551" t="s">
        <v>82</v>
      </c>
      <c r="B2551" t="s">
        <v>526</v>
      </c>
      <c r="C2551" t="s">
        <v>17</v>
      </c>
      <c r="D2551" t="s">
        <v>17</v>
      </c>
      <c r="F2551" t="s">
        <v>1847</v>
      </c>
      <c r="H2551" s="10">
        <v>16</v>
      </c>
    </row>
    <row r="2552" spans="1:9" x14ac:dyDescent="0.2">
      <c r="A2552" t="s">
        <v>82</v>
      </c>
      <c r="B2552" t="s">
        <v>526</v>
      </c>
      <c r="C2552" t="s">
        <v>33</v>
      </c>
      <c r="D2552" t="s">
        <v>33</v>
      </c>
      <c r="E2552" t="s">
        <v>45</v>
      </c>
      <c r="F2552" t="s">
        <v>1849</v>
      </c>
      <c r="G2552" t="s">
        <v>23</v>
      </c>
      <c r="H2552" s="10">
        <v>2</v>
      </c>
      <c r="I2552" t="s">
        <v>24</v>
      </c>
    </row>
    <row r="2553" spans="1:9" x14ac:dyDescent="0.2">
      <c r="A2553" t="s">
        <v>82</v>
      </c>
      <c r="B2553" t="s">
        <v>526</v>
      </c>
      <c r="C2553" t="s">
        <v>279</v>
      </c>
      <c r="D2553" t="s">
        <v>279</v>
      </c>
      <c r="E2553" t="s">
        <v>45</v>
      </c>
      <c r="F2553" t="s">
        <v>1849</v>
      </c>
      <c r="G2553" t="s">
        <v>23</v>
      </c>
      <c r="H2553" s="10">
        <v>2</v>
      </c>
      <c r="I2553" t="s">
        <v>24</v>
      </c>
    </row>
    <row r="2554" spans="1:9" x14ac:dyDescent="0.2">
      <c r="A2554" t="s">
        <v>82</v>
      </c>
      <c r="B2554" t="s">
        <v>526</v>
      </c>
      <c r="C2554" t="s">
        <v>43</v>
      </c>
      <c r="D2554" t="s">
        <v>43</v>
      </c>
      <c r="E2554" t="s">
        <v>22</v>
      </c>
      <c r="F2554" t="s">
        <v>22</v>
      </c>
      <c r="G2554" t="s">
        <v>23</v>
      </c>
      <c r="H2554" s="10">
        <v>2</v>
      </c>
      <c r="I2554" t="s">
        <v>24</v>
      </c>
    </row>
    <row r="2555" spans="1:9" x14ac:dyDescent="0.2">
      <c r="A2555" t="s">
        <v>82</v>
      </c>
      <c r="B2555" t="s">
        <v>526</v>
      </c>
      <c r="C2555" t="s">
        <v>46</v>
      </c>
      <c r="D2555" t="s">
        <v>46</v>
      </c>
      <c r="F2555" t="s">
        <v>1848</v>
      </c>
      <c r="H2555" s="10">
        <v>3</v>
      </c>
    </row>
    <row r="2556" spans="1:9" x14ac:dyDescent="0.2">
      <c r="A2556" t="s">
        <v>82</v>
      </c>
      <c r="B2556" t="s">
        <v>526</v>
      </c>
      <c r="C2556" t="s">
        <v>368</v>
      </c>
      <c r="D2556" t="s">
        <v>368</v>
      </c>
      <c r="E2556" t="s">
        <v>113</v>
      </c>
      <c r="F2556" t="s">
        <v>1851</v>
      </c>
      <c r="G2556" t="s">
        <v>23</v>
      </c>
      <c r="H2556" s="10">
        <v>8</v>
      </c>
      <c r="I2556" t="s">
        <v>114</v>
      </c>
    </row>
    <row r="2557" spans="1:9" x14ac:dyDescent="0.2">
      <c r="A2557" t="s">
        <v>82</v>
      </c>
      <c r="B2557" t="s">
        <v>526</v>
      </c>
      <c r="C2557" t="s">
        <v>18</v>
      </c>
      <c r="D2557" t="s">
        <v>18</v>
      </c>
      <c r="F2557" t="s">
        <v>1848</v>
      </c>
      <c r="H2557" s="10">
        <v>2</v>
      </c>
    </row>
    <row r="2558" spans="1:9" x14ac:dyDescent="0.2">
      <c r="A2558" t="s">
        <v>83</v>
      </c>
      <c r="B2558" t="s">
        <v>526</v>
      </c>
      <c r="C2558" t="s">
        <v>17</v>
      </c>
      <c r="D2558" t="s">
        <v>17</v>
      </c>
      <c r="F2558" t="s">
        <v>1847</v>
      </c>
      <c r="H2558" s="10">
        <v>8</v>
      </c>
    </row>
    <row r="2559" spans="1:9" x14ac:dyDescent="0.2">
      <c r="A2559" t="s">
        <v>83</v>
      </c>
      <c r="B2559" t="s">
        <v>526</v>
      </c>
      <c r="C2559" t="s">
        <v>279</v>
      </c>
      <c r="D2559" t="s">
        <v>279</v>
      </c>
      <c r="E2559" t="s">
        <v>45</v>
      </c>
      <c r="F2559" t="s">
        <v>1849</v>
      </c>
      <c r="G2559" t="s">
        <v>23</v>
      </c>
      <c r="H2559" s="10">
        <v>4</v>
      </c>
      <c r="I2559" t="s">
        <v>24</v>
      </c>
    </row>
    <row r="2560" spans="1:9" x14ac:dyDescent="0.2">
      <c r="A2560" t="s">
        <v>83</v>
      </c>
      <c r="B2560" t="s">
        <v>526</v>
      </c>
      <c r="C2560" t="s">
        <v>117</v>
      </c>
      <c r="D2560" t="s">
        <v>117</v>
      </c>
      <c r="E2560" t="s">
        <v>27</v>
      </c>
      <c r="F2560" t="s">
        <v>27</v>
      </c>
      <c r="G2560" t="s">
        <v>23</v>
      </c>
      <c r="H2560" s="10">
        <v>2</v>
      </c>
      <c r="I2560" t="s">
        <v>24</v>
      </c>
    </row>
    <row r="2561" spans="1:9" x14ac:dyDescent="0.2">
      <c r="A2561" t="s">
        <v>83</v>
      </c>
      <c r="B2561" t="s">
        <v>526</v>
      </c>
      <c r="C2561" t="s">
        <v>368</v>
      </c>
      <c r="D2561" t="s">
        <v>368</v>
      </c>
      <c r="E2561" t="s">
        <v>113</v>
      </c>
      <c r="F2561" t="s">
        <v>1851</v>
      </c>
      <c r="G2561" t="s">
        <v>23</v>
      </c>
      <c r="H2561" s="10">
        <v>4</v>
      </c>
      <c r="I2561" t="s">
        <v>114</v>
      </c>
    </row>
    <row r="2562" spans="1:9" x14ac:dyDescent="0.2">
      <c r="A2562" t="s">
        <v>83</v>
      </c>
      <c r="B2562" t="s">
        <v>526</v>
      </c>
      <c r="C2562" t="s">
        <v>18</v>
      </c>
      <c r="D2562" t="s">
        <v>18</v>
      </c>
      <c r="F2562" t="s">
        <v>1848</v>
      </c>
      <c r="H2562" s="10">
        <v>3</v>
      </c>
    </row>
    <row r="2563" spans="1:9" x14ac:dyDescent="0.2">
      <c r="A2563" t="s">
        <v>83</v>
      </c>
      <c r="B2563" t="s">
        <v>526</v>
      </c>
      <c r="C2563" t="s">
        <v>33</v>
      </c>
      <c r="D2563" t="s">
        <v>33</v>
      </c>
      <c r="E2563" t="s">
        <v>45</v>
      </c>
      <c r="F2563" t="s">
        <v>1849</v>
      </c>
      <c r="G2563" t="s">
        <v>23</v>
      </c>
      <c r="H2563" s="10">
        <v>1</v>
      </c>
      <c r="I2563" t="s">
        <v>24</v>
      </c>
    </row>
    <row r="2564" spans="1:9" x14ac:dyDescent="0.2">
      <c r="A2564" t="s">
        <v>83</v>
      </c>
      <c r="B2564" t="s">
        <v>526</v>
      </c>
      <c r="C2564" t="s">
        <v>33</v>
      </c>
      <c r="D2564" t="s">
        <v>33</v>
      </c>
      <c r="E2564" t="s">
        <v>45</v>
      </c>
      <c r="F2564" t="s">
        <v>1849</v>
      </c>
      <c r="G2564" t="s">
        <v>23</v>
      </c>
      <c r="H2564" s="10">
        <v>1</v>
      </c>
      <c r="I2564" t="s">
        <v>24</v>
      </c>
    </row>
    <row r="2565" spans="1:9" x14ac:dyDescent="0.2">
      <c r="A2565" t="s">
        <v>84</v>
      </c>
      <c r="B2565" t="s">
        <v>526</v>
      </c>
      <c r="C2565" t="s">
        <v>368</v>
      </c>
      <c r="D2565" t="s">
        <v>368</v>
      </c>
      <c r="E2565" t="s">
        <v>113</v>
      </c>
      <c r="F2565" t="s">
        <v>1851</v>
      </c>
      <c r="G2565" t="s">
        <v>23</v>
      </c>
      <c r="H2565" s="10">
        <v>16</v>
      </c>
      <c r="I2565" t="s">
        <v>114</v>
      </c>
    </row>
    <row r="2566" spans="1:9" x14ac:dyDescent="0.2">
      <c r="A2566" t="s">
        <v>84</v>
      </c>
      <c r="B2566" t="s">
        <v>526</v>
      </c>
      <c r="C2566" t="s">
        <v>43</v>
      </c>
      <c r="D2566" t="s">
        <v>43</v>
      </c>
      <c r="E2566" t="s">
        <v>22</v>
      </c>
      <c r="F2566" t="s">
        <v>22</v>
      </c>
      <c r="G2566" t="s">
        <v>23</v>
      </c>
      <c r="H2566" s="10">
        <v>4</v>
      </c>
      <c r="I2566" t="s">
        <v>24</v>
      </c>
    </row>
    <row r="2567" spans="1:9" x14ac:dyDescent="0.2">
      <c r="A2567" t="s">
        <v>84</v>
      </c>
      <c r="B2567" t="s">
        <v>526</v>
      </c>
      <c r="C2567" t="s">
        <v>33</v>
      </c>
      <c r="D2567" t="s">
        <v>33</v>
      </c>
      <c r="E2567" t="s">
        <v>45</v>
      </c>
      <c r="F2567" t="s">
        <v>1849</v>
      </c>
      <c r="G2567" t="s">
        <v>23</v>
      </c>
      <c r="H2567" s="10">
        <v>2</v>
      </c>
      <c r="I2567" t="s">
        <v>24</v>
      </c>
    </row>
    <row r="2568" spans="1:9" x14ac:dyDescent="0.2">
      <c r="A2568" t="s">
        <v>84</v>
      </c>
      <c r="B2568" t="s">
        <v>526</v>
      </c>
      <c r="C2568" t="s">
        <v>112</v>
      </c>
      <c r="D2568" t="s">
        <v>112</v>
      </c>
      <c r="E2568" t="s">
        <v>113</v>
      </c>
      <c r="F2568" t="s">
        <v>1851</v>
      </c>
      <c r="G2568" t="s">
        <v>23</v>
      </c>
      <c r="H2568" s="10">
        <v>2</v>
      </c>
      <c r="I2568" t="s">
        <v>114</v>
      </c>
    </row>
    <row r="2569" spans="1:9" x14ac:dyDescent="0.2">
      <c r="A2569" t="s">
        <v>84</v>
      </c>
      <c r="B2569" t="s">
        <v>526</v>
      </c>
      <c r="C2569" t="s">
        <v>117</v>
      </c>
      <c r="D2569" t="s">
        <v>117</v>
      </c>
      <c r="E2569" t="s">
        <v>27</v>
      </c>
      <c r="F2569" t="s">
        <v>27</v>
      </c>
      <c r="G2569" t="s">
        <v>23</v>
      </c>
      <c r="H2569" s="10">
        <v>4</v>
      </c>
      <c r="I2569" t="s">
        <v>24</v>
      </c>
    </row>
    <row r="2570" spans="1:9" x14ac:dyDescent="0.2">
      <c r="A2570" t="s">
        <v>84</v>
      </c>
      <c r="B2570" t="s">
        <v>526</v>
      </c>
      <c r="C2570" t="s">
        <v>18</v>
      </c>
      <c r="D2570" t="s">
        <v>18</v>
      </c>
      <c r="F2570" t="s">
        <v>1848</v>
      </c>
      <c r="H2570" s="10">
        <v>2</v>
      </c>
    </row>
    <row r="2571" spans="1:9" x14ac:dyDescent="0.2">
      <c r="A2571" t="s">
        <v>84</v>
      </c>
      <c r="B2571" t="s">
        <v>526</v>
      </c>
      <c r="C2571" t="s">
        <v>17</v>
      </c>
      <c r="D2571" t="s">
        <v>17</v>
      </c>
      <c r="F2571" t="s">
        <v>1847</v>
      </c>
      <c r="H2571" s="10">
        <v>8</v>
      </c>
    </row>
    <row r="2572" spans="1:9" x14ac:dyDescent="0.2">
      <c r="A2572" t="s">
        <v>85</v>
      </c>
      <c r="B2572" t="s">
        <v>526</v>
      </c>
      <c r="C2572" t="s">
        <v>117</v>
      </c>
      <c r="D2572" t="s">
        <v>117</v>
      </c>
      <c r="E2572" t="s">
        <v>27</v>
      </c>
      <c r="F2572" t="s">
        <v>27</v>
      </c>
      <c r="G2572" t="s">
        <v>23</v>
      </c>
      <c r="H2572" s="10">
        <v>8</v>
      </c>
      <c r="I2572" t="s">
        <v>24</v>
      </c>
    </row>
    <row r="2573" spans="1:9" x14ac:dyDescent="0.2">
      <c r="A2573" t="s">
        <v>85</v>
      </c>
      <c r="B2573" t="s">
        <v>526</v>
      </c>
      <c r="C2573" t="s">
        <v>33</v>
      </c>
      <c r="D2573" t="s">
        <v>33</v>
      </c>
      <c r="E2573" t="s">
        <v>45</v>
      </c>
      <c r="F2573" t="s">
        <v>1849</v>
      </c>
      <c r="G2573" t="s">
        <v>23</v>
      </c>
      <c r="H2573" s="10">
        <v>4</v>
      </c>
      <c r="I2573" t="s">
        <v>24</v>
      </c>
    </row>
    <row r="2574" spans="1:9" x14ac:dyDescent="0.2">
      <c r="A2574" t="s">
        <v>85</v>
      </c>
      <c r="B2574" t="s">
        <v>526</v>
      </c>
      <c r="C2574" t="s">
        <v>43</v>
      </c>
      <c r="D2574" t="s">
        <v>43</v>
      </c>
      <c r="E2574" t="s">
        <v>22</v>
      </c>
      <c r="F2574" t="s">
        <v>22</v>
      </c>
      <c r="G2574" t="s">
        <v>23</v>
      </c>
      <c r="H2574" s="10">
        <v>4</v>
      </c>
      <c r="I2574" t="s">
        <v>24</v>
      </c>
    </row>
    <row r="2575" spans="1:9" x14ac:dyDescent="0.2">
      <c r="A2575" t="s">
        <v>85</v>
      </c>
      <c r="B2575" t="s">
        <v>526</v>
      </c>
      <c r="C2575" t="s">
        <v>279</v>
      </c>
      <c r="D2575" t="s">
        <v>279</v>
      </c>
      <c r="E2575" t="s">
        <v>45</v>
      </c>
      <c r="F2575" t="s">
        <v>1849</v>
      </c>
      <c r="G2575" t="s">
        <v>23</v>
      </c>
      <c r="H2575" s="10">
        <v>3</v>
      </c>
      <c r="I2575" t="s">
        <v>24</v>
      </c>
    </row>
    <row r="2576" spans="1:9" x14ac:dyDescent="0.2">
      <c r="A2576" t="s">
        <v>85</v>
      </c>
      <c r="B2576" t="s">
        <v>526</v>
      </c>
      <c r="C2576" t="s">
        <v>112</v>
      </c>
      <c r="D2576" t="s">
        <v>112</v>
      </c>
      <c r="E2576" t="s">
        <v>113</v>
      </c>
      <c r="F2576" t="s">
        <v>1851</v>
      </c>
      <c r="G2576" t="s">
        <v>23</v>
      </c>
      <c r="H2576" s="10">
        <v>4</v>
      </c>
      <c r="I2576" t="s">
        <v>114</v>
      </c>
    </row>
    <row r="2577" spans="1:9" x14ac:dyDescent="0.2">
      <c r="A2577" t="s">
        <v>85</v>
      </c>
      <c r="B2577" t="s">
        <v>526</v>
      </c>
      <c r="C2577" t="s">
        <v>18</v>
      </c>
      <c r="D2577" t="s">
        <v>18</v>
      </c>
      <c r="F2577" t="s">
        <v>1848</v>
      </c>
      <c r="H2577" s="10">
        <v>2</v>
      </c>
    </row>
    <row r="2578" spans="1:9" x14ac:dyDescent="0.2">
      <c r="A2578" t="s">
        <v>85</v>
      </c>
      <c r="B2578" t="s">
        <v>526</v>
      </c>
      <c r="C2578" t="s">
        <v>368</v>
      </c>
      <c r="D2578" t="s">
        <v>368</v>
      </c>
      <c r="E2578" t="s">
        <v>113</v>
      </c>
      <c r="F2578" t="s">
        <v>1851</v>
      </c>
      <c r="G2578" t="s">
        <v>23</v>
      </c>
      <c r="H2578" s="10">
        <v>2</v>
      </c>
      <c r="I2578" t="s">
        <v>114</v>
      </c>
    </row>
    <row r="2579" spans="1:9" x14ac:dyDescent="0.2">
      <c r="A2579" t="s">
        <v>86</v>
      </c>
      <c r="B2579" t="s">
        <v>526</v>
      </c>
      <c r="C2579" t="s">
        <v>43</v>
      </c>
      <c r="D2579" t="s">
        <v>43</v>
      </c>
      <c r="E2579" t="s">
        <v>22</v>
      </c>
      <c r="F2579" t="s">
        <v>22</v>
      </c>
      <c r="G2579" t="s">
        <v>23</v>
      </c>
      <c r="H2579" s="10">
        <v>6</v>
      </c>
      <c r="I2579" t="s">
        <v>24</v>
      </c>
    </row>
    <row r="2580" spans="1:9" x14ac:dyDescent="0.2">
      <c r="A2580" t="s">
        <v>86</v>
      </c>
      <c r="B2580" t="s">
        <v>526</v>
      </c>
      <c r="C2580" t="s">
        <v>46</v>
      </c>
      <c r="D2580" t="s">
        <v>46</v>
      </c>
      <c r="F2580" t="s">
        <v>1848</v>
      </c>
      <c r="H2580" s="10">
        <v>4</v>
      </c>
    </row>
    <row r="2581" spans="1:9" x14ac:dyDescent="0.2">
      <c r="A2581" t="s">
        <v>86</v>
      </c>
      <c r="B2581" t="s">
        <v>526</v>
      </c>
      <c r="C2581" t="s">
        <v>368</v>
      </c>
      <c r="D2581" t="s">
        <v>368</v>
      </c>
      <c r="E2581" t="s">
        <v>113</v>
      </c>
      <c r="F2581" t="s">
        <v>1851</v>
      </c>
      <c r="G2581" t="s">
        <v>23</v>
      </c>
      <c r="H2581" s="10">
        <v>6</v>
      </c>
      <c r="I2581" t="s">
        <v>114</v>
      </c>
    </row>
    <row r="2582" spans="1:9" x14ac:dyDescent="0.2">
      <c r="A2582" t="s">
        <v>86</v>
      </c>
      <c r="B2582" t="s">
        <v>526</v>
      </c>
      <c r="C2582" t="s">
        <v>112</v>
      </c>
      <c r="D2582" t="s">
        <v>112</v>
      </c>
      <c r="E2582" t="s">
        <v>113</v>
      </c>
      <c r="F2582" t="s">
        <v>1851</v>
      </c>
      <c r="G2582" t="s">
        <v>23</v>
      </c>
      <c r="H2582" s="10">
        <v>4</v>
      </c>
      <c r="I2582" t="s">
        <v>114</v>
      </c>
    </row>
    <row r="2583" spans="1:9" x14ac:dyDescent="0.2">
      <c r="A2583" t="s">
        <v>86</v>
      </c>
      <c r="B2583" t="s">
        <v>526</v>
      </c>
      <c r="C2583" t="s">
        <v>20</v>
      </c>
      <c r="D2583" t="s">
        <v>20</v>
      </c>
      <c r="F2583" t="s">
        <v>1848</v>
      </c>
      <c r="H2583" s="10">
        <v>3</v>
      </c>
    </row>
    <row r="2584" spans="1:9" x14ac:dyDescent="0.2">
      <c r="A2584" t="s">
        <v>86</v>
      </c>
      <c r="B2584" t="s">
        <v>526</v>
      </c>
      <c r="C2584" t="s">
        <v>117</v>
      </c>
      <c r="D2584" t="s">
        <v>117</v>
      </c>
      <c r="E2584" t="s">
        <v>27</v>
      </c>
      <c r="F2584" t="s">
        <v>27</v>
      </c>
      <c r="G2584" t="s">
        <v>23</v>
      </c>
      <c r="H2584" s="10">
        <v>2</v>
      </c>
      <c r="I2584" t="s">
        <v>24</v>
      </c>
    </row>
    <row r="2585" spans="1:9" x14ac:dyDescent="0.2">
      <c r="A2585" t="s">
        <v>86</v>
      </c>
      <c r="B2585" t="s">
        <v>526</v>
      </c>
      <c r="C2585" t="s">
        <v>18</v>
      </c>
      <c r="D2585" t="s">
        <v>18</v>
      </c>
      <c r="F2585" t="s">
        <v>1848</v>
      </c>
      <c r="H2585" s="10">
        <v>2</v>
      </c>
    </row>
    <row r="2586" spans="1:9" x14ac:dyDescent="0.2">
      <c r="A2586" t="s">
        <v>86</v>
      </c>
      <c r="B2586" t="s">
        <v>526</v>
      </c>
      <c r="C2586" t="s">
        <v>112</v>
      </c>
      <c r="D2586" t="s">
        <v>112</v>
      </c>
      <c r="E2586" t="s">
        <v>113</v>
      </c>
      <c r="F2586" t="s">
        <v>1851</v>
      </c>
      <c r="G2586" t="s">
        <v>23</v>
      </c>
      <c r="H2586" s="10">
        <v>1</v>
      </c>
      <c r="I2586" t="s">
        <v>114</v>
      </c>
    </row>
    <row r="2587" spans="1:9" x14ac:dyDescent="0.2">
      <c r="A2587" t="s">
        <v>86</v>
      </c>
      <c r="B2587" t="s">
        <v>526</v>
      </c>
      <c r="C2587" t="s">
        <v>18</v>
      </c>
      <c r="D2587" t="s">
        <v>18</v>
      </c>
      <c r="F2587" t="s">
        <v>1848</v>
      </c>
      <c r="H2587" s="10">
        <v>8</v>
      </c>
    </row>
    <row r="2588" spans="1:9" x14ac:dyDescent="0.2">
      <c r="A2588" t="s">
        <v>14</v>
      </c>
      <c r="B2588" t="s">
        <v>555</v>
      </c>
      <c r="C2588" t="s">
        <v>17</v>
      </c>
      <c r="D2588" t="s">
        <v>17</v>
      </c>
      <c r="F2588" t="s">
        <v>1847</v>
      </c>
      <c r="H2588" s="10">
        <v>7.75</v>
      </c>
    </row>
    <row r="2589" spans="1:9" x14ac:dyDescent="0.2">
      <c r="A2589" t="s">
        <v>14</v>
      </c>
      <c r="B2589" t="s">
        <v>555</v>
      </c>
      <c r="C2589" t="s">
        <v>18</v>
      </c>
      <c r="D2589" t="s">
        <v>557</v>
      </c>
      <c r="F2589" t="s">
        <v>1848</v>
      </c>
      <c r="H2589" s="10">
        <v>20.25</v>
      </c>
    </row>
    <row r="2590" spans="1:9" x14ac:dyDescent="0.2">
      <c r="A2590" t="s">
        <v>14</v>
      </c>
      <c r="B2590" t="s">
        <v>555</v>
      </c>
      <c r="C2590" t="s">
        <v>20</v>
      </c>
      <c r="D2590" t="s">
        <v>20</v>
      </c>
      <c r="F2590" t="s">
        <v>1848</v>
      </c>
      <c r="H2590" s="10">
        <v>1</v>
      </c>
    </row>
    <row r="2591" spans="1:9" x14ac:dyDescent="0.2">
      <c r="A2591" t="s">
        <v>14</v>
      </c>
      <c r="B2591" t="s">
        <v>555</v>
      </c>
      <c r="C2591" t="s">
        <v>208</v>
      </c>
      <c r="D2591" t="s">
        <v>208</v>
      </c>
      <c r="E2591" t="s">
        <v>27</v>
      </c>
      <c r="F2591" t="s">
        <v>27</v>
      </c>
      <c r="G2591" t="s">
        <v>23</v>
      </c>
      <c r="H2591" s="10">
        <v>2</v>
      </c>
      <c r="I2591" t="s">
        <v>24</v>
      </c>
    </row>
    <row r="2592" spans="1:9" x14ac:dyDescent="0.2">
      <c r="A2592" t="s">
        <v>36</v>
      </c>
      <c r="B2592" t="s">
        <v>555</v>
      </c>
      <c r="C2592" t="s">
        <v>20</v>
      </c>
      <c r="D2592" t="s">
        <v>20</v>
      </c>
      <c r="F2592" t="s">
        <v>1848</v>
      </c>
      <c r="H2592" s="10">
        <v>1</v>
      </c>
    </row>
    <row r="2593" spans="1:11" x14ac:dyDescent="0.2">
      <c r="A2593" t="s">
        <v>36</v>
      </c>
      <c r="B2593" t="s">
        <v>555</v>
      </c>
      <c r="C2593" t="s">
        <v>46</v>
      </c>
      <c r="D2593" t="s">
        <v>46</v>
      </c>
      <c r="F2593" t="s">
        <v>1848</v>
      </c>
      <c r="H2593" s="10">
        <v>5</v>
      </c>
    </row>
    <row r="2594" spans="1:11" x14ac:dyDescent="0.2">
      <c r="A2594" t="s">
        <v>36</v>
      </c>
      <c r="B2594" t="s">
        <v>555</v>
      </c>
      <c r="C2594" t="s">
        <v>118</v>
      </c>
      <c r="D2594" t="s">
        <v>118</v>
      </c>
      <c r="E2594" t="s">
        <v>119</v>
      </c>
      <c r="F2594" t="s">
        <v>1852</v>
      </c>
      <c r="G2594" t="s">
        <v>23</v>
      </c>
      <c r="H2594" s="10">
        <v>11</v>
      </c>
      <c r="I2594" t="s">
        <v>120</v>
      </c>
    </row>
    <row r="2595" spans="1:11" x14ac:dyDescent="0.2">
      <c r="A2595" t="s">
        <v>36</v>
      </c>
      <c r="B2595" t="s">
        <v>555</v>
      </c>
      <c r="C2595" t="s">
        <v>112</v>
      </c>
      <c r="D2595" t="s">
        <v>112</v>
      </c>
      <c r="E2595" t="s">
        <v>113</v>
      </c>
      <c r="F2595" t="s">
        <v>1851</v>
      </c>
      <c r="G2595" t="s">
        <v>23</v>
      </c>
      <c r="H2595" s="10">
        <v>4</v>
      </c>
      <c r="I2595" t="s">
        <v>114</v>
      </c>
    </row>
    <row r="2596" spans="1:11" x14ac:dyDescent="0.2">
      <c r="A2596" t="s">
        <v>36</v>
      </c>
      <c r="B2596" t="s">
        <v>555</v>
      </c>
      <c r="C2596" t="s">
        <v>208</v>
      </c>
      <c r="D2596" t="s">
        <v>208</v>
      </c>
      <c r="E2596" t="s">
        <v>27</v>
      </c>
      <c r="F2596" t="s">
        <v>27</v>
      </c>
      <c r="G2596" t="s">
        <v>23</v>
      </c>
      <c r="H2596" s="10">
        <v>1</v>
      </c>
      <c r="I2596" t="s">
        <v>24</v>
      </c>
    </row>
    <row r="2597" spans="1:11" x14ac:dyDescent="0.2">
      <c r="A2597" t="s">
        <v>36</v>
      </c>
      <c r="B2597" t="s">
        <v>555</v>
      </c>
      <c r="C2597" t="s">
        <v>18</v>
      </c>
      <c r="D2597" t="s">
        <v>557</v>
      </c>
      <c r="F2597" t="s">
        <v>1848</v>
      </c>
      <c r="H2597" s="10">
        <v>5</v>
      </c>
    </row>
    <row r="2598" spans="1:11" x14ac:dyDescent="0.2">
      <c r="A2598" t="s">
        <v>36</v>
      </c>
      <c r="B2598" t="s">
        <v>555</v>
      </c>
      <c r="C2598" t="s">
        <v>18</v>
      </c>
      <c r="D2598" t="s">
        <v>18</v>
      </c>
      <c r="F2598" t="s">
        <v>1848</v>
      </c>
      <c r="H2598" s="10">
        <v>4</v>
      </c>
    </row>
    <row r="2599" spans="1:11" x14ac:dyDescent="0.2">
      <c r="A2599" t="s">
        <v>37</v>
      </c>
      <c r="B2599" t="s">
        <v>555</v>
      </c>
      <c r="C2599" t="s">
        <v>380</v>
      </c>
      <c r="D2599" t="s">
        <v>380</v>
      </c>
      <c r="E2599" t="s">
        <v>59</v>
      </c>
      <c r="F2599" t="s">
        <v>59</v>
      </c>
      <c r="G2599" t="s">
        <v>23</v>
      </c>
      <c r="H2599" s="10">
        <v>7</v>
      </c>
      <c r="I2599" t="s">
        <v>24</v>
      </c>
    </row>
    <row r="2600" spans="1:11" x14ac:dyDescent="0.2">
      <c r="A2600" t="s">
        <v>37</v>
      </c>
      <c r="B2600" t="s">
        <v>555</v>
      </c>
      <c r="C2600" t="s">
        <v>118</v>
      </c>
      <c r="D2600" t="s">
        <v>118</v>
      </c>
      <c r="E2600" t="s">
        <v>119</v>
      </c>
      <c r="F2600" t="s">
        <v>1852</v>
      </c>
      <c r="G2600" t="s">
        <v>23</v>
      </c>
      <c r="H2600" s="10">
        <v>20</v>
      </c>
      <c r="I2600" t="s">
        <v>120</v>
      </c>
    </row>
    <row r="2601" spans="1:11" x14ac:dyDescent="0.2">
      <c r="A2601" t="s">
        <v>37</v>
      </c>
      <c r="B2601" t="s">
        <v>555</v>
      </c>
      <c r="C2601" t="s">
        <v>26</v>
      </c>
      <c r="D2601" t="s">
        <v>26</v>
      </c>
      <c r="E2601" t="s">
        <v>27</v>
      </c>
      <c r="F2601" t="s">
        <v>27</v>
      </c>
      <c r="G2601" t="s">
        <v>23</v>
      </c>
      <c r="H2601" s="10">
        <v>2</v>
      </c>
      <c r="I2601" t="s">
        <v>24</v>
      </c>
    </row>
    <row r="2602" spans="1:11" x14ac:dyDescent="0.2">
      <c r="A2602" t="s">
        <v>37</v>
      </c>
      <c r="B2602" t="s">
        <v>555</v>
      </c>
      <c r="C2602" t="s">
        <v>26</v>
      </c>
      <c r="D2602" t="s">
        <v>26</v>
      </c>
      <c r="E2602" t="s">
        <v>27</v>
      </c>
      <c r="F2602" t="s">
        <v>27</v>
      </c>
      <c r="G2602" t="s">
        <v>23</v>
      </c>
      <c r="H2602" s="10">
        <v>2</v>
      </c>
      <c r="I2602" t="s">
        <v>24</v>
      </c>
    </row>
    <row r="2603" spans="1:11" x14ac:dyDescent="0.2">
      <c r="A2603" t="s">
        <v>39</v>
      </c>
      <c r="B2603" t="s">
        <v>555</v>
      </c>
      <c r="C2603" t="s">
        <v>558</v>
      </c>
      <c r="D2603" t="s">
        <v>559</v>
      </c>
      <c r="E2603" t="s">
        <v>560</v>
      </c>
      <c r="F2603" t="s">
        <v>22</v>
      </c>
      <c r="G2603" t="s">
        <v>32</v>
      </c>
      <c r="H2603" s="10">
        <v>2</v>
      </c>
      <c r="I2603" t="s">
        <v>135</v>
      </c>
    </row>
    <row r="2604" spans="1:11" x14ac:dyDescent="0.2">
      <c r="A2604" t="s">
        <v>44</v>
      </c>
      <c r="B2604" t="s">
        <v>555</v>
      </c>
      <c r="C2604" t="s">
        <v>558</v>
      </c>
      <c r="D2604" t="s">
        <v>559</v>
      </c>
      <c r="E2604" t="s">
        <v>560</v>
      </c>
      <c r="F2604" t="s">
        <v>22</v>
      </c>
      <c r="G2604" t="s">
        <v>32</v>
      </c>
      <c r="H2604" s="10">
        <v>3</v>
      </c>
      <c r="I2604" t="s">
        <v>135</v>
      </c>
    </row>
    <row r="2605" spans="1:11" x14ac:dyDescent="0.2">
      <c r="A2605" t="s">
        <v>44</v>
      </c>
      <c r="B2605" t="s">
        <v>555</v>
      </c>
      <c r="C2605" t="s">
        <v>118</v>
      </c>
      <c r="D2605" t="s">
        <v>118</v>
      </c>
      <c r="E2605" t="s">
        <v>119</v>
      </c>
      <c r="F2605" t="s">
        <v>1852</v>
      </c>
      <c r="G2605" t="s">
        <v>23</v>
      </c>
      <c r="H2605" s="10">
        <v>10</v>
      </c>
      <c r="I2605" t="s">
        <v>120</v>
      </c>
    </row>
    <row r="2606" spans="1:11" x14ac:dyDescent="0.2">
      <c r="A2606" t="s">
        <v>44</v>
      </c>
      <c r="B2606" t="s">
        <v>555</v>
      </c>
      <c r="C2606" t="s">
        <v>20</v>
      </c>
      <c r="D2606" t="s">
        <v>20</v>
      </c>
      <c r="F2606" t="s">
        <v>1848</v>
      </c>
      <c r="H2606" s="10">
        <v>4</v>
      </c>
    </row>
    <row r="2607" spans="1:11" x14ac:dyDescent="0.2">
      <c r="A2607" t="s">
        <v>44</v>
      </c>
      <c r="B2607" t="s">
        <v>555</v>
      </c>
      <c r="C2607" t="s">
        <v>380</v>
      </c>
      <c r="D2607" t="s">
        <v>380</v>
      </c>
      <c r="E2607" t="s">
        <v>59</v>
      </c>
      <c r="F2607" t="s">
        <v>59</v>
      </c>
      <c r="G2607" t="s">
        <v>23</v>
      </c>
      <c r="H2607" s="10">
        <v>7</v>
      </c>
      <c r="I2607" t="s">
        <v>24</v>
      </c>
    </row>
    <row r="2608" spans="1:11" x14ac:dyDescent="0.2">
      <c r="A2608" t="s">
        <v>44</v>
      </c>
      <c r="B2608" t="s">
        <v>555</v>
      </c>
      <c r="C2608" t="s">
        <v>19</v>
      </c>
      <c r="D2608" t="s">
        <v>19</v>
      </c>
      <c r="F2608" t="s">
        <v>1848</v>
      </c>
      <c r="H2608" s="10">
        <v>1</v>
      </c>
      <c r="K2608" t="s">
        <v>561</v>
      </c>
    </row>
    <row r="2609" spans="1:11" x14ac:dyDescent="0.2">
      <c r="A2609" t="s">
        <v>44</v>
      </c>
      <c r="B2609" t="s">
        <v>555</v>
      </c>
      <c r="C2609" t="s">
        <v>20</v>
      </c>
      <c r="D2609" t="s">
        <v>557</v>
      </c>
      <c r="F2609" t="s">
        <v>1848</v>
      </c>
      <c r="H2609" s="10">
        <v>3</v>
      </c>
      <c r="K2609" t="s">
        <v>562</v>
      </c>
    </row>
    <row r="2610" spans="1:11" x14ac:dyDescent="0.2">
      <c r="A2610" t="s">
        <v>44</v>
      </c>
      <c r="B2610" t="s">
        <v>555</v>
      </c>
      <c r="C2610" t="s">
        <v>380</v>
      </c>
      <c r="D2610" t="s">
        <v>563</v>
      </c>
      <c r="E2610" t="s">
        <v>564</v>
      </c>
      <c r="F2610" t="s">
        <v>59</v>
      </c>
      <c r="G2610" t="s">
        <v>145</v>
      </c>
      <c r="H2610" s="10">
        <v>3</v>
      </c>
      <c r="I2610" t="s">
        <v>24</v>
      </c>
      <c r="K2610" t="s">
        <v>565</v>
      </c>
    </row>
    <row r="2611" spans="1:11" x14ac:dyDescent="0.2">
      <c r="A2611" t="s">
        <v>47</v>
      </c>
      <c r="B2611" t="s">
        <v>555</v>
      </c>
      <c r="C2611" t="s">
        <v>380</v>
      </c>
      <c r="D2611" t="s">
        <v>380</v>
      </c>
      <c r="E2611" t="s">
        <v>59</v>
      </c>
      <c r="F2611" t="s">
        <v>59</v>
      </c>
      <c r="G2611" t="s">
        <v>23</v>
      </c>
      <c r="H2611" s="10">
        <v>5</v>
      </c>
      <c r="I2611" t="s">
        <v>24</v>
      </c>
    </row>
    <row r="2612" spans="1:11" x14ac:dyDescent="0.2">
      <c r="A2612" t="s">
        <v>47</v>
      </c>
      <c r="B2612" t="s">
        <v>555</v>
      </c>
      <c r="C2612" t="s">
        <v>20</v>
      </c>
      <c r="D2612" t="s">
        <v>20</v>
      </c>
      <c r="F2612" t="s">
        <v>1848</v>
      </c>
      <c r="H2612" s="10">
        <v>3</v>
      </c>
    </row>
    <row r="2613" spans="1:11" x14ac:dyDescent="0.2">
      <c r="A2613" t="s">
        <v>47</v>
      </c>
      <c r="B2613" t="s">
        <v>555</v>
      </c>
      <c r="C2613" t="s">
        <v>46</v>
      </c>
      <c r="D2613" t="s">
        <v>46</v>
      </c>
      <c r="F2613" t="s">
        <v>1848</v>
      </c>
      <c r="H2613" s="10">
        <v>1</v>
      </c>
    </row>
    <row r="2614" spans="1:11" x14ac:dyDescent="0.2">
      <c r="A2614" t="s">
        <v>47</v>
      </c>
      <c r="B2614" t="s">
        <v>555</v>
      </c>
      <c r="C2614" t="s">
        <v>46</v>
      </c>
      <c r="D2614" t="s">
        <v>46</v>
      </c>
      <c r="F2614" t="s">
        <v>1848</v>
      </c>
      <c r="H2614" s="10">
        <v>1</v>
      </c>
    </row>
    <row r="2615" spans="1:11" x14ac:dyDescent="0.2">
      <c r="A2615" t="s">
        <v>47</v>
      </c>
      <c r="B2615" t="s">
        <v>555</v>
      </c>
      <c r="C2615" t="s">
        <v>58</v>
      </c>
      <c r="D2615" t="s">
        <v>58</v>
      </c>
      <c r="E2615" t="s">
        <v>59</v>
      </c>
      <c r="F2615" t="s">
        <v>59</v>
      </c>
      <c r="G2615" t="s">
        <v>23</v>
      </c>
      <c r="H2615" s="10">
        <v>2</v>
      </c>
      <c r="I2615" t="s">
        <v>24</v>
      </c>
    </row>
    <row r="2616" spans="1:11" x14ac:dyDescent="0.2">
      <c r="A2616" t="s">
        <v>47</v>
      </c>
      <c r="B2616" t="s">
        <v>555</v>
      </c>
      <c r="C2616" t="s">
        <v>118</v>
      </c>
      <c r="D2616" t="s">
        <v>118</v>
      </c>
      <c r="E2616" t="s">
        <v>119</v>
      </c>
      <c r="F2616" t="s">
        <v>1852</v>
      </c>
      <c r="G2616" t="s">
        <v>23</v>
      </c>
      <c r="H2616" s="10">
        <v>5</v>
      </c>
      <c r="I2616" t="s">
        <v>120</v>
      </c>
    </row>
    <row r="2617" spans="1:11" x14ac:dyDescent="0.2">
      <c r="A2617" t="s">
        <v>47</v>
      </c>
      <c r="B2617" t="s">
        <v>555</v>
      </c>
      <c r="C2617" t="s">
        <v>18</v>
      </c>
      <c r="D2617" t="s">
        <v>557</v>
      </c>
      <c r="F2617" t="s">
        <v>1848</v>
      </c>
      <c r="H2617" s="10">
        <v>14</v>
      </c>
    </row>
    <row r="2618" spans="1:11" x14ac:dyDescent="0.2">
      <c r="A2618" t="s">
        <v>48</v>
      </c>
      <c r="B2618" t="s">
        <v>555</v>
      </c>
      <c r="C2618" t="s">
        <v>65</v>
      </c>
      <c r="D2618" t="s">
        <v>566</v>
      </c>
      <c r="F2618" t="s">
        <v>66</v>
      </c>
      <c r="G2618" t="s">
        <v>64</v>
      </c>
      <c r="H2618" s="10">
        <v>4</v>
      </c>
      <c r="K2618" t="s">
        <v>567</v>
      </c>
    </row>
    <row r="2619" spans="1:11" x14ac:dyDescent="0.2">
      <c r="A2619" t="s">
        <v>48</v>
      </c>
      <c r="B2619" t="s">
        <v>555</v>
      </c>
      <c r="C2619" t="s">
        <v>380</v>
      </c>
      <c r="D2619" t="s">
        <v>380</v>
      </c>
      <c r="E2619" t="s">
        <v>59</v>
      </c>
      <c r="F2619" t="s">
        <v>59</v>
      </c>
      <c r="G2619" t="s">
        <v>23</v>
      </c>
      <c r="H2619" s="10">
        <v>8</v>
      </c>
      <c r="I2619" t="s">
        <v>24</v>
      </c>
    </row>
    <row r="2620" spans="1:11" x14ac:dyDescent="0.2">
      <c r="A2620" t="s">
        <v>48</v>
      </c>
      <c r="B2620" t="s">
        <v>555</v>
      </c>
      <c r="C2620" t="s">
        <v>19</v>
      </c>
      <c r="D2620" t="s">
        <v>19</v>
      </c>
      <c r="F2620" t="s">
        <v>1848</v>
      </c>
      <c r="H2620" s="10">
        <v>1</v>
      </c>
    </row>
    <row r="2621" spans="1:11" x14ac:dyDescent="0.2">
      <c r="A2621" t="s">
        <v>48</v>
      </c>
      <c r="B2621" t="s">
        <v>555</v>
      </c>
      <c r="C2621" t="s">
        <v>118</v>
      </c>
      <c r="D2621" t="s">
        <v>118</v>
      </c>
      <c r="E2621" t="s">
        <v>119</v>
      </c>
      <c r="F2621" t="s">
        <v>1852</v>
      </c>
      <c r="G2621" t="s">
        <v>23</v>
      </c>
      <c r="H2621" s="10">
        <v>10.25</v>
      </c>
      <c r="I2621" t="s">
        <v>120</v>
      </c>
    </row>
    <row r="2622" spans="1:11" x14ac:dyDescent="0.2">
      <c r="A2622" t="s">
        <v>48</v>
      </c>
      <c r="B2622" t="s">
        <v>555</v>
      </c>
      <c r="C2622" t="s">
        <v>17</v>
      </c>
      <c r="D2622" t="s">
        <v>17</v>
      </c>
      <c r="F2622" t="s">
        <v>1847</v>
      </c>
      <c r="H2622" s="10">
        <v>7.75</v>
      </c>
    </row>
    <row r="2623" spans="1:11" x14ac:dyDescent="0.2">
      <c r="A2623" t="s">
        <v>49</v>
      </c>
      <c r="B2623" t="s">
        <v>555</v>
      </c>
      <c r="C2623" t="s">
        <v>17</v>
      </c>
      <c r="D2623" t="s">
        <v>17</v>
      </c>
      <c r="F2623" t="s">
        <v>1847</v>
      </c>
      <c r="H2623" s="10">
        <v>31</v>
      </c>
    </row>
    <row r="2624" spans="1:11" x14ac:dyDescent="0.2">
      <c r="A2624" t="s">
        <v>51</v>
      </c>
      <c r="B2624" t="s">
        <v>555</v>
      </c>
      <c r="C2624" t="s">
        <v>46</v>
      </c>
      <c r="D2624" t="s">
        <v>46</v>
      </c>
      <c r="F2624" t="s">
        <v>1848</v>
      </c>
      <c r="H2624" s="10">
        <v>3</v>
      </c>
    </row>
    <row r="2625" spans="1:11" x14ac:dyDescent="0.2">
      <c r="A2625" t="s">
        <v>51</v>
      </c>
      <c r="B2625" t="s">
        <v>555</v>
      </c>
      <c r="C2625" t="s">
        <v>380</v>
      </c>
      <c r="D2625" t="s">
        <v>380</v>
      </c>
      <c r="E2625" t="s">
        <v>59</v>
      </c>
      <c r="F2625" t="s">
        <v>59</v>
      </c>
      <c r="G2625" t="s">
        <v>23</v>
      </c>
      <c r="H2625" s="10">
        <v>2</v>
      </c>
      <c r="I2625" t="s">
        <v>24</v>
      </c>
    </row>
    <row r="2626" spans="1:11" x14ac:dyDescent="0.2">
      <c r="A2626" t="s">
        <v>51</v>
      </c>
      <c r="B2626" t="s">
        <v>555</v>
      </c>
      <c r="C2626" t="s">
        <v>20</v>
      </c>
      <c r="D2626" t="s">
        <v>20</v>
      </c>
      <c r="F2626" t="s">
        <v>1848</v>
      </c>
      <c r="H2626" s="10">
        <v>1</v>
      </c>
    </row>
    <row r="2627" spans="1:11" x14ac:dyDescent="0.2">
      <c r="A2627" t="s">
        <v>51</v>
      </c>
      <c r="B2627" t="s">
        <v>555</v>
      </c>
      <c r="C2627" t="s">
        <v>118</v>
      </c>
      <c r="D2627" t="s">
        <v>118</v>
      </c>
      <c r="E2627" t="s">
        <v>119</v>
      </c>
      <c r="F2627" t="s">
        <v>1852</v>
      </c>
      <c r="G2627" t="s">
        <v>23</v>
      </c>
      <c r="H2627" s="10">
        <v>20</v>
      </c>
      <c r="I2627" t="s">
        <v>120</v>
      </c>
    </row>
    <row r="2628" spans="1:11" x14ac:dyDescent="0.2">
      <c r="A2628" t="s">
        <v>55</v>
      </c>
      <c r="B2628" t="s">
        <v>555</v>
      </c>
      <c r="C2628" t="s">
        <v>118</v>
      </c>
      <c r="D2628" t="s">
        <v>118</v>
      </c>
      <c r="E2628" t="s">
        <v>119</v>
      </c>
      <c r="F2628" t="s">
        <v>1852</v>
      </c>
      <c r="G2628" t="s">
        <v>23</v>
      </c>
      <c r="H2628" s="10">
        <v>1</v>
      </c>
      <c r="I2628" t="s">
        <v>120</v>
      </c>
    </row>
    <row r="2629" spans="1:11" x14ac:dyDescent="0.2">
      <c r="A2629" t="s">
        <v>55</v>
      </c>
      <c r="B2629" t="s">
        <v>555</v>
      </c>
      <c r="C2629" t="s">
        <v>380</v>
      </c>
      <c r="D2629" t="s">
        <v>380</v>
      </c>
      <c r="E2629" t="s">
        <v>59</v>
      </c>
      <c r="F2629" t="s">
        <v>59</v>
      </c>
      <c r="G2629" t="s">
        <v>23</v>
      </c>
      <c r="H2629" s="10">
        <v>28</v>
      </c>
      <c r="I2629" t="s">
        <v>24</v>
      </c>
    </row>
    <row r="2630" spans="1:11" x14ac:dyDescent="0.2">
      <c r="A2630" t="s">
        <v>55</v>
      </c>
      <c r="B2630" t="s">
        <v>555</v>
      </c>
      <c r="C2630" t="s">
        <v>58</v>
      </c>
      <c r="D2630" t="s">
        <v>58</v>
      </c>
      <c r="E2630" t="s">
        <v>59</v>
      </c>
      <c r="F2630" t="s">
        <v>59</v>
      </c>
      <c r="G2630" t="s">
        <v>23</v>
      </c>
      <c r="H2630" s="10">
        <v>2</v>
      </c>
      <c r="I2630" t="s">
        <v>24</v>
      </c>
    </row>
    <row r="2631" spans="1:11" x14ac:dyDescent="0.2">
      <c r="A2631" t="s">
        <v>56</v>
      </c>
      <c r="B2631" t="s">
        <v>555</v>
      </c>
      <c r="C2631" t="s">
        <v>58</v>
      </c>
      <c r="D2631" t="s">
        <v>58</v>
      </c>
      <c r="E2631" t="s">
        <v>59</v>
      </c>
      <c r="F2631" t="s">
        <v>59</v>
      </c>
      <c r="G2631" t="s">
        <v>23</v>
      </c>
      <c r="H2631" s="10">
        <v>4</v>
      </c>
      <c r="I2631" t="s">
        <v>24</v>
      </c>
    </row>
    <row r="2632" spans="1:11" x14ac:dyDescent="0.2">
      <c r="A2632" t="s">
        <v>56</v>
      </c>
      <c r="B2632" t="s">
        <v>555</v>
      </c>
      <c r="C2632" t="s">
        <v>20</v>
      </c>
      <c r="D2632" t="s">
        <v>20</v>
      </c>
      <c r="F2632" t="s">
        <v>1848</v>
      </c>
      <c r="H2632" s="10">
        <v>2</v>
      </c>
    </row>
    <row r="2633" spans="1:11" x14ac:dyDescent="0.2">
      <c r="A2633" t="s">
        <v>56</v>
      </c>
      <c r="B2633" t="s">
        <v>555</v>
      </c>
      <c r="C2633" t="s">
        <v>380</v>
      </c>
      <c r="D2633" t="s">
        <v>380</v>
      </c>
      <c r="E2633" t="s">
        <v>59</v>
      </c>
      <c r="F2633" t="s">
        <v>59</v>
      </c>
      <c r="G2633" t="s">
        <v>23</v>
      </c>
      <c r="H2633" s="10">
        <v>10</v>
      </c>
      <c r="I2633" t="s">
        <v>24</v>
      </c>
    </row>
    <row r="2634" spans="1:11" x14ac:dyDescent="0.2">
      <c r="A2634" t="s">
        <v>56</v>
      </c>
      <c r="B2634" t="s">
        <v>555</v>
      </c>
      <c r="C2634" t="s">
        <v>17</v>
      </c>
      <c r="D2634" t="s">
        <v>17</v>
      </c>
      <c r="F2634" t="s">
        <v>1847</v>
      </c>
      <c r="H2634" s="10">
        <v>4</v>
      </c>
    </row>
    <row r="2635" spans="1:11" x14ac:dyDescent="0.2">
      <c r="A2635" t="s">
        <v>56</v>
      </c>
      <c r="B2635" t="s">
        <v>555</v>
      </c>
      <c r="C2635" t="s">
        <v>20</v>
      </c>
      <c r="D2635" t="s">
        <v>557</v>
      </c>
      <c r="F2635" t="s">
        <v>1848</v>
      </c>
      <c r="H2635" s="10">
        <v>4</v>
      </c>
      <c r="K2635" t="s">
        <v>568</v>
      </c>
    </row>
    <row r="2636" spans="1:11" x14ac:dyDescent="0.2">
      <c r="A2636" t="s">
        <v>56</v>
      </c>
      <c r="B2636" t="s">
        <v>555</v>
      </c>
      <c r="C2636" t="s">
        <v>118</v>
      </c>
      <c r="D2636" t="s">
        <v>118</v>
      </c>
      <c r="E2636" t="s">
        <v>119</v>
      </c>
      <c r="F2636" t="s">
        <v>1852</v>
      </c>
      <c r="G2636" t="s">
        <v>23</v>
      </c>
      <c r="H2636" s="10">
        <v>7</v>
      </c>
      <c r="I2636" t="s">
        <v>120</v>
      </c>
      <c r="K2636" t="s">
        <v>568</v>
      </c>
    </row>
    <row r="2637" spans="1:11" x14ac:dyDescent="0.2">
      <c r="A2637" t="s">
        <v>60</v>
      </c>
      <c r="B2637" t="s">
        <v>555</v>
      </c>
      <c r="C2637" t="s">
        <v>17</v>
      </c>
      <c r="D2637" t="s">
        <v>17</v>
      </c>
      <c r="F2637" t="s">
        <v>1847</v>
      </c>
      <c r="H2637" s="10">
        <v>4</v>
      </c>
    </row>
    <row r="2638" spans="1:11" x14ac:dyDescent="0.2">
      <c r="A2638" t="s">
        <v>60</v>
      </c>
      <c r="B2638" t="s">
        <v>555</v>
      </c>
      <c r="C2638" t="s">
        <v>20</v>
      </c>
      <c r="D2638" t="s">
        <v>557</v>
      </c>
      <c r="F2638" t="s">
        <v>1848</v>
      </c>
      <c r="H2638" s="10">
        <v>4</v>
      </c>
      <c r="K2638" t="s">
        <v>568</v>
      </c>
    </row>
    <row r="2639" spans="1:11" x14ac:dyDescent="0.2">
      <c r="A2639" t="s">
        <v>60</v>
      </c>
      <c r="B2639" t="s">
        <v>555</v>
      </c>
      <c r="C2639" t="s">
        <v>380</v>
      </c>
      <c r="D2639" t="s">
        <v>380</v>
      </c>
      <c r="E2639" t="s">
        <v>59</v>
      </c>
      <c r="F2639" t="s">
        <v>59</v>
      </c>
      <c r="G2639" t="s">
        <v>23</v>
      </c>
      <c r="H2639" s="10">
        <v>20</v>
      </c>
      <c r="I2639" t="s">
        <v>24</v>
      </c>
      <c r="K2639" t="s">
        <v>568</v>
      </c>
    </row>
    <row r="2640" spans="1:11" x14ac:dyDescent="0.2">
      <c r="A2640" t="s">
        <v>60</v>
      </c>
      <c r="B2640" t="s">
        <v>555</v>
      </c>
      <c r="C2640" t="s">
        <v>118</v>
      </c>
      <c r="D2640" t="s">
        <v>118</v>
      </c>
      <c r="E2640" t="s">
        <v>119</v>
      </c>
      <c r="F2640" t="s">
        <v>1852</v>
      </c>
      <c r="G2640" t="s">
        <v>23</v>
      </c>
      <c r="H2640" s="10">
        <v>3</v>
      </c>
      <c r="I2640" t="s">
        <v>120</v>
      </c>
      <c r="K2640" t="s">
        <v>568</v>
      </c>
    </row>
    <row r="2641" spans="1:11" x14ac:dyDescent="0.2">
      <c r="A2641" t="s">
        <v>67</v>
      </c>
      <c r="B2641" t="s">
        <v>555</v>
      </c>
      <c r="C2641" t="s">
        <v>118</v>
      </c>
      <c r="D2641" t="s">
        <v>118</v>
      </c>
      <c r="E2641" t="s">
        <v>119</v>
      </c>
      <c r="F2641" t="s">
        <v>1852</v>
      </c>
      <c r="G2641" t="s">
        <v>23</v>
      </c>
      <c r="H2641" s="10">
        <v>12</v>
      </c>
      <c r="I2641" t="s">
        <v>120</v>
      </c>
      <c r="K2641" t="s">
        <v>568</v>
      </c>
    </row>
    <row r="2642" spans="1:11" x14ac:dyDescent="0.2">
      <c r="A2642" t="s">
        <v>67</v>
      </c>
      <c r="B2642" t="s">
        <v>555</v>
      </c>
      <c r="C2642" t="s">
        <v>58</v>
      </c>
      <c r="D2642" t="s">
        <v>58</v>
      </c>
      <c r="E2642" t="s">
        <v>59</v>
      </c>
      <c r="F2642" t="s">
        <v>59</v>
      </c>
      <c r="G2642" t="s">
        <v>23</v>
      </c>
      <c r="H2642" s="10">
        <v>16</v>
      </c>
      <c r="I2642" t="s">
        <v>24</v>
      </c>
      <c r="K2642" t="s">
        <v>568</v>
      </c>
    </row>
    <row r="2643" spans="1:11" x14ac:dyDescent="0.2">
      <c r="A2643" t="s">
        <v>67</v>
      </c>
      <c r="B2643" t="s">
        <v>555</v>
      </c>
      <c r="C2643" t="s">
        <v>58</v>
      </c>
      <c r="D2643" t="s">
        <v>58</v>
      </c>
      <c r="E2643" t="s">
        <v>59</v>
      </c>
      <c r="F2643" t="s">
        <v>59</v>
      </c>
      <c r="G2643" t="s">
        <v>23</v>
      </c>
      <c r="H2643" s="10">
        <v>3</v>
      </c>
      <c r="I2643" t="s">
        <v>24</v>
      </c>
      <c r="K2643" t="s">
        <v>568</v>
      </c>
    </row>
    <row r="2644" spans="1:11" x14ac:dyDescent="0.2">
      <c r="A2644" t="s">
        <v>68</v>
      </c>
      <c r="B2644" t="s">
        <v>555</v>
      </c>
      <c r="C2644" t="s">
        <v>65</v>
      </c>
      <c r="D2644" t="s">
        <v>566</v>
      </c>
      <c r="F2644" t="s">
        <v>66</v>
      </c>
      <c r="G2644" t="s">
        <v>64</v>
      </c>
      <c r="H2644" s="10">
        <v>3</v>
      </c>
      <c r="K2644" t="s">
        <v>567</v>
      </c>
    </row>
    <row r="2645" spans="1:11" x14ac:dyDescent="0.2">
      <c r="A2645" t="s">
        <v>68</v>
      </c>
      <c r="B2645" t="s">
        <v>555</v>
      </c>
      <c r="C2645" t="s">
        <v>380</v>
      </c>
      <c r="D2645" t="s">
        <v>380</v>
      </c>
      <c r="E2645" t="s">
        <v>59</v>
      </c>
      <c r="F2645" t="s">
        <v>59</v>
      </c>
      <c r="G2645" t="s">
        <v>23</v>
      </c>
      <c r="H2645" s="10">
        <v>18</v>
      </c>
      <c r="I2645" t="s">
        <v>24</v>
      </c>
    </row>
    <row r="2646" spans="1:11" x14ac:dyDescent="0.2">
      <c r="A2646" t="s">
        <v>68</v>
      </c>
      <c r="B2646" t="s">
        <v>555</v>
      </c>
      <c r="C2646" t="s">
        <v>118</v>
      </c>
      <c r="D2646" t="s">
        <v>118</v>
      </c>
      <c r="E2646" t="s">
        <v>119</v>
      </c>
      <c r="F2646" t="s">
        <v>1852</v>
      </c>
      <c r="G2646" t="s">
        <v>23</v>
      </c>
      <c r="H2646" s="10">
        <v>5</v>
      </c>
      <c r="I2646" t="s">
        <v>120</v>
      </c>
    </row>
    <row r="2647" spans="1:11" x14ac:dyDescent="0.2">
      <c r="A2647" t="s">
        <v>68</v>
      </c>
      <c r="B2647" t="s">
        <v>555</v>
      </c>
      <c r="C2647" t="s">
        <v>208</v>
      </c>
      <c r="D2647" t="s">
        <v>208</v>
      </c>
      <c r="E2647" t="s">
        <v>27</v>
      </c>
      <c r="F2647" t="s">
        <v>27</v>
      </c>
      <c r="G2647" t="s">
        <v>23</v>
      </c>
      <c r="H2647" s="10">
        <v>2</v>
      </c>
      <c r="I2647" t="s">
        <v>24</v>
      </c>
    </row>
    <row r="2648" spans="1:11" x14ac:dyDescent="0.2">
      <c r="A2648" t="s">
        <v>68</v>
      </c>
      <c r="B2648" t="s">
        <v>555</v>
      </c>
      <c r="C2648" t="s">
        <v>18</v>
      </c>
      <c r="D2648" t="s">
        <v>557</v>
      </c>
      <c r="F2648" t="s">
        <v>1848</v>
      </c>
      <c r="H2648" s="10">
        <v>3</v>
      </c>
    </row>
    <row r="2649" spans="1:11" x14ac:dyDescent="0.2">
      <c r="A2649" t="s">
        <v>69</v>
      </c>
      <c r="B2649" t="s">
        <v>555</v>
      </c>
      <c r="C2649" t="s">
        <v>17</v>
      </c>
      <c r="D2649" t="s">
        <v>17</v>
      </c>
      <c r="F2649" t="s">
        <v>1847</v>
      </c>
      <c r="H2649" s="10">
        <v>7.25</v>
      </c>
    </row>
    <row r="2650" spans="1:11" x14ac:dyDescent="0.2">
      <c r="A2650" t="s">
        <v>69</v>
      </c>
      <c r="B2650" t="s">
        <v>555</v>
      </c>
      <c r="C2650" t="s">
        <v>118</v>
      </c>
      <c r="D2650" t="s">
        <v>118</v>
      </c>
      <c r="E2650" t="s">
        <v>119</v>
      </c>
      <c r="F2650" t="s">
        <v>1852</v>
      </c>
      <c r="G2650" t="s">
        <v>23</v>
      </c>
      <c r="H2650" s="10">
        <v>14.5</v>
      </c>
      <c r="I2650" t="s">
        <v>120</v>
      </c>
    </row>
    <row r="2651" spans="1:11" x14ac:dyDescent="0.2">
      <c r="A2651" t="s">
        <v>70</v>
      </c>
      <c r="B2651" t="s">
        <v>555</v>
      </c>
      <c r="C2651" t="s">
        <v>17</v>
      </c>
      <c r="D2651" t="s">
        <v>17</v>
      </c>
      <c r="F2651" t="s">
        <v>1847</v>
      </c>
      <c r="H2651" s="10">
        <v>31</v>
      </c>
    </row>
    <row r="2652" spans="1:11" x14ac:dyDescent="0.2">
      <c r="A2652" t="s">
        <v>71</v>
      </c>
      <c r="B2652" t="s">
        <v>555</v>
      </c>
      <c r="C2652" t="s">
        <v>17</v>
      </c>
      <c r="D2652" t="s">
        <v>17</v>
      </c>
      <c r="F2652" t="s">
        <v>1847</v>
      </c>
      <c r="H2652" s="10">
        <v>31</v>
      </c>
    </row>
    <row r="2653" spans="1:11" x14ac:dyDescent="0.2">
      <c r="A2653" t="s">
        <v>72</v>
      </c>
      <c r="B2653" t="s">
        <v>555</v>
      </c>
      <c r="C2653" t="s">
        <v>118</v>
      </c>
      <c r="D2653" t="s">
        <v>118</v>
      </c>
      <c r="E2653" t="s">
        <v>119</v>
      </c>
      <c r="F2653" t="s">
        <v>1852</v>
      </c>
      <c r="G2653" t="s">
        <v>23</v>
      </c>
      <c r="H2653" s="10">
        <v>20</v>
      </c>
      <c r="I2653" t="s">
        <v>120</v>
      </c>
    </row>
    <row r="2654" spans="1:11" x14ac:dyDescent="0.2">
      <c r="A2654" t="s">
        <v>72</v>
      </c>
      <c r="B2654" t="s">
        <v>555</v>
      </c>
      <c r="C2654" t="s">
        <v>380</v>
      </c>
      <c r="D2654" t="s">
        <v>380</v>
      </c>
      <c r="E2654" t="s">
        <v>59</v>
      </c>
      <c r="F2654" t="s">
        <v>59</v>
      </c>
      <c r="G2654" t="s">
        <v>23</v>
      </c>
      <c r="H2654" s="10">
        <v>8</v>
      </c>
      <c r="I2654" t="s">
        <v>24</v>
      </c>
    </row>
    <row r="2655" spans="1:11" x14ac:dyDescent="0.2">
      <c r="A2655" t="s">
        <v>72</v>
      </c>
      <c r="B2655" t="s">
        <v>555</v>
      </c>
      <c r="C2655" t="s">
        <v>58</v>
      </c>
      <c r="D2655" t="s">
        <v>58</v>
      </c>
      <c r="E2655" t="s">
        <v>59</v>
      </c>
      <c r="F2655" t="s">
        <v>59</v>
      </c>
      <c r="G2655" t="s">
        <v>23</v>
      </c>
      <c r="H2655" s="10">
        <v>2</v>
      </c>
      <c r="I2655" t="s">
        <v>24</v>
      </c>
    </row>
    <row r="2656" spans="1:11" x14ac:dyDescent="0.2">
      <c r="A2656" t="s">
        <v>72</v>
      </c>
      <c r="B2656" t="s">
        <v>555</v>
      </c>
      <c r="C2656" t="s">
        <v>20</v>
      </c>
      <c r="D2656" t="s">
        <v>20</v>
      </c>
      <c r="F2656" t="s">
        <v>1848</v>
      </c>
      <c r="H2656" s="10">
        <v>1</v>
      </c>
    </row>
    <row r="2657" spans="1:9" x14ac:dyDescent="0.2">
      <c r="A2657" t="s">
        <v>74</v>
      </c>
      <c r="B2657" t="s">
        <v>555</v>
      </c>
      <c r="C2657" t="s">
        <v>558</v>
      </c>
      <c r="D2657" t="s">
        <v>559</v>
      </c>
      <c r="E2657" t="s">
        <v>560</v>
      </c>
      <c r="F2657" t="s">
        <v>22</v>
      </c>
      <c r="G2657" t="s">
        <v>32</v>
      </c>
      <c r="H2657" s="10">
        <v>5</v>
      </c>
      <c r="I2657" t="s">
        <v>135</v>
      </c>
    </row>
    <row r="2658" spans="1:9" x14ac:dyDescent="0.2">
      <c r="A2658" t="s">
        <v>74</v>
      </c>
      <c r="B2658" t="s">
        <v>555</v>
      </c>
      <c r="C2658" t="s">
        <v>118</v>
      </c>
      <c r="D2658" t="s">
        <v>118</v>
      </c>
      <c r="E2658" t="s">
        <v>119</v>
      </c>
      <c r="F2658" t="s">
        <v>1852</v>
      </c>
      <c r="G2658" t="s">
        <v>23</v>
      </c>
      <c r="H2658" s="10">
        <v>10</v>
      </c>
      <c r="I2658" t="s">
        <v>120</v>
      </c>
    </row>
    <row r="2659" spans="1:9" x14ac:dyDescent="0.2">
      <c r="A2659" t="s">
        <v>74</v>
      </c>
      <c r="B2659" t="s">
        <v>555</v>
      </c>
      <c r="C2659" t="s">
        <v>380</v>
      </c>
      <c r="D2659" t="s">
        <v>380</v>
      </c>
      <c r="E2659" t="s">
        <v>59</v>
      </c>
      <c r="F2659" t="s">
        <v>59</v>
      </c>
      <c r="G2659" t="s">
        <v>23</v>
      </c>
      <c r="H2659" s="10">
        <v>7</v>
      </c>
      <c r="I2659" t="s">
        <v>24</v>
      </c>
    </row>
    <row r="2660" spans="1:9" x14ac:dyDescent="0.2">
      <c r="A2660" t="s">
        <v>75</v>
      </c>
      <c r="B2660" t="s">
        <v>555</v>
      </c>
      <c r="C2660" t="s">
        <v>17</v>
      </c>
      <c r="D2660" t="s">
        <v>17</v>
      </c>
      <c r="F2660" t="s">
        <v>1847</v>
      </c>
      <c r="H2660" s="10">
        <v>7</v>
      </c>
    </row>
    <row r="2661" spans="1:9" x14ac:dyDescent="0.2">
      <c r="A2661" t="s">
        <v>75</v>
      </c>
      <c r="B2661" t="s">
        <v>555</v>
      </c>
      <c r="C2661" t="s">
        <v>118</v>
      </c>
      <c r="D2661" t="s">
        <v>118</v>
      </c>
      <c r="E2661" t="s">
        <v>119</v>
      </c>
      <c r="F2661" t="s">
        <v>1852</v>
      </c>
      <c r="G2661" t="s">
        <v>23</v>
      </c>
      <c r="H2661" s="10">
        <v>8</v>
      </c>
      <c r="I2661" t="s">
        <v>120</v>
      </c>
    </row>
    <row r="2662" spans="1:9" x14ac:dyDescent="0.2">
      <c r="A2662" t="s">
        <v>75</v>
      </c>
      <c r="B2662" t="s">
        <v>555</v>
      </c>
      <c r="C2662" t="s">
        <v>380</v>
      </c>
      <c r="D2662" t="s">
        <v>380</v>
      </c>
      <c r="E2662" t="s">
        <v>59</v>
      </c>
      <c r="F2662" t="s">
        <v>59</v>
      </c>
      <c r="G2662" t="s">
        <v>23</v>
      </c>
      <c r="H2662" s="10">
        <v>7</v>
      </c>
      <c r="I2662" t="s">
        <v>24</v>
      </c>
    </row>
    <row r="2663" spans="1:9" x14ac:dyDescent="0.2">
      <c r="A2663" t="s">
        <v>76</v>
      </c>
      <c r="B2663" t="s">
        <v>555</v>
      </c>
      <c r="C2663" t="s">
        <v>17</v>
      </c>
      <c r="D2663" t="s">
        <v>17</v>
      </c>
      <c r="F2663" t="s">
        <v>1847</v>
      </c>
      <c r="H2663" s="10">
        <v>7</v>
      </c>
    </row>
    <row r="2664" spans="1:9" x14ac:dyDescent="0.2">
      <c r="A2664" t="s">
        <v>76</v>
      </c>
      <c r="B2664" t="s">
        <v>555</v>
      </c>
      <c r="C2664" t="s">
        <v>558</v>
      </c>
      <c r="D2664" t="s">
        <v>569</v>
      </c>
      <c r="E2664" t="s">
        <v>560</v>
      </c>
      <c r="F2664" t="s">
        <v>22</v>
      </c>
      <c r="G2664" t="s">
        <v>32</v>
      </c>
      <c r="H2664" s="10">
        <v>2</v>
      </c>
      <c r="I2664" t="s">
        <v>135</v>
      </c>
    </row>
    <row r="2665" spans="1:9" x14ac:dyDescent="0.2">
      <c r="A2665" t="s">
        <v>76</v>
      </c>
      <c r="B2665" t="s">
        <v>555</v>
      </c>
      <c r="C2665" t="s">
        <v>46</v>
      </c>
      <c r="D2665" t="s">
        <v>46</v>
      </c>
      <c r="F2665" t="s">
        <v>1848</v>
      </c>
      <c r="H2665" s="10">
        <v>3</v>
      </c>
    </row>
    <row r="2666" spans="1:9" x14ac:dyDescent="0.2">
      <c r="A2666" t="s">
        <v>76</v>
      </c>
      <c r="B2666" t="s">
        <v>555</v>
      </c>
      <c r="C2666" t="s">
        <v>58</v>
      </c>
      <c r="D2666" t="s">
        <v>58</v>
      </c>
      <c r="E2666" t="s">
        <v>59</v>
      </c>
      <c r="F2666" t="s">
        <v>59</v>
      </c>
      <c r="G2666" t="s">
        <v>23</v>
      </c>
      <c r="H2666" s="10">
        <v>2</v>
      </c>
      <c r="I2666" t="s">
        <v>24</v>
      </c>
    </row>
    <row r="2667" spans="1:9" x14ac:dyDescent="0.2">
      <c r="A2667" t="s">
        <v>76</v>
      </c>
      <c r="B2667" t="s">
        <v>555</v>
      </c>
      <c r="C2667" t="s">
        <v>19</v>
      </c>
      <c r="D2667" t="s">
        <v>19</v>
      </c>
      <c r="F2667" t="s">
        <v>1848</v>
      </c>
      <c r="H2667" s="10">
        <v>2</v>
      </c>
    </row>
    <row r="2668" spans="1:9" x14ac:dyDescent="0.2">
      <c r="A2668" t="s">
        <v>76</v>
      </c>
      <c r="B2668" t="s">
        <v>555</v>
      </c>
      <c r="C2668" t="s">
        <v>118</v>
      </c>
      <c r="D2668" t="s">
        <v>118</v>
      </c>
      <c r="E2668" t="s">
        <v>119</v>
      </c>
      <c r="F2668" t="s">
        <v>1852</v>
      </c>
      <c r="G2668" t="s">
        <v>23</v>
      </c>
      <c r="H2668" s="10">
        <v>7</v>
      </c>
      <c r="I2668" t="s">
        <v>120</v>
      </c>
    </row>
    <row r="2669" spans="1:9" x14ac:dyDescent="0.2">
      <c r="A2669" t="s">
        <v>77</v>
      </c>
      <c r="B2669" t="s">
        <v>555</v>
      </c>
      <c r="C2669" t="s">
        <v>118</v>
      </c>
      <c r="D2669" t="s">
        <v>118</v>
      </c>
      <c r="E2669" t="s">
        <v>119</v>
      </c>
      <c r="F2669" t="s">
        <v>1852</v>
      </c>
      <c r="G2669" t="s">
        <v>23</v>
      </c>
      <c r="H2669" s="10">
        <v>5</v>
      </c>
      <c r="I2669" t="s">
        <v>120</v>
      </c>
    </row>
    <row r="2670" spans="1:9" x14ac:dyDescent="0.2">
      <c r="A2670" t="s">
        <v>77</v>
      </c>
      <c r="B2670" t="s">
        <v>555</v>
      </c>
      <c r="C2670" t="s">
        <v>20</v>
      </c>
      <c r="D2670" t="s">
        <v>20</v>
      </c>
      <c r="F2670" t="s">
        <v>1848</v>
      </c>
      <c r="H2670" s="10">
        <v>1</v>
      </c>
    </row>
    <row r="2671" spans="1:9" x14ac:dyDescent="0.2">
      <c r="A2671" t="s">
        <v>77</v>
      </c>
      <c r="B2671" t="s">
        <v>555</v>
      </c>
      <c r="C2671" t="s">
        <v>19</v>
      </c>
      <c r="D2671" t="s">
        <v>19</v>
      </c>
      <c r="F2671" t="s">
        <v>1848</v>
      </c>
      <c r="H2671" s="10">
        <v>2</v>
      </c>
    </row>
    <row r="2672" spans="1:9" x14ac:dyDescent="0.2">
      <c r="A2672" t="s">
        <v>77</v>
      </c>
      <c r="B2672" t="s">
        <v>555</v>
      </c>
      <c r="C2672" t="s">
        <v>558</v>
      </c>
      <c r="D2672" t="s">
        <v>569</v>
      </c>
      <c r="E2672" t="s">
        <v>560</v>
      </c>
      <c r="F2672" t="s">
        <v>22</v>
      </c>
      <c r="G2672" t="s">
        <v>32</v>
      </c>
      <c r="H2672" s="10">
        <v>3</v>
      </c>
      <c r="I2672" t="s">
        <v>135</v>
      </c>
    </row>
    <row r="2673" spans="1:9" x14ac:dyDescent="0.2">
      <c r="A2673" t="s">
        <v>77</v>
      </c>
      <c r="B2673" t="s">
        <v>555</v>
      </c>
      <c r="C2673" t="s">
        <v>18</v>
      </c>
      <c r="D2673" t="s">
        <v>557</v>
      </c>
      <c r="F2673" t="s">
        <v>1848</v>
      </c>
      <c r="H2673" s="10">
        <v>10</v>
      </c>
    </row>
    <row r="2674" spans="1:9" x14ac:dyDescent="0.2">
      <c r="A2674" t="s">
        <v>78</v>
      </c>
      <c r="B2674" t="s">
        <v>555</v>
      </c>
      <c r="C2674" t="s">
        <v>18</v>
      </c>
      <c r="D2674" t="s">
        <v>557</v>
      </c>
      <c r="F2674" t="s">
        <v>1848</v>
      </c>
      <c r="H2674" s="10">
        <v>10</v>
      </c>
    </row>
    <row r="2675" spans="1:9" x14ac:dyDescent="0.2">
      <c r="A2675" t="s">
        <v>78</v>
      </c>
      <c r="B2675" t="s">
        <v>555</v>
      </c>
      <c r="C2675" t="s">
        <v>118</v>
      </c>
      <c r="D2675" t="s">
        <v>118</v>
      </c>
      <c r="E2675" t="s">
        <v>119</v>
      </c>
      <c r="F2675" t="s">
        <v>1852</v>
      </c>
      <c r="G2675" t="s">
        <v>23</v>
      </c>
      <c r="H2675" s="10">
        <v>8</v>
      </c>
      <c r="I2675" t="s">
        <v>120</v>
      </c>
    </row>
    <row r="2676" spans="1:9" x14ac:dyDescent="0.2">
      <c r="A2676" t="s">
        <v>78</v>
      </c>
      <c r="B2676" t="s">
        <v>555</v>
      </c>
      <c r="C2676" t="s">
        <v>380</v>
      </c>
      <c r="D2676" t="s">
        <v>380</v>
      </c>
      <c r="E2676" t="s">
        <v>59</v>
      </c>
      <c r="F2676" t="s">
        <v>59</v>
      </c>
      <c r="G2676" t="s">
        <v>23</v>
      </c>
      <c r="H2676" s="10">
        <v>3</v>
      </c>
      <c r="I2676" t="s">
        <v>24</v>
      </c>
    </row>
    <row r="2677" spans="1:9" x14ac:dyDescent="0.2">
      <c r="A2677" t="s">
        <v>78</v>
      </c>
      <c r="B2677" t="s">
        <v>555</v>
      </c>
      <c r="C2677" t="s">
        <v>558</v>
      </c>
      <c r="D2677" t="s">
        <v>569</v>
      </c>
      <c r="E2677" t="s">
        <v>560</v>
      </c>
      <c r="F2677" t="s">
        <v>22</v>
      </c>
      <c r="G2677" t="s">
        <v>32</v>
      </c>
      <c r="H2677" s="10">
        <v>1</v>
      </c>
      <c r="I2677" t="s">
        <v>135</v>
      </c>
    </row>
    <row r="2678" spans="1:9" x14ac:dyDescent="0.2">
      <c r="A2678" t="s">
        <v>78</v>
      </c>
      <c r="B2678" t="s">
        <v>555</v>
      </c>
      <c r="C2678" t="s">
        <v>58</v>
      </c>
      <c r="D2678" t="s">
        <v>58</v>
      </c>
      <c r="E2678" t="s">
        <v>59</v>
      </c>
      <c r="F2678" t="s">
        <v>59</v>
      </c>
      <c r="G2678" t="s">
        <v>23</v>
      </c>
      <c r="H2678" s="10">
        <v>4</v>
      </c>
      <c r="I2678" t="s">
        <v>24</v>
      </c>
    </row>
    <row r="2679" spans="1:9" x14ac:dyDescent="0.2">
      <c r="A2679" t="s">
        <v>78</v>
      </c>
      <c r="B2679" t="s">
        <v>555</v>
      </c>
      <c r="C2679" t="s">
        <v>18</v>
      </c>
      <c r="D2679" t="s">
        <v>557</v>
      </c>
      <c r="F2679" t="s">
        <v>1848</v>
      </c>
      <c r="H2679" s="10">
        <v>5</v>
      </c>
    </row>
    <row r="2680" spans="1:9" x14ac:dyDescent="0.2">
      <c r="A2680" t="s">
        <v>80</v>
      </c>
      <c r="B2680" t="s">
        <v>555</v>
      </c>
      <c r="C2680" t="s">
        <v>17</v>
      </c>
      <c r="D2680" t="s">
        <v>17</v>
      </c>
      <c r="F2680" t="s">
        <v>1847</v>
      </c>
      <c r="H2680" s="10">
        <v>7</v>
      </c>
    </row>
    <row r="2681" spans="1:9" x14ac:dyDescent="0.2">
      <c r="A2681" t="s">
        <v>80</v>
      </c>
      <c r="B2681" t="s">
        <v>555</v>
      </c>
      <c r="C2681" t="s">
        <v>46</v>
      </c>
      <c r="D2681" t="s">
        <v>46</v>
      </c>
      <c r="F2681" t="s">
        <v>1848</v>
      </c>
      <c r="H2681" s="10">
        <v>12</v>
      </c>
    </row>
    <row r="2682" spans="1:9" x14ac:dyDescent="0.2">
      <c r="A2682" t="s">
        <v>80</v>
      </c>
      <c r="B2682" t="s">
        <v>555</v>
      </c>
      <c r="C2682" t="s">
        <v>380</v>
      </c>
      <c r="D2682" t="s">
        <v>380</v>
      </c>
      <c r="E2682" t="s">
        <v>59</v>
      </c>
      <c r="F2682" t="s">
        <v>59</v>
      </c>
      <c r="G2682" t="s">
        <v>23</v>
      </c>
      <c r="H2682" s="10">
        <v>5</v>
      </c>
      <c r="I2682" t="s">
        <v>24</v>
      </c>
    </row>
    <row r="2683" spans="1:9" x14ac:dyDescent="0.2">
      <c r="A2683" t="s">
        <v>80</v>
      </c>
      <c r="B2683" t="s">
        <v>555</v>
      </c>
      <c r="C2683" t="s">
        <v>118</v>
      </c>
      <c r="D2683" t="s">
        <v>118</v>
      </c>
      <c r="E2683" t="s">
        <v>119</v>
      </c>
      <c r="F2683" t="s">
        <v>1852</v>
      </c>
      <c r="G2683" t="s">
        <v>23</v>
      </c>
      <c r="H2683" s="10">
        <v>3</v>
      </c>
      <c r="I2683" t="s">
        <v>120</v>
      </c>
    </row>
    <row r="2684" spans="1:9" x14ac:dyDescent="0.2">
      <c r="A2684" t="s">
        <v>80</v>
      </c>
      <c r="B2684" t="s">
        <v>555</v>
      </c>
      <c r="C2684" t="s">
        <v>18</v>
      </c>
      <c r="D2684" t="s">
        <v>557</v>
      </c>
      <c r="F2684" t="s">
        <v>1848</v>
      </c>
      <c r="H2684" s="10">
        <v>4</v>
      </c>
    </row>
    <row r="2685" spans="1:9" x14ac:dyDescent="0.2">
      <c r="A2685" t="s">
        <v>81</v>
      </c>
      <c r="B2685" t="s">
        <v>555</v>
      </c>
      <c r="C2685" t="s">
        <v>17</v>
      </c>
      <c r="D2685" t="s">
        <v>17</v>
      </c>
      <c r="F2685" t="s">
        <v>1847</v>
      </c>
      <c r="H2685" s="10">
        <v>4</v>
      </c>
    </row>
    <row r="2686" spans="1:9" x14ac:dyDescent="0.2">
      <c r="A2686" t="s">
        <v>81</v>
      </c>
      <c r="B2686" t="s">
        <v>555</v>
      </c>
      <c r="C2686" t="s">
        <v>380</v>
      </c>
      <c r="D2686" t="s">
        <v>380</v>
      </c>
      <c r="E2686" t="s">
        <v>59</v>
      </c>
      <c r="F2686" t="s">
        <v>59</v>
      </c>
      <c r="G2686" t="s">
        <v>23</v>
      </c>
      <c r="H2686" s="10">
        <v>17</v>
      </c>
      <c r="I2686" t="s">
        <v>24</v>
      </c>
    </row>
    <row r="2687" spans="1:9" x14ac:dyDescent="0.2">
      <c r="A2687" t="s">
        <v>81</v>
      </c>
      <c r="B2687" t="s">
        <v>555</v>
      </c>
      <c r="C2687" t="s">
        <v>118</v>
      </c>
      <c r="D2687" t="s">
        <v>118</v>
      </c>
      <c r="E2687" t="s">
        <v>119</v>
      </c>
      <c r="F2687" t="s">
        <v>1852</v>
      </c>
      <c r="G2687" t="s">
        <v>23</v>
      </c>
      <c r="H2687" s="10">
        <v>10</v>
      </c>
      <c r="I2687" t="s">
        <v>120</v>
      </c>
    </row>
    <row r="2688" spans="1:9" x14ac:dyDescent="0.2">
      <c r="A2688" t="s">
        <v>82</v>
      </c>
      <c r="B2688" t="s">
        <v>555</v>
      </c>
      <c r="C2688" t="s">
        <v>19</v>
      </c>
      <c r="D2688" t="s">
        <v>19</v>
      </c>
      <c r="F2688" t="s">
        <v>1848</v>
      </c>
      <c r="H2688" s="10">
        <v>1</v>
      </c>
    </row>
    <row r="2689" spans="1:11" x14ac:dyDescent="0.2">
      <c r="A2689" t="s">
        <v>82</v>
      </c>
      <c r="B2689" t="s">
        <v>555</v>
      </c>
      <c r="C2689" t="s">
        <v>17</v>
      </c>
      <c r="D2689" t="s">
        <v>17</v>
      </c>
      <c r="F2689" t="s">
        <v>1847</v>
      </c>
      <c r="H2689" s="10">
        <v>4</v>
      </c>
    </row>
    <row r="2690" spans="1:11" x14ac:dyDescent="0.2">
      <c r="A2690" t="s">
        <v>82</v>
      </c>
      <c r="B2690" t="s">
        <v>555</v>
      </c>
      <c r="C2690" t="s">
        <v>79</v>
      </c>
      <c r="D2690" t="s">
        <v>79</v>
      </c>
      <c r="F2690" t="s">
        <v>1848</v>
      </c>
      <c r="H2690" s="10">
        <v>6</v>
      </c>
    </row>
    <row r="2691" spans="1:11" x14ac:dyDescent="0.2">
      <c r="A2691" t="s">
        <v>82</v>
      </c>
      <c r="B2691" t="s">
        <v>555</v>
      </c>
      <c r="C2691" t="s">
        <v>58</v>
      </c>
      <c r="D2691" t="s">
        <v>58</v>
      </c>
      <c r="E2691" t="s">
        <v>59</v>
      </c>
      <c r="F2691" t="s">
        <v>59</v>
      </c>
      <c r="G2691" t="s">
        <v>23</v>
      </c>
      <c r="H2691" s="10">
        <v>4</v>
      </c>
      <c r="I2691" t="s">
        <v>24</v>
      </c>
    </row>
    <row r="2692" spans="1:11" x14ac:dyDescent="0.2">
      <c r="A2692" t="s">
        <v>82</v>
      </c>
      <c r="B2692" t="s">
        <v>555</v>
      </c>
      <c r="C2692" t="s">
        <v>380</v>
      </c>
      <c r="D2692" t="s">
        <v>380</v>
      </c>
      <c r="E2692" t="s">
        <v>59</v>
      </c>
      <c r="F2692" t="s">
        <v>59</v>
      </c>
      <c r="G2692" t="s">
        <v>23</v>
      </c>
      <c r="H2692" s="10">
        <v>12</v>
      </c>
      <c r="I2692" t="s">
        <v>24</v>
      </c>
    </row>
    <row r="2693" spans="1:11" x14ac:dyDescent="0.2">
      <c r="A2693" t="s">
        <v>83</v>
      </c>
      <c r="B2693" t="s">
        <v>555</v>
      </c>
      <c r="C2693" t="s">
        <v>79</v>
      </c>
      <c r="D2693" t="s">
        <v>79</v>
      </c>
      <c r="F2693" t="s">
        <v>1848</v>
      </c>
      <c r="H2693" s="10">
        <v>3</v>
      </c>
    </row>
    <row r="2694" spans="1:11" x14ac:dyDescent="0.2">
      <c r="A2694" t="s">
        <v>83</v>
      </c>
      <c r="B2694" t="s">
        <v>555</v>
      </c>
      <c r="C2694" t="s">
        <v>118</v>
      </c>
      <c r="D2694" t="s">
        <v>118</v>
      </c>
      <c r="E2694" t="s">
        <v>119</v>
      </c>
      <c r="F2694" t="s">
        <v>1852</v>
      </c>
      <c r="G2694" t="s">
        <v>23</v>
      </c>
      <c r="H2694" s="10">
        <v>13</v>
      </c>
      <c r="I2694" t="s">
        <v>120</v>
      </c>
    </row>
    <row r="2695" spans="1:11" x14ac:dyDescent="0.2">
      <c r="A2695" t="s">
        <v>83</v>
      </c>
      <c r="B2695" t="s">
        <v>555</v>
      </c>
      <c r="C2695" t="s">
        <v>380</v>
      </c>
      <c r="D2695" t="s">
        <v>380</v>
      </c>
      <c r="E2695" t="s">
        <v>59</v>
      </c>
      <c r="F2695" t="s">
        <v>59</v>
      </c>
      <c r="G2695" t="s">
        <v>23</v>
      </c>
      <c r="H2695" s="10">
        <v>15</v>
      </c>
      <c r="I2695" t="s">
        <v>24</v>
      </c>
    </row>
    <row r="2696" spans="1:11" x14ac:dyDescent="0.2">
      <c r="A2696" t="s">
        <v>84</v>
      </c>
      <c r="B2696" t="s">
        <v>555</v>
      </c>
      <c r="C2696" t="s">
        <v>380</v>
      </c>
      <c r="D2696" t="s">
        <v>380</v>
      </c>
      <c r="E2696" t="s">
        <v>59</v>
      </c>
      <c r="F2696" t="s">
        <v>59</v>
      </c>
      <c r="G2696" t="s">
        <v>23</v>
      </c>
      <c r="H2696" s="10">
        <v>7</v>
      </c>
      <c r="I2696" t="s">
        <v>24</v>
      </c>
    </row>
    <row r="2697" spans="1:11" x14ac:dyDescent="0.2">
      <c r="A2697" t="s">
        <v>84</v>
      </c>
      <c r="B2697" t="s">
        <v>555</v>
      </c>
      <c r="C2697" t="s">
        <v>118</v>
      </c>
      <c r="D2697" t="s">
        <v>118</v>
      </c>
      <c r="E2697" t="s">
        <v>119</v>
      </c>
      <c r="F2697" t="s">
        <v>1852</v>
      </c>
      <c r="G2697" t="s">
        <v>23</v>
      </c>
      <c r="H2697" s="10">
        <v>7</v>
      </c>
      <c r="I2697" t="s">
        <v>120</v>
      </c>
    </row>
    <row r="2698" spans="1:11" x14ac:dyDescent="0.2">
      <c r="A2698" t="s">
        <v>84</v>
      </c>
      <c r="B2698" t="s">
        <v>555</v>
      </c>
      <c r="C2698" t="s">
        <v>18</v>
      </c>
      <c r="D2698" t="s">
        <v>557</v>
      </c>
      <c r="F2698" t="s">
        <v>1848</v>
      </c>
      <c r="H2698" s="10">
        <v>3</v>
      </c>
    </row>
    <row r="2699" spans="1:11" x14ac:dyDescent="0.2">
      <c r="A2699" t="s">
        <v>85</v>
      </c>
      <c r="B2699" t="s">
        <v>555</v>
      </c>
      <c r="C2699" t="s">
        <v>380</v>
      </c>
      <c r="D2699" t="s">
        <v>380</v>
      </c>
      <c r="E2699" t="s">
        <v>59</v>
      </c>
      <c r="F2699" t="s">
        <v>59</v>
      </c>
      <c r="G2699" t="s">
        <v>23</v>
      </c>
      <c r="H2699" s="10">
        <v>24</v>
      </c>
      <c r="I2699" t="s">
        <v>24</v>
      </c>
    </row>
    <row r="2700" spans="1:11" x14ac:dyDescent="0.2">
      <c r="A2700" t="s">
        <v>85</v>
      </c>
      <c r="B2700" t="s">
        <v>555</v>
      </c>
      <c r="C2700" t="s">
        <v>118</v>
      </c>
      <c r="D2700" t="s">
        <v>118</v>
      </c>
      <c r="E2700" t="s">
        <v>119</v>
      </c>
      <c r="F2700" t="s">
        <v>1852</v>
      </c>
      <c r="G2700" t="s">
        <v>23</v>
      </c>
      <c r="H2700" s="10">
        <v>4</v>
      </c>
      <c r="I2700" t="s">
        <v>120</v>
      </c>
    </row>
    <row r="2701" spans="1:11" x14ac:dyDescent="0.2">
      <c r="A2701" t="s">
        <v>85</v>
      </c>
      <c r="B2701" t="s">
        <v>555</v>
      </c>
      <c r="C2701" t="s">
        <v>65</v>
      </c>
      <c r="D2701" t="s">
        <v>566</v>
      </c>
      <c r="F2701" t="s">
        <v>66</v>
      </c>
      <c r="G2701" t="s">
        <v>64</v>
      </c>
      <c r="H2701" s="10">
        <v>1</v>
      </c>
      <c r="K2701" t="s">
        <v>567</v>
      </c>
    </row>
    <row r="2702" spans="1:11" x14ac:dyDescent="0.2">
      <c r="A2702" t="s">
        <v>85</v>
      </c>
      <c r="B2702" t="s">
        <v>555</v>
      </c>
      <c r="C2702" t="s">
        <v>65</v>
      </c>
      <c r="D2702" t="s">
        <v>566</v>
      </c>
      <c r="F2702" t="s">
        <v>66</v>
      </c>
      <c r="G2702" t="s">
        <v>64</v>
      </c>
      <c r="H2702" s="10">
        <v>2</v>
      </c>
    </row>
    <row r="2703" spans="1:11" x14ac:dyDescent="0.2">
      <c r="A2703" t="s">
        <v>86</v>
      </c>
      <c r="B2703" t="s">
        <v>555</v>
      </c>
      <c r="C2703" t="s">
        <v>17</v>
      </c>
      <c r="D2703" t="s">
        <v>17</v>
      </c>
      <c r="F2703" t="s">
        <v>1847</v>
      </c>
      <c r="H2703" s="10">
        <v>31</v>
      </c>
    </row>
    <row r="2704" spans="1:11" x14ac:dyDescent="0.2">
      <c r="A2704" t="s">
        <v>87</v>
      </c>
      <c r="B2704" t="s">
        <v>555</v>
      </c>
      <c r="C2704" t="s">
        <v>17</v>
      </c>
      <c r="D2704" t="s">
        <v>17</v>
      </c>
      <c r="F2704" t="s">
        <v>1847</v>
      </c>
      <c r="H2704" s="10">
        <v>31</v>
      </c>
    </row>
    <row r="2705" spans="1:11" x14ac:dyDescent="0.2">
      <c r="A2705" t="s">
        <v>88</v>
      </c>
      <c r="B2705" t="s">
        <v>555</v>
      </c>
      <c r="C2705" t="s">
        <v>17</v>
      </c>
      <c r="D2705" t="s">
        <v>17</v>
      </c>
      <c r="F2705" t="s">
        <v>1847</v>
      </c>
      <c r="H2705" s="10">
        <v>31</v>
      </c>
    </row>
    <row r="2706" spans="1:11" x14ac:dyDescent="0.2">
      <c r="A2706" t="s">
        <v>89</v>
      </c>
      <c r="B2706" t="s">
        <v>555</v>
      </c>
      <c r="C2706" t="s">
        <v>17</v>
      </c>
      <c r="D2706" t="s">
        <v>17</v>
      </c>
      <c r="F2706" t="s">
        <v>1847</v>
      </c>
      <c r="H2706" s="10">
        <v>7</v>
      </c>
    </row>
    <row r="2707" spans="1:11" x14ac:dyDescent="0.2">
      <c r="A2707" t="s">
        <v>89</v>
      </c>
      <c r="B2707" t="s">
        <v>555</v>
      </c>
      <c r="C2707" t="s">
        <v>380</v>
      </c>
      <c r="D2707" t="s">
        <v>380</v>
      </c>
      <c r="E2707" t="s">
        <v>59</v>
      </c>
      <c r="F2707" t="s">
        <v>59</v>
      </c>
      <c r="G2707" t="s">
        <v>23</v>
      </c>
      <c r="H2707" s="10">
        <v>16</v>
      </c>
      <c r="I2707" t="s">
        <v>24</v>
      </c>
    </row>
    <row r="2708" spans="1:11" x14ac:dyDescent="0.2">
      <c r="A2708" t="s">
        <v>90</v>
      </c>
      <c r="B2708" t="s">
        <v>555</v>
      </c>
      <c r="C2708" t="s">
        <v>65</v>
      </c>
      <c r="D2708" t="s">
        <v>566</v>
      </c>
      <c r="F2708" t="s">
        <v>66</v>
      </c>
      <c r="G2708" t="s">
        <v>64</v>
      </c>
      <c r="H2708" s="10">
        <v>1</v>
      </c>
      <c r="K2708" t="s">
        <v>567</v>
      </c>
    </row>
    <row r="2709" spans="1:11" x14ac:dyDescent="0.2">
      <c r="A2709" t="s">
        <v>90</v>
      </c>
      <c r="B2709" t="s">
        <v>555</v>
      </c>
      <c r="C2709" t="s">
        <v>19</v>
      </c>
      <c r="D2709" t="s">
        <v>19</v>
      </c>
      <c r="F2709" t="s">
        <v>1848</v>
      </c>
      <c r="H2709" s="10">
        <v>3</v>
      </c>
      <c r="K2709" t="s">
        <v>570</v>
      </c>
    </row>
    <row r="2710" spans="1:11" x14ac:dyDescent="0.2">
      <c r="A2710" t="s">
        <v>90</v>
      </c>
      <c r="B2710" t="s">
        <v>555</v>
      </c>
      <c r="C2710" t="s">
        <v>20</v>
      </c>
      <c r="D2710" t="s">
        <v>20</v>
      </c>
      <c r="F2710" t="s">
        <v>1848</v>
      </c>
      <c r="H2710" s="10">
        <v>2</v>
      </c>
      <c r="K2710" t="s">
        <v>570</v>
      </c>
    </row>
    <row r="2711" spans="1:11" x14ac:dyDescent="0.2">
      <c r="A2711" t="s">
        <v>90</v>
      </c>
      <c r="B2711" t="s">
        <v>555</v>
      </c>
      <c r="C2711" t="s">
        <v>380</v>
      </c>
      <c r="D2711" t="s">
        <v>380</v>
      </c>
      <c r="E2711" t="s">
        <v>59</v>
      </c>
      <c r="F2711" t="s">
        <v>59</v>
      </c>
      <c r="G2711" t="s">
        <v>23</v>
      </c>
      <c r="H2711" s="10">
        <v>20</v>
      </c>
      <c r="I2711" t="s">
        <v>24</v>
      </c>
      <c r="K2711" t="s">
        <v>570</v>
      </c>
    </row>
    <row r="2712" spans="1:11" x14ac:dyDescent="0.2">
      <c r="A2712" t="s">
        <v>90</v>
      </c>
      <c r="B2712" t="s">
        <v>555</v>
      </c>
      <c r="C2712" t="s">
        <v>118</v>
      </c>
      <c r="D2712" t="s">
        <v>118</v>
      </c>
      <c r="E2712" t="s">
        <v>119</v>
      </c>
      <c r="F2712" t="s">
        <v>1852</v>
      </c>
      <c r="G2712" t="s">
        <v>23</v>
      </c>
      <c r="H2712" s="10">
        <v>1</v>
      </c>
      <c r="I2712" t="s">
        <v>120</v>
      </c>
      <c r="K2712" t="s">
        <v>570</v>
      </c>
    </row>
    <row r="2713" spans="1:11" x14ac:dyDescent="0.2">
      <c r="A2713" t="s">
        <v>90</v>
      </c>
      <c r="B2713" t="s">
        <v>555</v>
      </c>
      <c r="C2713" t="s">
        <v>20</v>
      </c>
      <c r="D2713" t="s">
        <v>557</v>
      </c>
      <c r="F2713" t="s">
        <v>1848</v>
      </c>
      <c r="H2713" s="10">
        <v>6</v>
      </c>
      <c r="K2713" t="s">
        <v>570</v>
      </c>
    </row>
    <row r="2714" spans="1:11" x14ac:dyDescent="0.2">
      <c r="A2714" t="s">
        <v>91</v>
      </c>
      <c r="B2714" t="s">
        <v>555</v>
      </c>
      <c r="C2714" t="s">
        <v>19</v>
      </c>
      <c r="D2714" t="s">
        <v>19</v>
      </c>
      <c r="F2714" t="s">
        <v>1848</v>
      </c>
      <c r="H2714" s="10">
        <v>3</v>
      </c>
      <c r="K2714" t="s">
        <v>571</v>
      </c>
    </row>
    <row r="2715" spans="1:11" x14ac:dyDescent="0.2">
      <c r="A2715" t="s">
        <v>91</v>
      </c>
      <c r="B2715" t="s">
        <v>555</v>
      </c>
      <c r="C2715" t="s">
        <v>118</v>
      </c>
      <c r="D2715" t="s">
        <v>118</v>
      </c>
      <c r="E2715" t="s">
        <v>119</v>
      </c>
      <c r="F2715" t="s">
        <v>1852</v>
      </c>
      <c r="G2715" t="s">
        <v>23</v>
      </c>
      <c r="H2715" s="10">
        <v>6</v>
      </c>
      <c r="I2715" t="s">
        <v>120</v>
      </c>
    </row>
    <row r="2716" spans="1:11" x14ac:dyDescent="0.2">
      <c r="A2716" t="s">
        <v>91</v>
      </c>
      <c r="B2716" t="s">
        <v>555</v>
      </c>
      <c r="C2716" t="s">
        <v>213</v>
      </c>
      <c r="D2716" t="s">
        <v>213</v>
      </c>
      <c r="E2716" t="s">
        <v>59</v>
      </c>
      <c r="F2716" t="s">
        <v>59</v>
      </c>
      <c r="G2716" t="s">
        <v>23</v>
      </c>
      <c r="H2716" s="10">
        <v>4</v>
      </c>
      <c r="I2716" t="s">
        <v>24</v>
      </c>
    </row>
    <row r="2717" spans="1:11" x14ac:dyDescent="0.2">
      <c r="A2717" t="s">
        <v>91</v>
      </c>
      <c r="B2717" t="s">
        <v>555</v>
      </c>
      <c r="C2717" t="s">
        <v>112</v>
      </c>
      <c r="D2717" t="s">
        <v>112</v>
      </c>
      <c r="E2717" t="s">
        <v>113</v>
      </c>
      <c r="F2717" t="s">
        <v>1851</v>
      </c>
      <c r="G2717" t="s">
        <v>23</v>
      </c>
      <c r="H2717" s="10">
        <v>13</v>
      </c>
      <c r="I2717" t="s">
        <v>114</v>
      </c>
    </row>
    <row r="2718" spans="1:11" x14ac:dyDescent="0.2">
      <c r="A2718" t="s">
        <v>91</v>
      </c>
      <c r="B2718" t="s">
        <v>555</v>
      </c>
      <c r="C2718" t="s">
        <v>19</v>
      </c>
      <c r="D2718" t="s">
        <v>19</v>
      </c>
      <c r="F2718" t="s">
        <v>1848</v>
      </c>
      <c r="H2718" s="10">
        <v>1</v>
      </c>
    </row>
    <row r="2719" spans="1:11" x14ac:dyDescent="0.2">
      <c r="A2719" t="s">
        <v>91</v>
      </c>
      <c r="B2719" t="s">
        <v>555</v>
      </c>
      <c r="C2719" t="s">
        <v>20</v>
      </c>
      <c r="D2719" t="s">
        <v>20</v>
      </c>
      <c r="F2719" t="s">
        <v>1848</v>
      </c>
      <c r="H2719" s="10">
        <v>3</v>
      </c>
      <c r="K2719" t="s">
        <v>572</v>
      </c>
    </row>
    <row r="2720" spans="1:11" x14ac:dyDescent="0.2">
      <c r="A2720" t="s">
        <v>91</v>
      </c>
      <c r="B2720" t="s">
        <v>555</v>
      </c>
      <c r="C2720" t="s">
        <v>380</v>
      </c>
      <c r="D2720" t="s">
        <v>380</v>
      </c>
      <c r="E2720" t="s">
        <v>59</v>
      </c>
      <c r="F2720" t="s">
        <v>59</v>
      </c>
      <c r="G2720" t="s">
        <v>23</v>
      </c>
      <c r="H2720" s="10">
        <v>1</v>
      </c>
      <c r="I2720" t="s">
        <v>24</v>
      </c>
      <c r="K2720" t="s">
        <v>573</v>
      </c>
    </row>
    <row r="2721" spans="1:9" x14ac:dyDescent="0.2">
      <c r="A2721" t="s">
        <v>93</v>
      </c>
      <c r="B2721" t="s">
        <v>555</v>
      </c>
      <c r="C2721" t="s">
        <v>112</v>
      </c>
      <c r="D2721" t="s">
        <v>112</v>
      </c>
      <c r="E2721" t="s">
        <v>113</v>
      </c>
      <c r="F2721" t="s">
        <v>1851</v>
      </c>
      <c r="G2721" t="s">
        <v>23</v>
      </c>
      <c r="H2721" s="10">
        <v>15</v>
      </c>
      <c r="I2721" t="s">
        <v>114</v>
      </c>
    </row>
    <row r="2722" spans="1:9" x14ac:dyDescent="0.2">
      <c r="A2722" t="s">
        <v>93</v>
      </c>
      <c r="B2722" t="s">
        <v>555</v>
      </c>
      <c r="C2722" t="s">
        <v>118</v>
      </c>
      <c r="D2722" t="s">
        <v>118</v>
      </c>
      <c r="E2722" t="s">
        <v>119</v>
      </c>
      <c r="F2722" t="s">
        <v>1852</v>
      </c>
      <c r="G2722" t="s">
        <v>23</v>
      </c>
      <c r="H2722" s="10">
        <v>10</v>
      </c>
      <c r="I2722" t="s">
        <v>120</v>
      </c>
    </row>
    <row r="2723" spans="1:9" x14ac:dyDescent="0.2">
      <c r="A2723" t="s">
        <v>93</v>
      </c>
      <c r="B2723" t="s">
        <v>555</v>
      </c>
      <c r="C2723" t="s">
        <v>122</v>
      </c>
      <c r="D2723" t="s">
        <v>122</v>
      </c>
      <c r="E2723" t="s">
        <v>27</v>
      </c>
      <c r="F2723" t="s">
        <v>27</v>
      </c>
      <c r="G2723" t="s">
        <v>23</v>
      </c>
      <c r="H2723" s="10">
        <v>2</v>
      </c>
      <c r="I2723" t="s">
        <v>24</v>
      </c>
    </row>
    <row r="2724" spans="1:9" x14ac:dyDescent="0.2">
      <c r="A2724" t="s">
        <v>93</v>
      </c>
      <c r="B2724" t="s">
        <v>555</v>
      </c>
      <c r="C2724" t="s">
        <v>19</v>
      </c>
      <c r="D2724" t="s">
        <v>19</v>
      </c>
      <c r="F2724" t="s">
        <v>1848</v>
      </c>
      <c r="H2724" s="10">
        <v>2</v>
      </c>
    </row>
    <row r="2725" spans="1:9" x14ac:dyDescent="0.2">
      <c r="A2725" t="s">
        <v>93</v>
      </c>
      <c r="B2725" t="s">
        <v>555</v>
      </c>
      <c r="C2725" t="s">
        <v>19</v>
      </c>
      <c r="D2725" t="s">
        <v>19</v>
      </c>
      <c r="F2725" t="s">
        <v>1848</v>
      </c>
      <c r="H2725" s="10">
        <v>3</v>
      </c>
    </row>
    <row r="2726" spans="1:9" x14ac:dyDescent="0.2">
      <c r="A2726" t="s">
        <v>94</v>
      </c>
      <c r="B2726" t="s">
        <v>555</v>
      </c>
      <c r="C2726" t="s">
        <v>213</v>
      </c>
      <c r="D2726" t="s">
        <v>213</v>
      </c>
      <c r="E2726" t="s">
        <v>59</v>
      </c>
      <c r="F2726" t="s">
        <v>59</v>
      </c>
      <c r="G2726" t="s">
        <v>23</v>
      </c>
      <c r="H2726" s="10">
        <v>10</v>
      </c>
      <c r="I2726" t="s">
        <v>24</v>
      </c>
    </row>
    <row r="2727" spans="1:9" x14ac:dyDescent="0.2">
      <c r="A2727" t="s">
        <v>94</v>
      </c>
      <c r="B2727" t="s">
        <v>555</v>
      </c>
      <c r="C2727" t="s">
        <v>118</v>
      </c>
      <c r="D2727" t="s">
        <v>118</v>
      </c>
      <c r="E2727" t="s">
        <v>119</v>
      </c>
      <c r="F2727" t="s">
        <v>1852</v>
      </c>
      <c r="G2727" t="s">
        <v>23</v>
      </c>
      <c r="H2727" s="10">
        <v>12</v>
      </c>
      <c r="I2727" t="s">
        <v>120</v>
      </c>
    </row>
    <row r="2728" spans="1:9" x14ac:dyDescent="0.2">
      <c r="A2728" t="s">
        <v>94</v>
      </c>
      <c r="B2728" t="s">
        <v>555</v>
      </c>
      <c r="C2728" t="s">
        <v>121</v>
      </c>
      <c r="D2728" t="s">
        <v>121</v>
      </c>
      <c r="E2728" t="s">
        <v>113</v>
      </c>
      <c r="F2728" t="s">
        <v>1851</v>
      </c>
      <c r="G2728" t="s">
        <v>23</v>
      </c>
      <c r="H2728" s="10">
        <v>3</v>
      </c>
      <c r="I2728" t="s">
        <v>114</v>
      </c>
    </row>
    <row r="2729" spans="1:9" x14ac:dyDescent="0.2">
      <c r="A2729" t="s">
        <v>94</v>
      </c>
      <c r="B2729" t="s">
        <v>555</v>
      </c>
      <c r="C2729" t="s">
        <v>19</v>
      </c>
      <c r="D2729" t="s">
        <v>19</v>
      </c>
      <c r="F2729" t="s">
        <v>1848</v>
      </c>
      <c r="H2729" s="10">
        <v>2</v>
      </c>
    </row>
    <row r="2730" spans="1:9" x14ac:dyDescent="0.2">
      <c r="A2730" t="s">
        <v>94</v>
      </c>
      <c r="B2730" t="s">
        <v>555</v>
      </c>
      <c r="C2730" t="s">
        <v>112</v>
      </c>
      <c r="D2730" t="s">
        <v>112</v>
      </c>
      <c r="E2730" t="s">
        <v>113</v>
      </c>
      <c r="F2730" t="s">
        <v>1851</v>
      </c>
      <c r="G2730" t="s">
        <v>23</v>
      </c>
      <c r="H2730" s="10">
        <v>4</v>
      </c>
      <c r="I2730" t="s">
        <v>114</v>
      </c>
    </row>
    <row r="2731" spans="1:9" x14ac:dyDescent="0.2">
      <c r="A2731" t="s">
        <v>94</v>
      </c>
      <c r="B2731" t="s">
        <v>555</v>
      </c>
      <c r="C2731" t="s">
        <v>123</v>
      </c>
      <c r="D2731" t="s">
        <v>123</v>
      </c>
      <c r="E2731" t="s">
        <v>22</v>
      </c>
      <c r="F2731" t="s">
        <v>22</v>
      </c>
      <c r="G2731" t="s">
        <v>23</v>
      </c>
      <c r="H2731" s="10">
        <v>1</v>
      </c>
      <c r="I2731" t="s">
        <v>24</v>
      </c>
    </row>
    <row r="2732" spans="1:9" x14ac:dyDescent="0.2">
      <c r="A2732" t="s">
        <v>95</v>
      </c>
      <c r="B2732" t="s">
        <v>555</v>
      </c>
      <c r="C2732" t="s">
        <v>123</v>
      </c>
      <c r="D2732" t="s">
        <v>123</v>
      </c>
      <c r="E2732" t="s">
        <v>22</v>
      </c>
      <c r="F2732" t="s">
        <v>22</v>
      </c>
      <c r="G2732" t="s">
        <v>23</v>
      </c>
      <c r="H2732" s="10">
        <v>2</v>
      </c>
      <c r="I2732" t="s">
        <v>24</v>
      </c>
    </row>
    <row r="2733" spans="1:9" x14ac:dyDescent="0.2">
      <c r="A2733" t="s">
        <v>95</v>
      </c>
      <c r="B2733" t="s">
        <v>555</v>
      </c>
      <c r="C2733" t="s">
        <v>213</v>
      </c>
      <c r="D2733" t="s">
        <v>213</v>
      </c>
      <c r="E2733" t="s">
        <v>59</v>
      </c>
      <c r="F2733" t="s">
        <v>59</v>
      </c>
      <c r="G2733" t="s">
        <v>23</v>
      </c>
      <c r="H2733" s="10">
        <v>7</v>
      </c>
      <c r="I2733" t="s">
        <v>24</v>
      </c>
    </row>
    <row r="2734" spans="1:9" x14ac:dyDescent="0.2">
      <c r="A2734" t="s">
        <v>95</v>
      </c>
      <c r="B2734" t="s">
        <v>555</v>
      </c>
      <c r="C2734" t="s">
        <v>112</v>
      </c>
      <c r="D2734" t="s">
        <v>112</v>
      </c>
      <c r="E2734" t="s">
        <v>113</v>
      </c>
      <c r="F2734" t="s">
        <v>1851</v>
      </c>
      <c r="G2734" t="s">
        <v>23</v>
      </c>
      <c r="H2734" s="10">
        <v>12.5</v>
      </c>
      <c r="I2734" t="s">
        <v>114</v>
      </c>
    </row>
    <row r="2735" spans="1:9" x14ac:dyDescent="0.2">
      <c r="A2735" t="s">
        <v>95</v>
      </c>
      <c r="B2735" t="s">
        <v>555</v>
      </c>
      <c r="C2735" t="s">
        <v>20</v>
      </c>
      <c r="D2735" t="s">
        <v>20</v>
      </c>
      <c r="F2735" t="s">
        <v>1848</v>
      </c>
      <c r="H2735" s="10">
        <v>1.5</v>
      </c>
    </row>
    <row r="2736" spans="1:9" x14ac:dyDescent="0.2">
      <c r="A2736" t="s">
        <v>95</v>
      </c>
      <c r="B2736" t="s">
        <v>555</v>
      </c>
      <c r="C2736" t="s">
        <v>118</v>
      </c>
      <c r="D2736" t="s">
        <v>118</v>
      </c>
      <c r="E2736" t="s">
        <v>119</v>
      </c>
      <c r="F2736" t="s">
        <v>1852</v>
      </c>
      <c r="G2736" t="s">
        <v>23</v>
      </c>
      <c r="H2736" s="10">
        <v>9</v>
      </c>
      <c r="I2736" t="s">
        <v>120</v>
      </c>
    </row>
    <row r="2737" spans="1:9" x14ac:dyDescent="0.2">
      <c r="A2737" t="s">
        <v>96</v>
      </c>
      <c r="B2737" t="s">
        <v>555</v>
      </c>
      <c r="C2737" t="s">
        <v>112</v>
      </c>
      <c r="D2737" t="s">
        <v>112</v>
      </c>
      <c r="E2737" t="s">
        <v>113</v>
      </c>
      <c r="F2737" t="s">
        <v>1851</v>
      </c>
      <c r="G2737" t="s">
        <v>23</v>
      </c>
      <c r="H2737" s="10">
        <v>18</v>
      </c>
      <c r="I2737" t="s">
        <v>114</v>
      </c>
    </row>
    <row r="2738" spans="1:9" x14ac:dyDescent="0.2">
      <c r="A2738" t="s">
        <v>96</v>
      </c>
      <c r="B2738" t="s">
        <v>555</v>
      </c>
      <c r="C2738" t="s">
        <v>79</v>
      </c>
      <c r="D2738" t="s">
        <v>79</v>
      </c>
      <c r="F2738" t="s">
        <v>1848</v>
      </c>
      <c r="H2738" s="10">
        <v>7</v>
      </c>
    </row>
    <row r="2739" spans="1:9" x14ac:dyDescent="0.2">
      <c r="A2739" t="s">
        <v>96</v>
      </c>
      <c r="B2739" t="s">
        <v>555</v>
      </c>
      <c r="C2739" t="s">
        <v>19</v>
      </c>
      <c r="D2739" t="s">
        <v>19</v>
      </c>
      <c r="F2739" t="s">
        <v>1848</v>
      </c>
      <c r="H2739" s="10">
        <v>1</v>
      </c>
    </row>
    <row r="2740" spans="1:9" x14ac:dyDescent="0.2">
      <c r="A2740" t="s">
        <v>96</v>
      </c>
      <c r="B2740" t="s">
        <v>555</v>
      </c>
      <c r="C2740" t="s">
        <v>208</v>
      </c>
      <c r="D2740" t="s">
        <v>208</v>
      </c>
      <c r="E2740" t="s">
        <v>27</v>
      </c>
      <c r="F2740" t="s">
        <v>27</v>
      </c>
      <c r="G2740" t="s">
        <v>23</v>
      </c>
      <c r="H2740" s="10">
        <v>1</v>
      </c>
      <c r="I2740" t="s">
        <v>24</v>
      </c>
    </row>
    <row r="2741" spans="1:9" x14ac:dyDescent="0.2">
      <c r="A2741" t="s">
        <v>96</v>
      </c>
      <c r="B2741" t="s">
        <v>555</v>
      </c>
      <c r="C2741" t="s">
        <v>46</v>
      </c>
      <c r="D2741" t="s">
        <v>46</v>
      </c>
      <c r="F2741" t="s">
        <v>1848</v>
      </c>
      <c r="H2741" s="10">
        <v>1</v>
      </c>
    </row>
    <row r="2742" spans="1:9" x14ac:dyDescent="0.2">
      <c r="A2742" t="s">
        <v>96</v>
      </c>
      <c r="B2742" t="s">
        <v>555</v>
      </c>
      <c r="C2742" t="s">
        <v>141</v>
      </c>
      <c r="D2742" t="s">
        <v>141</v>
      </c>
      <c r="E2742" t="s">
        <v>119</v>
      </c>
      <c r="F2742" t="s">
        <v>1852</v>
      </c>
      <c r="G2742" t="s">
        <v>23</v>
      </c>
      <c r="H2742" s="10">
        <v>4</v>
      </c>
      <c r="I2742" t="s">
        <v>120</v>
      </c>
    </row>
    <row r="2743" spans="1:9" x14ac:dyDescent="0.2">
      <c r="A2743" t="s">
        <v>97</v>
      </c>
      <c r="B2743" t="s">
        <v>555</v>
      </c>
      <c r="C2743" t="s">
        <v>46</v>
      </c>
      <c r="D2743" t="s">
        <v>46</v>
      </c>
      <c r="F2743" t="s">
        <v>1848</v>
      </c>
      <c r="H2743" s="10">
        <v>15</v>
      </c>
    </row>
    <row r="2744" spans="1:9" x14ac:dyDescent="0.2">
      <c r="A2744" t="s">
        <v>97</v>
      </c>
      <c r="B2744" t="s">
        <v>555</v>
      </c>
      <c r="C2744" t="s">
        <v>118</v>
      </c>
      <c r="D2744" t="s">
        <v>118</v>
      </c>
      <c r="E2744" t="s">
        <v>119</v>
      </c>
      <c r="F2744" t="s">
        <v>1852</v>
      </c>
      <c r="G2744" t="s">
        <v>23</v>
      </c>
      <c r="H2744" s="10">
        <v>3</v>
      </c>
      <c r="I2744" t="s">
        <v>120</v>
      </c>
    </row>
    <row r="2745" spans="1:9" x14ac:dyDescent="0.2">
      <c r="A2745" t="s">
        <v>97</v>
      </c>
      <c r="B2745" t="s">
        <v>555</v>
      </c>
      <c r="C2745" t="s">
        <v>141</v>
      </c>
      <c r="D2745" t="s">
        <v>141</v>
      </c>
      <c r="E2745" t="s">
        <v>119</v>
      </c>
      <c r="F2745" t="s">
        <v>1852</v>
      </c>
      <c r="G2745" t="s">
        <v>23</v>
      </c>
      <c r="H2745" s="10">
        <v>3</v>
      </c>
      <c r="I2745" t="s">
        <v>120</v>
      </c>
    </row>
    <row r="2746" spans="1:9" x14ac:dyDescent="0.2">
      <c r="A2746" t="s">
        <v>97</v>
      </c>
      <c r="B2746" t="s">
        <v>555</v>
      </c>
      <c r="C2746" t="s">
        <v>112</v>
      </c>
      <c r="D2746" t="s">
        <v>112</v>
      </c>
      <c r="E2746" t="s">
        <v>113</v>
      </c>
      <c r="F2746" t="s">
        <v>1851</v>
      </c>
      <c r="G2746" t="s">
        <v>23</v>
      </c>
      <c r="H2746" s="10">
        <v>10</v>
      </c>
      <c r="I2746" t="s">
        <v>114</v>
      </c>
    </row>
    <row r="2747" spans="1:9" x14ac:dyDescent="0.2">
      <c r="A2747" t="s">
        <v>98</v>
      </c>
      <c r="B2747" t="s">
        <v>555</v>
      </c>
      <c r="C2747" t="s">
        <v>112</v>
      </c>
      <c r="D2747" t="s">
        <v>112</v>
      </c>
      <c r="E2747" t="s">
        <v>113</v>
      </c>
      <c r="F2747" t="s">
        <v>1851</v>
      </c>
      <c r="G2747" t="s">
        <v>23</v>
      </c>
      <c r="H2747" s="10">
        <v>7</v>
      </c>
      <c r="I2747" t="s">
        <v>114</v>
      </c>
    </row>
    <row r="2748" spans="1:9" x14ac:dyDescent="0.2">
      <c r="A2748" t="s">
        <v>98</v>
      </c>
      <c r="B2748" t="s">
        <v>555</v>
      </c>
      <c r="C2748" t="s">
        <v>17</v>
      </c>
      <c r="D2748" t="s">
        <v>17</v>
      </c>
      <c r="F2748" t="s">
        <v>1847</v>
      </c>
      <c r="H2748" s="10">
        <v>5</v>
      </c>
    </row>
    <row r="2749" spans="1:9" x14ac:dyDescent="0.2">
      <c r="A2749" t="s">
        <v>98</v>
      </c>
      <c r="B2749" t="s">
        <v>555</v>
      </c>
      <c r="C2749" t="s">
        <v>46</v>
      </c>
      <c r="D2749" t="s">
        <v>46</v>
      </c>
      <c r="F2749" t="s">
        <v>1848</v>
      </c>
      <c r="H2749" s="10">
        <v>8</v>
      </c>
    </row>
    <row r="2750" spans="1:9" x14ac:dyDescent="0.2">
      <c r="A2750" t="s">
        <v>98</v>
      </c>
      <c r="B2750" t="s">
        <v>555</v>
      </c>
      <c r="C2750" t="s">
        <v>118</v>
      </c>
      <c r="D2750" t="s">
        <v>118</v>
      </c>
      <c r="E2750" t="s">
        <v>119</v>
      </c>
      <c r="F2750" t="s">
        <v>1852</v>
      </c>
      <c r="G2750" t="s">
        <v>23</v>
      </c>
      <c r="H2750" s="10">
        <v>3</v>
      </c>
      <c r="I2750" t="s">
        <v>120</v>
      </c>
    </row>
    <row r="2751" spans="1:9" x14ac:dyDescent="0.2">
      <c r="A2751" t="s">
        <v>98</v>
      </c>
      <c r="B2751" t="s">
        <v>555</v>
      </c>
      <c r="C2751" t="s">
        <v>141</v>
      </c>
      <c r="D2751" t="s">
        <v>141</v>
      </c>
      <c r="E2751" t="s">
        <v>119</v>
      </c>
      <c r="F2751" t="s">
        <v>1852</v>
      </c>
      <c r="G2751" t="s">
        <v>23</v>
      </c>
      <c r="H2751" s="10">
        <v>0.5</v>
      </c>
      <c r="I2751" t="s">
        <v>120</v>
      </c>
    </row>
    <row r="2752" spans="1:9" x14ac:dyDescent="0.2">
      <c r="A2752" t="s">
        <v>98</v>
      </c>
      <c r="B2752" t="s">
        <v>555</v>
      </c>
      <c r="C2752" t="s">
        <v>208</v>
      </c>
      <c r="D2752" t="s">
        <v>208</v>
      </c>
      <c r="E2752" t="s">
        <v>27</v>
      </c>
      <c r="F2752" t="s">
        <v>27</v>
      </c>
      <c r="G2752" t="s">
        <v>23</v>
      </c>
      <c r="H2752" s="10">
        <v>2.5</v>
      </c>
      <c r="I2752" t="s">
        <v>24</v>
      </c>
    </row>
    <row r="2753" spans="1:9" x14ac:dyDescent="0.2">
      <c r="A2753" t="s">
        <v>98</v>
      </c>
      <c r="B2753" t="s">
        <v>555</v>
      </c>
      <c r="C2753" t="s">
        <v>112</v>
      </c>
      <c r="D2753" t="s">
        <v>112</v>
      </c>
      <c r="E2753" t="s">
        <v>113</v>
      </c>
      <c r="F2753" t="s">
        <v>1851</v>
      </c>
      <c r="G2753" t="s">
        <v>23</v>
      </c>
      <c r="H2753" s="10">
        <v>6</v>
      </c>
      <c r="I2753" t="s">
        <v>114</v>
      </c>
    </row>
    <row r="2754" spans="1:9" x14ac:dyDescent="0.2">
      <c r="A2754" t="s">
        <v>99</v>
      </c>
      <c r="B2754" t="s">
        <v>555</v>
      </c>
      <c r="C2754" t="s">
        <v>112</v>
      </c>
      <c r="D2754" t="s">
        <v>112</v>
      </c>
      <c r="E2754" t="s">
        <v>113</v>
      </c>
      <c r="F2754" t="s">
        <v>1851</v>
      </c>
      <c r="G2754" t="s">
        <v>23</v>
      </c>
      <c r="H2754" s="10">
        <v>31</v>
      </c>
      <c r="I2754" t="s">
        <v>114</v>
      </c>
    </row>
    <row r="2755" spans="1:9" x14ac:dyDescent="0.2">
      <c r="A2755" t="s">
        <v>99</v>
      </c>
      <c r="B2755" t="s">
        <v>555</v>
      </c>
      <c r="C2755" t="s">
        <v>20</v>
      </c>
      <c r="D2755" t="s">
        <v>20</v>
      </c>
      <c r="F2755" t="s">
        <v>1848</v>
      </c>
      <c r="H2755" s="10">
        <v>1</v>
      </c>
    </row>
    <row r="2756" spans="1:9" x14ac:dyDescent="0.2">
      <c r="A2756" t="s">
        <v>100</v>
      </c>
      <c r="B2756" t="s">
        <v>555</v>
      </c>
      <c r="C2756" t="s">
        <v>213</v>
      </c>
      <c r="D2756" t="s">
        <v>213</v>
      </c>
      <c r="E2756" t="s">
        <v>59</v>
      </c>
      <c r="F2756" t="s">
        <v>59</v>
      </c>
      <c r="G2756" t="s">
        <v>23</v>
      </c>
      <c r="H2756" s="10">
        <v>4</v>
      </c>
      <c r="I2756" t="s">
        <v>24</v>
      </c>
    </row>
    <row r="2757" spans="1:9" x14ac:dyDescent="0.2">
      <c r="A2757" t="s">
        <v>100</v>
      </c>
      <c r="B2757" t="s">
        <v>555</v>
      </c>
      <c r="C2757" t="s">
        <v>118</v>
      </c>
      <c r="D2757" t="s">
        <v>118</v>
      </c>
      <c r="E2757" t="s">
        <v>119</v>
      </c>
      <c r="F2757" t="s">
        <v>1852</v>
      </c>
      <c r="G2757" t="s">
        <v>23</v>
      </c>
      <c r="H2757" s="10">
        <v>9</v>
      </c>
      <c r="I2757" t="s">
        <v>120</v>
      </c>
    </row>
    <row r="2758" spans="1:9" x14ac:dyDescent="0.2">
      <c r="A2758" t="s">
        <v>100</v>
      </c>
      <c r="B2758" t="s">
        <v>555</v>
      </c>
      <c r="C2758" t="s">
        <v>122</v>
      </c>
      <c r="D2758" t="s">
        <v>122</v>
      </c>
      <c r="E2758" t="s">
        <v>27</v>
      </c>
      <c r="F2758" t="s">
        <v>27</v>
      </c>
      <c r="G2758" t="s">
        <v>23</v>
      </c>
      <c r="H2758" s="10">
        <v>1</v>
      </c>
      <c r="I2758" t="s">
        <v>24</v>
      </c>
    </row>
    <row r="2759" spans="1:9" x14ac:dyDescent="0.2">
      <c r="A2759" t="s">
        <v>100</v>
      </c>
      <c r="B2759" t="s">
        <v>555</v>
      </c>
      <c r="C2759" t="s">
        <v>208</v>
      </c>
      <c r="D2759" t="s">
        <v>208</v>
      </c>
      <c r="E2759" t="s">
        <v>27</v>
      </c>
      <c r="F2759" t="s">
        <v>27</v>
      </c>
      <c r="G2759" t="s">
        <v>23</v>
      </c>
      <c r="H2759" s="10">
        <v>2</v>
      </c>
      <c r="I2759" t="s">
        <v>24</v>
      </c>
    </row>
    <row r="2760" spans="1:9" x14ac:dyDescent="0.2">
      <c r="A2760" t="s">
        <v>100</v>
      </c>
      <c r="B2760" t="s">
        <v>555</v>
      </c>
      <c r="C2760" t="s">
        <v>112</v>
      </c>
      <c r="D2760" t="s">
        <v>112</v>
      </c>
      <c r="E2760" t="s">
        <v>113</v>
      </c>
      <c r="F2760" t="s">
        <v>1851</v>
      </c>
      <c r="G2760" t="s">
        <v>23</v>
      </c>
      <c r="H2760" s="10">
        <v>15</v>
      </c>
      <c r="I2760" t="s">
        <v>114</v>
      </c>
    </row>
    <row r="2761" spans="1:9" x14ac:dyDescent="0.2">
      <c r="A2761" t="s">
        <v>101</v>
      </c>
      <c r="B2761" t="s">
        <v>555</v>
      </c>
      <c r="C2761" t="s">
        <v>17</v>
      </c>
      <c r="D2761" t="s">
        <v>17</v>
      </c>
      <c r="F2761" t="s">
        <v>1847</v>
      </c>
      <c r="H2761" s="10">
        <v>31</v>
      </c>
    </row>
    <row r="2762" spans="1:9" x14ac:dyDescent="0.2">
      <c r="A2762" t="s">
        <v>102</v>
      </c>
      <c r="B2762" t="s">
        <v>555</v>
      </c>
      <c r="C2762" t="s">
        <v>122</v>
      </c>
      <c r="D2762" t="s">
        <v>122</v>
      </c>
      <c r="E2762" t="s">
        <v>27</v>
      </c>
      <c r="F2762" t="s">
        <v>27</v>
      </c>
      <c r="G2762" t="s">
        <v>23</v>
      </c>
      <c r="H2762" s="10">
        <v>1</v>
      </c>
      <c r="I2762" t="s">
        <v>24</v>
      </c>
    </row>
    <row r="2763" spans="1:9" x14ac:dyDescent="0.2">
      <c r="A2763" t="s">
        <v>102</v>
      </c>
      <c r="B2763" t="s">
        <v>555</v>
      </c>
      <c r="C2763" t="s">
        <v>123</v>
      </c>
      <c r="D2763" t="s">
        <v>123</v>
      </c>
      <c r="E2763" t="s">
        <v>22</v>
      </c>
      <c r="F2763" t="s">
        <v>22</v>
      </c>
      <c r="G2763" t="s">
        <v>23</v>
      </c>
      <c r="H2763" s="10">
        <v>4</v>
      </c>
      <c r="I2763" t="s">
        <v>24</v>
      </c>
    </row>
    <row r="2764" spans="1:9" x14ac:dyDescent="0.2">
      <c r="A2764" t="s">
        <v>102</v>
      </c>
      <c r="B2764" t="s">
        <v>555</v>
      </c>
      <c r="C2764" t="s">
        <v>141</v>
      </c>
      <c r="D2764" t="s">
        <v>141</v>
      </c>
      <c r="E2764" t="s">
        <v>119</v>
      </c>
      <c r="F2764" t="s">
        <v>1852</v>
      </c>
      <c r="G2764" t="s">
        <v>23</v>
      </c>
      <c r="H2764" s="10">
        <v>3</v>
      </c>
      <c r="I2764" t="s">
        <v>120</v>
      </c>
    </row>
    <row r="2765" spans="1:9" x14ac:dyDescent="0.2">
      <c r="A2765" t="s">
        <v>102</v>
      </c>
      <c r="B2765" t="s">
        <v>555</v>
      </c>
      <c r="C2765" t="s">
        <v>118</v>
      </c>
      <c r="D2765" t="s">
        <v>118</v>
      </c>
      <c r="E2765" t="s">
        <v>119</v>
      </c>
      <c r="F2765" t="s">
        <v>1852</v>
      </c>
      <c r="G2765" t="s">
        <v>23</v>
      </c>
      <c r="H2765" s="10">
        <v>12</v>
      </c>
      <c r="I2765" t="s">
        <v>120</v>
      </c>
    </row>
    <row r="2766" spans="1:9" x14ac:dyDescent="0.2">
      <c r="A2766" t="s">
        <v>102</v>
      </c>
      <c r="B2766" t="s">
        <v>555</v>
      </c>
      <c r="C2766" t="s">
        <v>19</v>
      </c>
      <c r="D2766" t="s">
        <v>19</v>
      </c>
      <c r="F2766" t="s">
        <v>1848</v>
      </c>
      <c r="H2766" s="10">
        <v>1</v>
      </c>
    </row>
    <row r="2767" spans="1:9" x14ac:dyDescent="0.2">
      <c r="A2767" t="s">
        <v>102</v>
      </c>
      <c r="B2767" t="s">
        <v>555</v>
      </c>
      <c r="C2767" t="s">
        <v>18</v>
      </c>
      <c r="D2767" t="s">
        <v>557</v>
      </c>
      <c r="F2767" t="s">
        <v>1848</v>
      </c>
      <c r="H2767" s="10">
        <v>1</v>
      </c>
    </row>
    <row r="2768" spans="1:9" x14ac:dyDescent="0.2">
      <c r="A2768" t="s">
        <v>102</v>
      </c>
      <c r="B2768" t="s">
        <v>555</v>
      </c>
      <c r="C2768" t="s">
        <v>112</v>
      </c>
      <c r="D2768" t="s">
        <v>112</v>
      </c>
      <c r="E2768" t="s">
        <v>113</v>
      </c>
      <c r="F2768" t="s">
        <v>1851</v>
      </c>
      <c r="G2768" t="s">
        <v>23</v>
      </c>
      <c r="H2768" s="10">
        <v>10</v>
      </c>
      <c r="I2768" t="s">
        <v>114</v>
      </c>
    </row>
    <row r="2769" spans="1:9" x14ac:dyDescent="0.2">
      <c r="A2769" t="s">
        <v>103</v>
      </c>
      <c r="B2769" t="s">
        <v>555</v>
      </c>
      <c r="C2769" t="s">
        <v>46</v>
      </c>
      <c r="D2769" t="s">
        <v>46</v>
      </c>
      <c r="F2769" t="s">
        <v>1848</v>
      </c>
      <c r="H2769" s="10">
        <v>4</v>
      </c>
    </row>
    <row r="2770" spans="1:9" x14ac:dyDescent="0.2">
      <c r="A2770" t="s">
        <v>103</v>
      </c>
      <c r="B2770" t="s">
        <v>555</v>
      </c>
      <c r="C2770" t="s">
        <v>122</v>
      </c>
      <c r="D2770" t="s">
        <v>122</v>
      </c>
      <c r="E2770" t="s">
        <v>27</v>
      </c>
      <c r="F2770" t="s">
        <v>27</v>
      </c>
      <c r="G2770" t="s">
        <v>23</v>
      </c>
      <c r="H2770" s="10">
        <v>1</v>
      </c>
      <c r="I2770" t="s">
        <v>24</v>
      </c>
    </row>
    <row r="2771" spans="1:9" x14ac:dyDescent="0.2">
      <c r="A2771" t="s">
        <v>103</v>
      </c>
      <c r="B2771" t="s">
        <v>555</v>
      </c>
      <c r="C2771" t="s">
        <v>117</v>
      </c>
      <c r="D2771" t="s">
        <v>117</v>
      </c>
      <c r="E2771" t="s">
        <v>27</v>
      </c>
      <c r="F2771" t="s">
        <v>27</v>
      </c>
      <c r="G2771" t="s">
        <v>23</v>
      </c>
      <c r="H2771" s="10">
        <v>1</v>
      </c>
      <c r="I2771" t="s">
        <v>24</v>
      </c>
    </row>
    <row r="2772" spans="1:9" x14ac:dyDescent="0.2">
      <c r="A2772" t="s">
        <v>103</v>
      </c>
      <c r="B2772" t="s">
        <v>555</v>
      </c>
      <c r="C2772" t="s">
        <v>112</v>
      </c>
      <c r="D2772" t="s">
        <v>112</v>
      </c>
      <c r="E2772" t="s">
        <v>113</v>
      </c>
      <c r="F2772" t="s">
        <v>1851</v>
      </c>
      <c r="G2772" t="s">
        <v>23</v>
      </c>
      <c r="H2772" s="10">
        <v>6</v>
      </c>
      <c r="I2772" t="s">
        <v>114</v>
      </c>
    </row>
    <row r="2773" spans="1:9" x14ac:dyDescent="0.2">
      <c r="A2773" t="s">
        <v>103</v>
      </c>
      <c r="B2773" t="s">
        <v>555</v>
      </c>
      <c r="C2773" t="s">
        <v>118</v>
      </c>
      <c r="D2773" t="s">
        <v>118</v>
      </c>
      <c r="E2773" t="s">
        <v>119</v>
      </c>
      <c r="F2773" t="s">
        <v>1852</v>
      </c>
      <c r="G2773" t="s">
        <v>23</v>
      </c>
      <c r="H2773" s="10">
        <v>6</v>
      </c>
      <c r="I2773" t="s">
        <v>120</v>
      </c>
    </row>
    <row r="2774" spans="1:9" x14ac:dyDescent="0.2">
      <c r="A2774" t="s">
        <v>103</v>
      </c>
      <c r="B2774" t="s">
        <v>555</v>
      </c>
      <c r="C2774" t="s">
        <v>141</v>
      </c>
      <c r="D2774" t="s">
        <v>141</v>
      </c>
      <c r="E2774" t="s">
        <v>119</v>
      </c>
      <c r="F2774" t="s">
        <v>1852</v>
      </c>
      <c r="G2774" t="s">
        <v>23</v>
      </c>
      <c r="H2774" s="10">
        <v>3</v>
      </c>
      <c r="I2774" t="s">
        <v>120</v>
      </c>
    </row>
    <row r="2775" spans="1:9" x14ac:dyDescent="0.2">
      <c r="A2775" t="s">
        <v>103</v>
      </c>
      <c r="B2775" t="s">
        <v>555</v>
      </c>
      <c r="C2775" t="s">
        <v>18</v>
      </c>
      <c r="D2775" t="s">
        <v>557</v>
      </c>
      <c r="F2775" t="s">
        <v>1848</v>
      </c>
      <c r="H2775" s="10">
        <v>10</v>
      </c>
    </row>
    <row r="2776" spans="1:9" x14ac:dyDescent="0.2">
      <c r="A2776" t="s">
        <v>104</v>
      </c>
      <c r="B2776" t="s">
        <v>555</v>
      </c>
      <c r="C2776" t="s">
        <v>46</v>
      </c>
      <c r="D2776" t="s">
        <v>46</v>
      </c>
      <c r="F2776" t="s">
        <v>1848</v>
      </c>
      <c r="H2776" s="10">
        <v>5</v>
      </c>
    </row>
    <row r="2777" spans="1:9" x14ac:dyDescent="0.2">
      <c r="A2777" t="s">
        <v>104</v>
      </c>
      <c r="B2777" t="s">
        <v>555</v>
      </c>
      <c r="C2777" t="s">
        <v>20</v>
      </c>
      <c r="D2777" t="s">
        <v>20</v>
      </c>
      <c r="F2777" t="s">
        <v>1848</v>
      </c>
      <c r="H2777" s="10">
        <v>1</v>
      </c>
    </row>
    <row r="2778" spans="1:9" x14ac:dyDescent="0.2">
      <c r="A2778" t="s">
        <v>104</v>
      </c>
      <c r="B2778" t="s">
        <v>555</v>
      </c>
      <c r="C2778" t="s">
        <v>208</v>
      </c>
      <c r="D2778" t="s">
        <v>208</v>
      </c>
      <c r="E2778" t="s">
        <v>27</v>
      </c>
      <c r="F2778" t="s">
        <v>27</v>
      </c>
      <c r="G2778" t="s">
        <v>23</v>
      </c>
      <c r="H2778" s="10">
        <v>2</v>
      </c>
      <c r="I2778" t="s">
        <v>24</v>
      </c>
    </row>
    <row r="2779" spans="1:9" x14ac:dyDescent="0.2">
      <c r="A2779" t="s">
        <v>104</v>
      </c>
      <c r="B2779" t="s">
        <v>555</v>
      </c>
      <c r="C2779" t="s">
        <v>19</v>
      </c>
      <c r="D2779" t="s">
        <v>19</v>
      </c>
      <c r="F2779" t="s">
        <v>1848</v>
      </c>
      <c r="H2779" s="10">
        <v>2</v>
      </c>
    </row>
    <row r="2780" spans="1:9" x14ac:dyDescent="0.2">
      <c r="A2780" t="s">
        <v>104</v>
      </c>
      <c r="B2780" t="s">
        <v>555</v>
      </c>
      <c r="C2780" t="s">
        <v>118</v>
      </c>
      <c r="D2780" t="s">
        <v>118</v>
      </c>
      <c r="E2780" t="s">
        <v>119</v>
      </c>
      <c r="F2780" t="s">
        <v>1852</v>
      </c>
      <c r="G2780" t="s">
        <v>23</v>
      </c>
      <c r="H2780" s="10">
        <v>2</v>
      </c>
      <c r="I2780" t="s">
        <v>120</v>
      </c>
    </row>
    <row r="2781" spans="1:9" x14ac:dyDescent="0.2">
      <c r="A2781" t="s">
        <v>104</v>
      </c>
      <c r="B2781" t="s">
        <v>555</v>
      </c>
      <c r="C2781" t="s">
        <v>112</v>
      </c>
      <c r="D2781" t="s">
        <v>112</v>
      </c>
      <c r="E2781" t="s">
        <v>113</v>
      </c>
      <c r="F2781" t="s">
        <v>1851</v>
      </c>
      <c r="G2781" t="s">
        <v>23</v>
      </c>
      <c r="H2781" s="10">
        <v>4</v>
      </c>
      <c r="I2781" t="s">
        <v>114</v>
      </c>
    </row>
    <row r="2782" spans="1:9" x14ac:dyDescent="0.2">
      <c r="A2782" t="s">
        <v>104</v>
      </c>
      <c r="B2782" t="s">
        <v>555</v>
      </c>
      <c r="C2782" t="s">
        <v>18</v>
      </c>
      <c r="D2782" t="s">
        <v>557</v>
      </c>
      <c r="F2782" t="s">
        <v>1848</v>
      </c>
      <c r="H2782" s="10">
        <v>11</v>
      </c>
    </row>
    <row r="2783" spans="1:9" x14ac:dyDescent="0.2">
      <c r="A2783" t="s">
        <v>105</v>
      </c>
      <c r="B2783" t="s">
        <v>555</v>
      </c>
      <c r="C2783" t="s">
        <v>46</v>
      </c>
      <c r="D2783" t="s">
        <v>46</v>
      </c>
      <c r="F2783" t="s">
        <v>1848</v>
      </c>
      <c r="H2783" s="10">
        <v>9</v>
      </c>
    </row>
    <row r="2784" spans="1:9" x14ac:dyDescent="0.2">
      <c r="A2784" t="s">
        <v>105</v>
      </c>
      <c r="B2784" t="s">
        <v>555</v>
      </c>
      <c r="C2784" t="s">
        <v>122</v>
      </c>
      <c r="D2784" t="s">
        <v>122</v>
      </c>
      <c r="E2784" t="s">
        <v>27</v>
      </c>
      <c r="F2784" t="s">
        <v>27</v>
      </c>
      <c r="G2784" t="s">
        <v>23</v>
      </c>
      <c r="H2784" s="10">
        <v>0.5</v>
      </c>
      <c r="I2784" t="s">
        <v>24</v>
      </c>
    </row>
    <row r="2785" spans="1:9" x14ac:dyDescent="0.2">
      <c r="A2785" t="s">
        <v>105</v>
      </c>
      <c r="B2785" t="s">
        <v>555</v>
      </c>
      <c r="C2785" t="s">
        <v>19</v>
      </c>
      <c r="D2785" t="s">
        <v>19</v>
      </c>
      <c r="F2785" t="s">
        <v>1848</v>
      </c>
      <c r="H2785" s="10">
        <v>2</v>
      </c>
    </row>
    <row r="2786" spans="1:9" x14ac:dyDescent="0.2">
      <c r="A2786" t="s">
        <v>105</v>
      </c>
      <c r="B2786" t="s">
        <v>555</v>
      </c>
      <c r="C2786" t="s">
        <v>380</v>
      </c>
      <c r="D2786" t="s">
        <v>380</v>
      </c>
      <c r="E2786" t="s">
        <v>59</v>
      </c>
      <c r="F2786" t="s">
        <v>59</v>
      </c>
      <c r="G2786" t="s">
        <v>23</v>
      </c>
      <c r="H2786" s="10">
        <v>5</v>
      </c>
      <c r="I2786" t="s">
        <v>24</v>
      </c>
    </row>
    <row r="2787" spans="1:9" x14ac:dyDescent="0.2">
      <c r="A2787" t="s">
        <v>105</v>
      </c>
      <c r="B2787" t="s">
        <v>555</v>
      </c>
      <c r="C2787" t="s">
        <v>118</v>
      </c>
      <c r="D2787" t="s">
        <v>118</v>
      </c>
      <c r="E2787" t="s">
        <v>119</v>
      </c>
      <c r="F2787" t="s">
        <v>1852</v>
      </c>
      <c r="G2787" t="s">
        <v>23</v>
      </c>
      <c r="H2787" s="10">
        <v>6</v>
      </c>
      <c r="I2787" t="s">
        <v>120</v>
      </c>
    </row>
    <row r="2788" spans="1:9" x14ac:dyDescent="0.2">
      <c r="A2788" t="s">
        <v>105</v>
      </c>
      <c r="B2788" t="s">
        <v>555</v>
      </c>
      <c r="C2788" t="s">
        <v>18</v>
      </c>
      <c r="D2788" t="s">
        <v>557</v>
      </c>
      <c r="F2788" t="s">
        <v>1848</v>
      </c>
      <c r="H2788" s="10">
        <v>8.5</v>
      </c>
    </row>
    <row r="2789" spans="1:9" x14ac:dyDescent="0.2">
      <c r="A2789" t="s">
        <v>106</v>
      </c>
      <c r="B2789" t="s">
        <v>555</v>
      </c>
      <c r="C2789" t="s">
        <v>112</v>
      </c>
      <c r="D2789" t="s">
        <v>112</v>
      </c>
      <c r="E2789" t="s">
        <v>113</v>
      </c>
      <c r="F2789" t="s">
        <v>1851</v>
      </c>
      <c r="G2789" t="s">
        <v>23</v>
      </c>
      <c r="H2789" s="10">
        <v>10</v>
      </c>
      <c r="I2789" t="s">
        <v>114</v>
      </c>
    </row>
    <row r="2790" spans="1:9" x14ac:dyDescent="0.2">
      <c r="A2790" t="s">
        <v>106</v>
      </c>
      <c r="B2790" t="s">
        <v>555</v>
      </c>
      <c r="C2790" t="s">
        <v>118</v>
      </c>
      <c r="D2790" t="s">
        <v>118</v>
      </c>
      <c r="E2790" t="s">
        <v>119</v>
      </c>
      <c r="F2790" t="s">
        <v>1852</v>
      </c>
      <c r="G2790" t="s">
        <v>23</v>
      </c>
      <c r="H2790" s="10">
        <v>18</v>
      </c>
      <c r="I2790" t="s">
        <v>120</v>
      </c>
    </row>
    <row r="2791" spans="1:9" x14ac:dyDescent="0.2">
      <c r="A2791" t="s">
        <v>106</v>
      </c>
      <c r="B2791" t="s">
        <v>555</v>
      </c>
      <c r="C2791" t="s">
        <v>92</v>
      </c>
      <c r="D2791" t="s">
        <v>92</v>
      </c>
      <c r="F2791" t="s">
        <v>1848</v>
      </c>
      <c r="H2791" s="10">
        <v>1</v>
      </c>
    </row>
    <row r="2792" spans="1:9" x14ac:dyDescent="0.2">
      <c r="A2792" t="s">
        <v>106</v>
      </c>
      <c r="B2792" t="s">
        <v>555</v>
      </c>
      <c r="C2792" t="s">
        <v>208</v>
      </c>
      <c r="D2792" t="s">
        <v>208</v>
      </c>
      <c r="E2792" t="s">
        <v>27</v>
      </c>
      <c r="F2792" t="s">
        <v>27</v>
      </c>
      <c r="G2792" t="s">
        <v>23</v>
      </c>
      <c r="H2792" s="10">
        <v>2</v>
      </c>
      <c r="I2792" t="s">
        <v>24</v>
      </c>
    </row>
    <row r="2793" spans="1:9" x14ac:dyDescent="0.2">
      <c r="A2793" t="s">
        <v>106</v>
      </c>
      <c r="B2793" t="s">
        <v>555</v>
      </c>
      <c r="C2793" t="s">
        <v>208</v>
      </c>
      <c r="D2793" t="s">
        <v>208</v>
      </c>
      <c r="E2793" t="s">
        <v>27</v>
      </c>
      <c r="F2793" t="s">
        <v>27</v>
      </c>
      <c r="G2793" t="s">
        <v>23</v>
      </c>
      <c r="H2793" s="10">
        <v>1</v>
      </c>
      <c r="I2793" t="s">
        <v>24</v>
      </c>
    </row>
    <row r="2794" spans="1:9" x14ac:dyDescent="0.2">
      <c r="A2794" t="s">
        <v>107</v>
      </c>
      <c r="B2794" t="s">
        <v>555</v>
      </c>
      <c r="C2794" t="s">
        <v>380</v>
      </c>
      <c r="D2794" t="s">
        <v>380</v>
      </c>
      <c r="E2794" t="s">
        <v>59</v>
      </c>
      <c r="F2794" t="s">
        <v>59</v>
      </c>
      <c r="G2794" t="s">
        <v>23</v>
      </c>
      <c r="H2794" s="10">
        <v>16</v>
      </c>
      <c r="I2794" t="s">
        <v>24</v>
      </c>
    </row>
    <row r="2795" spans="1:9" x14ac:dyDescent="0.2">
      <c r="A2795" t="s">
        <v>107</v>
      </c>
      <c r="B2795" t="s">
        <v>555</v>
      </c>
      <c r="C2795" t="s">
        <v>17</v>
      </c>
      <c r="D2795" t="s">
        <v>17</v>
      </c>
      <c r="F2795" t="s">
        <v>1847</v>
      </c>
      <c r="H2795" s="10">
        <v>8</v>
      </c>
    </row>
    <row r="2796" spans="1:9" x14ac:dyDescent="0.2">
      <c r="A2796" t="s">
        <v>107</v>
      </c>
      <c r="B2796" t="s">
        <v>555</v>
      </c>
      <c r="C2796" t="s">
        <v>18</v>
      </c>
      <c r="D2796" t="s">
        <v>18</v>
      </c>
      <c r="F2796" t="s">
        <v>1848</v>
      </c>
      <c r="H2796" s="10">
        <v>3</v>
      </c>
    </row>
    <row r="2797" spans="1:9" x14ac:dyDescent="0.2">
      <c r="A2797" t="s">
        <v>107</v>
      </c>
      <c r="B2797" t="s">
        <v>555</v>
      </c>
      <c r="C2797" t="s">
        <v>18</v>
      </c>
      <c r="D2797" t="s">
        <v>18</v>
      </c>
      <c r="F2797" t="s">
        <v>1848</v>
      </c>
      <c r="H2797" s="10">
        <v>3</v>
      </c>
    </row>
    <row r="2798" spans="1:9" x14ac:dyDescent="0.2">
      <c r="A2798" t="s">
        <v>107</v>
      </c>
      <c r="B2798" t="s">
        <v>555</v>
      </c>
      <c r="C2798" t="s">
        <v>265</v>
      </c>
      <c r="D2798" t="s">
        <v>265</v>
      </c>
      <c r="E2798" t="s">
        <v>119</v>
      </c>
      <c r="F2798" t="s">
        <v>1852</v>
      </c>
      <c r="G2798" t="s">
        <v>23</v>
      </c>
      <c r="H2798" s="10">
        <v>2</v>
      </c>
      <c r="I2798" t="s">
        <v>120</v>
      </c>
    </row>
    <row r="2799" spans="1:9" x14ac:dyDescent="0.2">
      <c r="A2799" t="s">
        <v>108</v>
      </c>
      <c r="B2799" t="s">
        <v>555</v>
      </c>
      <c r="C2799" t="s">
        <v>380</v>
      </c>
      <c r="D2799" t="s">
        <v>380</v>
      </c>
      <c r="E2799" t="s">
        <v>59</v>
      </c>
      <c r="F2799" t="s">
        <v>59</v>
      </c>
      <c r="G2799" t="s">
        <v>23</v>
      </c>
      <c r="H2799" s="10">
        <v>14</v>
      </c>
      <c r="I2799" t="s">
        <v>24</v>
      </c>
    </row>
    <row r="2800" spans="1:9" x14ac:dyDescent="0.2">
      <c r="A2800" t="s">
        <v>108</v>
      </c>
      <c r="B2800" t="s">
        <v>555</v>
      </c>
      <c r="C2800" t="s">
        <v>118</v>
      </c>
      <c r="D2800" t="s">
        <v>118</v>
      </c>
      <c r="E2800" t="s">
        <v>119</v>
      </c>
      <c r="F2800" t="s">
        <v>1852</v>
      </c>
      <c r="G2800" t="s">
        <v>23</v>
      </c>
      <c r="H2800" s="10">
        <v>12</v>
      </c>
      <c r="I2800" t="s">
        <v>120</v>
      </c>
    </row>
    <row r="2801" spans="1:9" x14ac:dyDescent="0.2">
      <c r="A2801" t="s">
        <v>108</v>
      </c>
      <c r="B2801" t="s">
        <v>555</v>
      </c>
      <c r="C2801" t="s">
        <v>20</v>
      </c>
      <c r="D2801" t="s">
        <v>20</v>
      </c>
      <c r="F2801" t="s">
        <v>1848</v>
      </c>
      <c r="H2801" s="10">
        <v>1</v>
      </c>
    </row>
    <row r="2802" spans="1:9" x14ac:dyDescent="0.2">
      <c r="A2802" t="s">
        <v>108</v>
      </c>
      <c r="B2802" t="s">
        <v>555</v>
      </c>
      <c r="C2802" t="s">
        <v>18</v>
      </c>
      <c r="D2802" t="s">
        <v>557</v>
      </c>
      <c r="F2802" t="s">
        <v>1848</v>
      </c>
      <c r="H2802" s="10">
        <v>3</v>
      </c>
    </row>
    <row r="2803" spans="1:9" x14ac:dyDescent="0.2">
      <c r="A2803" t="s">
        <v>108</v>
      </c>
      <c r="B2803" t="s">
        <v>555</v>
      </c>
      <c r="C2803" t="s">
        <v>19</v>
      </c>
      <c r="D2803" t="s">
        <v>19</v>
      </c>
      <c r="F2803" t="s">
        <v>1848</v>
      </c>
      <c r="H2803" s="10">
        <v>1</v>
      </c>
    </row>
    <row r="2804" spans="1:9" x14ac:dyDescent="0.2">
      <c r="A2804" t="s">
        <v>109</v>
      </c>
      <c r="B2804" t="s">
        <v>555</v>
      </c>
      <c r="C2804" t="s">
        <v>17</v>
      </c>
      <c r="D2804" t="s">
        <v>17</v>
      </c>
      <c r="F2804" t="s">
        <v>1847</v>
      </c>
      <c r="H2804" s="10">
        <v>31</v>
      </c>
    </row>
    <row r="2805" spans="1:9" x14ac:dyDescent="0.2">
      <c r="A2805" t="s">
        <v>14</v>
      </c>
      <c r="B2805" t="s">
        <v>574</v>
      </c>
      <c r="C2805" t="s">
        <v>17</v>
      </c>
      <c r="D2805" t="s">
        <v>17</v>
      </c>
      <c r="F2805" t="s">
        <v>1847</v>
      </c>
      <c r="H2805" s="10">
        <v>7.75</v>
      </c>
    </row>
    <row r="2806" spans="1:9" x14ac:dyDescent="0.2">
      <c r="A2806" t="s">
        <v>14</v>
      </c>
      <c r="B2806" t="s">
        <v>574</v>
      </c>
      <c r="C2806" t="s">
        <v>18</v>
      </c>
      <c r="D2806" t="s">
        <v>18</v>
      </c>
      <c r="F2806" t="s">
        <v>1848</v>
      </c>
      <c r="H2806" s="10">
        <v>7.75</v>
      </c>
    </row>
    <row r="2807" spans="1:9" x14ac:dyDescent="0.2">
      <c r="A2807" t="s">
        <v>14</v>
      </c>
      <c r="B2807" t="s">
        <v>574</v>
      </c>
      <c r="C2807" t="s">
        <v>118</v>
      </c>
      <c r="D2807" t="s">
        <v>118</v>
      </c>
      <c r="E2807" t="s">
        <v>119</v>
      </c>
      <c r="F2807" t="s">
        <v>1852</v>
      </c>
      <c r="G2807" t="s">
        <v>23</v>
      </c>
      <c r="H2807" s="10">
        <v>16</v>
      </c>
      <c r="I2807" t="s">
        <v>120</v>
      </c>
    </row>
    <row r="2808" spans="1:9" x14ac:dyDescent="0.2">
      <c r="A2808" t="s">
        <v>36</v>
      </c>
      <c r="B2808" t="s">
        <v>574</v>
      </c>
      <c r="C2808" t="s">
        <v>118</v>
      </c>
      <c r="D2808" t="s">
        <v>118</v>
      </c>
      <c r="E2808" t="s">
        <v>119</v>
      </c>
      <c r="F2808" t="s">
        <v>1852</v>
      </c>
      <c r="G2808" t="s">
        <v>23</v>
      </c>
      <c r="H2808" s="10">
        <v>16</v>
      </c>
      <c r="I2808" t="s">
        <v>120</v>
      </c>
    </row>
    <row r="2809" spans="1:9" x14ac:dyDescent="0.2">
      <c r="A2809" t="s">
        <v>36</v>
      </c>
      <c r="B2809" t="s">
        <v>574</v>
      </c>
      <c r="C2809" t="s">
        <v>65</v>
      </c>
      <c r="D2809" t="s">
        <v>65</v>
      </c>
      <c r="E2809" t="s">
        <v>66</v>
      </c>
      <c r="F2809" t="s">
        <v>66</v>
      </c>
      <c r="G2809" t="s">
        <v>23</v>
      </c>
      <c r="H2809" s="10">
        <v>4</v>
      </c>
      <c r="I2809" t="s">
        <v>24</v>
      </c>
    </row>
    <row r="2810" spans="1:9" x14ac:dyDescent="0.2">
      <c r="A2810" t="s">
        <v>36</v>
      </c>
      <c r="B2810" t="s">
        <v>574</v>
      </c>
      <c r="C2810" t="s">
        <v>153</v>
      </c>
      <c r="D2810" t="s">
        <v>153</v>
      </c>
      <c r="E2810" t="s">
        <v>154</v>
      </c>
      <c r="F2810" t="s">
        <v>1850</v>
      </c>
      <c r="G2810" t="s">
        <v>145</v>
      </c>
      <c r="H2810" s="10">
        <v>7.75</v>
      </c>
      <c r="I2810" t="s">
        <v>24</v>
      </c>
    </row>
    <row r="2811" spans="1:9" x14ac:dyDescent="0.2">
      <c r="A2811" t="s">
        <v>36</v>
      </c>
      <c r="B2811" t="s">
        <v>574</v>
      </c>
      <c r="C2811" t="s">
        <v>141</v>
      </c>
      <c r="D2811" t="s">
        <v>141</v>
      </c>
      <c r="E2811" t="s">
        <v>119</v>
      </c>
      <c r="F2811" t="s">
        <v>1852</v>
      </c>
      <c r="G2811" t="s">
        <v>23</v>
      </c>
      <c r="H2811" s="10">
        <v>6</v>
      </c>
      <c r="I2811" t="s">
        <v>120</v>
      </c>
    </row>
    <row r="2812" spans="1:9" x14ac:dyDescent="0.2">
      <c r="A2812" t="s">
        <v>37</v>
      </c>
      <c r="B2812" t="s">
        <v>574</v>
      </c>
      <c r="C2812" t="s">
        <v>117</v>
      </c>
      <c r="D2812" t="s">
        <v>117</v>
      </c>
      <c r="E2812" t="s">
        <v>27</v>
      </c>
      <c r="F2812" t="s">
        <v>27</v>
      </c>
      <c r="G2812" t="s">
        <v>23</v>
      </c>
      <c r="H2812" s="10">
        <v>6</v>
      </c>
      <c r="I2812" t="s">
        <v>24</v>
      </c>
    </row>
    <row r="2813" spans="1:9" x14ac:dyDescent="0.2">
      <c r="A2813" t="s">
        <v>37</v>
      </c>
      <c r="B2813" t="s">
        <v>574</v>
      </c>
      <c r="C2813" t="s">
        <v>153</v>
      </c>
      <c r="D2813" t="s">
        <v>153</v>
      </c>
      <c r="E2813" t="s">
        <v>154</v>
      </c>
      <c r="F2813" t="s">
        <v>1850</v>
      </c>
      <c r="G2813" t="s">
        <v>145</v>
      </c>
      <c r="H2813" s="10">
        <v>8</v>
      </c>
      <c r="I2813" t="s">
        <v>24</v>
      </c>
    </row>
    <row r="2814" spans="1:9" x14ac:dyDescent="0.2">
      <c r="A2814" t="s">
        <v>37</v>
      </c>
      <c r="B2814" t="s">
        <v>574</v>
      </c>
      <c r="C2814" t="s">
        <v>118</v>
      </c>
      <c r="D2814" t="s">
        <v>118</v>
      </c>
      <c r="E2814" t="s">
        <v>119</v>
      </c>
      <c r="F2814" t="s">
        <v>1852</v>
      </c>
      <c r="G2814" t="s">
        <v>23</v>
      </c>
      <c r="H2814" s="10">
        <v>20</v>
      </c>
      <c r="I2814" t="s">
        <v>120</v>
      </c>
    </row>
    <row r="2815" spans="1:9" x14ac:dyDescent="0.2">
      <c r="A2815" t="s">
        <v>39</v>
      </c>
      <c r="B2815" t="s">
        <v>574</v>
      </c>
      <c r="C2815" t="s">
        <v>118</v>
      </c>
      <c r="D2815" t="s">
        <v>118</v>
      </c>
      <c r="E2815" t="s">
        <v>119</v>
      </c>
      <c r="F2815" t="s">
        <v>1852</v>
      </c>
      <c r="G2815" t="s">
        <v>23</v>
      </c>
      <c r="H2815" s="10">
        <v>20</v>
      </c>
      <c r="I2815" t="s">
        <v>120</v>
      </c>
    </row>
    <row r="2816" spans="1:9" x14ac:dyDescent="0.2">
      <c r="A2816" t="s">
        <v>39</v>
      </c>
      <c r="B2816" t="s">
        <v>574</v>
      </c>
      <c r="C2816" t="s">
        <v>153</v>
      </c>
      <c r="D2816" t="s">
        <v>153</v>
      </c>
      <c r="E2816" t="s">
        <v>154</v>
      </c>
      <c r="F2816" t="s">
        <v>1850</v>
      </c>
      <c r="G2816" t="s">
        <v>145</v>
      </c>
      <c r="H2816" s="10">
        <v>9</v>
      </c>
      <c r="I2816" t="s">
        <v>24</v>
      </c>
    </row>
    <row r="2817" spans="1:9" x14ac:dyDescent="0.2">
      <c r="A2817" t="s">
        <v>39</v>
      </c>
      <c r="B2817" t="s">
        <v>574</v>
      </c>
      <c r="C2817" t="s">
        <v>20</v>
      </c>
      <c r="D2817" t="s">
        <v>20</v>
      </c>
      <c r="F2817" t="s">
        <v>1848</v>
      </c>
      <c r="H2817" s="10">
        <v>2</v>
      </c>
    </row>
    <row r="2818" spans="1:9" x14ac:dyDescent="0.2">
      <c r="A2818" t="s">
        <v>39</v>
      </c>
      <c r="B2818" t="s">
        <v>574</v>
      </c>
      <c r="C2818" t="s">
        <v>65</v>
      </c>
      <c r="D2818" t="s">
        <v>65</v>
      </c>
      <c r="E2818" t="s">
        <v>66</v>
      </c>
      <c r="F2818" t="s">
        <v>66</v>
      </c>
      <c r="G2818" t="s">
        <v>23</v>
      </c>
      <c r="H2818" s="10">
        <v>4</v>
      </c>
      <c r="I2818" t="s">
        <v>24</v>
      </c>
    </row>
    <row r="2819" spans="1:9" x14ac:dyDescent="0.2">
      <c r="A2819" t="s">
        <v>44</v>
      </c>
      <c r="B2819" t="s">
        <v>574</v>
      </c>
      <c r="C2819" t="s">
        <v>17</v>
      </c>
      <c r="D2819" t="s">
        <v>17</v>
      </c>
      <c r="F2819" t="s">
        <v>1847</v>
      </c>
      <c r="H2819" s="10">
        <v>31</v>
      </c>
    </row>
    <row r="2820" spans="1:9" x14ac:dyDescent="0.2">
      <c r="A2820" t="s">
        <v>47</v>
      </c>
      <c r="B2820" t="s">
        <v>574</v>
      </c>
      <c r="C2820" t="s">
        <v>153</v>
      </c>
      <c r="D2820" t="s">
        <v>153</v>
      </c>
      <c r="E2820" t="s">
        <v>154</v>
      </c>
      <c r="F2820" t="s">
        <v>1850</v>
      </c>
      <c r="G2820" t="s">
        <v>145</v>
      </c>
      <c r="H2820" s="10">
        <v>9</v>
      </c>
      <c r="I2820" t="s">
        <v>24</v>
      </c>
    </row>
    <row r="2821" spans="1:9" x14ac:dyDescent="0.2">
      <c r="A2821" t="s">
        <v>47</v>
      </c>
      <c r="B2821" t="s">
        <v>574</v>
      </c>
      <c r="C2821" t="s">
        <v>118</v>
      </c>
      <c r="D2821" t="s">
        <v>118</v>
      </c>
      <c r="E2821" t="s">
        <v>119</v>
      </c>
      <c r="F2821" t="s">
        <v>1852</v>
      </c>
      <c r="G2821" t="s">
        <v>23</v>
      </c>
      <c r="H2821" s="10">
        <v>19</v>
      </c>
      <c r="I2821" t="s">
        <v>120</v>
      </c>
    </row>
    <row r="2822" spans="1:9" x14ac:dyDescent="0.2">
      <c r="A2822" t="s">
        <v>47</v>
      </c>
      <c r="B2822" t="s">
        <v>574</v>
      </c>
      <c r="C2822" t="s">
        <v>65</v>
      </c>
      <c r="D2822" t="s">
        <v>575</v>
      </c>
      <c r="E2822" t="s">
        <v>197</v>
      </c>
      <c r="F2822" t="s">
        <v>66</v>
      </c>
      <c r="G2822" t="s">
        <v>198</v>
      </c>
      <c r="H2822" s="10">
        <v>5</v>
      </c>
      <c r="I2822" t="s">
        <v>24</v>
      </c>
    </row>
    <row r="2823" spans="1:9" x14ac:dyDescent="0.2">
      <c r="A2823" t="s">
        <v>48</v>
      </c>
      <c r="B2823" t="s">
        <v>574</v>
      </c>
      <c r="C2823" t="s">
        <v>65</v>
      </c>
      <c r="D2823" t="s">
        <v>575</v>
      </c>
      <c r="E2823" t="s">
        <v>197</v>
      </c>
      <c r="F2823" t="s">
        <v>66</v>
      </c>
      <c r="G2823" t="s">
        <v>198</v>
      </c>
      <c r="H2823" s="10">
        <v>5</v>
      </c>
      <c r="I2823" t="s">
        <v>24</v>
      </c>
    </row>
    <row r="2824" spans="1:9" x14ac:dyDescent="0.2">
      <c r="A2824" t="s">
        <v>48</v>
      </c>
      <c r="B2824" t="s">
        <v>574</v>
      </c>
      <c r="C2824" t="s">
        <v>118</v>
      </c>
      <c r="D2824" t="s">
        <v>118</v>
      </c>
      <c r="E2824" t="s">
        <v>119</v>
      </c>
      <c r="F2824" t="s">
        <v>1852</v>
      </c>
      <c r="G2824" t="s">
        <v>23</v>
      </c>
      <c r="H2824" s="10">
        <v>20</v>
      </c>
      <c r="I2824" t="s">
        <v>120</v>
      </c>
    </row>
    <row r="2825" spans="1:9" x14ac:dyDescent="0.2">
      <c r="A2825" t="s">
        <v>48</v>
      </c>
      <c r="B2825" t="s">
        <v>574</v>
      </c>
      <c r="C2825" t="s">
        <v>20</v>
      </c>
      <c r="D2825" t="s">
        <v>20</v>
      </c>
      <c r="F2825" t="s">
        <v>1848</v>
      </c>
      <c r="H2825" s="10">
        <v>3</v>
      </c>
    </row>
    <row r="2826" spans="1:9" x14ac:dyDescent="0.2">
      <c r="A2826" t="s">
        <v>48</v>
      </c>
      <c r="B2826" t="s">
        <v>574</v>
      </c>
      <c r="C2826" t="s">
        <v>18</v>
      </c>
      <c r="D2826" t="s">
        <v>18</v>
      </c>
      <c r="F2826" t="s">
        <v>1848</v>
      </c>
      <c r="H2826" s="10">
        <v>3</v>
      </c>
    </row>
    <row r="2827" spans="1:9" x14ac:dyDescent="0.2">
      <c r="A2827" t="s">
        <v>49</v>
      </c>
      <c r="B2827" t="s">
        <v>574</v>
      </c>
      <c r="C2827" t="s">
        <v>116</v>
      </c>
      <c r="D2827" t="s">
        <v>116</v>
      </c>
      <c r="F2827" t="s">
        <v>1847</v>
      </c>
      <c r="H2827" s="10">
        <v>7.75</v>
      </c>
    </row>
    <row r="2828" spans="1:9" x14ac:dyDescent="0.2">
      <c r="A2828" t="s">
        <v>49</v>
      </c>
      <c r="B2828" t="s">
        <v>574</v>
      </c>
      <c r="C2828" t="s">
        <v>65</v>
      </c>
      <c r="D2828" t="s">
        <v>575</v>
      </c>
      <c r="E2828" t="s">
        <v>197</v>
      </c>
      <c r="F2828" t="s">
        <v>66</v>
      </c>
      <c r="G2828" t="s">
        <v>198</v>
      </c>
      <c r="H2828" s="10">
        <v>7.75</v>
      </c>
      <c r="I2828" t="s">
        <v>24</v>
      </c>
    </row>
    <row r="2829" spans="1:9" x14ac:dyDescent="0.2">
      <c r="A2829" t="s">
        <v>49</v>
      </c>
      <c r="B2829" t="s">
        <v>574</v>
      </c>
      <c r="C2829" t="s">
        <v>118</v>
      </c>
      <c r="D2829" t="s">
        <v>118</v>
      </c>
      <c r="E2829" t="s">
        <v>119</v>
      </c>
      <c r="F2829" t="s">
        <v>1852</v>
      </c>
      <c r="G2829" t="s">
        <v>23</v>
      </c>
      <c r="H2829" s="10">
        <v>10</v>
      </c>
      <c r="I2829" t="s">
        <v>120</v>
      </c>
    </row>
    <row r="2830" spans="1:9" x14ac:dyDescent="0.2">
      <c r="A2830" t="s">
        <v>49</v>
      </c>
      <c r="B2830" t="s">
        <v>574</v>
      </c>
      <c r="C2830" t="s">
        <v>153</v>
      </c>
      <c r="D2830" t="s">
        <v>153</v>
      </c>
      <c r="E2830" t="s">
        <v>154</v>
      </c>
      <c r="F2830" t="s">
        <v>1850</v>
      </c>
      <c r="G2830" t="s">
        <v>145</v>
      </c>
      <c r="H2830" s="10">
        <v>8</v>
      </c>
      <c r="I2830" t="s">
        <v>24</v>
      </c>
    </row>
    <row r="2831" spans="1:9" x14ac:dyDescent="0.2">
      <c r="A2831" t="s">
        <v>51</v>
      </c>
      <c r="B2831" t="s">
        <v>574</v>
      </c>
      <c r="C2831" t="s">
        <v>153</v>
      </c>
      <c r="D2831" t="s">
        <v>153</v>
      </c>
      <c r="E2831" t="s">
        <v>154</v>
      </c>
      <c r="F2831" t="s">
        <v>1850</v>
      </c>
      <c r="G2831" t="s">
        <v>145</v>
      </c>
      <c r="H2831" s="10">
        <v>8</v>
      </c>
      <c r="I2831" t="s">
        <v>24</v>
      </c>
    </row>
    <row r="2832" spans="1:9" x14ac:dyDescent="0.2">
      <c r="A2832" t="s">
        <v>51</v>
      </c>
      <c r="B2832" t="s">
        <v>574</v>
      </c>
      <c r="C2832" t="s">
        <v>17</v>
      </c>
      <c r="D2832" t="s">
        <v>17</v>
      </c>
      <c r="F2832" t="s">
        <v>1847</v>
      </c>
      <c r="H2832" s="10">
        <v>4</v>
      </c>
    </row>
    <row r="2833" spans="1:9" x14ac:dyDescent="0.2">
      <c r="A2833" t="s">
        <v>51</v>
      </c>
      <c r="B2833" t="s">
        <v>574</v>
      </c>
      <c r="C2833" t="s">
        <v>118</v>
      </c>
      <c r="D2833" t="s">
        <v>118</v>
      </c>
      <c r="E2833" t="s">
        <v>119</v>
      </c>
      <c r="F2833" t="s">
        <v>1852</v>
      </c>
      <c r="G2833" t="s">
        <v>23</v>
      </c>
      <c r="H2833" s="10">
        <v>20</v>
      </c>
      <c r="I2833" t="s">
        <v>120</v>
      </c>
    </row>
    <row r="2834" spans="1:9" x14ac:dyDescent="0.2">
      <c r="A2834" t="s">
        <v>55</v>
      </c>
      <c r="B2834" t="s">
        <v>574</v>
      </c>
      <c r="C2834" t="s">
        <v>153</v>
      </c>
      <c r="D2834" t="s">
        <v>153</v>
      </c>
      <c r="E2834" t="s">
        <v>154</v>
      </c>
      <c r="F2834" t="s">
        <v>1850</v>
      </c>
      <c r="G2834" t="s">
        <v>145</v>
      </c>
      <c r="H2834" s="10">
        <v>20</v>
      </c>
      <c r="I2834" t="s">
        <v>24</v>
      </c>
    </row>
    <row r="2835" spans="1:9" x14ac:dyDescent="0.2">
      <c r="A2835" t="s">
        <v>55</v>
      </c>
      <c r="B2835" t="s">
        <v>574</v>
      </c>
      <c r="C2835" t="s">
        <v>117</v>
      </c>
      <c r="D2835" t="s">
        <v>117</v>
      </c>
      <c r="E2835" t="s">
        <v>27</v>
      </c>
      <c r="F2835" t="s">
        <v>27</v>
      </c>
      <c r="G2835" t="s">
        <v>23</v>
      </c>
      <c r="H2835" s="10">
        <v>6</v>
      </c>
      <c r="I2835" t="s">
        <v>24</v>
      </c>
    </row>
    <row r="2836" spans="1:9" x14ac:dyDescent="0.2">
      <c r="A2836" t="s">
        <v>55</v>
      </c>
      <c r="B2836" t="s">
        <v>574</v>
      </c>
      <c r="C2836" t="s">
        <v>118</v>
      </c>
      <c r="D2836" t="s">
        <v>118</v>
      </c>
      <c r="E2836" t="s">
        <v>119</v>
      </c>
      <c r="F2836" t="s">
        <v>1852</v>
      </c>
      <c r="G2836" t="s">
        <v>23</v>
      </c>
      <c r="H2836" s="10">
        <v>10</v>
      </c>
      <c r="I2836" t="s">
        <v>120</v>
      </c>
    </row>
    <row r="2837" spans="1:9" x14ac:dyDescent="0.2">
      <c r="A2837" t="s">
        <v>56</v>
      </c>
      <c r="B2837" t="s">
        <v>574</v>
      </c>
      <c r="C2837" t="s">
        <v>118</v>
      </c>
      <c r="D2837" t="s">
        <v>118</v>
      </c>
      <c r="E2837" t="s">
        <v>119</v>
      </c>
      <c r="F2837" t="s">
        <v>1852</v>
      </c>
      <c r="G2837" t="s">
        <v>23</v>
      </c>
      <c r="H2837" s="10">
        <v>19</v>
      </c>
      <c r="I2837" t="s">
        <v>120</v>
      </c>
    </row>
    <row r="2838" spans="1:9" x14ac:dyDescent="0.2">
      <c r="A2838" t="s">
        <v>56</v>
      </c>
      <c r="B2838" t="s">
        <v>574</v>
      </c>
      <c r="C2838" t="s">
        <v>117</v>
      </c>
      <c r="D2838" t="s">
        <v>117</v>
      </c>
      <c r="E2838" t="s">
        <v>27</v>
      </c>
      <c r="F2838" t="s">
        <v>27</v>
      </c>
      <c r="G2838" t="s">
        <v>23</v>
      </c>
      <c r="H2838" s="10">
        <v>3</v>
      </c>
      <c r="I2838" t="s">
        <v>24</v>
      </c>
    </row>
    <row r="2839" spans="1:9" x14ac:dyDescent="0.2">
      <c r="A2839" t="s">
        <v>56</v>
      </c>
      <c r="B2839" t="s">
        <v>574</v>
      </c>
      <c r="C2839" t="s">
        <v>20</v>
      </c>
      <c r="D2839" t="s">
        <v>20</v>
      </c>
      <c r="F2839" t="s">
        <v>1848</v>
      </c>
      <c r="H2839" s="10">
        <v>2</v>
      </c>
    </row>
    <row r="2840" spans="1:9" x14ac:dyDescent="0.2">
      <c r="A2840" t="s">
        <v>56</v>
      </c>
      <c r="B2840" t="s">
        <v>574</v>
      </c>
      <c r="C2840" t="s">
        <v>153</v>
      </c>
      <c r="D2840" t="s">
        <v>153</v>
      </c>
      <c r="E2840" t="s">
        <v>154</v>
      </c>
      <c r="F2840" t="s">
        <v>1850</v>
      </c>
      <c r="G2840" t="s">
        <v>145</v>
      </c>
      <c r="H2840" s="10">
        <v>9</v>
      </c>
      <c r="I2840" t="s">
        <v>24</v>
      </c>
    </row>
    <row r="2841" spans="1:9" x14ac:dyDescent="0.2">
      <c r="A2841" t="s">
        <v>60</v>
      </c>
      <c r="B2841" t="s">
        <v>574</v>
      </c>
      <c r="C2841" t="s">
        <v>153</v>
      </c>
      <c r="D2841" t="s">
        <v>153</v>
      </c>
      <c r="E2841" t="s">
        <v>154</v>
      </c>
      <c r="F2841" t="s">
        <v>1850</v>
      </c>
      <c r="G2841" t="s">
        <v>145</v>
      </c>
      <c r="H2841" s="10">
        <v>15</v>
      </c>
      <c r="I2841" t="s">
        <v>24</v>
      </c>
    </row>
    <row r="2842" spans="1:9" x14ac:dyDescent="0.2">
      <c r="A2842" t="s">
        <v>60</v>
      </c>
      <c r="B2842" t="s">
        <v>574</v>
      </c>
      <c r="C2842" t="s">
        <v>118</v>
      </c>
      <c r="D2842" t="s">
        <v>118</v>
      </c>
      <c r="E2842" t="s">
        <v>119</v>
      </c>
      <c r="F2842" t="s">
        <v>1852</v>
      </c>
      <c r="G2842" t="s">
        <v>23</v>
      </c>
      <c r="H2842" s="10">
        <v>15</v>
      </c>
      <c r="I2842" t="s">
        <v>120</v>
      </c>
    </row>
    <row r="2843" spans="1:9" x14ac:dyDescent="0.2">
      <c r="A2843" t="s">
        <v>60</v>
      </c>
      <c r="B2843" t="s">
        <v>574</v>
      </c>
      <c r="C2843" t="s">
        <v>46</v>
      </c>
      <c r="D2843" t="s">
        <v>46</v>
      </c>
      <c r="F2843" t="s">
        <v>1848</v>
      </c>
      <c r="H2843" s="10">
        <v>2</v>
      </c>
    </row>
    <row r="2844" spans="1:9" x14ac:dyDescent="0.2">
      <c r="A2844" t="s">
        <v>67</v>
      </c>
      <c r="B2844" t="s">
        <v>574</v>
      </c>
      <c r="C2844" t="s">
        <v>118</v>
      </c>
      <c r="D2844" t="s">
        <v>118</v>
      </c>
      <c r="E2844" t="s">
        <v>119</v>
      </c>
      <c r="F2844" t="s">
        <v>1852</v>
      </c>
      <c r="G2844" t="s">
        <v>23</v>
      </c>
      <c r="H2844" s="10">
        <v>10</v>
      </c>
      <c r="I2844" t="s">
        <v>120</v>
      </c>
    </row>
    <row r="2845" spans="1:9" x14ac:dyDescent="0.2">
      <c r="A2845" t="s">
        <v>67</v>
      </c>
      <c r="B2845" t="s">
        <v>574</v>
      </c>
      <c r="C2845" t="s">
        <v>153</v>
      </c>
      <c r="D2845" t="s">
        <v>153</v>
      </c>
      <c r="E2845" t="s">
        <v>154</v>
      </c>
      <c r="F2845" t="s">
        <v>1850</v>
      </c>
      <c r="G2845" t="s">
        <v>145</v>
      </c>
      <c r="H2845" s="10">
        <v>9</v>
      </c>
      <c r="I2845" t="s">
        <v>24</v>
      </c>
    </row>
    <row r="2846" spans="1:9" x14ac:dyDescent="0.2">
      <c r="A2846" t="s">
        <v>67</v>
      </c>
      <c r="B2846" t="s">
        <v>574</v>
      </c>
      <c r="C2846" t="s">
        <v>254</v>
      </c>
      <c r="D2846" t="s">
        <v>254</v>
      </c>
      <c r="E2846" t="s">
        <v>255</v>
      </c>
      <c r="F2846" t="s">
        <v>1850</v>
      </c>
      <c r="G2846" t="s">
        <v>145</v>
      </c>
      <c r="H2846" s="10">
        <v>9</v>
      </c>
      <c r="I2846" t="s">
        <v>24</v>
      </c>
    </row>
    <row r="2847" spans="1:9" x14ac:dyDescent="0.2">
      <c r="A2847" t="s">
        <v>67</v>
      </c>
      <c r="B2847" t="s">
        <v>574</v>
      </c>
      <c r="C2847" t="s">
        <v>380</v>
      </c>
      <c r="D2847" t="s">
        <v>576</v>
      </c>
      <c r="E2847" t="s">
        <v>577</v>
      </c>
      <c r="F2847" t="s">
        <v>59</v>
      </c>
      <c r="G2847" t="s">
        <v>145</v>
      </c>
      <c r="H2847" s="10">
        <v>4</v>
      </c>
      <c r="I2847" t="s">
        <v>24</v>
      </c>
    </row>
    <row r="2848" spans="1:9" x14ac:dyDescent="0.2">
      <c r="A2848" t="s">
        <v>68</v>
      </c>
      <c r="B2848" t="s">
        <v>574</v>
      </c>
      <c r="C2848" t="s">
        <v>153</v>
      </c>
      <c r="D2848" t="s">
        <v>153</v>
      </c>
      <c r="E2848" t="s">
        <v>154</v>
      </c>
      <c r="F2848" t="s">
        <v>1850</v>
      </c>
      <c r="G2848" t="s">
        <v>145</v>
      </c>
      <c r="H2848" s="10">
        <v>16</v>
      </c>
      <c r="I2848" t="s">
        <v>24</v>
      </c>
    </row>
    <row r="2849" spans="1:9" x14ac:dyDescent="0.2">
      <c r="A2849" t="s">
        <v>68</v>
      </c>
      <c r="B2849" t="s">
        <v>574</v>
      </c>
      <c r="C2849" t="s">
        <v>118</v>
      </c>
      <c r="D2849" t="s">
        <v>118</v>
      </c>
      <c r="E2849" t="s">
        <v>119</v>
      </c>
      <c r="F2849" t="s">
        <v>1852</v>
      </c>
      <c r="G2849" t="s">
        <v>23</v>
      </c>
      <c r="H2849" s="10">
        <v>15</v>
      </c>
      <c r="I2849" t="s">
        <v>120</v>
      </c>
    </row>
    <row r="2850" spans="1:9" x14ac:dyDescent="0.2">
      <c r="A2850" t="s">
        <v>69</v>
      </c>
      <c r="B2850" t="s">
        <v>574</v>
      </c>
      <c r="C2850" t="s">
        <v>17</v>
      </c>
      <c r="D2850" t="s">
        <v>17</v>
      </c>
      <c r="F2850" t="s">
        <v>1847</v>
      </c>
      <c r="H2850" s="10">
        <v>31</v>
      </c>
    </row>
    <row r="2851" spans="1:9" x14ac:dyDescent="0.2">
      <c r="A2851" t="s">
        <v>70</v>
      </c>
      <c r="B2851" t="s">
        <v>574</v>
      </c>
      <c r="C2851" t="s">
        <v>118</v>
      </c>
      <c r="D2851" t="s">
        <v>118</v>
      </c>
      <c r="E2851" t="s">
        <v>119</v>
      </c>
      <c r="F2851" t="s">
        <v>1852</v>
      </c>
      <c r="G2851" t="s">
        <v>23</v>
      </c>
      <c r="H2851" s="10">
        <v>15</v>
      </c>
      <c r="I2851" t="s">
        <v>120</v>
      </c>
    </row>
    <row r="2852" spans="1:9" x14ac:dyDescent="0.2">
      <c r="A2852" t="s">
        <v>70</v>
      </c>
      <c r="B2852" t="s">
        <v>574</v>
      </c>
      <c r="C2852" t="s">
        <v>26</v>
      </c>
      <c r="D2852" t="s">
        <v>26</v>
      </c>
      <c r="E2852" t="s">
        <v>27</v>
      </c>
      <c r="F2852" t="s">
        <v>27</v>
      </c>
      <c r="G2852" t="s">
        <v>23</v>
      </c>
      <c r="H2852" s="10">
        <v>5</v>
      </c>
      <c r="I2852" t="s">
        <v>24</v>
      </c>
    </row>
    <row r="2853" spans="1:9" x14ac:dyDescent="0.2">
      <c r="A2853" t="s">
        <v>70</v>
      </c>
      <c r="B2853" t="s">
        <v>574</v>
      </c>
      <c r="C2853" t="s">
        <v>153</v>
      </c>
      <c r="D2853" t="s">
        <v>153</v>
      </c>
      <c r="E2853" t="s">
        <v>154</v>
      </c>
      <c r="F2853" t="s">
        <v>1850</v>
      </c>
      <c r="G2853" t="s">
        <v>145</v>
      </c>
      <c r="H2853" s="10">
        <v>15</v>
      </c>
      <c r="I2853" t="s">
        <v>24</v>
      </c>
    </row>
    <row r="2854" spans="1:9" x14ac:dyDescent="0.2">
      <c r="A2854" t="s">
        <v>71</v>
      </c>
      <c r="B2854" t="s">
        <v>574</v>
      </c>
      <c r="C2854" t="s">
        <v>153</v>
      </c>
      <c r="D2854" t="s">
        <v>153</v>
      </c>
      <c r="E2854" t="s">
        <v>154</v>
      </c>
      <c r="F2854" t="s">
        <v>1850</v>
      </c>
      <c r="G2854" t="s">
        <v>145</v>
      </c>
      <c r="H2854" s="10">
        <v>12</v>
      </c>
      <c r="I2854" t="s">
        <v>24</v>
      </c>
    </row>
    <row r="2855" spans="1:9" x14ac:dyDescent="0.2">
      <c r="A2855" t="s">
        <v>71</v>
      </c>
      <c r="B2855" t="s">
        <v>574</v>
      </c>
      <c r="C2855" t="s">
        <v>20</v>
      </c>
      <c r="D2855" t="s">
        <v>20</v>
      </c>
      <c r="F2855" t="s">
        <v>1848</v>
      </c>
      <c r="H2855" s="10">
        <v>2</v>
      </c>
    </row>
    <row r="2856" spans="1:9" x14ac:dyDescent="0.2">
      <c r="A2856" t="s">
        <v>71</v>
      </c>
      <c r="B2856" t="s">
        <v>574</v>
      </c>
      <c r="C2856" t="s">
        <v>118</v>
      </c>
      <c r="D2856" t="s">
        <v>118</v>
      </c>
      <c r="E2856" t="s">
        <v>119</v>
      </c>
      <c r="F2856" t="s">
        <v>1852</v>
      </c>
      <c r="G2856" t="s">
        <v>23</v>
      </c>
      <c r="H2856" s="10">
        <v>10</v>
      </c>
      <c r="I2856" t="s">
        <v>120</v>
      </c>
    </row>
    <row r="2857" spans="1:9" x14ac:dyDescent="0.2">
      <c r="A2857" t="s">
        <v>71</v>
      </c>
      <c r="B2857" t="s">
        <v>574</v>
      </c>
      <c r="C2857" t="s">
        <v>380</v>
      </c>
      <c r="D2857" t="s">
        <v>380</v>
      </c>
      <c r="E2857" t="s">
        <v>59</v>
      </c>
      <c r="F2857" t="s">
        <v>59</v>
      </c>
      <c r="G2857" t="s">
        <v>23</v>
      </c>
      <c r="H2857" s="10">
        <v>10</v>
      </c>
      <c r="I2857" t="s">
        <v>24</v>
      </c>
    </row>
    <row r="2858" spans="1:9" x14ac:dyDescent="0.2">
      <c r="A2858" t="s">
        <v>72</v>
      </c>
      <c r="B2858" t="s">
        <v>574</v>
      </c>
      <c r="C2858" t="s">
        <v>153</v>
      </c>
      <c r="D2858" t="s">
        <v>153</v>
      </c>
      <c r="E2858" t="s">
        <v>154</v>
      </c>
      <c r="F2858" t="s">
        <v>1850</v>
      </c>
      <c r="G2858" t="s">
        <v>145</v>
      </c>
      <c r="H2858" s="10">
        <v>25</v>
      </c>
      <c r="I2858" t="s">
        <v>24</v>
      </c>
    </row>
    <row r="2859" spans="1:9" x14ac:dyDescent="0.2">
      <c r="A2859" t="s">
        <v>72</v>
      </c>
      <c r="B2859" t="s">
        <v>574</v>
      </c>
      <c r="C2859" t="s">
        <v>118</v>
      </c>
      <c r="D2859" t="s">
        <v>118</v>
      </c>
      <c r="E2859" t="s">
        <v>119</v>
      </c>
      <c r="F2859" t="s">
        <v>1852</v>
      </c>
      <c r="G2859" t="s">
        <v>23</v>
      </c>
      <c r="H2859" s="10">
        <v>3</v>
      </c>
      <c r="I2859" t="s">
        <v>120</v>
      </c>
    </row>
    <row r="2860" spans="1:9" x14ac:dyDescent="0.2">
      <c r="A2860" t="s">
        <v>74</v>
      </c>
      <c r="B2860" t="s">
        <v>574</v>
      </c>
      <c r="C2860" t="s">
        <v>118</v>
      </c>
      <c r="D2860" t="s">
        <v>118</v>
      </c>
      <c r="E2860" t="s">
        <v>119</v>
      </c>
      <c r="F2860" t="s">
        <v>1852</v>
      </c>
      <c r="G2860" t="s">
        <v>23</v>
      </c>
      <c r="H2860" s="10">
        <v>5</v>
      </c>
      <c r="I2860" t="s">
        <v>120</v>
      </c>
    </row>
    <row r="2861" spans="1:9" x14ac:dyDescent="0.2">
      <c r="A2861" t="s">
        <v>74</v>
      </c>
      <c r="B2861" t="s">
        <v>574</v>
      </c>
      <c r="C2861" t="s">
        <v>153</v>
      </c>
      <c r="D2861" t="s">
        <v>153</v>
      </c>
      <c r="E2861" t="s">
        <v>154</v>
      </c>
      <c r="F2861" t="s">
        <v>1850</v>
      </c>
      <c r="G2861" t="s">
        <v>145</v>
      </c>
      <c r="H2861" s="10">
        <v>12</v>
      </c>
      <c r="I2861" t="s">
        <v>24</v>
      </c>
    </row>
    <row r="2862" spans="1:9" x14ac:dyDescent="0.2">
      <c r="A2862" t="s">
        <v>74</v>
      </c>
      <c r="B2862" t="s">
        <v>574</v>
      </c>
      <c r="C2862" t="s">
        <v>26</v>
      </c>
      <c r="D2862" t="s">
        <v>26</v>
      </c>
      <c r="E2862" t="s">
        <v>27</v>
      </c>
      <c r="F2862" t="s">
        <v>27</v>
      </c>
      <c r="G2862" t="s">
        <v>23</v>
      </c>
      <c r="H2862" s="10">
        <v>8</v>
      </c>
      <c r="I2862" t="s">
        <v>24</v>
      </c>
    </row>
    <row r="2863" spans="1:9" x14ac:dyDescent="0.2">
      <c r="A2863" t="s">
        <v>75</v>
      </c>
      <c r="B2863" t="s">
        <v>574</v>
      </c>
      <c r="C2863" t="s">
        <v>118</v>
      </c>
      <c r="D2863" t="s">
        <v>118</v>
      </c>
      <c r="E2863" t="s">
        <v>119</v>
      </c>
      <c r="F2863" t="s">
        <v>1852</v>
      </c>
      <c r="G2863" t="s">
        <v>23</v>
      </c>
      <c r="H2863" s="10">
        <v>6</v>
      </c>
      <c r="I2863" t="s">
        <v>120</v>
      </c>
    </row>
    <row r="2864" spans="1:9" x14ac:dyDescent="0.2">
      <c r="A2864" t="s">
        <v>75</v>
      </c>
      <c r="B2864" t="s">
        <v>574</v>
      </c>
      <c r="C2864" t="s">
        <v>153</v>
      </c>
      <c r="D2864" t="s">
        <v>153</v>
      </c>
      <c r="E2864" t="s">
        <v>154</v>
      </c>
      <c r="F2864" t="s">
        <v>1850</v>
      </c>
      <c r="G2864" t="s">
        <v>145</v>
      </c>
      <c r="H2864" s="10">
        <v>15</v>
      </c>
      <c r="I2864" t="s">
        <v>24</v>
      </c>
    </row>
    <row r="2865" spans="1:9" x14ac:dyDescent="0.2">
      <c r="A2865" t="s">
        <v>75</v>
      </c>
      <c r="B2865" t="s">
        <v>574</v>
      </c>
      <c r="C2865" t="s">
        <v>46</v>
      </c>
      <c r="D2865" t="s">
        <v>46</v>
      </c>
      <c r="F2865" t="s">
        <v>1848</v>
      </c>
      <c r="H2865" s="10">
        <v>3</v>
      </c>
    </row>
    <row r="2866" spans="1:9" x14ac:dyDescent="0.2">
      <c r="A2866" t="s">
        <v>76</v>
      </c>
      <c r="B2866" t="s">
        <v>574</v>
      </c>
      <c r="C2866" t="s">
        <v>17</v>
      </c>
      <c r="D2866" t="s">
        <v>17</v>
      </c>
      <c r="F2866" t="s">
        <v>1847</v>
      </c>
      <c r="H2866" s="10">
        <v>7.75</v>
      </c>
    </row>
    <row r="2867" spans="1:9" x14ac:dyDescent="0.2">
      <c r="A2867" t="s">
        <v>76</v>
      </c>
      <c r="B2867" t="s">
        <v>574</v>
      </c>
      <c r="C2867" t="s">
        <v>19</v>
      </c>
      <c r="D2867" t="s">
        <v>19</v>
      </c>
      <c r="F2867" t="s">
        <v>1848</v>
      </c>
      <c r="H2867" s="10">
        <v>3</v>
      </c>
    </row>
    <row r="2868" spans="1:9" x14ac:dyDescent="0.2">
      <c r="A2868" t="s">
        <v>76</v>
      </c>
      <c r="B2868" t="s">
        <v>574</v>
      </c>
      <c r="C2868" t="s">
        <v>118</v>
      </c>
      <c r="D2868" t="s">
        <v>118</v>
      </c>
      <c r="E2868" t="s">
        <v>119</v>
      </c>
      <c r="F2868" t="s">
        <v>1852</v>
      </c>
      <c r="G2868" t="s">
        <v>23</v>
      </c>
      <c r="H2868" s="10">
        <v>6</v>
      </c>
      <c r="I2868" t="s">
        <v>120</v>
      </c>
    </row>
    <row r="2869" spans="1:9" x14ac:dyDescent="0.2">
      <c r="A2869" t="s">
        <v>76</v>
      </c>
      <c r="B2869" t="s">
        <v>574</v>
      </c>
      <c r="C2869" t="s">
        <v>46</v>
      </c>
      <c r="D2869" t="s">
        <v>46</v>
      </c>
      <c r="F2869" t="s">
        <v>1848</v>
      </c>
      <c r="H2869" s="10">
        <v>2</v>
      </c>
    </row>
    <row r="2870" spans="1:9" x14ac:dyDescent="0.2">
      <c r="A2870" t="s">
        <v>76</v>
      </c>
      <c r="B2870" t="s">
        <v>574</v>
      </c>
      <c r="C2870" t="s">
        <v>153</v>
      </c>
      <c r="D2870" t="s">
        <v>153</v>
      </c>
      <c r="E2870" t="s">
        <v>154</v>
      </c>
      <c r="F2870" t="s">
        <v>1850</v>
      </c>
      <c r="G2870" t="s">
        <v>145</v>
      </c>
      <c r="H2870" s="10">
        <v>5</v>
      </c>
      <c r="I2870" t="s">
        <v>24</v>
      </c>
    </row>
    <row r="2871" spans="1:9" x14ac:dyDescent="0.2">
      <c r="A2871" t="s">
        <v>77</v>
      </c>
      <c r="B2871" t="s">
        <v>574</v>
      </c>
      <c r="C2871" t="s">
        <v>17</v>
      </c>
      <c r="D2871" t="s">
        <v>17</v>
      </c>
      <c r="F2871" t="s">
        <v>1847</v>
      </c>
      <c r="H2871" s="10">
        <v>7.75</v>
      </c>
    </row>
    <row r="2872" spans="1:9" x14ac:dyDescent="0.2">
      <c r="A2872" t="s">
        <v>77</v>
      </c>
      <c r="B2872" t="s">
        <v>574</v>
      </c>
      <c r="C2872" t="s">
        <v>153</v>
      </c>
      <c r="D2872" t="s">
        <v>153</v>
      </c>
      <c r="E2872" t="s">
        <v>154</v>
      </c>
      <c r="F2872" t="s">
        <v>1850</v>
      </c>
      <c r="G2872" t="s">
        <v>145</v>
      </c>
      <c r="H2872" s="10">
        <v>8</v>
      </c>
      <c r="I2872" t="s">
        <v>24</v>
      </c>
    </row>
    <row r="2873" spans="1:9" x14ac:dyDescent="0.2">
      <c r="A2873" t="s">
        <v>77</v>
      </c>
      <c r="B2873" t="s">
        <v>574</v>
      </c>
      <c r="C2873" t="s">
        <v>20</v>
      </c>
      <c r="D2873" t="s">
        <v>20</v>
      </c>
      <c r="F2873" t="s">
        <v>1848</v>
      </c>
      <c r="H2873" s="10">
        <v>4</v>
      </c>
    </row>
    <row r="2874" spans="1:9" x14ac:dyDescent="0.2">
      <c r="A2874" t="s">
        <v>77</v>
      </c>
      <c r="B2874" t="s">
        <v>574</v>
      </c>
      <c r="C2874" t="s">
        <v>18</v>
      </c>
      <c r="D2874" t="s">
        <v>18</v>
      </c>
      <c r="F2874" t="s">
        <v>1848</v>
      </c>
      <c r="H2874" s="10">
        <v>4</v>
      </c>
    </row>
    <row r="2875" spans="1:9" x14ac:dyDescent="0.2">
      <c r="A2875" t="s">
        <v>78</v>
      </c>
      <c r="B2875" t="s">
        <v>574</v>
      </c>
      <c r="C2875" t="s">
        <v>254</v>
      </c>
      <c r="D2875" t="s">
        <v>148</v>
      </c>
      <c r="E2875" t="s">
        <v>149</v>
      </c>
      <c r="F2875" t="s">
        <v>1850</v>
      </c>
      <c r="G2875" t="s">
        <v>145</v>
      </c>
      <c r="H2875" s="10">
        <v>4</v>
      </c>
    </row>
    <row r="2876" spans="1:9" x14ac:dyDescent="0.2">
      <c r="A2876" t="s">
        <v>78</v>
      </c>
      <c r="B2876" t="s">
        <v>574</v>
      </c>
      <c r="C2876" t="s">
        <v>153</v>
      </c>
      <c r="D2876" t="s">
        <v>153</v>
      </c>
      <c r="E2876" t="s">
        <v>154</v>
      </c>
      <c r="F2876" t="s">
        <v>1850</v>
      </c>
      <c r="G2876" t="s">
        <v>145</v>
      </c>
      <c r="H2876" s="10">
        <v>10</v>
      </c>
      <c r="I2876" t="s">
        <v>24</v>
      </c>
    </row>
    <row r="2877" spans="1:9" x14ac:dyDescent="0.2">
      <c r="A2877" t="s">
        <v>78</v>
      </c>
      <c r="B2877" t="s">
        <v>574</v>
      </c>
      <c r="C2877" t="s">
        <v>46</v>
      </c>
      <c r="D2877" t="s">
        <v>46</v>
      </c>
      <c r="F2877" t="s">
        <v>1848</v>
      </c>
      <c r="H2877" s="10">
        <v>2</v>
      </c>
    </row>
    <row r="2878" spans="1:9" x14ac:dyDescent="0.2">
      <c r="A2878" t="s">
        <v>78</v>
      </c>
      <c r="B2878" t="s">
        <v>574</v>
      </c>
      <c r="C2878" t="s">
        <v>118</v>
      </c>
      <c r="D2878" t="s">
        <v>118</v>
      </c>
      <c r="E2878" t="s">
        <v>119</v>
      </c>
      <c r="F2878" t="s">
        <v>1852</v>
      </c>
      <c r="G2878" t="s">
        <v>23</v>
      </c>
      <c r="H2878" s="10">
        <v>16</v>
      </c>
      <c r="I2878" t="s">
        <v>120</v>
      </c>
    </row>
    <row r="2879" spans="1:9" x14ac:dyDescent="0.2">
      <c r="A2879" t="s">
        <v>80</v>
      </c>
      <c r="B2879" t="s">
        <v>574</v>
      </c>
      <c r="C2879" t="s">
        <v>118</v>
      </c>
      <c r="D2879" t="s">
        <v>118</v>
      </c>
      <c r="E2879" t="s">
        <v>119</v>
      </c>
      <c r="F2879" t="s">
        <v>1852</v>
      </c>
      <c r="G2879" t="s">
        <v>23</v>
      </c>
      <c r="H2879" s="10">
        <v>16</v>
      </c>
      <c r="I2879" t="s">
        <v>120</v>
      </c>
    </row>
    <row r="2880" spans="1:9" x14ac:dyDescent="0.2">
      <c r="A2880" t="s">
        <v>80</v>
      </c>
      <c r="B2880" t="s">
        <v>574</v>
      </c>
      <c r="C2880" t="s">
        <v>153</v>
      </c>
      <c r="D2880" t="s">
        <v>153</v>
      </c>
      <c r="E2880" t="s">
        <v>154</v>
      </c>
      <c r="F2880" t="s">
        <v>1850</v>
      </c>
      <c r="G2880" t="s">
        <v>145</v>
      </c>
      <c r="H2880" s="10">
        <v>10</v>
      </c>
      <c r="I2880" t="s">
        <v>24</v>
      </c>
    </row>
    <row r="2881" spans="1:9" x14ac:dyDescent="0.2">
      <c r="A2881" t="s">
        <v>80</v>
      </c>
      <c r="B2881" t="s">
        <v>574</v>
      </c>
      <c r="C2881" t="s">
        <v>254</v>
      </c>
      <c r="D2881" t="s">
        <v>150</v>
      </c>
      <c r="E2881" t="s">
        <v>151</v>
      </c>
      <c r="F2881" t="s">
        <v>1850</v>
      </c>
      <c r="G2881" t="s">
        <v>145</v>
      </c>
      <c r="H2881" s="10">
        <v>5</v>
      </c>
    </row>
    <row r="2882" spans="1:9" x14ac:dyDescent="0.2">
      <c r="A2882" t="s">
        <v>81</v>
      </c>
      <c r="B2882" t="s">
        <v>574</v>
      </c>
      <c r="C2882" t="s">
        <v>153</v>
      </c>
      <c r="D2882" t="s">
        <v>153</v>
      </c>
      <c r="E2882" t="s">
        <v>154</v>
      </c>
      <c r="F2882" t="s">
        <v>1850</v>
      </c>
      <c r="G2882" t="s">
        <v>145</v>
      </c>
      <c r="H2882" s="10">
        <v>12</v>
      </c>
      <c r="I2882" t="s">
        <v>24</v>
      </c>
    </row>
    <row r="2883" spans="1:9" x14ac:dyDescent="0.2">
      <c r="A2883" t="s">
        <v>81</v>
      </c>
      <c r="B2883" t="s">
        <v>574</v>
      </c>
      <c r="C2883" t="s">
        <v>118</v>
      </c>
      <c r="D2883" t="s">
        <v>118</v>
      </c>
      <c r="E2883" t="s">
        <v>119</v>
      </c>
      <c r="F2883" t="s">
        <v>1852</v>
      </c>
      <c r="G2883" t="s">
        <v>23</v>
      </c>
      <c r="H2883" s="10">
        <v>15</v>
      </c>
      <c r="I2883" t="s">
        <v>120</v>
      </c>
    </row>
    <row r="2884" spans="1:9" x14ac:dyDescent="0.2">
      <c r="A2884" t="s">
        <v>81</v>
      </c>
      <c r="B2884" t="s">
        <v>574</v>
      </c>
      <c r="C2884" t="s">
        <v>46</v>
      </c>
      <c r="D2884" t="s">
        <v>46</v>
      </c>
      <c r="F2884" t="s">
        <v>1848</v>
      </c>
      <c r="H2884" s="10">
        <v>2</v>
      </c>
    </row>
    <row r="2885" spans="1:9" x14ac:dyDescent="0.2">
      <c r="A2885" t="s">
        <v>81</v>
      </c>
      <c r="B2885" t="s">
        <v>574</v>
      </c>
      <c r="C2885" t="s">
        <v>18</v>
      </c>
      <c r="D2885" t="s">
        <v>18</v>
      </c>
      <c r="F2885" t="s">
        <v>1848</v>
      </c>
      <c r="H2885" s="10">
        <v>2</v>
      </c>
    </row>
    <row r="2886" spans="1:9" x14ac:dyDescent="0.2">
      <c r="A2886" t="s">
        <v>82</v>
      </c>
      <c r="B2886" t="s">
        <v>574</v>
      </c>
      <c r="C2886" t="s">
        <v>20</v>
      </c>
      <c r="D2886" t="s">
        <v>20</v>
      </c>
      <c r="F2886" t="s">
        <v>1848</v>
      </c>
      <c r="H2886" s="10">
        <v>10</v>
      </c>
    </row>
    <row r="2887" spans="1:9" x14ac:dyDescent="0.2">
      <c r="A2887" t="s">
        <v>82</v>
      </c>
      <c r="B2887" t="s">
        <v>574</v>
      </c>
      <c r="C2887" t="s">
        <v>153</v>
      </c>
      <c r="D2887" t="s">
        <v>153</v>
      </c>
      <c r="E2887" t="s">
        <v>154</v>
      </c>
      <c r="F2887" t="s">
        <v>1850</v>
      </c>
      <c r="G2887" t="s">
        <v>145</v>
      </c>
      <c r="H2887" s="10">
        <v>8</v>
      </c>
      <c r="I2887" t="s">
        <v>24</v>
      </c>
    </row>
    <row r="2888" spans="1:9" x14ac:dyDescent="0.2">
      <c r="A2888" t="s">
        <v>82</v>
      </c>
      <c r="B2888" t="s">
        <v>574</v>
      </c>
      <c r="C2888" t="s">
        <v>17</v>
      </c>
      <c r="D2888" t="s">
        <v>17</v>
      </c>
      <c r="F2888" t="s">
        <v>1847</v>
      </c>
      <c r="H2888" s="10">
        <v>4</v>
      </c>
    </row>
    <row r="2889" spans="1:9" x14ac:dyDescent="0.2">
      <c r="A2889" t="s">
        <v>82</v>
      </c>
      <c r="B2889" t="s">
        <v>574</v>
      </c>
      <c r="C2889" t="s">
        <v>118</v>
      </c>
      <c r="D2889" t="s">
        <v>118</v>
      </c>
      <c r="E2889" t="s">
        <v>119</v>
      </c>
      <c r="F2889" t="s">
        <v>1852</v>
      </c>
      <c r="G2889" t="s">
        <v>23</v>
      </c>
      <c r="H2889" s="10">
        <v>10</v>
      </c>
      <c r="I2889" t="s">
        <v>120</v>
      </c>
    </row>
    <row r="2890" spans="1:9" x14ac:dyDescent="0.2">
      <c r="A2890" t="s">
        <v>83</v>
      </c>
      <c r="B2890" t="s">
        <v>574</v>
      </c>
      <c r="C2890" t="s">
        <v>118</v>
      </c>
      <c r="D2890" t="s">
        <v>118</v>
      </c>
      <c r="E2890" t="s">
        <v>119</v>
      </c>
      <c r="F2890" t="s">
        <v>1852</v>
      </c>
      <c r="G2890" t="s">
        <v>23</v>
      </c>
      <c r="H2890" s="10">
        <v>18</v>
      </c>
      <c r="I2890" t="s">
        <v>120</v>
      </c>
    </row>
    <row r="2891" spans="1:9" x14ac:dyDescent="0.2">
      <c r="A2891" t="s">
        <v>83</v>
      </c>
      <c r="B2891" t="s">
        <v>574</v>
      </c>
      <c r="C2891" t="s">
        <v>79</v>
      </c>
      <c r="D2891" t="s">
        <v>79</v>
      </c>
      <c r="F2891" t="s">
        <v>1848</v>
      </c>
      <c r="H2891" s="10">
        <v>8</v>
      </c>
    </row>
    <row r="2892" spans="1:9" x14ac:dyDescent="0.2">
      <c r="A2892" t="s">
        <v>83</v>
      </c>
      <c r="B2892" t="s">
        <v>574</v>
      </c>
      <c r="C2892" t="s">
        <v>153</v>
      </c>
      <c r="D2892" t="s">
        <v>153</v>
      </c>
      <c r="E2892" t="s">
        <v>154</v>
      </c>
      <c r="F2892" t="s">
        <v>1850</v>
      </c>
      <c r="G2892" t="s">
        <v>145</v>
      </c>
      <c r="H2892" s="10">
        <v>6</v>
      </c>
      <c r="I2892" t="s">
        <v>24</v>
      </c>
    </row>
    <row r="2893" spans="1:9" x14ac:dyDescent="0.2">
      <c r="A2893" t="s">
        <v>84</v>
      </c>
      <c r="B2893" t="s">
        <v>574</v>
      </c>
      <c r="C2893" t="s">
        <v>153</v>
      </c>
      <c r="D2893" t="s">
        <v>153</v>
      </c>
      <c r="E2893" t="s">
        <v>154</v>
      </c>
      <c r="F2893" t="s">
        <v>1850</v>
      </c>
      <c r="G2893" t="s">
        <v>145</v>
      </c>
      <c r="H2893" s="10">
        <v>6</v>
      </c>
      <c r="I2893" t="s">
        <v>24</v>
      </c>
    </row>
    <row r="2894" spans="1:9" x14ac:dyDescent="0.2">
      <c r="A2894" t="s">
        <v>84</v>
      </c>
      <c r="B2894" t="s">
        <v>574</v>
      </c>
      <c r="C2894" t="s">
        <v>254</v>
      </c>
      <c r="D2894" t="s">
        <v>254</v>
      </c>
      <c r="E2894" t="s">
        <v>255</v>
      </c>
      <c r="F2894" t="s">
        <v>1850</v>
      </c>
      <c r="G2894" t="s">
        <v>145</v>
      </c>
      <c r="H2894" s="10">
        <v>2</v>
      </c>
      <c r="I2894" t="s">
        <v>24</v>
      </c>
    </row>
    <row r="2895" spans="1:9" x14ac:dyDescent="0.2">
      <c r="A2895" t="s">
        <v>84</v>
      </c>
      <c r="B2895" t="s">
        <v>574</v>
      </c>
      <c r="C2895" t="s">
        <v>118</v>
      </c>
      <c r="D2895" t="s">
        <v>118</v>
      </c>
      <c r="E2895" t="s">
        <v>119</v>
      </c>
      <c r="F2895" t="s">
        <v>1852</v>
      </c>
      <c r="G2895" t="s">
        <v>23</v>
      </c>
      <c r="H2895" s="10">
        <v>10</v>
      </c>
      <c r="I2895" t="s">
        <v>120</v>
      </c>
    </row>
    <row r="2896" spans="1:9" x14ac:dyDescent="0.2">
      <c r="A2896" t="s">
        <v>84</v>
      </c>
      <c r="B2896" t="s">
        <v>574</v>
      </c>
      <c r="C2896" t="s">
        <v>17</v>
      </c>
      <c r="D2896" t="s">
        <v>17</v>
      </c>
      <c r="F2896" t="s">
        <v>1847</v>
      </c>
      <c r="H2896" s="10">
        <v>7.75</v>
      </c>
    </row>
    <row r="2897" spans="1:11" x14ac:dyDescent="0.2">
      <c r="A2897" t="s">
        <v>85</v>
      </c>
      <c r="B2897" t="s">
        <v>574</v>
      </c>
      <c r="C2897" t="s">
        <v>17</v>
      </c>
      <c r="D2897" t="s">
        <v>17</v>
      </c>
      <c r="F2897" t="s">
        <v>1847</v>
      </c>
      <c r="H2897" s="10">
        <v>31</v>
      </c>
    </row>
    <row r="2898" spans="1:11" x14ac:dyDescent="0.2">
      <c r="A2898" t="s">
        <v>86</v>
      </c>
      <c r="B2898" t="s">
        <v>574</v>
      </c>
      <c r="C2898" t="s">
        <v>17</v>
      </c>
      <c r="D2898" t="s">
        <v>17</v>
      </c>
      <c r="F2898" t="s">
        <v>1847</v>
      </c>
      <c r="H2898" s="10">
        <v>31</v>
      </c>
    </row>
    <row r="2899" spans="1:11" x14ac:dyDescent="0.2">
      <c r="A2899" t="s">
        <v>87</v>
      </c>
      <c r="B2899" t="s">
        <v>574</v>
      </c>
      <c r="C2899" t="s">
        <v>17</v>
      </c>
      <c r="D2899" t="s">
        <v>17</v>
      </c>
      <c r="F2899" t="s">
        <v>1847</v>
      </c>
      <c r="H2899" s="10">
        <v>31</v>
      </c>
    </row>
    <row r="2900" spans="1:11" x14ac:dyDescent="0.2">
      <c r="A2900" t="s">
        <v>88</v>
      </c>
      <c r="B2900" t="s">
        <v>574</v>
      </c>
      <c r="C2900" t="s">
        <v>18</v>
      </c>
      <c r="D2900" t="s">
        <v>18</v>
      </c>
      <c r="F2900" t="s">
        <v>1848</v>
      </c>
      <c r="H2900" s="10">
        <v>4</v>
      </c>
    </row>
    <row r="2901" spans="1:11" x14ac:dyDescent="0.2">
      <c r="A2901" t="s">
        <v>88</v>
      </c>
      <c r="B2901" t="s">
        <v>574</v>
      </c>
      <c r="C2901" t="s">
        <v>118</v>
      </c>
      <c r="D2901" t="s">
        <v>118</v>
      </c>
      <c r="E2901" t="s">
        <v>119</v>
      </c>
      <c r="F2901" t="s">
        <v>1852</v>
      </c>
      <c r="G2901" t="s">
        <v>23</v>
      </c>
      <c r="H2901" s="10">
        <v>15</v>
      </c>
      <c r="I2901" t="s">
        <v>120</v>
      </c>
    </row>
    <row r="2902" spans="1:11" x14ac:dyDescent="0.2">
      <c r="A2902" t="s">
        <v>88</v>
      </c>
      <c r="B2902" t="s">
        <v>574</v>
      </c>
      <c r="C2902" t="s">
        <v>20</v>
      </c>
      <c r="D2902" t="s">
        <v>20</v>
      </c>
      <c r="F2902" t="s">
        <v>1848</v>
      </c>
      <c r="H2902" s="10">
        <v>3</v>
      </c>
    </row>
    <row r="2903" spans="1:11" x14ac:dyDescent="0.2">
      <c r="A2903" t="s">
        <v>88</v>
      </c>
      <c r="B2903" t="s">
        <v>574</v>
      </c>
      <c r="C2903" t="s">
        <v>153</v>
      </c>
      <c r="D2903" t="s">
        <v>153</v>
      </c>
      <c r="E2903" t="s">
        <v>154</v>
      </c>
      <c r="F2903" t="s">
        <v>1850</v>
      </c>
      <c r="G2903" t="s">
        <v>145</v>
      </c>
      <c r="H2903" s="10">
        <v>10</v>
      </c>
      <c r="I2903" t="s">
        <v>24</v>
      </c>
    </row>
    <row r="2904" spans="1:11" x14ac:dyDescent="0.2">
      <c r="A2904" t="s">
        <v>89</v>
      </c>
      <c r="B2904" t="s">
        <v>574</v>
      </c>
      <c r="C2904" t="s">
        <v>17</v>
      </c>
      <c r="D2904" t="s">
        <v>17</v>
      </c>
      <c r="F2904" t="s">
        <v>1847</v>
      </c>
      <c r="H2904" s="10">
        <v>31</v>
      </c>
    </row>
    <row r="2905" spans="1:11" x14ac:dyDescent="0.2">
      <c r="A2905" t="s">
        <v>90</v>
      </c>
      <c r="B2905" t="s">
        <v>574</v>
      </c>
      <c r="C2905" t="s">
        <v>118</v>
      </c>
      <c r="D2905" t="s">
        <v>118</v>
      </c>
      <c r="E2905" t="s">
        <v>119</v>
      </c>
      <c r="F2905" t="s">
        <v>1852</v>
      </c>
      <c r="G2905" t="s">
        <v>23</v>
      </c>
      <c r="H2905" s="10">
        <v>20</v>
      </c>
      <c r="I2905" t="s">
        <v>120</v>
      </c>
    </row>
    <row r="2906" spans="1:11" x14ac:dyDescent="0.2">
      <c r="A2906" t="s">
        <v>90</v>
      </c>
      <c r="B2906" t="s">
        <v>574</v>
      </c>
      <c r="C2906" t="s">
        <v>153</v>
      </c>
      <c r="D2906" t="s">
        <v>153</v>
      </c>
      <c r="E2906" t="s">
        <v>154</v>
      </c>
      <c r="F2906" t="s">
        <v>1850</v>
      </c>
      <c r="G2906" t="s">
        <v>145</v>
      </c>
      <c r="H2906" s="10">
        <v>10</v>
      </c>
      <c r="I2906" t="s">
        <v>24</v>
      </c>
    </row>
    <row r="2907" spans="1:11" x14ac:dyDescent="0.2">
      <c r="A2907" t="s">
        <v>90</v>
      </c>
      <c r="B2907" t="s">
        <v>574</v>
      </c>
      <c r="C2907" t="s">
        <v>20</v>
      </c>
      <c r="D2907" t="s">
        <v>20</v>
      </c>
      <c r="F2907" t="s">
        <v>1848</v>
      </c>
      <c r="H2907" s="10">
        <v>2</v>
      </c>
    </row>
    <row r="2908" spans="1:11" x14ac:dyDescent="0.2">
      <c r="A2908" t="s">
        <v>91</v>
      </c>
      <c r="B2908" t="s">
        <v>574</v>
      </c>
      <c r="C2908" t="s">
        <v>20</v>
      </c>
      <c r="D2908" t="s">
        <v>20</v>
      </c>
      <c r="F2908" t="s">
        <v>1848</v>
      </c>
      <c r="H2908" s="10">
        <v>4</v>
      </c>
      <c r="K2908" t="s">
        <v>578</v>
      </c>
    </row>
    <row r="2909" spans="1:11" x14ac:dyDescent="0.2">
      <c r="A2909" t="s">
        <v>91</v>
      </c>
      <c r="B2909" t="s">
        <v>574</v>
      </c>
      <c r="C2909" t="s">
        <v>20</v>
      </c>
      <c r="D2909" t="s">
        <v>20</v>
      </c>
      <c r="F2909" t="s">
        <v>1848</v>
      </c>
      <c r="H2909" s="10">
        <v>1</v>
      </c>
      <c r="K2909" t="s">
        <v>579</v>
      </c>
    </row>
    <row r="2910" spans="1:11" x14ac:dyDescent="0.2">
      <c r="A2910" t="s">
        <v>91</v>
      </c>
      <c r="B2910" t="s">
        <v>574</v>
      </c>
      <c r="C2910" t="s">
        <v>79</v>
      </c>
      <c r="D2910" t="s">
        <v>79</v>
      </c>
      <c r="F2910" t="s">
        <v>1848</v>
      </c>
      <c r="H2910" s="10">
        <v>1</v>
      </c>
      <c r="K2910" t="s">
        <v>580</v>
      </c>
    </row>
    <row r="2911" spans="1:11" x14ac:dyDescent="0.2">
      <c r="A2911" t="s">
        <v>91</v>
      </c>
      <c r="B2911" t="s">
        <v>574</v>
      </c>
      <c r="C2911" t="s">
        <v>153</v>
      </c>
      <c r="D2911" t="s">
        <v>153</v>
      </c>
      <c r="E2911" t="s">
        <v>154</v>
      </c>
      <c r="F2911" t="s">
        <v>1850</v>
      </c>
      <c r="G2911" t="s">
        <v>145</v>
      </c>
      <c r="H2911" s="10">
        <v>23</v>
      </c>
      <c r="I2911" t="s">
        <v>24</v>
      </c>
    </row>
    <row r="2912" spans="1:11" x14ac:dyDescent="0.2">
      <c r="A2912" t="s">
        <v>91</v>
      </c>
      <c r="B2912" t="s">
        <v>574</v>
      </c>
      <c r="C2912" t="s">
        <v>118</v>
      </c>
      <c r="D2912" t="s">
        <v>118</v>
      </c>
      <c r="E2912" t="s">
        <v>119</v>
      </c>
      <c r="F2912" t="s">
        <v>1852</v>
      </c>
      <c r="G2912" t="s">
        <v>23</v>
      </c>
      <c r="H2912" s="10">
        <v>10</v>
      </c>
      <c r="I2912" t="s">
        <v>120</v>
      </c>
    </row>
    <row r="2913" spans="1:11" x14ac:dyDescent="0.2">
      <c r="A2913" t="s">
        <v>91</v>
      </c>
      <c r="B2913" t="s">
        <v>574</v>
      </c>
      <c r="C2913" t="s">
        <v>117</v>
      </c>
      <c r="D2913" t="s">
        <v>117</v>
      </c>
      <c r="E2913" t="s">
        <v>27</v>
      </c>
      <c r="F2913" t="s">
        <v>27</v>
      </c>
      <c r="G2913" t="s">
        <v>23</v>
      </c>
      <c r="H2913" s="10">
        <v>1.5</v>
      </c>
      <c r="I2913" t="s">
        <v>24</v>
      </c>
    </row>
    <row r="2914" spans="1:11" x14ac:dyDescent="0.2">
      <c r="A2914" t="s">
        <v>93</v>
      </c>
      <c r="B2914" t="s">
        <v>574</v>
      </c>
      <c r="C2914" t="s">
        <v>153</v>
      </c>
      <c r="D2914" t="s">
        <v>153</v>
      </c>
      <c r="E2914" t="s">
        <v>154</v>
      </c>
      <c r="F2914" t="s">
        <v>1850</v>
      </c>
      <c r="G2914" t="s">
        <v>145</v>
      </c>
      <c r="H2914" s="10">
        <v>19</v>
      </c>
      <c r="I2914" t="s">
        <v>24</v>
      </c>
    </row>
    <row r="2915" spans="1:11" x14ac:dyDescent="0.2">
      <c r="A2915" t="s">
        <v>93</v>
      </c>
      <c r="B2915" t="s">
        <v>574</v>
      </c>
      <c r="C2915" t="s">
        <v>118</v>
      </c>
      <c r="D2915" t="s">
        <v>118</v>
      </c>
      <c r="E2915" t="s">
        <v>119</v>
      </c>
      <c r="F2915" t="s">
        <v>1852</v>
      </c>
      <c r="G2915" t="s">
        <v>23</v>
      </c>
      <c r="H2915" s="10">
        <v>10</v>
      </c>
      <c r="I2915" t="s">
        <v>120</v>
      </c>
    </row>
    <row r="2916" spans="1:11" x14ac:dyDescent="0.2">
      <c r="A2916" t="s">
        <v>93</v>
      </c>
      <c r="B2916" t="s">
        <v>574</v>
      </c>
      <c r="C2916" t="s">
        <v>254</v>
      </c>
      <c r="D2916" t="s">
        <v>254</v>
      </c>
      <c r="E2916" t="s">
        <v>255</v>
      </c>
      <c r="F2916" t="s">
        <v>1850</v>
      </c>
      <c r="G2916" t="s">
        <v>145</v>
      </c>
      <c r="H2916" s="10">
        <v>2</v>
      </c>
      <c r="I2916" t="s">
        <v>24</v>
      </c>
    </row>
    <row r="2917" spans="1:11" x14ac:dyDescent="0.2">
      <c r="A2917" t="s">
        <v>93</v>
      </c>
      <c r="B2917" t="s">
        <v>574</v>
      </c>
      <c r="C2917" t="s">
        <v>46</v>
      </c>
      <c r="D2917" t="s">
        <v>46</v>
      </c>
      <c r="F2917" t="s">
        <v>1848</v>
      </c>
      <c r="H2917" s="10">
        <v>1</v>
      </c>
    </row>
    <row r="2918" spans="1:11" x14ac:dyDescent="0.2">
      <c r="A2918" t="s">
        <v>93</v>
      </c>
      <c r="B2918" t="s">
        <v>574</v>
      </c>
      <c r="C2918" t="s">
        <v>122</v>
      </c>
      <c r="D2918" t="s">
        <v>122</v>
      </c>
      <c r="E2918" t="s">
        <v>27</v>
      </c>
      <c r="F2918" t="s">
        <v>27</v>
      </c>
      <c r="G2918" t="s">
        <v>23</v>
      </c>
      <c r="H2918" s="10">
        <v>2</v>
      </c>
      <c r="I2918" t="s">
        <v>24</v>
      </c>
    </row>
    <row r="2919" spans="1:11" x14ac:dyDescent="0.2">
      <c r="A2919" t="s">
        <v>93</v>
      </c>
      <c r="B2919" t="s">
        <v>574</v>
      </c>
      <c r="C2919" t="s">
        <v>208</v>
      </c>
      <c r="D2919" t="s">
        <v>208</v>
      </c>
      <c r="E2919" t="s">
        <v>27</v>
      </c>
      <c r="F2919" t="s">
        <v>27</v>
      </c>
      <c r="G2919" t="s">
        <v>23</v>
      </c>
      <c r="H2919" s="10">
        <v>1</v>
      </c>
      <c r="I2919" t="s">
        <v>24</v>
      </c>
    </row>
    <row r="2920" spans="1:11" x14ac:dyDescent="0.2">
      <c r="A2920" t="s">
        <v>93</v>
      </c>
      <c r="B2920" t="s">
        <v>574</v>
      </c>
      <c r="C2920" t="s">
        <v>20</v>
      </c>
      <c r="D2920" t="s">
        <v>20</v>
      </c>
      <c r="F2920" t="s">
        <v>1848</v>
      </c>
      <c r="H2920" s="10">
        <v>2.5</v>
      </c>
    </row>
    <row r="2921" spans="1:11" x14ac:dyDescent="0.2">
      <c r="A2921" t="s">
        <v>93</v>
      </c>
      <c r="B2921" t="s">
        <v>574</v>
      </c>
      <c r="C2921" t="s">
        <v>18</v>
      </c>
      <c r="D2921" t="s">
        <v>18</v>
      </c>
      <c r="F2921" t="s">
        <v>1848</v>
      </c>
      <c r="H2921" s="10">
        <v>4</v>
      </c>
    </row>
    <row r="2922" spans="1:11" x14ac:dyDescent="0.2">
      <c r="A2922" t="s">
        <v>94</v>
      </c>
      <c r="B2922" t="s">
        <v>574</v>
      </c>
      <c r="C2922" t="s">
        <v>18</v>
      </c>
      <c r="D2922" t="s">
        <v>18</v>
      </c>
      <c r="F2922" t="s">
        <v>1848</v>
      </c>
      <c r="H2922" s="10">
        <v>3</v>
      </c>
    </row>
    <row r="2923" spans="1:11" x14ac:dyDescent="0.2">
      <c r="A2923" t="s">
        <v>94</v>
      </c>
      <c r="B2923" t="s">
        <v>574</v>
      </c>
      <c r="C2923" t="s">
        <v>116</v>
      </c>
      <c r="D2923" t="s">
        <v>116</v>
      </c>
      <c r="F2923" t="s">
        <v>1847</v>
      </c>
      <c r="H2923" s="10">
        <v>7.75</v>
      </c>
      <c r="K2923" t="s">
        <v>546</v>
      </c>
    </row>
    <row r="2924" spans="1:11" x14ac:dyDescent="0.2">
      <c r="A2924" t="s">
        <v>94</v>
      </c>
      <c r="B2924" t="s">
        <v>574</v>
      </c>
      <c r="C2924" t="s">
        <v>118</v>
      </c>
      <c r="D2924" t="s">
        <v>118</v>
      </c>
      <c r="E2924" t="s">
        <v>119</v>
      </c>
      <c r="F2924" t="s">
        <v>1852</v>
      </c>
      <c r="G2924" t="s">
        <v>23</v>
      </c>
      <c r="H2924" s="10">
        <v>14</v>
      </c>
      <c r="I2924" t="s">
        <v>120</v>
      </c>
    </row>
    <row r="2925" spans="1:11" x14ac:dyDescent="0.2">
      <c r="A2925" t="s">
        <v>94</v>
      </c>
      <c r="B2925" t="s">
        <v>574</v>
      </c>
      <c r="C2925" t="s">
        <v>153</v>
      </c>
      <c r="D2925" t="s">
        <v>153</v>
      </c>
      <c r="E2925" t="s">
        <v>154</v>
      </c>
      <c r="F2925" t="s">
        <v>1850</v>
      </c>
      <c r="G2925" t="s">
        <v>145</v>
      </c>
      <c r="H2925" s="10">
        <v>4</v>
      </c>
      <c r="I2925" t="s">
        <v>24</v>
      </c>
    </row>
    <row r="2926" spans="1:11" x14ac:dyDescent="0.2">
      <c r="A2926" t="s">
        <v>94</v>
      </c>
      <c r="B2926" t="s">
        <v>574</v>
      </c>
      <c r="C2926" t="s">
        <v>20</v>
      </c>
      <c r="D2926" t="s">
        <v>20</v>
      </c>
      <c r="F2926" t="s">
        <v>1848</v>
      </c>
      <c r="H2926" s="10">
        <v>3</v>
      </c>
    </row>
    <row r="2927" spans="1:11" x14ac:dyDescent="0.2">
      <c r="A2927" t="s">
        <v>94</v>
      </c>
      <c r="B2927" t="s">
        <v>574</v>
      </c>
      <c r="C2927" t="s">
        <v>208</v>
      </c>
      <c r="D2927" t="s">
        <v>208</v>
      </c>
      <c r="E2927" t="s">
        <v>27</v>
      </c>
      <c r="F2927" t="s">
        <v>27</v>
      </c>
      <c r="G2927" t="s">
        <v>23</v>
      </c>
      <c r="H2927" s="10">
        <v>1.5</v>
      </c>
      <c r="I2927" t="s">
        <v>24</v>
      </c>
      <c r="K2927" t="s">
        <v>581</v>
      </c>
    </row>
    <row r="2928" spans="1:11" x14ac:dyDescent="0.2">
      <c r="A2928" t="s">
        <v>94</v>
      </c>
      <c r="B2928" t="s">
        <v>574</v>
      </c>
      <c r="C2928" t="s">
        <v>46</v>
      </c>
      <c r="D2928" t="s">
        <v>46</v>
      </c>
      <c r="F2928" t="s">
        <v>1848</v>
      </c>
      <c r="H2928" s="10">
        <v>1</v>
      </c>
      <c r="K2928" t="s">
        <v>582</v>
      </c>
    </row>
    <row r="2929" spans="1:11" x14ac:dyDescent="0.2">
      <c r="A2929" t="s">
        <v>95</v>
      </c>
      <c r="B2929" t="s">
        <v>574</v>
      </c>
      <c r="C2929" t="s">
        <v>46</v>
      </c>
      <c r="D2929" t="s">
        <v>46</v>
      </c>
      <c r="F2929" t="s">
        <v>1848</v>
      </c>
      <c r="H2929" s="10">
        <v>1</v>
      </c>
      <c r="K2929" t="s">
        <v>582</v>
      </c>
    </row>
    <row r="2930" spans="1:11" x14ac:dyDescent="0.2">
      <c r="A2930" t="s">
        <v>95</v>
      </c>
      <c r="B2930" t="s">
        <v>574</v>
      </c>
      <c r="C2930" t="s">
        <v>118</v>
      </c>
      <c r="D2930" t="s">
        <v>118</v>
      </c>
      <c r="E2930" t="s">
        <v>119</v>
      </c>
      <c r="F2930" t="s">
        <v>1852</v>
      </c>
      <c r="G2930" t="s">
        <v>23</v>
      </c>
      <c r="H2930" s="10">
        <v>15</v>
      </c>
      <c r="I2930" t="s">
        <v>120</v>
      </c>
    </row>
    <row r="2931" spans="1:11" x14ac:dyDescent="0.2">
      <c r="A2931" t="s">
        <v>95</v>
      </c>
      <c r="B2931" t="s">
        <v>574</v>
      </c>
      <c r="C2931" t="s">
        <v>153</v>
      </c>
      <c r="D2931" t="s">
        <v>153</v>
      </c>
      <c r="E2931" t="s">
        <v>154</v>
      </c>
      <c r="F2931" t="s">
        <v>1850</v>
      </c>
      <c r="G2931" t="s">
        <v>145</v>
      </c>
      <c r="H2931" s="10">
        <v>7</v>
      </c>
      <c r="I2931" t="s">
        <v>24</v>
      </c>
    </row>
    <row r="2932" spans="1:11" x14ac:dyDescent="0.2">
      <c r="A2932" t="s">
        <v>95</v>
      </c>
      <c r="B2932" t="s">
        <v>574</v>
      </c>
      <c r="C2932" t="s">
        <v>79</v>
      </c>
      <c r="D2932" t="s">
        <v>79</v>
      </c>
      <c r="F2932" t="s">
        <v>1848</v>
      </c>
      <c r="H2932" s="10">
        <v>1</v>
      </c>
    </row>
    <row r="2933" spans="1:11" x14ac:dyDescent="0.2">
      <c r="A2933" t="s">
        <v>95</v>
      </c>
      <c r="B2933" t="s">
        <v>574</v>
      </c>
      <c r="C2933" t="s">
        <v>254</v>
      </c>
      <c r="D2933" t="s">
        <v>148</v>
      </c>
      <c r="E2933" t="s">
        <v>149</v>
      </c>
      <c r="F2933" t="s">
        <v>1850</v>
      </c>
      <c r="G2933" t="s">
        <v>145</v>
      </c>
      <c r="H2933" s="10">
        <v>4</v>
      </c>
      <c r="K2933" t="s">
        <v>583</v>
      </c>
    </row>
    <row r="2934" spans="1:11" x14ac:dyDescent="0.2">
      <c r="A2934" t="s">
        <v>95</v>
      </c>
      <c r="B2934" t="s">
        <v>574</v>
      </c>
      <c r="C2934" t="s">
        <v>20</v>
      </c>
      <c r="D2934" t="s">
        <v>20</v>
      </c>
      <c r="F2934" t="s">
        <v>1848</v>
      </c>
      <c r="H2934" s="10">
        <v>2</v>
      </c>
      <c r="K2934" t="s">
        <v>584</v>
      </c>
    </row>
    <row r="2935" spans="1:11" x14ac:dyDescent="0.2">
      <c r="A2935" t="s">
        <v>95</v>
      </c>
      <c r="B2935" t="s">
        <v>574</v>
      </c>
      <c r="C2935" t="s">
        <v>18</v>
      </c>
      <c r="D2935" t="s">
        <v>18</v>
      </c>
      <c r="F2935" t="s">
        <v>1848</v>
      </c>
      <c r="H2935" s="10">
        <v>2</v>
      </c>
    </row>
    <row r="2936" spans="1:11" x14ac:dyDescent="0.2">
      <c r="A2936" t="s">
        <v>96</v>
      </c>
      <c r="B2936" t="s">
        <v>574</v>
      </c>
      <c r="C2936" t="s">
        <v>18</v>
      </c>
      <c r="D2936" t="s">
        <v>18</v>
      </c>
      <c r="F2936" t="s">
        <v>1848</v>
      </c>
      <c r="H2936" s="10">
        <v>4</v>
      </c>
    </row>
    <row r="2937" spans="1:11" x14ac:dyDescent="0.2">
      <c r="A2937" t="s">
        <v>96</v>
      </c>
      <c r="B2937" t="s">
        <v>574</v>
      </c>
      <c r="C2937" t="s">
        <v>20</v>
      </c>
      <c r="D2937" t="s">
        <v>20</v>
      </c>
      <c r="F2937" t="s">
        <v>1848</v>
      </c>
      <c r="H2937" s="10">
        <v>2</v>
      </c>
      <c r="K2937" t="s">
        <v>585</v>
      </c>
    </row>
    <row r="2938" spans="1:11" x14ac:dyDescent="0.2">
      <c r="A2938" t="s">
        <v>96</v>
      </c>
      <c r="B2938" t="s">
        <v>574</v>
      </c>
      <c r="C2938" t="s">
        <v>118</v>
      </c>
      <c r="D2938" t="s">
        <v>118</v>
      </c>
      <c r="E2938" t="s">
        <v>119</v>
      </c>
      <c r="F2938" t="s">
        <v>1852</v>
      </c>
      <c r="G2938" t="s">
        <v>23</v>
      </c>
      <c r="H2938" s="10">
        <v>15</v>
      </c>
      <c r="I2938" t="s">
        <v>120</v>
      </c>
    </row>
    <row r="2939" spans="1:11" x14ac:dyDescent="0.2">
      <c r="A2939" t="s">
        <v>96</v>
      </c>
      <c r="B2939" t="s">
        <v>574</v>
      </c>
      <c r="C2939" t="s">
        <v>79</v>
      </c>
      <c r="D2939" t="s">
        <v>79</v>
      </c>
      <c r="F2939" t="s">
        <v>1848</v>
      </c>
      <c r="H2939" s="10">
        <v>6</v>
      </c>
      <c r="K2939" t="s">
        <v>586</v>
      </c>
    </row>
    <row r="2940" spans="1:11" x14ac:dyDescent="0.2">
      <c r="A2940" t="s">
        <v>96</v>
      </c>
      <c r="B2940" t="s">
        <v>574</v>
      </c>
      <c r="C2940" t="s">
        <v>117</v>
      </c>
      <c r="D2940" t="s">
        <v>117</v>
      </c>
      <c r="E2940" t="s">
        <v>27</v>
      </c>
      <c r="F2940" t="s">
        <v>27</v>
      </c>
      <c r="G2940" t="s">
        <v>23</v>
      </c>
      <c r="H2940" s="10">
        <v>2</v>
      </c>
      <c r="I2940" t="s">
        <v>24</v>
      </c>
      <c r="K2940" t="s">
        <v>587</v>
      </c>
    </row>
    <row r="2941" spans="1:11" x14ac:dyDescent="0.2">
      <c r="A2941" t="s">
        <v>96</v>
      </c>
      <c r="B2941" t="s">
        <v>574</v>
      </c>
      <c r="C2941" t="s">
        <v>153</v>
      </c>
      <c r="D2941" t="s">
        <v>153</v>
      </c>
      <c r="E2941" t="s">
        <v>154</v>
      </c>
      <c r="F2941" t="s">
        <v>1850</v>
      </c>
      <c r="G2941" t="s">
        <v>145</v>
      </c>
      <c r="H2941" s="10">
        <v>5</v>
      </c>
      <c r="I2941" t="s">
        <v>24</v>
      </c>
    </row>
    <row r="2942" spans="1:11" x14ac:dyDescent="0.2">
      <c r="A2942" t="s">
        <v>97</v>
      </c>
      <c r="B2942" t="s">
        <v>574</v>
      </c>
      <c r="C2942" t="s">
        <v>18</v>
      </c>
      <c r="D2942" t="s">
        <v>18</v>
      </c>
      <c r="F2942" t="s">
        <v>1848</v>
      </c>
      <c r="H2942" s="10">
        <v>4</v>
      </c>
    </row>
    <row r="2943" spans="1:11" x14ac:dyDescent="0.2">
      <c r="A2943" t="s">
        <v>97</v>
      </c>
      <c r="B2943" t="s">
        <v>574</v>
      </c>
      <c r="C2943" t="s">
        <v>46</v>
      </c>
      <c r="D2943" t="s">
        <v>46</v>
      </c>
      <c r="F2943" t="s">
        <v>1848</v>
      </c>
      <c r="H2943" s="10">
        <v>16</v>
      </c>
      <c r="K2943" t="s">
        <v>588</v>
      </c>
    </row>
    <row r="2944" spans="1:11" x14ac:dyDescent="0.2">
      <c r="A2944" t="s">
        <v>97</v>
      </c>
      <c r="B2944" t="s">
        <v>574</v>
      </c>
      <c r="C2944" t="s">
        <v>153</v>
      </c>
      <c r="D2944" t="s">
        <v>153</v>
      </c>
      <c r="E2944" t="s">
        <v>154</v>
      </c>
      <c r="F2944" t="s">
        <v>1850</v>
      </c>
      <c r="G2944" t="s">
        <v>145</v>
      </c>
      <c r="H2944" s="10">
        <v>10</v>
      </c>
      <c r="I2944" t="s">
        <v>24</v>
      </c>
    </row>
    <row r="2945" spans="1:11" x14ac:dyDescent="0.2">
      <c r="A2945" t="s">
        <v>97</v>
      </c>
      <c r="B2945" t="s">
        <v>574</v>
      </c>
      <c r="C2945" t="s">
        <v>118</v>
      </c>
      <c r="D2945" t="s">
        <v>118</v>
      </c>
      <c r="E2945" t="s">
        <v>119</v>
      </c>
      <c r="F2945" t="s">
        <v>1852</v>
      </c>
      <c r="G2945" t="s">
        <v>23</v>
      </c>
      <c r="H2945" s="10">
        <v>10</v>
      </c>
      <c r="I2945" t="s">
        <v>120</v>
      </c>
    </row>
    <row r="2946" spans="1:11" x14ac:dyDescent="0.2">
      <c r="A2946" t="s">
        <v>97</v>
      </c>
      <c r="B2946" t="s">
        <v>574</v>
      </c>
      <c r="C2946" t="s">
        <v>123</v>
      </c>
      <c r="D2946" t="s">
        <v>123</v>
      </c>
      <c r="E2946" t="s">
        <v>22</v>
      </c>
      <c r="F2946" t="s">
        <v>22</v>
      </c>
      <c r="G2946" t="s">
        <v>23</v>
      </c>
      <c r="H2946" s="10">
        <v>1</v>
      </c>
      <c r="I2946" t="s">
        <v>24</v>
      </c>
      <c r="K2946" t="s">
        <v>589</v>
      </c>
    </row>
    <row r="2947" spans="1:11" x14ac:dyDescent="0.2">
      <c r="A2947" t="s">
        <v>98</v>
      </c>
      <c r="B2947" t="s">
        <v>574</v>
      </c>
      <c r="C2947" t="s">
        <v>18</v>
      </c>
      <c r="D2947" t="s">
        <v>18</v>
      </c>
      <c r="F2947" t="s">
        <v>1848</v>
      </c>
      <c r="H2947" s="10">
        <v>1</v>
      </c>
    </row>
    <row r="2948" spans="1:11" x14ac:dyDescent="0.2">
      <c r="A2948" t="s">
        <v>98</v>
      </c>
      <c r="B2948" t="s">
        <v>574</v>
      </c>
      <c r="C2948" t="s">
        <v>20</v>
      </c>
      <c r="D2948" t="s">
        <v>20</v>
      </c>
      <c r="F2948" t="s">
        <v>1848</v>
      </c>
      <c r="H2948" s="10">
        <v>1.5</v>
      </c>
      <c r="K2948" t="s">
        <v>590</v>
      </c>
    </row>
    <row r="2949" spans="1:11" x14ac:dyDescent="0.2">
      <c r="A2949" t="s">
        <v>98</v>
      </c>
      <c r="B2949" t="s">
        <v>574</v>
      </c>
      <c r="C2949" t="s">
        <v>46</v>
      </c>
      <c r="D2949" t="s">
        <v>46</v>
      </c>
      <c r="F2949" t="s">
        <v>1848</v>
      </c>
      <c r="H2949" s="10">
        <v>1</v>
      </c>
      <c r="K2949" t="s">
        <v>579</v>
      </c>
    </row>
    <row r="2950" spans="1:11" x14ac:dyDescent="0.2">
      <c r="A2950" t="s">
        <v>98</v>
      </c>
      <c r="B2950" t="s">
        <v>574</v>
      </c>
      <c r="C2950" t="s">
        <v>153</v>
      </c>
      <c r="D2950" t="s">
        <v>153</v>
      </c>
      <c r="E2950" t="s">
        <v>154</v>
      </c>
      <c r="F2950" t="s">
        <v>1850</v>
      </c>
      <c r="G2950" t="s">
        <v>145</v>
      </c>
      <c r="H2950" s="10">
        <v>12</v>
      </c>
      <c r="I2950" t="s">
        <v>24</v>
      </c>
    </row>
    <row r="2951" spans="1:11" x14ac:dyDescent="0.2">
      <c r="A2951" t="s">
        <v>98</v>
      </c>
      <c r="B2951" t="s">
        <v>574</v>
      </c>
      <c r="C2951" t="s">
        <v>118</v>
      </c>
      <c r="D2951" t="s">
        <v>118</v>
      </c>
      <c r="E2951" t="s">
        <v>119</v>
      </c>
      <c r="F2951" t="s">
        <v>1852</v>
      </c>
      <c r="G2951" t="s">
        <v>23</v>
      </c>
      <c r="H2951" s="10">
        <v>10</v>
      </c>
      <c r="I2951" t="s">
        <v>120</v>
      </c>
    </row>
    <row r="2952" spans="1:11" x14ac:dyDescent="0.2">
      <c r="A2952" t="s">
        <v>98</v>
      </c>
      <c r="B2952" t="s">
        <v>574</v>
      </c>
      <c r="C2952" t="s">
        <v>123</v>
      </c>
      <c r="D2952" t="s">
        <v>123</v>
      </c>
      <c r="E2952" t="s">
        <v>22</v>
      </c>
      <c r="F2952" t="s">
        <v>22</v>
      </c>
      <c r="G2952" t="s">
        <v>23</v>
      </c>
      <c r="H2952" s="10">
        <v>3</v>
      </c>
      <c r="I2952" t="s">
        <v>24</v>
      </c>
      <c r="K2952" t="s">
        <v>589</v>
      </c>
    </row>
    <row r="2953" spans="1:11" x14ac:dyDescent="0.2">
      <c r="A2953" t="s">
        <v>98</v>
      </c>
      <c r="B2953" t="s">
        <v>574</v>
      </c>
      <c r="C2953" t="s">
        <v>254</v>
      </c>
      <c r="D2953" t="s">
        <v>148</v>
      </c>
      <c r="E2953" t="s">
        <v>149</v>
      </c>
      <c r="F2953" t="s">
        <v>1850</v>
      </c>
      <c r="G2953" t="s">
        <v>145</v>
      </c>
      <c r="H2953" s="10">
        <v>4</v>
      </c>
      <c r="K2953" t="s">
        <v>591</v>
      </c>
    </row>
    <row r="2954" spans="1:11" x14ac:dyDescent="0.2">
      <c r="A2954" t="s">
        <v>99</v>
      </c>
      <c r="B2954" t="s">
        <v>574</v>
      </c>
      <c r="C2954" t="s">
        <v>18</v>
      </c>
      <c r="D2954" t="s">
        <v>18</v>
      </c>
      <c r="F2954" t="s">
        <v>1848</v>
      </c>
      <c r="H2954" s="10">
        <v>1</v>
      </c>
    </row>
    <row r="2955" spans="1:11" x14ac:dyDescent="0.2">
      <c r="A2955" t="s">
        <v>99</v>
      </c>
      <c r="B2955" t="s">
        <v>574</v>
      </c>
      <c r="C2955" t="s">
        <v>46</v>
      </c>
      <c r="D2955" t="s">
        <v>46</v>
      </c>
      <c r="F2955" t="s">
        <v>1848</v>
      </c>
      <c r="H2955" s="10">
        <v>1</v>
      </c>
      <c r="K2955" t="s">
        <v>579</v>
      </c>
    </row>
    <row r="2956" spans="1:11" x14ac:dyDescent="0.2">
      <c r="A2956" t="s">
        <v>99</v>
      </c>
      <c r="B2956" t="s">
        <v>574</v>
      </c>
      <c r="C2956" t="s">
        <v>79</v>
      </c>
      <c r="D2956" t="s">
        <v>79</v>
      </c>
      <c r="F2956" t="s">
        <v>1848</v>
      </c>
      <c r="H2956" s="10">
        <v>1</v>
      </c>
      <c r="K2956" t="s">
        <v>592</v>
      </c>
    </row>
    <row r="2957" spans="1:11" x14ac:dyDescent="0.2">
      <c r="A2957" t="s">
        <v>99</v>
      </c>
      <c r="B2957" t="s">
        <v>574</v>
      </c>
      <c r="C2957" t="s">
        <v>153</v>
      </c>
      <c r="D2957" t="s">
        <v>153</v>
      </c>
      <c r="E2957" t="s">
        <v>154</v>
      </c>
      <c r="F2957" t="s">
        <v>1850</v>
      </c>
      <c r="G2957" t="s">
        <v>145</v>
      </c>
      <c r="H2957" s="10">
        <v>15</v>
      </c>
      <c r="I2957" t="s">
        <v>24</v>
      </c>
    </row>
    <row r="2958" spans="1:11" x14ac:dyDescent="0.2">
      <c r="A2958" t="s">
        <v>99</v>
      </c>
      <c r="B2958" t="s">
        <v>574</v>
      </c>
      <c r="C2958" t="s">
        <v>118</v>
      </c>
      <c r="D2958" t="s">
        <v>118</v>
      </c>
      <c r="E2958" t="s">
        <v>119</v>
      </c>
      <c r="F2958" t="s">
        <v>1852</v>
      </c>
      <c r="G2958" t="s">
        <v>23</v>
      </c>
      <c r="H2958" s="10">
        <v>15</v>
      </c>
      <c r="I2958" t="s">
        <v>120</v>
      </c>
    </row>
    <row r="2959" spans="1:11" x14ac:dyDescent="0.2">
      <c r="A2959" t="s">
        <v>99</v>
      </c>
      <c r="B2959" t="s">
        <v>574</v>
      </c>
      <c r="C2959" t="s">
        <v>123</v>
      </c>
      <c r="D2959" t="s">
        <v>123</v>
      </c>
      <c r="E2959" t="s">
        <v>22</v>
      </c>
      <c r="F2959" t="s">
        <v>22</v>
      </c>
      <c r="G2959" t="s">
        <v>23</v>
      </c>
      <c r="H2959" s="10">
        <v>1</v>
      </c>
      <c r="I2959" t="s">
        <v>24</v>
      </c>
      <c r="K2959" t="s">
        <v>589</v>
      </c>
    </row>
    <row r="2960" spans="1:11" x14ac:dyDescent="0.2">
      <c r="A2960" t="s">
        <v>100</v>
      </c>
      <c r="B2960" t="s">
        <v>574</v>
      </c>
      <c r="C2960" t="s">
        <v>18</v>
      </c>
      <c r="D2960" t="s">
        <v>18</v>
      </c>
      <c r="F2960" t="s">
        <v>1848</v>
      </c>
      <c r="H2960" s="10">
        <v>1</v>
      </c>
    </row>
    <row r="2961" spans="1:11" x14ac:dyDescent="0.2">
      <c r="A2961" t="s">
        <v>100</v>
      </c>
      <c r="B2961" t="s">
        <v>574</v>
      </c>
      <c r="C2961" t="s">
        <v>117</v>
      </c>
      <c r="D2961" t="s">
        <v>117</v>
      </c>
      <c r="E2961" t="s">
        <v>27</v>
      </c>
      <c r="F2961" t="s">
        <v>27</v>
      </c>
      <c r="G2961" t="s">
        <v>23</v>
      </c>
      <c r="H2961" s="10">
        <v>2</v>
      </c>
      <c r="I2961" t="s">
        <v>24</v>
      </c>
    </row>
    <row r="2962" spans="1:11" x14ac:dyDescent="0.2">
      <c r="A2962" t="s">
        <v>100</v>
      </c>
      <c r="B2962" t="s">
        <v>574</v>
      </c>
      <c r="C2962" t="s">
        <v>153</v>
      </c>
      <c r="D2962" t="s">
        <v>153</v>
      </c>
      <c r="E2962" t="s">
        <v>154</v>
      </c>
      <c r="F2962" t="s">
        <v>1850</v>
      </c>
      <c r="G2962" t="s">
        <v>145</v>
      </c>
      <c r="H2962" s="10">
        <v>5</v>
      </c>
      <c r="I2962" t="s">
        <v>24</v>
      </c>
    </row>
    <row r="2963" spans="1:11" x14ac:dyDescent="0.2">
      <c r="A2963" t="s">
        <v>100</v>
      </c>
      <c r="B2963" t="s">
        <v>574</v>
      </c>
      <c r="C2963" t="s">
        <v>118</v>
      </c>
      <c r="D2963" t="s">
        <v>118</v>
      </c>
      <c r="E2963" t="s">
        <v>119</v>
      </c>
      <c r="F2963" t="s">
        <v>1852</v>
      </c>
      <c r="G2963" t="s">
        <v>23</v>
      </c>
      <c r="H2963" s="10">
        <v>17</v>
      </c>
      <c r="I2963" t="s">
        <v>120</v>
      </c>
    </row>
    <row r="2964" spans="1:11" x14ac:dyDescent="0.2">
      <c r="A2964" t="s">
        <v>101</v>
      </c>
      <c r="B2964" t="s">
        <v>574</v>
      </c>
      <c r="C2964" t="s">
        <v>18</v>
      </c>
      <c r="D2964" t="s">
        <v>18</v>
      </c>
      <c r="F2964" t="s">
        <v>1848</v>
      </c>
      <c r="H2964" s="10">
        <v>3</v>
      </c>
    </row>
    <row r="2965" spans="1:11" x14ac:dyDescent="0.2">
      <c r="A2965" t="s">
        <v>101</v>
      </c>
      <c r="B2965" t="s">
        <v>574</v>
      </c>
      <c r="C2965" t="s">
        <v>153</v>
      </c>
      <c r="D2965" t="s">
        <v>153</v>
      </c>
      <c r="E2965" t="s">
        <v>154</v>
      </c>
      <c r="F2965" t="s">
        <v>1850</v>
      </c>
      <c r="G2965" t="s">
        <v>145</v>
      </c>
      <c r="H2965" s="10">
        <v>20</v>
      </c>
      <c r="I2965" t="s">
        <v>24</v>
      </c>
    </row>
    <row r="2966" spans="1:11" x14ac:dyDescent="0.2">
      <c r="A2966" t="s">
        <v>101</v>
      </c>
      <c r="B2966" t="s">
        <v>574</v>
      </c>
      <c r="C2966" t="s">
        <v>118</v>
      </c>
      <c r="D2966" t="s">
        <v>118</v>
      </c>
      <c r="E2966" t="s">
        <v>119</v>
      </c>
      <c r="F2966" t="s">
        <v>1852</v>
      </c>
      <c r="G2966" t="s">
        <v>23</v>
      </c>
      <c r="H2966" s="10">
        <v>10</v>
      </c>
      <c r="I2966" t="s">
        <v>120</v>
      </c>
    </row>
    <row r="2967" spans="1:11" x14ac:dyDescent="0.2">
      <c r="A2967" t="s">
        <v>102</v>
      </c>
      <c r="B2967" t="s">
        <v>574</v>
      </c>
      <c r="C2967" t="s">
        <v>18</v>
      </c>
      <c r="D2967" t="s">
        <v>18</v>
      </c>
      <c r="F2967" t="s">
        <v>1848</v>
      </c>
      <c r="H2967" s="10">
        <v>1.5</v>
      </c>
    </row>
    <row r="2968" spans="1:11" x14ac:dyDescent="0.2">
      <c r="A2968" t="s">
        <v>102</v>
      </c>
      <c r="B2968" t="s">
        <v>574</v>
      </c>
      <c r="C2968" t="s">
        <v>20</v>
      </c>
      <c r="D2968" t="s">
        <v>20</v>
      </c>
      <c r="F2968" t="s">
        <v>1848</v>
      </c>
      <c r="H2968" s="10">
        <v>2</v>
      </c>
      <c r="K2968" t="s">
        <v>593</v>
      </c>
    </row>
    <row r="2969" spans="1:11" x14ac:dyDescent="0.2">
      <c r="A2969" t="s">
        <v>102</v>
      </c>
      <c r="B2969" t="s">
        <v>574</v>
      </c>
      <c r="C2969" t="s">
        <v>46</v>
      </c>
      <c r="D2969" t="s">
        <v>46</v>
      </c>
      <c r="F2969" t="s">
        <v>1848</v>
      </c>
      <c r="H2969" s="10">
        <v>1</v>
      </c>
      <c r="K2969" t="s">
        <v>579</v>
      </c>
    </row>
    <row r="2970" spans="1:11" x14ac:dyDescent="0.2">
      <c r="A2970" t="s">
        <v>102</v>
      </c>
      <c r="B2970" t="s">
        <v>574</v>
      </c>
      <c r="C2970" t="s">
        <v>117</v>
      </c>
      <c r="D2970" t="s">
        <v>117</v>
      </c>
      <c r="E2970" t="s">
        <v>27</v>
      </c>
      <c r="F2970" t="s">
        <v>27</v>
      </c>
      <c r="G2970" t="s">
        <v>23</v>
      </c>
      <c r="H2970" s="10">
        <v>2</v>
      </c>
      <c r="I2970" t="s">
        <v>24</v>
      </c>
      <c r="K2970" t="s">
        <v>594</v>
      </c>
    </row>
    <row r="2971" spans="1:11" x14ac:dyDescent="0.2">
      <c r="A2971" t="s">
        <v>102</v>
      </c>
      <c r="B2971" t="s">
        <v>574</v>
      </c>
      <c r="C2971" t="s">
        <v>153</v>
      </c>
      <c r="D2971" t="s">
        <v>153</v>
      </c>
      <c r="E2971" t="s">
        <v>154</v>
      </c>
      <c r="F2971" t="s">
        <v>1850</v>
      </c>
      <c r="G2971" t="s">
        <v>145</v>
      </c>
      <c r="H2971" s="10">
        <v>13</v>
      </c>
      <c r="I2971" t="s">
        <v>24</v>
      </c>
    </row>
    <row r="2972" spans="1:11" x14ac:dyDescent="0.2">
      <c r="A2972" t="s">
        <v>102</v>
      </c>
      <c r="B2972" t="s">
        <v>574</v>
      </c>
      <c r="C2972" t="s">
        <v>118</v>
      </c>
      <c r="D2972" t="s">
        <v>118</v>
      </c>
      <c r="E2972" t="s">
        <v>119</v>
      </c>
      <c r="F2972" t="s">
        <v>1852</v>
      </c>
      <c r="G2972" t="s">
        <v>23</v>
      </c>
      <c r="H2972" s="10">
        <v>10</v>
      </c>
      <c r="I2972" t="s">
        <v>120</v>
      </c>
    </row>
    <row r="2973" spans="1:11" x14ac:dyDescent="0.2">
      <c r="A2973" t="s">
        <v>102</v>
      </c>
      <c r="B2973" t="s">
        <v>574</v>
      </c>
      <c r="C2973" t="s">
        <v>123</v>
      </c>
      <c r="D2973" t="s">
        <v>123</v>
      </c>
      <c r="E2973" t="s">
        <v>22</v>
      </c>
      <c r="F2973" t="s">
        <v>22</v>
      </c>
      <c r="G2973" t="s">
        <v>23</v>
      </c>
      <c r="H2973" s="10">
        <v>4</v>
      </c>
      <c r="I2973" t="s">
        <v>24</v>
      </c>
      <c r="K2973" t="s">
        <v>595</v>
      </c>
    </row>
    <row r="2974" spans="1:11" x14ac:dyDescent="0.2">
      <c r="A2974" t="s">
        <v>103</v>
      </c>
      <c r="B2974" t="s">
        <v>574</v>
      </c>
      <c r="C2974" t="s">
        <v>18</v>
      </c>
      <c r="D2974" t="s">
        <v>18</v>
      </c>
      <c r="F2974" t="s">
        <v>1848</v>
      </c>
      <c r="H2974" s="10">
        <v>2</v>
      </c>
    </row>
    <row r="2975" spans="1:11" x14ac:dyDescent="0.2">
      <c r="A2975" t="s">
        <v>103</v>
      </c>
      <c r="B2975" t="s">
        <v>574</v>
      </c>
      <c r="C2975" t="s">
        <v>46</v>
      </c>
      <c r="D2975" t="s">
        <v>46</v>
      </c>
      <c r="F2975" t="s">
        <v>1848</v>
      </c>
      <c r="H2975" s="10">
        <v>4</v>
      </c>
      <c r="K2975" t="s">
        <v>596</v>
      </c>
    </row>
    <row r="2976" spans="1:11" x14ac:dyDescent="0.2">
      <c r="A2976" t="s">
        <v>103</v>
      </c>
      <c r="B2976" t="s">
        <v>574</v>
      </c>
      <c r="C2976" t="s">
        <v>20</v>
      </c>
      <c r="D2976" t="s">
        <v>20</v>
      </c>
      <c r="F2976" t="s">
        <v>1848</v>
      </c>
      <c r="H2976" s="10">
        <v>2</v>
      </c>
      <c r="K2976" t="s">
        <v>585</v>
      </c>
    </row>
    <row r="2977" spans="1:11" x14ac:dyDescent="0.2">
      <c r="A2977" t="s">
        <v>103</v>
      </c>
      <c r="B2977" t="s">
        <v>574</v>
      </c>
      <c r="C2977" t="s">
        <v>117</v>
      </c>
      <c r="D2977" t="s">
        <v>117</v>
      </c>
      <c r="E2977" t="s">
        <v>27</v>
      </c>
      <c r="F2977" t="s">
        <v>27</v>
      </c>
      <c r="G2977" t="s">
        <v>23</v>
      </c>
      <c r="H2977" s="10">
        <v>1.5</v>
      </c>
      <c r="I2977" t="s">
        <v>24</v>
      </c>
      <c r="K2977" t="s">
        <v>594</v>
      </c>
    </row>
    <row r="2978" spans="1:11" x14ac:dyDescent="0.2">
      <c r="A2978" t="s">
        <v>103</v>
      </c>
      <c r="B2978" t="s">
        <v>574</v>
      </c>
      <c r="C2978" t="s">
        <v>153</v>
      </c>
      <c r="D2978" t="s">
        <v>153</v>
      </c>
      <c r="E2978" t="s">
        <v>154</v>
      </c>
      <c r="F2978" t="s">
        <v>1850</v>
      </c>
      <c r="G2978" t="s">
        <v>145</v>
      </c>
      <c r="H2978" s="10">
        <v>12</v>
      </c>
      <c r="I2978" t="s">
        <v>24</v>
      </c>
    </row>
    <row r="2979" spans="1:11" x14ac:dyDescent="0.2">
      <c r="A2979" t="s">
        <v>103</v>
      </c>
      <c r="B2979" t="s">
        <v>574</v>
      </c>
      <c r="C2979" t="s">
        <v>118</v>
      </c>
      <c r="D2979" t="s">
        <v>118</v>
      </c>
      <c r="E2979" t="s">
        <v>119</v>
      </c>
      <c r="F2979" t="s">
        <v>1852</v>
      </c>
      <c r="G2979" t="s">
        <v>23</v>
      </c>
      <c r="H2979" s="10">
        <v>10</v>
      </c>
      <c r="I2979" t="s">
        <v>120</v>
      </c>
    </row>
    <row r="2980" spans="1:11" x14ac:dyDescent="0.2">
      <c r="A2980" t="s">
        <v>103</v>
      </c>
      <c r="B2980" t="s">
        <v>574</v>
      </c>
      <c r="C2980" t="s">
        <v>123</v>
      </c>
      <c r="D2980" t="s">
        <v>123</v>
      </c>
      <c r="E2980" t="s">
        <v>22</v>
      </c>
      <c r="F2980" t="s">
        <v>22</v>
      </c>
      <c r="G2980" t="s">
        <v>23</v>
      </c>
      <c r="H2980" s="10">
        <v>0.5</v>
      </c>
      <c r="I2980" t="s">
        <v>24</v>
      </c>
      <c r="K2980" t="s">
        <v>589</v>
      </c>
    </row>
    <row r="2981" spans="1:11" x14ac:dyDescent="0.2">
      <c r="A2981" t="s">
        <v>104</v>
      </c>
      <c r="B2981" t="s">
        <v>574</v>
      </c>
      <c r="C2981" t="s">
        <v>18</v>
      </c>
      <c r="D2981" t="s">
        <v>18</v>
      </c>
      <c r="F2981" t="s">
        <v>1848</v>
      </c>
      <c r="H2981" s="10">
        <v>1.5</v>
      </c>
    </row>
    <row r="2982" spans="1:11" x14ac:dyDescent="0.2">
      <c r="A2982" t="s">
        <v>104</v>
      </c>
      <c r="B2982" t="s">
        <v>574</v>
      </c>
      <c r="C2982" t="s">
        <v>20</v>
      </c>
      <c r="D2982" t="s">
        <v>20</v>
      </c>
      <c r="F2982" t="s">
        <v>1848</v>
      </c>
      <c r="H2982" s="10">
        <v>3.5</v>
      </c>
      <c r="K2982" t="s">
        <v>597</v>
      </c>
    </row>
    <row r="2983" spans="1:11" x14ac:dyDescent="0.2">
      <c r="A2983" t="s">
        <v>104</v>
      </c>
      <c r="B2983" t="s">
        <v>574</v>
      </c>
      <c r="C2983" t="s">
        <v>46</v>
      </c>
      <c r="D2983" t="s">
        <v>46</v>
      </c>
      <c r="F2983" t="s">
        <v>1848</v>
      </c>
      <c r="H2983" s="10">
        <v>6</v>
      </c>
      <c r="K2983" t="s">
        <v>598</v>
      </c>
    </row>
    <row r="2984" spans="1:11" x14ac:dyDescent="0.2">
      <c r="A2984" t="s">
        <v>104</v>
      </c>
      <c r="B2984" t="s">
        <v>574</v>
      </c>
      <c r="C2984" t="s">
        <v>117</v>
      </c>
      <c r="D2984" t="s">
        <v>117</v>
      </c>
      <c r="E2984" t="s">
        <v>27</v>
      </c>
      <c r="F2984" t="s">
        <v>27</v>
      </c>
      <c r="G2984" t="s">
        <v>23</v>
      </c>
      <c r="H2984" s="10">
        <v>4</v>
      </c>
      <c r="I2984" t="s">
        <v>24</v>
      </c>
      <c r="K2984" t="s">
        <v>599</v>
      </c>
    </row>
    <row r="2985" spans="1:11" x14ac:dyDescent="0.2">
      <c r="A2985" t="s">
        <v>104</v>
      </c>
      <c r="B2985" t="s">
        <v>574</v>
      </c>
      <c r="C2985" t="s">
        <v>153</v>
      </c>
      <c r="D2985" t="s">
        <v>153</v>
      </c>
      <c r="E2985" t="s">
        <v>154</v>
      </c>
      <c r="F2985" t="s">
        <v>1850</v>
      </c>
      <c r="G2985" t="s">
        <v>145</v>
      </c>
      <c r="H2985" s="10">
        <v>5</v>
      </c>
      <c r="I2985" t="s">
        <v>24</v>
      </c>
    </row>
    <row r="2986" spans="1:11" x14ac:dyDescent="0.2">
      <c r="A2986" t="s">
        <v>104</v>
      </c>
      <c r="B2986" t="s">
        <v>574</v>
      </c>
      <c r="C2986" t="s">
        <v>118</v>
      </c>
      <c r="D2986" t="s">
        <v>118</v>
      </c>
      <c r="E2986" t="s">
        <v>119</v>
      </c>
      <c r="F2986" t="s">
        <v>1852</v>
      </c>
      <c r="G2986" t="s">
        <v>23</v>
      </c>
      <c r="H2986" s="10">
        <v>10</v>
      </c>
      <c r="I2986" t="s">
        <v>120</v>
      </c>
    </row>
    <row r="2987" spans="1:11" x14ac:dyDescent="0.2">
      <c r="A2987" t="s">
        <v>104</v>
      </c>
      <c r="B2987" t="s">
        <v>574</v>
      </c>
      <c r="C2987" t="s">
        <v>208</v>
      </c>
      <c r="D2987" t="s">
        <v>208</v>
      </c>
      <c r="E2987" t="s">
        <v>27</v>
      </c>
      <c r="F2987" t="s">
        <v>27</v>
      </c>
      <c r="G2987" t="s">
        <v>23</v>
      </c>
      <c r="H2987" s="10">
        <v>2</v>
      </c>
      <c r="I2987" t="s">
        <v>24</v>
      </c>
      <c r="K2987" t="s">
        <v>600</v>
      </c>
    </row>
    <row r="2988" spans="1:11" x14ac:dyDescent="0.2">
      <c r="A2988" t="s">
        <v>104</v>
      </c>
      <c r="B2988" t="s">
        <v>574</v>
      </c>
      <c r="C2988" t="s">
        <v>117</v>
      </c>
      <c r="D2988" t="s">
        <v>117</v>
      </c>
      <c r="E2988" t="s">
        <v>27</v>
      </c>
      <c r="F2988" t="s">
        <v>27</v>
      </c>
      <c r="G2988" t="s">
        <v>23</v>
      </c>
      <c r="H2988" s="10">
        <v>2</v>
      </c>
      <c r="I2988" t="s">
        <v>24</v>
      </c>
      <c r="K2988" t="s">
        <v>601</v>
      </c>
    </row>
    <row r="2989" spans="1:11" x14ac:dyDescent="0.2">
      <c r="A2989" t="s">
        <v>105</v>
      </c>
      <c r="B2989" t="s">
        <v>574</v>
      </c>
      <c r="C2989" t="s">
        <v>18</v>
      </c>
      <c r="D2989" t="s">
        <v>18</v>
      </c>
      <c r="F2989" t="s">
        <v>1848</v>
      </c>
      <c r="H2989" s="10">
        <v>2.5</v>
      </c>
    </row>
    <row r="2990" spans="1:11" x14ac:dyDescent="0.2">
      <c r="A2990" t="s">
        <v>105</v>
      </c>
      <c r="B2990" t="s">
        <v>574</v>
      </c>
      <c r="C2990" t="s">
        <v>20</v>
      </c>
      <c r="D2990" t="s">
        <v>20</v>
      </c>
      <c r="F2990" t="s">
        <v>1848</v>
      </c>
      <c r="H2990" s="10">
        <v>1</v>
      </c>
      <c r="K2990" t="s">
        <v>590</v>
      </c>
    </row>
    <row r="2991" spans="1:11" x14ac:dyDescent="0.2">
      <c r="A2991" t="s">
        <v>105</v>
      </c>
      <c r="B2991" t="s">
        <v>574</v>
      </c>
      <c r="C2991" t="s">
        <v>46</v>
      </c>
      <c r="D2991" t="s">
        <v>46</v>
      </c>
      <c r="F2991" t="s">
        <v>1848</v>
      </c>
      <c r="H2991" s="10">
        <v>1</v>
      </c>
      <c r="K2991" t="s">
        <v>579</v>
      </c>
    </row>
    <row r="2992" spans="1:11" x14ac:dyDescent="0.2">
      <c r="A2992" t="s">
        <v>105</v>
      </c>
      <c r="B2992" t="s">
        <v>574</v>
      </c>
      <c r="C2992" t="s">
        <v>117</v>
      </c>
      <c r="D2992" t="s">
        <v>117</v>
      </c>
      <c r="E2992" t="s">
        <v>27</v>
      </c>
      <c r="F2992" t="s">
        <v>27</v>
      </c>
      <c r="G2992" t="s">
        <v>23</v>
      </c>
      <c r="H2992" s="10">
        <v>1</v>
      </c>
      <c r="I2992" t="s">
        <v>24</v>
      </c>
      <c r="K2992" t="s">
        <v>600</v>
      </c>
    </row>
    <row r="2993" spans="1:11" x14ac:dyDescent="0.2">
      <c r="A2993" t="s">
        <v>105</v>
      </c>
      <c r="B2993" t="s">
        <v>574</v>
      </c>
      <c r="C2993" t="s">
        <v>153</v>
      </c>
      <c r="D2993" t="s">
        <v>153</v>
      </c>
      <c r="E2993" t="s">
        <v>154</v>
      </c>
      <c r="F2993" t="s">
        <v>1850</v>
      </c>
      <c r="G2993" t="s">
        <v>145</v>
      </c>
      <c r="H2993" s="10">
        <v>8</v>
      </c>
      <c r="I2993" t="s">
        <v>24</v>
      </c>
    </row>
    <row r="2994" spans="1:11" x14ac:dyDescent="0.2">
      <c r="A2994" t="s">
        <v>105</v>
      </c>
      <c r="B2994" t="s">
        <v>574</v>
      </c>
      <c r="C2994" t="s">
        <v>118</v>
      </c>
      <c r="D2994" t="s">
        <v>118</v>
      </c>
      <c r="E2994" t="s">
        <v>119</v>
      </c>
      <c r="F2994" t="s">
        <v>1852</v>
      </c>
      <c r="G2994" t="s">
        <v>23</v>
      </c>
      <c r="H2994" s="10">
        <v>20</v>
      </c>
      <c r="I2994" t="s">
        <v>120</v>
      </c>
    </row>
    <row r="2995" spans="1:11" x14ac:dyDescent="0.2">
      <c r="A2995" t="s">
        <v>106</v>
      </c>
      <c r="B2995" t="s">
        <v>574</v>
      </c>
      <c r="C2995" t="s">
        <v>18</v>
      </c>
      <c r="D2995" t="s">
        <v>18</v>
      </c>
      <c r="F2995" t="s">
        <v>1848</v>
      </c>
      <c r="H2995" s="10">
        <v>2</v>
      </c>
    </row>
    <row r="2996" spans="1:11" x14ac:dyDescent="0.2">
      <c r="A2996" t="s">
        <v>106</v>
      </c>
      <c r="B2996" t="s">
        <v>574</v>
      </c>
      <c r="C2996" t="s">
        <v>20</v>
      </c>
      <c r="D2996" t="s">
        <v>20</v>
      </c>
      <c r="F2996" t="s">
        <v>1848</v>
      </c>
      <c r="H2996" s="10">
        <v>1</v>
      </c>
      <c r="K2996" t="s">
        <v>602</v>
      </c>
    </row>
    <row r="2997" spans="1:11" x14ac:dyDescent="0.2">
      <c r="A2997" t="s">
        <v>106</v>
      </c>
      <c r="B2997" t="s">
        <v>574</v>
      </c>
      <c r="C2997" t="s">
        <v>46</v>
      </c>
      <c r="D2997" t="s">
        <v>46</v>
      </c>
      <c r="F2997" t="s">
        <v>1848</v>
      </c>
      <c r="H2997" s="10">
        <v>9</v>
      </c>
      <c r="K2997" t="s">
        <v>603</v>
      </c>
    </row>
    <row r="2998" spans="1:11" x14ac:dyDescent="0.2">
      <c r="A2998" t="s">
        <v>106</v>
      </c>
      <c r="B2998" t="s">
        <v>574</v>
      </c>
      <c r="C2998" t="s">
        <v>117</v>
      </c>
      <c r="D2998" t="s">
        <v>117</v>
      </c>
      <c r="E2998" t="s">
        <v>27</v>
      </c>
      <c r="F2998" t="s">
        <v>27</v>
      </c>
      <c r="G2998" t="s">
        <v>23</v>
      </c>
      <c r="H2998" s="10">
        <v>2</v>
      </c>
      <c r="I2998" t="s">
        <v>24</v>
      </c>
      <c r="K2998" t="s">
        <v>604</v>
      </c>
    </row>
    <row r="2999" spans="1:11" x14ac:dyDescent="0.2">
      <c r="A2999" t="s">
        <v>106</v>
      </c>
      <c r="B2999" t="s">
        <v>574</v>
      </c>
      <c r="C2999" t="s">
        <v>153</v>
      </c>
      <c r="D2999" t="s">
        <v>153</v>
      </c>
      <c r="E2999" t="s">
        <v>154</v>
      </c>
      <c r="F2999" t="s">
        <v>1850</v>
      </c>
      <c r="G2999" t="s">
        <v>145</v>
      </c>
      <c r="H2999" s="10">
        <v>4</v>
      </c>
      <c r="I2999" t="s">
        <v>24</v>
      </c>
    </row>
    <row r="3000" spans="1:11" x14ac:dyDescent="0.2">
      <c r="A3000" t="s">
        <v>106</v>
      </c>
      <c r="B3000" t="s">
        <v>574</v>
      </c>
      <c r="C3000" t="s">
        <v>122</v>
      </c>
      <c r="D3000" t="s">
        <v>122</v>
      </c>
      <c r="E3000" t="s">
        <v>27</v>
      </c>
      <c r="F3000" t="s">
        <v>27</v>
      </c>
      <c r="G3000" t="s">
        <v>23</v>
      </c>
      <c r="H3000" s="10">
        <v>12</v>
      </c>
      <c r="I3000" t="s">
        <v>24</v>
      </c>
    </row>
    <row r="3001" spans="1:11" x14ac:dyDescent="0.2">
      <c r="A3001" t="s">
        <v>106</v>
      </c>
      <c r="B3001" t="s">
        <v>574</v>
      </c>
      <c r="C3001" t="s">
        <v>208</v>
      </c>
      <c r="D3001" t="s">
        <v>208</v>
      </c>
      <c r="E3001" t="s">
        <v>27</v>
      </c>
      <c r="F3001" t="s">
        <v>27</v>
      </c>
      <c r="G3001" t="s">
        <v>23</v>
      </c>
      <c r="H3001" s="10">
        <v>3</v>
      </c>
      <c r="I3001" t="s">
        <v>24</v>
      </c>
      <c r="K3001" t="s">
        <v>605</v>
      </c>
    </row>
    <row r="3002" spans="1:11" x14ac:dyDescent="0.2">
      <c r="A3002" t="s">
        <v>106</v>
      </c>
      <c r="B3002" t="s">
        <v>574</v>
      </c>
      <c r="C3002" t="s">
        <v>254</v>
      </c>
      <c r="D3002" t="s">
        <v>148</v>
      </c>
      <c r="E3002" t="s">
        <v>149</v>
      </c>
      <c r="F3002" t="s">
        <v>1850</v>
      </c>
      <c r="G3002" t="s">
        <v>145</v>
      </c>
      <c r="H3002" s="10">
        <v>1.5</v>
      </c>
      <c r="K3002" t="s">
        <v>606</v>
      </c>
    </row>
    <row r="3003" spans="1:11" x14ac:dyDescent="0.2">
      <c r="A3003" t="s">
        <v>107</v>
      </c>
      <c r="B3003" t="s">
        <v>574</v>
      </c>
      <c r="C3003" t="s">
        <v>18</v>
      </c>
      <c r="D3003" t="s">
        <v>18</v>
      </c>
      <c r="F3003" t="s">
        <v>1848</v>
      </c>
      <c r="H3003" s="10">
        <v>2</v>
      </c>
    </row>
    <row r="3004" spans="1:11" x14ac:dyDescent="0.2">
      <c r="A3004" t="s">
        <v>107</v>
      </c>
      <c r="B3004" t="s">
        <v>574</v>
      </c>
      <c r="C3004" t="s">
        <v>46</v>
      </c>
      <c r="D3004" t="s">
        <v>46</v>
      </c>
      <c r="F3004" t="s">
        <v>1848</v>
      </c>
      <c r="H3004" s="10">
        <v>16</v>
      </c>
      <c r="K3004" t="s">
        <v>607</v>
      </c>
    </row>
    <row r="3005" spans="1:11" x14ac:dyDescent="0.2">
      <c r="A3005" t="s">
        <v>107</v>
      </c>
      <c r="B3005" t="s">
        <v>574</v>
      </c>
      <c r="C3005" t="s">
        <v>153</v>
      </c>
      <c r="D3005" t="s">
        <v>153</v>
      </c>
      <c r="E3005" t="s">
        <v>154</v>
      </c>
      <c r="F3005" t="s">
        <v>1850</v>
      </c>
      <c r="G3005" t="s">
        <v>145</v>
      </c>
      <c r="H3005" s="10">
        <v>5</v>
      </c>
      <c r="I3005" t="s">
        <v>24</v>
      </c>
    </row>
    <row r="3006" spans="1:11" x14ac:dyDescent="0.2">
      <c r="A3006" t="s">
        <v>107</v>
      </c>
      <c r="B3006" t="s">
        <v>574</v>
      </c>
      <c r="C3006" t="s">
        <v>118</v>
      </c>
      <c r="D3006" t="s">
        <v>118</v>
      </c>
      <c r="E3006" t="s">
        <v>119</v>
      </c>
      <c r="F3006" t="s">
        <v>1852</v>
      </c>
      <c r="G3006" t="s">
        <v>23</v>
      </c>
      <c r="H3006" s="10">
        <v>5</v>
      </c>
      <c r="I3006" t="s">
        <v>120</v>
      </c>
    </row>
    <row r="3007" spans="1:11" x14ac:dyDescent="0.2">
      <c r="A3007" t="s">
        <v>107</v>
      </c>
      <c r="B3007" t="s">
        <v>574</v>
      </c>
      <c r="C3007" t="s">
        <v>17</v>
      </c>
      <c r="D3007" t="s">
        <v>17</v>
      </c>
      <c r="F3007" t="s">
        <v>1847</v>
      </c>
      <c r="H3007" s="10">
        <v>7.75</v>
      </c>
    </row>
    <row r="3008" spans="1:11" x14ac:dyDescent="0.2">
      <c r="A3008" t="s">
        <v>107</v>
      </c>
      <c r="B3008" t="s">
        <v>574</v>
      </c>
      <c r="C3008" t="s">
        <v>20</v>
      </c>
      <c r="D3008" t="s">
        <v>20</v>
      </c>
      <c r="F3008" t="s">
        <v>1848</v>
      </c>
      <c r="H3008" s="10">
        <v>1</v>
      </c>
      <c r="K3008" t="s">
        <v>608</v>
      </c>
    </row>
    <row r="3009" spans="1:11" x14ac:dyDescent="0.2">
      <c r="A3009" t="s">
        <v>108</v>
      </c>
      <c r="B3009" t="s">
        <v>574</v>
      </c>
      <c r="C3009" t="s">
        <v>18</v>
      </c>
      <c r="D3009" t="s">
        <v>18</v>
      </c>
      <c r="F3009" t="s">
        <v>1848</v>
      </c>
      <c r="H3009" s="10">
        <v>2</v>
      </c>
    </row>
    <row r="3010" spans="1:11" x14ac:dyDescent="0.2">
      <c r="A3010" t="s">
        <v>108</v>
      </c>
      <c r="B3010" t="s">
        <v>574</v>
      </c>
      <c r="C3010" t="s">
        <v>20</v>
      </c>
      <c r="D3010" t="s">
        <v>20</v>
      </c>
      <c r="F3010" t="s">
        <v>1848</v>
      </c>
      <c r="H3010" s="10">
        <v>0.5</v>
      </c>
      <c r="K3010" t="s">
        <v>609</v>
      </c>
    </row>
    <row r="3011" spans="1:11" x14ac:dyDescent="0.2">
      <c r="A3011" t="s">
        <v>108</v>
      </c>
      <c r="B3011" t="s">
        <v>574</v>
      </c>
      <c r="C3011" t="s">
        <v>117</v>
      </c>
      <c r="D3011" t="s">
        <v>117</v>
      </c>
      <c r="E3011" t="s">
        <v>27</v>
      </c>
      <c r="F3011" t="s">
        <v>27</v>
      </c>
      <c r="G3011" t="s">
        <v>23</v>
      </c>
      <c r="H3011" s="10">
        <v>2</v>
      </c>
      <c r="I3011" t="s">
        <v>24</v>
      </c>
      <c r="K3011" t="s">
        <v>610</v>
      </c>
    </row>
    <row r="3012" spans="1:11" x14ac:dyDescent="0.2">
      <c r="A3012" t="s">
        <v>108</v>
      </c>
      <c r="B3012" t="s">
        <v>574</v>
      </c>
      <c r="C3012" t="s">
        <v>153</v>
      </c>
      <c r="D3012" t="s">
        <v>153</v>
      </c>
      <c r="E3012" t="s">
        <v>154</v>
      </c>
      <c r="F3012" t="s">
        <v>1850</v>
      </c>
      <c r="G3012" t="s">
        <v>145</v>
      </c>
      <c r="H3012" s="10">
        <v>6</v>
      </c>
      <c r="I3012" t="s">
        <v>24</v>
      </c>
    </row>
    <row r="3013" spans="1:11" x14ac:dyDescent="0.2">
      <c r="A3013" t="s">
        <v>108</v>
      </c>
      <c r="B3013" t="s">
        <v>574</v>
      </c>
      <c r="C3013" t="s">
        <v>118</v>
      </c>
      <c r="D3013" t="s">
        <v>118</v>
      </c>
      <c r="E3013" t="s">
        <v>119</v>
      </c>
      <c r="F3013" t="s">
        <v>1852</v>
      </c>
      <c r="G3013" t="s">
        <v>23</v>
      </c>
      <c r="H3013" s="10">
        <v>8</v>
      </c>
      <c r="I3013" t="s">
        <v>120</v>
      </c>
    </row>
    <row r="3014" spans="1:11" x14ac:dyDescent="0.2">
      <c r="A3014" t="s">
        <v>108</v>
      </c>
      <c r="B3014" t="s">
        <v>574</v>
      </c>
      <c r="C3014" t="s">
        <v>17</v>
      </c>
      <c r="D3014" t="s">
        <v>17</v>
      </c>
      <c r="F3014" t="s">
        <v>1847</v>
      </c>
      <c r="H3014" s="10">
        <v>7.75</v>
      </c>
    </row>
    <row r="3015" spans="1:11" x14ac:dyDescent="0.2">
      <c r="A3015" t="s">
        <v>108</v>
      </c>
      <c r="B3015" t="s">
        <v>574</v>
      </c>
      <c r="C3015" t="s">
        <v>26</v>
      </c>
      <c r="D3015" t="s">
        <v>26</v>
      </c>
      <c r="E3015" t="s">
        <v>27</v>
      </c>
      <c r="F3015" t="s">
        <v>27</v>
      </c>
      <c r="G3015" t="s">
        <v>23</v>
      </c>
      <c r="H3015" s="10">
        <v>3</v>
      </c>
      <c r="I3015" t="s">
        <v>24</v>
      </c>
      <c r="K3015" t="s">
        <v>611</v>
      </c>
    </row>
    <row r="3016" spans="1:11" x14ac:dyDescent="0.2">
      <c r="A3016" t="s">
        <v>109</v>
      </c>
      <c r="B3016" t="s">
        <v>574</v>
      </c>
      <c r="C3016" t="s">
        <v>17</v>
      </c>
      <c r="D3016" t="s">
        <v>17</v>
      </c>
      <c r="F3016" t="s">
        <v>1847</v>
      </c>
      <c r="H3016" s="10">
        <v>23.25</v>
      </c>
    </row>
    <row r="3017" spans="1:11" x14ac:dyDescent="0.2">
      <c r="A3017" t="s">
        <v>14</v>
      </c>
      <c r="B3017" t="s">
        <v>612</v>
      </c>
      <c r="C3017" t="s">
        <v>380</v>
      </c>
      <c r="D3017" t="s">
        <v>314</v>
      </c>
      <c r="E3017" t="s">
        <v>315</v>
      </c>
      <c r="F3017" t="s">
        <v>59</v>
      </c>
      <c r="G3017" t="s">
        <v>145</v>
      </c>
      <c r="H3017" s="10">
        <v>30</v>
      </c>
      <c r="I3017" t="s">
        <v>24</v>
      </c>
      <c r="K3017" t="s">
        <v>613</v>
      </c>
    </row>
    <row r="3018" spans="1:11" x14ac:dyDescent="0.2">
      <c r="A3018" t="s">
        <v>14</v>
      </c>
      <c r="B3018" t="s">
        <v>612</v>
      </c>
      <c r="C3018" t="s">
        <v>380</v>
      </c>
      <c r="D3018" t="s">
        <v>614</v>
      </c>
      <c r="E3018" t="s">
        <v>615</v>
      </c>
      <c r="F3018" t="s">
        <v>59</v>
      </c>
      <c r="G3018" t="s">
        <v>180</v>
      </c>
      <c r="H3018" s="10">
        <v>4</v>
      </c>
      <c r="I3018" t="s">
        <v>24</v>
      </c>
      <c r="J3018" t="s">
        <v>616</v>
      </c>
    </row>
    <row r="3019" spans="1:11" x14ac:dyDescent="0.2">
      <c r="A3019" t="s">
        <v>14</v>
      </c>
      <c r="B3019" t="s">
        <v>612</v>
      </c>
      <c r="C3019" t="s">
        <v>65</v>
      </c>
      <c r="D3019" t="s">
        <v>617</v>
      </c>
      <c r="E3019" t="s">
        <v>197</v>
      </c>
      <c r="F3019" t="s">
        <v>66</v>
      </c>
      <c r="G3019" t="s">
        <v>198</v>
      </c>
      <c r="H3019" s="10">
        <v>5</v>
      </c>
      <c r="I3019" t="s">
        <v>24</v>
      </c>
    </row>
    <row r="3020" spans="1:11" x14ac:dyDescent="0.2">
      <c r="A3020" t="s">
        <v>14</v>
      </c>
      <c r="B3020" t="s">
        <v>612</v>
      </c>
      <c r="C3020" t="s">
        <v>17</v>
      </c>
      <c r="D3020" t="s">
        <v>17</v>
      </c>
      <c r="F3020" t="s">
        <v>1847</v>
      </c>
      <c r="H3020" s="10">
        <v>8</v>
      </c>
    </row>
    <row r="3021" spans="1:11" x14ac:dyDescent="0.2">
      <c r="A3021" t="s">
        <v>14</v>
      </c>
      <c r="B3021" t="s">
        <v>612</v>
      </c>
      <c r="C3021" t="s">
        <v>18</v>
      </c>
      <c r="D3021" t="s">
        <v>18</v>
      </c>
      <c r="F3021" t="s">
        <v>1848</v>
      </c>
      <c r="H3021" s="10">
        <v>1</v>
      </c>
    </row>
    <row r="3022" spans="1:11" x14ac:dyDescent="0.2">
      <c r="A3022" t="s">
        <v>36</v>
      </c>
      <c r="B3022" t="s">
        <v>612</v>
      </c>
      <c r="C3022" t="s">
        <v>380</v>
      </c>
      <c r="D3022" t="s">
        <v>314</v>
      </c>
      <c r="E3022" t="s">
        <v>315</v>
      </c>
      <c r="F3022" t="s">
        <v>59</v>
      </c>
      <c r="G3022" t="s">
        <v>145</v>
      </c>
      <c r="H3022" s="10">
        <v>30</v>
      </c>
      <c r="I3022" t="s">
        <v>24</v>
      </c>
      <c r="K3022" t="s">
        <v>613</v>
      </c>
    </row>
    <row r="3023" spans="1:11" x14ac:dyDescent="0.2">
      <c r="A3023" t="s">
        <v>36</v>
      </c>
      <c r="B3023" t="s">
        <v>612</v>
      </c>
      <c r="C3023" t="s">
        <v>380</v>
      </c>
      <c r="D3023" t="s">
        <v>614</v>
      </c>
      <c r="E3023" t="s">
        <v>615</v>
      </c>
      <c r="F3023" t="s">
        <v>59</v>
      </c>
      <c r="G3023" t="s">
        <v>180</v>
      </c>
      <c r="H3023" s="10">
        <v>8</v>
      </c>
      <c r="I3023" t="s">
        <v>24</v>
      </c>
      <c r="J3023" t="s">
        <v>616</v>
      </c>
    </row>
    <row r="3024" spans="1:11" x14ac:dyDescent="0.2">
      <c r="A3024" t="s">
        <v>36</v>
      </c>
      <c r="B3024" t="s">
        <v>612</v>
      </c>
      <c r="C3024" t="s">
        <v>65</v>
      </c>
      <c r="D3024" t="s">
        <v>617</v>
      </c>
      <c r="E3024" t="s">
        <v>197</v>
      </c>
      <c r="F3024" t="s">
        <v>66</v>
      </c>
      <c r="G3024" t="s">
        <v>198</v>
      </c>
      <c r="H3024" s="10">
        <v>5</v>
      </c>
      <c r="I3024" t="s">
        <v>24</v>
      </c>
    </row>
    <row r="3025" spans="1:11" x14ac:dyDescent="0.2">
      <c r="A3025" t="s">
        <v>36</v>
      </c>
      <c r="B3025" t="s">
        <v>612</v>
      </c>
      <c r="C3025" t="s">
        <v>20</v>
      </c>
      <c r="D3025" t="s">
        <v>20</v>
      </c>
      <c r="F3025" t="s">
        <v>1848</v>
      </c>
      <c r="H3025" s="10">
        <v>4</v>
      </c>
    </row>
    <row r="3026" spans="1:11" x14ac:dyDescent="0.2">
      <c r="A3026" t="s">
        <v>36</v>
      </c>
      <c r="B3026" t="s">
        <v>612</v>
      </c>
      <c r="C3026" t="s">
        <v>79</v>
      </c>
      <c r="D3026" t="s">
        <v>79</v>
      </c>
      <c r="F3026" t="s">
        <v>1848</v>
      </c>
      <c r="H3026" s="10">
        <v>3</v>
      </c>
    </row>
    <row r="3027" spans="1:11" x14ac:dyDescent="0.2">
      <c r="A3027" t="s">
        <v>37</v>
      </c>
      <c r="B3027" t="s">
        <v>612</v>
      </c>
      <c r="C3027" t="s">
        <v>380</v>
      </c>
      <c r="D3027" t="s">
        <v>314</v>
      </c>
      <c r="E3027" t="s">
        <v>315</v>
      </c>
      <c r="F3027" t="s">
        <v>59</v>
      </c>
      <c r="G3027" t="s">
        <v>145</v>
      </c>
      <c r="H3027" s="10">
        <v>40</v>
      </c>
      <c r="I3027" t="s">
        <v>24</v>
      </c>
      <c r="K3027" t="s">
        <v>618</v>
      </c>
    </row>
    <row r="3028" spans="1:11" x14ac:dyDescent="0.2">
      <c r="A3028" t="s">
        <v>37</v>
      </c>
      <c r="B3028" t="s">
        <v>612</v>
      </c>
      <c r="C3028" t="s">
        <v>380</v>
      </c>
      <c r="D3028" t="s">
        <v>614</v>
      </c>
      <c r="E3028" t="s">
        <v>615</v>
      </c>
      <c r="F3028" t="s">
        <v>59</v>
      </c>
      <c r="G3028" t="s">
        <v>180</v>
      </c>
      <c r="H3028" s="10">
        <v>6</v>
      </c>
      <c r="I3028" t="s">
        <v>24</v>
      </c>
      <c r="J3028" t="s">
        <v>616</v>
      </c>
    </row>
    <row r="3029" spans="1:11" x14ac:dyDescent="0.2">
      <c r="A3029" t="s">
        <v>37</v>
      </c>
      <c r="B3029" t="s">
        <v>612</v>
      </c>
      <c r="C3029" t="s">
        <v>20</v>
      </c>
      <c r="D3029" t="s">
        <v>20</v>
      </c>
      <c r="F3029" t="s">
        <v>1848</v>
      </c>
      <c r="H3029" s="10">
        <v>2</v>
      </c>
    </row>
    <row r="3030" spans="1:11" x14ac:dyDescent="0.2">
      <c r="A3030" t="s">
        <v>39</v>
      </c>
      <c r="B3030" t="s">
        <v>612</v>
      </c>
      <c r="C3030" t="s">
        <v>380</v>
      </c>
      <c r="D3030" t="s">
        <v>314</v>
      </c>
      <c r="E3030" t="s">
        <v>315</v>
      </c>
      <c r="F3030" t="s">
        <v>59</v>
      </c>
      <c r="G3030" t="s">
        <v>145</v>
      </c>
      <c r="H3030" s="10">
        <v>40</v>
      </c>
      <c r="I3030" t="s">
        <v>24</v>
      </c>
      <c r="K3030" t="s">
        <v>619</v>
      </c>
    </row>
    <row r="3031" spans="1:11" x14ac:dyDescent="0.2">
      <c r="A3031" t="s">
        <v>39</v>
      </c>
      <c r="B3031" t="s">
        <v>612</v>
      </c>
      <c r="C3031" t="s">
        <v>380</v>
      </c>
      <c r="D3031" t="s">
        <v>614</v>
      </c>
      <c r="E3031" t="s">
        <v>615</v>
      </c>
      <c r="F3031" t="s">
        <v>59</v>
      </c>
      <c r="G3031" t="s">
        <v>180</v>
      </c>
      <c r="H3031" s="10">
        <v>4</v>
      </c>
      <c r="I3031" t="s">
        <v>24</v>
      </c>
      <c r="J3031" t="s">
        <v>616</v>
      </c>
    </row>
    <row r="3032" spans="1:11" x14ac:dyDescent="0.2">
      <c r="A3032" t="s">
        <v>39</v>
      </c>
      <c r="B3032" t="s">
        <v>612</v>
      </c>
      <c r="C3032" t="s">
        <v>20</v>
      </c>
      <c r="D3032" t="s">
        <v>20</v>
      </c>
      <c r="F3032" t="s">
        <v>1848</v>
      </c>
      <c r="H3032" s="10">
        <v>4</v>
      </c>
    </row>
    <row r="3033" spans="1:11" x14ac:dyDescent="0.2">
      <c r="A3033" t="s">
        <v>44</v>
      </c>
      <c r="B3033" t="s">
        <v>612</v>
      </c>
      <c r="C3033" t="s">
        <v>380</v>
      </c>
      <c r="D3033" t="s">
        <v>314</v>
      </c>
      <c r="E3033" t="s">
        <v>315</v>
      </c>
      <c r="F3033" t="s">
        <v>59</v>
      </c>
      <c r="G3033" t="s">
        <v>145</v>
      </c>
      <c r="H3033" s="10">
        <v>44</v>
      </c>
      <c r="I3033" t="s">
        <v>24</v>
      </c>
      <c r="K3033" t="s">
        <v>620</v>
      </c>
    </row>
    <row r="3034" spans="1:11" x14ac:dyDescent="0.2">
      <c r="A3034" t="s">
        <v>44</v>
      </c>
      <c r="B3034" t="s">
        <v>612</v>
      </c>
      <c r="C3034" t="s">
        <v>380</v>
      </c>
      <c r="D3034" t="s">
        <v>614</v>
      </c>
      <c r="E3034" t="s">
        <v>615</v>
      </c>
      <c r="F3034" t="s">
        <v>59</v>
      </c>
      <c r="G3034" t="s">
        <v>180</v>
      </c>
      <c r="H3034" s="10">
        <v>4</v>
      </c>
      <c r="I3034" t="s">
        <v>24</v>
      </c>
      <c r="J3034" t="s">
        <v>616</v>
      </c>
    </row>
    <row r="3035" spans="1:11" x14ac:dyDescent="0.2">
      <c r="A3035" t="s">
        <v>44</v>
      </c>
      <c r="B3035" t="s">
        <v>612</v>
      </c>
      <c r="C3035" t="s">
        <v>20</v>
      </c>
      <c r="D3035" t="s">
        <v>20</v>
      </c>
      <c r="F3035" t="s">
        <v>1848</v>
      </c>
      <c r="H3035" s="10">
        <v>2</v>
      </c>
    </row>
    <row r="3036" spans="1:11" x14ac:dyDescent="0.2">
      <c r="A3036" t="s">
        <v>47</v>
      </c>
      <c r="B3036" t="s">
        <v>612</v>
      </c>
      <c r="C3036" t="s">
        <v>380</v>
      </c>
      <c r="D3036" t="s">
        <v>314</v>
      </c>
      <c r="E3036" t="s">
        <v>315</v>
      </c>
      <c r="F3036" t="s">
        <v>59</v>
      </c>
      <c r="G3036" t="s">
        <v>145</v>
      </c>
      <c r="H3036" s="10">
        <v>28</v>
      </c>
      <c r="I3036" t="s">
        <v>24</v>
      </c>
      <c r="K3036" t="s">
        <v>621</v>
      </c>
    </row>
    <row r="3037" spans="1:11" x14ac:dyDescent="0.2">
      <c r="A3037" t="s">
        <v>47</v>
      </c>
      <c r="B3037" t="s">
        <v>612</v>
      </c>
      <c r="C3037" t="s">
        <v>380</v>
      </c>
      <c r="D3037" t="s">
        <v>614</v>
      </c>
      <c r="E3037" t="s">
        <v>615</v>
      </c>
      <c r="F3037" t="s">
        <v>59</v>
      </c>
      <c r="G3037" t="s">
        <v>180</v>
      </c>
      <c r="H3037" s="10">
        <v>2</v>
      </c>
      <c r="I3037" t="s">
        <v>24</v>
      </c>
      <c r="J3037" t="s">
        <v>616</v>
      </c>
    </row>
    <row r="3038" spans="1:11" x14ac:dyDescent="0.2">
      <c r="A3038" t="s">
        <v>47</v>
      </c>
      <c r="B3038" t="s">
        <v>612</v>
      </c>
      <c r="C3038" t="s">
        <v>17</v>
      </c>
      <c r="D3038" t="s">
        <v>17</v>
      </c>
      <c r="F3038" t="s">
        <v>1847</v>
      </c>
      <c r="H3038" s="10">
        <v>16</v>
      </c>
    </row>
    <row r="3039" spans="1:11" x14ac:dyDescent="0.2">
      <c r="A3039" t="s">
        <v>48</v>
      </c>
      <c r="B3039" t="s">
        <v>612</v>
      </c>
      <c r="C3039" t="s">
        <v>380</v>
      </c>
      <c r="D3039" t="s">
        <v>314</v>
      </c>
      <c r="E3039" t="s">
        <v>315</v>
      </c>
      <c r="F3039" t="s">
        <v>59</v>
      </c>
      <c r="G3039" t="s">
        <v>145</v>
      </c>
      <c r="H3039" s="10">
        <v>32</v>
      </c>
      <c r="I3039" t="s">
        <v>24</v>
      </c>
      <c r="K3039" t="s">
        <v>622</v>
      </c>
    </row>
    <row r="3040" spans="1:11" x14ac:dyDescent="0.2">
      <c r="A3040" t="s">
        <v>48</v>
      </c>
      <c r="B3040" t="s">
        <v>612</v>
      </c>
      <c r="C3040" t="s">
        <v>380</v>
      </c>
      <c r="D3040" t="s">
        <v>614</v>
      </c>
      <c r="E3040" t="s">
        <v>615</v>
      </c>
      <c r="F3040" t="s">
        <v>59</v>
      </c>
      <c r="G3040" t="s">
        <v>180</v>
      </c>
      <c r="H3040" s="10">
        <v>4</v>
      </c>
      <c r="I3040" t="s">
        <v>24</v>
      </c>
      <c r="J3040" t="s">
        <v>616</v>
      </c>
    </row>
    <row r="3041" spans="1:11" x14ac:dyDescent="0.2">
      <c r="A3041" t="s">
        <v>48</v>
      </c>
      <c r="B3041" t="s">
        <v>612</v>
      </c>
      <c r="C3041" t="s">
        <v>17</v>
      </c>
      <c r="D3041" t="s">
        <v>17</v>
      </c>
      <c r="F3041" t="s">
        <v>1847</v>
      </c>
      <c r="H3041" s="10">
        <v>12</v>
      </c>
    </row>
    <row r="3042" spans="1:11" x14ac:dyDescent="0.2">
      <c r="A3042" t="s">
        <v>49</v>
      </c>
      <c r="B3042" t="s">
        <v>612</v>
      </c>
      <c r="C3042" t="s">
        <v>380</v>
      </c>
      <c r="D3042" t="s">
        <v>314</v>
      </c>
      <c r="E3042" t="s">
        <v>315</v>
      </c>
      <c r="F3042" t="s">
        <v>59</v>
      </c>
      <c r="G3042" t="s">
        <v>145</v>
      </c>
      <c r="H3042" s="10">
        <v>36</v>
      </c>
      <c r="I3042" t="s">
        <v>24</v>
      </c>
      <c r="K3042" t="s">
        <v>623</v>
      </c>
    </row>
    <row r="3043" spans="1:11" x14ac:dyDescent="0.2">
      <c r="A3043" t="s">
        <v>49</v>
      </c>
      <c r="B3043" t="s">
        <v>612</v>
      </c>
      <c r="C3043" t="s">
        <v>380</v>
      </c>
      <c r="D3043" t="s">
        <v>614</v>
      </c>
      <c r="E3043" t="s">
        <v>615</v>
      </c>
      <c r="F3043" t="s">
        <v>59</v>
      </c>
      <c r="G3043" t="s">
        <v>180</v>
      </c>
      <c r="H3043" s="10">
        <v>10</v>
      </c>
      <c r="I3043" t="s">
        <v>24</v>
      </c>
      <c r="J3043" t="s">
        <v>616</v>
      </c>
    </row>
    <row r="3044" spans="1:11" x14ac:dyDescent="0.2">
      <c r="A3044" t="s">
        <v>49</v>
      </c>
      <c r="B3044" t="s">
        <v>612</v>
      </c>
      <c r="C3044" t="s">
        <v>20</v>
      </c>
      <c r="D3044" t="s">
        <v>20</v>
      </c>
      <c r="F3044" t="s">
        <v>1848</v>
      </c>
      <c r="H3044" s="10">
        <v>2</v>
      </c>
    </row>
    <row r="3045" spans="1:11" x14ac:dyDescent="0.2">
      <c r="A3045" t="s">
        <v>49</v>
      </c>
      <c r="B3045" t="s">
        <v>612</v>
      </c>
      <c r="C3045" t="s">
        <v>40</v>
      </c>
      <c r="D3045" t="s">
        <v>624</v>
      </c>
      <c r="E3045" t="s">
        <v>625</v>
      </c>
      <c r="F3045" t="s">
        <v>1848</v>
      </c>
      <c r="G3045" t="s">
        <v>23</v>
      </c>
      <c r="H3045" s="10">
        <v>4</v>
      </c>
      <c r="I3045" t="s">
        <v>24</v>
      </c>
    </row>
    <row r="3046" spans="1:11" x14ac:dyDescent="0.2">
      <c r="A3046" t="s">
        <v>51</v>
      </c>
      <c r="B3046" t="s">
        <v>612</v>
      </c>
      <c r="C3046" t="s">
        <v>380</v>
      </c>
      <c r="D3046" t="s">
        <v>314</v>
      </c>
      <c r="E3046" t="s">
        <v>315</v>
      </c>
      <c r="F3046" t="s">
        <v>59</v>
      </c>
      <c r="G3046" t="s">
        <v>145</v>
      </c>
      <c r="H3046" s="10">
        <v>40</v>
      </c>
      <c r="I3046" t="s">
        <v>24</v>
      </c>
      <c r="K3046" t="s">
        <v>626</v>
      </c>
    </row>
    <row r="3047" spans="1:11" x14ac:dyDescent="0.2">
      <c r="A3047" t="s">
        <v>51</v>
      </c>
      <c r="B3047" t="s">
        <v>612</v>
      </c>
      <c r="C3047" t="s">
        <v>380</v>
      </c>
      <c r="D3047" t="s">
        <v>614</v>
      </c>
      <c r="E3047" t="s">
        <v>615</v>
      </c>
      <c r="F3047" t="s">
        <v>59</v>
      </c>
      <c r="G3047" t="s">
        <v>180</v>
      </c>
      <c r="H3047" s="10">
        <v>8</v>
      </c>
      <c r="I3047" t="s">
        <v>24</v>
      </c>
      <c r="J3047" t="s">
        <v>616</v>
      </c>
    </row>
    <row r="3048" spans="1:11" x14ac:dyDescent="0.2">
      <c r="A3048" t="s">
        <v>51</v>
      </c>
      <c r="B3048" t="s">
        <v>612</v>
      </c>
      <c r="C3048" t="s">
        <v>20</v>
      </c>
      <c r="D3048" t="s">
        <v>20</v>
      </c>
      <c r="F3048" t="s">
        <v>1848</v>
      </c>
      <c r="H3048" s="10">
        <v>2</v>
      </c>
    </row>
    <row r="3049" spans="1:11" x14ac:dyDescent="0.2">
      <c r="A3049" t="s">
        <v>55</v>
      </c>
      <c r="B3049" t="s">
        <v>612</v>
      </c>
      <c r="C3049" t="s">
        <v>380</v>
      </c>
      <c r="D3049" t="s">
        <v>314</v>
      </c>
      <c r="E3049" t="s">
        <v>315</v>
      </c>
      <c r="F3049" t="s">
        <v>59</v>
      </c>
      <c r="G3049" t="s">
        <v>145</v>
      </c>
      <c r="H3049" s="10">
        <v>45</v>
      </c>
      <c r="I3049" t="s">
        <v>24</v>
      </c>
      <c r="K3049" t="s">
        <v>627</v>
      </c>
    </row>
    <row r="3050" spans="1:11" x14ac:dyDescent="0.2">
      <c r="A3050" t="s">
        <v>55</v>
      </c>
      <c r="B3050" t="s">
        <v>612</v>
      </c>
      <c r="C3050" t="s">
        <v>380</v>
      </c>
      <c r="D3050" t="s">
        <v>614</v>
      </c>
      <c r="E3050" t="s">
        <v>615</v>
      </c>
      <c r="F3050" t="s">
        <v>59</v>
      </c>
      <c r="G3050" t="s">
        <v>180</v>
      </c>
      <c r="H3050" s="10">
        <v>3</v>
      </c>
      <c r="I3050" t="s">
        <v>24</v>
      </c>
      <c r="J3050" t="s">
        <v>616</v>
      </c>
    </row>
    <row r="3051" spans="1:11" x14ac:dyDescent="0.2">
      <c r="A3051" t="s">
        <v>55</v>
      </c>
      <c r="B3051" t="s">
        <v>612</v>
      </c>
      <c r="C3051" t="s">
        <v>159</v>
      </c>
      <c r="D3051" t="s">
        <v>628</v>
      </c>
      <c r="E3051" t="s">
        <v>629</v>
      </c>
      <c r="F3051" t="s">
        <v>1852</v>
      </c>
      <c r="G3051" t="s">
        <v>32</v>
      </c>
      <c r="H3051" s="10">
        <v>5</v>
      </c>
      <c r="I3051" t="s">
        <v>162</v>
      </c>
    </row>
    <row r="3052" spans="1:11" x14ac:dyDescent="0.2">
      <c r="A3052" t="s">
        <v>55</v>
      </c>
      <c r="B3052" t="s">
        <v>612</v>
      </c>
      <c r="C3052" t="s">
        <v>65</v>
      </c>
      <c r="D3052" t="s">
        <v>617</v>
      </c>
      <c r="E3052" t="s">
        <v>197</v>
      </c>
      <c r="F3052" t="s">
        <v>66</v>
      </c>
      <c r="G3052" t="s">
        <v>198</v>
      </c>
      <c r="H3052" s="10">
        <v>1</v>
      </c>
      <c r="I3052" t="s">
        <v>24</v>
      </c>
    </row>
    <row r="3053" spans="1:11" x14ac:dyDescent="0.2">
      <c r="A3053" t="s">
        <v>56</v>
      </c>
      <c r="B3053" t="s">
        <v>612</v>
      </c>
      <c r="C3053" t="s">
        <v>380</v>
      </c>
      <c r="D3053" t="s">
        <v>314</v>
      </c>
      <c r="E3053" t="s">
        <v>315</v>
      </c>
      <c r="F3053" t="s">
        <v>59</v>
      </c>
      <c r="G3053" t="s">
        <v>145</v>
      </c>
      <c r="H3053" s="10">
        <v>36</v>
      </c>
      <c r="I3053" t="s">
        <v>24</v>
      </c>
      <c r="K3053" t="s">
        <v>630</v>
      </c>
    </row>
    <row r="3054" spans="1:11" x14ac:dyDescent="0.2">
      <c r="A3054" t="s">
        <v>56</v>
      </c>
      <c r="B3054" t="s">
        <v>612</v>
      </c>
      <c r="C3054" t="s">
        <v>380</v>
      </c>
      <c r="D3054" t="s">
        <v>614</v>
      </c>
      <c r="E3054" t="s">
        <v>615</v>
      </c>
      <c r="F3054" t="s">
        <v>59</v>
      </c>
      <c r="G3054" t="s">
        <v>180</v>
      </c>
      <c r="H3054" s="10">
        <v>2</v>
      </c>
      <c r="I3054" t="s">
        <v>24</v>
      </c>
      <c r="J3054" t="s">
        <v>616</v>
      </c>
    </row>
    <row r="3055" spans="1:11" x14ac:dyDescent="0.2">
      <c r="A3055" t="s">
        <v>56</v>
      </c>
      <c r="B3055" t="s">
        <v>612</v>
      </c>
      <c r="C3055" t="s">
        <v>159</v>
      </c>
      <c r="D3055" t="s">
        <v>628</v>
      </c>
      <c r="E3055" t="s">
        <v>629</v>
      </c>
      <c r="F3055" t="s">
        <v>1852</v>
      </c>
      <c r="G3055" t="s">
        <v>32</v>
      </c>
      <c r="H3055" s="10">
        <v>1</v>
      </c>
      <c r="I3055" t="s">
        <v>162</v>
      </c>
    </row>
    <row r="3056" spans="1:11" x14ac:dyDescent="0.2">
      <c r="A3056" t="s">
        <v>56</v>
      </c>
      <c r="B3056" t="s">
        <v>612</v>
      </c>
      <c r="C3056" t="s">
        <v>20</v>
      </c>
      <c r="D3056" t="s">
        <v>20</v>
      </c>
      <c r="F3056" t="s">
        <v>1848</v>
      </c>
      <c r="H3056" s="10">
        <v>2</v>
      </c>
    </row>
    <row r="3057" spans="1:11" x14ac:dyDescent="0.2">
      <c r="A3057" t="s">
        <v>56</v>
      </c>
      <c r="B3057" t="s">
        <v>612</v>
      </c>
      <c r="C3057" t="s">
        <v>17</v>
      </c>
      <c r="D3057" t="s">
        <v>17</v>
      </c>
      <c r="F3057" t="s">
        <v>1847</v>
      </c>
      <c r="H3057" s="10">
        <v>4</v>
      </c>
    </row>
    <row r="3058" spans="1:11" x14ac:dyDescent="0.2">
      <c r="A3058" t="s">
        <v>56</v>
      </c>
      <c r="B3058" t="s">
        <v>612</v>
      </c>
      <c r="C3058" t="s">
        <v>40</v>
      </c>
      <c r="D3058" t="s">
        <v>624</v>
      </c>
      <c r="E3058" t="s">
        <v>625</v>
      </c>
      <c r="F3058" t="s">
        <v>1848</v>
      </c>
      <c r="G3058" t="s">
        <v>23</v>
      </c>
      <c r="H3058" s="10">
        <v>2</v>
      </c>
      <c r="I3058" t="s">
        <v>24</v>
      </c>
    </row>
    <row r="3059" spans="1:11" x14ac:dyDescent="0.2">
      <c r="A3059" t="s">
        <v>56</v>
      </c>
      <c r="B3059" t="s">
        <v>612</v>
      </c>
      <c r="C3059" t="s">
        <v>46</v>
      </c>
      <c r="D3059" t="s">
        <v>557</v>
      </c>
      <c r="F3059" t="s">
        <v>1848</v>
      </c>
      <c r="H3059" s="10">
        <v>4</v>
      </c>
      <c r="K3059" t="s">
        <v>631</v>
      </c>
    </row>
    <row r="3060" spans="1:11" x14ac:dyDescent="0.2">
      <c r="A3060" t="s">
        <v>60</v>
      </c>
      <c r="B3060" t="s">
        <v>612</v>
      </c>
      <c r="C3060" t="s">
        <v>380</v>
      </c>
      <c r="D3060" t="s">
        <v>314</v>
      </c>
      <c r="E3060" t="s">
        <v>315</v>
      </c>
      <c r="F3060" t="s">
        <v>59</v>
      </c>
      <c r="G3060" t="s">
        <v>145</v>
      </c>
      <c r="H3060" s="10">
        <v>36</v>
      </c>
      <c r="I3060" t="s">
        <v>24</v>
      </c>
      <c r="K3060" t="s">
        <v>632</v>
      </c>
    </row>
    <row r="3061" spans="1:11" x14ac:dyDescent="0.2">
      <c r="A3061" t="s">
        <v>60</v>
      </c>
      <c r="B3061" t="s">
        <v>612</v>
      </c>
      <c r="C3061" t="s">
        <v>380</v>
      </c>
      <c r="D3061" t="s">
        <v>614</v>
      </c>
      <c r="E3061" t="s">
        <v>615</v>
      </c>
      <c r="F3061" t="s">
        <v>59</v>
      </c>
      <c r="G3061" t="s">
        <v>180</v>
      </c>
      <c r="H3061" s="10">
        <v>6</v>
      </c>
      <c r="I3061" t="s">
        <v>24</v>
      </c>
      <c r="J3061" t="s">
        <v>616</v>
      </c>
    </row>
    <row r="3062" spans="1:11" x14ac:dyDescent="0.2">
      <c r="A3062" t="s">
        <v>60</v>
      </c>
      <c r="B3062" t="s">
        <v>612</v>
      </c>
      <c r="C3062" t="s">
        <v>46</v>
      </c>
      <c r="D3062" t="s">
        <v>46</v>
      </c>
      <c r="F3062" t="s">
        <v>1848</v>
      </c>
      <c r="H3062" s="10">
        <v>8</v>
      </c>
    </row>
    <row r="3063" spans="1:11" x14ac:dyDescent="0.2">
      <c r="A3063" t="s">
        <v>67</v>
      </c>
      <c r="B3063" t="s">
        <v>612</v>
      </c>
      <c r="C3063" t="s">
        <v>380</v>
      </c>
      <c r="D3063" t="s">
        <v>314</v>
      </c>
      <c r="E3063" t="s">
        <v>315</v>
      </c>
      <c r="F3063" t="s">
        <v>59</v>
      </c>
      <c r="G3063" t="s">
        <v>145</v>
      </c>
      <c r="H3063" s="10">
        <v>30</v>
      </c>
      <c r="I3063" t="s">
        <v>24</v>
      </c>
      <c r="K3063" t="s">
        <v>632</v>
      </c>
    </row>
    <row r="3064" spans="1:11" x14ac:dyDescent="0.2">
      <c r="A3064" t="s">
        <v>67</v>
      </c>
      <c r="B3064" t="s">
        <v>612</v>
      </c>
      <c r="C3064" t="s">
        <v>380</v>
      </c>
      <c r="D3064" t="s">
        <v>614</v>
      </c>
      <c r="E3064" t="s">
        <v>615</v>
      </c>
      <c r="F3064" t="s">
        <v>59</v>
      </c>
      <c r="G3064" t="s">
        <v>180</v>
      </c>
      <c r="H3064" s="10">
        <v>6</v>
      </c>
      <c r="I3064" t="s">
        <v>24</v>
      </c>
      <c r="J3064" t="s">
        <v>616</v>
      </c>
    </row>
    <row r="3065" spans="1:11" x14ac:dyDescent="0.2">
      <c r="A3065" t="s">
        <v>67</v>
      </c>
      <c r="B3065" t="s">
        <v>612</v>
      </c>
      <c r="C3065" t="s">
        <v>46</v>
      </c>
      <c r="D3065" t="s">
        <v>46</v>
      </c>
      <c r="F3065" t="s">
        <v>1848</v>
      </c>
      <c r="H3065" s="10">
        <v>16</v>
      </c>
    </row>
    <row r="3066" spans="1:11" x14ac:dyDescent="0.2">
      <c r="A3066" t="s">
        <v>68</v>
      </c>
      <c r="B3066" t="s">
        <v>612</v>
      </c>
      <c r="C3066" t="s">
        <v>380</v>
      </c>
      <c r="D3066" t="s">
        <v>314</v>
      </c>
      <c r="E3066" t="s">
        <v>315</v>
      </c>
      <c r="F3066" t="s">
        <v>59</v>
      </c>
      <c r="G3066" t="s">
        <v>145</v>
      </c>
      <c r="H3066" s="10">
        <v>34</v>
      </c>
      <c r="I3066" t="s">
        <v>24</v>
      </c>
      <c r="K3066" t="s">
        <v>633</v>
      </c>
    </row>
    <row r="3067" spans="1:11" x14ac:dyDescent="0.2">
      <c r="A3067" t="s">
        <v>68</v>
      </c>
      <c r="B3067" t="s">
        <v>612</v>
      </c>
      <c r="C3067" t="s">
        <v>380</v>
      </c>
      <c r="D3067" t="s">
        <v>614</v>
      </c>
      <c r="E3067" t="s">
        <v>615</v>
      </c>
      <c r="F3067" t="s">
        <v>59</v>
      </c>
      <c r="G3067" t="s">
        <v>180</v>
      </c>
      <c r="H3067" s="10">
        <v>5</v>
      </c>
      <c r="I3067" t="s">
        <v>24</v>
      </c>
      <c r="J3067" t="s">
        <v>616</v>
      </c>
    </row>
    <row r="3068" spans="1:11" x14ac:dyDescent="0.2">
      <c r="A3068" t="s">
        <v>68</v>
      </c>
      <c r="B3068" t="s">
        <v>612</v>
      </c>
      <c r="C3068" t="s">
        <v>159</v>
      </c>
      <c r="D3068" t="s">
        <v>628</v>
      </c>
      <c r="E3068" t="s">
        <v>629</v>
      </c>
      <c r="F3068" t="s">
        <v>1852</v>
      </c>
      <c r="G3068" t="s">
        <v>32</v>
      </c>
      <c r="H3068" s="10">
        <v>6</v>
      </c>
      <c r="I3068" t="s">
        <v>162</v>
      </c>
    </row>
    <row r="3069" spans="1:11" x14ac:dyDescent="0.2">
      <c r="A3069" t="s">
        <v>68</v>
      </c>
      <c r="B3069" t="s">
        <v>612</v>
      </c>
      <c r="C3069" t="s">
        <v>17</v>
      </c>
      <c r="D3069" t="s">
        <v>17</v>
      </c>
      <c r="F3069" t="s">
        <v>1847</v>
      </c>
      <c r="H3069" s="10">
        <v>4</v>
      </c>
    </row>
    <row r="3070" spans="1:11" x14ac:dyDescent="0.2">
      <c r="A3070" t="s">
        <v>69</v>
      </c>
      <c r="B3070" t="s">
        <v>612</v>
      </c>
      <c r="C3070" t="s">
        <v>380</v>
      </c>
      <c r="D3070" t="s">
        <v>314</v>
      </c>
      <c r="E3070" t="s">
        <v>315</v>
      </c>
      <c r="F3070" t="s">
        <v>59</v>
      </c>
      <c r="G3070" t="s">
        <v>145</v>
      </c>
      <c r="H3070" s="10">
        <v>14</v>
      </c>
      <c r="I3070" t="s">
        <v>24</v>
      </c>
      <c r="K3070" t="s">
        <v>634</v>
      </c>
    </row>
    <row r="3071" spans="1:11" x14ac:dyDescent="0.2">
      <c r="A3071" t="s">
        <v>69</v>
      </c>
      <c r="B3071" t="s">
        <v>612</v>
      </c>
      <c r="C3071" t="s">
        <v>380</v>
      </c>
      <c r="D3071" t="s">
        <v>614</v>
      </c>
      <c r="E3071" t="s">
        <v>615</v>
      </c>
      <c r="F3071" t="s">
        <v>59</v>
      </c>
      <c r="G3071" t="s">
        <v>180</v>
      </c>
      <c r="H3071" s="10">
        <v>5</v>
      </c>
      <c r="I3071" t="s">
        <v>24</v>
      </c>
      <c r="J3071" t="s">
        <v>616</v>
      </c>
    </row>
    <row r="3072" spans="1:11" x14ac:dyDescent="0.2">
      <c r="A3072" t="s">
        <v>69</v>
      </c>
      <c r="B3072" t="s">
        <v>612</v>
      </c>
      <c r="C3072" t="s">
        <v>159</v>
      </c>
      <c r="D3072" t="s">
        <v>628</v>
      </c>
      <c r="E3072" t="s">
        <v>629</v>
      </c>
      <c r="F3072" t="s">
        <v>1852</v>
      </c>
      <c r="G3072" t="s">
        <v>32</v>
      </c>
      <c r="H3072" s="10">
        <v>1</v>
      </c>
      <c r="I3072" t="s">
        <v>162</v>
      </c>
    </row>
    <row r="3073" spans="1:11" x14ac:dyDescent="0.2">
      <c r="A3073" t="s">
        <v>69</v>
      </c>
      <c r="B3073" t="s">
        <v>612</v>
      </c>
      <c r="C3073" t="s">
        <v>17</v>
      </c>
      <c r="D3073" t="s">
        <v>17</v>
      </c>
      <c r="F3073" t="s">
        <v>1847</v>
      </c>
      <c r="H3073" s="10">
        <v>16</v>
      </c>
    </row>
    <row r="3074" spans="1:11" x14ac:dyDescent="0.2">
      <c r="A3074" t="s">
        <v>70</v>
      </c>
      <c r="B3074" t="s">
        <v>612</v>
      </c>
      <c r="C3074" t="s">
        <v>380</v>
      </c>
      <c r="D3074" t="s">
        <v>314</v>
      </c>
      <c r="E3074" t="s">
        <v>315</v>
      </c>
      <c r="F3074" t="s">
        <v>59</v>
      </c>
      <c r="G3074" t="s">
        <v>145</v>
      </c>
      <c r="H3074" s="10">
        <v>12</v>
      </c>
      <c r="I3074" t="s">
        <v>24</v>
      </c>
      <c r="K3074" t="s">
        <v>635</v>
      </c>
    </row>
    <row r="3075" spans="1:11" x14ac:dyDescent="0.2">
      <c r="A3075" t="s">
        <v>70</v>
      </c>
      <c r="B3075" t="s">
        <v>612</v>
      </c>
      <c r="C3075" t="s">
        <v>380</v>
      </c>
      <c r="D3075" t="s">
        <v>614</v>
      </c>
      <c r="E3075" t="s">
        <v>615</v>
      </c>
      <c r="F3075" t="s">
        <v>59</v>
      </c>
      <c r="G3075" t="s">
        <v>180</v>
      </c>
      <c r="H3075" s="10">
        <v>2</v>
      </c>
      <c r="I3075" t="s">
        <v>24</v>
      </c>
      <c r="J3075" t="s">
        <v>616</v>
      </c>
    </row>
    <row r="3076" spans="1:11" x14ac:dyDescent="0.2">
      <c r="A3076" t="s">
        <v>70</v>
      </c>
      <c r="B3076" t="s">
        <v>612</v>
      </c>
      <c r="C3076" t="s">
        <v>159</v>
      </c>
      <c r="D3076" t="s">
        <v>628</v>
      </c>
      <c r="E3076" t="s">
        <v>629</v>
      </c>
      <c r="F3076" t="s">
        <v>1852</v>
      </c>
      <c r="G3076" t="s">
        <v>32</v>
      </c>
      <c r="H3076" s="10">
        <v>3</v>
      </c>
      <c r="I3076" t="s">
        <v>162</v>
      </c>
    </row>
    <row r="3077" spans="1:11" x14ac:dyDescent="0.2">
      <c r="A3077" t="s">
        <v>70</v>
      </c>
      <c r="B3077" t="s">
        <v>612</v>
      </c>
      <c r="C3077" t="s">
        <v>17</v>
      </c>
      <c r="D3077" t="s">
        <v>17</v>
      </c>
      <c r="F3077" t="s">
        <v>1847</v>
      </c>
      <c r="H3077" s="10">
        <v>24</v>
      </c>
    </row>
    <row r="3078" spans="1:11" x14ac:dyDescent="0.2">
      <c r="A3078" t="s">
        <v>71</v>
      </c>
      <c r="B3078" t="s">
        <v>612</v>
      </c>
      <c r="C3078" t="s">
        <v>380</v>
      </c>
      <c r="D3078" t="s">
        <v>314</v>
      </c>
      <c r="E3078" t="s">
        <v>315</v>
      </c>
      <c r="F3078" t="s">
        <v>59</v>
      </c>
      <c r="G3078" t="s">
        <v>145</v>
      </c>
      <c r="H3078" s="10">
        <v>39</v>
      </c>
      <c r="I3078" t="s">
        <v>24</v>
      </c>
      <c r="K3078" t="s">
        <v>636</v>
      </c>
    </row>
    <row r="3079" spans="1:11" x14ac:dyDescent="0.2">
      <c r="A3079" t="s">
        <v>71</v>
      </c>
      <c r="B3079" t="s">
        <v>612</v>
      </c>
      <c r="C3079" t="s">
        <v>380</v>
      </c>
      <c r="D3079" t="s">
        <v>614</v>
      </c>
      <c r="E3079" t="s">
        <v>615</v>
      </c>
      <c r="F3079" t="s">
        <v>59</v>
      </c>
      <c r="G3079" t="s">
        <v>180</v>
      </c>
      <c r="H3079" s="10">
        <v>5</v>
      </c>
      <c r="I3079" t="s">
        <v>24</v>
      </c>
      <c r="J3079" t="s">
        <v>616</v>
      </c>
    </row>
    <row r="3080" spans="1:11" x14ac:dyDescent="0.2">
      <c r="A3080" t="s">
        <v>71</v>
      </c>
      <c r="B3080" t="s">
        <v>612</v>
      </c>
      <c r="C3080" t="s">
        <v>159</v>
      </c>
      <c r="D3080" t="s">
        <v>628</v>
      </c>
      <c r="E3080" t="s">
        <v>629</v>
      </c>
      <c r="F3080" t="s">
        <v>1852</v>
      </c>
      <c r="G3080" t="s">
        <v>32</v>
      </c>
      <c r="H3080" s="10">
        <v>1</v>
      </c>
      <c r="I3080" t="s">
        <v>162</v>
      </c>
    </row>
    <row r="3081" spans="1:11" x14ac:dyDescent="0.2">
      <c r="A3081" t="s">
        <v>71</v>
      </c>
      <c r="B3081" t="s">
        <v>612</v>
      </c>
      <c r="C3081" t="s">
        <v>65</v>
      </c>
      <c r="D3081" t="s">
        <v>566</v>
      </c>
      <c r="F3081" t="s">
        <v>66</v>
      </c>
      <c r="G3081" t="s">
        <v>180</v>
      </c>
      <c r="H3081" s="10">
        <v>2</v>
      </c>
    </row>
    <row r="3082" spans="1:11" x14ac:dyDescent="0.2">
      <c r="A3082" t="s">
        <v>71</v>
      </c>
      <c r="B3082" t="s">
        <v>612</v>
      </c>
      <c r="C3082" t="s">
        <v>20</v>
      </c>
      <c r="D3082" t="s">
        <v>20</v>
      </c>
      <c r="F3082" t="s">
        <v>1848</v>
      </c>
      <c r="H3082" s="10">
        <v>3</v>
      </c>
    </row>
    <row r="3083" spans="1:11" x14ac:dyDescent="0.2">
      <c r="A3083" t="s">
        <v>72</v>
      </c>
      <c r="B3083" t="s">
        <v>612</v>
      </c>
      <c r="C3083" t="s">
        <v>380</v>
      </c>
      <c r="D3083" t="s">
        <v>314</v>
      </c>
      <c r="E3083" t="s">
        <v>315</v>
      </c>
      <c r="F3083" t="s">
        <v>59</v>
      </c>
      <c r="G3083" t="s">
        <v>145</v>
      </c>
      <c r="H3083" s="10">
        <v>32</v>
      </c>
      <c r="I3083" t="s">
        <v>24</v>
      </c>
      <c r="K3083" t="s">
        <v>637</v>
      </c>
    </row>
    <row r="3084" spans="1:11" x14ac:dyDescent="0.2">
      <c r="A3084" t="s">
        <v>72</v>
      </c>
      <c r="B3084" t="s">
        <v>612</v>
      </c>
      <c r="C3084" t="s">
        <v>380</v>
      </c>
      <c r="D3084" t="s">
        <v>614</v>
      </c>
      <c r="E3084" t="s">
        <v>615</v>
      </c>
      <c r="F3084" t="s">
        <v>59</v>
      </c>
      <c r="G3084" t="s">
        <v>180</v>
      </c>
      <c r="H3084" s="10">
        <v>1</v>
      </c>
      <c r="I3084" t="s">
        <v>24</v>
      </c>
      <c r="J3084" t="s">
        <v>616</v>
      </c>
    </row>
    <row r="3085" spans="1:11" x14ac:dyDescent="0.2">
      <c r="A3085" t="s">
        <v>72</v>
      </c>
      <c r="B3085" t="s">
        <v>612</v>
      </c>
      <c r="C3085" t="s">
        <v>159</v>
      </c>
      <c r="D3085" t="s">
        <v>628</v>
      </c>
      <c r="E3085" t="s">
        <v>629</v>
      </c>
      <c r="F3085" t="s">
        <v>1852</v>
      </c>
      <c r="G3085" t="s">
        <v>32</v>
      </c>
      <c r="H3085" s="10">
        <v>1</v>
      </c>
      <c r="I3085" t="s">
        <v>162</v>
      </c>
    </row>
    <row r="3086" spans="1:11" x14ac:dyDescent="0.2">
      <c r="A3086" t="s">
        <v>72</v>
      </c>
      <c r="B3086" t="s">
        <v>612</v>
      </c>
      <c r="C3086" t="s">
        <v>65</v>
      </c>
      <c r="D3086" t="s">
        <v>566</v>
      </c>
      <c r="F3086" t="s">
        <v>66</v>
      </c>
      <c r="G3086" t="s">
        <v>180</v>
      </c>
      <c r="H3086" s="10">
        <v>3</v>
      </c>
    </row>
    <row r="3087" spans="1:11" x14ac:dyDescent="0.2">
      <c r="A3087" t="s">
        <v>72</v>
      </c>
      <c r="B3087" t="s">
        <v>612</v>
      </c>
      <c r="C3087" t="s">
        <v>46</v>
      </c>
      <c r="D3087" t="s">
        <v>46</v>
      </c>
      <c r="F3087" t="s">
        <v>1848</v>
      </c>
      <c r="H3087" s="10">
        <v>3</v>
      </c>
    </row>
    <row r="3088" spans="1:11" x14ac:dyDescent="0.2">
      <c r="A3088" t="s">
        <v>72</v>
      </c>
      <c r="B3088" t="s">
        <v>612</v>
      </c>
      <c r="C3088" t="s">
        <v>19</v>
      </c>
      <c r="D3088" t="s">
        <v>557</v>
      </c>
      <c r="F3088" t="s">
        <v>1848</v>
      </c>
      <c r="H3088" s="10">
        <v>2</v>
      </c>
      <c r="K3088" t="s">
        <v>638</v>
      </c>
    </row>
    <row r="3089" spans="1:11" x14ac:dyDescent="0.2">
      <c r="A3089" t="s">
        <v>74</v>
      </c>
      <c r="B3089" t="s">
        <v>612</v>
      </c>
      <c r="C3089" t="s">
        <v>380</v>
      </c>
      <c r="D3089" t="s">
        <v>314</v>
      </c>
      <c r="E3089" t="s">
        <v>315</v>
      </c>
      <c r="F3089" t="s">
        <v>59</v>
      </c>
      <c r="G3089" t="s">
        <v>145</v>
      </c>
      <c r="H3089" s="10">
        <v>34</v>
      </c>
      <c r="I3089" t="s">
        <v>24</v>
      </c>
      <c r="K3089" t="s">
        <v>639</v>
      </c>
    </row>
    <row r="3090" spans="1:11" x14ac:dyDescent="0.2">
      <c r="A3090" t="s">
        <v>74</v>
      </c>
      <c r="B3090" t="s">
        <v>612</v>
      </c>
      <c r="C3090" t="s">
        <v>380</v>
      </c>
      <c r="D3090" t="s">
        <v>614</v>
      </c>
      <c r="E3090" t="s">
        <v>615</v>
      </c>
      <c r="F3090" t="s">
        <v>59</v>
      </c>
      <c r="G3090" t="s">
        <v>180</v>
      </c>
      <c r="H3090" s="10">
        <v>5</v>
      </c>
      <c r="I3090" t="s">
        <v>24</v>
      </c>
      <c r="J3090" t="s">
        <v>616</v>
      </c>
    </row>
    <row r="3091" spans="1:11" x14ac:dyDescent="0.2">
      <c r="A3091" t="s">
        <v>74</v>
      </c>
      <c r="B3091" t="s">
        <v>612</v>
      </c>
      <c r="C3091" t="s">
        <v>159</v>
      </c>
      <c r="D3091" t="s">
        <v>628</v>
      </c>
      <c r="E3091" t="s">
        <v>629</v>
      </c>
      <c r="F3091" t="s">
        <v>1852</v>
      </c>
      <c r="G3091" t="s">
        <v>32</v>
      </c>
      <c r="H3091" s="10">
        <v>3</v>
      </c>
      <c r="I3091" t="s">
        <v>162</v>
      </c>
    </row>
    <row r="3092" spans="1:11" x14ac:dyDescent="0.2">
      <c r="A3092" t="s">
        <v>75</v>
      </c>
      <c r="B3092" t="s">
        <v>612</v>
      </c>
      <c r="C3092" t="s">
        <v>380</v>
      </c>
      <c r="D3092" t="s">
        <v>314</v>
      </c>
      <c r="E3092" t="s">
        <v>315</v>
      </c>
      <c r="F3092" t="s">
        <v>59</v>
      </c>
      <c r="G3092" t="s">
        <v>145</v>
      </c>
      <c r="H3092" s="10">
        <v>40</v>
      </c>
      <c r="I3092" t="s">
        <v>24</v>
      </c>
      <c r="K3092" t="s">
        <v>640</v>
      </c>
    </row>
    <row r="3093" spans="1:11" x14ac:dyDescent="0.2">
      <c r="A3093" t="s">
        <v>75</v>
      </c>
      <c r="B3093" t="s">
        <v>612</v>
      </c>
      <c r="C3093" t="s">
        <v>380</v>
      </c>
      <c r="D3093" t="s">
        <v>614</v>
      </c>
      <c r="E3093" t="s">
        <v>615</v>
      </c>
      <c r="F3093" t="s">
        <v>59</v>
      </c>
      <c r="G3093" t="s">
        <v>180</v>
      </c>
      <c r="H3093" s="10">
        <v>1</v>
      </c>
      <c r="I3093" t="s">
        <v>24</v>
      </c>
      <c r="J3093" t="s">
        <v>616</v>
      </c>
    </row>
    <row r="3094" spans="1:11" x14ac:dyDescent="0.2">
      <c r="A3094" t="s">
        <v>75</v>
      </c>
      <c r="B3094" t="s">
        <v>612</v>
      </c>
      <c r="C3094" t="s">
        <v>159</v>
      </c>
      <c r="D3094" t="s">
        <v>628</v>
      </c>
      <c r="E3094" t="s">
        <v>629</v>
      </c>
      <c r="F3094" t="s">
        <v>1852</v>
      </c>
      <c r="G3094" t="s">
        <v>32</v>
      </c>
      <c r="H3094" s="10">
        <v>1</v>
      </c>
      <c r="I3094" t="s">
        <v>162</v>
      </c>
    </row>
    <row r="3095" spans="1:11" x14ac:dyDescent="0.2">
      <c r="A3095" t="s">
        <v>76</v>
      </c>
      <c r="B3095" t="s">
        <v>612</v>
      </c>
      <c r="C3095" t="s">
        <v>116</v>
      </c>
      <c r="D3095" t="s">
        <v>116</v>
      </c>
      <c r="F3095" t="s">
        <v>1847</v>
      </c>
      <c r="H3095" s="10">
        <v>38.75</v>
      </c>
      <c r="K3095" t="s">
        <v>641</v>
      </c>
    </row>
    <row r="3096" spans="1:11" x14ac:dyDescent="0.2">
      <c r="A3096" t="s">
        <v>77</v>
      </c>
      <c r="B3096" t="s">
        <v>612</v>
      </c>
      <c r="C3096" t="s">
        <v>116</v>
      </c>
      <c r="D3096" t="s">
        <v>116</v>
      </c>
      <c r="F3096" t="s">
        <v>1847</v>
      </c>
      <c r="H3096" s="10">
        <v>38.75</v>
      </c>
      <c r="K3096" t="s">
        <v>641</v>
      </c>
    </row>
    <row r="3097" spans="1:11" x14ac:dyDescent="0.2">
      <c r="A3097" t="s">
        <v>78</v>
      </c>
      <c r="B3097" t="s">
        <v>612</v>
      </c>
      <c r="C3097" t="s">
        <v>116</v>
      </c>
      <c r="D3097" t="s">
        <v>116</v>
      </c>
      <c r="F3097" t="s">
        <v>1847</v>
      </c>
      <c r="H3097" s="10">
        <v>38.75</v>
      </c>
      <c r="K3097" t="s">
        <v>641</v>
      </c>
    </row>
    <row r="3098" spans="1:11" x14ac:dyDescent="0.2">
      <c r="A3098" t="s">
        <v>80</v>
      </c>
      <c r="B3098" t="s">
        <v>612</v>
      </c>
      <c r="C3098" t="s">
        <v>116</v>
      </c>
      <c r="D3098" t="s">
        <v>116</v>
      </c>
      <c r="F3098" t="s">
        <v>1847</v>
      </c>
      <c r="H3098" s="10">
        <v>38.75</v>
      </c>
      <c r="K3098" t="s">
        <v>641</v>
      </c>
    </row>
    <row r="3099" spans="1:11" x14ac:dyDescent="0.2">
      <c r="A3099" t="s">
        <v>81</v>
      </c>
      <c r="B3099" t="s">
        <v>612</v>
      </c>
      <c r="C3099" t="s">
        <v>116</v>
      </c>
      <c r="D3099" t="s">
        <v>116</v>
      </c>
      <c r="F3099" t="s">
        <v>1847</v>
      </c>
      <c r="H3099" s="10">
        <v>38.75</v>
      </c>
      <c r="K3099" t="s">
        <v>641</v>
      </c>
    </row>
    <row r="3100" spans="1:11" x14ac:dyDescent="0.2">
      <c r="A3100" t="s">
        <v>82</v>
      </c>
      <c r="B3100" t="s">
        <v>612</v>
      </c>
      <c r="C3100" t="s">
        <v>116</v>
      </c>
      <c r="D3100" t="s">
        <v>116</v>
      </c>
      <c r="F3100" t="s">
        <v>1847</v>
      </c>
      <c r="H3100" s="10">
        <v>38.75</v>
      </c>
      <c r="K3100" t="s">
        <v>641</v>
      </c>
    </row>
    <row r="3101" spans="1:11" x14ac:dyDescent="0.2">
      <c r="A3101" t="s">
        <v>83</v>
      </c>
      <c r="B3101" t="s">
        <v>612</v>
      </c>
      <c r="C3101" t="s">
        <v>116</v>
      </c>
      <c r="D3101" t="s">
        <v>116</v>
      </c>
      <c r="F3101" t="s">
        <v>1847</v>
      </c>
      <c r="H3101" s="10">
        <v>38.75</v>
      </c>
      <c r="K3101" t="s">
        <v>641</v>
      </c>
    </row>
    <row r="3102" spans="1:11" x14ac:dyDescent="0.2">
      <c r="A3102" t="s">
        <v>84</v>
      </c>
      <c r="B3102" t="s">
        <v>612</v>
      </c>
      <c r="C3102" t="s">
        <v>116</v>
      </c>
      <c r="D3102" t="s">
        <v>116</v>
      </c>
      <c r="F3102" t="s">
        <v>1847</v>
      </c>
      <c r="H3102" s="10">
        <v>38.75</v>
      </c>
      <c r="K3102" t="s">
        <v>641</v>
      </c>
    </row>
    <row r="3103" spans="1:11" x14ac:dyDescent="0.2">
      <c r="A3103" t="s">
        <v>85</v>
      </c>
      <c r="B3103" t="s">
        <v>612</v>
      </c>
      <c r="C3103" t="s">
        <v>116</v>
      </c>
      <c r="D3103" t="s">
        <v>116</v>
      </c>
      <c r="F3103" t="s">
        <v>1847</v>
      </c>
      <c r="H3103" s="10">
        <v>38.75</v>
      </c>
      <c r="K3103" t="s">
        <v>641</v>
      </c>
    </row>
    <row r="3104" spans="1:11" x14ac:dyDescent="0.2">
      <c r="A3104" t="s">
        <v>86</v>
      </c>
      <c r="B3104" t="s">
        <v>612</v>
      </c>
      <c r="C3104" t="s">
        <v>116</v>
      </c>
      <c r="D3104" t="s">
        <v>116</v>
      </c>
      <c r="F3104" t="s">
        <v>1847</v>
      </c>
      <c r="H3104" s="10">
        <v>38.75</v>
      </c>
      <c r="K3104" t="s">
        <v>641</v>
      </c>
    </row>
    <row r="3105" spans="1:11" x14ac:dyDescent="0.2">
      <c r="A3105" t="s">
        <v>87</v>
      </c>
      <c r="B3105" t="s">
        <v>612</v>
      </c>
      <c r="C3105" t="s">
        <v>116</v>
      </c>
      <c r="D3105" t="s">
        <v>116</v>
      </c>
      <c r="F3105" t="s">
        <v>1847</v>
      </c>
      <c r="H3105" s="10">
        <v>38.75</v>
      </c>
      <c r="K3105" t="s">
        <v>641</v>
      </c>
    </row>
    <row r="3106" spans="1:11" x14ac:dyDescent="0.2">
      <c r="A3106" t="s">
        <v>88</v>
      </c>
      <c r="B3106" t="s">
        <v>612</v>
      </c>
      <c r="C3106" t="s">
        <v>116</v>
      </c>
      <c r="D3106" t="s">
        <v>116</v>
      </c>
      <c r="F3106" t="s">
        <v>1847</v>
      </c>
      <c r="H3106" s="10">
        <v>38.75</v>
      </c>
      <c r="K3106" t="s">
        <v>641</v>
      </c>
    </row>
    <row r="3107" spans="1:11" x14ac:dyDescent="0.2">
      <c r="A3107" t="s">
        <v>89</v>
      </c>
      <c r="B3107" t="s">
        <v>612</v>
      </c>
      <c r="C3107" t="s">
        <v>116</v>
      </c>
      <c r="D3107" t="s">
        <v>116</v>
      </c>
      <c r="F3107" t="s">
        <v>1847</v>
      </c>
      <c r="H3107" s="10">
        <v>38.75</v>
      </c>
      <c r="K3107" t="s">
        <v>641</v>
      </c>
    </row>
    <row r="3108" spans="1:11" x14ac:dyDescent="0.2">
      <c r="A3108" t="s">
        <v>90</v>
      </c>
      <c r="B3108" t="s">
        <v>612</v>
      </c>
      <c r="C3108" t="s">
        <v>116</v>
      </c>
      <c r="D3108" t="s">
        <v>116</v>
      </c>
      <c r="F3108" t="s">
        <v>1847</v>
      </c>
      <c r="H3108" s="10">
        <v>38.75</v>
      </c>
      <c r="K3108" t="s">
        <v>641</v>
      </c>
    </row>
    <row r="3109" spans="1:11" x14ac:dyDescent="0.2">
      <c r="A3109" t="s">
        <v>91</v>
      </c>
      <c r="B3109" t="s">
        <v>612</v>
      </c>
      <c r="C3109" t="s">
        <v>116</v>
      </c>
      <c r="D3109" t="s">
        <v>116</v>
      </c>
      <c r="F3109" t="s">
        <v>1847</v>
      </c>
      <c r="H3109" s="10">
        <v>38.75</v>
      </c>
      <c r="K3109" t="s">
        <v>641</v>
      </c>
    </row>
    <row r="3110" spans="1:11" x14ac:dyDescent="0.2">
      <c r="A3110" t="s">
        <v>93</v>
      </c>
      <c r="B3110" t="s">
        <v>612</v>
      </c>
      <c r="C3110" t="s">
        <v>116</v>
      </c>
      <c r="D3110" t="s">
        <v>116</v>
      </c>
      <c r="F3110" t="s">
        <v>1847</v>
      </c>
      <c r="H3110" s="10">
        <v>38.75</v>
      </c>
      <c r="K3110" t="s">
        <v>641</v>
      </c>
    </row>
    <row r="3111" spans="1:11" x14ac:dyDescent="0.2">
      <c r="A3111" t="s">
        <v>94</v>
      </c>
      <c r="B3111" t="s">
        <v>612</v>
      </c>
      <c r="C3111" t="s">
        <v>116</v>
      </c>
      <c r="D3111" t="s">
        <v>116</v>
      </c>
      <c r="F3111" t="s">
        <v>1847</v>
      </c>
      <c r="H3111" s="10">
        <v>38.75</v>
      </c>
      <c r="K3111" t="s">
        <v>641</v>
      </c>
    </row>
    <row r="3112" spans="1:11" x14ac:dyDescent="0.2">
      <c r="A3112" t="s">
        <v>95</v>
      </c>
      <c r="B3112" t="s">
        <v>612</v>
      </c>
      <c r="C3112" t="s">
        <v>116</v>
      </c>
      <c r="D3112" t="s">
        <v>116</v>
      </c>
      <c r="F3112" t="s">
        <v>1847</v>
      </c>
      <c r="H3112" s="10">
        <v>20</v>
      </c>
      <c r="K3112" t="s">
        <v>641</v>
      </c>
    </row>
    <row r="3113" spans="1:11" x14ac:dyDescent="0.2">
      <c r="A3113" t="s">
        <v>95</v>
      </c>
      <c r="B3113" t="s">
        <v>612</v>
      </c>
      <c r="C3113" t="s">
        <v>380</v>
      </c>
      <c r="D3113" t="s">
        <v>314</v>
      </c>
      <c r="E3113" t="s">
        <v>315</v>
      </c>
      <c r="F3113" t="s">
        <v>59</v>
      </c>
      <c r="G3113" t="s">
        <v>145</v>
      </c>
      <c r="H3113" s="10">
        <v>20</v>
      </c>
      <c r="I3113" t="s">
        <v>24</v>
      </c>
    </row>
    <row r="3114" spans="1:11" x14ac:dyDescent="0.2">
      <c r="A3114" t="s">
        <v>95</v>
      </c>
      <c r="B3114" t="s">
        <v>612</v>
      </c>
      <c r="C3114" t="s">
        <v>79</v>
      </c>
      <c r="D3114" t="s">
        <v>79</v>
      </c>
      <c r="F3114" t="s">
        <v>1848</v>
      </c>
      <c r="H3114" s="10">
        <v>0.5</v>
      </c>
    </row>
    <row r="3115" spans="1:11" x14ac:dyDescent="0.2">
      <c r="A3115" t="s">
        <v>96</v>
      </c>
      <c r="B3115" t="s">
        <v>612</v>
      </c>
      <c r="C3115" t="s">
        <v>116</v>
      </c>
      <c r="D3115" t="s">
        <v>116</v>
      </c>
      <c r="F3115" t="s">
        <v>1847</v>
      </c>
      <c r="H3115" s="10">
        <v>20</v>
      </c>
      <c r="K3115" t="s">
        <v>642</v>
      </c>
    </row>
    <row r="3116" spans="1:11" x14ac:dyDescent="0.2">
      <c r="A3116" t="s">
        <v>96</v>
      </c>
      <c r="B3116" t="s">
        <v>612</v>
      </c>
      <c r="C3116" t="s">
        <v>380</v>
      </c>
      <c r="D3116" t="s">
        <v>643</v>
      </c>
      <c r="E3116" t="s">
        <v>615</v>
      </c>
      <c r="F3116" t="s">
        <v>59</v>
      </c>
      <c r="G3116" t="s">
        <v>180</v>
      </c>
      <c r="H3116" s="10">
        <v>12</v>
      </c>
      <c r="I3116" t="s">
        <v>24</v>
      </c>
      <c r="J3116" t="s">
        <v>616</v>
      </c>
    </row>
    <row r="3117" spans="1:11" x14ac:dyDescent="0.2">
      <c r="A3117" t="s">
        <v>96</v>
      </c>
      <c r="B3117" t="s">
        <v>612</v>
      </c>
      <c r="C3117" t="s">
        <v>79</v>
      </c>
      <c r="D3117" t="s">
        <v>79</v>
      </c>
      <c r="F3117" t="s">
        <v>1848</v>
      </c>
      <c r="H3117" s="10">
        <v>8</v>
      </c>
    </row>
    <row r="3118" spans="1:11" x14ac:dyDescent="0.2">
      <c r="A3118" t="s">
        <v>97</v>
      </c>
      <c r="B3118" t="s">
        <v>612</v>
      </c>
      <c r="C3118" t="s">
        <v>116</v>
      </c>
      <c r="D3118" t="s">
        <v>116</v>
      </c>
      <c r="F3118" t="s">
        <v>1847</v>
      </c>
      <c r="H3118" s="10">
        <v>20</v>
      </c>
      <c r="K3118" t="s">
        <v>642</v>
      </c>
    </row>
    <row r="3119" spans="1:11" x14ac:dyDescent="0.2">
      <c r="A3119" t="s">
        <v>97</v>
      </c>
      <c r="B3119" t="s">
        <v>612</v>
      </c>
      <c r="C3119" t="s">
        <v>380</v>
      </c>
      <c r="D3119" t="s">
        <v>643</v>
      </c>
      <c r="E3119" t="s">
        <v>615</v>
      </c>
      <c r="F3119" t="s">
        <v>59</v>
      </c>
      <c r="G3119" t="s">
        <v>180</v>
      </c>
      <c r="H3119" s="10">
        <v>12</v>
      </c>
      <c r="I3119" t="s">
        <v>24</v>
      </c>
      <c r="J3119" t="s">
        <v>616</v>
      </c>
    </row>
    <row r="3120" spans="1:11" x14ac:dyDescent="0.2">
      <c r="A3120" t="s">
        <v>97</v>
      </c>
      <c r="B3120" t="s">
        <v>612</v>
      </c>
      <c r="C3120" t="s">
        <v>380</v>
      </c>
      <c r="D3120" t="s">
        <v>644</v>
      </c>
      <c r="E3120" t="s">
        <v>615</v>
      </c>
      <c r="F3120" t="s">
        <v>59</v>
      </c>
      <c r="G3120" t="s">
        <v>180</v>
      </c>
      <c r="H3120" s="10">
        <v>8</v>
      </c>
      <c r="I3120" t="s">
        <v>24</v>
      </c>
      <c r="J3120" t="s">
        <v>616</v>
      </c>
    </row>
    <row r="3121" spans="1:11" x14ac:dyDescent="0.2">
      <c r="A3121" t="s">
        <v>97</v>
      </c>
      <c r="B3121" t="s">
        <v>612</v>
      </c>
      <c r="C3121" t="s">
        <v>65</v>
      </c>
      <c r="D3121" t="s">
        <v>416</v>
      </c>
      <c r="E3121" t="s">
        <v>247</v>
      </c>
      <c r="F3121" t="s">
        <v>66</v>
      </c>
      <c r="G3121" t="s">
        <v>64</v>
      </c>
      <c r="H3121" s="10">
        <v>4</v>
      </c>
    </row>
    <row r="3122" spans="1:11" x14ac:dyDescent="0.2">
      <c r="A3122" t="s">
        <v>98</v>
      </c>
      <c r="B3122" t="s">
        <v>612</v>
      </c>
      <c r="C3122" t="s">
        <v>116</v>
      </c>
      <c r="D3122" t="s">
        <v>116</v>
      </c>
      <c r="F3122" t="s">
        <v>1847</v>
      </c>
      <c r="H3122" s="10">
        <v>20</v>
      </c>
      <c r="K3122" t="s">
        <v>642</v>
      </c>
    </row>
    <row r="3123" spans="1:11" x14ac:dyDescent="0.2">
      <c r="A3123" t="s">
        <v>98</v>
      </c>
      <c r="B3123" t="s">
        <v>612</v>
      </c>
      <c r="C3123" t="s">
        <v>380</v>
      </c>
      <c r="D3123" t="s">
        <v>644</v>
      </c>
      <c r="E3123" t="s">
        <v>615</v>
      </c>
      <c r="F3123" t="s">
        <v>59</v>
      </c>
      <c r="G3123" t="s">
        <v>180</v>
      </c>
      <c r="H3123" s="10">
        <v>20</v>
      </c>
      <c r="I3123" t="s">
        <v>24</v>
      </c>
      <c r="J3123" t="s">
        <v>616</v>
      </c>
    </row>
    <row r="3124" spans="1:11" x14ac:dyDescent="0.2">
      <c r="A3124" t="s">
        <v>98</v>
      </c>
      <c r="B3124" t="s">
        <v>612</v>
      </c>
      <c r="C3124" t="s">
        <v>380</v>
      </c>
      <c r="D3124" t="s">
        <v>643</v>
      </c>
      <c r="E3124" t="s">
        <v>615</v>
      </c>
      <c r="F3124" t="s">
        <v>59</v>
      </c>
      <c r="G3124" t="s">
        <v>180</v>
      </c>
      <c r="H3124" s="10">
        <v>6</v>
      </c>
      <c r="I3124" t="s">
        <v>24</v>
      </c>
      <c r="J3124" t="s">
        <v>616</v>
      </c>
    </row>
    <row r="3125" spans="1:11" x14ac:dyDescent="0.2">
      <c r="A3125" t="s">
        <v>98</v>
      </c>
      <c r="B3125" t="s">
        <v>612</v>
      </c>
      <c r="C3125" t="s">
        <v>20</v>
      </c>
      <c r="D3125" t="s">
        <v>20</v>
      </c>
      <c r="F3125" t="s">
        <v>1848</v>
      </c>
      <c r="H3125" s="10">
        <v>4</v>
      </c>
    </row>
    <row r="3126" spans="1:11" x14ac:dyDescent="0.2">
      <c r="A3126" t="s">
        <v>99</v>
      </c>
      <c r="B3126" t="s">
        <v>612</v>
      </c>
      <c r="C3126" t="s">
        <v>116</v>
      </c>
      <c r="D3126" t="s">
        <v>116</v>
      </c>
      <c r="F3126" t="s">
        <v>1847</v>
      </c>
      <c r="H3126" s="10">
        <v>20</v>
      </c>
      <c r="K3126" t="s">
        <v>642</v>
      </c>
    </row>
    <row r="3127" spans="1:11" x14ac:dyDescent="0.2">
      <c r="A3127" t="s">
        <v>99</v>
      </c>
      <c r="B3127" t="s">
        <v>612</v>
      </c>
      <c r="C3127" t="s">
        <v>380</v>
      </c>
      <c r="D3127" t="s">
        <v>644</v>
      </c>
      <c r="E3127" t="s">
        <v>615</v>
      </c>
      <c r="F3127" t="s">
        <v>59</v>
      </c>
      <c r="G3127" t="s">
        <v>180</v>
      </c>
      <c r="H3127" s="10">
        <v>20</v>
      </c>
      <c r="I3127" t="s">
        <v>24</v>
      </c>
      <c r="J3127" t="s">
        <v>616</v>
      </c>
    </row>
    <row r="3128" spans="1:11" x14ac:dyDescent="0.2">
      <c r="A3128" t="s">
        <v>99</v>
      </c>
      <c r="B3128" t="s">
        <v>612</v>
      </c>
      <c r="C3128" t="s">
        <v>380</v>
      </c>
      <c r="D3128" t="s">
        <v>178</v>
      </c>
      <c r="E3128" t="s">
        <v>179</v>
      </c>
      <c r="F3128" t="s">
        <v>59</v>
      </c>
      <c r="G3128" t="s">
        <v>180</v>
      </c>
      <c r="H3128" s="10">
        <v>10</v>
      </c>
      <c r="I3128" t="s">
        <v>24</v>
      </c>
      <c r="J3128" t="s">
        <v>181</v>
      </c>
    </row>
    <row r="3129" spans="1:11" x14ac:dyDescent="0.2">
      <c r="A3129" t="s">
        <v>100</v>
      </c>
      <c r="B3129" t="s">
        <v>612</v>
      </c>
      <c r="C3129" t="s">
        <v>116</v>
      </c>
      <c r="D3129" t="s">
        <v>116</v>
      </c>
      <c r="F3129" t="s">
        <v>1847</v>
      </c>
      <c r="H3129" s="10">
        <v>20</v>
      </c>
      <c r="K3129" t="s">
        <v>642</v>
      </c>
    </row>
    <row r="3130" spans="1:11" x14ac:dyDescent="0.2">
      <c r="A3130" t="s">
        <v>100</v>
      </c>
      <c r="B3130" t="s">
        <v>612</v>
      </c>
      <c r="C3130" t="s">
        <v>380</v>
      </c>
      <c r="D3130" t="s">
        <v>644</v>
      </c>
      <c r="E3130" t="s">
        <v>615</v>
      </c>
      <c r="F3130" t="s">
        <v>59</v>
      </c>
      <c r="G3130" t="s">
        <v>180</v>
      </c>
      <c r="H3130" s="10">
        <v>30</v>
      </c>
      <c r="I3130" t="s">
        <v>24</v>
      </c>
      <c r="J3130" t="s">
        <v>616</v>
      </c>
    </row>
    <row r="3131" spans="1:11" x14ac:dyDescent="0.2">
      <c r="A3131" t="s">
        <v>101</v>
      </c>
      <c r="B3131" t="s">
        <v>612</v>
      </c>
      <c r="C3131" t="s">
        <v>116</v>
      </c>
      <c r="D3131" t="s">
        <v>116</v>
      </c>
      <c r="F3131" t="s">
        <v>1847</v>
      </c>
      <c r="H3131" s="10">
        <v>20</v>
      </c>
      <c r="K3131" t="s">
        <v>642</v>
      </c>
    </row>
    <row r="3132" spans="1:11" x14ac:dyDescent="0.2">
      <c r="A3132" t="s">
        <v>101</v>
      </c>
      <c r="B3132" t="s">
        <v>612</v>
      </c>
      <c r="C3132" t="s">
        <v>380</v>
      </c>
      <c r="D3132" t="s">
        <v>643</v>
      </c>
      <c r="E3132" t="s">
        <v>615</v>
      </c>
      <c r="F3132" t="s">
        <v>59</v>
      </c>
      <c r="G3132" t="s">
        <v>180</v>
      </c>
      <c r="H3132" s="10">
        <v>10</v>
      </c>
      <c r="I3132" t="s">
        <v>24</v>
      </c>
      <c r="J3132" t="s">
        <v>616</v>
      </c>
    </row>
    <row r="3133" spans="1:11" x14ac:dyDescent="0.2">
      <c r="A3133" t="s">
        <v>101</v>
      </c>
      <c r="B3133" t="s">
        <v>612</v>
      </c>
      <c r="C3133" t="s">
        <v>380</v>
      </c>
      <c r="D3133" t="s">
        <v>644</v>
      </c>
      <c r="E3133" t="s">
        <v>615</v>
      </c>
      <c r="F3133" t="s">
        <v>59</v>
      </c>
      <c r="G3133" t="s">
        <v>180</v>
      </c>
      <c r="H3133" s="10">
        <v>20</v>
      </c>
      <c r="I3133" t="s">
        <v>24</v>
      </c>
      <c r="J3133" t="s">
        <v>616</v>
      </c>
    </row>
    <row r="3134" spans="1:11" x14ac:dyDescent="0.2">
      <c r="A3134" t="s">
        <v>102</v>
      </c>
      <c r="B3134" t="s">
        <v>612</v>
      </c>
      <c r="C3134" t="s">
        <v>116</v>
      </c>
      <c r="D3134" t="s">
        <v>116</v>
      </c>
      <c r="F3134" t="s">
        <v>1847</v>
      </c>
      <c r="H3134" s="10">
        <v>20</v>
      </c>
      <c r="K3134" t="s">
        <v>642</v>
      </c>
    </row>
    <row r="3135" spans="1:11" x14ac:dyDescent="0.2">
      <c r="A3135" t="s">
        <v>102</v>
      </c>
      <c r="B3135" t="s">
        <v>612</v>
      </c>
      <c r="C3135" t="s">
        <v>380</v>
      </c>
      <c r="D3135" t="s">
        <v>643</v>
      </c>
      <c r="E3135" t="s">
        <v>615</v>
      </c>
      <c r="F3135" t="s">
        <v>59</v>
      </c>
      <c r="G3135" t="s">
        <v>180</v>
      </c>
      <c r="H3135" s="10">
        <v>10</v>
      </c>
      <c r="I3135" t="s">
        <v>24</v>
      </c>
      <c r="J3135" t="s">
        <v>616</v>
      </c>
    </row>
    <row r="3136" spans="1:11" x14ac:dyDescent="0.2">
      <c r="A3136" t="s">
        <v>102</v>
      </c>
      <c r="B3136" t="s">
        <v>612</v>
      </c>
      <c r="C3136" t="s">
        <v>380</v>
      </c>
      <c r="D3136" t="s">
        <v>644</v>
      </c>
      <c r="E3136" t="s">
        <v>615</v>
      </c>
      <c r="F3136" t="s">
        <v>59</v>
      </c>
      <c r="G3136" t="s">
        <v>180</v>
      </c>
      <c r="H3136" s="10">
        <v>20</v>
      </c>
      <c r="I3136" t="s">
        <v>24</v>
      </c>
      <c r="J3136" t="s">
        <v>616</v>
      </c>
    </row>
    <row r="3137" spans="1:11" x14ac:dyDescent="0.2">
      <c r="A3137" t="s">
        <v>103</v>
      </c>
      <c r="B3137" t="s">
        <v>612</v>
      </c>
      <c r="C3137" t="s">
        <v>116</v>
      </c>
      <c r="D3137" t="s">
        <v>116</v>
      </c>
      <c r="F3137" t="s">
        <v>1847</v>
      </c>
      <c r="H3137" s="10">
        <v>20</v>
      </c>
      <c r="K3137" t="s">
        <v>642</v>
      </c>
    </row>
    <row r="3138" spans="1:11" x14ac:dyDescent="0.2">
      <c r="A3138" t="s">
        <v>103</v>
      </c>
      <c r="B3138" t="s">
        <v>612</v>
      </c>
      <c r="C3138" t="s">
        <v>46</v>
      </c>
      <c r="D3138" t="s">
        <v>46</v>
      </c>
      <c r="F3138" t="s">
        <v>1848</v>
      </c>
      <c r="H3138" s="10">
        <v>25</v>
      </c>
    </row>
    <row r="3139" spans="1:11" x14ac:dyDescent="0.2">
      <c r="A3139" t="s">
        <v>103</v>
      </c>
      <c r="B3139" t="s">
        <v>612</v>
      </c>
      <c r="C3139" t="s">
        <v>380</v>
      </c>
      <c r="D3139" t="s">
        <v>644</v>
      </c>
      <c r="E3139" t="s">
        <v>615</v>
      </c>
      <c r="F3139" t="s">
        <v>59</v>
      </c>
      <c r="G3139" t="s">
        <v>180</v>
      </c>
      <c r="H3139" s="10">
        <v>5</v>
      </c>
      <c r="I3139" t="s">
        <v>24</v>
      </c>
      <c r="J3139" t="s">
        <v>616</v>
      </c>
    </row>
    <row r="3140" spans="1:11" x14ac:dyDescent="0.2">
      <c r="A3140" t="s">
        <v>104</v>
      </c>
      <c r="B3140" t="s">
        <v>612</v>
      </c>
      <c r="C3140" t="s">
        <v>116</v>
      </c>
      <c r="D3140" t="s">
        <v>116</v>
      </c>
      <c r="F3140" t="s">
        <v>1847</v>
      </c>
      <c r="H3140" s="10">
        <v>20</v>
      </c>
      <c r="K3140" t="s">
        <v>642</v>
      </c>
    </row>
    <row r="3141" spans="1:11" x14ac:dyDescent="0.2">
      <c r="A3141" t="s">
        <v>104</v>
      </c>
      <c r="B3141" t="s">
        <v>612</v>
      </c>
      <c r="C3141" t="s">
        <v>380</v>
      </c>
      <c r="D3141" t="s">
        <v>643</v>
      </c>
      <c r="E3141" t="s">
        <v>615</v>
      </c>
      <c r="F3141" t="s">
        <v>59</v>
      </c>
      <c r="G3141" t="s">
        <v>180</v>
      </c>
      <c r="H3141" s="10">
        <v>10</v>
      </c>
      <c r="I3141" t="s">
        <v>24</v>
      </c>
      <c r="J3141" t="s">
        <v>616</v>
      </c>
    </row>
    <row r="3142" spans="1:11" x14ac:dyDescent="0.2">
      <c r="A3142" t="s">
        <v>104</v>
      </c>
      <c r="B3142" t="s">
        <v>612</v>
      </c>
      <c r="C3142" t="s">
        <v>380</v>
      </c>
      <c r="D3142" t="s">
        <v>644</v>
      </c>
      <c r="E3142" t="s">
        <v>615</v>
      </c>
      <c r="F3142" t="s">
        <v>59</v>
      </c>
      <c r="G3142" t="s">
        <v>180</v>
      </c>
      <c r="H3142" s="10">
        <v>20</v>
      </c>
      <c r="I3142" t="s">
        <v>24</v>
      </c>
      <c r="J3142" t="s">
        <v>616</v>
      </c>
    </row>
    <row r="3143" spans="1:11" x14ac:dyDescent="0.2">
      <c r="A3143" t="s">
        <v>105</v>
      </c>
      <c r="B3143" t="s">
        <v>612</v>
      </c>
      <c r="C3143" t="s">
        <v>116</v>
      </c>
      <c r="D3143" t="s">
        <v>116</v>
      </c>
      <c r="F3143" t="s">
        <v>1847</v>
      </c>
      <c r="H3143" s="10">
        <v>20</v>
      </c>
      <c r="K3143" t="s">
        <v>642</v>
      </c>
    </row>
    <row r="3144" spans="1:11" x14ac:dyDescent="0.2">
      <c r="A3144" t="s">
        <v>105</v>
      </c>
      <c r="B3144" t="s">
        <v>612</v>
      </c>
      <c r="C3144" t="s">
        <v>380</v>
      </c>
      <c r="D3144" t="s">
        <v>643</v>
      </c>
      <c r="E3144" t="s">
        <v>615</v>
      </c>
      <c r="F3144" t="s">
        <v>59</v>
      </c>
      <c r="G3144" t="s">
        <v>180</v>
      </c>
      <c r="H3144" s="10">
        <v>10</v>
      </c>
      <c r="I3144" t="s">
        <v>24</v>
      </c>
      <c r="J3144" t="s">
        <v>616</v>
      </c>
    </row>
    <row r="3145" spans="1:11" x14ac:dyDescent="0.2">
      <c r="A3145" t="s">
        <v>105</v>
      </c>
      <c r="B3145" t="s">
        <v>612</v>
      </c>
      <c r="C3145" t="s">
        <v>380</v>
      </c>
      <c r="D3145" t="s">
        <v>644</v>
      </c>
      <c r="E3145" t="s">
        <v>615</v>
      </c>
      <c r="F3145" t="s">
        <v>59</v>
      </c>
      <c r="G3145" t="s">
        <v>180</v>
      </c>
      <c r="H3145" s="10">
        <v>14</v>
      </c>
      <c r="I3145" t="s">
        <v>24</v>
      </c>
      <c r="J3145" t="s">
        <v>616</v>
      </c>
    </row>
    <row r="3146" spans="1:11" x14ac:dyDescent="0.2">
      <c r="A3146" t="s">
        <v>105</v>
      </c>
      <c r="B3146" t="s">
        <v>612</v>
      </c>
      <c r="C3146" t="s">
        <v>79</v>
      </c>
      <c r="D3146" t="s">
        <v>79</v>
      </c>
      <c r="F3146" t="s">
        <v>1848</v>
      </c>
      <c r="H3146" s="10">
        <v>8</v>
      </c>
    </row>
    <row r="3147" spans="1:11" x14ac:dyDescent="0.2">
      <c r="A3147" t="s">
        <v>106</v>
      </c>
      <c r="B3147" t="s">
        <v>612</v>
      </c>
      <c r="C3147" t="s">
        <v>116</v>
      </c>
      <c r="D3147" t="s">
        <v>116</v>
      </c>
      <c r="F3147" t="s">
        <v>1847</v>
      </c>
      <c r="H3147" s="10">
        <v>20</v>
      </c>
      <c r="K3147" t="s">
        <v>642</v>
      </c>
    </row>
    <row r="3148" spans="1:11" x14ac:dyDescent="0.2">
      <c r="A3148" t="s">
        <v>106</v>
      </c>
      <c r="B3148" t="s">
        <v>612</v>
      </c>
      <c r="C3148" t="s">
        <v>380</v>
      </c>
      <c r="D3148" t="s">
        <v>314</v>
      </c>
      <c r="E3148" t="s">
        <v>315</v>
      </c>
      <c r="F3148" t="s">
        <v>59</v>
      </c>
      <c r="G3148" t="s">
        <v>145</v>
      </c>
      <c r="H3148" s="10">
        <v>22</v>
      </c>
      <c r="I3148" t="s">
        <v>24</v>
      </c>
    </row>
    <row r="3149" spans="1:11" x14ac:dyDescent="0.2">
      <c r="A3149" t="s">
        <v>106</v>
      </c>
      <c r="B3149" t="s">
        <v>612</v>
      </c>
      <c r="C3149" t="s">
        <v>380</v>
      </c>
      <c r="D3149" t="s">
        <v>644</v>
      </c>
      <c r="E3149" t="s">
        <v>615</v>
      </c>
      <c r="F3149" t="s">
        <v>59</v>
      </c>
      <c r="G3149" t="s">
        <v>180</v>
      </c>
      <c r="H3149" s="10">
        <v>4</v>
      </c>
      <c r="I3149" t="s">
        <v>24</v>
      </c>
      <c r="J3149" t="s">
        <v>616</v>
      </c>
    </row>
    <row r="3150" spans="1:11" x14ac:dyDescent="0.2">
      <c r="A3150" t="s">
        <v>106</v>
      </c>
      <c r="B3150" t="s">
        <v>612</v>
      </c>
      <c r="C3150" t="s">
        <v>20</v>
      </c>
      <c r="D3150" t="s">
        <v>20</v>
      </c>
      <c r="F3150" t="s">
        <v>1848</v>
      </c>
      <c r="H3150" s="10">
        <v>2</v>
      </c>
    </row>
    <row r="3151" spans="1:11" x14ac:dyDescent="0.2">
      <c r="A3151" t="s">
        <v>106</v>
      </c>
      <c r="B3151" t="s">
        <v>612</v>
      </c>
      <c r="C3151" t="s">
        <v>40</v>
      </c>
      <c r="D3151" t="s">
        <v>645</v>
      </c>
      <c r="E3151" t="s">
        <v>625</v>
      </c>
      <c r="F3151" t="s">
        <v>1848</v>
      </c>
      <c r="G3151" t="s">
        <v>23</v>
      </c>
      <c r="H3151" s="10">
        <v>4</v>
      </c>
      <c r="I3151" t="s">
        <v>24</v>
      </c>
    </row>
    <row r="3152" spans="1:11" x14ac:dyDescent="0.2">
      <c r="A3152" t="s">
        <v>107</v>
      </c>
      <c r="B3152" t="s">
        <v>612</v>
      </c>
      <c r="C3152" t="s">
        <v>116</v>
      </c>
      <c r="D3152" t="s">
        <v>116</v>
      </c>
      <c r="F3152" t="s">
        <v>1847</v>
      </c>
      <c r="H3152" s="10">
        <v>20</v>
      </c>
      <c r="K3152" t="s">
        <v>642</v>
      </c>
    </row>
    <row r="3153" spans="1:11" x14ac:dyDescent="0.2">
      <c r="A3153" t="s">
        <v>107</v>
      </c>
      <c r="B3153" t="s">
        <v>612</v>
      </c>
      <c r="C3153" t="s">
        <v>380</v>
      </c>
      <c r="D3153" t="s">
        <v>643</v>
      </c>
      <c r="E3153" t="s">
        <v>615</v>
      </c>
      <c r="F3153" t="s">
        <v>59</v>
      </c>
      <c r="G3153" t="s">
        <v>180</v>
      </c>
      <c r="H3153" s="10">
        <v>25</v>
      </c>
      <c r="I3153" t="s">
        <v>24</v>
      </c>
      <c r="J3153" t="s">
        <v>616</v>
      </c>
    </row>
    <row r="3154" spans="1:11" x14ac:dyDescent="0.2">
      <c r="A3154" t="s">
        <v>107</v>
      </c>
      <c r="B3154" t="s">
        <v>612</v>
      </c>
      <c r="C3154" t="s">
        <v>380</v>
      </c>
      <c r="D3154" t="s">
        <v>644</v>
      </c>
      <c r="E3154" t="s">
        <v>615</v>
      </c>
      <c r="F3154" t="s">
        <v>59</v>
      </c>
      <c r="G3154" t="s">
        <v>180</v>
      </c>
      <c r="H3154" s="10">
        <v>4</v>
      </c>
      <c r="I3154" t="s">
        <v>24</v>
      </c>
      <c r="J3154" t="s">
        <v>616</v>
      </c>
    </row>
    <row r="3155" spans="1:11" x14ac:dyDescent="0.2">
      <c r="A3155" t="s">
        <v>107</v>
      </c>
      <c r="B3155" t="s">
        <v>612</v>
      </c>
      <c r="C3155" t="s">
        <v>20</v>
      </c>
      <c r="D3155" t="s">
        <v>20</v>
      </c>
      <c r="F3155" t="s">
        <v>1848</v>
      </c>
      <c r="H3155" s="10">
        <v>1</v>
      </c>
    </row>
    <row r="3156" spans="1:11" x14ac:dyDescent="0.2">
      <c r="A3156" t="s">
        <v>108</v>
      </c>
      <c r="B3156" t="s">
        <v>612</v>
      </c>
      <c r="C3156" t="s">
        <v>116</v>
      </c>
      <c r="D3156" t="s">
        <v>116</v>
      </c>
      <c r="F3156" t="s">
        <v>1847</v>
      </c>
      <c r="H3156" s="10">
        <v>20</v>
      </c>
      <c r="K3156" t="s">
        <v>642</v>
      </c>
    </row>
    <row r="3157" spans="1:11" x14ac:dyDescent="0.2">
      <c r="A3157" t="s">
        <v>108</v>
      </c>
      <c r="B3157" t="s">
        <v>612</v>
      </c>
      <c r="C3157" t="s">
        <v>380</v>
      </c>
      <c r="D3157" t="s">
        <v>314</v>
      </c>
      <c r="E3157" t="s">
        <v>315</v>
      </c>
      <c r="F3157" t="s">
        <v>59</v>
      </c>
      <c r="G3157" t="s">
        <v>145</v>
      </c>
      <c r="H3157" s="10">
        <v>20</v>
      </c>
      <c r="I3157" t="s">
        <v>24</v>
      </c>
      <c r="K3157" t="s">
        <v>646</v>
      </c>
    </row>
    <row r="3158" spans="1:11" x14ac:dyDescent="0.2">
      <c r="A3158" t="s">
        <v>108</v>
      </c>
      <c r="B3158" t="s">
        <v>612</v>
      </c>
      <c r="C3158" t="s">
        <v>380</v>
      </c>
      <c r="D3158" t="s">
        <v>644</v>
      </c>
      <c r="E3158" t="s">
        <v>615</v>
      </c>
      <c r="F3158" t="s">
        <v>59</v>
      </c>
      <c r="G3158" t="s">
        <v>180</v>
      </c>
      <c r="H3158" s="10">
        <v>4</v>
      </c>
      <c r="I3158" t="s">
        <v>24</v>
      </c>
      <c r="J3158" t="s">
        <v>616</v>
      </c>
    </row>
    <row r="3159" spans="1:11" x14ac:dyDescent="0.2">
      <c r="A3159" t="s">
        <v>108</v>
      </c>
      <c r="B3159" t="s">
        <v>612</v>
      </c>
      <c r="C3159" t="s">
        <v>20</v>
      </c>
      <c r="D3159" t="s">
        <v>20</v>
      </c>
      <c r="F3159" t="s">
        <v>1848</v>
      </c>
      <c r="H3159" s="10">
        <v>2</v>
      </c>
    </row>
    <row r="3160" spans="1:11" x14ac:dyDescent="0.2">
      <c r="A3160" t="s">
        <v>108</v>
      </c>
      <c r="B3160" t="s">
        <v>612</v>
      </c>
      <c r="C3160" t="s">
        <v>40</v>
      </c>
      <c r="D3160" t="s">
        <v>645</v>
      </c>
      <c r="E3160" t="s">
        <v>625</v>
      </c>
      <c r="F3160" t="s">
        <v>1848</v>
      </c>
      <c r="G3160" t="s">
        <v>23</v>
      </c>
      <c r="H3160" s="10">
        <v>2</v>
      </c>
      <c r="I3160" t="s">
        <v>24</v>
      </c>
    </row>
    <row r="3161" spans="1:11" x14ac:dyDescent="0.2">
      <c r="A3161" t="s">
        <v>109</v>
      </c>
      <c r="B3161" t="s">
        <v>612</v>
      </c>
      <c r="C3161" t="s">
        <v>116</v>
      </c>
      <c r="D3161" t="s">
        <v>116</v>
      </c>
      <c r="F3161" t="s">
        <v>1847</v>
      </c>
      <c r="H3161" s="10">
        <v>39</v>
      </c>
      <c r="K3161" t="s">
        <v>647</v>
      </c>
    </row>
    <row r="3162" spans="1:11" x14ac:dyDescent="0.2">
      <c r="A3162" t="s">
        <v>14</v>
      </c>
      <c r="B3162" t="s">
        <v>648</v>
      </c>
      <c r="C3162" t="s">
        <v>79</v>
      </c>
      <c r="D3162" t="s">
        <v>79</v>
      </c>
      <c r="F3162" t="s">
        <v>1848</v>
      </c>
      <c r="H3162" s="10">
        <v>2</v>
      </c>
    </row>
    <row r="3163" spans="1:11" x14ac:dyDescent="0.2">
      <c r="A3163" t="s">
        <v>14</v>
      </c>
      <c r="B3163" t="s">
        <v>648</v>
      </c>
      <c r="C3163" t="s">
        <v>20</v>
      </c>
      <c r="D3163" t="s">
        <v>20</v>
      </c>
      <c r="F3163" t="s">
        <v>1848</v>
      </c>
      <c r="H3163" s="10">
        <v>2</v>
      </c>
      <c r="K3163" t="s">
        <v>649</v>
      </c>
    </row>
    <row r="3164" spans="1:11" x14ac:dyDescent="0.2">
      <c r="A3164" t="s">
        <v>14</v>
      </c>
      <c r="B3164" t="s">
        <v>648</v>
      </c>
      <c r="C3164" t="s">
        <v>18</v>
      </c>
      <c r="D3164" t="s">
        <v>18</v>
      </c>
      <c r="F3164" t="s">
        <v>1848</v>
      </c>
      <c r="H3164" s="10">
        <v>4</v>
      </c>
      <c r="K3164" t="s">
        <v>650</v>
      </c>
    </row>
    <row r="3165" spans="1:11" x14ac:dyDescent="0.2">
      <c r="A3165" t="s">
        <v>14</v>
      </c>
      <c r="B3165" t="s">
        <v>648</v>
      </c>
      <c r="C3165" t="s">
        <v>25</v>
      </c>
      <c r="D3165" t="s">
        <v>414</v>
      </c>
      <c r="E3165" t="s">
        <v>415</v>
      </c>
      <c r="F3165" t="s">
        <v>22</v>
      </c>
      <c r="G3165" t="s">
        <v>145</v>
      </c>
      <c r="H3165" s="10">
        <v>8</v>
      </c>
    </row>
    <row r="3166" spans="1:11" x14ac:dyDescent="0.2">
      <c r="A3166" t="s">
        <v>14</v>
      </c>
      <c r="B3166" t="s">
        <v>648</v>
      </c>
      <c r="C3166" t="s">
        <v>25</v>
      </c>
      <c r="D3166" t="s">
        <v>651</v>
      </c>
      <c r="E3166" t="s">
        <v>419</v>
      </c>
      <c r="F3166" t="s">
        <v>22</v>
      </c>
      <c r="G3166" t="s">
        <v>32</v>
      </c>
      <c r="H3166" s="10">
        <v>16</v>
      </c>
    </row>
    <row r="3167" spans="1:11" x14ac:dyDescent="0.2">
      <c r="A3167" t="s">
        <v>14</v>
      </c>
      <c r="B3167" t="s">
        <v>648</v>
      </c>
      <c r="C3167" t="s">
        <v>25</v>
      </c>
      <c r="D3167" t="s">
        <v>652</v>
      </c>
      <c r="E3167" t="s">
        <v>653</v>
      </c>
      <c r="F3167" t="s">
        <v>22</v>
      </c>
      <c r="G3167" t="s">
        <v>145</v>
      </c>
      <c r="H3167" s="10">
        <v>6.75</v>
      </c>
      <c r="I3167" t="s">
        <v>24</v>
      </c>
    </row>
    <row r="3168" spans="1:11" x14ac:dyDescent="0.2">
      <c r="A3168" t="s">
        <v>36</v>
      </c>
      <c r="B3168" t="s">
        <v>648</v>
      </c>
      <c r="C3168" t="s">
        <v>46</v>
      </c>
      <c r="D3168" t="s">
        <v>46</v>
      </c>
      <c r="F3168" t="s">
        <v>1848</v>
      </c>
      <c r="H3168" s="10">
        <v>4.5</v>
      </c>
      <c r="K3168" t="s">
        <v>654</v>
      </c>
    </row>
    <row r="3169" spans="1:11" x14ac:dyDescent="0.2">
      <c r="A3169" t="s">
        <v>36</v>
      </c>
      <c r="B3169" t="s">
        <v>648</v>
      </c>
      <c r="C3169" t="s">
        <v>38</v>
      </c>
      <c r="D3169" t="s">
        <v>383</v>
      </c>
      <c r="E3169" t="s">
        <v>384</v>
      </c>
      <c r="F3169" t="s">
        <v>22</v>
      </c>
      <c r="G3169" t="s">
        <v>145</v>
      </c>
      <c r="H3169" s="10">
        <v>7.75</v>
      </c>
      <c r="K3169" t="s">
        <v>655</v>
      </c>
    </row>
    <row r="3170" spans="1:11" x14ac:dyDescent="0.2">
      <c r="A3170" t="s">
        <v>36</v>
      </c>
      <c r="B3170" t="s">
        <v>648</v>
      </c>
      <c r="C3170" t="s">
        <v>25</v>
      </c>
      <c r="D3170" t="s">
        <v>414</v>
      </c>
      <c r="E3170" t="s">
        <v>415</v>
      </c>
      <c r="F3170" t="s">
        <v>22</v>
      </c>
      <c r="G3170" t="s">
        <v>145</v>
      </c>
      <c r="H3170" s="10">
        <v>20</v>
      </c>
    </row>
    <row r="3171" spans="1:11" x14ac:dyDescent="0.2">
      <c r="A3171" t="s">
        <v>36</v>
      </c>
      <c r="B3171" t="s">
        <v>648</v>
      </c>
      <c r="C3171" t="s">
        <v>20</v>
      </c>
      <c r="D3171" t="s">
        <v>20</v>
      </c>
      <c r="F3171" t="s">
        <v>1848</v>
      </c>
      <c r="H3171" s="10">
        <v>3</v>
      </c>
      <c r="K3171" t="s">
        <v>656</v>
      </c>
    </row>
    <row r="3172" spans="1:11" x14ac:dyDescent="0.2">
      <c r="A3172" t="s">
        <v>36</v>
      </c>
      <c r="B3172" t="s">
        <v>648</v>
      </c>
      <c r="C3172" t="s">
        <v>41</v>
      </c>
      <c r="D3172" t="s">
        <v>652</v>
      </c>
      <c r="E3172" t="s">
        <v>653</v>
      </c>
      <c r="F3172" t="s">
        <v>1850</v>
      </c>
      <c r="G3172" t="s">
        <v>145</v>
      </c>
      <c r="H3172" s="10">
        <v>3.5</v>
      </c>
      <c r="I3172" t="s">
        <v>24</v>
      </c>
      <c r="K3172" t="s">
        <v>656</v>
      </c>
    </row>
    <row r="3173" spans="1:11" x14ac:dyDescent="0.2">
      <c r="A3173" t="s">
        <v>37</v>
      </c>
      <c r="B3173" t="s">
        <v>648</v>
      </c>
      <c r="C3173" t="s">
        <v>46</v>
      </c>
      <c r="D3173" t="s">
        <v>46</v>
      </c>
      <c r="F3173" t="s">
        <v>1848</v>
      </c>
      <c r="H3173" s="10">
        <v>4</v>
      </c>
      <c r="K3173" t="s">
        <v>657</v>
      </c>
    </row>
    <row r="3174" spans="1:11" x14ac:dyDescent="0.2">
      <c r="A3174" t="s">
        <v>37</v>
      </c>
      <c r="B3174" t="s">
        <v>648</v>
      </c>
      <c r="C3174" t="s">
        <v>20</v>
      </c>
      <c r="D3174" t="s">
        <v>20</v>
      </c>
      <c r="F3174" t="s">
        <v>1848</v>
      </c>
      <c r="H3174" s="10">
        <v>1.5</v>
      </c>
      <c r="K3174" t="s">
        <v>658</v>
      </c>
    </row>
    <row r="3175" spans="1:11" x14ac:dyDescent="0.2">
      <c r="A3175" t="s">
        <v>37</v>
      </c>
      <c r="B3175" t="s">
        <v>648</v>
      </c>
      <c r="C3175" t="s">
        <v>17</v>
      </c>
      <c r="D3175" t="s">
        <v>17</v>
      </c>
      <c r="F3175" t="s">
        <v>1847</v>
      </c>
      <c r="H3175" s="10">
        <v>7.75</v>
      </c>
      <c r="K3175" t="s">
        <v>659</v>
      </c>
    </row>
    <row r="3176" spans="1:11" x14ac:dyDescent="0.2">
      <c r="A3176" t="s">
        <v>37</v>
      </c>
      <c r="B3176" t="s">
        <v>648</v>
      </c>
      <c r="C3176" t="s">
        <v>25</v>
      </c>
      <c r="D3176" t="s">
        <v>414</v>
      </c>
      <c r="E3176" t="s">
        <v>415</v>
      </c>
      <c r="F3176" t="s">
        <v>22</v>
      </c>
      <c r="G3176" t="s">
        <v>145</v>
      </c>
      <c r="H3176" s="10">
        <v>15.5</v>
      </c>
    </row>
    <row r="3177" spans="1:11" x14ac:dyDescent="0.2">
      <c r="A3177" t="s">
        <v>37</v>
      </c>
      <c r="B3177" t="s">
        <v>648</v>
      </c>
      <c r="C3177" t="s">
        <v>660</v>
      </c>
      <c r="D3177" t="s">
        <v>661</v>
      </c>
      <c r="E3177" t="s">
        <v>662</v>
      </c>
      <c r="F3177" t="s">
        <v>1852</v>
      </c>
      <c r="G3177" t="s">
        <v>32</v>
      </c>
      <c r="H3177" s="10">
        <v>10</v>
      </c>
      <c r="I3177" t="s">
        <v>24</v>
      </c>
    </row>
    <row r="3178" spans="1:11" x14ac:dyDescent="0.2">
      <c r="A3178" t="s">
        <v>39</v>
      </c>
      <c r="B3178" t="s">
        <v>648</v>
      </c>
      <c r="C3178" t="s">
        <v>46</v>
      </c>
      <c r="D3178" t="s">
        <v>46</v>
      </c>
      <c r="F3178" t="s">
        <v>1848</v>
      </c>
      <c r="H3178" s="10">
        <v>5</v>
      </c>
      <c r="K3178" t="s">
        <v>663</v>
      </c>
    </row>
    <row r="3179" spans="1:11" x14ac:dyDescent="0.2">
      <c r="A3179" t="s">
        <v>39</v>
      </c>
      <c r="B3179" t="s">
        <v>648</v>
      </c>
      <c r="C3179" t="s">
        <v>79</v>
      </c>
      <c r="D3179" t="s">
        <v>79</v>
      </c>
      <c r="F3179" t="s">
        <v>1848</v>
      </c>
      <c r="H3179" s="10">
        <v>3</v>
      </c>
      <c r="K3179" t="s">
        <v>664</v>
      </c>
    </row>
    <row r="3180" spans="1:11" x14ac:dyDescent="0.2">
      <c r="A3180" t="s">
        <v>39</v>
      </c>
      <c r="B3180" t="s">
        <v>648</v>
      </c>
      <c r="C3180" t="s">
        <v>41</v>
      </c>
      <c r="D3180" t="s">
        <v>651</v>
      </c>
      <c r="E3180" t="s">
        <v>419</v>
      </c>
      <c r="F3180" t="s">
        <v>1850</v>
      </c>
      <c r="G3180" t="s">
        <v>32</v>
      </c>
      <c r="H3180" s="10">
        <v>2</v>
      </c>
      <c r="K3180" t="s">
        <v>665</v>
      </c>
    </row>
    <row r="3181" spans="1:11" x14ac:dyDescent="0.2">
      <c r="A3181" t="s">
        <v>39</v>
      </c>
      <c r="B3181" t="s">
        <v>648</v>
      </c>
      <c r="C3181" t="s">
        <v>38</v>
      </c>
      <c r="D3181" t="s">
        <v>383</v>
      </c>
      <c r="E3181" t="s">
        <v>384</v>
      </c>
      <c r="F3181" t="s">
        <v>22</v>
      </c>
      <c r="G3181" t="s">
        <v>145</v>
      </c>
      <c r="H3181" s="10">
        <v>7.75</v>
      </c>
      <c r="K3181" t="s">
        <v>664</v>
      </c>
    </row>
    <row r="3182" spans="1:11" x14ac:dyDescent="0.2">
      <c r="A3182" t="s">
        <v>39</v>
      </c>
      <c r="B3182" t="s">
        <v>648</v>
      </c>
      <c r="C3182" t="s">
        <v>25</v>
      </c>
      <c r="D3182" t="s">
        <v>414</v>
      </c>
      <c r="E3182" t="s">
        <v>415</v>
      </c>
      <c r="F3182" t="s">
        <v>22</v>
      </c>
      <c r="G3182" t="s">
        <v>145</v>
      </c>
      <c r="H3182" s="10">
        <v>17</v>
      </c>
      <c r="K3182" t="s">
        <v>664</v>
      </c>
    </row>
    <row r="3183" spans="1:11" x14ac:dyDescent="0.2">
      <c r="A3183" t="s">
        <v>39</v>
      </c>
      <c r="B3183" t="s">
        <v>648</v>
      </c>
      <c r="C3183" t="s">
        <v>25</v>
      </c>
      <c r="D3183" t="s">
        <v>652</v>
      </c>
      <c r="E3183" t="s">
        <v>653</v>
      </c>
      <c r="F3183" t="s">
        <v>22</v>
      </c>
      <c r="G3183" t="s">
        <v>145</v>
      </c>
      <c r="H3183" s="10">
        <v>4</v>
      </c>
      <c r="I3183" t="s">
        <v>24</v>
      </c>
      <c r="K3183" t="s">
        <v>664</v>
      </c>
    </row>
    <row r="3184" spans="1:11" x14ac:dyDescent="0.2">
      <c r="A3184" t="s">
        <v>44</v>
      </c>
      <c r="B3184" t="s">
        <v>648</v>
      </c>
      <c r="C3184" t="s">
        <v>20</v>
      </c>
      <c r="D3184" t="s">
        <v>20</v>
      </c>
      <c r="F3184" t="s">
        <v>1848</v>
      </c>
      <c r="H3184" s="10">
        <v>5</v>
      </c>
      <c r="K3184" t="s">
        <v>666</v>
      </c>
    </row>
    <row r="3185" spans="1:11" x14ac:dyDescent="0.2">
      <c r="A3185" t="s">
        <v>44</v>
      </c>
      <c r="B3185" t="s">
        <v>648</v>
      </c>
      <c r="C3185" t="s">
        <v>50</v>
      </c>
      <c r="D3185" t="s">
        <v>50</v>
      </c>
      <c r="E3185" t="s">
        <v>22</v>
      </c>
      <c r="F3185" t="s">
        <v>22</v>
      </c>
      <c r="G3185" t="s">
        <v>23</v>
      </c>
      <c r="H3185" s="10">
        <v>10</v>
      </c>
      <c r="I3185" t="s">
        <v>24</v>
      </c>
      <c r="K3185" t="s">
        <v>667</v>
      </c>
    </row>
    <row r="3186" spans="1:11" x14ac:dyDescent="0.2">
      <c r="A3186" t="s">
        <v>44</v>
      </c>
      <c r="B3186" t="s">
        <v>648</v>
      </c>
      <c r="C3186" t="s">
        <v>25</v>
      </c>
      <c r="D3186" t="s">
        <v>25</v>
      </c>
      <c r="E3186" t="s">
        <v>22</v>
      </c>
      <c r="F3186" t="s">
        <v>22</v>
      </c>
      <c r="G3186" t="s">
        <v>23</v>
      </c>
      <c r="H3186" s="10">
        <v>10</v>
      </c>
      <c r="I3186" t="s">
        <v>24</v>
      </c>
      <c r="K3186" t="s">
        <v>668</v>
      </c>
    </row>
    <row r="3187" spans="1:11" x14ac:dyDescent="0.2">
      <c r="A3187" t="s">
        <v>44</v>
      </c>
      <c r="B3187" t="s">
        <v>648</v>
      </c>
      <c r="C3187" t="s">
        <v>25</v>
      </c>
      <c r="D3187" t="s">
        <v>25</v>
      </c>
      <c r="E3187" t="s">
        <v>22</v>
      </c>
      <c r="F3187" t="s">
        <v>22</v>
      </c>
      <c r="G3187" t="s">
        <v>23</v>
      </c>
      <c r="H3187" s="10">
        <v>10</v>
      </c>
      <c r="I3187" t="s">
        <v>24</v>
      </c>
      <c r="K3187" t="s">
        <v>669</v>
      </c>
    </row>
    <row r="3188" spans="1:11" x14ac:dyDescent="0.2">
      <c r="A3188" t="s">
        <v>44</v>
      </c>
      <c r="B3188" t="s">
        <v>648</v>
      </c>
      <c r="C3188" t="s">
        <v>21</v>
      </c>
      <c r="D3188" t="s">
        <v>21</v>
      </c>
      <c r="E3188" t="s">
        <v>22</v>
      </c>
      <c r="F3188" t="s">
        <v>22</v>
      </c>
      <c r="G3188" t="s">
        <v>23</v>
      </c>
      <c r="H3188" s="10">
        <v>3.75</v>
      </c>
      <c r="I3188" t="s">
        <v>24</v>
      </c>
      <c r="K3188" t="s">
        <v>670</v>
      </c>
    </row>
    <row r="3189" spans="1:11" x14ac:dyDescent="0.2">
      <c r="A3189" t="s">
        <v>47</v>
      </c>
      <c r="B3189" t="s">
        <v>648</v>
      </c>
      <c r="C3189" t="s">
        <v>17</v>
      </c>
      <c r="D3189" t="s">
        <v>17</v>
      </c>
      <c r="F3189" t="s">
        <v>1847</v>
      </c>
      <c r="H3189" s="10">
        <v>38.75</v>
      </c>
      <c r="K3189" t="s">
        <v>671</v>
      </c>
    </row>
    <row r="3190" spans="1:11" x14ac:dyDescent="0.2">
      <c r="A3190" t="s">
        <v>48</v>
      </c>
      <c r="B3190" t="s">
        <v>648</v>
      </c>
      <c r="C3190" t="s">
        <v>17</v>
      </c>
      <c r="D3190" t="s">
        <v>17</v>
      </c>
      <c r="F3190" t="s">
        <v>1847</v>
      </c>
      <c r="H3190" s="10">
        <v>16</v>
      </c>
      <c r="K3190" t="s">
        <v>672</v>
      </c>
    </row>
    <row r="3191" spans="1:11" x14ac:dyDescent="0.2">
      <c r="A3191" t="s">
        <v>48</v>
      </c>
      <c r="B3191" t="s">
        <v>648</v>
      </c>
      <c r="C3191" t="s">
        <v>20</v>
      </c>
      <c r="D3191" t="s">
        <v>20</v>
      </c>
      <c r="F3191" t="s">
        <v>1848</v>
      </c>
      <c r="H3191" s="10">
        <v>12</v>
      </c>
      <c r="K3191" t="s">
        <v>673</v>
      </c>
    </row>
    <row r="3192" spans="1:11" x14ac:dyDescent="0.2">
      <c r="A3192" t="s">
        <v>48</v>
      </c>
      <c r="B3192" t="s">
        <v>648</v>
      </c>
      <c r="C3192" t="s">
        <v>50</v>
      </c>
      <c r="D3192" t="s">
        <v>50</v>
      </c>
      <c r="E3192" t="s">
        <v>22</v>
      </c>
      <c r="F3192" t="s">
        <v>22</v>
      </c>
      <c r="G3192" t="s">
        <v>23</v>
      </c>
      <c r="H3192" s="10">
        <v>6</v>
      </c>
      <c r="I3192" t="s">
        <v>24</v>
      </c>
      <c r="K3192" t="s">
        <v>674</v>
      </c>
    </row>
    <row r="3193" spans="1:11" x14ac:dyDescent="0.2">
      <c r="A3193" t="s">
        <v>48</v>
      </c>
      <c r="B3193" t="s">
        <v>648</v>
      </c>
      <c r="C3193" t="s">
        <v>43</v>
      </c>
      <c r="D3193" t="s">
        <v>576</v>
      </c>
      <c r="E3193" t="s">
        <v>577</v>
      </c>
      <c r="F3193" t="s">
        <v>22</v>
      </c>
      <c r="G3193" t="s">
        <v>145</v>
      </c>
      <c r="H3193" s="10">
        <v>4.75</v>
      </c>
      <c r="I3193" t="s">
        <v>24</v>
      </c>
      <c r="K3193" t="s">
        <v>675</v>
      </c>
    </row>
    <row r="3194" spans="1:11" x14ac:dyDescent="0.2">
      <c r="A3194" t="s">
        <v>49</v>
      </c>
      <c r="B3194" t="s">
        <v>648</v>
      </c>
      <c r="C3194" t="s">
        <v>20</v>
      </c>
      <c r="D3194" t="s">
        <v>20</v>
      </c>
      <c r="F3194" t="s">
        <v>1848</v>
      </c>
      <c r="H3194" s="10">
        <v>6.75</v>
      </c>
      <c r="K3194" t="s">
        <v>676</v>
      </c>
    </row>
    <row r="3195" spans="1:11" x14ac:dyDescent="0.2">
      <c r="A3195" t="s">
        <v>49</v>
      </c>
      <c r="B3195" t="s">
        <v>648</v>
      </c>
      <c r="C3195" t="s">
        <v>25</v>
      </c>
      <c r="D3195" t="s">
        <v>414</v>
      </c>
      <c r="E3195" t="s">
        <v>415</v>
      </c>
      <c r="F3195" t="s">
        <v>22</v>
      </c>
      <c r="G3195" t="s">
        <v>145</v>
      </c>
      <c r="H3195" s="10">
        <v>10</v>
      </c>
      <c r="K3195" t="s">
        <v>677</v>
      </c>
    </row>
    <row r="3196" spans="1:11" x14ac:dyDescent="0.2">
      <c r="A3196" t="s">
        <v>49</v>
      </c>
      <c r="B3196" t="s">
        <v>648</v>
      </c>
      <c r="C3196" t="s">
        <v>25</v>
      </c>
      <c r="D3196" t="s">
        <v>652</v>
      </c>
      <c r="E3196" t="s">
        <v>653</v>
      </c>
      <c r="F3196" t="s">
        <v>22</v>
      </c>
      <c r="G3196" t="s">
        <v>145</v>
      </c>
      <c r="H3196" s="10">
        <v>6</v>
      </c>
      <c r="I3196" t="s">
        <v>24</v>
      </c>
      <c r="K3196" t="s">
        <v>678</v>
      </c>
    </row>
    <row r="3197" spans="1:11" x14ac:dyDescent="0.2">
      <c r="A3197" t="s">
        <v>49</v>
      </c>
      <c r="B3197" t="s">
        <v>648</v>
      </c>
      <c r="C3197" t="s">
        <v>41</v>
      </c>
      <c r="D3197" t="s">
        <v>679</v>
      </c>
      <c r="E3197" t="s">
        <v>42</v>
      </c>
      <c r="F3197" t="s">
        <v>1850</v>
      </c>
      <c r="G3197" t="s">
        <v>23</v>
      </c>
      <c r="H3197" s="10">
        <v>5</v>
      </c>
      <c r="K3197" t="s">
        <v>680</v>
      </c>
    </row>
    <row r="3198" spans="1:11" x14ac:dyDescent="0.2">
      <c r="A3198" t="s">
        <v>49</v>
      </c>
      <c r="B3198" t="s">
        <v>648</v>
      </c>
      <c r="C3198" t="s">
        <v>57</v>
      </c>
      <c r="D3198" t="s">
        <v>57</v>
      </c>
      <c r="E3198" t="s">
        <v>22</v>
      </c>
      <c r="F3198" t="s">
        <v>22</v>
      </c>
      <c r="G3198" t="s">
        <v>23</v>
      </c>
      <c r="H3198" s="10">
        <v>7</v>
      </c>
      <c r="I3198" t="s">
        <v>24</v>
      </c>
      <c r="K3198" t="s">
        <v>681</v>
      </c>
    </row>
    <row r="3199" spans="1:11" x14ac:dyDescent="0.2">
      <c r="A3199" t="s">
        <v>49</v>
      </c>
      <c r="B3199" t="s">
        <v>648</v>
      </c>
      <c r="C3199" t="s">
        <v>17</v>
      </c>
      <c r="D3199" t="s">
        <v>17</v>
      </c>
      <c r="F3199" t="s">
        <v>1847</v>
      </c>
      <c r="H3199" s="10">
        <v>4</v>
      </c>
      <c r="K3199" t="s">
        <v>682</v>
      </c>
    </row>
    <row r="3200" spans="1:11" x14ac:dyDescent="0.2">
      <c r="A3200" t="s">
        <v>51</v>
      </c>
      <c r="B3200" t="s">
        <v>648</v>
      </c>
      <c r="C3200" t="s">
        <v>17</v>
      </c>
      <c r="D3200" t="s">
        <v>17</v>
      </c>
      <c r="F3200" t="s">
        <v>1847</v>
      </c>
      <c r="H3200" s="10">
        <v>16</v>
      </c>
      <c r="K3200" t="s">
        <v>682</v>
      </c>
    </row>
    <row r="3201" spans="1:11" x14ac:dyDescent="0.2">
      <c r="A3201" t="s">
        <v>51</v>
      </c>
      <c r="B3201" t="s">
        <v>648</v>
      </c>
      <c r="C3201" t="s">
        <v>116</v>
      </c>
      <c r="D3201" t="s">
        <v>116</v>
      </c>
      <c r="F3201" t="s">
        <v>1847</v>
      </c>
      <c r="H3201" s="10">
        <v>8</v>
      </c>
      <c r="K3201" t="s">
        <v>683</v>
      </c>
    </row>
    <row r="3202" spans="1:11" x14ac:dyDescent="0.2">
      <c r="A3202" t="s">
        <v>51</v>
      </c>
      <c r="B3202" t="s">
        <v>648</v>
      </c>
      <c r="C3202" t="s">
        <v>25</v>
      </c>
      <c r="D3202" t="s">
        <v>25</v>
      </c>
      <c r="E3202" t="s">
        <v>22</v>
      </c>
      <c r="F3202" t="s">
        <v>22</v>
      </c>
      <c r="G3202" t="s">
        <v>23</v>
      </c>
      <c r="H3202" s="10">
        <v>8</v>
      </c>
      <c r="I3202" t="s">
        <v>24</v>
      </c>
      <c r="K3202" t="s">
        <v>684</v>
      </c>
    </row>
    <row r="3203" spans="1:11" x14ac:dyDescent="0.2">
      <c r="A3203" t="s">
        <v>51</v>
      </c>
      <c r="B3203" t="s">
        <v>648</v>
      </c>
      <c r="C3203" t="s">
        <v>57</v>
      </c>
      <c r="D3203" t="s">
        <v>57</v>
      </c>
      <c r="E3203" t="s">
        <v>22</v>
      </c>
      <c r="F3203" t="s">
        <v>22</v>
      </c>
      <c r="G3203" t="s">
        <v>23</v>
      </c>
      <c r="H3203" s="10">
        <v>6.75</v>
      </c>
      <c r="I3203" t="s">
        <v>24</v>
      </c>
      <c r="K3203" t="s">
        <v>685</v>
      </c>
    </row>
    <row r="3204" spans="1:11" x14ac:dyDescent="0.2">
      <c r="A3204" t="s">
        <v>55</v>
      </c>
      <c r="B3204" t="s">
        <v>648</v>
      </c>
      <c r="C3204" t="s">
        <v>17</v>
      </c>
      <c r="D3204" t="s">
        <v>17</v>
      </c>
      <c r="F3204" t="s">
        <v>1847</v>
      </c>
      <c r="H3204" s="10">
        <v>16</v>
      </c>
      <c r="K3204" t="s">
        <v>682</v>
      </c>
    </row>
    <row r="3205" spans="1:11" x14ac:dyDescent="0.2">
      <c r="A3205" t="s">
        <v>55</v>
      </c>
      <c r="B3205" t="s">
        <v>648</v>
      </c>
      <c r="C3205" t="s">
        <v>116</v>
      </c>
      <c r="D3205" t="s">
        <v>116</v>
      </c>
      <c r="F3205" t="s">
        <v>1847</v>
      </c>
      <c r="H3205" s="10">
        <v>8</v>
      </c>
      <c r="K3205" t="s">
        <v>686</v>
      </c>
    </row>
    <row r="3206" spans="1:11" x14ac:dyDescent="0.2">
      <c r="A3206" t="s">
        <v>55</v>
      </c>
      <c r="B3206" t="s">
        <v>648</v>
      </c>
      <c r="C3206" t="s">
        <v>79</v>
      </c>
      <c r="D3206" t="s">
        <v>79</v>
      </c>
      <c r="F3206" t="s">
        <v>1848</v>
      </c>
      <c r="H3206" s="10">
        <v>6.75</v>
      </c>
      <c r="K3206" t="s">
        <v>687</v>
      </c>
    </row>
    <row r="3207" spans="1:11" x14ac:dyDescent="0.2">
      <c r="A3207" t="s">
        <v>55</v>
      </c>
      <c r="B3207" t="s">
        <v>648</v>
      </c>
      <c r="C3207" t="s">
        <v>25</v>
      </c>
      <c r="D3207" t="s">
        <v>25</v>
      </c>
      <c r="E3207" t="s">
        <v>22</v>
      </c>
      <c r="F3207" t="s">
        <v>22</v>
      </c>
      <c r="G3207" t="s">
        <v>23</v>
      </c>
      <c r="H3207" s="10">
        <v>8</v>
      </c>
      <c r="I3207" t="s">
        <v>24</v>
      </c>
      <c r="K3207" t="s">
        <v>688</v>
      </c>
    </row>
    <row r="3208" spans="1:11" x14ac:dyDescent="0.2">
      <c r="A3208" t="s">
        <v>56</v>
      </c>
      <c r="B3208" t="s">
        <v>648</v>
      </c>
      <c r="C3208" t="s">
        <v>116</v>
      </c>
      <c r="D3208" t="s">
        <v>116</v>
      </c>
      <c r="F3208" t="s">
        <v>1847</v>
      </c>
      <c r="H3208" s="10">
        <v>24</v>
      </c>
      <c r="K3208" t="s">
        <v>689</v>
      </c>
    </row>
    <row r="3209" spans="1:11" x14ac:dyDescent="0.2">
      <c r="A3209" t="s">
        <v>56</v>
      </c>
      <c r="B3209" t="s">
        <v>648</v>
      </c>
      <c r="C3209" t="s">
        <v>17</v>
      </c>
      <c r="D3209" t="s">
        <v>17</v>
      </c>
      <c r="F3209" t="s">
        <v>1847</v>
      </c>
      <c r="H3209" s="10">
        <v>14.75</v>
      </c>
      <c r="K3209" t="s">
        <v>659</v>
      </c>
    </row>
    <row r="3210" spans="1:11" x14ac:dyDescent="0.2">
      <c r="A3210" t="s">
        <v>60</v>
      </c>
      <c r="B3210" t="s">
        <v>648</v>
      </c>
      <c r="C3210" t="s">
        <v>17</v>
      </c>
      <c r="D3210" t="s">
        <v>17</v>
      </c>
      <c r="F3210" t="s">
        <v>1847</v>
      </c>
      <c r="H3210" s="10">
        <v>16</v>
      </c>
      <c r="K3210" t="s">
        <v>659</v>
      </c>
    </row>
    <row r="3211" spans="1:11" x14ac:dyDescent="0.2">
      <c r="A3211" t="s">
        <v>60</v>
      </c>
      <c r="B3211" t="s">
        <v>648</v>
      </c>
      <c r="C3211" t="s">
        <v>46</v>
      </c>
      <c r="D3211" t="s">
        <v>557</v>
      </c>
      <c r="F3211" t="s">
        <v>1848</v>
      </c>
      <c r="H3211" s="10">
        <v>5</v>
      </c>
      <c r="K3211" t="s">
        <v>690</v>
      </c>
    </row>
    <row r="3212" spans="1:11" x14ac:dyDescent="0.2">
      <c r="A3212" t="s">
        <v>60</v>
      </c>
      <c r="B3212" t="s">
        <v>648</v>
      </c>
      <c r="C3212" t="s">
        <v>20</v>
      </c>
      <c r="D3212" t="s">
        <v>20</v>
      </c>
      <c r="F3212" t="s">
        <v>1848</v>
      </c>
      <c r="H3212" s="10">
        <v>2.5</v>
      </c>
      <c r="K3212" t="s">
        <v>691</v>
      </c>
    </row>
    <row r="3213" spans="1:11" x14ac:dyDescent="0.2">
      <c r="A3213" t="s">
        <v>60</v>
      </c>
      <c r="B3213" t="s">
        <v>648</v>
      </c>
      <c r="C3213" t="s">
        <v>41</v>
      </c>
      <c r="D3213" t="s">
        <v>692</v>
      </c>
      <c r="E3213" t="s">
        <v>693</v>
      </c>
      <c r="F3213" t="s">
        <v>1850</v>
      </c>
      <c r="G3213" t="s">
        <v>23</v>
      </c>
      <c r="H3213" s="10">
        <v>8</v>
      </c>
      <c r="I3213" t="s">
        <v>24</v>
      </c>
      <c r="K3213" t="s">
        <v>694</v>
      </c>
    </row>
    <row r="3214" spans="1:11" x14ac:dyDescent="0.2">
      <c r="A3214" t="s">
        <v>60</v>
      </c>
      <c r="B3214" t="s">
        <v>648</v>
      </c>
      <c r="C3214" t="s">
        <v>660</v>
      </c>
      <c r="D3214" t="s">
        <v>661</v>
      </c>
      <c r="E3214" t="s">
        <v>662</v>
      </c>
      <c r="F3214" t="s">
        <v>1852</v>
      </c>
      <c r="G3214" t="s">
        <v>32</v>
      </c>
      <c r="H3214" s="10">
        <v>7.25</v>
      </c>
      <c r="I3214" t="s">
        <v>24</v>
      </c>
      <c r="K3214" t="s">
        <v>695</v>
      </c>
    </row>
    <row r="3215" spans="1:11" x14ac:dyDescent="0.2">
      <c r="A3215" t="s">
        <v>67</v>
      </c>
      <c r="B3215" t="s">
        <v>648</v>
      </c>
      <c r="C3215" t="s">
        <v>17</v>
      </c>
      <c r="D3215" t="s">
        <v>17</v>
      </c>
      <c r="F3215" t="s">
        <v>1847</v>
      </c>
      <c r="H3215" s="10">
        <v>8</v>
      </c>
      <c r="K3215" t="s">
        <v>682</v>
      </c>
    </row>
    <row r="3216" spans="1:11" x14ac:dyDescent="0.2">
      <c r="A3216" t="s">
        <v>67</v>
      </c>
      <c r="B3216" t="s">
        <v>648</v>
      </c>
      <c r="C3216" t="s">
        <v>20</v>
      </c>
      <c r="D3216" t="s">
        <v>20</v>
      </c>
      <c r="F3216" t="s">
        <v>1848</v>
      </c>
      <c r="H3216" s="10">
        <v>2.5</v>
      </c>
      <c r="K3216" t="s">
        <v>696</v>
      </c>
    </row>
    <row r="3217" spans="1:256" x14ac:dyDescent="0.2">
      <c r="A3217" t="s">
        <v>67</v>
      </c>
      <c r="B3217" t="s">
        <v>648</v>
      </c>
      <c r="C3217" t="s">
        <v>79</v>
      </c>
      <c r="D3217" t="s">
        <v>79</v>
      </c>
      <c r="F3217" t="s">
        <v>1848</v>
      </c>
      <c r="H3217" s="10">
        <v>4</v>
      </c>
      <c r="K3217" t="s">
        <v>697</v>
      </c>
    </row>
    <row r="3218" spans="1:256" x14ac:dyDescent="0.2">
      <c r="A3218" t="s">
        <v>67</v>
      </c>
      <c r="B3218" t="s">
        <v>648</v>
      </c>
      <c r="C3218" t="s">
        <v>57</v>
      </c>
      <c r="D3218" t="s">
        <v>57</v>
      </c>
      <c r="E3218" t="s">
        <v>22</v>
      </c>
      <c r="F3218" t="s">
        <v>22</v>
      </c>
      <c r="G3218" t="s">
        <v>23</v>
      </c>
      <c r="H3218" s="10">
        <v>8</v>
      </c>
      <c r="I3218" t="s">
        <v>24</v>
      </c>
      <c r="K3218" t="s">
        <v>698</v>
      </c>
    </row>
    <row r="3219" spans="1:256" x14ac:dyDescent="0.2">
      <c r="A3219" t="s">
        <v>67</v>
      </c>
      <c r="B3219" t="s">
        <v>648</v>
      </c>
      <c r="C3219" t="s">
        <v>25</v>
      </c>
      <c r="D3219" t="s">
        <v>25</v>
      </c>
      <c r="E3219" t="s">
        <v>22</v>
      </c>
      <c r="F3219" t="s">
        <v>22</v>
      </c>
      <c r="G3219" t="s">
        <v>23</v>
      </c>
      <c r="H3219" s="10">
        <v>8</v>
      </c>
      <c r="I3219" t="s">
        <v>24</v>
      </c>
    </row>
    <row r="3220" spans="1:256" x14ac:dyDescent="0.2">
      <c r="A3220" t="s">
        <v>67</v>
      </c>
      <c r="B3220" t="s">
        <v>648</v>
      </c>
      <c r="C3220" t="s">
        <v>50</v>
      </c>
      <c r="D3220" t="s">
        <v>50</v>
      </c>
      <c r="E3220" t="s">
        <v>22</v>
      </c>
      <c r="F3220" t="s">
        <v>22</v>
      </c>
      <c r="G3220" t="s">
        <v>23</v>
      </c>
      <c r="H3220" s="10">
        <v>8.25</v>
      </c>
      <c r="I3220" t="s">
        <v>24</v>
      </c>
    </row>
    <row r="3221" spans="1:256" x14ac:dyDescent="0.2">
      <c r="A3221" t="s">
        <v>68</v>
      </c>
      <c r="B3221" t="s">
        <v>648</v>
      </c>
      <c r="C3221" t="s">
        <v>20</v>
      </c>
      <c r="D3221" t="s">
        <v>20</v>
      </c>
      <c r="F3221" t="s">
        <v>1848</v>
      </c>
      <c r="H3221" s="10">
        <v>8</v>
      </c>
      <c r="K3221" t="s">
        <v>699</v>
      </c>
    </row>
    <row r="3222" spans="1:256" x14ac:dyDescent="0.2">
      <c r="A3222" t="s">
        <v>68</v>
      </c>
      <c r="B3222" t="s">
        <v>648</v>
      </c>
      <c r="C3222" t="s">
        <v>25</v>
      </c>
      <c r="D3222" t="s">
        <v>25</v>
      </c>
      <c r="E3222" t="s">
        <v>22</v>
      </c>
      <c r="F3222" t="s">
        <v>22</v>
      </c>
      <c r="G3222" t="s">
        <v>23</v>
      </c>
      <c r="H3222" s="10">
        <v>14</v>
      </c>
      <c r="I3222" t="s">
        <v>24</v>
      </c>
      <c r="K3222" t="s">
        <v>700</v>
      </c>
    </row>
    <row r="3223" spans="1:256" x14ac:dyDescent="0.2">
      <c r="A3223" t="s">
        <v>68</v>
      </c>
      <c r="B3223" t="s">
        <v>648</v>
      </c>
      <c r="C3223" t="s">
        <v>25</v>
      </c>
      <c r="D3223" t="s">
        <v>414</v>
      </c>
      <c r="E3223" t="s">
        <v>415</v>
      </c>
      <c r="F3223" t="s">
        <v>22</v>
      </c>
      <c r="G3223" t="s">
        <v>145</v>
      </c>
      <c r="H3223" s="10">
        <v>8</v>
      </c>
    </row>
    <row r="3224" spans="1:256" x14ac:dyDescent="0.2">
      <c r="A3224" t="s">
        <v>68</v>
      </c>
      <c r="B3224" t="s">
        <v>648</v>
      </c>
      <c r="C3224" t="s">
        <v>660</v>
      </c>
      <c r="D3224" t="s">
        <v>661</v>
      </c>
      <c r="E3224" t="s">
        <v>662</v>
      </c>
      <c r="F3224" t="s">
        <v>1852</v>
      </c>
      <c r="G3224" t="s">
        <v>32</v>
      </c>
      <c r="H3224" s="10">
        <v>4</v>
      </c>
      <c r="I3224" t="s">
        <v>24</v>
      </c>
    </row>
    <row r="3225" spans="1:256" x14ac:dyDescent="0.2">
      <c r="A3225" t="s">
        <v>68</v>
      </c>
      <c r="B3225" t="s">
        <v>648</v>
      </c>
      <c r="C3225" t="s">
        <v>50</v>
      </c>
      <c r="D3225" t="s">
        <v>50</v>
      </c>
      <c r="E3225" t="s">
        <v>22</v>
      </c>
      <c r="F3225" t="s">
        <v>22</v>
      </c>
      <c r="G3225" t="s">
        <v>23</v>
      </c>
      <c r="H3225" s="10">
        <v>4.75</v>
      </c>
      <c r="I3225" t="s">
        <v>24</v>
      </c>
      <c r="K3225" t="s">
        <v>701</v>
      </c>
    </row>
    <row r="3226" spans="1:256" x14ac:dyDescent="0.2">
      <c r="A3226" t="s">
        <v>69</v>
      </c>
      <c r="B3226" t="s">
        <v>648</v>
      </c>
      <c r="C3226" t="s">
        <v>20</v>
      </c>
      <c r="D3226" t="s">
        <v>20</v>
      </c>
      <c r="F3226" t="s">
        <v>1848</v>
      </c>
      <c r="H3226" s="10">
        <v>1</v>
      </c>
      <c r="K3226" t="s">
        <v>702</v>
      </c>
    </row>
    <row r="3227" spans="1:256" x14ac:dyDescent="0.2">
      <c r="A3227" t="s">
        <v>69</v>
      </c>
      <c r="B3227" t="s">
        <v>648</v>
      </c>
      <c r="C3227" t="s">
        <v>50</v>
      </c>
      <c r="D3227" t="s">
        <v>50</v>
      </c>
      <c r="E3227" t="s">
        <v>22</v>
      </c>
      <c r="F3227" t="s">
        <v>22</v>
      </c>
      <c r="G3227" t="s">
        <v>23</v>
      </c>
      <c r="H3227" s="10">
        <v>16</v>
      </c>
      <c r="I3227" t="s">
        <v>24</v>
      </c>
      <c r="K3227" t="s">
        <v>703</v>
      </c>
    </row>
    <row r="3228" spans="1:256" x14ac:dyDescent="0.2">
      <c r="A3228" t="s">
        <v>69</v>
      </c>
      <c r="B3228" t="s">
        <v>648</v>
      </c>
      <c r="C3228" t="s">
        <v>25</v>
      </c>
      <c r="D3228" t="s">
        <v>25</v>
      </c>
      <c r="E3228" t="s">
        <v>22</v>
      </c>
      <c r="F3228" t="s">
        <v>22</v>
      </c>
      <c r="G3228" t="s">
        <v>23</v>
      </c>
      <c r="H3228" s="10">
        <v>9</v>
      </c>
      <c r="I3228" t="s">
        <v>24</v>
      </c>
      <c r="K3228" t="s">
        <v>703</v>
      </c>
    </row>
    <row r="3229" spans="1:256" x14ac:dyDescent="0.2">
      <c r="A3229" t="s">
        <v>69</v>
      </c>
      <c r="B3229" t="s">
        <v>648</v>
      </c>
      <c r="C3229" t="s">
        <v>25</v>
      </c>
      <c r="D3229" t="s">
        <v>704</v>
      </c>
      <c r="E3229" t="s">
        <v>419</v>
      </c>
      <c r="F3229" t="s">
        <v>22</v>
      </c>
      <c r="G3229" t="s">
        <v>32</v>
      </c>
      <c r="H3229" s="10">
        <v>5</v>
      </c>
      <c r="K3229" t="s">
        <v>703</v>
      </c>
    </row>
    <row r="3230" spans="1:256" x14ac:dyDescent="0.2">
      <c r="A3230" t="s">
        <v>69</v>
      </c>
      <c r="B3230" t="s">
        <v>648</v>
      </c>
      <c r="C3230" t="s">
        <v>25</v>
      </c>
      <c r="D3230" t="s">
        <v>25</v>
      </c>
      <c r="E3230" t="s">
        <v>25</v>
      </c>
      <c r="F3230" t="s">
        <v>22</v>
      </c>
      <c r="G3230" t="s">
        <v>25</v>
      </c>
      <c r="H3230" s="10" t="s">
        <v>25</v>
      </c>
      <c r="I3230" t="s">
        <v>24</v>
      </c>
      <c r="J3230" t="s">
        <v>25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  <c r="P3230" t="s">
        <v>25</v>
      </c>
      <c r="Q3230" t="s">
        <v>25</v>
      </c>
      <c r="R3230" t="s">
        <v>25</v>
      </c>
      <c r="S3230" t="s">
        <v>25</v>
      </c>
      <c r="T3230" t="s">
        <v>25</v>
      </c>
      <c r="U3230" t="s">
        <v>25</v>
      </c>
      <c r="V3230" t="s">
        <v>25</v>
      </c>
      <c r="W3230" t="s">
        <v>25</v>
      </c>
      <c r="X3230" t="s">
        <v>25</v>
      </c>
      <c r="Y3230" t="s">
        <v>25</v>
      </c>
      <c r="Z3230" t="s">
        <v>25</v>
      </c>
      <c r="AA3230" t="s">
        <v>25</v>
      </c>
      <c r="AB3230" t="s">
        <v>25</v>
      </c>
      <c r="AC3230" t="s">
        <v>25</v>
      </c>
      <c r="AD3230" t="s">
        <v>25</v>
      </c>
      <c r="AE3230" t="s">
        <v>25</v>
      </c>
      <c r="AF3230" t="s">
        <v>25</v>
      </c>
      <c r="AG3230" t="s">
        <v>25</v>
      </c>
      <c r="AH3230" t="s">
        <v>25</v>
      </c>
      <c r="AI3230" t="s">
        <v>25</v>
      </c>
      <c r="AJ3230" t="s">
        <v>25</v>
      </c>
      <c r="AK3230" t="s">
        <v>25</v>
      </c>
      <c r="AL3230" t="s">
        <v>25</v>
      </c>
      <c r="AM3230" t="s">
        <v>25</v>
      </c>
      <c r="AN3230" t="s">
        <v>25</v>
      </c>
      <c r="AO3230" t="s">
        <v>25</v>
      </c>
      <c r="AP3230" t="s">
        <v>25</v>
      </c>
      <c r="AQ3230" t="s">
        <v>25</v>
      </c>
      <c r="AR3230" t="s">
        <v>25</v>
      </c>
      <c r="AS3230" t="s">
        <v>25</v>
      </c>
      <c r="AT3230" t="s">
        <v>25</v>
      </c>
      <c r="AU3230" t="s">
        <v>25</v>
      </c>
      <c r="AV3230" t="s">
        <v>25</v>
      </c>
      <c r="AW3230" t="s">
        <v>25</v>
      </c>
      <c r="AX3230" t="s">
        <v>25</v>
      </c>
      <c r="AY3230" t="s">
        <v>25</v>
      </c>
      <c r="AZ3230" t="s">
        <v>25</v>
      </c>
      <c r="BA3230" t="s">
        <v>25</v>
      </c>
      <c r="BB3230" t="s">
        <v>25</v>
      </c>
      <c r="BC3230" t="s">
        <v>25</v>
      </c>
      <c r="BD3230" t="s">
        <v>25</v>
      </c>
      <c r="BE3230" t="s">
        <v>25</v>
      </c>
      <c r="BF3230" t="s">
        <v>25</v>
      </c>
      <c r="BG3230" t="s">
        <v>25</v>
      </c>
      <c r="BH3230" t="s">
        <v>25</v>
      </c>
      <c r="BI3230" t="s">
        <v>25</v>
      </c>
      <c r="BJ3230" t="s">
        <v>25</v>
      </c>
      <c r="BK3230" t="s">
        <v>25</v>
      </c>
      <c r="BL3230" t="s">
        <v>25</v>
      </c>
      <c r="BM3230" t="s">
        <v>25</v>
      </c>
      <c r="BN3230" t="s">
        <v>25</v>
      </c>
      <c r="BO3230" t="s">
        <v>25</v>
      </c>
      <c r="BP3230" t="s">
        <v>25</v>
      </c>
      <c r="BQ3230" t="s">
        <v>25</v>
      </c>
      <c r="BR3230" t="s">
        <v>25</v>
      </c>
      <c r="BS3230" t="s">
        <v>25</v>
      </c>
      <c r="BT3230" t="s">
        <v>25</v>
      </c>
      <c r="BU3230" t="s">
        <v>25</v>
      </c>
      <c r="BV3230" t="s">
        <v>25</v>
      </c>
      <c r="BW3230" t="s">
        <v>25</v>
      </c>
      <c r="BX3230" t="s">
        <v>25</v>
      </c>
      <c r="BY3230" t="s">
        <v>25</v>
      </c>
      <c r="BZ3230" t="s">
        <v>25</v>
      </c>
      <c r="CA3230" t="s">
        <v>25</v>
      </c>
      <c r="CB3230" t="s">
        <v>25</v>
      </c>
      <c r="CC3230" t="s">
        <v>25</v>
      </c>
      <c r="CD3230" t="s">
        <v>25</v>
      </c>
      <c r="CE3230" t="s">
        <v>25</v>
      </c>
      <c r="CF3230" t="s">
        <v>25</v>
      </c>
      <c r="CG3230" t="s">
        <v>25</v>
      </c>
      <c r="CH3230" t="s">
        <v>25</v>
      </c>
      <c r="CI3230" t="s">
        <v>25</v>
      </c>
      <c r="CJ3230" t="s">
        <v>25</v>
      </c>
      <c r="CK3230" t="s">
        <v>25</v>
      </c>
      <c r="CL3230" t="s">
        <v>25</v>
      </c>
      <c r="CM3230" t="s">
        <v>25</v>
      </c>
      <c r="CN3230" t="s">
        <v>25</v>
      </c>
      <c r="CO3230" t="s">
        <v>25</v>
      </c>
      <c r="CP3230" t="s">
        <v>25</v>
      </c>
      <c r="CQ3230" t="s">
        <v>25</v>
      </c>
      <c r="CR3230" t="s">
        <v>25</v>
      </c>
      <c r="CS3230" t="s">
        <v>25</v>
      </c>
      <c r="CT3230" t="s">
        <v>25</v>
      </c>
      <c r="CU3230" t="s">
        <v>25</v>
      </c>
      <c r="CV3230" t="s">
        <v>25</v>
      </c>
      <c r="CW3230" t="s">
        <v>25</v>
      </c>
      <c r="CX3230" t="s">
        <v>25</v>
      </c>
      <c r="CY3230" t="s">
        <v>25</v>
      </c>
      <c r="CZ3230" t="s">
        <v>25</v>
      </c>
      <c r="DA3230" t="s">
        <v>25</v>
      </c>
      <c r="DB3230" t="s">
        <v>25</v>
      </c>
      <c r="DC3230" t="s">
        <v>25</v>
      </c>
      <c r="DD3230" t="s">
        <v>25</v>
      </c>
      <c r="DE3230" t="s">
        <v>25</v>
      </c>
      <c r="DF3230" t="s">
        <v>25</v>
      </c>
      <c r="DG3230" t="s">
        <v>25</v>
      </c>
      <c r="DH3230" t="s">
        <v>25</v>
      </c>
      <c r="DI3230" t="s">
        <v>25</v>
      </c>
      <c r="DJ3230" t="s">
        <v>25</v>
      </c>
      <c r="DK3230" t="s">
        <v>25</v>
      </c>
      <c r="DL3230" t="s">
        <v>25</v>
      </c>
      <c r="DM3230" t="s">
        <v>25</v>
      </c>
      <c r="DN3230" t="s">
        <v>25</v>
      </c>
      <c r="DO3230" t="s">
        <v>25</v>
      </c>
      <c r="DP3230" t="s">
        <v>25</v>
      </c>
      <c r="DQ3230" t="s">
        <v>25</v>
      </c>
      <c r="DR3230" t="s">
        <v>25</v>
      </c>
      <c r="DS3230" t="s">
        <v>25</v>
      </c>
      <c r="DT3230" t="s">
        <v>25</v>
      </c>
      <c r="DU3230" t="s">
        <v>25</v>
      </c>
      <c r="DV3230" t="s">
        <v>25</v>
      </c>
      <c r="DW3230" t="s">
        <v>25</v>
      </c>
      <c r="DX3230" t="s">
        <v>25</v>
      </c>
      <c r="DY3230" t="s">
        <v>25</v>
      </c>
      <c r="DZ3230" t="s">
        <v>25</v>
      </c>
      <c r="EA3230" t="s">
        <v>25</v>
      </c>
      <c r="EB3230" t="s">
        <v>25</v>
      </c>
      <c r="EC3230" t="s">
        <v>25</v>
      </c>
      <c r="ED3230" t="s">
        <v>25</v>
      </c>
      <c r="EE3230" t="s">
        <v>25</v>
      </c>
      <c r="EF3230" t="s">
        <v>25</v>
      </c>
      <c r="EG3230" t="s">
        <v>25</v>
      </c>
      <c r="EH3230" t="s">
        <v>25</v>
      </c>
      <c r="EI3230" t="s">
        <v>25</v>
      </c>
      <c r="EJ3230" t="s">
        <v>25</v>
      </c>
      <c r="EK3230" t="s">
        <v>25</v>
      </c>
      <c r="EL3230" t="s">
        <v>25</v>
      </c>
      <c r="EM3230" t="s">
        <v>25</v>
      </c>
      <c r="EN3230" t="s">
        <v>25</v>
      </c>
      <c r="EO3230" t="s">
        <v>25</v>
      </c>
      <c r="EP3230" t="s">
        <v>25</v>
      </c>
      <c r="EQ3230" t="s">
        <v>25</v>
      </c>
      <c r="ER3230" t="s">
        <v>25</v>
      </c>
      <c r="ES3230" t="s">
        <v>25</v>
      </c>
      <c r="ET3230" t="s">
        <v>25</v>
      </c>
      <c r="EU3230" t="s">
        <v>25</v>
      </c>
      <c r="EV3230" t="s">
        <v>25</v>
      </c>
      <c r="EW3230" t="s">
        <v>25</v>
      </c>
      <c r="EX3230" t="s">
        <v>25</v>
      </c>
      <c r="EY3230" t="s">
        <v>25</v>
      </c>
      <c r="EZ3230" t="s">
        <v>25</v>
      </c>
      <c r="FA3230" t="s">
        <v>25</v>
      </c>
      <c r="FB3230" t="s">
        <v>25</v>
      </c>
      <c r="FC3230" t="s">
        <v>25</v>
      </c>
      <c r="FD3230" t="s">
        <v>25</v>
      </c>
      <c r="FE3230" t="s">
        <v>25</v>
      </c>
      <c r="FF3230" t="s">
        <v>25</v>
      </c>
      <c r="FG3230" t="s">
        <v>25</v>
      </c>
      <c r="FH3230" t="s">
        <v>25</v>
      </c>
      <c r="FI3230" t="s">
        <v>25</v>
      </c>
      <c r="FJ3230" t="s">
        <v>25</v>
      </c>
      <c r="FK3230" t="s">
        <v>25</v>
      </c>
      <c r="FL3230" t="s">
        <v>25</v>
      </c>
      <c r="FM3230" t="s">
        <v>25</v>
      </c>
      <c r="FN3230" t="s">
        <v>25</v>
      </c>
      <c r="FO3230" t="s">
        <v>25</v>
      </c>
      <c r="FP3230" t="s">
        <v>25</v>
      </c>
      <c r="FQ3230" t="s">
        <v>25</v>
      </c>
      <c r="FR3230" t="s">
        <v>25</v>
      </c>
      <c r="FS3230" t="s">
        <v>25</v>
      </c>
      <c r="FT3230" t="s">
        <v>25</v>
      </c>
      <c r="FU3230" t="s">
        <v>25</v>
      </c>
      <c r="FV3230" t="s">
        <v>25</v>
      </c>
      <c r="FW3230" t="s">
        <v>25</v>
      </c>
      <c r="FX3230" t="s">
        <v>25</v>
      </c>
      <c r="FY3230" t="s">
        <v>25</v>
      </c>
      <c r="FZ3230" t="s">
        <v>25</v>
      </c>
      <c r="GA3230" t="s">
        <v>25</v>
      </c>
      <c r="GB3230" t="s">
        <v>25</v>
      </c>
      <c r="GC3230" t="s">
        <v>25</v>
      </c>
      <c r="GD3230" t="s">
        <v>25</v>
      </c>
      <c r="GE3230" t="s">
        <v>25</v>
      </c>
      <c r="GF3230" t="s">
        <v>25</v>
      </c>
      <c r="GG3230" t="s">
        <v>25</v>
      </c>
      <c r="GH3230" t="s">
        <v>25</v>
      </c>
      <c r="GI3230" t="s">
        <v>25</v>
      </c>
      <c r="GJ3230" t="s">
        <v>25</v>
      </c>
      <c r="GK3230" t="s">
        <v>25</v>
      </c>
      <c r="GL3230" t="s">
        <v>25</v>
      </c>
      <c r="GM3230" t="s">
        <v>25</v>
      </c>
      <c r="GN3230" t="s">
        <v>25</v>
      </c>
      <c r="GO3230" t="s">
        <v>25</v>
      </c>
      <c r="GP3230" t="s">
        <v>25</v>
      </c>
      <c r="GQ3230" t="s">
        <v>25</v>
      </c>
      <c r="GR3230" t="s">
        <v>25</v>
      </c>
      <c r="GS3230" t="s">
        <v>25</v>
      </c>
      <c r="GT3230" t="s">
        <v>25</v>
      </c>
      <c r="GU3230" t="s">
        <v>25</v>
      </c>
      <c r="GV3230" t="s">
        <v>25</v>
      </c>
      <c r="GW3230" t="s">
        <v>25</v>
      </c>
      <c r="GX3230" t="s">
        <v>25</v>
      </c>
      <c r="GY3230" t="s">
        <v>25</v>
      </c>
      <c r="GZ3230" t="s">
        <v>25</v>
      </c>
      <c r="HA3230" t="s">
        <v>25</v>
      </c>
      <c r="HB3230" t="s">
        <v>25</v>
      </c>
      <c r="HC3230" t="s">
        <v>25</v>
      </c>
      <c r="HD3230" t="s">
        <v>25</v>
      </c>
      <c r="HE3230" t="s">
        <v>25</v>
      </c>
      <c r="HF3230" t="s">
        <v>25</v>
      </c>
      <c r="HG3230" t="s">
        <v>25</v>
      </c>
      <c r="HH3230" t="s">
        <v>25</v>
      </c>
      <c r="HI3230" t="s">
        <v>25</v>
      </c>
      <c r="HJ3230" t="s">
        <v>25</v>
      </c>
      <c r="HK3230" t="s">
        <v>25</v>
      </c>
      <c r="HL3230" t="s">
        <v>25</v>
      </c>
      <c r="HM3230" t="s">
        <v>25</v>
      </c>
      <c r="HN3230" t="s">
        <v>25</v>
      </c>
      <c r="HO3230" t="s">
        <v>25</v>
      </c>
      <c r="HP3230" t="s">
        <v>25</v>
      </c>
      <c r="HQ3230" t="s">
        <v>25</v>
      </c>
      <c r="HR3230" t="s">
        <v>25</v>
      </c>
      <c r="HS3230" t="s">
        <v>25</v>
      </c>
      <c r="HT3230" t="s">
        <v>25</v>
      </c>
      <c r="HU3230" t="s">
        <v>25</v>
      </c>
      <c r="HV3230" t="s">
        <v>25</v>
      </c>
      <c r="HW3230" t="s">
        <v>25</v>
      </c>
      <c r="HX3230" t="s">
        <v>25</v>
      </c>
      <c r="HY3230" t="s">
        <v>25</v>
      </c>
      <c r="HZ3230" t="s">
        <v>25</v>
      </c>
      <c r="IA3230" t="s">
        <v>25</v>
      </c>
      <c r="IB3230" t="s">
        <v>25</v>
      </c>
      <c r="IC3230" t="s">
        <v>25</v>
      </c>
      <c r="ID3230" t="s">
        <v>25</v>
      </c>
      <c r="IE3230" t="s">
        <v>25</v>
      </c>
      <c r="IF3230" t="s">
        <v>25</v>
      </c>
      <c r="IG3230" t="s">
        <v>25</v>
      </c>
      <c r="IH3230" t="s">
        <v>25</v>
      </c>
      <c r="II3230" t="s">
        <v>25</v>
      </c>
      <c r="IJ3230" t="s">
        <v>25</v>
      </c>
      <c r="IK3230" t="s">
        <v>25</v>
      </c>
      <c r="IL3230" t="s">
        <v>25</v>
      </c>
      <c r="IM3230" t="s">
        <v>25</v>
      </c>
      <c r="IN3230" t="s">
        <v>25</v>
      </c>
      <c r="IO3230" t="s">
        <v>25</v>
      </c>
      <c r="IP3230" t="s">
        <v>25</v>
      </c>
      <c r="IQ3230" t="s">
        <v>25</v>
      </c>
      <c r="IR3230" t="s">
        <v>25</v>
      </c>
      <c r="IS3230" t="s">
        <v>25</v>
      </c>
      <c r="IT3230" t="s">
        <v>25</v>
      </c>
      <c r="IU3230" t="s">
        <v>25</v>
      </c>
      <c r="IV3230" t="s">
        <v>25</v>
      </c>
    </row>
    <row r="3231" spans="1:256" x14ac:dyDescent="0.2">
      <c r="A3231" t="s">
        <v>70</v>
      </c>
      <c r="B3231" t="s">
        <v>648</v>
      </c>
      <c r="C3231" t="s">
        <v>116</v>
      </c>
      <c r="D3231" t="s">
        <v>116</v>
      </c>
      <c r="F3231" t="s">
        <v>1847</v>
      </c>
      <c r="H3231" s="10">
        <v>31</v>
      </c>
      <c r="K3231" t="s">
        <v>706</v>
      </c>
    </row>
    <row r="3232" spans="1:256" x14ac:dyDescent="0.2">
      <c r="A3232" t="s">
        <v>71</v>
      </c>
      <c r="B3232" t="s">
        <v>648</v>
      </c>
      <c r="C3232" t="s">
        <v>17</v>
      </c>
      <c r="D3232" t="s">
        <v>17</v>
      </c>
      <c r="F3232" t="s">
        <v>1847</v>
      </c>
      <c r="H3232" s="10">
        <v>38.75</v>
      </c>
      <c r="K3232" t="s">
        <v>682</v>
      </c>
    </row>
    <row r="3233" spans="1:11" x14ac:dyDescent="0.2">
      <c r="A3233" t="s">
        <v>72</v>
      </c>
      <c r="B3233" t="s">
        <v>648</v>
      </c>
      <c r="C3233" t="s">
        <v>17</v>
      </c>
      <c r="D3233" t="s">
        <v>17</v>
      </c>
      <c r="F3233" t="s">
        <v>1847</v>
      </c>
      <c r="H3233" s="10">
        <v>31</v>
      </c>
      <c r="K3233" t="s">
        <v>682</v>
      </c>
    </row>
    <row r="3234" spans="1:11" x14ac:dyDescent="0.2">
      <c r="A3234" t="s">
        <v>74</v>
      </c>
      <c r="B3234" t="s">
        <v>648</v>
      </c>
      <c r="C3234" t="s">
        <v>20</v>
      </c>
      <c r="D3234" t="s">
        <v>20</v>
      </c>
      <c r="F3234" t="s">
        <v>1848</v>
      </c>
      <c r="H3234" s="10">
        <v>3</v>
      </c>
      <c r="K3234" t="s">
        <v>707</v>
      </c>
    </row>
    <row r="3235" spans="1:11" x14ac:dyDescent="0.2">
      <c r="A3235" t="s">
        <v>74</v>
      </c>
      <c r="B3235" t="s">
        <v>648</v>
      </c>
      <c r="C3235" t="s">
        <v>79</v>
      </c>
      <c r="D3235" t="s">
        <v>79</v>
      </c>
      <c r="F3235" t="s">
        <v>1848</v>
      </c>
      <c r="H3235" s="10">
        <v>1.5</v>
      </c>
      <c r="K3235" t="s">
        <v>708</v>
      </c>
    </row>
    <row r="3236" spans="1:11" x14ac:dyDescent="0.2">
      <c r="A3236" t="s">
        <v>74</v>
      </c>
      <c r="B3236" t="s">
        <v>648</v>
      </c>
      <c r="C3236" t="s">
        <v>25</v>
      </c>
      <c r="D3236" t="s">
        <v>25</v>
      </c>
      <c r="E3236" t="s">
        <v>22</v>
      </c>
      <c r="F3236" t="s">
        <v>22</v>
      </c>
      <c r="G3236" t="s">
        <v>23</v>
      </c>
      <c r="H3236" s="10">
        <v>16</v>
      </c>
      <c r="I3236" t="s">
        <v>24</v>
      </c>
      <c r="K3236" t="s">
        <v>709</v>
      </c>
    </row>
    <row r="3237" spans="1:11" x14ac:dyDescent="0.2">
      <c r="A3237" t="s">
        <v>74</v>
      </c>
      <c r="B3237" t="s">
        <v>648</v>
      </c>
      <c r="C3237" t="s">
        <v>73</v>
      </c>
      <c r="D3237" t="s">
        <v>710</v>
      </c>
      <c r="E3237" t="s">
        <v>711</v>
      </c>
      <c r="F3237" t="s">
        <v>1849</v>
      </c>
      <c r="G3237" t="s">
        <v>712</v>
      </c>
      <c r="H3237" s="10">
        <v>10.5</v>
      </c>
      <c r="K3237" t="s">
        <v>713</v>
      </c>
    </row>
    <row r="3238" spans="1:11" x14ac:dyDescent="0.2">
      <c r="A3238" t="s">
        <v>75</v>
      </c>
      <c r="B3238" t="s">
        <v>648</v>
      </c>
      <c r="C3238" t="s">
        <v>41</v>
      </c>
      <c r="D3238" t="s">
        <v>651</v>
      </c>
      <c r="E3238" t="s">
        <v>419</v>
      </c>
      <c r="F3238" t="s">
        <v>1850</v>
      </c>
      <c r="G3238" t="s">
        <v>32</v>
      </c>
      <c r="H3238" s="10">
        <v>3.5</v>
      </c>
      <c r="K3238" t="s">
        <v>714</v>
      </c>
    </row>
    <row r="3239" spans="1:11" x14ac:dyDescent="0.2">
      <c r="A3239" t="s">
        <v>75</v>
      </c>
      <c r="B3239" t="s">
        <v>648</v>
      </c>
      <c r="C3239" t="s">
        <v>20</v>
      </c>
      <c r="D3239" t="s">
        <v>20</v>
      </c>
      <c r="F3239" t="s">
        <v>1848</v>
      </c>
      <c r="H3239" s="10">
        <v>3.5</v>
      </c>
      <c r="K3239" t="s">
        <v>715</v>
      </c>
    </row>
    <row r="3240" spans="1:11" x14ac:dyDescent="0.2">
      <c r="A3240" t="s">
        <v>75</v>
      </c>
      <c r="B3240" t="s">
        <v>648</v>
      </c>
      <c r="C3240" t="s">
        <v>17</v>
      </c>
      <c r="D3240" t="s">
        <v>17</v>
      </c>
      <c r="F3240" t="s">
        <v>1847</v>
      </c>
      <c r="H3240" s="10">
        <v>4</v>
      </c>
      <c r="K3240" t="s">
        <v>682</v>
      </c>
    </row>
    <row r="3241" spans="1:11" x14ac:dyDescent="0.2">
      <c r="A3241" t="s">
        <v>75</v>
      </c>
      <c r="B3241" t="s">
        <v>648</v>
      </c>
      <c r="C3241" t="s">
        <v>25</v>
      </c>
      <c r="D3241" t="s">
        <v>652</v>
      </c>
      <c r="E3241" t="s">
        <v>653</v>
      </c>
      <c r="F3241" t="s">
        <v>22</v>
      </c>
      <c r="G3241" t="s">
        <v>145</v>
      </c>
      <c r="H3241" s="10">
        <v>8</v>
      </c>
      <c r="I3241" t="s">
        <v>24</v>
      </c>
    </row>
    <row r="3242" spans="1:11" x14ac:dyDescent="0.2">
      <c r="A3242" t="s">
        <v>75</v>
      </c>
      <c r="B3242" t="s">
        <v>648</v>
      </c>
      <c r="C3242" t="s">
        <v>50</v>
      </c>
      <c r="D3242" t="s">
        <v>50</v>
      </c>
      <c r="E3242" t="s">
        <v>22</v>
      </c>
      <c r="F3242" t="s">
        <v>22</v>
      </c>
      <c r="G3242" t="s">
        <v>23</v>
      </c>
      <c r="H3242" s="10">
        <v>12</v>
      </c>
      <c r="I3242" t="s">
        <v>24</v>
      </c>
      <c r="K3242" t="s">
        <v>716</v>
      </c>
    </row>
    <row r="3243" spans="1:11" x14ac:dyDescent="0.2">
      <c r="A3243" t="s">
        <v>76</v>
      </c>
      <c r="B3243" t="s">
        <v>648</v>
      </c>
      <c r="C3243" t="s">
        <v>20</v>
      </c>
      <c r="D3243" t="s">
        <v>20</v>
      </c>
      <c r="F3243" t="s">
        <v>1848</v>
      </c>
      <c r="H3243" s="10">
        <v>2.5</v>
      </c>
      <c r="K3243" t="s">
        <v>717</v>
      </c>
    </row>
    <row r="3244" spans="1:11" x14ac:dyDescent="0.2">
      <c r="A3244" t="s">
        <v>76</v>
      </c>
      <c r="B3244" t="s">
        <v>648</v>
      </c>
      <c r="C3244" t="s">
        <v>41</v>
      </c>
      <c r="D3244" t="s">
        <v>679</v>
      </c>
      <c r="E3244" t="s">
        <v>42</v>
      </c>
      <c r="F3244" t="s">
        <v>1850</v>
      </c>
      <c r="G3244" t="s">
        <v>23</v>
      </c>
      <c r="H3244" s="10">
        <v>8</v>
      </c>
      <c r="K3244" t="s">
        <v>718</v>
      </c>
    </row>
    <row r="3245" spans="1:11" x14ac:dyDescent="0.2">
      <c r="A3245" t="s">
        <v>76</v>
      </c>
      <c r="B3245" t="s">
        <v>648</v>
      </c>
      <c r="C3245" t="s">
        <v>25</v>
      </c>
      <c r="D3245" t="s">
        <v>25</v>
      </c>
      <c r="E3245" t="s">
        <v>22</v>
      </c>
      <c r="F3245" t="s">
        <v>22</v>
      </c>
      <c r="G3245" t="s">
        <v>23</v>
      </c>
      <c r="H3245" s="10">
        <v>16</v>
      </c>
      <c r="I3245" t="s">
        <v>24</v>
      </c>
      <c r="K3245" t="s">
        <v>719</v>
      </c>
    </row>
    <row r="3246" spans="1:11" x14ac:dyDescent="0.2">
      <c r="A3246" t="s">
        <v>76</v>
      </c>
      <c r="B3246" t="s">
        <v>648</v>
      </c>
      <c r="C3246" t="s">
        <v>41</v>
      </c>
      <c r="D3246" t="s">
        <v>652</v>
      </c>
      <c r="E3246" t="s">
        <v>653</v>
      </c>
      <c r="F3246" t="s">
        <v>1850</v>
      </c>
      <c r="G3246" t="s">
        <v>145</v>
      </c>
      <c r="H3246" s="10">
        <v>4</v>
      </c>
      <c r="I3246" t="s">
        <v>24</v>
      </c>
      <c r="K3246" t="s">
        <v>720</v>
      </c>
    </row>
    <row r="3247" spans="1:11" x14ac:dyDescent="0.2">
      <c r="A3247" t="s">
        <v>76</v>
      </c>
      <c r="B3247" t="s">
        <v>648</v>
      </c>
      <c r="C3247" t="s">
        <v>25</v>
      </c>
      <c r="D3247" t="s">
        <v>704</v>
      </c>
      <c r="E3247" t="s">
        <v>419</v>
      </c>
      <c r="F3247" t="s">
        <v>22</v>
      </c>
      <c r="G3247" t="s">
        <v>32</v>
      </c>
      <c r="H3247" s="10">
        <v>8.25</v>
      </c>
      <c r="K3247" t="s">
        <v>721</v>
      </c>
    </row>
    <row r="3248" spans="1:11" x14ac:dyDescent="0.2">
      <c r="A3248" t="s">
        <v>77</v>
      </c>
      <c r="B3248" t="s">
        <v>648</v>
      </c>
      <c r="C3248" t="s">
        <v>20</v>
      </c>
      <c r="D3248" t="s">
        <v>20</v>
      </c>
      <c r="F3248" t="s">
        <v>1848</v>
      </c>
      <c r="H3248" s="10">
        <v>6</v>
      </c>
      <c r="K3248" t="s">
        <v>722</v>
      </c>
    </row>
    <row r="3249" spans="1:11" x14ac:dyDescent="0.2">
      <c r="A3249" t="s">
        <v>77</v>
      </c>
      <c r="B3249" t="s">
        <v>648</v>
      </c>
      <c r="C3249" t="s">
        <v>46</v>
      </c>
      <c r="D3249" t="s">
        <v>46</v>
      </c>
      <c r="F3249" t="s">
        <v>1848</v>
      </c>
      <c r="H3249" s="10">
        <v>2</v>
      </c>
      <c r="K3249" t="s">
        <v>723</v>
      </c>
    </row>
    <row r="3250" spans="1:11" x14ac:dyDescent="0.2">
      <c r="A3250" t="s">
        <v>77</v>
      </c>
      <c r="B3250" t="s">
        <v>648</v>
      </c>
      <c r="C3250" t="s">
        <v>25</v>
      </c>
      <c r="D3250" t="s">
        <v>25</v>
      </c>
      <c r="E3250" t="s">
        <v>22</v>
      </c>
      <c r="F3250" t="s">
        <v>22</v>
      </c>
      <c r="G3250" t="s">
        <v>23</v>
      </c>
      <c r="H3250" s="10">
        <v>20</v>
      </c>
      <c r="I3250" t="s">
        <v>24</v>
      </c>
      <c r="K3250" t="s">
        <v>724</v>
      </c>
    </row>
    <row r="3251" spans="1:11" x14ac:dyDescent="0.2">
      <c r="A3251" t="s">
        <v>77</v>
      </c>
      <c r="B3251" t="s">
        <v>648</v>
      </c>
      <c r="C3251" t="s">
        <v>50</v>
      </c>
      <c r="D3251" t="s">
        <v>50</v>
      </c>
      <c r="E3251" t="s">
        <v>22</v>
      </c>
      <c r="F3251" t="s">
        <v>22</v>
      </c>
      <c r="G3251" t="s">
        <v>23</v>
      </c>
      <c r="H3251" s="10">
        <v>3</v>
      </c>
      <c r="I3251" t="s">
        <v>24</v>
      </c>
      <c r="K3251" t="s">
        <v>725</v>
      </c>
    </row>
    <row r="3252" spans="1:11" x14ac:dyDescent="0.2">
      <c r="A3252" t="s">
        <v>78</v>
      </c>
      <c r="B3252" t="s">
        <v>648</v>
      </c>
      <c r="C3252" t="s">
        <v>20</v>
      </c>
      <c r="D3252" t="s">
        <v>20</v>
      </c>
      <c r="F3252" t="s">
        <v>1848</v>
      </c>
      <c r="H3252" s="10">
        <v>2</v>
      </c>
      <c r="K3252" t="s">
        <v>726</v>
      </c>
    </row>
    <row r="3253" spans="1:11" x14ac:dyDescent="0.2">
      <c r="A3253" t="s">
        <v>78</v>
      </c>
      <c r="B3253" t="s">
        <v>648</v>
      </c>
      <c r="C3253" t="s">
        <v>17</v>
      </c>
      <c r="D3253" t="s">
        <v>17</v>
      </c>
      <c r="F3253" t="s">
        <v>1847</v>
      </c>
      <c r="H3253" s="10">
        <v>4</v>
      </c>
      <c r="K3253" t="s">
        <v>659</v>
      </c>
    </row>
    <row r="3254" spans="1:11" x14ac:dyDescent="0.2">
      <c r="A3254" t="s">
        <v>78</v>
      </c>
      <c r="B3254" t="s">
        <v>648</v>
      </c>
      <c r="C3254" t="s">
        <v>21</v>
      </c>
      <c r="D3254" t="s">
        <v>21</v>
      </c>
      <c r="E3254" t="s">
        <v>22</v>
      </c>
      <c r="F3254" t="s">
        <v>22</v>
      </c>
      <c r="G3254" t="s">
        <v>23</v>
      </c>
      <c r="H3254" s="10">
        <v>8</v>
      </c>
      <c r="I3254" t="s">
        <v>24</v>
      </c>
      <c r="K3254" t="s">
        <v>727</v>
      </c>
    </row>
    <row r="3255" spans="1:11" x14ac:dyDescent="0.2">
      <c r="A3255" t="s">
        <v>78</v>
      </c>
      <c r="B3255" t="s">
        <v>648</v>
      </c>
      <c r="C3255" t="s">
        <v>25</v>
      </c>
      <c r="D3255" t="s">
        <v>652</v>
      </c>
      <c r="E3255" t="s">
        <v>653</v>
      </c>
      <c r="F3255" t="s">
        <v>22</v>
      </c>
      <c r="G3255" t="s">
        <v>145</v>
      </c>
      <c r="H3255" s="10">
        <v>4.75</v>
      </c>
      <c r="I3255" t="s">
        <v>24</v>
      </c>
      <c r="K3255" t="s">
        <v>728</v>
      </c>
    </row>
    <row r="3256" spans="1:11" x14ac:dyDescent="0.2">
      <c r="A3256" t="s">
        <v>78</v>
      </c>
      <c r="B3256" t="s">
        <v>648</v>
      </c>
      <c r="C3256" t="s">
        <v>25</v>
      </c>
      <c r="D3256" t="s">
        <v>25</v>
      </c>
      <c r="E3256" t="s">
        <v>22</v>
      </c>
      <c r="F3256" t="s">
        <v>22</v>
      </c>
      <c r="G3256" t="s">
        <v>23</v>
      </c>
      <c r="H3256" s="10">
        <v>8</v>
      </c>
      <c r="I3256" t="s">
        <v>24</v>
      </c>
    </row>
    <row r="3257" spans="1:11" x14ac:dyDescent="0.2">
      <c r="A3257" t="s">
        <v>78</v>
      </c>
      <c r="B3257" t="s">
        <v>648</v>
      </c>
      <c r="C3257" t="s">
        <v>38</v>
      </c>
      <c r="D3257" t="s">
        <v>38</v>
      </c>
      <c r="E3257" t="s">
        <v>22</v>
      </c>
      <c r="F3257" t="s">
        <v>22</v>
      </c>
      <c r="G3257" t="s">
        <v>23</v>
      </c>
      <c r="H3257" s="10">
        <v>4</v>
      </c>
      <c r="I3257" t="s">
        <v>24</v>
      </c>
      <c r="K3257" t="s">
        <v>729</v>
      </c>
    </row>
    <row r="3258" spans="1:11" x14ac:dyDescent="0.2">
      <c r="A3258" t="s">
        <v>78</v>
      </c>
      <c r="B3258" t="s">
        <v>648</v>
      </c>
      <c r="C3258" t="s">
        <v>43</v>
      </c>
      <c r="D3258" t="s">
        <v>43</v>
      </c>
      <c r="E3258" t="s">
        <v>22</v>
      </c>
      <c r="F3258" t="s">
        <v>22</v>
      </c>
      <c r="G3258" t="s">
        <v>23</v>
      </c>
      <c r="H3258" s="10">
        <v>4</v>
      </c>
      <c r="I3258" t="s">
        <v>24</v>
      </c>
      <c r="K3258" t="s">
        <v>730</v>
      </c>
    </row>
    <row r="3259" spans="1:11" x14ac:dyDescent="0.2">
      <c r="A3259" t="s">
        <v>78</v>
      </c>
      <c r="B3259" t="s">
        <v>648</v>
      </c>
      <c r="C3259" t="s">
        <v>25</v>
      </c>
      <c r="D3259" t="s">
        <v>25</v>
      </c>
      <c r="E3259" t="s">
        <v>22</v>
      </c>
      <c r="F3259" t="s">
        <v>22</v>
      </c>
      <c r="G3259" t="s">
        <v>23</v>
      </c>
      <c r="H3259" s="10">
        <v>4</v>
      </c>
      <c r="I3259" t="s">
        <v>24</v>
      </c>
      <c r="K3259" t="s">
        <v>731</v>
      </c>
    </row>
    <row r="3260" spans="1:11" x14ac:dyDescent="0.2">
      <c r="A3260" t="s">
        <v>80</v>
      </c>
      <c r="B3260" t="s">
        <v>648</v>
      </c>
      <c r="C3260" t="s">
        <v>25</v>
      </c>
      <c r="D3260" t="s">
        <v>25</v>
      </c>
      <c r="E3260" t="s">
        <v>22</v>
      </c>
      <c r="F3260" t="s">
        <v>22</v>
      </c>
      <c r="G3260" t="s">
        <v>23</v>
      </c>
      <c r="H3260" s="10">
        <v>8</v>
      </c>
      <c r="I3260" t="s">
        <v>24</v>
      </c>
      <c r="K3260" t="s">
        <v>731</v>
      </c>
    </row>
    <row r="3261" spans="1:11" x14ac:dyDescent="0.2">
      <c r="A3261" t="s">
        <v>80</v>
      </c>
      <c r="B3261" t="s">
        <v>648</v>
      </c>
      <c r="C3261" t="s">
        <v>25</v>
      </c>
      <c r="D3261" t="s">
        <v>25</v>
      </c>
      <c r="E3261" t="s">
        <v>22</v>
      </c>
      <c r="F3261" t="s">
        <v>22</v>
      </c>
      <c r="G3261" t="s">
        <v>23</v>
      </c>
      <c r="H3261" s="10">
        <v>8</v>
      </c>
      <c r="I3261" t="s">
        <v>24</v>
      </c>
      <c r="K3261" t="s">
        <v>732</v>
      </c>
    </row>
    <row r="3262" spans="1:11" x14ac:dyDescent="0.2">
      <c r="A3262" t="s">
        <v>80</v>
      </c>
      <c r="B3262" t="s">
        <v>648</v>
      </c>
      <c r="C3262" t="s">
        <v>25</v>
      </c>
      <c r="D3262" t="s">
        <v>25</v>
      </c>
      <c r="E3262" t="s">
        <v>22</v>
      </c>
      <c r="F3262" t="s">
        <v>22</v>
      </c>
      <c r="G3262" t="s">
        <v>23</v>
      </c>
      <c r="H3262" s="10">
        <v>11</v>
      </c>
      <c r="I3262" t="s">
        <v>24</v>
      </c>
      <c r="K3262" t="s">
        <v>733</v>
      </c>
    </row>
    <row r="3263" spans="1:11" x14ac:dyDescent="0.2">
      <c r="A3263" t="s">
        <v>80</v>
      </c>
      <c r="B3263" t="s">
        <v>648</v>
      </c>
      <c r="C3263" t="s">
        <v>46</v>
      </c>
      <c r="D3263" t="s">
        <v>46</v>
      </c>
      <c r="F3263" t="s">
        <v>1848</v>
      </c>
      <c r="H3263" s="10">
        <v>7.75</v>
      </c>
      <c r="K3263" t="s">
        <v>734</v>
      </c>
    </row>
    <row r="3264" spans="1:11" x14ac:dyDescent="0.2">
      <c r="A3264" t="s">
        <v>80</v>
      </c>
      <c r="B3264" t="s">
        <v>648</v>
      </c>
      <c r="C3264" t="s">
        <v>46</v>
      </c>
      <c r="D3264" t="s">
        <v>46</v>
      </c>
      <c r="F3264" t="s">
        <v>1848</v>
      </c>
      <c r="H3264" s="10">
        <v>4</v>
      </c>
      <c r="K3264" t="s">
        <v>735</v>
      </c>
    </row>
    <row r="3265" spans="1:11" x14ac:dyDescent="0.2">
      <c r="A3265" t="s">
        <v>81</v>
      </c>
      <c r="B3265" t="s">
        <v>648</v>
      </c>
      <c r="C3265" t="s">
        <v>660</v>
      </c>
      <c r="D3265" t="s">
        <v>661</v>
      </c>
      <c r="E3265" t="s">
        <v>662</v>
      </c>
      <c r="F3265" t="s">
        <v>1852</v>
      </c>
      <c r="G3265" t="s">
        <v>32</v>
      </c>
      <c r="H3265" s="10">
        <v>5</v>
      </c>
      <c r="I3265" t="s">
        <v>24</v>
      </c>
    </row>
    <row r="3266" spans="1:11" x14ac:dyDescent="0.2">
      <c r="A3266" t="s">
        <v>81</v>
      </c>
      <c r="B3266" t="s">
        <v>648</v>
      </c>
      <c r="C3266" t="s">
        <v>50</v>
      </c>
      <c r="D3266" t="s">
        <v>50</v>
      </c>
      <c r="E3266" t="s">
        <v>22</v>
      </c>
      <c r="F3266" t="s">
        <v>22</v>
      </c>
      <c r="G3266" t="s">
        <v>23</v>
      </c>
      <c r="H3266" s="10">
        <v>8</v>
      </c>
      <c r="I3266" t="s">
        <v>24</v>
      </c>
    </row>
    <row r="3267" spans="1:11" x14ac:dyDescent="0.2">
      <c r="A3267" t="s">
        <v>81</v>
      </c>
      <c r="B3267" t="s">
        <v>648</v>
      </c>
      <c r="C3267" t="s">
        <v>21</v>
      </c>
      <c r="D3267" t="s">
        <v>21</v>
      </c>
      <c r="E3267" t="s">
        <v>22</v>
      </c>
      <c r="F3267" t="s">
        <v>22</v>
      </c>
      <c r="G3267" t="s">
        <v>23</v>
      </c>
      <c r="H3267" s="10">
        <v>8</v>
      </c>
      <c r="I3267" t="s">
        <v>24</v>
      </c>
      <c r="K3267" t="s">
        <v>736</v>
      </c>
    </row>
    <row r="3268" spans="1:11" x14ac:dyDescent="0.2">
      <c r="A3268" t="s">
        <v>81</v>
      </c>
      <c r="B3268" t="s">
        <v>648</v>
      </c>
      <c r="C3268" t="s">
        <v>25</v>
      </c>
      <c r="D3268" t="s">
        <v>25</v>
      </c>
      <c r="E3268" t="s">
        <v>22</v>
      </c>
      <c r="F3268" t="s">
        <v>22</v>
      </c>
      <c r="G3268" t="s">
        <v>23</v>
      </c>
      <c r="H3268" s="10">
        <v>16</v>
      </c>
      <c r="I3268" t="s">
        <v>24</v>
      </c>
      <c r="K3268" t="s">
        <v>737</v>
      </c>
    </row>
    <row r="3269" spans="1:11" x14ac:dyDescent="0.2">
      <c r="A3269" t="s">
        <v>81</v>
      </c>
      <c r="B3269" t="s">
        <v>648</v>
      </c>
      <c r="C3269" t="s">
        <v>25</v>
      </c>
      <c r="D3269" t="s">
        <v>652</v>
      </c>
      <c r="E3269" t="s">
        <v>653</v>
      </c>
      <c r="F3269" t="s">
        <v>22</v>
      </c>
      <c r="G3269" t="s">
        <v>145</v>
      </c>
      <c r="H3269" s="10">
        <v>1.75</v>
      </c>
      <c r="I3269" t="s">
        <v>24</v>
      </c>
    </row>
    <row r="3270" spans="1:11" x14ac:dyDescent="0.2">
      <c r="A3270" t="s">
        <v>82</v>
      </c>
      <c r="B3270" t="s">
        <v>648</v>
      </c>
      <c r="C3270" t="s">
        <v>79</v>
      </c>
      <c r="D3270" t="s">
        <v>79</v>
      </c>
      <c r="F3270" t="s">
        <v>1848</v>
      </c>
      <c r="H3270" s="10">
        <v>7.75</v>
      </c>
      <c r="K3270" t="s">
        <v>738</v>
      </c>
    </row>
    <row r="3271" spans="1:11" x14ac:dyDescent="0.2">
      <c r="A3271" t="s">
        <v>82</v>
      </c>
      <c r="B3271" t="s">
        <v>648</v>
      </c>
      <c r="C3271" t="s">
        <v>20</v>
      </c>
      <c r="D3271" t="s">
        <v>20</v>
      </c>
      <c r="F3271" t="s">
        <v>1848</v>
      </c>
      <c r="H3271" s="10">
        <v>2</v>
      </c>
      <c r="K3271" t="s">
        <v>739</v>
      </c>
    </row>
    <row r="3272" spans="1:11" x14ac:dyDescent="0.2">
      <c r="A3272" t="s">
        <v>82</v>
      </c>
      <c r="B3272" t="s">
        <v>648</v>
      </c>
      <c r="C3272" t="s">
        <v>660</v>
      </c>
      <c r="D3272" t="s">
        <v>661</v>
      </c>
      <c r="E3272" t="s">
        <v>662</v>
      </c>
      <c r="F3272" t="s">
        <v>1852</v>
      </c>
      <c r="G3272" t="s">
        <v>32</v>
      </c>
      <c r="H3272" s="10">
        <v>8</v>
      </c>
      <c r="I3272" t="s">
        <v>24</v>
      </c>
      <c r="K3272" t="s">
        <v>740</v>
      </c>
    </row>
    <row r="3273" spans="1:11" x14ac:dyDescent="0.2">
      <c r="A3273" t="s">
        <v>82</v>
      </c>
      <c r="B3273" t="s">
        <v>648</v>
      </c>
      <c r="C3273" t="s">
        <v>25</v>
      </c>
      <c r="D3273" t="s">
        <v>25</v>
      </c>
      <c r="E3273" t="s">
        <v>22</v>
      </c>
      <c r="F3273" t="s">
        <v>22</v>
      </c>
      <c r="G3273" t="s">
        <v>23</v>
      </c>
      <c r="H3273" s="10">
        <v>8</v>
      </c>
      <c r="I3273" t="s">
        <v>24</v>
      </c>
      <c r="K3273" t="s">
        <v>741</v>
      </c>
    </row>
    <row r="3274" spans="1:11" x14ac:dyDescent="0.2">
      <c r="A3274" t="s">
        <v>82</v>
      </c>
      <c r="B3274" t="s">
        <v>648</v>
      </c>
      <c r="C3274" t="s">
        <v>41</v>
      </c>
      <c r="D3274" t="s">
        <v>652</v>
      </c>
      <c r="E3274" t="s">
        <v>653</v>
      </c>
      <c r="F3274" t="s">
        <v>1850</v>
      </c>
      <c r="G3274" t="s">
        <v>145</v>
      </c>
      <c r="H3274" s="10">
        <v>5</v>
      </c>
      <c r="I3274" t="s">
        <v>24</v>
      </c>
      <c r="K3274" t="s">
        <v>742</v>
      </c>
    </row>
    <row r="3275" spans="1:11" x14ac:dyDescent="0.2">
      <c r="A3275" t="s">
        <v>82</v>
      </c>
      <c r="B3275" t="s">
        <v>648</v>
      </c>
      <c r="C3275" t="s">
        <v>50</v>
      </c>
      <c r="D3275" t="s">
        <v>50</v>
      </c>
      <c r="E3275" t="s">
        <v>22</v>
      </c>
      <c r="F3275" t="s">
        <v>22</v>
      </c>
      <c r="G3275" t="s">
        <v>23</v>
      </c>
      <c r="H3275" s="10">
        <v>8</v>
      </c>
      <c r="I3275" t="s">
        <v>24</v>
      </c>
      <c r="K3275" t="s">
        <v>743</v>
      </c>
    </row>
    <row r="3276" spans="1:11" x14ac:dyDescent="0.2">
      <c r="A3276" t="s">
        <v>83</v>
      </c>
      <c r="B3276" t="s">
        <v>648</v>
      </c>
      <c r="C3276" t="s">
        <v>46</v>
      </c>
      <c r="D3276" t="s">
        <v>46</v>
      </c>
      <c r="F3276" t="s">
        <v>1848</v>
      </c>
      <c r="H3276" s="10">
        <v>16</v>
      </c>
      <c r="K3276" t="s">
        <v>744</v>
      </c>
    </row>
    <row r="3277" spans="1:11" x14ac:dyDescent="0.2">
      <c r="A3277" t="s">
        <v>83</v>
      </c>
      <c r="B3277" t="s">
        <v>648</v>
      </c>
      <c r="C3277" t="s">
        <v>660</v>
      </c>
      <c r="D3277" t="s">
        <v>661</v>
      </c>
      <c r="E3277" t="s">
        <v>662</v>
      </c>
      <c r="F3277" t="s">
        <v>1852</v>
      </c>
      <c r="G3277" t="s">
        <v>32</v>
      </c>
      <c r="H3277" s="10">
        <v>6</v>
      </c>
      <c r="I3277" t="s">
        <v>24</v>
      </c>
      <c r="K3277" t="s">
        <v>745</v>
      </c>
    </row>
    <row r="3278" spans="1:11" x14ac:dyDescent="0.2">
      <c r="A3278" t="s">
        <v>83</v>
      </c>
      <c r="B3278" t="s">
        <v>648</v>
      </c>
      <c r="C3278" t="s">
        <v>25</v>
      </c>
      <c r="D3278" t="s">
        <v>25</v>
      </c>
      <c r="E3278" t="s">
        <v>22</v>
      </c>
      <c r="F3278" t="s">
        <v>22</v>
      </c>
      <c r="G3278" t="s">
        <v>23</v>
      </c>
      <c r="H3278" s="10">
        <v>6</v>
      </c>
      <c r="I3278" t="s">
        <v>24</v>
      </c>
      <c r="K3278" t="s">
        <v>741</v>
      </c>
    </row>
    <row r="3279" spans="1:11" x14ac:dyDescent="0.2">
      <c r="A3279" t="s">
        <v>83</v>
      </c>
      <c r="B3279" t="s">
        <v>648</v>
      </c>
      <c r="C3279" t="s">
        <v>25</v>
      </c>
      <c r="D3279" t="s">
        <v>25</v>
      </c>
      <c r="E3279" t="s">
        <v>22</v>
      </c>
      <c r="F3279" t="s">
        <v>22</v>
      </c>
      <c r="G3279" t="s">
        <v>23</v>
      </c>
      <c r="H3279" s="10">
        <v>6.75</v>
      </c>
      <c r="I3279" t="s">
        <v>24</v>
      </c>
      <c r="K3279" t="s">
        <v>746</v>
      </c>
    </row>
    <row r="3280" spans="1:11" x14ac:dyDescent="0.2">
      <c r="A3280" t="s">
        <v>83</v>
      </c>
      <c r="B3280" t="s">
        <v>648</v>
      </c>
      <c r="C3280" t="s">
        <v>79</v>
      </c>
      <c r="D3280" t="s">
        <v>79</v>
      </c>
      <c r="F3280" t="s">
        <v>1848</v>
      </c>
      <c r="H3280" s="10">
        <v>4</v>
      </c>
      <c r="K3280" t="s">
        <v>747</v>
      </c>
    </row>
    <row r="3281" spans="1:11" x14ac:dyDescent="0.2">
      <c r="A3281" t="s">
        <v>84</v>
      </c>
      <c r="B3281" t="s">
        <v>648</v>
      </c>
      <c r="C3281" t="s">
        <v>17</v>
      </c>
      <c r="D3281" t="s">
        <v>17</v>
      </c>
      <c r="F3281" t="s">
        <v>1847</v>
      </c>
      <c r="H3281" s="10">
        <v>31</v>
      </c>
      <c r="K3281" t="s">
        <v>659</v>
      </c>
    </row>
    <row r="3282" spans="1:11" x14ac:dyDescent="0.2">
      <c r="A3282" t="s">
        <v>85</v>
      </c>
      <c r="B3282" t="s">
        <v>648</v>
      </c>
      <c r="C3282" t="s">
        <v>17</v>
      </c>
      <c r="D3282" t="s">
        <v>17</v>
      </c>
      <c r="F3282" t="s">
        <v>1847</v>
      </c>
      <c r="H3282" s="10">
        <v>38.75</v>
      </c>
      <c r="K3282" t="s">
        <v>659</v>
      </c>
    </row>
    <row r="3283" spans="1:11" x14ac:dyDescent="0.2">
      <c r="A3283" t="s">
        <v>86</v>
      </c>
      <c r="B3283" t="s">
        <v>648</v>
      </c>
      <c r="C3283" t="s">
        <v>17</v>
      </c>
      <c r="D3283" t="s">
        <v>17</v>
      </c>
      <c r="F3283" t="s">
        <v>1847</v>
      </c>
      <c r="H3283" s="10">
        <v>7.75</v>
      </c>
      <c r="K3283" t="s">
        <v>748</v>
      </c>
    </row>
    <row r="3284" spans="1:11" x14ac:dyDescent="0.2">
      <c r="A3284" t="s">
        <v>86</v>
      </c>
      <c r="B3284" t="s">
        <v>648</v>
      </c>
      <c r="C3284" t="s">
        <v>20</v>
      </c>
      <c r="D3284" t="s">
        <v>20</v>
      </c>
      <c r="F3284" t="s">
        <v>1848</v>
      </c>
      <c r="H3284" s="10">
        <v>2</v>
      </c>
      <c r="K3284" t="s">
        <v>739</v>
      </c>
    </row>
    <row r="3285" spans="1:11" x14ac:dyDescent="0.2">
      <c r="A3285" t="s">
        <v>86</v>
      </c>
      <c r="B3285" t="s">
        <v>648</v>
      </c>
      <c r="C3285" t="s">
        <v>20</v>
      </c>
      <c r="D3285" t="s">
        <v>20</v>
      </c>
      <c r="F3285" t="s">
        <v>1848</v>
      </c>
      <c r="H3285" s="10">
        <v>2</v>
      </c>
      <c r="K3285" t="s">
        <v>739</v>
      </c>
    </row>
    <row r="3286" spans="1:11" x14ac:dyDescent="0.2">
      <c r="A3286" t="s">
        <v>86</v>
      </c>
      <c r="B3286" t="s">
        <v>648</v>
      </c>
      <c r="C3286" t="s">
        <v>660</v>
      </c>
      <c r="D3286" t="s">
        <v>661</v>
      </c>
      <c r="E3286" t="s">
        <v>662</v>
      </c>
      <c r="F3286" t="s">
        <v>1852</v>
      </c>
      <c r="G3286" t="s">
        <v>32</v>
      </c>
      <c r="H3286" s="10">
        <v>16</v>
      </c>
      <c r="I3286" t="s">
        <v>24</v>
      </c>
      <c r="K3286" t="s">
        <v>749</v>
      </c>
    </row>
    <row r="3287" spans="1:11" x14ac:dyDescent="0.2">
      <c r="A3287" t="s">
        <v>86</v>
      </c>
      <c r="B3287" t="s">
        <v>648</v>
      </c>
      <c r="C3287" t="s">
        <v>25</v>
      </c>
      <c r="D3287" t="s">
        <v>652</v>
      </c>
      <c r="E3287" t="s">
        <v>653</v>
      </c>
      <c r="F3287" t="s">
        <v>22</v>
      </c>
      <c r="G3287" t="s">
        <v>145</v>
      </c>
      <c r="H3287" s="10">
        <v>4</v>
      </c>
      <c r="I3287" t="s">
        <v>24</v>
      </c>
    </row>
    <row r="3288" spans="1:11" x14ac:dyDescent="0.2">
      <c r="A3288" t="s">
        <v>86</v>
      </c>
      <c r="B3288" t="s">
        <v>648</v>
      </c>
      <c r="C3288" t="s">
        <v>25</v>
      </c>
      <c r="D3288" t="s">
        <v>25</v>
      </c>
      <c r="E3288" t="s">
        <v>22</v>
      </c>
      <c r="F3288" t="s">
        <v>22</v>
      </c>
      <c r="G3288" t="s">
        <v>23</v>
      </c>
      <c r="H3288" s="10">
        <v>7</v>
      </c>
      <c r="I3288" t="s">
        <v>24</v>
      </c>
    </row>
    <row r="3289" spans="1:11" x14ac:dyDescent="0.2">
      <c r="A3289" t="s">
        <v>87</v>
      </c>
      <c r="B3289" t="s">
        <v>648</v>
      </c>
      <c r="C3289" t="s">
        <v>17</v>
      </c>
      <c r="D3289" t="s">
        <v>17</v>
      </c>
      <c r="F3289" t="s">
        <v>1847</v>
      </c>
      <c r="H3289" s="10">
        <v>4</v>
      </c>
      <c r="K3289" t="s">
        <v>659</v>
      </c>
    </row>
    <row r="3290" spans="1:11" x14ac:dyDescent="0.2">
      <c r="A3290" t="s">
        <v>87</v>
      </c>
      <c r="B3290" t="s">
        <v>648</v>
      </c>
      <c r="C3290" t="s">
        <v>25</v>
      </c>
      <c r="D3290" t="s">
        <v>25</v>
      </c>
      <c r="E3290" t="s">
        <v>22</v>
      </c>
      <c r="F3290" t="s">
        <v>22</v>
      </c>
      <c r="G3290" t="s">
        <v>23</v>
      </c>
      <c r="H3290" s="10">
        <v>16</v>
      </c>
      <c r="I3290" t="s">
        <v>24</v>
      </c>
      <c r="K3290" t="s">
        <v>741</v>
      </c>
    </row>
    <row r="3291" spans="1:11" x14ac:dyDescent="0.2">
      <c r="A3291" t="s">
        <v>87</v>
      </c>
      <c r="B3291" t="s">
        <v>648</v>
      </c>
      <c r="C3291" t="s">
        <v>50</v>
      </c>
      <c r="D3291" t="s">
        <v>50</v>
      </c>
      <c r="E3291" t="s">
        <v>22</v>
      </c>
      <c r="F3291" t="s">
        <v>22</v>
      </c>
      <c r="G3291" t="s">
        <v>23</v>
      </c>
      <c r="H3291" s="10">
        <v>8</v>
      </c>
      <c r="I3291" t="s">
        <v>24</v>
      </c>
      <c r="K3291" t="s">
        <v>741</v>
      </c>
    </row>
    <row r="3292" spans="1:11" x14ac:dyDescent="0.2">
      <c r="A3292" t="s">
        <v>87</v>
      </c>
      <c r="B3292" t="s">
        <v>648</v>
      </c>
      <c r="C3292" t="s">
        <v>25</v>
      </c>
      <c r="D3292" t="s">
        <v>25</v>
      </c>
      <c r="E3292" t="s">
        <v>22</v>
      </c>
      <c r="F3292" t="s">
        <v>22</v>
      </c>
      <c r="G3292" t="s">
        <v>23</v>
      </c>
      <c r="H3292" s="10">
        <v>10.75</v>
      </c>
      <c r="I3292" t="s">
        <v>24</v>
      </c>
      <c r="K3292" t="s">
        <v>750</v>
      </c>
    </row>
    <row r="3293" spans="1:11" x14ac:dyDescent="0.2">
      <c r="A3293" t="s">
        <v>88</v>
      </c>
      <c r="B3293" t="s">
        <v>648</v>
      </c>
      <c r="C3293" t="s">
        <v>20</v>
      </c>
      <c r="D3293" t="s">
        <v>20</v>
      </c>
      <c r="F3293" t="s">
        <v>1848</v>
      </c>
      <c r="H3293" s="10">
        <v>1</v>
      </c>
      <c r="K3293" t="s">
        <v>751</v>
      </c>
    </row>
    <row r="3294" spans="1:11" x14ac:dyDescent="0.2">
      <c r="A3294" t="s">
        <v>88</v>
      </c>
      <c r="B3294" t="s">
        <v>648</v>
      </c>
      <c r="C3294" t="s">
        <v>20</v>
      </c>
      <c r="D3294" t="s">
        <v>20</v>
      </c>
      <c r="F3294" t="s">
        <v>1848</v>
      </c>
      <c r="H3294" s="10">
        <v>1</v>
      </c>
      <c r="K3294" t="s">
        <v>752</v>
      </c>
    </row>
    <row r="3295" spans="1:11" x14ac:dyDescent="0.2">
      <c r="A3295" t="s">
        <v>88</v>
      </c>
      <c r="B3295" t="s">
        <v>648</v>
      </c>
      <c r="C3295" t="s">
        <v>25</v>
      </c>
      <c r="D3295" t="s">
        <v>25</v>
      </c>
      <c r="E3295" t="s">
        <v>22</v>
      </c>
      <c r="F3295" t="s">
        <v>22</v>
      </c>
      <c r="G3295" t="s">
        <v>23</v>
      </c>
      <c r="H3295" s="10">
        <v>20</v>
      </c>
      <c r="I3295" t="s">
        <v>24</v>
      </c>
      <c r="K3295" t="s">
        <v>741</v>
      </c>
    </row>
    <row r="3296" spans="1:11" x14ac:dyDescent="0.2">
      <c r="A3296" t="s">
        <v>88</v>
      </c>
      <c r="B3296" t="s">
        <v>648</v>
      </c>
      <c r="C3296" t="s">
        <v>50</v>
      </c>
      <c r="D3296" t="s">
        <v>50</v>
      </c>
      <c r="E3296" t="s">
        <v>22</v>
      </c>
      <c r="F3296" t="s">
        <v>22</v>
      </c>
      <c r="G3296" t="s">
        <v>23</v>
      </c>
      <c r="H3296" s="10">
        <v>16.75</v>
      </c>
      <c r="I3296" t="s">
        <v>24</v>
      </c>
      <c r="K3296" t="s">
        <v>741</v>
      </c>
    </row>
    <row r="3297" spans="1:11" x14ac:dyDescent="0.2">
      <c r="A3297" t="s">
        <v>89</v>
      </c>
      <c r="B3297" t="s">
        <v>648</v>
      </c>
      <c r="C3297" t="s">
        <v>17</v>
      </c>
      <c r="D3297" t="s">
        <v>17</v>
      </c>
      <c r="F3297" t="s">
        <v>1847</v>
      </c>
      <c r="H3297" s="10">
        <v>8</v>
      </c>
      <c r="K3297" t="s">
        <v>748</v>
      </c>
    </row>
    <row r="3298" spans="1:11" x14ac:dyDescent="0.2">
      <c r="A3298" t="s">
        <v>89</v>
      </c>
      <c r="B3298" t="s">
        <v>648</v>
      </c>
      <c r="C3298" t="s">
        <v>20</v>
      </c>
      <c r="D3298" t="s">
        <v>20</v>
      </c>
      <c r="F3298" t="s">
        <v>1848</v>
      </c>
      <c r="H3298" s="10">
        <v>1</v>
      </c>
      <c r="K3298" t="s">
        <v>753</v>
      </c>
    </row>
    <row r="3299" spans="1:11" x14ac:dyDescent="0.2">
      <c r="A3299" t="s">
        <v>89</v>
      </c>
      <c r="B3299" t="s">
        <v>648</v>
      </c>
      <c r="C3299" t="s">
        <v>660</v>
      </c>
      <c r="D3299" t="s">
        <v>661</v>
      </c>
      <c r="E3299" t="s">
        <v>662</v>
      </c>
      <c r="F3299" t="s">
        <v>1852</v>
      </c>
      <c r="G3299" t="s">
        <v>32</v>
      </c>
      <c r="H3299" s="10">
        <v>4</v>
      </c>
      <c r="I3299" t="s">
        <v>24</v>
      </c>
      <c r="K3299" t="s">
        <v>749</v>
      </c>
    </row>
    <row r="3300" spans="1:11" x14ac:dyDescent="0.2">
      <c r="A3300" t="s">
        <v>89</v>
      </c>
      <c r="B3300" t="s">
        <v>648</v>
      </c>
      <c r="C3300" t="s">
        <v>25</v>
      </c>
      <c r="D3300" t="s">
        <v>25</v>
      </c>
      <c r="E3300" t="s">
        <v>22</v>
      </c>
      <c r="F3300" t="s">
        <v>22</v>
      </c>
      <c r="G3300" t="s">
        <v>23</v>
      </c>
      <c r="H3300" s="10">
        <v>18</v>
      </c>
      <c r="I3300" t="s">
        <v>24</v>
      </c>
      <c r="K3300" t="s">
        <v>741</v>
      </c>
    </row>
    <row r="3301" spans="1:11" x14ac:dyDescent="0.2">
      <c r="A3301" t="s">
        <v>90</v>
      </c>
      <c r="B3301" t="s">
        <v>648</v>
      </c>
      <c r="C3301" t="s">
        <v>17</v>
      </c>
      <c r="D3301" t="s">
        <v>17</v>
      </c>
      <c r="F3301" t="s">
        <v>1847</v>
      </c>
      <c r="H3301" s="10">
        <v>24</v>
      </c>
      <c r="K3301" t="s">
        <v>682</v>
      </c>
    </row>
    <row r="3302" spans="1:11" x14ac:dyDescent="0.2">
      <c r="A3302" t="s">
        <v>90</v>
      </c>
      <c r="B3302" t="s">
        <v>648</v>
      </c>
      <c r="C3302" t="s">
        <v>25</v>
      </c>
      <c r="D3302" t="s">
        <v>25</v>
      </c>
      <c r="E3302" t="s">
        <v>22</v>
      </c>
      <c r="F3302" t="s">
        <v>22</v>
      </c>
      <c r="G3302" t="s">
        <v>23</v>
      </c>
      <c r="H3302" s="10">
        <v>14.75</v>
      </c>
      <c r="I3302" t="s">
        <v>24</v>
      </c>
      <c r="K3302" t="s">
        <v>750</v>
      </c>
    </row>
    <row r="3303" spans="1:11" x14ac:dyDescent="0.2">
      <c r="A3303" t="s">
        <v>91</v>
      </c>
      <c r="B3303" t="s">
        <v>648</v>
      </c>
      <c r="C3303" t="s">
        <v>20</v>
      </c>
      <c r="D3303" t="s">
        <v>20</v>
      </c>
      <c r="F3303" t="s">
        <v>1848</v>
      </c>
      <c r="H3303" s="10">
        <v>3</v>
      </c>
      <c r="K3303" t="s">
        <v>754</v>
      </c>
    </row>
    <row r="3304" spans="1:11" x14ac:dyDescent="0.2">
      <c r="A3304" t="s">
        <v>91</v>
      </c>
      <c r="B3304" t="s">
        <v>648</v>
      </c>
      <c r="C3304" t="s">
        <v>660</v>
      </c>
      <c r="D3304" t="s">
        <v>661</v>
      </c>
      <c r="E3304" t="s">
        <v>662</v>
      </c>
      <c r="F3304" t="s">
        <v>1852</v>
      </c>
      <c r="G3304" t="s">
        <v>32</v>
      </c>
      <c r="H3304" s="10">
        <v>8</v>
      </c>
      <c r="I3304" t="s">
        <v>24</v>
      </c>
      <c r="K3304" t="s">
        <v>749</v>
      </c>
    </row>
    <row r="3305" spans="1:11" x14ac:dyDescent="0.2">
      <c r="A3305" t="s">
        <v>91</v>
      </c>
      <c r="B3305" t="s">
        <v>648</v>
      </c>
      <c r="C3305" t="s">
        <v>25</v>
      </c>
      <c r="D3305" t="s">
        <v>25</v>
      </c>
      <c r="E3305" t="s">
        <v>22</v>
      </c>
      <c r="F3305" t="s">
        <v>22</v>
      </c>
      <c r="G3305" t="s">
        <v>23</v>
      </c>
      <c r="H3305" s="10">
        <v>16</v>
      </c>
      <c r="I3305" t="s">
        <v>24</v>
      </c>
      <c r="K3305" t="s">
        <v>755</v>
      </c>
    </row>
    <row r="3306" spans="1:11" x14ac:dyDescent="0.2">
      <c r="A3306" t="s">
        <v>91</v>
      </c>
      <c r="B3306" t="s">
        <v>648</v>
      </c>
      <c r="C3306" t="s">
        <v>50</v>
      </c>
      <c r="D3306" t="s">
        <v>50</v>
      </c>
      <c r="E3306" t="s">
        <v>22</v>
      </c>
      <c r="F3306" t="s">
        <v>22</v>
      </c>
      <c r="G3306" t="s">
        <v>23</v>
      </c>
      <c r="H3306" s="10">
        <v>8</v>
      </c>
      <c r="I3306" t="s">
        <v>24</v>
      </c>
      <c r="K3306" t="s">
        <v>756</v>
      </c>
    </row>
    <row r="3307" spans="1:11" x14ac:dyDescent="0.2">
      <c r="A3307" t="s">
        <v>91</v>
      </c>
      <c r="B3307" t="s">
        <v>648</v>
      </c>
      <c r="C3307" t="s">
        <v>25</v>
      </c>
      <c r="D3307" t="s">
        <v>652</v>
      </c>
      <c r="E3307" t="s">
        <v>653</v>
      </c>
      <c r="F3307" t="s">
        <v>22</v>
      </c>
      <c r="G3307" t="s">
        <v>145</v>
      </c>
      <c r="H3307" s="10">
        <v>3.75</v>
      </c>
      <c r="I3307" t="s">
        <v>24</v>
      </c>
      <c r="K3307" t="s">
        <v>757</v>
      </c>
    </row>
    <row r="3308" spans="1:11" x14ac:dyDescent="0.2">
      <c r="A3308" t="s">
        <v>93</v>
      </c>
      <c r="B3308" t="s">
        <v>648</v>
      </c>
      <c r="C3308" t="s">
        <v>25</v>
      </c>
      <c r="D3308" t="s">
        <v>414</v>
      </c>
      <c r="E3308" t="s">
        <v>415</v>
      </c>
      <c r="F3308" t="s">
        <v>22</v>
      </c>
      <c r="G3308" t="s">
        <v>145</v>
      </c>
      <c r="H3308" s="10">
        <v>8</v>
      </c>
      <c r="K3308" t="s">
        <v>758</v>
      </c>
    </row>
    <row r="3309" spans="1:11" x14ac:dyDescent="0.2">
      <c r="A3309" t="s">
        <v>93</v>
      </c>
      <c r="B3309" t="s">
        <v>648</v>
      </c>
      <c r="C3309" t="s">
        <v>25</v>
      </c>
      <c r="D3309" t="s">
        <v>704</v>
      </c>
      <c r="E3309" t="s">
        <v>419</v>
      </c>
      <c r="F3309" t="s">
        <v>22</v>
      </c>
      <c r="G3309" t="s">
        <v>32</v>
      </c>
      <c r="H3309" s="10">
        <v>8</v>
      </c>
      <c r="K3309" t="s">
        <v>759</v>
      </c>
    </row>
    <row r="3310" spans="1:11" x14ac:dyDescent="0.2">
      <c r="A3310" t="s">
        <v>93</v>
      </c>
      <c r="B3310" t="s">
        <v>648</v>
      </c>
      <c r="C3310" t="s">
        <v>660</v>
      </c>
      <c r="D3310" t="s">
        <v>661</v>
      </c>
      <c r="E3310" t="s">
        <v>662</v>
      </c>
      <c r="F3310" t="s">
        <v>1852</v>
      </c>
      <c r="G3310" t="s">
        <v>32</v>
      </c>
      <c r="H3310" s="10">
        <v>8</v>
      </c>
      <c r="I3310" t="s">
        <v>24</v>
      </c>
      <c r="K3310" t="s">
        <v>760</v>
      </c>
    </row>
    <row r="3311" spans="1:11" x14ac:dyDescent="0.2">
      <c r="A3311" t="s">
        <v>93</v>
      </c>
      <c r="B3311" t="s">
        <v>648</v>
      </c>
      <c r="C3311" t="s">
        <v>25</v>
      </c>
      <c r="D3311" t="s">
        <v>25</v>
      </c>
      <c r="E3311" t="s">
        <v>22</v>
      </c>
      <c r="F3311" t="s">
        <v>22</v>
      </c>
      <c r="G3311" t="s">
        <v>23</v>
      </c>
      <c r="H3311" s="10">
        <v>14.75</v>
      </c>
      <c r="I3311" t="s">
        <v>24</v>
      </c>
      <c r="K3311" t="s">
        <v>761</v>
      </c>
    </row>
    <row r="3312" spans="1:11" x14ac:dyDescent="0.2">
      <c r="A3312" t="s">
        <v>94</v>
      </c>
      <c r="B3312" t="s">
        <v>648</v>
      </c>
      <c r="C3312" t="s">
        <v>20</v>
      </c>
      <c r="D3312" t="s">
        <v>20</v>
      </c>
      <c r="F3312" t="s">
        <v>1848</v>
      </c>
      <c r="H3312" s="10">
        <v>5</v>
      </c>
      <c r="K3312" t="s">
        <v>762</v>
      </c>
    </row>
    <row r="3313" spans="1:11" x14ac:dyDescent="0.2">
      <c r="A3313" t="s">
        <v>94</v>
      </c>
      <c r="B3313" t="s">
        <v>648</v>
      </c>
      <c r="C3313" t="s">
        <v>50</v>
      </c>
      <c r="D3313" t="s">
        <v>50</v>
      </c>
      <c r="E3313" t="s">
        <v>22</v>
      </c>
      <c r="F3313" t="s">
        <v>22</v>
      </c>
      <c r="G3313" t="s">
        <v>23</v>
      </c>
      <c r="H3313" s="10">
        <v>8</v>
      </c>
      <c r="I3313" t="s">
        <v>24</v>
      </c>
      <c r="K3313" t="s">
        <v>763</v>
      </c>
    </row>
    <row r="3314" spans="1:11" x14ac:dyDescent="0.2">
      <c r="A3314" t="s">
        <v>94</v>
      </c>
      <c r="B3314" t="s">
        <v>648</v>
      </c>
      <c r="C3314" t="s">
        <v>25</v>
      </c>
      <c r="D3314" t="s">
        <v>25</v>
      </c>
      <c r="E3314" t="s">
        <v>22</v>
      </c>
      <c r="F3314" t="s">
        <v>22</v>
      </c>
      <c r="G3314" t="s">
        <v>23</v>
      </c>
      <c r="H3314" s="10">
        <v>16</v>
      </c>
      <c r="I3314" t="s">
        <v>24</v>
      </c>
      <c r="K3314" t="s">
        <v>764</v>
      </c>
    </row>
    <row r="3315" spans="1:11" x14ac:dyDescent="0.2">
      <c r="A3315" t="s">
        <v>94</v>
      </c>
      <c r="B3315" t="s">
        <v>648</v>
      </c>
      <c r="C3315" t="s">
        <v>660</v>
      </c>
      <c r="D3315" t="s">
        <v>661</v>
      </c>
      <c r="E3315" t="s">
        <v>662</v>
      </c>
      <c r="F3315" t="s">
        <v>1852</v>
      </c>
      <c r="G3315" t="s">
        <v>32</v>
      </c>
      <c r="H3315" s="10">
        <v>6</v>
      </c>
      <c r="I3315" t="s">
        <v>24</v>
      </c>
      <c r="K3315" t="s">
        <v>765</v>
      </c>
    </row>
    <row r="3316" spans="1:11" x14ac:dyDescent="0.2">
      <c r="A3316" t="s">
        <v>94</v>
      </c>
      <c r="B3316" t="s">
        <v>648</v>
      </c>
      <c r="C3316" t="s">
        <v>38</v>
      </c>
      <c r="D3316" t="s">
        <v>418</v>
      </c>
      <c r="E3316" t="s">
        <v>419</v>
      </c>
      <c r="F3316" t="s">
        <v>22</v>
      </c>
      <c r="G3316" t="s">
        <v>32</v>
      </c>
      <c r="H3316" s="10">
        <v>3.75</v>
      </c>
    </row>
    <row r="3317" spans="1:11" x14ac:dyDescent="0.2">
      <c r="A3317" t="s">
        <v>95</v>
      </c>
      <c r="B3317" t="s">
        <v>648</v>
      </c>
      <c r="C3317" t="s">
        <v>20</v>
      </c>
      <c r="D3317" t="s">
        <v>20</v>
      </c>
      <c r="F3317" t="s">
        <v>1848</v>
      </c>
      <c r="H3317" s="10">
        <v>7</v>
      </c>
      <c r="K3317" t="s">
        <v>766</v>
      </c>
    </row>
    <row r="3318" spans="1:11" x14ac:dyDescent="0.2">
      <c r="A3318" t="s">
        <v>95</v>
      </c>
      <c r="B3318" t="s">
        <v>648</v>
      </c>
      <c r="C3318" t="s">
        <v>25</v>
      </c>
      <c r="D3318" t="s">
        <v>25</v>
      </c>
      <c r="E3318" t="s">
        <v>22</v>
      </c>
      <c r="F3318" t="s">
        <v>22</v>
      </c>
      <c r="G3318" t="s">
        <v>23</v>
      </c>
      <c r="H3318" s="10">
        <v>16</v>
      </c>
      <c r="I3318" t="s">
        <v>24</v>
      </c>
      <c r="K3318" t="s">
        <v>767</v>
      </c>
    </row>
    <row r="3319" spans="1:11" x14ac:dyDescent="0.2">
      <c r="A3319" t="s">
        <v>95</v>
      </c>
      <c r="B3319" t="s">
        <v>648</v>
      </c>
      <c r="C3319" t="s">
        <v>660</v>
      </c>
      <c r="D3319" t="s">
        <v>661</v>
      </c>
      <c r="E3319" t="s">
        <v>662</v>
      </c>
      <c r="F3319" t="s">
        <v>1852</v>
      </c>
      <c r="G3319" t="s">
        <v>32</v>
      </c>
      <c r="H3319" s="10">
        <v>6</v>
      </c>
      <c r="I3319" t="s">
        <v>24</v>
      </c>
      <c r="K3319" t="s">
        <v>765</v>
      </c>
    </row>
    <row r="3320" spans="1:11" x14ac:dyDescent="0.2">
      <c r="A3320" t="s">
        <v>95</v>
      </c>
      <c r="B3320" t="s">
        <v>648</v>
      </c>
      <c r="C3320" t="s">
        <v>50</v>
      </c>
      <c r="D3320" t="s">
        <v>50</v>
      </c>
      <c r="E3320" t="s">
        <v>22</v>
      </c>
      <c r="F3320" t="s">
        <v>22</v>
      </c>
      <c r="G3320" t="s">
        <v>23</v>
      </c>
      <c r="H3320" s="10">
        <v>9.75</v>
      </c>
      <c r="I3320" t="s">
        <v>24</v>
      </c>
      <c r="K3320" t="s">
        <v>768</v>
      </c>
    </row>
    <row r="3321" spans="1:11" x14ac:dyDescent="0.2">
      <c r="A3321" t="s">
        <v>97</v>
      </c>
      <c r="B3321" t="s">
        <v>648</v>
      </c>
      <c r="C3321" t="s">
        <v>25</v>
      </c>
      <c r="D3321" t="s">
        <v>25</v>
      </c>
      <c r="E3321" t="s">
        <v>22</v>
      </c>
      <c r="F3321" t="s">
        <v>22</v>
      </c>
      <c r="G3321" t="s">
        <v>23</v>
      </c>
      <c r="H3321" s="10">
        <v>18</v>
      </c>
      <c r="I3321" t="s">
        <v>24</v>
      </c>
      <c r="K3321" t="s">
        <v>769</v>
      </c>
    </row>
    <row r="3322" spans="1:11" x14ac:dyDescent="0.2">
      <c r="A3322" t="s">
        <v>97</v>
      </c>
      <c r="B3322" t="s">
        <v>648</v>
      </c>
      <c r="C3322" t="s">
        <v>20</v>
      </c>
      <c r="D3322" t="s">
        <v>20</v>
      </c>
      <c r="F3322" t="s">
        <v>1848</v>
      </c>
      <c r="H3322" s="10">
        <v>2.75</v>
      </c>
      <c r="K3322" t="s">
        <v>739</v>
      </c>
    </row>
    <row r="3323" spans="1:11" x14ac:dyDescent="0.2">
      <c r="A3323" t="s">
        <v>97</v>
      </c>
      <c r="B3323" t="s">
        <v>648</v>
      </c>
      <c r="C3323" t="s">
        <v>660</v>
      </c>
      <c r="D3323" t="s">
        <v>661</v>
      </c>
      <c r="E3323" t="s">
        <v>662</v>
      </c>
      <c r="F3323" t="s">
        <v>1852</v>
      </c>
      <c r="G3323" t="s">
        <v>32</v>
      </c>
      <c r="H3323" s="10">
        <v>3</v>
      </c>
      <c r="I3323" t="s">
        <v>24</v>
      </c>
      <c r="K3323" t="s">
        <v>765</v>
      </c>
    </row>
    <row r="3324" spans="1:11" x14ac:dyDescent="0.2">
      <c r="A3324" t="s">
        <v>97</v>
      </c>
      <c r="B3324" t="s">
        <v>648</v>
      </c>
      <c r="C3324" t="s">
        <v>38</v>
      </c>
      <c r="D3324" t="s">
        <v>651</v>
      </c>
      <c r="E3324" t="s">
        <v>419</v>
      </c>
      <c r="F3324" t="s">
        <v>22</v>
      </c>
      <c r="G3324" t="s">
        <v>32</v>
      </c>
      <c r="H3324" s="10">
        <v>3</v>
      </c>
      <c r="K3324" t="s">
        <v>770</v>
      </c>
    </row>
    <row r="3325" spans="1:11" x14ac:dyDescent="0.2">
      <c r="A3325" t="s">
        <v>97</v>
      </c>
      <c r="B3325" t="s">
        <v>648</v>
      </c>
      <c r="C3325" t="s">
        <v>50</v>
      </c>
      <c r="D3325" t="s">
        <v>50</v>
      </c>
      <c r="E3325" t="s">
        <v>22</v>
      </c>
      <c r="F3325" t="s">
        <v>22</v>
      </c>
      <c r="G3325" t="s">
        <v>23</v>
      </c>
      <c r="H3325" s="10">
        <v>12</v>
      </c>
      <c r="I3325" t="s">
        <v>24</v>
      </c>
      <c r="K3325" t="s">
        <v>769</v>
      </c>
    </row>
    <row r="3326" spans="1:11" x14ac:dyDescent="0.2">
      <c r="A3326" t="s">
        <v>98</v>
      </c>
      <c r="B3326" t="s">
        <v>648</v>
      </c>
      <c r="C3326" t="s">
        <v>17</v>
      </c>
      <c r="D3326" t="s">
        <v>17</v>
      </c>
      <c r="F3326" t="s">
        <v>1847</v>
      </c>
      <c r="H3326" s="10">
        <v>16</v>
      </c>
      <c r="K3326" t="s">
        <v>659</v>
      </c>
    </row>
    <row r="3327" spans="1:11" x14ac:dyDescent="0.2">
      <c r="A3327" t="s">
        <v>98</v>
      </c>
      <c r="B3327" t="s">
        <v>648</v>
      </c>
      <c r="C3327" t="s">
        <v>46</v>
      </c>
      <c r="D3327" t="s">
        <v>46</v>
      </c>
      <c r="F3327" t="s">
        <v>1848</v>
      </c>
      <c r="H3327" s="10">
        <v>8</v>
      </c>
      <c r="K3327" t="s">
        <v>771</v>
      </c>
    </row>
    <row r="3328" spans="1:11" x14ac:dyDescent="0.2">
      <c r="A3328" t="s">
        <v>98</v>
      </c>
      <c r="B3328" t="s">
        <v>648</v>
      </c>
      <c r="C3328" t="s">
        <v>660</v>
      </c>
      <c r="D3328" t="s">
        <v>661</v>
      </c>
      <c r="E3328" t="s">
        <v>662</v>
      </c>
      <c r="F3328" t="s">
        <v>1852</v>
      </c>
      <c r="G3328" t="s">
        <v>32</v>
      </c>
      <c r="H3328" s="10">
        <v>3</v>
      </c>
      <c r="I3328" t="s">
        <v>24</v>
      </c>
      <c r="K3328" t="s">
        <v>772</v>
      </c>
    </row>
    <row r="3329" spans="1:11" x14ac:dyDescent="0.2">
      <c r="A3329" t="s">
        <v>98</v>
      </c>
      <c r="B3329" t="s">
        <v>648</v>
      </c>
      <c r="C3329" t="s">
        <v>20</v>
      </c>
      <c r="D3329" t="s">
        <v>20</v>
      </c>
      <c r="F3329" t="s">
        <v>1848</v>
      </c>
      <c r="H3329" s="10">
        <v>1</v>
      </c>
      <c r="K3329" t="s">
        <v>773</v>
      </c>
    </row>
    <row r="3330" spans="1:11" x14ac:dyDescent="0.2">
      <c r="A3330" t="s">
        <v>98</v>
      </c>
      <c r="B3330" t="s">
        <v>648</v>
      </c>
      <c r="C3330" t="s">
        <v>25</v>
      </c>
      <c r="D3330" t="s">
        <v>25</v>
      </c>
      <c r="E3330" t="s">
        <v>22</v>
      </c>
      <c r="F3330" t="s">
        <v>22</v>
      </c>
      <c r="G3330" t="s">
        <v>23</v>
      </c>
      <c r="H3330" s="10">
        <v>10.75</v>
      </c>
      <c r="I3330" t="s">
        <v>24</v>
      </c>
      <c r="K3330" t="s">
        <v>774</v>
      </c>
    </row>
    <row r="3331" spans="1:11" x14ac:dyDescent="0.2">
      <c r="A3331" t="s">
        <v>96</v>
      </c>
      <c r="B3331" t="s">
        <v>648</v>
      </c>
      <c r="C3331" t="s">
        <v>20</v>
      </c>
      <c r="D3331" t="s">
        <v>20</v>
      </c>
      <c r="F3331" t="s">
        <v>1848</v>
      </c>
      <c r="H3331" s="10">
        <v>5</v>
      </c>
      <c r="K3331" t="s">
        <v>775</v>
      </c>
    </row>
    <row r="3332" spans="1:11" x14ac:dyDescent="0.2">
      <c r="A3332" t="s">
        <v>96</v>
      </c>
      <c r="B3332" t="s">
        <v>648</v>
      </c>
      <c r="C3332" t="s">
        <v>46</v>
      </c>
      <c r="D3332" t="s">
        <v>46</v>
      </c>
      <c r="F3332" t="s">
        <v>1848</v>
      </c>
      <c r="H3332" s="10">
        <v>23.25</v>
      </c>
      <c r="K3332" t="s">
        <v>776</v>
      </c>
    </row>
    <row r="3333" spans="1:11" x14ac:dyDescent="0.2">
      <c r="A3333" t="s">
        <v>96</v>
      </c>
      <c r="B3333" t="s">
        <v>648</v>
      </c>
      <c r="C3333" t="s">
        <v>660</v>
      </c>
      <c r="D3333" t="s">
        <v>661</v>
      </c>
      <c r="E3333" t="s">
        <v>662</v>
      </c>
      <c r="F3333" t="s">
        <v>1852</v>
      </c>
      <c r="G3333" t="s">
        <v>32</v>
      </c>
      <c r="H3333" s="10">
        <v>4</v>
      </c>
      <c r="I3333" t="s">
        <v>24</v>
      </c>
      <c r="K3333" t="s">
        <v>749</v>
      </c>
    </row>
    <row r="3334" spans="1:11" x14ac:dyDescent="0.2">
      <c r="A3334" t="s">
        <v>96</v>
      </c>
      <c r="B3334" t="s">
        <v>648</v>
      </c>
      <c r="C3334" t="s">
        <v>25</v>
      </c>
      <c r="D3334" t="s">
        <v>25</v>
      </c>
      <c r="E3334" t="s">
        <v>22</v>
      </c>
      <c r="F3334" t="s">
        <v>22</v>
      </c>
      <c r="G3334" t="s">
        <v>23</v>
      </c>
      <c r="H3334" s="10">
        <v>6.5</v>
      </c>
      <c r="I3334" t="s">
        <v>24</v>
      </c>
      <c r="K3334" t="s">
        <v>777</v>
      </c>
    </row>
    <row r="3335" spans="1:11" x14ac:dyDescent="0.2">
      <c r="A3335" t="s">
        <v>99</v>
      </c>
      <c r="B3335" t="s">
        <v>648</v>
      </c>
      <c r="C3335" t="s">
        <v>25</v>
      </c>
      <c r="D3335" t="s">
        <v>25</v>
      </c>
      <c r="E3335" t="s">
        <v>22</v>
      </c>
      <c r="F3335" t="s">
        <v>22</v>
      </c>
      <c r="G3335" t="s">
        <v>23</v>
      </c>
      <c r="H3335" s="10">
        <v>10</v>
      </c>
      <c r="I3335" t="s">
        <v>24</v>
      </c>
      <c r="K3335" t="s">
        <v>777</v>
      </c>
    </row>
    <row r="3336" spans="1:11" x14ac:dyDescent="0.2">
      <c r="A3336" t="s">
        <v>99</v>
      </c>
      <c r="B3336" t="s">
        <v>648</v>
      </c>
      <c r="C3336" t="s">
        <v>20</v>
      </c>
      <c r="D3336" t="s">
        <v>20</v>
      </c>
      <c r="F3336" t="s">
        <v>1848</v>
      </c>
      <c r="H3336" s="10">
        <v>4.5</v>
      </c>
      <c r="K3336" t="s">
        <v>778</v>
      </c>
    </row>
    <row r="3337" spans="1:11" x14ac:dyDescent="0.2">
      <c r="A3337" t="s">
        <v>99</v>
      </c>
      <c r="B3337" t="s">
        <v>648</v>
      </c>
      <c r="C3337" t="s">
        <v>46</v>
      </c>
      <c r="D3337" t="s">
        <v>46</v>
      </c>
      <c r="F3337" t="s">
        <v>1848</v>
      </c>
      <c r="H3337" s="10">
        <v>16</v>
      </c>
      <c r="K3337" t="s">
        <v>779</v>
      </c>
    </row>
    <row r="3338" spans="1:11" x14ac:dyDescent="0.2">
      <c r="A3338" t="s">
        <v>99</v>
      </c>
      <c r="B3338" t="s">
        <v>648</v>
      </c>
      <c r="C3338" t="s">
        <v>50</v>
      </c>
      <c r="D3338" t="s">
        <v>50</v>
      </c>
      <c r="E3338" t="s">
        <v>22</v>
      </c>
      <c r="F3338" t="s">
        <v>22</v>
      </c>
      <c r="G3338" t="s">
        <v>23</v>
      </c>
      <c r="H3338" s="10">
        <v>8.25</v>
      </c>
      <c r="I3338" t="s">
        <v>24</v>
      </c>
      <c r="K3338" t="s">
        <v>780</v>
      </c>
    </row>
    <row r="3339" spans="1:11" x14ac:dyDescent="0.2">
      <c r="A3339" t="s">
        <v>100</v>
      </c>
      <c r="B3339" t="s">
        <v>648</v>
      </c>
      <c r="C3339" t="s">
        <v>20</v>
      </c>
      <c r="D3339" t="s">
        <v>20</v>
      </c>
      <c r="F3339" t="s">
        <v>1848</v>
      </c>
      <c r="H3339" s="10">
        <v>8.5</v>
      </c>
      <c r="K3339" t="s">
        <v>781</v>
      </c>
    </row>
    <row r="3340" spans="1:11" x14ac:dyDescent="0.2">
      <c r="A3340" t="s">
        <v>100</v>
      </c>
      <c r="B3340" t="s">
        <v>648</v>
      </c>
      <c r="C3340" t="s">
        <v>46</v>
      </c>
      <c r="D3340" t="s">
        <v>46</v>
      </c>
      <c r="F3340" t="s">
        <v>1848</v>
      </c>
      <c r="H3340" s="10">
        <v>2.5</v>
      </c>
      <c r="K3340" t="s">
        <v>782</v>
      </c>
    </row>
    <row r="3341" spans="1:11" x14ac:dyDescent="0.2">
      <c r="A3341" t="s">
        <v>100</v>
      </c>
      <c r="B3341" t="s">
        <v>648</v>
      </c>
      <c r="C3341" t="s">
        <v>660</v>
      </c>
      <c r="D3341" t="s">
        <v>661</v>
      </c>
      <c r="E3341" t="s">
        <v>662</v>
      </c>
      <c r="F3341" t="s">
        <v>1852</v>
      </c>
      <c r="G3341" t="s">
        <v>32</v>
      </c>
      <c r="H3341" s="10">
        <v>6</v>
      </c>
      <c r="I3341" t="s">
        <v>24</v>
      </c>
      <c r="K3341" t="s">
        <v>783</v>
      </c>
    </row>
    <row r="3342" spans="1:11" x14ac:dyDescent="0.2">
      <c r="A3342" t="s">
        <v>100</v>
      </c>
      <c r="B3342" t="s">
        <v>648</v>
      </c>
      <c r="C3342" t="s">
        <v>25</v>
      </c>
      <c r="D3342" t="s">
        <v>25</v>
      </c>
      <c r="E3342" t="s">
        <v>22</v>
      </c>
      <c r="F3342" t="s">
        <v>22</v>
      </c>
      <c r="G3342" t="s">
        <v>23</v>
      </c>
      <c r="H3342" s="10">
        <v>18</v>
      </c>
      <c r="I3342" t="s">
        <v>24</v>
      </c>
      <c r="K3342" t="s">
        <v>777</v>
      </c>
    </row>
    <row r="3343" spans="1:11" x14ac:dyDescent="0.2">
      <c r="A3343" t="s">
        <v>100</v>
      </c>
      <c r="B3343" t="s">
        <v>648</v>
      </c>
      <c r="C3343" t="s">
        <v>50</v>
      </c>
      <c r="D3343" t="s">
        <v>50</v>
      </c>
      <c r="E3343" t="s">
        <v>22</v>
      </c>
      <c r="F3343" t="s">
        <v>22</v>
      </c>
      <c r="G3343" t="s">
        <v>23</v>
      </c>
      <c r="H3343" s="10">
        <v>3.75</v>
      </c>
      <c r="I3343" t="s">
        <v>24</v>
      </c>
      <c r="K3343" t="s">
        <v>777</v>
      </c>
    </row>
    <row r="3344" spans="1:11" x14ac:dyDescent="0.2">
      <c r="A3344" t="s">
        <v>101</v>
      </c>
      <c r="B3344" t="s">
        <v>648</v>
      </c>
      <c r="C3344" t="s">
        <v>17</v>
      </c>
      <c r="D3344" t="s">
        <v>17</v>
      </c>
      <c r="F3344" t="s">
        <v>1847</v>
      </c>
      <c r="H3344" s="10">
        <v>7.75</v>
      </c>
      <c r="K3344" t="s">
        <v>659</v>
      </c>
    </row>
    <row r="3345" spans="1:11" x14ac:dyDescent="0.2">
      <c r="A3345" t="s">
        <v>101</v>
      </c>
      <c r="B3345" t="s">
        <v>648</v>
      </c>
      <c r="C3345" t="s">
        <v>50</v>
      </c>
      <c r="D3345" t="s">
        <v>50</v>
      </c>
      <c r="E3345" t="s">
        <v>22</v>
      </c>
      <c r="F3345" t="s">
        <v>22</v>
      </c>
      <c r="G3345" t="s">
        <v>23</v>
      </c>
      <c r="H3345" s="10">
        <v>12</v>
      </c>
      <c r="I3345" t="s">
        <v>24</v>
      </c>
      <c r="K3345" t="s">
        <v>777</v>
      </c>
    </row>
    <row r="3346" spans="1:11" x14ac:dyDescent="0.2">
      <c r="A3346" t="s">
        <v>101</v>
      </c>
      <c r="B3346" t="s">
        <v>648</v>
      </c>
      <c r="C3346" t="s">
        <v>25</v>
      </c>
      <c r="D3346" t="s">
        <v>25</v>
      </c>
      <c r="E3346" t="s">
        <v>22</v>
      </c>
      <c r="F3346" t="s">
        <v>22</v>
      </c>
      <c r="G3346" t="s">
        <v>23</v>
      </c>
      <c r="H3346" s="10">
        <v>11.25</v>
      </c>
      <c r="I3346" t="s">
        <v>24</v>
      </c>
      <c r="K3346" t="s">
        <v>777</v>
      </c>
    </row>
    <row r="3347" spans="1:11" x14ac:dyDescent="0.2">
      <c r="A3347" t="s">
        <v>102</v>
      </c>
      <c r="B3347" t="s">
        <v>648</v>
      </c>
      <c r="C3347" t="s">
        <v>17</v>
      </c>
      <c r="D3347" t="s">
        <v>17</v>
      </c>
      <c r="F3347" t="s">
        <v>1847</v>
      </c>
      <c r="H3347" s="10">
        <v>7.75</v>
      </c>
      <c r="K3347" t="s">
        <v>659</v>
      </c>
    </row>
    <row r="3348" spans="1:11" x14ac:dyDescent="0.2">
      <c r="A3348" t="s">
        <v>102</v>
      </c>
      <c r="B3348" t="s">
        <v>648</v>
      </c>
      <c r="C3348" t="s">
        <v>46</v>
      </c>
      <c r="D3348" t="s">
        <v>46</v>
      </c>
      <c r="F3348" t="s">
        <v>1848</v>
      </c>
      <c r="H3348" s="10">
        <v>15.5</v>
      </c>
      <c r="K3348" t="s">
        <v>784</v>
      </c>
    </row>
    <row r="3349" spans="1:11" x14ac:dyDescent="0.2">
      <c r="A3349" t="s">
        <v>102</v>
      </c>
      <c r="B3349" t="s">
        <v>648</v>
      </c>
      <c r="C3349" t="s">
        <v>25</v>
      </c>
      <c r="D3349" t="s">
        <v>25</v>
      </c>
      <c r="E3349" t="s">
        <v>22</v>
      </c>
      <c r="F3349" t="s">
        <v>22</v>
      </c>
      <c r="G3349" t="s">
        <v>23</v>
      </c>
      <c r="H3349" s="10">
        <v>12</v>
      </c>
      <c r="I3349" t="s">
        <v>24</v>
      </c>
      <c r="K3349" t="s">
        <v>777</v>
      </c>
    </row>
    <row r="3350" spans="1:11" x14ac:dyDescent="0.2">
      <c r="A3350" t="s">
        <v>102</v>
      </c>
      <c r="B3350" t="s">
        <v>648</v>
      </c>
      <c r="C3350" t="s">
        <v>50</v>
      </c>
      <c r="D3350" t="s">
        <v>50</v>
      </c>
      <c r="E3350" t="s">
        <v>22</v>
      </c>
      <c r="F3350" t="s">
        <v>22</v>
      </c>
      <c r="G3350" t="s">
        <v>23</v>
      </c>
      <c r="H3350" s="10">
        <v>3.5</v>
      </c>
      <c r="I3350" t="s">
        <v>24</v>
      </c>
      <c r="K3350" t="s">
        <v>777</v>
      </c>
    </row>
    <row r="3351" spans="1:11" x14ac:dyDescent="0.2">
      <c r="A3351" t="s">
        <v>103</v>
      </c>
      <c r="B3351" t="s">
        <v>648</v>
      </c>
      <c r="C3351" t="s">
        <v>20</v>
      </c>
      <c r="D3351" t="s">
        <v>20</v>
      </c>
      <c r="F3351" t="s">
        <v>1848</v>
      </c>
      <c r="H3351" s="10">
        <v>2</v>
      </c>
      <c r="K3351" t="s">
        <v>785</v>
      </c>
    </row>
    <row r="3352" spans="1:11" x14ac:dyDescent="0.2">
      <c r="A3352" t="s">
        <v>103</v>
      </c>
      <c r="B3352" t="s">
        <v>648</v>
      </c>
      <c r="C3352" t="s">
        <v>79</v>
      </c>
      <c r="D3352" t="s">
        <v>79</v>
      </c>
      <c r="F3352" t="s">
        <v>1848</v>
      </c>
      <c r="H3352" s="10">
        <v>1</v>
      </c>
      <c r="K3352" t="s">
        <v>786</v>
      </c>
    </row>
    <row r="3353" spans="1:11" x14ac:dyDescent="0.2">
      <c r="A3353" t="s">
        <v>103</v>
      </c>
      <c r="B3353" t="s">
        <v>648</v>
      </c>
      <c r="C3353" t="s">
        <v>660</v>
      </c>
      <c r="D3353" t="s">
        <v>661</v>
      </c>
      <c r="E3353" t="s">
        <v>662</v>
      </c>
      <c r="F3353" t="s">
        <v>1852</v>
      </c>
      <c r="G3353" t="s">
        <v>32</v>
      </c>
      <c r="H3353" s="10">
        <v>4</v>
      </c>
      <c r="I3353" t="s">
        <v>24</v>
      </c>
      <c r="K3353" t="s">
        <v>749</v>
      </c>
    </row>
    <row r="3354" spans="1:11" x14ac:dyDescent="0.2">
      <c r="A3354" t="s">
        <v>103</v>
      </c>
      <c r="B3354" t="s">
        <v>648</v>
      </c>
      <c r="C3354" t="s">
        <v>25</v>
      </c>
      <c r="D3354" t="s">
        <v>25</v>
      </c>
      <c r="E3354" t="s">
        <v>22</v>
      </c>
      <c r="F3354" t="s">
        <v>22</v>
      </c>
      <c r="G3354" t="s">
        <v>23</v>
      </c>
      <c r="H3354" s="10">
        <v>16.75</v>
      </c>
      <c r="I3354" t="s">
        <v>24</v>
      </c>
      <c r="K3354" t="s">
        <v>787</v>
      </c>
    </row>
    <row r="3355" spans="1:11" x14ac:dyDescent="0.2">
      <c r="A3355" t="s">
        <v>103</v>
      </c>
      <c r="B3355" t="s">
        <v>648</v>
      </c>
      <c r="C3355" t="s">
        <v>50</v>
      </c>
      <c r="D3355" t="s">
        <v>50</v>
      </c>
      <c r="E3355" t="s">
        <v>22</v>
      </c>
      <c r="F3355" t="s">
        <v>22</v>
      </c>
      <c r="G3355" t="s">
        <v>23</v>
      </c>
      <c r="H3355" s="10">
        <v>15</v>
      </c>
      <c r="I3355" t="s">
        <v>24</v>
      </c>
      <c r="K3355" t="s">
        <v>787</v>
      </c>
    </row>
    <row r="3356" spans="1:11" x14ac:dyDescent="0.2">
      <c r="A3356" t="s">
        <v>104</v>
      </c>
      <c r="B3356" t="s">
        <v>648</v>
      </c>
      <c r="C3356" t="s">
        <v>46</v>
      </c>
      <c r="D3356" t="s">
        <v>46</v>
      </c>
      <c r="F3356" t="s">
        <v>1848</v>
      </c>
      <c r="H3356" s="10">
        <v>15.5</v>
      </c>
      <c r="K3356" t="s">
        <v>788</v>
      </c>
    </row>
    <row r="3357" spans="1:11" x14ac:dyDescent="0.2">
      <c r="A3357" t="s">
        <v>104</v>
      </c>
      <c r="B3357" t="s">
        <v>648</v>
      </c>
      <c r="C3357" t="s">
        <v>116</v>
      </c>
      <c r="D3357" t="s">
        <v>116</v>
      </c>
      <c r="F3357" t="s">
        <v>1847</v>
      </c>
      <c r="H3357" s="10">
        <v>7.75</v>
      </c>
      <c r="K3357" t="s">
        <v>789</v>
      </c>
    </row>
    <row r="3358" spans="1:11" x14ac:dyDescent="0.2">
      <c r="A3358" t="s">
        <v>104</v>
      </c>
      <c r="B3358" t="s">
        <v>648</v>
      </c>
      <c r="C3358" t="s">
        <v>46</v>
      </c>
      <c r="D3358" t="s">
        <v>46</v>
      </c>
      <c r="F3358" t="s">
        <v>1848</v>
      </c>
      <c r="H3358" s="10">
        <v>4.5</v>
      </c>
      <c r="K3358" t="s">
        <v>790</v>
      </c>
    </row>
    <row r="3359" spans="1:11" x14ac:dyDescent="0.2">
      <c r="A3359" t="s">
        <v>104</v>
      </c>
      <c r="B3359" t="s">
        <v>648</v>
      </c>
      <c r="C3359" t="s">
        <v>25</v>
      </c>
      <c r="D3359" t="s">
        <v>25</v>
      </c>
      <c r="E3359" t="s">
        <v>22</v>
      </c>
      <c r="F3359" t="s">
        <v>22</v>
      </c>
      <c r="G3359" t="s">
        <v>23</v>
      </c>
      <c r="H3359" s="10">
        <v>5</v>
      </c>
      <c r="I3359" t="s">
        <v>24</v>
      </c>
      <c r="K3359" t="s">
        <v>791</v>
      </c>
    </row>
    <row r="3360" spans="1:11" x14ac:dyDescent="0.2">
      <c r="A3360" t="s">
        <v>104</v>
      </c>
      <c r="B3360" t="s">
        <v>648</v>
      </c>
      <c r="C3360" t="s">
        <v>40</v>
      </c>
      <c r="D3360" t="s">
        <v>40</v>
      </c>
      <c r="F3360" t="s">
        <v>1848</v>
      </c>
      <c r="H3360" s="10">
        <v>6</v>
      </c>
      <c r="K3360" t="s">
        <v>792</v>
      </c>
    </row>
    <row r="3361" spans="1:11" x14ac:dyDescent="0.2">
      <c r="A3361" t="s">
        <v>105</v>
      </c>
      <c r="B3361" t="s">
        <v>648</v>
      </c>
      <c r="C3361" t="s">
        <v>40</v>
      </c>
      <c r="D3361" t="s">
        <v>40</v>
      </c>
      <c r="F3361" t="s">
        <v>1848</v>
      </c>
      <c r="H3361" s="10">
        <v>6</v>
      </c>
      <c r="K3361" t="s">
        <v>792</v>
      </c>
    </row>
    <row r="3362" spans="1:11" x14ac:dyDescent="0.2">
      <c r="A3362" t="s">
        <v>105</v>
      </c>
      <c r="B3362" t="s">
        <v>648</v>
      </c>
      <c r="C3362" t="s">
        <v>20</v>
      </c>
      <c r="D3362" t="s">
        <v>20</v>
      </c>
      <c r="F3362" t="s">
        <v>1848</v>
      </c>
      <c r="H3362" s="10">
        <v>3</v>
      </c>
      <c r="K3362" t="s">
        <v>793</v>
      </c>
    </row>
    <row r="3363" spans="1:11" x14ac:dyDescent="0.2">
      <c r="A3363" t="s">
        <v>105</v>
      </c>
      <c r="B3363" t="s">
        <v>648</v>
      </c>
      <c r="C3363" t="s">
        <v>25</v>
      </c>
      <c r="D3363" t="s">
        <v>25</v>
      </c>
      <c r="E3363" t="s">
        <v>22</v>
      </c>
      <c r="F3363" t="s">
        <v>22</v>
      </c>
      <c r="G3363" t="s">
        <v>23</v>
      </c>
      <c r="H3363" s="10">
        <v>15</v>
      </c>
      <c r="I3363" t="s">
        <v>24</v>
      </c>
      <c r="K3363" t="s">
        <v>777</v>
      </c>
    </row>
    <row r="3364" spans="1:11" x14ac:dyDescent="0.2">
      <c r="A3364" t="s">
        <v>105</v>
      </c>
      <c r="B3364" t="s">
        <v>648</v>
      </c>
      <c r="C3364" t="s">
        <v>50</v>
      </c>
      <c r="D3364" t="s">
        <v>50</v>
      </c>
      <c r="E3364" t="s">
        <v>22</v>
      </c>
      <c r="F3364" t="s">
        <v>22</v>
      </c>
      <c r="G3364" t="s">
        <v>23</v>
      </c>
      <c r="H3364" s="10">
        <v>14.75</v>
      </c>
      <c r="I3364" t="s">
        <v>24</v>
      </c>
      <c r="K3364" t="s">
        <v>777</v>
      </c>
    </row>
    <row r="3365" spans="1:11" x14ac:dyDescent="0.2">
      <c r="A3365" t="s">
        <v>106</v>
      </c>
      <c r="B3365" t="s">
        <v>648</v>
      </c>
      <c r="C3365" t="s">
        <v>20</v>
      </c>
      <c r="D3365" t="s">
        <v>20</v>
      </c>
      <c r="F3365" t="s">
        <v>1848</v>
      </c>
      <c r="H3365" s="10">
        <v>4.5</v>
      </c>
      <c r="K3365" t="s">
        <v>794</v>
      </c>
    </row>
    <row r="3366" spans="1:11" x14ac:dyDescent="0.2">
      <c r="A3366" t="s">
        <v>106</v>
      </c>
      <c r="B3366" t="s">
        <v>648</v>
      </c>
      <c r="C3366" t="s">
        <v>17</v>
      </c>
      <c r="D3366" t="s">
        <v>17</v>
      </c>
      <c r="F3366" t="s">
        <v>1847</v>
      </c>
      <c r="H3366" s="10">
        <v>3.75</v>
      </c>
      <c r="K3366" t="s">
        <v>659</v>
      </c>
    </row>
    <row r="3367" spans="1:11" x14ac:dyDescent="0.2">
      <c r="A3367" t="s">
        <v>106</v>
      </c>
      <c r="B3367" t="s">
        <v>648</v>
      </c>
      <c r="C3367" t="s">
        <v>660</v>
      </c>
      <c r="D3367" t="s">
        <v>661</v>
      </c>
      <c r="E3367" t="s">
        <v>662</v>
      </c>
      <c r="F3367" t="s">
        <v>1852</v>
      </c>
      <c r="G3367" t="s">
        <v>32</v>
      </c>
      <c r="H3367" s="10">
        <v>3</v>
      </c>
      <c r="I3367" t="s">
        <v>24</v>
      </c>
      <c r="K3367" t="s">
        <v>749</v>
      </c>
    </row>
    <row r="3368" spans="1:11" x14ac:dyDescent="0.2">
      <c r="A3368" t="s">
        <v>106</v>
      </c>
      <c r="B3368" t="s">
        <v>648</v>
      </c>
      <c r="C3368" t="s">
        <v>38</v>
      </c>
      <c r="D3368" t="s">
        <v>38</v>
      </c>
      <c r="E3368" t="s">
        <v>22</v>
      </c>
      <c r="F3368" t="s">
        <v>22</v>
      </c>
      <c r="G3368" t="s">
        <v>23</v>
      </c>
      <c r="H3368" s="10">
        <v>2</v>
      </c>
      <c r="I3368" t="s">
        <v>24</v>
      </c>
      <c r="K3368" t="s">
        <v>795</v>
      </c>
    </row>
    <row r="3369" spans="1:11" x14ac:dyDescent="0.2">
      <c r="A3369" t="s">
        <v>106</v>
      </c>
      <c r="B3369" t="s">
        <v>648</v>
      </c>
      <c r="C3369" t="s">
        <v>25</v>
      </c>
      <c r="D3369" t="s">
        <v>25</v>
      </c>
      <c r="E3369" t="s">
        <v>22</v>
      </c>
      <c r="F3369" t="s">
        <v>22</v>
      </c>
      <c r="G3369" t="s">
        <v>23</v>
      </c>
      <c r="H3369" s="10">
        <v>20</v>
      </c>
      <c r="I3369" t="s">
        <v>24</v>
      </c>
      <c r="K3369" t="s">
        <v>796</v>
      </c>
    </row>
    <row r="3370" spans="1:11" x14ac:dyDescent="0.2">
      <c r="A3370" t="s">
        <v>106</v>
      </c>
      <c r="B3370" t="s">
        <v>648</v>
      </c>
      <c r="C3370" t="s">
        <v>50</v>
      </c>
      <c r="D3370" t="s">
        <v>50</v>
      </c>
      <c r="E3370" t="s">
        <v>22</v>
      </c>
      <c r="F3370" t="s">
        <v>22</v>
      </c>
      <c r="G3370" t="s">
        <v>23</v>
      </c>
      <c r="H3370" s="10">
        <v>5.5</v>
      </c>
      <c r="I3370" t="s">
        <v>24</v>
      </c>
      <c r="K3370" t="s">
        <v>796</v>
      </c>
    </row>
    <row r="3371" spans="1:11" x14ac:dyDescent="0.2">
      <c r="A3371" t="s">
        <v>107</v>
      </c>
      <c r="B3371" t="s">
        <v>648</v>
      </c>
      <c r="C3371" t="s">
        <v>20</v>
      </c>
      <c r="D3371" t="s">
        <v>20</v>
      </c>
      <c r="F3371" t="s">
        <v>1848</v>
      </c>
      <c r="H3371" s="10">
        <v>7</v>
      </c>
      <c r="K3371" t="s">
        <v>797</v>
      </c>
    </row>
    <row r="3372" spans="1:11" x14ac:dyDescent="0.2">
      <c r="A3372" t="s">
        <v>107</v>
      </c>
      <c r="B3372" t="s">
        <v>648</v>
      </c>
      <c r="C3372" t="s">
        <v>40</v>
      </c>
      <c r="D3372" t="s">
        <v>40</v>
      </c>
      <c r="F3372" t="s">
        <v>1848</v>
      </c>
      <c r="H3372" s="10">
        <v>4</v>
      </c>
      <c r="K3372" t="s">
        <v>798</v>
      </c>
    </row>
    <row r="3373" spans="1:11" x14ac:dyDescent="0.2">
      <c r="A3373" t="s">
        <v>107</v>
      </c>
      <c r="B3373" t="s">
        <v>648</v>
      </c>
      <c r="C3373" t="s">
        <v>660</v>
      </c>
      <c r="D3373" t="s">
        <v>661</v>
      </c>
      <c r="E3373" t="s">
        <v>662</v>
      </c>
      <c r="F3373" t="s">
        <v>1852</v>
      </c>
      <c r="G3373" t="s">
        <v>32</v>
      </c>
      <c r="H3373" s="10">
        <v>2</v>
      </c>
      <c r="I3373" t="s">
        <v>24</v>
      </c>
      <c r="K3373" t="s">
        <v>783</v>
      </c>
    </row>
    <row r="3374" spans="1:11" x14ac:dyDescent="0.2">
      <c r="A3374" t="s">
        <v>107</v>
      </c>
      <c r="B3374" t="s">
        <v>648</v>
      </c>
      <c r="C3374" t="s">
        <v>25</v>
      </c>
      <c r="D3374" t="s">
        <v>25</v>
      </c>
      <c r="E3374" t="s">
        <v>22</v>
      </c>
      <c r="F3374" t="s">
        <v>22</v>
      </c>
      <c r="G3374" t="s">
        <v>23</v>
      </c>
      <c r="H3374" s="10">
        <v>15.75</v>
      </c>
      <c r="I3374" t="s">
        <v>24</v>
      </c>
      <c r="K3374" t="s">
        <v>796</v>
      </c>
    </row>
    <row r="3375" spans="1:11" x14ac:dyDescent="0.2">
      <c r="A3375" t="s">
        <v>107</v>
      </c>
      <c r="B3375" t="s">
        <v>648</v>
      </c>
      <c r="C3375" t="s">
        <v>50</v>
      </c>
      <c r="D3375" t="s">
        <v>50</v>
      </c>
      <c r="E3375" t="s">
        <v>22</v>
      </c>
      <c r="F3375" t="s">
        <v>22</v>
      </c>
      <c r="G3375" t="s">
        <v>23</v>
      </c>
      <c r="H3375" s="10">
        <v>10</v>
      </c>
      <c r="I3375" t="s">
        <v>24</v>
      </c>
      <c r="K3375" t="s">
        <v>796</v>
      </c>
    </row>
    <row r="3376" spans="1:11" x14ac:dyDescent="0.2">
      <c r="A3376" t="s">
        <v>108</v>
      </c>
      <c r="B3376" t="s">
        <v>648</v>
      </c>
      <c r="C3376" t="s">
        <v>20</v>
      </c>
      <c r="D3376" t="s">
        <v>20</v>
      </c>
      <c r="F3376" t="s">
        <v>1848</v>
      </c>
      <c r="H3376" s="10">
        <v>7</v>
      </c>
      <c r="K3376" t="s">
        <v>799</v>
      </c>
    </row>
    <row r="3377" spans="1:11" x14ac:dyDescent="0.2">
      <c r="A3377" t="s">
        <v>108</v>
      </c>
      <c r="B3377" t="s">
        <v>648</v>
      </c>
      <c r="C3377" t="s">
        <v>40</v>
      </c>
      <c r="D3377" t="s">
        <v>40</v>
      </c>
      <c r="F3377" t="s">
        <v>1848</v>
      </c>
      <c r="H3377" s="10">
        <v>7</v>
      </c>
      <c r="K3377" t="s">
        <v>800</v>
      </c>
    </row>
    <row r="3378" spans="1:11" x14ac:dyDescent="0.2">
      <c r="A3378" t="s">
        <v>108</v>
      </c>
      <c r="B3378" t="s">
        <v>648</v>
      </c>
      <c r="C3378" t="s">
        <v>25</v>
      </c>
      <c r="D3378" t="s">
        <v>25</v>
      </c>
      <c r="E3378" t="s">
        <v>22</v>
      </c>
      <c r="F3378" t="s">
        <v>22</v>
      </c>
      <c r="G3378" t="s">
        <v>23</v>
      </c>
      <c r="H3378" s="10">
        <v>15</v>
      </c>
      <c r="I3378" t="s">
        <v>24</v>
      </c>
      <c r="K3378" t="s">
        <v>801</v>
      </c>
    </row>
    <row r="3379" spans="1:11" x14ac:dyDescent="0.2">
      <c r="A3379" t="s">
        <v>108</v>
      </c>
      <c r="B3379" t="s">
        <v>648</v>
      </c>
      <c r="C3379" t="s">
        <v>50</v>
      </c>
      <c r="D3379" t="s">
        <v>50</v>
      </c>
      <c r="E3379" t="s">
        <v>22</v>
      </c>
      <c r="F3379" t="s">
        <v>22</v>
      </c>
      <c r="G3379" t="s">
        <v>23</v>
      </c>
      <c r="H3379" s="10">
        <v>9.75</v>
      </c>
      <c r="I3379" t="s">
        <v>24</v>
      </c>
      <c r="K3379" t="s">
        <v>801</v>
      </c>
    </row>
    <row r="3380" spans="1:11" x14ac:dyDescent="0.2">
      <c r="A3380" t="s">
        <v>109</v>
      </c>
      <c r="B3380" t="s">
        <v>648</v>
      </c>
      <c r="C3380" t="s">
        <v>17</v>
      </c>
      <c r="D3380" t="s">
        <v>17</v>
      </c>
      <c r="F3380" t="s">
        <v>1847</v>
      </c>
      <c r="H3380" s="10">
        <v>7.75</v>
      </c>
      <c r="K3380" t="s">
        <v>659</v>
      </c>
    </row>
    <row r="3381" spans="1:11" x14ac:dyDescent="0.2">
      <c r="A3381" t="s">
        <v>109</v>
      </c>
      <c r="B3381" t="s">
        <v>648</v>
      </c>
      <c r="C3381" t="s">
        <v>46</v>
      </c>
      <c r="D3381" t="s">
        <v>46</v>
      </c>
      <c r="F3381" t="s">
        <v>1848</v>
      </c>
      <c r="H3381" s="10">
        <v>2</v>
      </c>
      <c r="K3381" t="s">
        <v>802</v>
      </c>
    </row>
    <row r="3382" spans="1:11" x14ac:dyDescent="0.2">
      <c r="A3382" t="s">
        <v>109</v>
      </c>
      <c r="B3382" t="s">
        <v>648</v>
      </c>
      <c r="C3382" t="s">
        <v>20</v>
      </c>
      <c r="D3382" t="s">
        <v>20</v>
      </c>
      <c r="F3382" t="s">
        <v>1848</v>
      </c>
      <c r="H3382" s="10">
        <v>3</v>
      </c>
      <c r="K3382" t="s">
        <v>803</v>
      </c>
    </row>
    <row r="3383" spans="1:11" x14ac:dyDescent="0.2">
      <c r="A3383" t="s">
        <v>109</v>
      </c>
      <c r="B3383" t="s">
        <v>648</v>
      </c>
      <c r="C3383" t="s">
        <v>40</v>
      </c>
      <c r="D3383" t="s">
        <v>40</v>
      </c>
      <c r="F3383" t="s">
        <v>1848</v>
      </c>
      <c r="H3383" s="10">
        <v>6</v>
      </c>
      <c r="K3383" t="s">
        <v>800</v>
      </c>
    </row>
    <row r="3384" spans="1:11" x14ac:dyDescent="0.2">
      <c r="A3384" t="s">
        <v>109</v>
      </c>
      <c r="B3384" t="s">
        <v>648</v>
      </c>
      <c r="C3384" t="s">
        <v>25</v>
      </c>
      <c r="D3384" t="s">
        <v>25</v>
      </c>
      <c r="E3384" t="s">
        <v>22</v>
      </c>
      <c r="F3384" t="s">
        <v>22</v>
      </c>
      <c r="G3384" t="s">
        <v>23</v>
      </c>
      <c r="H3384" s="10">
        <v>12.25</v>
      </c>
      <c r="I3384" t="s">
        <v>24</v>
      </c>
      <c r="K3384" t="s">
        <v>796</v>
      </c>
    </row>
    <row r="3385" spans="1:11" x14ac:dyDescent="0.2">
      <c r="A3385" t="s">
        <v>14</v>
      </c>
      <c r="B3385" t="s">
        <v>804</v>
      </c>
      <c r="C3385" t="s">
        <v>46</v>
      </c>
      <c r="D3385" t="s">
        <v>46</v>
      </c>
      <c r="F3385" t="s">
        <v>1848</v>
      </c>
      <c r="H3385" s="10">
        <v>7.75</v>
      </c>
    </row>
    <row r="3386" spans="1:11" x14ac:dyDescent="0.2">
      <c r="A3386" t="s">
        <v>14</v>
      </c>
      <c r="B3386" t="s">
        <v>804</v>
      </c>
      <c r="C3386" t="s">
        <v>18</v>
      </c>
      <c r="D3386" t="s">
        <v>557</v>
      </c>
      <c r="F3386" t="s">
        <v>1848</v>
      </c>
      <c r="H3386" s="10">
        <v>1</v>
      </c>
    </row>
    <row r="3387" spans="1:11" x14ac:dyDescent="0.2">
      <c r="A3387" t="s">
        <v>14</v>
      </c>
      <c r="B3387" t="s">
        <v>804</v>
      </c>
      <c r="C3387" t="s">
        <v>118</v>
      </c>
      <c r="D3387" t="s">
        <v>118</v>
      </c>
      <c r="E3387" t="s">
        <v>119</v>
      </c>
      <c r="F3387" t="s">
        <v>1852</v>
      </c>
      <c r="G3387" t="s">
        <v>23</v>
      </c>
      <c r="H3387" s="10">
        <v>12.5</v>
      </c>
      <c r="I3387" t="s">
        <v>120</v>
      </c>
    </row>
    <row r="3388" spans="1:11" x14ac:dyDescent="0.2">
      <c r="A3388" t="s">
        <v>14</v>
      </c>
      <c r="B3388" t="s">
        <v>804</v>
      </c>
      <c r="C3388" t="s">
        <v>17</v>
      </c>
      <c r="D3388" t="s">
        <v>17</v>
      </c>
      <c r="F3388" t="s">
        <v>1847</v>
      </c>
      <c r="H3388" s="10">
        <v>7.75</v>
      </c>
    </row>
    <row r="3389" spans="1:11" x14ac:dyDescent="0.2">
      <c r="A3389" t="s">
        <v>14</v>
      </c>
      <c r="B3389" t="s">
        <v>804</v>
      </c>
      <c r="C3389" t="s">
        <v>112</v>
      </c>
      <c r="D3389" t="s">
        <v>112</v>
      </c>
      <c r="E3389" t="s">
        <v>113</v>
      </c>
      <c r="F3389" t="s">
        <v>1851</v>
      </c>
      <c r="G3389" t="s">
        <v>23</v>
      </c>
      <c r="H3389" s="10">
        <v>5.75</v>
      </c>
      <c r="I3389" t="s">
        <v>114</v>
      </c>
    </row>
    <row r="3390" spans="1:11" x14ac:dyDescent="0.2">
      <c r="A3390" t="s">
        <v>14</v>
      </c>
      <c r="B3390" t="s">
        <v>804</v>
      </c>
      <c r="C3390" t="s">
        <v>20</v>
      </c>
      <c r="D3390" t="s">
        <v>20</v>
      </c>
      <c r="F3390" t="s">
        <v>1848</v>
      </c>
      <c r="H3390" s="10">
        <v>3</v>
      </c>
    </row>
    <row r="3391" spans="1:11" x14ac:dyDescent="0.2">
      <c r="A3391" t="s">
        <v>14</v>
      </c>
      <c r="B3391" t="s">
        <v>804</v>
      </c>
      <c r="C3391" t="s">
        <v>329</v>
      </c>
      <c r="D3391" t="s">
        <v>329</v>
      </c>
      <c r="E3391" t="s">
        <v>119</v>
      </c>
      <c r="F3391" t="s">
        <v>1852</v>
      </c>
      <c r="G3391" t="s">
        <v>23</v>
      </c>
      <c r="H3391" s="10">
        <v>1</v>
      </c>
      <c r="I3391" t="s">
        <v>120</v>
      </c>
    </row>
    <row r="3392" spans="1:11" x14ac:dyDescent="0.2">
      <c r="A3392" t="s">
        <v>36</v>
      </c>
      <c r="B3392" t="s">
        <v>804</v>
      </c>
      <c r="C3392" t="s">
        <v>46</v>
      </c>
      <c r="D3392" t="s">
        <v>46</v>
      </c>
      <c r="F3392" t="s">
        <v>1848</v>
      </c>
      <c r="H3392" s="10">
        <v>3.75</v>
      </c>
      <c r="K3392" t="s">
        <v>375</v>
      </c>
    </row>
    <row r="3393" spans="1:11" x14ac:dyDescent="0.2">
      <c r="A3393" t="s">
        <v>36</v>
      </c>
      <c r="B3393" t="s">
        <v>804</v>
      </c>
      <c r="C3393" t="s">
        <v>46</v>
      </c>
      <c r="D3393" t="s">
        <v>46</v>
      </c>
      <c r="F3393" t="s">
        <v>1848</v>
      </c>
      <c r="H3393" s="10">
        <v>3</v>
      </c>
      <c r="K3393" t="s">
        <v>805</v>
      </c>
    </row>
    <row r="3394" spans="1:11" x14ac:dyDescent="0.2">
      <c r="A3394" t="s">
        <v>36</v>
      </c>
      <c r="B3394" t="s">
        <v>804</v>
      </c>
      <c r="C3394" t="s">
        <v>118</v>
      </c>
      <c r="D3394" t="s">
        <v>118</v>
      </c>
      <c r="E3394" t="s">
        <v>119</v>
      </c>
      <c r="F3394" t="s">
        <v>1852</v>
      </c>
      <c r="G3394" t="s">
        <v>23</v>
      </c>
      <c r="H3394" s="10">
        <v>20.5</v>
      </c>
      <c r="I3394" t="s">
        <v>120</v>
      </c>
    </row>
    <row r="3395" spans="1:11" x14ac:dyDescent="0.2">
      <c r="A3395" t="s">
        <v>36</v>
      </c>
      <c r="B3395" t="s">
        <v>804</v>
      </c>
      <c r="C3395" t="s">
        <v>112</v>
      </c>
      <c r="D3395" t="s">
        <v>112</v>
      </c>
      <c r="E3395" t="s">
        <v>113</v>
      </c>
      <c r="F3395" t="s">
        <v>1851</v>
      </c>
      <c r="G3395" t="s">
        <v>23</v>
      </c>
      <c r="H3395" s="10">
        <v>5</v>
      </c>
      <c r="I3395" t="s">
        <v>114</v>
      </c>
    </row>
    <row r="3396" spans="1:11" x14ac:dyDescent="0.2">
      <c r="A3396" t="s">
        <v>36</v>
      </c>
      <c r="B3396" t="s">
        <v>804</v>
      </c>
      <c r="C3396" t="s">
        <v>20</v>
      </c>
      <c r="D3396" t="s">
        <v>20</v>
      </c>
      <c r="F3396" t="s">
        <v>1848</v>
      </c>
      <c r="H3396" s="10">
        <v>5</v>
      </c>
    </row>
    <row r="3397" spans="1:11" x14ac:dyDescent="0.2">
      <c r="A3397" t="s">
        <v>36</v>
      </c>
      <c r="B3397" t="s">
        <v>804</v>
      </c>
      <c r="C3397" t="s">
        <v>254</v>
      </c>
      <c r="D3397" t="s">
        <v>254</v>
      </c>
      <c r="E3397" t="s">
        <v>255</v>
      </c>
      <c r="F3397" t="s">
        <v>1850</v>
      </c>
      <c r="G3397" t="s">
        <v>145</v>
      </c>
      <c r="H3397" s="10">
        <v>1</v>
      </c>
      <c r="I3397" t="s">
        <v>24</v>
      </c>
    </row>
    <row r="3398" spans="1:11" x14ac:dyDescent="0.2">
      <c r="A3398" t="s">
        <v>36</v>
      </c>
      <c r="B3398" t="s">
        <v>804</v>
      </c>
      <c r="C3398" t="s">
        <v>215</v>
      </c>
      <c r="D3398" t="s">
        <v>215</v>
      </c>
      <c r="E3398" t="s">
        <v>216</v>
      </c>
      <c r="F3398" t="s">
        <v>1850</v>
      </c>
      <c r="G3398" t="s">
        <v>32</v>
      </c>
      <c r="H3398" s="10">
        <v>1.5</v>
      </c>
      <c r="I3398" t="s">
        <v>217</v>
      </c>
    </row>
    <row r="3399" spans="1:11" x14ac:dyDescent="0.2">
      <c r="A3399" t="s">
        <v>36</v>
      </c>
      <c r="B3399" t="s">
        <v>804</v>
      </c>
      <c r="C3399" t="s">
        <v>18</v>
      </c>
      <c r="D3399" t="s">
        <v>557</v>
      </c>
      <c r="F3399" t="s">
        <v>1848</v>
      </c>
      <c r="H3399" s="10">
        <v>0.5</v>
      </c>
    </row>
    <row r="3400" spans="1:11" x14ac:dyDescent="0.2">
      <c r="A3400" t="s">
        <v>37</v>
      </c>
      <c r="B3400" t="s">
        <v>804</v>
      </c>
      <c r="C3400" t="s">
        <v>46</v>
      </c>
      <c r="D3400" t="s">
        <v>46</v>
      </c>
      <c r="F3400" t="s">
        <v>1848</v>
      </c>
      <c r="H3400" s="10">
        <v>4</v>
      </c>
    </row>
    <row r="3401" spans="1:11" x14ac:dyDescent="0.2">
      <c r="A3401" t="s">
        <v>37</v>
      </c>
      <c r="B3401" t="s">
        <v>804</v>
      </c>
      <c r="C3401" t="s">
        <v>329</v>
      </c>
      <c r="D3401" t="s">
        <v>329</v>
      </c>
      <c r="E3401" t="s">
        <v>119</v>
      </c>
      <c r="F3401" t="s">
        <v>1852</v>
      </c>
      <c r="G3401" t="s">
        <v>23</v>
      </c>
      <c r="H3401" s="10">
        <v>1.75</v>
      </c>
      <c r="I3401" t="s">
        <v>120</v>
      </c>
    </row>
    <row r="3402" spans="1:11" x14ac:dyDescent="0.2">
      <c r="A3402" t="s">
        <v>37</v>
      </c>
      <c r="B3402" t="s">
        <v>804</v>
      </c>
      <c r="C3402" t="s">
        <v>118</v>
      </c>
      <c r="D3402" t="s">
        <v>118</v>
      </c>
      <c r="E3402" t="s">
        <v>119</v>
      </c>
      <c r="F3402" t="s">
        <v>1852</v>
      </c>
      <c r="G3402" t="s">
        <v>23</v>
      </c>
      <c r="H3402" s="10">
        <v>28.5</v>
      </c>
      <c r="I3402" t="s">
        <v>120</v>
      </c>
    </row>
    <row r="3403" spans="1:11" x14ac:dyDescent="0.2">
      <c r="A3403" t="s">
        <v>37</v>
      </c>
      <c r="B3403" t="s">
        <v>804</v>
      </c>
      <c r="C3403" t="s">
        <v>112</v>
      </c>
      <c r="D3403" t="s">
        <v>112</v>
      </c>
      <c r="E3403" t="s">
        <v>113</v>
      </c>
      <c r="F3403" t="s">
        <v>1851</v>
      </c>
      <c r="G3403" t="s">
        <v>23</v>
      </c>
      <c r="H3403" s="10">
        <v>1</v>
      </c>
      <c r="I3403" t="s">
        <v>114</v>
      </c>
    </row>
    <row r="3404" spans="1:11" x14ac:dyDescent="0.2">
      <c r="A3404" t="s">
        <v>37</v>
      </c>
      <c r="B3404" t="s">
        <v>804</v>
      </c>
      <c r="C3404" t="s">
        <v>20</v>
      </c>
      <c r="D3404" t="s">
        <v>20</v>
      </c>
      <c r="F3404" t="s">
        <v>1848</v>
      </c>
      <c r="H3404" s="10">
        <v>2.25</v>
      </c>
    </row>
    <row r="3405" spans="1:11" x14ac:dyDescent="0.2">
      <c r="A3405" t="s">
        <v>37</v>
      </c>
      <c r="B3405" t="s">
        <v>804</v>
      </c>
      <c r="C3405" t="s">
        <v>254</v>
      </c>
      <c r="D3405" t="s">
        <v>254</v>
      </c>
      <c r="E3405" t="s">
        <v>255</v>
      </c>
      <c r="F3405" t="s">
        <v>1850</v>
      </c>
      <c r="G3405" t="s">
        <v>145</v>
      </c>
      <c r="H3405" s="10">
        <v>1.5</v>
      </c>
      <c r="I3405" t="s">
        <v>24</v>
      </c>
    </row>
    <row r="3406" spans="1:11" x14ac:dyDescent="0.2">
      <c r="A3406" t="s">
        <v>37</v>
      </c>
      <c r="B3406" t="s">
        <v>804</v>
      </c>
      <c r="C3406" t="s">
        <v>18</v>
      </c>
      <c r="D3406" t="s">
        <v>557</v>
      </c>
      <c r="F3406" t="s">
        <v>1848</v>
      </c>
      <c r="H3406" s="10">
        <v>0.5</v>
      </c>
    </row>
    <row r="3407" spans="1:11" x14ac:dyDescent="0.2">
      <c r="A3407" t="s">
        <v>39</v>
      </c>
      <c r="B3407" t="s">
        <v>804</v>
      </c>
      <c r="C3407" t="s">
        <v>46</v>
      </c>
      <c r="D3407" t="s">
        <v>46</v>
      </c>
      <c r="F3407" t="s">
        <v>1848</v>
      </c>
      <c r="H3407" s="10">
        <v>7.75</v>
      </c>
    </row>
    <row r="3408" spans="1:11" x14ac:dyDescent="0.2">
      <c r="A3408" t="s">
        <v>39</v>
      </c>
      <c r="B3408" t="s">
        <v>804</v>
      </c>
      <c r="C3408" t="s">
        <v>17</v>
      </c>
      <c r="D3408" t="s">
        <v>17</v>
      </c>
      <c r="F3408" t="s">
        <v>1847</v>
      </c>
      <c r="H3408" s="10">
        <v>11.5</v>
      </c>
    </row>
    <row r="3409" spans="1:9" x14ac:dyDescent="0.2">
      <c r="A3409" t="s">
        <v>39</v>
      </c>
      <c r="B3409" t="s">
        <v>804</v>
      </c>
      <c r="C3409" t="s">
        <v>118</v>
      </c>
      <c r="D3409" t="s">
        <v>118</v>
      </c>
      <c r="E3409" t="s">
        <v>119</v>
      </c>
      <c r="F3409" t="s">
        <v>1852</v>
      </c>
      <c r="G3409" t="s">
        <v>23</v>
      </c>
      <c r="H3409" s="10">
        <v>14.5</v>
      </c>
      <c r="I3409" t="s">
        <v>120</v>
      </c>
    </row>
    <row r="3410" spans="1:9" x14ac:dyDescent="0.2">
      <c r="A3410" t="s">
        <v>39</v>
      </c>
      <c r="B3410" t="s">
        <v>804</v>
      </c>
      <c r="C3410" t="s">
        <v>20</v>
      </c>
      <c r="D3410" t="s">
        <v>20</v>
      </c>
      <c r="F3410" t="s">
        <v>1848</v>
      </c>
      <c r="H3410" s="10">
        <v>3</v>
      </c>
    </row>
    <row r="3411" spans="1:9" x14ac:dyDescent="0.2">
      <c r="A3411" t="s">
        <v>39</v>
      </c>
      <c r="B3411" t="s">
        <v>804</v>
      </c>
      <c r="C3411" t="s">
        <v>112</v>
      </c>
      <c r="D3411" t="s">
        <v>112</v>
      </c>
      <c r="E3411" t="s">
        <v>113</v>
      </c>
      <c r="F3411" t="s">
        <v>1851</v>
      </c>
      <c r="G3411" t="s">
        <v>23</v>
      </c>
      <c r="H3411" s="10">
        <v>2</v>
      </c>
      <c r="I3411" t="s">
        <v>114</v>
      </c>
    </row>
    <row r="3412" spans="1:9" x14ac:dyDescent="0.2">
      <c r="A3412" t="s">
        <v>39</v>
      </c>
      <c r="B3412" t="s">
        <v>804</v>
      </c>
      <c r="C3412" t="s">
        <v>18</v>
      </c>
      <c r="D3412" t="s">
        <v>557</v>
      </c>
      <c r="F3412" t="s">
        <v>1848</v>
      </c>
      <c r="H3412" s="10">
        <v>0.5</v>
      </c>
    </row>
    <row r="3413" spans="1:9" x14ac:dyDescent="0.2">
      <c r="A3413" t="s">
        <v>44</v>
      </c>
      <c r="B3413" t="s">
        <v>804</v>
      </c>
      <c r="C3413" t="s">
        <v>46</v>
      </c>
      <c r="D3413" t="s">
        <v>46</v>
      </c>
      <c r="F3413" t="s">
        <v>1848</v>
      </c>
      <c r="H3413" s="10">
        <v>4.75</v>
      </c>
    </row>
    <row r="3414" spans="1:9" x14ac:dyDescent="0.2">
      <c r="A3414" t="s">
        <v>44</v>
      </c>
      <c r="B3414" t="s">
        <v>804</v>
      </c>
      <c r="C3414" t="s">
        <v>17</v>
      </c>
      <c r="D3414" t="s">
        <v>17</v>
      </c>
      <c r="F3414" t="s">
        <v>1847</v>
      </c>
      <c r="H3414" s="10">
        <v>3.75</v>
      </c>
    </row>
    <row r="3415" spans="1:9" x14ac:dyDescent="0.2">
      <c r="A3415" t="s">
        <v>44</v>
      </c>
      <c r="B3415" t="s">
        <v>804</v>
      </c>
      <c r="C3415" t="s">
        <v>118</v>
      </c>
      <c r="D3415" t="s">
        <v>118</v>
      </c>
      <c r="E3415" t="s">
        <v>119</v>
      </c>
      <c r="F3415" t="s">
        <v>1852</v>
      </c>
      <c r="G3415" t="s">
        <v>23</v>
      </c>
      <c r="H3415" s="10">
        <v>24.75</v>
      </c>
      <c r="I3415" t="s">
        <v>120</v>
      </c>
    </row>
    <row r="3416" spans="1:9" x14ac:dyDescent="0.2">
      <c r="A3416" t="s">
        <v>44</v>
      </c>
      <c r="B3416" t="s">
        <v>804</v>
      </c>
      <c r="C3416" t="s">
        <v>20</v>
      </c>
      <c r="D3416" t="s">
        <v>20</v>
      </c>
      <c r="F3416" t="s">
        <v>1848</v>
      </c>
      <c r="H3416" s="10">
        <v>4</v>
      </c>
    </row>
    <row r="3417" spans="1:9" x14ac:dyDescent="0.2">
      <c r="A3417" t="s">
        <v>44</v>
      </c>
      <c r="B3417" t="s">
        <v>804</v>
      </c>
      <c r="C3417" t="s">
        <v>329</v>
      </c>
      <c r="D3417" t="s">
        <v>329</v>
      </c>
      <c r="E3417" t="s">
        <v>119</v>
      </c>
      <c r="F3417" t="s">
        <v>1852</v>
      </c>
      <c r="G3417" t="s">
        <v>23</v>
      </c>
      <c r="H3417" s="10">
        <v>2.5</v>
      </c>
      <c r="I3417" t="s">
        <v>120</v>
      </c>
    </row>
    <row r="3418" spans="1:9" x14ac:dyDescent="0.2">
      <c r="A3418" t="s">
        <v>44</v>
      </c>
      <c r="B3418" t="s">
        <v>804</v>
      </c>
      <c r="C3418" t="s">
        <v>18</v>
      </c>
      <c r="D3418" t="s">
        <v>557</v>
      </c>
      <c r="F3418" t="s">
        <v>1848</v>
      </c>
      <c r="H3418" s="10">
        <v>0.5</v>
      </c>
    </row>
    <row r="3419" spans="1:9" x14ac:dyDescent="0.2">
      <c r="A3419" t="s">
        <v>44</v>
      </c>
      <c r="B3419" t="s">
        <v>804</v>
      </c>
      <c r="C3419" t="s">
        <v>112</v>
      </c>
      <c r="D3419" t="s">
        <v>112</v>
      </c>
      <c r="E3419" t="s">
        <v>113</v>
      </c>
      <c r="F3419" t="s">
        <v>1851</v>
      </c>
      <c r="G3419" t="s">
        <v>23</v>
      </c>
      <c r="H3419" s="10">
        <v>0.5</v>
      </c>
      <c r="I3419" t="s">
        <v>114</v>
      </c>
    </row>
    <row r="3420" spans="1:9" x14ac:dyDescent="0.2">
      <c r="A3420" t="s">
        <v>47</v>
      </c>
      <c r="B3420" t="s">
        <v>804</v>
      </c>
      <c r="C3420" t="s">
        <v>18</v>
      </c>
      <c r="D3420" t="s">
        <v>557</v>
      </c>
      <c r="F3420" t="s">
        <v>1848</v>
      </c>
      <c r="H3420" s="10">
        <v>1</v>
      </c>
    </row>
    <row r="3421" spans="1:9" x14ac:dyDescent="0.2">
      <c r="A3421" t="s">
        <v>47</v>
      </c>
      <c r="B3421" t="s">
        <v>804</v>
      </c>
      <c r="C3421" t="s">
        <v>38</v>
      </c>
      <c r="D3421" t="s">
        <v>38</v>
      </c>
      <c r="E3421" t="s">
        <v>22</v>
      </c>
      <c r="F3421" t="s">
        <v>22</v>
      </c>
      <c r="G3421" t="s">
        <v>23</v>
      </c>
      <c r="H3421" s="10">
        <v>1.25</v>
      </c>
      <c r="I3421" t="s">
        <v>24</v>
      </c>
    </row>
    <row r="3422" spans="1:9" x14ac:dyDescent="0.2">
      <c r="A3422" t="s">
        <v>47</v>
      </c>
      <c r="B3422" t="s">
        <v>804</v>
      </c>
      <c r="C3422" t="s">
        <v>118</v>
      </c>
      <c r="D3422" t="s">
        <v>118</v>
      </c>
      <c r="E3422" t="s">
        <v>119</v>
      </c>
      <c r="F3422" t="s">
        <v>1852</v>
      </c>
      <c r="G3422" t="s">
        <v>23</v>
      </c>
      <c r="H3422" s="10">
        <v>24.75</v>
      </c>
      <c r="I3422" t="s">
        <v>120</v>
      </c>
    </row>
    <row r="3423" spans="1:9" x14ac:dyDescent="0.2">
      <c r="A3423" t="s">
        <v>47</v>
      </c>
      <c r="B3423" t="s">
        <v>804</v>
      </c>
      <c r="C3423" t="s">
        <v>112</v>
      </c>
      <c r="D3423" t="s">
        <v>112</v>
      </c>
      <c r="E3423" t="s">
        <v>113</v>
      </c>
      <c r="F3423" t="s">
        <v>1851</v>
      </c>
      <c r="G3423" t="s">
        <v>23</v>
      </c>
      <c r="H3423" s="10">
        <v>7.5</v>
      </c>
      <c r="I3423" t="s">
        <v>114</v>
      </c>
    </row>
    <row r="3424" spans="1:9" x14ac:dyDescent="0.2">
      <c r="A3424" t="s">
        <v>47</v>
      </c>
      <c r="B3424" t="s">
        <v>804</v>
      </c>
      <c r="C3424" t="s">
        <v>329</v>
      </c>
      <c r="D3424" t="s">
        <v>329</v>
      </c>
      <c r="E3424" t="s">
        <v>119</v>
      </c>
      <c r="F3424" t="s">
        <v>1852</v>
      </c>
      <c r="G3424" t="s">
        <v>23</v>
      </c>
      <c r="H3424" s="10">
        <v>4.5</v>
      </c>
      <c r="I3424" t="s">
        <v>120</v>
      </c>
    </row>
    <row r="3425" spans="1:11" x14ac:dyDescent="0.2">
      <c r="A3425" t="s">
        <v>47</v>
      </c>
      <c r="B3425" t="s">
        <v>804</v>
      </c>
      <c r="C3425" t="s">
        <v>20</v>
      </c>
      <c r="D3425" t="s">
        <v>20</v>
      </c>
      <c r="F3425" t="s">
        <v>1848</v>
      </c>
      <c r="H3425" s="10">
        <v>0.75</v>
      </c>
    </row>
    <row r="3426" spans="1:11" x14ac:dyDescent="0.2">
      <c r="A3426" t="s">
        <v>48</v>
      </c>
      <c r="B3426" t="s">
        <v>804</v>
      </c>
      <c r="C3426" t="s">
        <v>118</v>
      </c>
      <c r="D3426" t="s">
        <v>118</v>
      </c>
      <c r="E3426" t="s">
        <v>119</v>
      </c>
      <c r="F3426" t="s">
        <v>1852</v>
      </c>
      <c r="G3426" t="s">
        <v>23</v>
      </c>
      <c r="H3426" s="10">
        <v>29</v>
      </c>
      <c r="I3426" t="s">
        <v>120</v>
      </c>
    </row>
    <row r="3427" spans="1:11" x14ac:dyDescent="0.2">
      <c r="A3427" t="s">
        <v>48</v>
      </c>
      <c r="B3427" t="s">
        <v>804</v>
      </c>
      <c r="C3427" t="s">
        <v>329</v>
      </c>
      <c r="D3427" t="s">
        <v>329</v>
      </c>
      <c r="E3427" t="s">
        <v>119</v>
      </c>
      <c r="F3427" t="s">
        <v>1852</v>
      </c>
      <c r="G3427" t="s">
        <v>23</v>
      </c>
      <c r="H3427" s="10">
        <v>2.25</v>
      </c>
      <c r="I3427" t="s">
        <v>120</v>
      </c>
    </row>
    <row r="3428" spans="1:11" x14ac:dyDescent="0.2">
      <c r="A3428" t="s">
        <v>48</v>
      </c>
      <c r="B3428" t="s">
        <v>804</v>
      </c>
      <c r="C3428" t="s">
        <v>65</v>
      </c>
      <c r="D3428" t="s">
        <v>65</v>
      </c>
      <c r="E3428" t="s">
        <v>66</v>
      </c>
      <c r="F3428" t="s">
        <v>66</v>
      </c>
      <c r="G3428" t="s">
        <v>23</v>
      </c>
      <c r="H3428" s="10">
        <v>1</v>
      </c>
      <c r="I3428" t="s">
        <v>24</v>
      </c>
    </row>
    <row r="3429" spans="1:11" x14ac:dyDescent="0.2">
      <c r="A3429" t="s">
        <v>48</v>
      </c>
      <c r="B3429" t="s">
        <v>804</v>
      </c>
      <c r="C3429" t="s">
        <v>112</v>
      </c>
      <c r="D3429" t="s">
        <v>112</v>
      </c>
      <c r="E3429" t="s">
        <v>113</v>
      </c>
      <c r="F3429" t="s">
        <v>1851</v>
      </c>
      <c r="G3429" t="s">
        <v>23</v>
      </c>
      <c r="H3429" s="10">
        <v>7.5</v>
      </c>
      <c r="I3429" t="s">
        <v>114</v>
      </c>
    </row>
    <row r="3430" spans="1:11" x14ac:dyDescent="0.2">
      <c r="A3430" t="s">
        <v>49</v>
      </c>
      <c r="B3430" t="s">
        <v>804</v>
      </c>
      <c r="C3430" t="s">
        <v>118</v>
      </c>
      <c r="D3430" t="s">
        <v>118</v>
      </c>
      <c r="E3430" t="s">
        <v>119</v>
      </c>
      <c r="F3430" t="s">
        <v>1852</v>
      </c>
      <c r="G3430" t="s">
        <v>23</v>
      </c>
      <c r="H3430" s="10">
        <v>22</v>
      </c>
      <c r="I3430" t="s">
        <v>120</v>
      </c>
    </row>
    <row r="3431" spans="1:11" x14ac:dyDescent="0.2">
      <c r="A3431" t="s">
        <v>49</v>
      </c>
      <c r="B3431" t="s">
        <v>804</v>
      </c>
      <c r="C3431" t="s">
        <v>20</v>
      </c>
      <c r="D3431" t="s">
        <v>20</v>
      </c>
      <c r="F3431" t="s">
        <v>1848</v>
      </c>
      <c r="H3431" s="10">
        <v>5.5</v>
      </c>
    </row>
    <row r="3432" spans="1:11" x14ac:dyDescent="0.2">
      <c r="A3432" t="s">
        <v>49</v>
      </c>
      <c r="B3432" t="s">
        <v>804</v>
      </c>
      <c r="C3432" t="s">
        <v>329</v>
      </c>
      <c r="D3432" t="s">
        <v>329</v>
      </c>
      <c r="E3432" t="s">
        <v>119</v>
      </c>
      <c r="F3432" t="s">
        <v>1852</v>
      </c>
      <c r="G3432" t="s">
        <v>23</v>
      </c>
      <c r="H3432" s="10">
        <v>1</v>
      </c>
      <c r="I3432" t="s">
        <v>120</v>
      </c>
    </row>
    <row r="3433" spans="1:11" x14ac:dyDescent="0.2">
      <c r="A3433" t="s">
        <v>49</v>
      </c>
      <c r="B3433" t="s">
        <v>804</v>
      </c>
      <c r="C3433" t="s">
        <v>46</v>
      </c>
      <c r="D3433" t="s">
        <v>46</v>
      </c>
      <c r="F3433" t="s">
        <v>1848</v>
      </c>
      <c r="H3433" s="10">
        <v>3.75</v>
      </c>
    </row>
    <row r="3434" spans="1:11" x14ac:dyDescent="0.2">
      <c r="A3434" t="s">
        <v>49</v>
      </c>
      <c r="B3434" t="s">
        <v>804</v>
      </c>
      <c r="C3434" t="s">
        <v>112</v>
      </c>
      <c r="D3434" t="s">
        <v>112</v>
      </c>
      <c r="E3434" t="s">
        <v>113</v>
      </c>
      <c r="F3434" t="s">
        <v>1851</v>
      </c>
      <c r="G3434" t="s">
        <v>23</v>
      </c>
      <c r="H3434" s="10">
        <v>6.5</v>
      </c>
      <c r="I3434" t="s">
        <v>114</v>
      </c>
    </row>
    <row r="3435" spans="1:11" x14ac:dyDescent="0.2">
      <c r="A3435" t="s">
        <v>49</v>
      </c>
      <c r="B3435" t="s">
        <v>804</v>
      </c>
      <c r="C3435" t="s">
        <v>18</v>
      </c>
      <c r="D3435" t="s">
        <v>557</v>
      </c>
      <c r="F3435" t="s">
        <v>1848</v>
      </c>
      <c r="H3435" s="10">
        <v>0.75</v>
      </c>
    </row>
    <row r="3436" spans="1:11" x14ac:dyDescent="0.2">
      <c r="A3436" t="s">
        <v>51</v>
      </c>
      <c r="B3436" t="s">
        <v>804</v>
      </c>
      <c r="C3436" t="s">
        <v>118</v>
      </c>
      <c r="D3436" t="s">
        <v>118</v>
      </c>
      <c r="E3436" t="s">
        <v>119</v>
      </c>
      <c r="F3436" t="s">
        <v>1852</v>
      </c>
      <c r="G3436" t="s">
        <v>23</v>
      </c>
      <c r="H3436" s="10">
        <v>17.25</v>
      </c>
      <c r="I3436" t="s">
        <v>120</v>
      </c>
    </row>
    <row r="3437" spans="1:11" x14ac:dyDescent="0.2">
      <c r="A3437" t="s">
        <v>51</v>
      </c>
      <c r="B3437" t="s">
        <v>804</v>
      </c>
      <c r="C3437" t="s">
        <v>20</v>
      </c>
      <c r="D3437" t="s">
        <v>20</v>
      </c>
      <c r="F3437" t="s">
        <v>1848</v>
      </c>
      <c r="H3437" s="10">
        <v>3</v>
      </c>
    </row>
    <row r="3438" spans="1:11" x14ac:dyDescent="0.2">
      <c r="A3438" t="s">
        <v>51</v>
      </c>
      <c r="B3438" t="s">
        <v>804</v>
      </c>
      <c r="C3438" t="s">
        <v>329</v>
      </c>
      <c r="D3438" t="s">
        <v>329</v>
      </c>
      <c r="E3438" t="s">
        <v>119</v>
      </c>
      <c r="F3438" t="s">
        <v>1852</v>
      </c>
      <c r="G3438" t="s">
        <v>23</v>
      </c>
      <c r="H3438" s="10">
        <v>4.5</v>
      </c>
      <c r="I3438" t="s">
        <v>120</v>
      </c>
    </row>
    <row r="3439" spans="1:11" x14ac:dyDescent="0.2">
      <c r="A3439" t="s">
        <v>51</v>
      </c>
      <c r="B3439" t="s">
        <v>804</v>
      </c>
      <c r="C3439" t="s">
        <v>46</v>
      </c>
      <c r="D3439" t="s">
        <v>46</v>
      </c>
      <c r="F3439" t="s">
        <v>1848</v>
      </c>
      <c r="H3439" s="10">
        <v>9</v>
      </c>
      <c r="K3439" t="s">
        <v>806</v>
      </c>
    </row>
    <row r="3440" spans="1:11" x14ac:dyDescent="0.2">
      <c r="A3440" t="s">
        <v>51</v>
      </c>
      <c r="B3440" t="s">
        <v>804</v>
      </c>
      <c r="C3440" t="s">
        <v>112</v>
      </c>
      <c r="D3440" t="s">
        <v>112</v>
      </c>
      <c r="E3440" t="s">
        <v>113</v>
      </c>
      <c r="F3440" t="s">
        <v>1851</v>
      </c>
      <c r="G3440" t="s">
        <v>23</v>
      </c>
      <c r="H3440" s="10">
        <v>5</v>
      </c>
      <c r="I3440" t="s">
        <v>114</v>
      </c>
    </row>
    <row r="3441" spans="1:11" x14ac:dyDescent="0.2">
      <c r="A3441" t="s">
        <v>51</v>
      </c>
      <c r="B3441" t="s">
        <v>804</v>
      </c>
      <c r="C3441" t="s">
        <v>18</v>
      </c>
      <c r="D3441" t="s">
        <v>557</v>
      </c>
      <c r="F3441" t="s">
        <v>1848</v>
      </c>
      <c r="H3441" s="10">
        <v>0.75</v>
      </c>
    </row>
    <row r="3442" spans="1:11" x14ac:dyDescent="0.2">
      <c r="A3442" t="s">
        <v>55</v>
      </c>
      <c r="B3442" t="s">
        <v>804</v>
      </c>
      <c r="C3442" t="s">
        <v>118</v>
      </c>
      <c r="D3442" t="s">
        <v>118</v>
      </c>
      <c r="E3442" t="s">
        <v>119</v>
      </c>
      <c r="F3442" t="s">
        <v>1852</v>
      </c>
      <c r="G3442" t="s">
        <v>23</v>
      </c>
      <c r="H3442" s="10">
        <v>24</v>
      </c>
      <c r="I3442" t="s">
        <v>120</v>
      </c>
    </row>
    <row r="3443" spans="1:11" x14ac:dyDescent="0.2">
      <c r="A3443" t="s">
        <v>55</v>
      </c>
      <c r="B3443" t="s">
        <v>804</v>
      </c>
      <c r="C3443" t="s">
        <v>20</v>
      </c>
      <c r="D3443" t="s">
        <v>20</v>
      </c>
      <c r="F3443" t="s">
        <v>1848</v>
      </c>
      <c r="H3443" s="10">
        <v>2.5</v>
      </c>
    </row>
    <row r="3444" spans="1:11" x14ac:dyDescent="0.2">
      <c r="A3444" t="s">
        <v>55</v>
      </c>
      <c r="B3444" t="s">
        <v>804</v>
      </c>
      <c r="C3444" t="s">
        <v>329</v>
      </c>
      <c r="D3444" t="s">
        <v>329</v>
      </c>
      <c r="E3444" t="s">
        <v>119</v>
      </c>
      <c r="F3444" t="s">
        <v>1852</v>
      </c>
      <c r="G3444" t="s">
        <v>23</v>
      </c>
      <c r="H3444" s="10">
        <v>4</v>
      </c>
      <c r="I3444" t="s">
        <v>120</v>
      </c>
    </row>
    <row r="3445" spans="1:11" x14ac:dyDescent="0.2">
      <c r="A3445" t="s">
        <v>55</v>
      </c>
      <c r="B3445" t="s">
        <v>804</v>
      </c>
      <c r="C3445" t="s">
        <v>112</v>
      </c>
      <c r="D3445" t="s">
        <v>112</v>
      </c>
      <c r="E3445" t="s">
        <v>113</v>
      </c>
      <c r="F3445" t="s">
        <v>1851</v>
      </c>
      <c r="G3445" t="s">
        <v>23</v>
      </c>
      <c r="H3445" s="10">
        <v>11.25</v>
      </c>
      <c r="I3445" t="s">
        <v>114</v>
      </c>
    </row>
    <row r="3446" spans="1:11" x14ac:dyDescent="0.2">
      <c r="A3446" t="s">
        <v>55</v>
      </c>
      <c r="B3446" t="s">
        <v>804</v>
      </c>
      <c r="C3446" t="s">
        <v>159</v>
      </c>
      <c r="D3446" t="s">
        <v>159</v>
      </c>
      <c r="E3446" t="s">
        <v>119</v>
      </c>
      <c r="F3446" t="s">
        <v>1852</v>
      </c>
      <c r="G3446" t="s">
        <v>23</v>
      </c>
      <c r="H3446" s="10">
        <v>1</v>
      </c>
      <c r="I3446" t="s">
        <v>120</v>
      </c>
    </row>
    <row r="3447" spans="1:11" x14ac:dyDescent="0.2">
      <c r="A3447" t="s">
        <v>56</v>
      </c>
      <c r="B3447" t="s">
        <v>804</v>
      </c>
      <c r="C3447" t="s">
        <v>118</v>
      </c>
      <c r="D3447" t="s">
        <v>118</v>
      </c>
      <c r="E3447" t="s">
        <v>119</v>
      </c>
      <c r="F3447" t="s">
        <v>1852</v>
      </c>
      <c r="G3447" t="s">
        <v>23</v>
      </c>
      <c r="H3447" s="10">
        <v>14.5</v>
      </c>
      <c r="I3447" t="s">
        <v>120</v>
      </c>
    </row>
    <row r="3448" spans="1:11" x14ac:dyDescent="0.2">
      <c r="A3448" t="s">
        <v>56</v>
      </c>
      <c r="B3448" t="s">
        <v>804</v>
      </c>
      <c r="C3448" t="s">
        <v>20</v>
      </c>
      <c r="D3448" t="s">
        <v>20</v>
      </c>
      <c r="F3448" t="s">
        <v>1848</v>
      </c>
      <c r="H3448" s="10">
        <v>3</v>
      </c>
    </row>
    <row r="3449" spans="1:11" x14ac:dyDescent="0.2">
      <c r="A3449" t="s">
        <v>56</v>
      </c>
      <c r="B3449" t="s">
        <v>804</v>
      </c>
      <c r="C3449" t="s">
        <v>329</v>
      </c>
      <c r="D3449" t="s">
        <v>329</v>
      </c>
      <c r="E3449" t="s">
        <v>119</v>
      </c>
      <c r="F3449" t="s">
        <v>1852</v>
      </c>
      <c r="G3449" t="s">
        <v>23</v>
      </c>
      <c r="H3449" s="10">
        <v>4.5</v>
      </c>
      <c r="I3449" t="s">
        <v>120</v>
      </c>
    </row>
    <row r="3450" spans="1:11" x14ac:dyDescent="0.2">
      <c r="A3450" t="s">
        <v>56</v>
      </c>
      <c r="B3450" t="s">
        <v>804</v>
      </c>
      <c r="C3450" t="s">
        <v>46</v>
      </c>
      <c r="D3450" t="s">
        <v>46</v>
      </c>
      <c r="F3450" t="s">
        <v>1848</v>
      </c>
      <c r="H3450" s="10">
        <v>10.75</v>
      </c>
      <c r="K3450" t="s">
        <v>806</v>
      </c>
    </row>
    <row r="3451" spans="1:11" x14ac:dyDescent="0.2">
      <c r="A3451" t="s">
        <v>56</v>
      </c>
      <c r="B3451" t="s">
        <v>804</v>
      </c>
      <c r="C3451" t="s">
        <v>112</v>
      </c>
      <c r="D3451" t="s">
        <v>112</v>
      </c>
      <c r="E3451" t="s">
        <v>113</v>
      </c>
      <c r="F3451" t="s">
        <v>1851</v>
      </c>
      <c r="G3451" t="s">
        <v>23</v>
      </c>
      <c r="H3451" s="10">
        <v>6</v>
      </c>
      <c r="I3451" t="s">
        <v>114</v>
      </c>
    </row>
    <row r="3452" spans="1:11" x14ac:dyDescent="0.2">
      <c r="A3452" t="s">
        <v>56</v>
      </c>
      <c r="B3452" t="s">
        <v>804</v>
      </c>
      <c r="C3452" t="s">
        <v>18</v>
      </c>
      <c r="D3452" t="s">
        <v>557</v>
      </c>
      <c r="F3452" t="s">
        <v>1848</v>
      </c>
      <c r="H3452" s="10">
        <v>0.75</v>
      </c>
    </row>
    <row r="3453" spans="1:11" x14ac:dyDescent="0.2">
      <c r="A3453" t="s">
        <v>60</v>
      </c>
      <c r="B3453" t="s">
        <v>804</v>
      </c>
      <c r="C3453" t="s">
        <v>118</v>
      </c>
      <c r="D3453" t="s">
        <v>118</v>
      </c>
      <c r="E3453" t="s">
        <v>119</v>
      </c>
      <c r="F3453" t="s">
        <v>1852</v>
      </c>
      <c r="G3453" t="s">
        <v>23</v>
      </c>
      <c r="H3453" s="10">
        <v>18.25</v>
      </c>
      <c r="I3453" t="s">
        <v>120</v>
      </c>
    </row>
    <row r="3454" spans="1:11" x14ac:dyDescent="0.2">
      <c r="A3454" t="s">
        <v>60</v>
      </c>
      <c r="B3454" t="s">
        <v>804</v>
      </c>
      <c r="C3454" t="s">
        <v>17</v>
      </c>
      <c r="D3454" t="s">
        <v>17</v>
      </c>
      <c r="F3454" t="s">
        <v>1847</v>
      </c>
      <c r="H3454" s="10">
        <v>7.75</v>
      </c>
    </row>
    <row r="3455" spans="1:11" x14ac:dyDescent="0.2">
      <c r="A3455" t="s">
        <v>60</v>
      </c>
      <c r="B3455" t="s">
        <v>804</v>
      </c>
      <c r="C3455" t="s">
        <v>329</v>
      </c>
      <c r="D3455" t="s">
        <v>329</v>
      </c>
      <c r="E3455" t="s">
        <v>119</v>
      </c>
      <c r="F3455" t="s">
        <v>1852</v>
      </c>
      <c r="G3455" t="s">
        <v>23</v>
      </c>
      <c r="H3455" s="10">
        <v>0.5</v>
      </c>
      <c r="I3455" t="s">
        <v>120</v>
      </c>
    </row>
    <row r="3456" spans="1:11" x14ac:dyDescent="0.2">
      <c r="A3456" t="s">
        <v>60</v>
      </c>
      <c r="B3456" t="s">
        <v>804</v>
      </c>
      <c r="C3456" t="s">
        <v>46</v>
      </c>
      <c r="D3456" t="s">
        <v>46</v>
      </c>
      <c r="F3456" t="s">
        <v>1848</v>
      </c>
      <c r="H3456" s="10">
        <v>3.5</v>
      </c>
      <c r="K3456" t="s">
        <v>806</v>
      </c>
    </row>
    <row r="3457" spans="1:11" x14ac:dyDescent="0.2">
      <c r="A3457" t="s">
        <v>60</v>
      </c>
      <c r="B3457" t="s">
        <v>804</v>
      </c>
      <c r="C3457" t="s">
        <v>112</v>
      </c>
      <c r="D3457" t="s">
        <v>112</v>
      </c>
      <c r="E3457" t="s">
        <v>113</v>
      </c>
      <c r="F3457" t="s">
        <v>1851</v>
      </c>
      <c r="G3457" t="s">
        <v>23</v>
      </c>
      <c r="H3457" s="10">
        <v>5</v>
      </c>
      <c r="I3457" t="s">
        <v>114</v>
      </c>
    </row>
    <row r="3458" spans="1:11" x14ac:dyDescent="0.2">
      <c r="A3458" t="s">
        <v>60</v>
      </c>
      <c r="B3458" t="s">
        <v>804</v>
      </c>
      <c r="C3458" t="s">
        <v>18</v>
      </c>
      <c r="D3458" t="s">
        <v>557</v>
      </c>
      <c r="F3458" t="s">
        <v>1848</v>
      </c>
      <c r="H3458" s="10">
        <v>0.5</v>
      </c>
    </row>
    <row r="3459" spans="1:11" x14ac:dyDescent="0.2">
      <c r="A3459" t="s">
        <v>60</v>
      </c>
      <c r="B3459" t="s">
        <v>804</v>
      </c>
      <c r="C3459" t="s">
        <v>254</v>
      </c>
      <c r="D3459" t="s">
        <v>254</v>
      </c>
      <c r="E3459" t="s">
        <v>255</v>
      </c>
      <c r="F3459" t="s">
        <v>1850</v>
      </c>
      <c r="G3459" t="s">
        <v>145</v>
      </c>
      <c r="H3459" s="10">
        <v>3.5</v>
      </c>
      <c r="I3459" t="s">
        <v>24</v>
      </c>
    </row>
    <row r="3460" spans="1:11" x14ac:dyDescent="0.2">
      <c r="A3460" t="s">
        <v>60</v>
      </c>
      <c r="B3460" t="s">
        <v>804</v>
      </c>
      <c r="C3460" t="s">
        <v>65</v>
      </c>
      <c r="D3460" t="s">
        <v>65</v>
      </c>
      <c r="E3460" t="s">
        <v>66</v>
      </c>
      <c r="F3460" t="s">
        <v>66</v>
      </c>
      <c r="G3460" t="s">
        <v>23</v>
      </c>
      <c r="H3460" s="10">
        <v>1</v>
      </c>
      <c r="I3460" t="s">
        <v>24</v>
      </c>
    </row>
    <row r="3461" spans="1:11" x14ac:dyDescent="0.2">
      <c r="A3461" t="s">
        <v>67</v>
      </c>
      <c r="B3461" t="s">
        <v>804</v>
      </c>
      <c r="C3461" t="s">
        <v>118</v>
      </c>
      <c r="D3461" t="s">
        <v>118</v>
      </c>
      <c r="E3461" t="s">
        <v>119</v>
      </c>
      <c r="F3461" t="s">
        <v>1852</v>
      </c>
      <c r="G3461" t="s">
        <v>23</v>
      </c>
      <c r="H3461" s="10">
        <v>22</v>
      </c>
      <c r="I3461" t="s">
        <v>120</v>
      </c>
    </row>
    <row r="3462" spans="1:11" x14ac:dyDescent="0.2">
      <c r="A3462" t="s">
        <v>67</v>
      </c>
      <c r="B3462" t="s">
        <v>804</v>
      </c>
      <c r="C3462" t="s">
        <v>20</v>
      </c>
      <c r="D3462" t="s">
        <v>20</v>
      </c>
      <c r="F3462" t="s">
        <v>1848</v>
      </c>
      <c r="H3462" s="10">
        <v>4.5</v>
      </c>
    </row>
    <row r="3463" spans="1:11" x14ac:dyDescent="0.2">
      <c r="A3463" t="s">
        <v>67</v>
      </c>
      <c r="B3463" t="s">
        <v>804</v>
      </c>
      <c r="C3463" t="s">
        <v>329</v>
      </c>
      <c r="D3463" t="s">
        <v>329</v>
      </c>
      <c r="E3463" t="s">
        <v>119</v>
      </c>
      <c r="F3463" t="s">
        <v>1852</v>
      </c>
      <c r="G3463" t="s">
        <v>23</v>
      </c>
      <c r="H3463" s="10">
        <v>0.5</v>
      </c>
      <c r="I3463" t="s">
        <v>120</v>
      </c>
    </row>
    <row r="3464" spans="1:11" x14ac:dyDescent="0.2">
      <c r="A3464" t="s">
        <v>67</v>
      </c>
      <c r="B3464" t="s">
        <v>804</v>
      </c>
      <c r="C3464" t="s">
        <v>46</v>
      </c>
      <c r="D3464" t="s">
        <v>46</v>
      </c>
      <c r="F3464" t="s">
        <v>1848</v>
      </c>
      <c r="H3464" s="10">
        <v>7.75</v>
      </c>
      <c r="K3464" t="s">
        <v>806</v>
      </c>
    </row>
    <row r="3465" spans="1:11" x14ac:dyDescent="0.2">
      <c r="A3465" t="s">
        <v>67</v>
      </c>
      <c r="B3465" t="s">
        <v>804</v>
      </c>
      <c r="C3465" t="s">
        <v>112</v>
      </c>
      <c r="D3465" t="s">
        <v>112</v>
      </c>
      <c r="E3465" t="s">
        <v>113</v>
      </c>
      <c r="F3465" t="s">
        <v>1851</v>
      </c>
      <c r="G3465" t="s">
        <v>23</v>
      </c>
      <c r="H3465" s="10">
        <v>4.25</v>
      </c>
      <c r="I3465" t="s">
        <v>114</v>
      </c>
    </row>
    <row r="3466" spans="1:11" x14ac:dyDescent="0.2">
      <c r="A3466" t="s">
        <v>68</v>
      </c>
      <c r="B3466" t="s">
        <v>804</v>
      </c>
      <c r="C3466" t="s">
        <v>118</v>
      </c>
      <c r="D3466" t="s">
        <v>118</v>
      </c>
      <c r="E3466" t="s">
        <v>119</v>
      </c>
      <c r="F3466" t="s">
        <v>1852</v>
      </c>
      <c r="G3466" t="s">
        <v>23</v>
      </c>
      <c r="H3466" s="10">
        <v>22.5</v>
      </c>
      <c r="I3466" t="s">
        <v>120</v>
      </c>
    </row>
    <row r="3467" spans="1:11" x14ac:dyDescent="0.2">
      <c r="A3467" t="s">
        <v>68</v>
      </c>
      <c r="B3467" t="s">
        <v>804</v>
      </c>
      <c r="C3467" t="s">
        <v>20</v>
      </c>
      <c r="D3467" t="s">
        <v>20</v>
      </c>
      <c r="F3467" t="s">
        <v>1848</v>
      </c>
      <c r="H3467" s="10">
        <v>2</v>
      </c>
    </row>
    <row r="3468" spans="1:11" x14ac:dyDescent="0.2">
      <c r="A3468" t="s">
        <v>68</v>
      </c>
      <c r="B3468" t="s">
        <v>804</v>
      </c>
      <c r="C3468" t="s">
        <v>329</v>
      </c>
      <c r="D3468" t="s">
        <v>329</v>
      </c>
      <c r="E3468" t="s">
        <v>119</v>
      </c>
      <c r="F3468" t="s">
        <v>1852</v>
      </c>
      <c r="G3468" t="s">
        <v>23</v>
      </c>
      <c r="H3468" s="10">
        <v>0.5</v>
      </c>
      <c r="I3468" t="s">
        <v>120</v>
      </c>
    </row>
    <row r="3469" spans="1:11" x14ac:dyDescent="0.2">
      <c r="A3469" t="s">
        <v>68</v>
      </c>
      <c r="B3469" t="s">
        <v>804</v>
      </c>
      <c r="C3469" t="s">
        <v>46</v>
      </c>
      <c r="D3469" t="s">
        <v>46</v>
      </c>
      <c r="F3469" t="s">
        <v>1848</v>
      </c>
      <c r="H3469" s="10">
        <v>7</v>
      </c>
      <c r="K3469" t="s">
        <v>806</v>
      </c>
    </row>
    <row r="3470" spans="1:11" x14ac:dyDescent="0.2">
      <c r="A3470" t="s">
        <v>68</v>
      </c>
      <c r="B3470" t="s">
        <v>804</v>
      </c>
      <c r="C3470" t="s">
        <v>112</v>
      </c>
      <c r="D3470" t="s">
        <v>112</v>
      </c>
      <c r="E3470" t="s">
        <v>113</v>
      </c>
      <c r="F3470" t="s">
        <v>1851</v>
      </c>
      <c r="G3470" t="s">
        <v>23</v>
      </c>
      <c r="H3470" s="10">
        <v>7.5</v>
      </c>
      <c r="I3470" t="s">
        <v>114</v>
      </c>
    </row>
    <row r="3471" spans="1:11" x14ac:dyDescent="0.2">
      <c r="A3471" t="s">
        <v>68</v>
      </c>
      <c r="B3471" t="s">
        <v>804</v>
      </c>
      <c r="C3471" t="s">
        <v>18</v>
      </c>
      <c r="D3471" t="s">
        <v>557</v>
      </c>
      <c r="F3471" t="s">
        <v>1848</v>
      </c>
      <c r="H3471" s="10">
        <v>0.75</v>
      </c>
    </row>
    <row r="3472" spans="1:11" x14ac:dyDescent="0.2">
      <c r="A3472" t="s">
        <v>69</v>
      </c>
      <c r="B3472" t="s">
        <v>804</v>
      </c>
      <c r="C3472" t="s">
        <v>118</v>
      </c>
      <c r="D3472" t="s">
        <v>118</v>
      </c>
      <c r="E3472" t="s">
        <v>119</v>
      </c>
      <c r="F3472" t="s">
        <v>1852</v>
      </c>
      <c r="G3472" t="s">
        <v>23</v>
      </c>
      <c r="H3472" s="10">
        <v>18.75</v>
      </c>
      <c r="I3472" t="s">
        <v>120</v>
      </c>
    </row>
    <row r="3473" spans="1:11" x14ac:dyDescent="0.2">
      <c r="A3473" t="s">
        <v>69</v>
      </c>
      <c r="B3473" t="s">
        <v>804</v>
      </c>
      <c r="C3473" t="s">
        <v>18</v>
      </c>
      <c r="D3473" t="s">
        <v>557</v>
      </c>
      <c r="F3473" t="s">
        <v>1848</v>
      </c>
      <c r="H3473" s="10">
        <v>2</v>
      </c>
      <c r="K3473" t="s">
        <v>807</v>
      </c>
    </row>
    <row r="3474" spans="1:11" x14ac:dyDescent="0.2">
      <c r="A3474" t="s">
        <v>69</v>
      </c>
      <c r="B3474" t="s">
        <v>804</v>
      </c>
      <c r="C3474" t="s">
        <v>46</v>
      </c>
      <c r="D3474" t="s">
        <v>46</v>
      </c>
      <c r="F3474" t="s">
        <v>1848</v>
      </c>
      <c r="H3474" s="10">
        <v>7.75</v>
      </c>
      <c r="K3474" t="s">
        <v>806</v>
      </c>
    </row>
    <row r="3475" spans="1:11" x14ac:dyDescent="0.2">
      <c r="A3475" t="s">
        <v>69</v>
      </c>
      <c r="B3475" t="s">
        <v>804</v>
      </c>
      <c r="C3475" t="s">
        <v>112</v>
      </c>
      <c r="D3475" t="s">
        <v>112</v>
      </c>
      <c r="E3475" t="s">
        <v>113</v>
      </c>
      <c r="F3475" t="s">
        <v>1851</v>
      </c>
      <c r="G3475" t="s">
        <v>23</v>
      </c>
      <c r="H3475" s="10">
        <v>4.5</v>
      </c>
      <c r="I3475" t="s">
        <v>114</v>
      </c>
    </row>
    <row r="3476" spans="1:11" x14ac:dyDescent="0.2">
      <c r="A3476" t="s">
        <v>69</v>
      </c>
      <c r="B3476" t="s">
        <v>804</v>
      </c>
      <c r="C3476" t="s">
        <v>17</v>
      </c>
      <c r="D3476" t="s">
        <v>17</v>
      </c>
      <c r="F3476" t="s">
        <v>1847</v>
      </c>
      <c r="H3476" s="10">
        <v>7.75</v>
      </c>
      <c r="K3476" t="s">
        <v>808</v>
      </c>
    </row>
    <row r="3477" spans="1:11" x14ac:dyDescent="0.2">
      <c r="A3477" t="s">
        <v>70</v>
      </c>
      <c r="B3477" t="s">
        <v>804</v>
      </c>
      <c r="C3477" t="s">
        <v>17</v>
      </c>
      <c r="D3477" t="s">
        <v>17</v>
      </c>
      <c r="F3477" t="s">
        <v>1847</v>
      </c>
      <c r="H3477" s="10">
        <v>38.75</v>
      </c>
    </row>
    <row r="3478" spans="1:11" x14ac:dyDescent="0.2">
      <c r="A3478" t="s">
        <v>71</v>
      </c>
      <c r="B3478" t="s">
        <v>804</v>
      </c>
      <c r="C3478" t="s">
        <v>118</v>
      </c>
      <c r="D3478" t="s">
        <v>118</v>
      </c>
      <c r="E3478" t="s">
        <v>119</v>
      </c>
      <c r="F3478" t="s">
        <v>1852</v>
      </c>
      <c r="G3478" t="s">
        <v>23</v>
      </c>
      <c r="H3478" s="10">
        <v>23.25</v>
      </c>
      <c r="I3478" t="s">
        <v>120</v>
      </c>
    </row>
    <row r="3479" spans="1:11" x14ac:dyDescent="0.2">
      <c r="A3479" t="s">
        <v>71</v>
      </c>
      <c r="B3479" t="s">
        <v>804</v>
      </c>
      <c r="C3479" t="s">
        <v>20</v>
      </c>
      <c r="D3479" t="s">
        <v>20</v>
      </c>
      <c r="F3479" t="s">
        <v>1848</v>
      </c>
      <c r="H3479" s="10">
        <v>3.5</v>
      </c>
    </row>
    <row r="3480" spans="1:11" x14ac:dyDescent="0.2">
      <c r="A3480" t="s">
        <v>71</v>
      </c>
      <c r="B3480" t="s">
        <v>804</v>
      </c>
      <c r="C3480" t="s">
        <v>329</v>
      </c>
      <c r="D3480" t="s">
        <v>329</v>
      </c>
      <c r="E3480" t="s">
        <v>119</v>
      </c>
      <c r="F3480" t="s">
        <v>1852</v>
      </c>
      <c r="G3480" t="s">
        <v>23</v>
      </c>
      <c r="H3480" s="10">
        <v>7</v>
      </c>
      <c r="I3480" t="s">
        <v>120</v>
      </c>
    </row>
    <row r="3481" spans="1:11" x14ac:dyDescent="0.2">
      <c r="A3481" t="s">
        <v>71</v>
      </c>
      <c r="B3481" t="s">
        <v>804</v>
      </c>
      <c r="C3481" t="s">
        <v>112</v>
      </c>
      <c r="D3481" t="s">
        <v>112</v>
      </c>
      <c r="E3481" t="s">
        <v>113</v>
      </c>
      <c r="F3481" t="s">
        <v>1851</v>
      </c>
      <c r="G3481" t="s">
        <v>23</v>
      </c>
      <c r="H3481" s="10">
        <v>6</v>
      </c>
      <c r="I3481" t="s">
        <v>114</v>
      </c>
    </row>
    <row r="3482" spans="1:11" x14ac:dyDescent="0.2">
      <c r="A3482" t="s">
        <v>71</v>
      </c>
      <c r="B3482" t="s">
        <v>804</v>
      </c>
      <c r="C3482" t="s">
        <v>18</v>
      </c>
      <c r="D3482" t="s">
        <v>557</v>
      </c>
      <c r="F3482" t="s">
        <v>1848</v>
      </c>
      <c r="H3482" s="10">
        <v>1</v>
      </c>
    </row>
    <row r="3483" spans="1:11" x14ac:dyDescent="0.2">
      <c r="A3483" t="s">
        <v>72</v>
      </c>
      <c r="B3483" t="s">
        <v>804</v>
      </c>
      <c r="C3483" t="s">
        <v>118</v>
      </c>
      <c r="D3483" t="s">
        <v>118</v>
      </c>
      <c r="E3483" t="s">
        <v>119</v>
      </c>
      <c r="F3483" t="s">
        <v>1852</v>
      </c>
      <c r="G3483" t="s">
        <v>23</v>
      </c>
      <c r="H3483" s="10">
        <v>21</v>
      </c>
      <c r="I3483" t="s">
        <v>120</v>
      </c>
    </row>
    <row r="3484" spans="1:11" x14ac:dyDescent="0.2">
      <c r="A3484" t="s">
        <v>72</v>
      </c>
      <c r="B3484" t="s">
        <v>804</v>
      </c>
      <c r="C3484" t="s">
        <v>329</v>
      </c>
      <c r="D3484" t="s">
        <v>329</v>
      </c>
      <c r="E3484" t="s">
        <v>119</v>
      </c>
      <c r="F3484" t="s">
        <v>1852</v>
      </c>
      <c r="G3484" t="s">
        <v>23</v>
      </c>
      <c r="H3484" s="10">
        <v>3</v>
      </c>
      <c r="I3484" t="s">
        <v>120</v>
      </c>
    </row>
    <row r="3485" spans="1:11" x14ac:dyDescent="0.2">
      <c r="A3485" t="s">
        <v>72</v>
      </c>
      <c r="B3485" t="s">
        <v>804</v>
      </c>
      <c r="C3485" t="s">
        <v>112</v>
      </c>
      <c r="D3485" t="s">
        <v>112</v>
      </c>
      <c r="E3485" t="s">
        <v>113</v>
      </c>
      <c r="F3485" t="s">
        <v>1851</v>
      </c>
      <c r="G3485" t="s">
        <v>23</v>
      </c>
      <c r="H3485" s="10">
        <v>8</v>
      </c>
      <c r="I3485" t="s">
        <v>114</v>
      </c>
    </row>
    <row r="3486" spans="1:11" x14ac:dyDescent="0.2">
      <c r="A3486" t="s">
        <v>72</v>
      </c>
      <c r="B3486" t="s">
        <v>804</v>
      </c>
      <c r="C3486" t="s">
        <v>17</v>
      </c>
      <c r="D3486" t="s">
        <v>17</v>
      </c>
      <c r="F3486" t="s">
        <v>1847</v>
      </c>
      <c r="H3486" s="10">
        <v>7.75</v>
      </c>
      <c r="K3486" t="s">
        <v>808</v>
      </c>
    </row>
    <row r="3487" spans="1:11" x14ac:dyDescent="0.2">
      <c r="A3487" t="s">
        <v>74</v>
      </c>
      <c r="B3487" t="s">
        <v>804</v>
      </c>
      <c r="C3487" t="s">
        <v>118</v>
      </c>
      <c r="D3487" t="s">
        <v>118</v>
      </c>
      <c r="E3487" t="s">
        <v>119</v>
      </c>
      <c r="F3487" t="s">
        <v>1852</v>
      </c>
      <c r="G3487" t="s">
        <v>23</v>
      </c>
      <c r="H3487" s="10">
        <v>21.5</v>
      </c>
      <c r="I3487" t="s">
        <v>120</v>
      </c>
    </row>
    <row r="3488" spans="1:11" x14ac:dyDescent="0.2">
      <c r="A3488" t="s">
        <v>74</v>
      </c>
      <c r="B3488" t="s">
        <v>804</v>
      </c>
      <c r="C3488" t="s">
        <v>329</v>
      </c>
      <c r="D3488" t="s">
        <v>329</v>
      </c>
      <c r="E3488" t="s">
        <v>119</v>
      </c>
      <c r="F3488" t="s">
        <v>1852</v>
      </c>
      <c r="G3488" t="s">
        <v>23</v>
      </c>
      <c r="H3488" s="10">
        <v>3</v>
      </c>
      <c r="I3488" t="s">
        <v>120</v>
      </c>
    </row>
    <row r="3489" spans="1:11" x14ac:dyDescent="0.2">
      <c r="A3489" t="s">
        <v>74</v>
      </c>
      <c r="B3489" t="s">
        <v>804</v>
      </c>
      <c r="C3489" t="s">
        <v>112</v>
      </c>
      <c r="D3489" t="s">
        <v>112</v>
      </c>
      <c r="E3489" t="s">
        <v>113</v>
      </c>
      <c r="F3489" t="s">
        <v>1851</v>
      </c>
      <c r="G3489" t="s">
        <v>23</v>
      </c>
      <c r="H3489" s="10">
        <v>3.5</v>
      </c>
      <c r="I3489" t="s">
        <v>114</v>
      </c>
    </row>
    <row r="3490" spans="1:11" x14ac:dyDescent="0.2">
      <c r="A3490" t="s">
        <v>74</v>
      </c>
      <c r="B3490" t="s">
        <v>804</v>
      </c>
      <c r="C3490" t="s">
        <v>17</v>
      </c>
      <c r="D3490" t="s">
        <v>17</v>
      </c>
      <c r="F3490" t="s">
        <v>1847</v>
      </c>
      <c r="H3490" s="10">
        <v>7.75</v>
      </c>
      <c r="K3490" t="s">
        <v>808</v>
      </c>
    </row>
    <row r="3491" spans="1:11" x14ac:dyDescent="0.2">
      <c r="A3491" t="s">
        <v>74</v>
      </c>
      <c r="B3491" t="s">
        <v>804</v>
      </c>
      <c r="C3491" t="s">
        <v>46</v>
      </c>
      <c r="D3491" t="s">
        <v>46</v>
      </c>
      <c r="F3491" t="s">
        <v>1848</v>
      </c>
      <c r="H3491" s="10">
        <v>3</v>
      </c>
    </row>
    <row r="3492" spans="1:11" x14ac:dyDescent="0.2">
      <c r="A3492" t="s">
        <v>74</v>
      </c>
      <c r="B3492" t="s">
        <v>804</v>
      </c>
      <c r="C3492" t="s">
        <v>20</v>
      </c>
      <c r="D3492" t="s">
        <v>20</v>
      </c>
      <c r="F3492" t="s">
        <v>1848</v>
      </c>
      <c r="H3492" s="10">
        <v>1.5</v>
      </c>
    </row>
    <row r="3493" spans="1:11" x14ac:dyDescent="0.2">
      <c r="A3493" t="s">
        <v>75</v>
      </c>
      <c r="B3493" t="s">
        <v>804</v>
      </c>
      <c r="C3493" t="s">
        <v>118</v>
      </c>
      <c r="D3493" t="s">
        <v>118</v>
      </c>
      <c r="E3493" t="s">
        <v>119</v>
      </c>
      <c r="F3493" t="s">
        <v>1852</v>
      </c>
      <c r="G3493" t="s">
        <v>23</v>
      </c>
      <c r="H3493" s="10">
        <v>6.25</v>
      </c>
      <c r="I3493" t="s">
        <v>120</v>
      </c>
    </row>
    <row r="3494" spans="1:11" x14ac:dyDescent="0.2">
      <c r="A3494" t="s">
        <v>75</v>
      </c>
      <c r="B3494" t="s">
        <v>804</v>
      </c>
      <c r="C3494" t="s">
        <v>329</v>
      </c>
      <c r="D3494" t="s">
        <v>329</v>
      </c>
      <c r="E3494" t="s">
        <v>119</v>
      </c>
      <c r="F3494" t="s">
        <v>1852</v>
      </c>
      <c r="G3494" t="s">
        <v>23</v>
      </c>
      <c r="H3494" s="10">
        <v>3.5</v>
      </c>
      <c r="I3494" t="s">
        <v>120</v>
      </c>
    </row>
    <row r="3495" spans="1:11" x14ac:dyDescent="0.2">
      <c r="A3495" t="s">
        <v>75</v>
      </c>
      <c r="B3495" t="s">
        <v>804</v>
      </c>
      <c r="C3495" t="s">
        <v>112</v>
      </c>
      <c r="D3495" t="s">
        <v>112</v>
      </c>
      <c r="E3495" t="s">
        <v>113</v>
      </c>
      <c r="F3495" t="s">
        <v>1851</v>
      </c>
      <c r="G3495" t="s">
        <v>23</v>
      </c>
      <c r="H3495" s="10">
        <v>1.25</v>
      </c>
      <c r="I3495" t="s">
        <v>114</v>
      </c>
    </row>
    <row r="3496" spans="1:11" x14ac:dyDescent="0.2">
      <c r="A3496" t="s">
        <v>75</v>
      </c>
      <c r="B3496" t="s">
        <v>804</v>
      </c>
      <c r="C3496" t="s">
        <v>17</v>
      </c>
      <c r="D3496" t="s">
        <v>17</v>
      </c>
      <c r="F3496" t="s">
        <v>1847</v>
      </c>
      <c r="H3496" s="10">
        <v>7.75</v>
      </c>
      <c r="K3496" t="s">
        <v>808</v>
      </c>
    </row>
    <row r="3497" spans="1:11" x14ac:dyDescent="0.2">
      <c r="A3497" t="s">
        <v>75</v>
      </c>
      <c r="B3497" t="s">
        <v>804</v>
      </c>
      <c r="C3497" t="s">
        <v>46</v>
      </c>
      <c r="D3497" t="s">
        <v>46</v>
      </c>
      <c r="F3497" t="s">
        <v>1848</v>
      </c>
      <c r="H3497" s="10">
        <v>14</v>
      </c>
    </row>
    <row r="3498" spans="1:11" x14ac:dyDescent="0.2">
      <c r="A3498" t="s">
        <v>75</v>
      </c>
      <c r="B3498" t="s">
        <v>804</v>
      </c>
      <c r="C3498" t="s">
        <v>17</v>
      </c>
      <c r="D3498" t="s">
        <v>17</v>
      </c>
      <c r="F3498" t="s">
        <v>1847</v>
      </c>
      <c r="H3498" s="10">
        <v>7.75</v>
      </c>
    </row>
    <row r="3499" spans="1:11" x14ac:dyDescent="0.2">
      <c r="A3499" t="s">
        <v>76</v>
      </c>
      <c r="B3499" t="s">
        <v>804</v>
      </c>
      <c r="C3499" t="s">
        <v>118</v>
      </c>
      <c r="D3499" t="s">
        <v>118</v>
      </c>
      <c r="E3499" t="s">
        <v>119</v>
      </c>
      <c r="F3499" t="s">
        <v>1852</v>
      </c>
      <c r="G3499" t="s">
        <v>23</v>
      </c>
      <c r="H3499" s="10">
        <v>20.25</v>
      </c>
      <c r="I3499" t="s">
        <v>120</v>
      </c>
    </row>
    <row r="3500" spans="1:11" x14ac:dyDescent="0.2">
      <c r="A3500" t="s">
        <v>76</v>
      </c>
      <c r="B3500" t="s">
        <v>804</v>
      </c>
      <c r="C3500" t="s">
        <v>329</v>
      </c>
      <c r="D3500" t="s">
        <v>329</v>
      </c>
      <c r="E3500" t="s">
        <v>119</v>
      </c>
      <c r="F3500" t="s">
        <v>1852</v>
      </c>
      <c r="G3500" t="s">
        <v>23</v>
      </c>
      <c r="H3500" s="10">
        <v>4.5</v>
      </c>
      <c r="I3500" t="s">
        <v>120</v>
      </c>
    </row>
    <row r="3501" spans="1:11" x14ac:dyDescent="0.2">
      <c r="A3501" t="s">
        <v>76</v>
      </c>
      <c r="B3501" t="s">
        <v>804</v>
      </c>
      <c r="C3501" t="s">
        <v>112</v>
      </c>
      <c r="D3501" t="s">
        <v>112</v>
      </c>
      <c r="E3501" t="s">
        <v>113</v>
      </c>
      <c r="F3501" t="s">
        <v>1851</v>
      </c>
      <c r="G3501" t="s">
        <v>23</v>
      </c>
      <c r="H3501" s="10">
        <v>10.75</v>
      </c>
      <c r="I3501" t="s">
        <v>114</v>
      </c>
    </row>
    <row r="3502" spans="1:11" x14ac:dyDescent="0.2">
      <c r="A3502" t="s">
        <v>76</v>
      </c>
      <c r="B3502" t="s">
        <v>804</v>
      </c>
      <c r="C3502" t="s">
        <v>18</v>
      </c>
      <c r="D3502" t="s">
        <v>557</v>
      </c>
      <c r="F3502" t="s">
        <v>1848</v>
      </c>
      <c r="H3502" s="10">
        <v>0.75</v>
      </c>
    </row>
    <row r="3503" spans="1:11" x14ac:dyDescent="0.2">
      <c r="A3503" t="s">
        <v>76</v>
      </c>
      <c r="B3503" t="s">
        <v>804</v>
      </c>
      <c r="C3503" t="s">
        <v>17</v>
      </c>
      <c r="D3503" t="s">
        <v>17</v>
      </c>
      <c r="F3503" t="s">
        <v>1847</v>
      </c>
      <c r="H3503" s="10">
        <v>3.75</v>
      </c>
    </row>
    <row r="3504" spans="1:11" x14ac:dyDescent="0.2">
      <c r="A3504" t="s">
        <v>77</v>
      </c>
      <c r="B3504" t="s">
        <v>804</v>
      </c>
      <c r="C3504" t="s">
        <v>118</v>
      </c>
      <c r="D3504" t="s">
        <v>118</v>
      </c>
      <c r="E3504" t="s">
        <v>119</v>
      </c>
      <c r="F3504" t="s">
        <v>1852</v>
      </c>
      <c r="G3504" t="s">
        <v>23</v>
      </c>
      <c r="H3504" s="10">
        <v>19.25</v>
      </c>
      <c r="I3504" t="s">
        <v>120</v>
      </c>
    </row>
    <row r="3505" spans="1:11" x14ac:dyDescent="0.2">
      <c r="A3505" t="s">
        <v>77</v>
      </c>
      <c r="B3505" t="s">
        <v>804</v>
      </c>
      <c r="C3505" t="s">
        <v>329</v>
      </c>
      <c r="D3505" t="s">
        <v>329</v>
      </c>
      <c r="E3505" t="s">
        <v>119</v>
      </c>
      <c r="F3505" t="s">
        <v>1852</v>
      </c>
      <c r="G3505" t="s">
        <v>23</v>
      </c>
      <c r="H3505" s="10">
        <v>2.5</v>
      </c>
      <c r="I3505" t="s">
        <v>120</v>
      </c>
    </row>
    <row r="3506" spans="1:11" x14ac:dyDescent="0.2">
      <c r="A3506" t="s">
        <v>77</v>
      </c>
      <c r="B3506" t="s">
        <v>804</v>
      </c>
      <c r="C3506" t="s">
        <v>112</v>
      </c>
      <c r="D3506" t="s">
        <v>112</v>
      </c>
      <c r="E3506" t="s">
        <v>113</v>
      </c>
      <c r="F3506" t="s">
        <v>1851</v>
      </c>
      <c r="G3506" t="s">
        <v>23</v>
      </c>
      <c r="H3506" s="10">
        <v>6.5</v>
      </c>
      <c r="I3506" t="s">
        <v>114</v>
      </c>
    </row>
    <row r="3507" spans="1:11" x14ac:dyDescent="0.2">
      <c r="A3507" t="s">
        <v>77</v>
      </c>
      <c r="B3507" t="s">
        <v>804</v>
      </c>
      <c r="C3507" t="s">
        <v>18</v>
      </c>
      <c r="D3507" t="s">
        <v>557</v>
      </c>
      <c r="F3507" t="s">
        <v>1848</v>
      </c>
      <c r="H3507" s="10">
        <v>1</v>
      </c>
    </row>
    <row r="3508" spans="1:11" x14ac:dyDescent="0.2">
      <c r="A3508" t="s">
        <v>77</v>
      </c>
      <c r="B3508" t="s">
        <v>804</v>
      </c>
      <c r="C3508" t="s">
        <v>17</v>
      </c>
      <c r="D3508" t="s">
        <v>17</v>
      </c>
      <c r="F3508" t="s">
        <v>1847</v>
      </c>
      <c r="H3508" s="10">
        <v>7.75</v>
      </c>
      <c r="K3508" t="s">
        <v>808</v>
      </c>
    </row>
    <row r="3509" spans="1:11" x14ac:dyDescent="0.2">
      <c r="A3509" t="s">
        <v>77</v>
      </c>
      <c r="B3509" t="s">
        <v>804</v>
      </c>
      <c r="C3509" t="s">
        <v>20</v>
      </c>
      <c r="D3509" t="s">
        <v>20</v>
      </c>
      <c r="F3509" t="s">
        <v>1848</v>
      </c>
      <c r="H3509" s="10">
        <v>1</v>
      </c>
    </row>
    <row r="3510" spans="1:11" x14ac:dyDescent="0.2">
      <c r="A3510" t="s">
        <v>77</v>
      </c>
      <c r="B3510" t="s">
        <v>804</v>
      </c>
      <c r="C3510" t="s">
        <v>380</v>
      </c>
      <c r="D3510" t="s">
        <v>380</v>
      </c>
      <c r="E3510" t="s">
        <v>59</v>
      </c>
      <c r="F3510" t="s">
        <v>59</v>
      </c>
      <c r="G3510" t="s">
        <v>23</v>
      </c>
      <c r="H3510" s="10">
        <v>1.25</v>
      </c>
      <c r="I3510" t="s">
        <v>24</v>
      </c>
    </row>
    <row r="3511" spans="1:11" x14ac:dyDescent="0.2">
      <c r="A3511" t="s">
        <v>78</v>
      </c>
      <c r="B3511" t="s">
        <v>804</v>
      </c>
      <c r="C3511" t="s">
        <v>118</v>
      </c>
      <c r="D3511" t="s">
        <v>118</v>
      </c>
      <c r="E3511" t="s">
        <v>119</v>
      </c>
      <c r="F3511" t="s">
        <v>1852</v>
      </c>
      <c r="G3511" t="s">
        <v>23</v>
      </c>
      <c r="H3511" s="10">
        <v>19.25</v>
      </c>
      <c r="I3511" t="s">
        <v>120</v>
      </c>
    </row>
    <row r="3512" spans="1:11" x14ac:dyDescent="0.2">
      <c r="A3512" t="s">
        <v>78</v>
      </c>
      <c r="B3512" t="s">
        <v>804</v>
      </c>
      <c r="C3512" t="s">
        <v>329</v>
      </c>
      <c r="D3512" t="s">
        <v>329</v>
      </c>
      <c r="E3512" t="s">
        <v>119</v>
      </c>
      <c r="F3512" t="s">
        <v>1852</v>
      </c>
      <c r="G3512" t="s">
        <v>23</v>
      </c>
      <c r="H3512" s="10">
        <v>8.5</v>
      </c>
      <c r="I3512" t="s">
        <v>120</v>
      </c>
    </row>
    <row r="3513" spans="1:11" x14ac:dyDescent="0.2">
      <c r="A3513" t="s">
        <v>78</v>
      </c>
      <c r="B3513" t="s">
        <v>804</v>
      </c>
      <c r="C3513" t="s">
        <v>112</v>
      </c>
      <c r="D3513" t="s">
        <v>112</v>
      </c>
      <c r="E3513" t="s">
        <v>113</v>
      </c>
      <c r="F3513" t="s">
        <v>1851</v>
      </c>
      <c r="G3513" t="s">
        <v>23</v>
      </c>
      <c r="H3513" s="10">
        <v>4</v>
      </c>
      <c r="I3513" t="s">
        <v>114</v>
      </c>
    </row>
    <row r="3514" spans="1:11" x14ac:dyDescent="0.2">
      <c r="A3514" t="s">
        <v>78</v>
      </c>
      <c r="B3514" t="s">
        <v>804</v>
      </c>
      <c r="C3514" t="s">
        <v>18</v>
      </c>
      <c r="D3514" t="s">
        <v>18</v>
      </c>
      <c r="F3514" t="s">
        <v>1848</v>
      </c>
      <c r="H3514" s="10">
        <v>1</v>
      </c>
    </row>
    <row r="3515" spans="1:11" x14ac:dyDescent="0.2">
      <c r="A3515" t="s">
        <v>78</v>
      </c>
      <c r="B3515" t="s">
        <v>804</v>
      </c>
      <c r="C3515" t="s">
        <v>254</v>
      </c>
      <c r="D3515" t="s">
        <v>254</v>
      </c>
      <c r="E3515" t="s">
        <v>255</v>
      </c>
      <c r="F3515" t="s">
        <v>1850</v>
      </c>
      <c r="G3515" t="s">
        <v>145</v>
      </c>
      <c r="H3515" s="10">
        <v>4</v>
      </c>
      <c r="I3515" t="s">
        <v>24</v>
      </c>
    </row>
    <row r="3516" spans="1:11" x14ac:dyDescent="0.2">
      <c r="A3516" t="s">
        <v>78</v>
      </c>
      <c r="B3516" t="s">
        <v>804</v>
      </c>
      <c r="C3516" t="s">
        <v>57</v>
      </c>
      <c r="D3516" t="s">
        <v>57</v>
      </c>
      <c r="E3516" t="s">
        <v>22</v>
      </c>
      <c r="F3516" t="s">
        <v>22</v>
      </c>
      <c r="G3516" t="s">
        <v>23</v>
      </c>
      <c r="H3516" s="10">
        <v>1.75</v>
      </c>
      <c r="I3516" t="s">
        <v>24</v>
      </c>
    </row>
    <row r="3517" spans="1:11" x14ac:dyDescent="0.2">
      <c r="A3517" t="s">
        <v>78</v>
      </c>
      <c r="B3517" t="s">
        <v>804</v>
      </c>
      <c r="C3517" t="s">
        <v>19</v>
      </c>
      <c r="D3517" t="s">
        <v>19</v>
      </c>
      <c r="F3517" t="s">
        <v>1848</v>
      </c>
      <c r="H3517" s="10">
        <v>1.5</v>
      </c>
    </row>
    <row r="3518" spans="1:11" x14ac:dyDescent="0.2">
      <c r="A3518" t="s">
        <v>80</v>
      </c>
      <c r="B3518" t="s">
        <v>804</v>
      </c>
      <c r="C3518" t="s">
        <v>118</v>
      </c>
      <c r="D3518" t="s">
        <v>118</v>
      </c>
      <c r="E3518" t="s">
        <v>119</v>
      </c>
      <c r="F3518" t="s">
        <v>1852</v>
      </c>
      <c r="G3518" t="s">
        <v>23</v>
      </c>
      <c r="H3518" s="10">
        <v>22.25</v>
      </c>
      <c r="I3518" t="s">
        <v>120</v>
      </c>
    </row>
    <row r="3519" spans="1:11" x14ac:dyDescent="0.2">
      <c r="A3519" t="s">
        <v>80</v>
      </c>
      <c r="B3519" t="s">
        <v>804</v>
      </c>
      <c r="C3519" t="s">
        <v>329</v>
      </c>
      <c r="D3519" t="s">
        <v>329</v>
      </c>
      <c r="E3519" t="s">
        <v>119</v>
      </c>
      <c r="F3519" t="s">
        <v>1852</v>
      </c>
      <c r="G3519" t="s">
        <v>23</v>
      </c>
      <c r="H3519" s="10">
        <v>1.5</v>
      </c>
      <c r="I3519" t="s">
        <v>120</v>
      </c>
    </row>
    <row r="3520" spans="1:11" x14ac:dyDescent="0.2">
      <c r="A3520" t="s">
        <v>80</v>
      </c>
      <c r="B3520" t="s">
        <v>804</v>
      </c>
      <c r="C3520" t="s">
        <v>50</v>
      </c>
      <c r="D3520" t="s">
        <v>50</v>
      </c>
      <c r="E3520" t="s">
        <v>22</v>
      </c>
      <c r="F3520" t="s">
        <v>22</v>
      </c>
      <c r="G3520" t="s">
        <v>23</v>
      </c>
      <c r="H3520" s="10">
        <v>2</v>
      </c>
      <c r="I3520" t="s">
        <v>24</v>
      </c>
    </row>
    <row r="3521" spans="1:11" x14ac:dyDescent="0.2">
      <c r="A3521" t="s">
        <v>80</v>
      </c>
      <c r="B3521" t="s">
        <v>804</v>
      </c>
      <c r="C3521" t="s">
        <v>46</v>
      </c>
      <c r="D3521" t="s">
        <v>46</v>
      </c>
      <c r="F3521" t="s">
        <v>1848</v>
      </c>
      <c r="H3521" s="10">
        <v>3</v>
      </c>
    </row>
    <row r="3522" spans="1:11" x14ac:dyDescent="0.2">
      <c r="A3522" t="s">
        <v>80</v>
      </c>
      <c r="B3522" t="s">
        <v>804</v>
      </c>
      <c r="C3522" t="s">
        <v>112</v>
      </c>
      <c r="D3522" t="s">
        <v>112</v>
      </c>
      <c r="E3522" t="s">
        <v>113</v>
      </c>
      <c r="F3522" t="s">
        <v>1851</v>
      </c>
      <c r="G3522" t="s">
        <v>23</v>
      </c>
      <c r="H3522" s="10">
        <v>7.75</v>
      </c>
      <c r="I3522" t="s">
        <v>114</v>
      </c>
    </row>
    <row r="3523" spans="1:11" x14ac:dyDescent="0.2">
      <c r="A3523" t="s">
        <v>80</v>
      </c>
      <c r="B3523" t="s">
        <v>804</v>
      </c>
      <c r="C3523" t="s">
        <v>57</v>
      </c>
      <c r="D3523" t="s">
        <v>57</v>
      </c>
      <c r="E3523" t="s">
        <v>22</v>
      </c>
      <c r="F3523" t="s">
        <v>22</v>
      </c>
      <c r="G3523" t="s">
        <v>23</v>
      </c>
      <c r="H3523" s="10">
        <v>0.5</v>
      </c>
      <c r="I3523" t="s">
        <v>24</v>
      </c>
    </row>
    <row r="3524" spans="1:11" x14ac:dyDescent="0.2">
      <c r="A3524" t="s">
        <v>80</v>
      </c>
      <c r="B3524" t="s">
        <v>804</v>
      </c>
      <c r="C3524" t="s">
        <v>18</v>
      </c>
      <c r="D3524" t="s">
        <v>557</v>
      </c>
      <c r="F3524" t="s">
        <v>1848</v>
      </c>
      <c r="H3524" s="10">
        <v>0.75</v>
      </c>
    </row>
    <row r="3525" spans="1:11" x14ac:dyDescent="0.2">
      <c r="A3525" t="s">
        <v>80</v>
      </c>
      <c r="B3525" t="s">
        <v>804</v>
      </c>
      <c r="C3525" t="s">
        <v>19</v>
      </c>
      <c r="D3525" t="s">
        <v>19</v>
      </c>
      <c r="F3525" t="s">
        <v>1848</v>
      </c>
      <c r="H3525" s="10">
        <v>2</v>
      </c>
      <c r="K3525" t="s">
        <v>809</v>
      </c>
    </row>
    <row r="3526" spans="1:11" x14ac:dyDescent="0.2">
      <c r="A3526" t="s">
        <v>81</v>
      </c>
      <c r="B3526" t="s">
        <v>804</v>
      </c>
      <c r="C3526" t="s">
        <v>118</v>
      </c>
      <c r="D3526" t="s">
        <v>118</v>
      </c>
      <c r="E3526" t="s">
        <v>119</v>
      </c>
      <c r="F3526" t="s">
        <v>1852</v>
      </c>
      <c r="G3526" t="s">
        <v>23</v>
      </c>
      <c r="H3526" s="10">
        <v>19.75</v>
      </c>
      <c r="I3526" t="s">
        <v>120</v>
      </c>
    </row>
    <row r="3527" spans="1:11" x14ac:dyDescent="0.2">
      <c r="A3527" t="s">
        <v>81</v>
      </c>
      <c r="B3527" t="s">
        <v>804</v>
      </c>
      <c r="C3527" t="s">
        <v>329</v>
      </c>
      <c r="D3527" t="s">
        <v>329</v>
      </c>
      <c r="E3527" t="s">
        <v>119</v>
      </c>
      <c r="F3527" t="s">
        <v>1852</v>
      </c>
      <c r="G3527" t="s">
        <v>23</v>
      </c>
      <c r="H3527" s="10">
        <v>2.75</v>
      </c>
      <c r="I3527" t="s">
        <v>120</v>
      </c>
    </row>
    <row r="3528" spans="1:11" x14ac:dyDescent="0.2">
      <c r="A3528" t="s">
        <v>81</v>
      </c>
      <c r="B3528" t="s">
        <v>804</v>
      </c>
      <c r="C3528" t="s">
        <v>50</v>
      </c>
      <c r="D3528" t="s">
        <v>50</v>
      </c>
      <c r="E3528" t="s">
        <v>22</v>
      </c>
      <c r="F3528" t="s">
        <v>22</v>
      </c>
      <c r="G3528" t="s">
        <v>23</v>
      </c>
      <c r="H3528" s="10">
        <v>4</v>
      </c>
      <c r="I3528" t="s">
        <v>24</v>
      </c>
    </row>
    <row r="3529" spans="1:11" x14ac:dyDescent="0.2">
      <c r="A3529" t="s">
        <v>81</v>
      </c>
      <c r="B3529" t="s">
        <v>804</v>
      </c>
      <c r="C3529" t="s">
        <v>112</v>
      </c>
      <c r="D3529" t="s">
        <v>112</v>
      </c>
      <c r="E3529" t="s">
        <v>113</v>
      </c>
      <c r="F3529" t="s">
        <v>1851</v>
      </c>
      <c r="G3529" t="s">
        <v>23</v>
      </c>
      <c r="H3529" s="10">
        <v>11</v>
      </c>
      <c r="I3529" t="s">
        <v>114</v>
      </c>
    </row>
    <row r="3530" spans="1:11" x14ac:dyDescent="0.2">
      <c r="A3530" t="s">
        <v>81</v>
      </c>
      <c r="B3530" t="s">
        <v>804</v>
      </c>
      <c r="C3530" t="s">
        <v>18</v>
      </c>
      <c r="D3530" t="s">
        <v>557</v>
      </c>
      <c r="F3530" t="s">
        <v>1848</v>
      </c>
      <c r="H3530" s="10">
        <v>0.5</v>
      </c>
    </row>
    <row r="3531" spans="1:11" x14ac:dyDescent="0.2">
      <c r="A3531" t="s">
        <v>81</v>
      </c>
      <c r="B3531" t="s">
        <v>804</v>
      </c>
      <c r="C3531" t="s">
        <v>254</v>
      </c>
      <c r="D3531" t="s">
        <v>254</v>
      </c>
      <c r="E3531" t="s">
        <v>255</v>
      </c>
      <c r="F3531" t="s">
        <v>1850</v>
      </c>
      <c r="G3531" t="s">
        <v>145</v>
      </c>
      <c r="H3531" s="10">
        <v>1</v>
      </c>
      <c r="I3531" t="s">
        <v>24</v>
      </c>
    </row>
    <row r="3532" spans="1:11" x14ac:dyDescent="0.2">
      <c r="A3532" t="s">
        <v>82</v>
      </c>
      <c r="B3532" t="s">
        <v>804</v>
      </c>
      <c r="C3532" t="s">
        <v>118</v>
      </c>
      <c r="D3532" t="s">
        <v>118</v>
      </c>
      <c r="E3532" t="s">
        <v>119</v>
      </c>
      <c r="F3532" t="s">
        <v>1852</v>
      </c>
      <c r="G3532" t="s">
        <v>23</v>
      </c>
      <c r="H3532" s="10">
        <v>19.5</v>
      </c>
      <c r="I3532" t="s">
        <v>120</v>
      </c>
    </row>
    <row r="3533" spans="1:11" x14ac:dyDescent="0.2">
      <c r="A3533" t="s">
        <v>82</v>
      </c>
      <c r="B3533" t="s">
        <v>804</v>
      </c>
      <c r="C3533" t="s">
        <v>329</v>
      </c>
      <c r="D3533" t="s">
        <v>329</v>
      </c>
      <c r="E3533" t="s">
        <v>119</v>
      </c>
      <c r="F3533" t="s">
        <v>1852</v>
      </c>
      <c r="G3533" t="s">
        <v>23</v>
      </c>
      <c r="H3533" s="10">
        <v>2</v>
      </c>
      <c r="I3533" t="s">
        <v>120</v>
      </c>
    </row>
    <row r="3534" spans="1:11" x14ac:dyDescent="0.2">
      <c r="A3534" t="s">
        <v>82</v>
      </c>
      <c r="B3534" t="s">
        <v>804</v>
      </c>
      <c r="C3534" t="s">
        <v>50</v>
      </c>
      <c r="D3534" t="s">
        <v>50</v>
      </c>
      <c r="E3534" t="s">
        <v>22</v>
      </c>
      <c r="F3534" t="s">
        <v>22</v>
      </c>
      <c r="G3534" t="s">
        <v>23</v>
      </c>
      <c r="H3534" s="10">
        <v>1.5</v>
      </c>
      <c r="I3534" t="s">
        <v>24</v>
      </c>
    </row>
    <row r="3535" spans="1:11" x14ac:dyDescent="0.2">
      <c r="A3535" t="s">
        <v>82</v>
      </c>
      <c r="B3535" t="s">
        <v>804</v>
      </c>
      <c r="C3535" t="s">
        <v>112</v>
      </c>
      <c r="D3535" t="s">
        <v>112</v>
      </c>
      <c r="E3535" t="s">
        <v>113</v>
      </c>
      <c r="F3535" t="s">
        <v>1851</v>
      </c>
      <c r="G3535" t="s">
        <v>23</v>
      </c>
      <c r="H3535" s="10">
        <v>1</v>
      </c>
      <c r="I3535" t="s">
        <v>114</v>
      </c>
    </row>
    <row r="3536" spans="1:11" x14ac:dyDescent="0.2">
      <c r="A3536" t="s">
        <v>82</v>
      </c>
      <c r="B3536" t="s">
        <v>804</v>
      </c>
      <c r="C3536" t="s">
        <v>18</v>
      </c>
      <c r="D3536" t="s">
        <v>557</v>
      </c>
      <c r="F3536" t="s">
        <v>1848</v>
      </c>
      <c r="H3536" s="10">
        <v>0.5</v>
      </c>
    </row>
    <row r="3537" spans="1:11" x14ac:dyDescent="0.2">
      <c r="A3537" t="s">
        <v>82</v>
      </c>
      <c r="B3537" t="s">
        <v>804</v>
      </c>
      <c r="C3537" t="s">
        <v>46</v>
      </c>
      <c r="D3537" t="s">
        <v>46</v>
      </c>
      <c r="F3537" t="s">
        <v>1848</v>
      </c>
      <c r="H3537" s="10">
        <v>7</v>
      </c>
      <c r="K3537" t="s">
        <v>375</v>
      </c>
    </row>
    <row r="3538" spans="1:11" x14ac:dyDescent="0.2">
      <c r="A3538" t="s">
        <v>82</v>
      </c>
      <c r="B3538" t="s">
        <v>804</v>
      </c>
      <c r="C3538" t="s">
        <v>17</v>
      </c>
      <c r="D3538" t="s">
        <v>17</v>
      </c>
      <c r="F3538" t="s">
        <v>1847</v>
      </c>
      <c r="H3538" s="10">
        <v>3.75</v>
      </c>
      <c r="K3538" t="s">
        <v>659</v>
      </c>
    </row>
    <row r="3539" spans="1:11" x14ac:dyDescent="0.2">
      <c r="A3539" t="s">
        <v>82</v>
      </c>
      <c r="B3539" t="s">
        <v>804</v>
      </c>
      <c r="C3539" t="s">
        <v>79</v>
      </c>
      <c r="D3539" t="s">
        <v>79</v>
      </c>
      <c r="F3539" t="s">
        <v>1848</v>
      </c>
      <c r="H3539" s="10">
        <v>4</v>
      </c>
      <c r="K3539" t="s">
        <v>810</v>
      </c>
    </row>
    <row r="3540" spans="1:11" x14ac:dyDescent="0.2">
      <c r="A3540" t="s">
        <v>82</v>
      </c>
      <c r="B3540" t="s">
        <v>804</v>
      </c>
      <c r="C3540" t="s">
        <v>20</v>
      </c>
      <c r="D3540" t="s">
        <v>20</v>
      </c>
      <c r="F3540" t="s">
        <v>1848</v>
      </c>
      <c r="H3540" s="10">
        <v>1</v>
      </c>
    </row>
    <row r="3541" spans="1:11" x14ac:dyDescent="0.2">
      <c r="A3541" t="s">
        <v>83</v>
      </c>
      <c r="B3541" t="s">
        <v>804</v>
      </c>
      <c r="C3541" t="s">
        <v>118</v>
      </c>
      <c r="D3541" t="s">
        <v>118</v>
      </c>
      <c r="E3541" t="s">
        <v>119</v>
      </c>
      <c r="F3541" t="s">
        <v>1852</v>
      </c>
      <c r="G3541" t="s">
        <v>23</v>
      </c>
      <c r="H3541" s="10">
        <v>16.75</v>
      </c>
      <c r="I3541" t="s">
        <v>120</v>
      </c>
    </row>
    <row r="3542" spans="1:11" x14ac:dyDescent="0.2">
      <c r="A3542" t="s">
        <v>83</v>
      </c>
      <c r="B3542" t="s">
        <v>804</v>
      </c>
      <c r="C3542" t="s">
        <v>329</v>
      </c>
      <c r="D3542" t="s">
        <v>329</v>
      </c>
      <c r="E3542" t="s">
        <v>119</v>
      </c>
      <c r="F3542" t="s">
        <v>1852</v>
      </c>
      <c r="G3542" t="s">
        <v>23</v>
      </c>
      <c r="H3542" s="10">
        <v>5.5</v>
      </c>
      <c r="I3542" t="s">
        <v>120</v>
      </c>
    </row>
    <row r="3543" spans="1:11" x14ac:dyDescent="0.2">
      <c r="A3543" t="s">
        <v>83</v>
      </c>
      <c r="B3543" t="s">
        <v>804</v>
      </c>
      <c r="C3543" t="s">
        <v>112</v>
      </c>
      <c r="D3543" t="s">
        <v>112</v>
      </c>
      <c r="E3543" t="s">
        <v>113</v>
      </c>
      <c r="F3543" t="s">
        <v>1851</v>
      </c>
      <c r="G3543" t="s">
        <v>23</v>
      </c>
      <c r="H3543" s="10">
        <v>7.5</v>
      </c>
      <c r="I3543" t="s">
        <v>114</v>
      </c>
    </row>
    <row r="3544" spans="1:11" x14ac:dyDescent="0.2">
      <c r="A3544" t="s">
        <v>83</v>
      </c>
      <c r="B3544" t="s">
        <v>804</v>
      </c>
      <c r="C3544" t="s">
        <v>18</v>
      </c>
      <c r="D3544" t="s">
        <v>557</v>
      </c>
      <c r="F3544" t="s">
        <v>1848</v>
      </c>
      <c r="H3544" s="10">
        <v>1</v>
      </c>
    </row>
    <row r="3545" spans="1:11" x14ac:dyDescent="0.2">
      <c r="A3545" t="s">
        <v>83</v>
      </c>
      <c r="B3545" t="s">
        <v>804</v>
      </c>
      <c r="C3545" t="s">
        <v>17</v>
      </c>
      <c r="D3545" t="s">
        <v>17</v>
      </c>
      <c r="F3545" t="s">
        <v>1847</v>
      </c>
      <c r="H3545" s="10">
        <v>7.75</v>
      </c>
      <c r="K3545" t="s">
        <v>659</v>
      </c>
    </row>
    <row r="3546" spans="1:11" x14ac:dyDescent="0.2">
      <c r="A3546" t="s">
        <v>83</v>
      </c>
      <c r="B3546" t="s">
        <v>804</v>
      </c>
      <c r="C3546" t="s">
        <v>19</v>
      </c>
      <c r="D3546" t="s">
        <v>19</v>
      </c>
      <c r="F3546" t="s">
        <v>1848</v>
      </c>
      <c r="H3546" s="10">
        <v>1.5</v>
      </c>
    </row>
    <row r="3547" spans="1:11" x14ac:dyDescent="0.2">
      <c r="A3547" t="s">
        <v>84</v>
      </c>
      <c r="B3547" t="s">
        <v>804</v>
      </c>
      <c r="C3547" t="s">
        <v>17</v>
      </c>
      <c r="D3547" t="s">
        <v>17</v>
      </c>
      <c r="F3547" t="s">
        <v>1847</v>
      </c>
      <c r="H3547" s="10">
        <v>38.75</v>
      </c>
    </row>
    <row r="3548" spans="1:11" x14ac:dyDescent="0.2">
      <c r="A3548" t="s">
        <v>85</v>
      </c>
      <c r="B3548" t="s">
        <v>804</v>
      </c>
      <c r="C3548" t="s">
        <v>17</v>
      </c>
      <c r="D3548" t="s">
        <v>17</v>
      </c>
      <c r="F3548" t="s">
        <v>1847</v>
      </c>
      <c r="H3548" s="10">
        <v>38.75</v>
      </c>
    </row>
    <row r="3549" spans="1:11" x14ac:dyDescent="0.2">
      <c r="A3549" t="s">
        <v>86</v>
      </c>
      <c r="B3549" t="s">
        <v>804</v>
      </c>
      <c r="C3549" t="s">
        <v>17</v>
      </c>
      <c r="D3549" t="s">
        <v>17</v>
      </c>
      <c r="F3549" t="s">
        <v>1847</v>
      </c>
      <c r="H3549" s="10">
        <v>38.75</v>
      </c>
    </row>
    <row r="3550" spans="1:11" x14ac:dyDescent="0.2">
      <c r="A3550" t="s">
        <v>87</v>
      </c>
      <c r="B3550" t="s">
        <v>804</v>
      </c>
      <c r="C3550" t="s">
        <v>118</v>
      </c>
      <c r="D3550" t="s">
        <v>118</v>
      </c>
      <c r="E3550" t="s">
        <v>119</v>
      </c>
      <c r="F3550" t="s">
        <v>1852</v>
      </c>
      <c r="G3550" t="s">
        <v>23</v>
      </c>
      <c r="H3550" s="10">
        <v>20.25</v>
      </c>
      <c r="I3550" t="s">
        <v>120</v>
      </c>
    </row>
    <row r="3551" spans="1:11" x14ac:dyDescent="0.2">
      <c r="A3551" t="s">
        <v>87</v>
      </c>
      <c r="B3551" t="s">
        <v>804</v>
      </c>
      <c r="C3551" t="s">
        <v>329</v>
      </c>
      <c r="D3551" t="s">
        <v>329</v>
      </c>
      <c r="E3551" t="s">
        <v>119</v>
      </c>
      <c r="F3551" t="s">
        <v>1852</v>
      </c>
      <c r="G3551" t="s">
        <v>23</v>
      </c>
      <c r="H3551" s="10">
        <v>4.25</v>
      </c>
      <c r="I3551" t="s">
        <v>120</v>
      </c>
    </row>
    <row r="3552" spans="1:11" x14ac:dyDescent="0.2">
      <c r="A3552" t="s">
        <v>87</v>
      </c>
      <c r="B3552" t="s">
        <v>804</v>
      </c>
      <c r="C3552" t="s">
        <v>112</v>
      </c>
      <c r="D3552" t="s">
        <v>112</v>
      </c>
      <c r="E3552" t="s">
        <v>113</v>
      </c>
      <c r="F3552" t="s">
        <v>1851</v>
      </c>
      <c r="G3552" t="s">
        <v>23</v>
      </c>
      <c r="H3552" s="10">
        <v>12.75</v>
      </c>
      <c r="I3552" t="s">
        <v>114</v>
      </c>
    </row>
    <row r="3553" spans="1:11" x14ac:dyDescent="0.2">
      <c r="A3553" t="s">
        <v>87</v>
      </c>
      <c r="B3553" t="s">
        <v>804</v>
      </c>
      <c r="C3553" t="s">
        <v>57</v>
      </c>
      <c r="D3553" t="s">
        <v>57</v>
      </c>
      <c r="E3553" t="s">
        <v>22</v>
      </c>
      <c r="F3553" t="s">
        <v>22</v>
      </c>
      <c r="G3553" t="s">
        <v>23</v>
      </c>
      <c r="H3553" s="10">
        <v>0.5</v>
      </c>
      <c r="I3553" t="s">
        <v>24</v>
      </c>
    </row>
    <row r="3554" spans="1:11" x14ac:dyDescent="0.2">
      <c r="A3554" t="s">
        <v>87</v>
      </c>
      <c r="B3554" t="s">
        <v>804</v>
      </c>
      <c r="C3554" t="s">
        <v>18</v>
      </c>
      <c r="D3554" t="s">
        <v>557</v>
      </c>
      <c r="F3554" t="s">
        <v>1848</v>
      </c>
      <c r="H3554" s="10">
        <v>1.5</v>
      </c>
    </row>
    <row r="3555" spans="1:11" x14ac:dyDescent="0.2">
      <c r="A3555" t="s">
        <v>88</v>
      </c>
      <c r="B3555" t="s">
        <v>804</v>
      </c>
      <c r="C3555" t="s">
        <v>118</v>
      </c>
      <c r="D3555" t="s">
        <v>118</v>
      </c>
      <c r="E3555" t="s">
        <v>119</v>
      </c>
      <c r="F3555" t="s">
        <v>1852</v>
      </c>
      <c r="G3555" t="s">
        <v>23</v>
      </c>
      <c r="H3555" s="10">
        <v>12.25</v>
      </c>
      <c r="I3555" t="s">
        <v>120</v>
      </c>
    </row>
    <row r="3556" spans="1:11" x14ac:dyDescent="0.2">
      <c r="A3556" t="s">
        <v>88</v>
      </c>
      <c r="B3556" t="s">
        <v>804</v>
      </c>
      <c r="C3556" t="s">
        <v>329</v>
      </c>
      <c r="D3556" t="s">
        <v>329</v>
      </c>
      <c r="E3556" t="s">
        <v>119</v>
      </c>
      <c r="F3556" t="s">
        <v>1852</v>
      </c>
      <c r="G3556" t="s">
        <v>23</v>
      </c>
      <c r="H3556" s="10">
        <v>5.5</v>
      </c>
      <c r="I3556" t="s">
        <v>120</v>
      </c>
    </row>
    <row r="3557" spans="1:11" x14ac:dyDescent="0.2">
      <c r="A3557" t="s">
        <v>88</v>
      </c>
      <c r="B3557" t="s">
        <v>804</v>
      </c>
      <c r="C3557" t="s">
        <v>112</v>
      </c>
      <c r="D3557" t="s">
        <v>112</v>
      </c>
      <c r="E3557" t="s">
        <v>113</v>
      </c>
      <c r="F3557" t="s">
        <v>1851</v>
      </c>
      <c r="G3557" t="s">
        <v>23</v>
      </c>
      <c r="H3557" s="10">
        <v>17</v>
      </c>
      <c r="I3557" t="s">
        <v>114</v>
      </c>
    </row>
    <row r="3558" spans="1:11" x14ac:dyDescent="0.2">
      <c r="A3558" t="s">
        <v>88</v>
      </c>
      <c r="B3558" t="s">
        <v>804</v>
      </c>
      <c r="C3558" t="s">
        <v>50</v>
      </c>
      <c r="D3558" t="s">
        <v>50</v>
      </c>
      <c r="E3558" t="s">
        <v>22</v>
      </c>
      <c r="F3558" t="s">
        <v>22</v>
      </c>
      <c r="G3558" t="s">
        <v>23</v>
      </c>
      <c r="H3558" s="10">
        <v>4</v>
      </c>
      <c r="I3558" t="s">
        <v>24</v>
      </c>
    </row>
    <row r="3559" spans="1:11" x14ac:dyDescent="0.2">
      <c r="A3559" t="s">
        <v>88</v>
      </c>
      <c r="B3559" t="s">
        <v>804</v>
      </c>
      <c r="C3559" t="s">
        <v>18</v>
      </c>
      <c r="D3559" t="s">
        <v>557</v>
      </c>
      <c r="F3559" t="s">
        <v>1848</v>
      </c>
      <c r="H3559" s="10">
        <v>0.5</v>
      </c>
    </row>
    <row r="3560" spans="1:11" x14ac:dyDescent="0.2">
      <c r="A3560" t="s">
        <v>88</v>
      </c>
      <c r="B3560" t="s">
        <v>804</v>
      </c>
      <c r="C3560" t="s">
        <v>38</v>
      </c>
      <c r="D3560" t="s">
        <v>38</v>
      </c>
      <c r="E3560" t="s">
        <v>22</v>
      </c>
      <c r="F3560" t="s">
        <v>22</v>
      </c>
      <c r="G3560" t="s">
        <v>23</v>
      </c>
      <c r="H3560" s="10">
        <v>1.25</v>
      </c>
      <c r="I3560" t="s">
        <v>24</v>
      </c>
    </row>
    <row r="3561" spans="1:11" x14ac:dyDescent="0.2">
      <c r="A3561" t="s">
        <v>89</v>
      </c>
      <c r="B3561" t="s">
        <v>804</v>
      </c>
      <c r="C3561" t="s">
        <v>118</v>
      </c>
      <c r="D3561" t="s">
        <v>118</v>
      </c>
      <c r="E3561" t="s">
        <v>119</v>
      </c>
      <c r="F3561" t="s">
        <v>1852</v>
      </c>
      <c r="G3561" t="s">
        <v>23</v>
      </c>
      <c r="H3561" s="10">
        <v>4.5</v>
      </c>
      <c r="I3561" t="s">
        <v>120</v>
      </c>
    </row>
    <row r="3562" spans="1:11" x14ac:dyDescent="0.2">
      <c r="A3562" t="s">
        <v>89</v>
      </c>
      <c r="B3562" t="s">
        <v>804</v>
      </c>
      <c r="C3562" t="s">
        <v>329</v>
      </c>
      <c r="D3562" t="s">
        <v>329</v>
      </c>
      <c r="E3562" t="s">
        <v>119</v>
      </c>
      <c r="F3562" t="s">
        <v>1852</v>
      </c>
      <c r="G3562" t="s">
        <v>23</v>
      </c>
      <c r="H3562" s="10">
        <v>0.5</v>
      </c>
      <c r="I3562" t="s">
        <v>120</v>
      </c>
    </row>
    <row r="3563" spans="1:11" x14ac:dyDescent="0.2">
      <c r="A3563" t="s">
        <v>89</v>
      </c>
      <c r="B3563" t="s">
        <v>804</v>
      </c>
      <c r="C3563" t="s">
        <v>112</v>
      </c>
      <c r="D3563" t="s">
        <v>112</v>
      </c>
      <c r="E3563" t="s">
        <v>113</v>
      </c>
      <c r="F3563" t="s">
        <v>1851</v>
      </c>
      <c r="G3563" t="s">
        <v>23</v>
      </c>
      <c r="H3563" s="10">
        <v>18.5</v>
      </c>
      <c r="I3563" t="s">
        <v>114</v>
      </c>
    </row>
    <row r="3564" spans="1:11" x14ac:dyDescent="0.2">
      <c r="A3564" t="s">
        <v>89</v>
      </c>
      <c r="B3564" t="s">
        <v>804</v>
      </c>
      <c r="C3564" t="s">
        <v>17</v>
      </c>
      <c r="D3564" t="s">
        <v>17</v>
      </c>
      <c r="F3564" t="s">
        <v>1847</v>
      </c>
      <c r="H3564" s="10">
        <v>7.75</v>
      </c>
    </row>
    <row r="3565" spans="1:11" x14ac:dyDescent="0.2">
      <c r="A3565" t="s">
        <v>89</v>
      </c>
      <c r="B3565" t="s">
        <v>804</v>
      </c>
      <c r="C3565" t="s">
        <v>18</v>
      </c>
      <c r="D3565" t="s">
        <v>557</v>
      </c>
      <c r="F3565" t="s">
        <v>1848</v>
      </c>
      <c r="H3565" s="10">
        <v>0.5</v>
      </c>
    </row>
    <row r="3566" spans="1:11" x14ac:dyDescent="0.2">
      <c r="A3566" t="s">
        <v>89</v>
      </c>
      <c r="B3566" t="s">
        <v>804</v>
      </c>
      <c r="C3566" t="s">
        <v>38</v>
      </c>
      <c r="D3566" t="s">
        <v>38</v>
      </c>
      <c r="E3566" t="s">
        <v>22</v>
      </c>
      <c r="F3566" t="s">
        <v>22</v>
      </c>
      <c r="G3566" t="s">
        <v>23</v>
      </c>
      <c r="H3566" s="10">
        <v>0.5</v>
      </c>
      <c r="I3566" t="s">
        <v>24</v>
      </c>
    </row>
    <row r="3567" spans="1:11" x14ac:dyDescent="0.2">
      <c r="A3567" t="s">
        <v>89</v>
      </c>
      <c r="B3567" t="s">
        <v>804</v>
      </c>
      <c r="C3567" t="s">
        <v>17</v>
      </c>
      <c r="D3567" t="s">
        <v>17</v>
      </c>
      <c r="F3567" t="s">
        <v>1847</v>
      </c>
      <c r="H3567" s="10">
        <v>7.75</v>
      </c>
      <c r="K3567" t="s">
        <v>808</v>
      </c>
    </row>
    <row r="3568" spans="1:11" x14ac:dyDescent="0.2">
      <c r="A3568" t="s">
        <v>90</v>
      </c>
      <c r="B3568" t="s">
        <v>804</v>
      </c>
      <c r="C3568" t="s">
        <v>118</v>
      </c>
      <c r="D3568" t="s">
        <v>118</v>
      </c>
      <c r="E3568" t="s">
        <v>119</v>
      </c>
      <c r="F3568" t="s">
        <v>1852</v>
      </c>
      <c r="G3568" t="s">
        <v>23</v>
      </c>
      <c r="H3568" s="10">
        <v>12.5</v>
      </c>
      <c r="I3568" t="s">
        <v>120</v>
      </c>
    </row>
    <row r="3569" spans="1:11" x14ac:dyDescent="0.2">
      <c r="A3569" t="s">
        <v>90</v>
      </c>
      <c r="B3569" t="s">
        <v>804</v>
      </c>
      <c r="C3569" t="s">
        <v>112</v>
      </c>
      <c r="D3569" t="s">
        <v>112</v>
      </c>
      <c r="E3569" t="s">
        <v>113</v>
      </c>
      <c r="F3569" t="s">
        <v>1851</v>
      </c>
      <c r="G3569" t="s">
        <v>23</v>
      </c>
      <c r="H3569" s="10">
        <v>17.5</v>
      </c>
      <c r="I3569" t="s">
        <v>114</v>
      </c>
    </row>
    <row r="3570" spans="1:11" x14ac:dyDescent="0.2">
      <c r="A3570" t="s">
        <v>90</v>
      </c>
      <c r="B3570" t="s">
        <v>804</v>
      </c>
      <c r="C3570" t="s">
        <v>46</v>
      </c>
      <c r="D3570" t="s">
        <v>46</v>
      </c>
      <c r="F3570" t="s">
        <v>1848</v>
      </c>
      <c r="H3570" s="10">
        <v>7.75</v>
      </c>
      <c r="K3570" t="s">
        <v>811</v>
      </c>
    </row>
    <row r="3571" spans="1:11" x14ac:dyDescent="0.2">
      <c r="A3571" t="s">
        <v>90</v>
      </c>
      <c r="B3571" t="s">
        <v>804</v>
      </c>
      <c r="C3571" t="s">
        <v>18</v>
      </c>
      <c r="D3571" t="s">
        <v>557</v>
      </c>
      <c r="F3571" t="s">
        <v>1848</v>
      </c>
      <c r="H3571" s="10">
        <v>0.5</v>
      </c>
    </row>
    <row r="3572" spans="1:11" x14ac:dyDescent="0.2">
      <c r="A3572" t="s">
        <v>90</v>
      </c>
      <c r="B3572" t="s">
        <v>804</v>
      </c>
      <c r="C3572" t="s">
        <v>20</v>
      </c>
      <c r="D3572" t="s">
        <v>20</v>
      </c>
      <c r="F3572" t="s">
        <v>1848</v>
      </c>
      <c r="H3572" s="10">
        <v>1.5</v>
      </c>
    </row>
    <row r="3573" spans="1:11" x14ac:dyDescent="0.2">
      <c r="A3573" t="s">
        <v>91</v>
      </c>
      <c r="B3573" t="s">
        <v>804</v>
      </c>
      <c r="C3573" t="s">
        <v>118</v>
      </c>
      <c r="D3573" t="s">
        <v>118</v>
      </c>
      <c r="E3573" t="s">
        <v>119</v>
      </c>
      <c r="F3573" t="s">
        <v>1852</v>
      </c>
      <c r="G3573" t="s">
        <v>23</v>
      </c>
      <c r="H3573" s="10">
        <v>15</v>
      </c>
      <c r="I3573" t="s">
        <v>120</v>
      </c>
    </row>
    <row r="3574" spans="1:11" x14ac:dyDescent="0.2">
      <c r="A3574" t="s">
        <v>91</v>
      </c>
      <c r="B3574" t="s">
        <v>804</v>
      </c>
      <c r="C3574" t="s">
        <v>112</v>
      </c>
      <c r="D3574" t="s">
        <v>112</v>
      </c>
      <c r="E3574" t="s">
        <v>113</v>
      </c>
      <c r="F3574" t="s">
        <v>1851</v>
      </c>
      <c r="G3574" t="s">
        <v>23</v>
      </c>
      <c r="H3574" s="10">
        <v>14.5</v>
      </c>
      <c r="I3574" t="s">
        <v>114</v>
      </c>
    </row>
    <row r="3575" spans="1:11" x14ac:dyDescent="0.2">
      <c r="A3575" t="s">
        <v>91</v>
      </c>
      <c r="B3575" t="s">
        <v>804</v>
      </c>
      <c r="C3575" t="s">
        <v>46</v>
      </c>
      <c r="D3575" t="s">
        <v>46</v>
      </c>
      <c r="F3575" t="s">
        <v>1848</v>
      </c>
      <c r="H3575" s="10">
        <v>7</v>
      </c>
      <c r="K3575" t="s">
        <v>811</v>
      </c>
    </row>
    <row r="3576" spans="1:11" x14ac:dyDescent="0.2">
      <c r="A3576" t="s">
        <v>91</v>
      </c>
      <c r="B3576" t="s">
        <v>804</v>
      </c>
      <c r="C3576" t="s">
        <v>18</v>
      </c>
      <c r="D3576" t="s">
        <v>557</v>
      </c>
      <c r="F3576" t="s">
        <v>1848</v>
      </c>
      <c r="H3576" s="10">
        <v>0.5</v>
      </c>
    </row>
    <row r="3577" spans="1:11" x14ac:dyDescent="0.2">
      <c r="A3577" t="s">
        <v>91</v>
      </c>
      <c r="B3577" t="s">
        <v>804</v>
      </c>
      <c r="C3577" t="s">
        <v>20</v>
      </c>
      <c r="D3577" t="s">
        <v>20</v>
      </c>
      <c r="F3577" t="s">
        <v>1848</v>
      </c>
      <c r="H3577" s="10">
        <v>2</v>
      </c>
    </row>
    <row r="3578" spans="1:11" x14ac:dyDescent="0.2">
      <c r="A3578" t="s">
        <v>91</v>
      </c>
      <c r="B3578" t="s">
        <v>804</v>
      </c>
      <c r="C3578" t="s">
        <v>329</v>
      </c>
      <c r="D3578" t="s">
        <v>329</v>
      </c>
      <c r="E3578" t="s">
        <v>119</v>
      </c>
      <c r="F3578" t="s">
        <v>1852</v>
      </c>
      <c r="G3578" t="s">
        <v>23</v>
      </c>
      <c r="H3578" s="10">
        <v>2</v>
      </c>
      <c r="I3578" t="s">
        <v>120</v>
      </c>
    </row>
    <row r="3579" spans="1:11" x14ac:dyDescent="0.2">
      <c r="A3579" t="s">
        <v>93</v>
      </c>
      <c r="B3579" t="s">
        <v>804</v>
      </c>
      <c r="C3579" t="s">
        <v>118</v>
      </c>
      <c r="D3579" t="s">
        <v>118</v>
      </c>
      <c r="E3579" t="s">
        <v>119</v>
      </c>
      <c r="F3579" t="s">
        <v>1852</v>
      </c>
      <c r="G3579" t="s">
        <v>23</v>
      </c>
      <c r="H3579" s="10">
        <v>10.5</v>
      </c>
      <c r="I3579" t="s">
        <v>120</v>
      </c>
    </row>
    <row r="3580" spans="1:11" x14ac:dyDescent="0.2">
      <c r="A3580" t="s">
        <v>93</v>
      </c>
      <c r="B3580" t="s">
        <v>804</v>
      </c>
      <c r="C3580" t="s">
        <v>112</v>
      </c>
      <c r="D3580" t="s">
        <v>112</v>
      </c>
      <c r="E3580" t="s">
        <v>113</v>
      </c>
      <c r="F3580" t="s">
        <v>1851</v>
      </c>
      <c r="G3580" t="s">
        <v>23</v>
      </c>
      <c r="H3580" s="10">
        <v>20.5</v>
      </c>
      <c r="I3580" t="s">
        <v>114</v>
      </c>
    </row>
    <row r="3581" spans="1:11" x14ac:dyDescent="0.2">
      <c r="A3581" t="s">
        <v>93</v>
      </c>
      <c r="B3581" t="s">
        <v>804</v>
      </c>
      <c r="C3581" t="s">
        <v>117</v>
      </c>
      <c r="D3581" t="s">
        <v>117</v>
      </c>
      <c r="E3581" t="s">
        <v>27</v>
      </c>
      <c r="F3581" t="s">
        <v>27</v>
      </c>
      <c r="G3581" t="s">
        <v>23</v>
      </c>
      <c r="H3581" s="10">
        <v>2.5</v>
      </c>
      <c r="I3581" t="s">
        <v>24</v>
      </c>
    </row>
    <row r="3582" spans="1:11" x14ac:dyDescent="0.2">
      <c r="A3582" t="s">
        <v>93</v>
      </c>
      <c r="B3582" t="s">
        <v>804</v>
      </c>
      <c r="C3582" t="s">
        <v>18</v>
      </c>
      <c r="D3582" t="s">
        <v>557</v>
      </c>
      <c r="F3582" t="s">
        <v>1848</v>
      </c>
      <c r="H3582" s="10">
        <v>1</v>
      </c>
    </row>
    <row r="3583" spans="1:11" x14ac:dyDescent="0.2">
      <c r="A3583" t="s">
        <v>93</v>
      </c>
      <c r="B3583" t="s">
        <v>804</v>
      </c>
      <c r="C3583" t="s">
        <v>20</v>
      </c>
      <c r="D3583" t="s">
        <v>20</v>
      </c>
      <c r="F3583" t="s">
        <v>1848</v>
      </c>
      <c r="H3583" s="10">
        <v>2</v>
      </c>
    </row>
    <row r="3584" spans="1:11" x14ac:dyDescent="0.2">
      <c r="A3584" t="s">
        <v>93</v>
      </c>
      <c r="B3584" t="s">
        <v>804</v>
      </c>
      <c r="C3584" t="s">
        <v>329</v>
      </c>
      <c r="D3584" t="s">
        <v>329</v>
      </c>
      <c r="E3584" t="s">
        <v>119</v>
      </c>
      <c r="F3584" t="s">
        <v>1852</v>
      </c>
      <c r="G3584" t="s">
        <v>23</v>
      </c>
      <c r="H3584" s="10">
        <v>3.5</v>
      </c>
      <c r="I3584" t="s">
        <v>120</v>
      </c>
    </row>
    <row r="3585" spans="1:11" x14ac:dyDescent="0.2">
      <c r="A3585" t="s">
        <v>93</v>
      </c>
      <c r="B3585" t="s">
        <v>804</v>
      </c>
      <c r="C3585" t="s">
        <v>50</v>
      </c>
      <c r="D3585" t="s">
        <v>50</v>
      </c>
      <c r="E3585" t="s">
        <v>22</v>
      </c>
      <c r="F3585" t="s">
        <v>22</v>
      </c>
      <c r="G3585" t="s">
        <v>23</v>
      </c>
      <c r="H3585" s="10">
        <v>0.5</v>
      </c>
      <c r="I3585" t="s">
        <v>24</v>
      </c>
    </row>
    <row r="3586" spans="1:11" x14ac:dyDescent="0.2">
      <c r="A3586" t="s">
        <v>94</v>
      </c>
      <c r="B3586" t="s">
        <v>804</v>
      </c>
      <c r="C3586" t="s">
        <v>118</v>
      </c>
      <c r="D3586" t="s">
        <v>118</v>
      </c>
      <c r="E3586" t="s">
        <v>119</v>
      </c>
      <c r="F3586" t="s">
        <v>1852</v>
      </c>
      <c r="G3586" t="s">
        <v>23</v>
      </c>
      <c r="H3586" s="10">
        <v>15</v>
      </c>
      <c r="I3586" t="s">
        <v>120</v>
      </c>
    </row>
    <row r="3587" spans="1:11" x14ac:dyDescent="0.2">
      <c r="A3587" t="s">
        <v>94</v>
      </c>
      <c r="B3587" t="s">
        <v>804</v>
      </c>
      <c r="C3587" t="s">
        <v>112</v>
      </c>
      <c r="D3587" t="s">
        <v>112</v>
      </c>
      <c r="E3587" t="s">
        <v>113</v>
      </c>
      <c r="F3587" t="s">
        <v>1851</v>
      </c>
      <c r="G3587" t="s">
        <v>23</v>
      </c>
      <c r="H3587" s="10">
        <v>10.5</v>
      </c>
      <c r="I3587" t="s">
        <v>114</v>
      </c>
    </row>
    <row r="3588" spans="1:11" x14ac:dyDescent="0.2">
      <c r="A3588" t="s">
        <v>94</v>
      </c>
      <c r="B3588" t="s">
        <v>804</v>
      </c>
      <c r="C3588" t="s">
        <v>19</v>
      </c>
      <c r="D3588" t="s">
        <v>19</v>
      </c>
      <c r="F3588" t="s">
        <v>1848</v>
      </c>
      <c r="H3588" s="10">
        <v>2</v>
      </c>
    </row>
    <row r="3589" spans="1:11" x14ac:dyDescent="0.2">
      <c r="A3589" t="s">
        <v>94</v>
      </c>
      <c r="B3589" t="s">
        <v>804</v>
      </c>
      <c r="C3589" t="s">
        <v>20</v>
      </c>
      <c r="D3589" t="s">
        <v>20</v>
      </c>
      <c r="F3589" t="s">
        <v>1848</v>
      </c>
      <c r="H3589" s="10">
        <v>2</v>
      </c>
    </row>
    <row r="3590" spans="1:11" x14ac:dyDescent="0.2">
      <c r="A3590" t="s">
        <v>94</v>
      </c>
      <c r="B3590" t="s">
        <v>804</v>
      </c>
      <c r="C3590" t="s">
        <v>329</v>
      </c>
      <c r="D3590" t="s">
        <v>329</v>
      </c>
      <c r="E3590" t="s">
        <v>119</v>
      </c>
      <c r="F3590" t="s">
        <v>1852</v>
      </c>
      <c r="G3590" t="s">
        <v>23</v>
      </c>
      <c r="H3590" s="10">
        <v>0.5</v>
      </c>
      <c r="I3590" t="s">
        <v>120</v>
      </c>
    </row>
    <row r="3591" spans="1:11" x14ac:dyDescent="0.2">
      <c r="A3591" t="s">
        <v>94</v>
      </c>
      <c r="B3591" t="s">
        <v>804</v>
      </c>
      <c r="C3591" t="s">
        <v>116</v>
      </c>
      <c r="D3591" t="s">
        <v>116</v>
      </c>
      <c r="F3591" t="s">
        <v>1847</v>
      </c>
      <c r="H3591" s="10">
        <v>4</v>
      </c>
      <c r="K3591" t="s">
        <v>812</v>
      </c>
    </row>
    <row r="3592" spans="1:11" x14ac:dyDescent="0.2">
      <c r="A3592" t="s">
        <v>94</v>
      </c>
      <c r="B3592" t="s">
        <v>804</v>
      </c>
      <c r="C3592" t="s">
        <v>17</v>
      </c>
      <c r="D3592" t="s">
        <v>17</v>
      </c>
      <c r="F3592" t="s">
        <v>1847</v>
      </c>
      <c r="H3592" s="10">
        <v>7.75</v>
      </c>
    </row>
    <row r="3593" spans="1:11" x14ac:dyDescent="0.2">
      <c r="A3593" t="s">
        <v>95</v>
      </c>
      <c r="B3593" t="s">
        <v>804</v>
      </c>
      <c r="C3593" t="s">
        <v>118</v>
      </c>
      <c r="D3593" t="s">
        <v>118</v>
      </c>
      <c r="E3593" t="s">
        <v>119</v>
      </c>
      <c r="F3593" t="s">
        <v>1852</v>
      </c>
      <c r="G3593" t="s">
        <v>23</v>
      </c>
      <c r="H3593" s="10">
        <v>18</v>
      </c>
      <c r="I3593" t="s">
        <v>120</v>
      </c>
    </row>
    <row r="3594" spans="1:11" x14ac:dyDescent="0.2">
      <c r="A3594" t="s">
        <v>95</v>
      </c>
      <c r="B3594" t="s">
        <v>804</v>
      </c>
      <c r="C3594" t="s">
        <v>112</v>
      </c>
      <c r="D3594" t="s">
        <v>112</v>
      </c>
      <c r="E3594" t="s">
        <v>113</v>
      </c>
      <c r="F3594" t="s">
        <v>1851</v>
      </c>
      <c r="G3594" t="s">
        <v>23</v>
      </c>
      <c r="H3594" s="10">
        <v>16.5</v>
      </c>
      <c r="I3594" t="s">
        <v>114</v>
      </c>
    </row>
    <row r="3595" spans="1:11" x14ac:dyDescent="0.2">
      <c r="A3595" t="s">
        <v>95</v>
      </c>
      <c r="B3595" t="s">
        <v>804</v>
      </c>
      <c r="C3595" t="s">
        <v>18</v>
      </c>
      <c r="D3595" t="s">
        <v>557</v>
      </c>
      <c r="F3595" t="s">
        <v>1848</v>
      </c>
      <c r="H3595" s="10">
        <v>0.5</v>
      </c>
    </row>
    <row r="3596" spans="1:11" x14ac:dyDescent="0.2">
      <c r="A3596" t="s">
        <v>95</v>
      </c>
      <c r="B3596" t="s">
        <v>804</v>
      </c>
      <c r="C3596" t="s">
        <v>329</v>
      </c>
      <c r="D3596" t="s">
        <v>329</v>
      </c>
      <c r="E3596" t="s">
        <v>119</v>
      </c>
      <c r="F3596" t="s">
        <v>1852</v>
      </c>
      <c r="G3596" t="s">
        <v>23</v>
      </c>
      <c r="H3596" s="10">
        <v>6</v>
      </c>
      <c r="I3596" t="s">
        <v>120</v>
      </c>
    </row>
    <row r="3597" spans="1:11" x14ac:dyDescent="0.2">
      <c r="A3597" t="s">
        <v>95</v>
      </c>
      <c r="B3597" t="s">
        <v>804</v>
      </c>
      <c r="C3597" t="s">
        <v>208</v>
      </c>
      <c r="D3597" t="s">
        <v>208</v>
      </c>
      <c r="E3597" t="s">
        <v>27</v>
      </c>
      <c r="F3597" t="s">
        <v>27</v>
      </c>
      <c r="G3597" t="s">
        <v>23</v>
      </c>
      <c r="H3597" s="10">
        <v>0.5</v>
      </c>
      <c r="I3597" t="s">
        <v>24</v>
      </c>
    </row>
    <row r="3598" spans="1:11" x14ac:dyDescent="0.2">
      <c r="A3598" t="s">
        <v>96</v>
      </c>
      <c r="B3598" t="s">
        <v>804</v>
      </c>
      <c r="C3598" t="s">
        <v>118</v>
      </c>
      <c r="D3598" t="s">
        <v>118</v>
      </c>
      <c r="E3598" t="s">
        <v>119</v>
      </c>
      <c r="F3598" t="s">
        <v>1852</v>
      </c>
      <c r="G3598" t="s">
        <v>23</v>
      </c>
      <c r="H3598" s="10">
        <v>18</v>
      </c>
      <c r="I3598" t="s">
        <v>120</v>
      </c>
    </row>
    <row r="3599" spans="1:11" x14ac:dyDescent="0.2">
      <c r="A3599" t="s">
        <v>96</v>
      </c>
      <c r="B3599" t="s">
        <v>804</v>
      </c>
      <c r="C3599" t="s">
        <v>112</v>
      </c>
      <c r="D3599" t="s">
        <v>112</v>
      </c>
      <c r="E3599" t="s">
        <v>113</v>
      </c>
      <c r="F3599" t="s">
        <v>1851</v>
      </c>
      <c r="G3599" t="s">
        <v>23</v>
      </c>
      <c r="H3599" s="10">
        <v>8.5</v>
      </c>
      <c r="I3599" t="s">
        <v>114</v>
      </c>
    </row>
    <row r="3600" spans="1:11" x14ac:dyDescent="0.2">
      <c r="A3600" t="s">
        <v>96</v>
      </c>
      <c r="B3600" t="s">
        <v>804</v>
      </c>
      <c r="C3600" t="s">
        <v>18</v>
      </c>
      <c r="D3600" t="s">
        <v>557</v>
      </c>
      <c r="F3600" t="s">
        <v>1848</v>
      </c>
      <c r="H3600" s="10">
        <v>0.5</v>
      </c>
    </row>
    <row r="3601" spans="1:11" x14ac:dyDescent="0.2">
      <c r="A3601" t="s">
        <v>96</v>
      </c>
      <c r="B3601" t="s">
        <v>804</v>
      </c>
      <c r="C3601" t="s">
        <v>329</v>
      </c>
      <c r="D3601" t="s">
        <v>329</v>
      </c>
      <c r="E3601" t="s">
        <v>119</v>
      </c>
      <c r="F3601" t="s">
        <v>1852</v>
      </c>
      <c r="G3601" t="s">
        <v>23</v>
      </c>
      <c r="H3601" s="10">
        <v>1</v>
      </c>
      <c r="I3601" t="s">
        <v>120</v>
      </c>
    </row>
    <row r="3602" spans="1:11" x14ac:dyDescent="0.2">
      <c r="A3602" t="s">
        <v>96</v>
      </c>
      <c r="B3602" t="s">
        <v>804</v>
      </c>
      <c r="C3602" t="s">
        <v>38</v>
      </c>
      <c r="D3602" t="s">
        <v>38</v>
      </c>
      <c r="E3602" t="s">
        <v>22</v>
      </c>
      <c r="F3602" t="s">
        <v>22</v>
      </c>
      <c r="G3602" t="s">
        <v>23</v>
      </c>
      <c r="H3602" s="10">
        <v>2</v>
      </c>
      <c r="I3602" t="s">
        <v>24</v>
      </c>
    </row>
    <row r="3603" spans="1:11" x14ac:dyDescent="0.2">
      <c r="A3603" t="s">
        <v>96</v>
      </c>
      <c r="B3603" t="s">
        <v>804</v>
      </c>
      <c r="C3603" t="s">
        <v>79</v>
      </c>
      <c r="D3603" t="s">
        <v>79</v>
      </c>
      <c r="F3603" t="s">
        <v>1848</v>
      </c>
      <c r="H3603" s="10">
        <v>4</v>
      </c>
      <c r="K3603" t="s">
        <v>813</v>
      </c>
    </row>
    <row r="3604" spans="1:11" x14ac:dyDescent="0.2">
      <c r="A3604" t="s">
        <v>96</v>
      </c>
      <c r="B3604" t="s">
        <v>804</v>
      </c>
      <c r="C3604" t="s">
        <v>208</v>
      </c>
      <c r="D3604" t="s">
        <v>208</v>
      </c>
      <c r="E3604" t="s">
        <v>27</v>
      </c>
      <c r="F3604" t="s">
        <v>27</v>
      </c>
      <c r="G3604" t="s">
        <v>23</v>
      </c>
      <c r="H3604" s="10">
        <v>1.5</v>
      </c>
      <c r="I3604" t="s">
        <v>24</v>
      </c>
    </row>
    <row r="3605" spans="1:11" x14ac:dyDescent="0.2">
      <c r="A3605" t="s">
        <v>96</v>
      </c>
      <c r="B3605" t="s">
        <v>804</v>
      </c>
      <c r="C3605" t="s">
        <v>92</v>
      </c>
      <c r="D3605" t="s">
        <v>92</v>
      </c>
      <c r="F3605" t="s">
        <v>1848</v>
      </c>
      <c r="H3605" s="10">
        <v>2</v>
      </c>
    </row>
    <row r="3606" spans="1:11" x14ac:dyDescent="0.2">
      <c r="A3606" t="s">
        <v>96</v>
      </c>
      <c r="B3606" t="s">
        <v>804</v>
      </c>
      <c r="C3606" t="s">
        <v>380</v>
      </c>
      <c r="D3606" t="s">
        <v>380</v>
      </c>
      <c r="E3606" t="s">
        <v>59</v>
      </c>
      <c r="F3606" t="s">
        <v>59</v>
      </c>
      <c r="G3606" t="s">
        <v>23</v>
      </c>
      <c r="H3606" s="10">
        <v>2.5</v>
      </c>
      <c r="I3606" t="s">
        <v>24</v>
      </c>
    </row>
    <row r="3607" spans="1:11" x14ac:dyDescent="0.2">
      <c r="A3607" t="s">
        <v>97</v>
      </c>
      <c r="B3607" t="s">
        <v>804</v>
      </c>
      <c r="C3607" t="s">
        <v>118</v>
      </c>
      <c r="D3607" t="s">
        <v>118</v>
      </c>
      <c r="E3607" t="s">
        <v>119</v>
      </c>
      <c r="F3607" t="s">
        <v>1852</v>
      </c>
      <c r="G3607" t="s">
        <v>23</v>
      </c>
      <c r="H3607" s="10">
        <v>9.25</v>
      </c>
      <c r="I3607" t="s">
        <v>120</v>
      </c>
    </row>
    <row r="3608" spans="1:11" x14ac:dyDescent="0.2">
      <c r="A3608" t="s">
        <v>97</v>
      </c>
      <c r="B3608" t="s">
        <v>804</v>
      </c>
      <c r="C3608" t="s">
        <v>112</v>
      </c>
      <c r="D3608" t="s">
        <v>112</v>
      </c>
      <c r="E3608" t="s">
        <v>113</v>
      </c>
      <c r="F3608" t="s">
        <v>1851</v>
      </c>
      <c r="G3608" t="s">
        <v>23</v>
      </c>
      <c r="H3608" s="10">
        <v>10.5</v>
      </c>
      <c r="I3608" t="s">
        <v>114</v>
      </c>
    </row>
    <row r="3609" spans="1:11" x14ac:dyDescent="0.2">
      <c r="A3609" t="s">
        <v>97</v>
      </c>
      <c r="B3609" t="s">
        <v>804</v>
      </c>
      <c r="C3609" t="s">
        <v>18</v>
      </c>
      <c r="D3609" t="s">
        <v>557</v>
      </c>
      <c r="F3609" t="s">
        <v>1848</v>
      </c>
      <c r="H3609" s="10">
        <v>1</v>
      </c>
    </row>
    <row r="3610" spans="1:11" x14ac:dyDescent="0.2">
      <c r="A3610" t="s">
        <v>97</v>
      </c>
      <c r="B3610" t="s">
        <v>804</v>
      </c>
      <c r="C3610" t="s">
        <v>17</v>
      </c>
      <c r="D3610" t="s">
        <v>17</v>
      </c>
      <c r="F3610" t="s">
        <v>1847</v>
      </c>
      <c r="H3610" s="10">
        <v>3.75</v>
      </c>
    </row>
    <row r="3611" spans="1:11" x14ac:dyDescent="0.2">
      <c r="A3611" t="s">
        <v>97</v>
      </c>
      <c r="B3611" t="s">
        <v>804</v>
      </c>
      <c r="C3611" t="s">
        <v>46</v>
      </c>
      <c r="D3611" t="s">
        <v>46</v>
      </c>
      <c r="F3611" t="s">
        <v>1848</v>
      </c>
      <c r="H3611" s="10">
        <v>15.5</v>
      </c>
      <c r="K3611" t="s">
        <v>375</v>
      </c>
    </row>
    <row r="3612" spans="1:11" x14ac:dyDescent="0.2">
      <c r="A3612" t="s">
        <v>98</v>
      </c>
      <c r="B3612" t="s">
        <v>804</v>
      </c>
      <c r="C3612" t="s">
        <v>118</v>
      </c>
      <c r="D3612" t="s">
        <v>118</v>
      </c>
      <c r="E3612" t="s">
        <v>119</v>
      </c>
      <c r="F3612" t="s">
        <v>1852</v>
      </c>
      <c r="G3612" t="s">
        <v>23</v>
      </c>
      <c r="H3612" s="10">
        <v>20.5</v>
      </c>
      <c r="I3612" t="s">
        <v>120</v>
      </c>
    </row>
    <row r="3613" spans="1:11" x14ac:dyDescent="0.2">
      <c r="A3613" t="s">
        <v>98</v>
      </c>
      <c r="B3613" t="s">
        <v>804</v>
      </c>
      <c r="C3613" t="s">
        <v>112</v>
      </c>
      <c r="D3613" t="s">
        <v>112</v>
      </c>
      <c r="E3613" t="s">
        <v>113</v>
      </c>
      <c r="F3613" t="s">
        <v>1851</v>
      </c>
      <c r="G3613" t="s">
        <v>23</v>
      </c>
      <c r="H3613" s="10">
        <v>5.75</v>
      </c>
      <c r="I3613" t="s">
        <v>114</v>
      </c>
    </row>
    <row r="3614" spans="1:11" x14ac:dyDescent="0.2">
      <c r="A3614" t="s">
        <v>98</v>
      </c>
      <c r="B3614" t="s">
        <v>804</v>
      </c>
      <c r="C3614" t="s">
        <v>18</v>
      </c>
      <c r="D3614" t="s">
        <v>557</v>
      </c>
      <c r="F3614" t="s">
        <v>1848</v>
      </c>
      <c r="H3614" s="10">
        <v>0.5</v>
      </c>
    </row>
    <row r="3615" spans="1:11" x14ac:dyDescent="0.2">
      <c r="A3615" t="s">
        <v>98</v>
      </c>
      <c r="B3615" t="s">
        <v>804</v>
      </c>
      <c r="C3615" t="s">
        <v>46</v>
      </c>
      <c r="D3615" t="s">
        <v>46</v>
      </c>
      <c r="F3615" t="s">
        <v>1848</v>
      </c>
      <c r="H3615" s="10">
        <v>7</v>
      </c>
      <c r="K3615" t="s">
        <v>375</v>
      </c>
    </row>
    <row r="3616" spans="1:11" x14ac:dyDescent="0.2">
      <c r="A3616" t="s">
        <v>98</v>
      </c>
      <c r="B3616" t="s">
        <v>804</v>
      </c>
      <c r="C3616" t="s">
        <v>329</v>
      </c>
      <c r="D3616" t="s">
        <v>329</v>
      </c>
      <c r="E3616" t="s">
        <v>119</v>
      </c>
      <c r="F3616" t="s">
        <v>1852</v>
      </c>
      <c r="G3616" t="s">
        <v>23</v>
      </c>
      <c r="H3616" s="10">
        <v>1.5</v>
      </c>
      <c r="I3616" t="s">
        <v>120</v>
      </c>
    </row>
    <row r="3617" spans="1:11" x14ac:dyDescent="0.2">
      <c r="A3617" t="s">
        <v>98</v>
      </c>
      <c r="B3617" t="s">
        <v>804</v>
      </c>
      <c r="C3617" t="s">
        <v>50</v>
      </c>
      <c r="D3617" t="s">
        <v>50</v>
      </c>
      <c r="E3617" t="s">
        <v>22</v>
      </c>
      <c r="F3617" t="s">
        <v>22</v>
      </c>
      <c r="G3617" t="s">
        <v>23</v>
      </c>
      <c r="H3617" s="10">
        <v>0.5</v>
      </c>
      <c r="I3617" t="s">
        <v>24</v>
      </c>
    </row>
    <row r="3618" spans="1:11" x14ac:dyDescent="0.2">
      <c r="A3618" t="s">
        <v>98</v>
      </c>
      <c r="B3618" t="s">
        <v>804</v>
      </c>
      <c r="C3618" t="s">
        <v>20</v>
      </c>
      <c r="D3618" t="s">
        <v>20</v>
      </c>
      <c r="F3618" t="s">
        <v>1848</v>
      </c>
      <c r="H3618" s="10">
        <v>1.5</v>
      </c>
    </row>
    <row r="3619" spans="1:11" x14ac:dyDescent="0.2">
      <c r="A3619" t="s">
        <v>98</v>
      </c>
      <c r="B3619" t="s">
        <v>804</v>
      </c>
      <c r="C3619" t="s">
        <v>117</v>
      </c>
      <c r="D3619" t="s">
        <v>117</v>
      </c>
      <c r="E3619" t="s">
        <v>27</v>
      </c>
      <c r="F3619" t="s">
        <v>27</v>
      </c>
      <c r="G3619" t="s">
        <v>23</v>
      </c>
      <c r="H3619" s="10">
        <v>2.5</v>
      </c>
      <c r="I3619" t="s">
        <v>24</v>
      </c>
    </row>
    <row r="3620" spans="1:11" x14ac:dyDescent="0.2">
      <c r="A3620" t="s">
        <v>99</v>
      </c>
      <c r="B3620" t="s">
        <v>804</v>
      </c>
      <c r="C3620" t="s">
        <v>118</v>
      </c>
      <c r="D3620" t="s">
        <v>118</v>
      </c>
      <c r="E3620" t="s">
        <v>119</v>
      </c>
      <c r="F3620" t="s">
        <v>1852</v>
      </c>
      <c r="G3620" t="s">
        <v>23</v>
      </c>
      <c r="H3620" s="10">
        <v>23</v>
      </c>
      <c r="I3620" t="s">
        <v>120</v>
      </c>
    </row>
    <row r="3621" spans="1:11" x14ac:dyDescent="0.2">
      <c r="A3621" t="s">
        <v>99</v>
      </c>
      <c r="B3621" t="s">
        <v>804</v>
      </c>
      <c r="C3621" t="s">
        <v>112</v>
      </c>
      <c r="D3621" t="s">
        <v>112</v>
      </c>
      <c r="E3621" t="s">
        <v>113</v>
      </c>
      <c r="F3621" t="s">
        <v>1851</v>
      </c>
      <c r="G3621" t="s">
        <v>23</v>
      </c>
      <c r="H3621" s="10">
        <v>2.5</v>
      </c>
      <c r="I3621" t="s">
        <v>114</v>
      </c>
    </row>
    <row r="3622" spans="1:11" x14ac:dyDescent="0.2">
      <c r="A3622" t="s">
        <v>99</v>
      </c>
      <c r="B3622" t="s">
        <v>804</v>
      </c>
      <c r="C3622" t="s">
        <v>18</v>
      </c>
      <c r="D3622" t="s">
        <v>557</v>
      </c>
      <c r="F3622" t="s">
        <v>1848</v>
      </c>
      <c r="H3622" s="10">
        <v>0.5</v>
      </c>
    </row>
    <row r="3623" spans="1:11" x14ac:dyDescent="0.2">
      <c r="A3623" t="s">
        <v>99</v>
      </c>
      <c r="B3623" t="s">
        <v>804</v>
      </c>
      <c r="C3623" t="s">
        <v>19</v>
      </c>
      <c r="D3623" t="s">
        <v>19</v>
      </c>
      <c r="F3623" t="s">
        <v>1848</v>
      </c>
      <c r="H3623" s="10">
        <v>2</v>
      </c>
      <c r="K3623" t="s">
        <v>814</v>
      </c>
    </row>
    <row r="3624" spans="1:11" x14ac:dyDescent="0.2">
      <c r="A3624" t="s">
        <v>99</v>
      </c>
      <c r="B3624" t="s">
        <v>804</v>
      </c>
      <c r="C3624" t="s">
        <v>329</v>
      </c>
      <c r="D3624" t="s">
        <v>329</v>
      </c>
      <c r="E3624" t="s">
        <v>119</v>
      </c>
      <c r="F3624" t="s">
        <v>1852</v>
      </c>
      <c r="G3624" t="s">
        <v>23</v>
      </c>
      <c r="H3624" s="10">
        <v>1</v>
      </c>
      <c r="I3624" t="s">
        <v>120</v>
      </c>
    </row>
    <row r="3625" spans="1:11" x14ac:dyDescent="0.2">
      <c r="A3625" t="s">
        <v>99</v>
      </c>
      <c r="B3625" t="s">
        <v>804</v>
      </c>
      <c r="C3625" t="s">
        <v>380</v>
      </c>
      <c r="D3625" t="s">
        <v>380</v>
      </c>
      <c r="E3625" t="s">
        <v>59</v>
      </c>
      <c r="F3625" t="s">
        <v>59</v>
      </c>
      <c r="G3625" t="s">
        <v>23</v>
      </c>
      <c r="H3625" s="10">
        <v>2.5</v>
      </c>
      <c r="I3625" t="s">
        <v>24</v>
      </c>
    </row>
    <row r="3626" spans="1:11" x14ac:dyDescent="0.2">
      <c r="A3626" t="s">
        <v>99</v>
      </c>
      <c r="B3626" t="s">
        <v>804</v>
      </c>
      <c r="C3626" t="s">
        <v>17</v>
      </c>
      <c r="D3626" t="s">
        <v>17</v>
      </c>
      <c r="F3626" t="s">
        <v>1847</v>
      </c>
      <c r="H3626" s="10">
        <v>7.75</v>
      </c>
      <c r="K3626" t="s">
        <v>659</v>
      </c>
    </row>
    <row r="3627" spans="1:11" x14ac:dyDescent="0.2">
      <c r="A3627" t="s">
        <v>99</v>
      </c>
      <c r="B3627" t="s">
        <v>804</v>
      </c>
      <c r="C3627" t="s">
        <v>65</v>
      </c>
      <c r="D3627" t="s">
        <v>65</v>
      </c>
      <c r="E3627" t="s">
        <v>66</v>
      </c>
      <c r="F3627" t="s">
        <v>66</v>
      </c>
      <c r="G3627" t="s">
        <v>23</v>
      </c>
      <c r="H3627" s="10">
        <v>1.5</v>
      </c>
      <c r="I3627" t="s">
        <v>24</v>
      </c>
    </row>
    <row r="3628" spans="1:11" x14ac:dyDescent="0.2">
      <c r="A3628" t="s">
        <v>100</v>
      </c>
      <c r="B3628" t="s">
        <v>804</v>
      </c>
      <c r="C3628" t="s">
        <v>118</v>
      </c>
      <c r="D3628" t="s">
        <v>118</v>
      </c>
      <c r="E3628" t="s">
        <v>119</v>
      </c>
      <c r="F3628" t="s">
        <v>1852</v>
      </c>
      <c r="G3628" t="s">
        <v>23</v>
      </c>
      <c r="H3628" s="10">
        <v>20.25</v>
      </c>
      <c r="I3628" t="s">
        <v>120</v>
      </c>
    </row>
    <row r="3629" spans="1:11" x14ac:dyDescent="0.2">
      <c r="A3629" t="s">
        <v>100</v>
      </c>
      <c r="B3629" t="s">
        <v>804</v>
      </c>
      <c r="C3629" t="s">
        <v>112</v>
      </c>
      <c r="D3629" t="s">
        <v>112</v>
      </c>
      <c r="E3629" t="s">
        <v>113</v>
      </c>
      <c r="F3629" t="s">
        <v>1851</v>
      </c>
      <c r="G3629" t="s">
        <v>23</v>
      </c>
      <c r="H3629" s="10">
        <v>9.5</v>
      </c>
      <c r="I3629" t="s">
        <v>114</v>
      </c>
    </row>
    <row r="3630" spans="1:11" x14ac:dyDescent="0.2">
      <c r="A3630" t="s">
        <v>100</v>
      </c>
      <c r="B3630" t="s">
        <v>804</v>
      </c>
      <c r="C3630" t="s">
        <v>18</v>
      </c>
      <c r="D3630" t="s">
        <v>557</v>
      </c>
      <c r="F3630" t="s">
        <v>1848</v>
      </c>
      <c r="H3630" s="10">
        <v>1.5</v>
      </c>
    </row>
    <row r="3631" spans="1:11" x14ac:dyDescent="0.2">
      <c r="A3631" t="s">
        <v>100</v>
      </c>
      <c r="B3631" t="s">
        <v>804</v>
      </c>
      <c r="C3631" t="s">
        <v>254</v>
      </c>
      <c r="D3631" t="s">
        <v>254</v>
      </c>
      <c r="E3631" t="s">
        <v>255</v>
      </c>
      <c r="F3631" t="s">
        <v>1850</v>
      </c>
      <c r="G3631" t="s">
        <v>145</v>
      </c>
      <c r="H3631" s="10">
        <v>2</v>
      </c>
      <c r="I3631" t="s">
        <v>24</v>
      </c>
    </row>
    <row r="3632" spans="1:11" x14ac:dyDescent="0.2">
      <c r="A3632" t="s">
        <v>100</v>
      </c>
      <c r="B3632" t="s">
        <v>804</v>
      </c>
      <c r="C3632" t="s">
        <v>329</v>
      </c>
      <c r="D3632" t="s">
        <v>329</v>
      </c>
      <c r="E3632" t="s">
        <v>119</v>
      </c>
      <c r="F3632" t="s">
        <v>1852</v>
      </c>
      <c r="G3632" t="s">
        <v>23</v>
      </c>
      <c r="H3632" s="10">
        <v>2.5</v>
      </c>
      <c r="I3632" t="s">
        <v>120</v>
      </c>
    </row>
    <row r="3633" spans="1:11" x14ac:dyDescent="0.2">
      <c r="A3633" t="s">
        <v>100</v>
      </c>
      <c r="B3633" t="s">
        <v>804</v>
      </c>
      <c r="C3633" t="s">
        <v>65</v>
      </c>
      <c r="D3633" t="s">
        <v>65</v>
      </c>
      <c r="E3633" t="s">
        <v>66</v>
      </c>
      <c r="F3633" t="s">
        <v>66</v>
      </c>
      <c r="G3633" t="s">
        <v>23</v>
      </c>
      <c r="H3633" s="10">
        <v>5</v>
      </c>
      <c r="I3633" t="s">
        <v>24</v>
      </c>
    </row>
    <row r="3634" spans="1:11" x14ac:dyDescent="0.2">
      <c r="A3634" t="s">
        <v>101</v>
      </c>
      <c r="B3634" t="s">
        <v>804</v>
      </c>
      <c r="C3634" t="s">
        <v>118</v>
      </c>
      <c r="D3634" t="s">
        <v>118</v>
      </c>
      <c r="E3634" t="s">
        <v>119</v>
      </c>
      <c r="F3634" t="s">
        <v>1852</v>
      </c>
      <c r="G3634" t="s">
        <v>23</v>
      </c>
      <c r="H3634" s="10">
        <v>6</v>
      </c>
      <c r="I3634" t="s">
        <v>120</v>
      </c>
    </row>
    <row r="3635" spans="1:11" x14ac:dyDescent="0.2">
      <c r="A3635" t="s">
        <v>101</v>
      </c>
      <c r="B3635" t="s">
        <v>804</v>
      </c>
      <c r="C3635" t="s">
        <v>112</v>
      </c>
      <c r="D3635" t="s">
        <v>112</v>
      </c>
      <c r="E3635" t="s">
        <v>113</v>
      </c>
      <c r="F3635" t="s">
        <v>1851</v>
      </c>
      <c r="G3635" t="s">
        <v>23</v>
      </c>
      <c r="H3635" s="10">
        <v>6</v>
      </c>
      <c r="I3635" t="s">
        <v>114</v>
      </c>
    </row>
    <row r="3636" spans="1:11" x14ac:dyDescent="0.2">
      <c r="A3636" t="s">
        <v>101</v>
      </c>
      <c r="B3636" t="s">
        <v>804</v>
      </c>
      <c r="C3636" t="s">
        <v>18</v>
      </c>
      <c r="D3636" t="s">
        <v>557</v>
      </c>
      <c r="F3636" t="s">
        <v>1848</v>
      </c>
      <c r="H3636" s="10">
        <v>0.5</v>
      </c>
    </row>
    <row r="3637" spans="1:11" x14ac:dyDescent="0.2">
      <c r="A3637" t="s">
        <v>101</v>
      </c>
      <c r="B3637" t="s">
        <v>804</v>
      </c>
      <c r="C3637" t="s">
        <v>17</v>
      </c>
      <c r="D3637" t="s">
        <v>17</v>
      </c>
      <c r="F3637" t="s">
        <v>1847</v>
      </c>
      <c r="H3637" s="10">
        <v>19.25</v>
      </c>
      <c r="K3637" t="s">
        <v>659</v>
      </c>
    </row>
    <row r="3638" spans="1:11" x14ac:dyDescent="0.2">
      <c r="A3638" t="s">
        <v>101</v>
      </c>
      <c r="B3638" t="s">
        <v>804</v>
      </c>
      <c r="C3638" t="s">
        <v>329</v>
      </c>
      <c r="D3638" t="s">
        <v>329</v>
      </c>
      <c r="E3638" t="s">
        <v>119</v>
      </c>
      <c r="F3638" t="s">
        <v>1852</v>
      </c>
      <c r="G3638" t="s">
        <v>23</v>
      </c>
      <c r="H3638" s="10">
        <v>0.5</v>
      </c>
      <c r="I3638" t="s">
        <v>120</v>
      </c>
    </row>
    <row r="3639" spans="1:11" x14ac:dyDescent="0.2">
      <c r="A3639" t="s">
        <v>101</v>
      </c>
      <c r="B3639" t="s">
        <v>804</v>
      </c>
      <c r="C3639" t="s">
        <v>17</v>
      </c>
      <c r="D3639" t="s">
        <v>17</v>
      </c>
      <c r="F3639" t="s">
        <v>1847</v>
      </c>
      <c r="H3639" s="10">
        <v>7.75</v>
      </c>
      <c r="K3639" t="s">
        <v>808</v>
      </c>
    </row>
    <row r="3640" spans="1:11" x14ac:dyDescent="0.2">
      <c r="A3640" t="s">
        <v>102</v>
      </c>
      <c r="B3640" t="s">
        <v>804</v>
      </c>
      <c r="C3640" t="s">
        <v>118</v>
      </c>
      <c r="D3640" t="s">
        <v>118</v>
      </c>
      <c r="E3640" t="s">
        <v>119</v>
      </c>
      <c r="F3640" t="s">
        <v>1852</v>
      </c>
      <c r="G3640" t="s">
        <v>23</v>
      </c>
      <c r="H3640" s="10">
        <v>30</v>
      </c>
      <c r="I3640" t="s">
        <v>120</v>
      </c>
    </row>
    <row r="3641" spans="1:11" x14ac:dyDescent="0.2">
      <c r="A3641" t="s">
        <v>102</v>
      </c>
      <c r="B3641" t="s">
        <v>804</v>
      </c>
      <c r="C3641" t="s">
        <v>112</v>
      </c>
      <c r="D3641" t="s">
        <v>112</v>
      </c>
      <c r="E3641" t="s">
        <v>113</v>
      </c>
      <c r="F3641" t="s">
        <v>1851</v>
      </c>
      <c r="G3641" t="s">
        <v>23</v>
      </c>
      <c r="H3641" s="10">
        <v>6</v>
      </c>
      <c r="I3641" t="s">
        <v>114</v>
      </c>
    </row>
    <row r="3642" spans="1:11" x14ac:dyDescent="0.2">
      <c r="A3642" t="s">
        <v>102</v>
      </c>
      <c r="B3642" t="s">
        <v>804</v>
      </c>
      <c r="C3642" t="s">
        <v>18</v>
      </c>
      <c r="D3642" t="s">
        <v>557</v>
      </c>
      <c r="F3642" t="s">
        <v>1848</v>
      </c>
      <c r="H3642" s="10">
        <v>0.5</v>
      </c>
    </row>
    <row r="3643" spans="1:11" x14ac:dyDescent="0.2">
      <c r="A3643" t="s">
        <v>102</v>
      </c>
      <c r="B3643" t="s">
        <v>804</v>
      </c>
      <c r="C3643" t="s">
        <v>19</v>
      </c>
      <c r="D3643" t="s">
        <v>19</v>
      </c>
      <c r="F3643" t="s">
        <v>1848</v>
      </c>
      <c r="H3643" s="10">
        <v>3</v>
      </c>
      <c r="K3643" t="s">
        <v>815</v>
      </c>
    </row>
    <row r="3644" spans="1:11" x14ac:dyDescent="0.2">
      <c r="A3644" t="s">
        <v>102</v>
      </c>
      <c r="B3644" t="s">
        <v>804</v>
      </c>
      <c r="C3644" t="s">
        <v>329</v>
      </c>
      <c r="D3644" t="s">
        <v>329</v>
      </c>
      <c r="E3644" t="s">
        <v>119</v>
      </c>
      <c r="F3644" t="s">
        <v>1852</v>
      </c>
      <c r="G3644" t="s">
        <v>23</v>
      </c>
      <c r="H3644" s="10">
        <v>0.5</v>
      </c>
      <c r="I3644" t="s">
        <v>120</v>
      </c>
    </row>
    <row r="3645" spans="1:11" x14ac:dyDescent="0.2">
      <c r="A3645" t="s">
        <v>102</v>
      </c>
      <c r="B3645" t="s">
        <v>804</v>
      </c>
      <c r="C3645" t="s">
        <v>18</v>
      </c>
      <c r="D3645" t="s">
        <v>18</v>
      </c>
      <c r="F3645" t="s">
        <v>1848</v>
      </c>
      <c r="H3645" s="10">
        <v>0.5</v>
      </c>
      <c r="K3645" t="s">
        <v>816</v>
      </c>
    </row>
    <row r="3646" spans="1:11" x14ac:dyDescent="0.2">
      <c r="A3646" t="s">
        <v>103</v>
      </c>
      <c r="B3646" t="s">
        <v>804</v>
      </c>
      <c r="C3646" t="s">
        <v>118</v>
      </c>
      <c r="D3646" t="s">
        <v>118</v>
      </c>
      <c r="E3646" t="s">
        <v>119</v>
      </c>
      <c r="F3646" t="s">
        <v>1852</v>
      </c>
      <c r="G3646" t="s">
        <v>23</v>
      </c>
      <c r="H3646" s="10">
        <v>22.25</v>
      </c>
      <c r="I3646" t="s">
        <v>120</v>
      </c>
    </row>
    <row r="3647" spans="1:11" x14ac:dyDescent="0.2">
      <c r="A3647" t="s">
        <v>103</v>
      </c>
      <c r="B3647" t="s">
        <v>804</v>
      </c>
      <c r="C3647" t="s">
        <v>112</v>
      </c>
      <c r="D3647" t="s">
        <v>112</v>
      </c>
      <c r="E3647" t="s">
        <v>113</v>
      </c>
      <c r="F3647" t="s">
        <v>1851</v>
      </c>
      <c r="G3647" t="s">
        <v>23</v>
      </c>
      <c r="H3647" s="10">
        <v>10.5</v>
      </c>
      <c r="I3647" t="s">
        <v>114</v>
      </c>
    </row>
    <row r="3648" spans="1:11" x14ac:dyDescent="0.2">
      <c r="A3648" t="s">
        <v>103</v>
      </c>
      <c r="B3648" t="s">
        <v>804</v>
      </c>
      <c r="C3648" t="s">
        <v>18</v>
      </c>
      <c r="D3648" t="s">
        <v>557</v>
      </c>
      <c r="F3648" t="s">
        <v>1848</v>
      </c>
      <c r="H3648" s="10">
        <v>0.5</v>
      </c>
    </row>
    <row r="3649" spans="1:11" x14ac:dyDescent="0.2">
      <c r="A3649" t="s">
        <v>103</v>
      </c>
      <c r="B3649" t="s">
        <v>804</v>
      </c>
      <c r="C3649" t="s">
        <v>141</v>
      </c>
      <c r="D3649" t="s">
        <v>141</v>
      </c>
      <c r="E3649" t="s">
        <v>119</v>
      </c>
      <c r="F3649" t="s">
        <v>1852</v>
      </c>
      <c r="G3649" t="s">
        <v>23</v>
      </c>
      <c r="H3649" s="10">
        <v>3.5</v>
      </c>
      <c r="I3649" t="s">
        <v>120</v>
      </c>
    </row>
    <row r="3650" spans="1:11" x14ac:dyDescent="0.2">
      <c r="A3650" t="s">
        <v>103</v>
      </c>
      <c r="B3650" t="s">
        <v>804</v>
      </c>
      <c r="C3650" t="s">
        <v>329</v>
      </c>
      <c r="D3650" t="s">
        <v>329</v>
      </c>
      <c r="E3650" t="s">
        <v>119</v>
      </c>
      <c r="F3650" t="s">
        <v>1852</v>
      </c>
      <c r="G3650" t="s">
        <v>23</v>
      </c>
      <c r="H3650" s="10">
        <v>1.5</v>
      </c>
      <c r="I3650" t="s">
        <v>120</v>
      </c>
    </row>
    <row r="3651" spans="1:11" x14ac:dyDescent="0.2">
      <c r="A3651" t="s">
        <v>103</v>
      </c>
      <c r="B3651" t="s">
        <v>804</v>
      </c>
      <c r="C3651" t="s">
        <v>46</v>
      </c>
      <c r="D3651" t="s">
        <v>46</v>
      </c>
      <c r="F3651" t="s">
        <v>1848</v>
      </c>
      <c r="H3651" s="10">
        <v>3.5</v>
      </c>
    </row>
    <row r="3652" spans="1:11" x14ac:dyDescent="0.2">
      <c r="A3652" t="s">
        <v>104</v>
      </c>
      <c r="B3652" t="s">
        <v>804</v>
      </c>
      <c r="C3652" t="s">
        <v>118</v>
      </c>
      <c r="D3652" t="s">
        <v>118</v>
      </c>
      <c r="E3652" t="s">
        <v>119</v>
      </c>
      <c r="F3652" t="s">
        <v>1852</v>
      </c>
      <c r="G3652" t="s">
        <v>23</v>
      </c>
      <c r="H3652" s="10">
        <v>15</v>
      </c>
      <c r="I3652" t="s">
        <v>120</v>
      </c>
    </row>
    <row r="3653" spans="1:11" x14ac:dyDescent="0.2">
      <c r="A3653" t="s">
        <v>104</v>
      </c>
      <c r="B3653" t="s">
        <v>804</v>
      </c>
      <c r="C3653" t="s">
        <v>112</v>
      </c>
      <c r="D3653" t="s">
        <v>112</v>
      </c>
      <c r="E3653" t="s">
        <v>113</v>
      </c>
      <c r="F3653" t="s">
        <v>1851</v>
      </c>
      <c r="G3653" t="s">
        <v>23</v>
      </c>
      <c r="H3653" s="10">
        <v>3.25</v>
      </c>
      <c r="I3653" t="s">
        <v>114</v>
      </c>
    </row>
    <row r="3654" spans="1:11" x14ac:dyDescent="0.2">
      <c r="A3654" t="s">
        <v>104</v>
      </c>
      <c r="B3654" t="s">
        <v>804</v>
      </c>
      <c r="C3654" t="s">
        <v>18</v>
      </c>
      <c r="D3654" t="s">
        <v>557</v>
      </c>
      <c r="F3654" t="s">
        <v>1848</v>
      </c>
      <c r="H3654" s="10">
        <v>0.5</v>
      </c>
    </row>
    <row r="3655" spans="1:11" x14ac:dyDescent="0.2">
      <c r="A3655" t="s">
        <v>104</v>
      </c>
      <c r="B3655" t="s">
        <v>804</v>
      </c>
      <c r="C3655" t="s">
        <v>141</v>
      </c>
      <c r="D3655" t="s">
        <v>141</v>
      </c>
      <c r="E3655" t="s">
        <v>119</v>
      </c>
      <c r="F3655" t="s">
        <v>1852</v>
      </c>
      <c r="G3655" t="s">
        <v>23</v>
      </c>
      <c r="H3655" s="10">
        <v>2</v>
      </c>
      <c r="I3655" t="s">
        <v>120</v>
      </c>
    </row>
    <row r="3656" spans="1:11" x14ac:dyDescent="0.2">
      <c r="A3656" t="s">
        <v>104</v>
      </c>
      <c r="B3656" t="s">
        <v>804</v>
      </c>
      <c r="C3656" t="s">
        <v>329</v>
      </c>
      <c r="D3656" t="s">
        <v>329</v>
      </c>
      <c r="E3656" t="s">
        <v>119</v>
      </c>
      <c r="F3656" t="s">
        <v>1852</v>
      </c>
      <c r="G3656" t="s">
        <v>23</v>
      </c>
      <c r="H3656" s="10">
        <v>1</v>
      </c>
      <c r="I3656" t="s">
        <v>120</v>
      </c>
    </row>
    <row r="3657" spans="1:11" x14ac:dyDescent="0.2">
      <c r="A3657" t="s">
        <v>104</v>
      </c>
      <c r="B3657" t="s">
        <v>804</v>
      </c>
      <c r="C3657" t="s">
        <v>17</v>
      </c>
      <c r="D3657" t="s">
        <v>17</v>
      </c>
      <c r="F3657" t="s">
        <v>1847</v>
      </c>
      <c r="H3657" s="10">
        <v>7.75</v>
      </c>
    </row>
    <row r="3658" spans="1:11" x14ac:dyDescent="0.2">
      <c r="A3658" t="s">
        <v>104</v>
      </c>
      <c r="B3658" t="s">
        <v>804</v>
      </c>
      <c r="C3658" t="s">
        <v>117</v>
      </c>
      <c r="D3658" t="s">
        <v>117</v>
      </c>
      <c r="E3658" t="s">
        <v>27</v>
      </c>
      <c r="F3658" t="s">
        <v>27</v>
      </c>
      <c r="G3658" t="s">
        <v>23</v>
      </c>
      <c r="H3658" s="10">
        <v>3.5</v>
      </c>
      <c r="I3658" t="s">
        <v>24</v>
      </c>
    </row>
    <row r="3659" spans="1:11" x14ac:dyDescent="0.2">
      <c r="A3659" t="s">
        <v>104</v>
      </c>
      <c r="B3659" t="s">
        <v>804</v>
      </c>
      <c r="C3659" t="s">
        <v>20</v>
      </c>
      <c r="D3659" t="s">
        <v>20</v>
      </c>
      <c r="F3659" t="s">
        <v>1848</v>
      </c>
      <c r="H3659" s="10">
        <v>2.25</v>
      </c>
    </row>
    <row r="3660" spans="1:11" x14ac:dyDescent="0.2">
      <c r="A3660" t="s">
        <v>104</v>
      </c>
      <c r="B3660" t="s">
        <v>804</v>
      </c>
      <c r="C3660" t="s">
        <v>79</v>
      </c>
      <c r="D3660" t="s">
        <v>79</v>
      </c>
      <c r="F3660" t="s">
        <v>1848</v>
      </c>
      <c r="H3660" s="10">
        <v>3.5</v>
      </c>
      <c r="K3660" t="s">
        <v>817</v>
      </c>
    </row>
    <row r="3661" spans="1:11" x14ac:dyDescent="0.2">
      <c r="A3661" t="s">
        <v>104</v>
      </c>
      <c r="B3661" t="s">
        <v>804</v>
      </c>
      <c r="C3661" t="s">
        <v>254</v>
      </c>
      <c r="D3661" t="s">
        <v>254</v>
      </c>
      <c r="E3661" t="s">
        <v>255</v>
      </c>
      <c r="F3661" t="s">
        <v>1850</v>
      </c>
      <c r="G3661" t="s">
        <v>145</v>
      </c>
      <c r="H3661" s="10">
        <v>2.5</v>
      </c>
      <c r="I3661" t="s">
        <v>24</v>
      </c>
    </row>
    <row r="3662" spans="1:11" x14ac:dyDescent="0.2">
      <c r="A3662" t="s">
        <v>105</v>
      </c>
      <c r="B3662" t="s">
        <v>804</v>
      </c>
      <c r="C3662" t="s">
        <v>118</v>
      </c>
      <c r="D3662" t="s">
        <v>118</v>
      </c>
      <c r="E3662" t="s">
        <v>119</v>
      </c>
      <c r="F3662" t="s">
        <v>1852</v>
      </c>
      <c r="G3662" t="s">
        <v>23</v>
      </c>
      <c r="H3662" s="10">
        <v>23</v>
      </c>
      <c r="I3662" t="s">
        <v>120</v>
      </c>
    </row>
    <row r="3663" spans="1:11" x14ac:dyDescent="0.2">
      <c r="A3663" t="s">
        <v>105</v>
      </c>
      <c r="B3663" t="s">
        <v>804</v>
      </c>
      <c r="C3663" t="s">
        <v>112</v>
      </c>
      <c r="D3663" t="s">
        <v>112</v>
      </c>
      <c r="E3663" t="s">
        <v>113</v>
      </c>
      <c r="F3663" t="s">
        <v>1851</v>
      </c>
      <c r="G3663" t="s">
        <v>23</v>
      </c>
      <c r="H3663" s="10">
        <v>6.5</v>
      </c>
      <c r="I3663" t="s">
        <v>114</v>
      </c>
    </row>
    <row r="3664" spans="1:11" x14ac:dyDescent="0.2">
      <c r="A3664" t="s">
        <v>105</v>
      </c>
      <c r="B3664" t="s">
        <v>804</v>
      </c>
      <c r="C3664" t="s">
        <v>18</v>
      </c>
      <c r="D3664" t="s">
        <v>557</v>
      </c>
      <c r="F3664" t="s">
        <v>1848</v>
      </c>
      <c r="H3664" s="10">
        <v>1</v>
      </c>
    </row>
    <row r="3665" spans="1:11" x14ac:dyDescent="0.2">
      <c r="A3665" t="s">
        <v>105</v>
      </c>
      <c r="B3665" t="s">
        <v>804</v>
      </c>
      <c r="C3665" t="s">
        <v>141</v>
      </c>
      <c r="D3665" t="s">
        <v>141</v>
      </c>
      <c r="E3665" t="s">
        <v>119</v>
      </c>
      <c r="F3665" t="s">
        <v>1852</v>
      </c>
      <c r="G3665" t="s">
        <v>23</v>
      </c>
      <c r="H3665" s="10">
        <v>4</v>
      </c>
      <c r="I3665" t="s">
        <v>120</v>
      </c>
    </row>
    <row r="3666" spans="1:11" x14ac:dyDescent="0.2">
      <c r="A3666" t="s">
        <v>105</v>
      </c>
      <c r="B3666" t="s">
        <v>804</v>
      </c>
      <c r="C3666" t="s">
        <v>329</v>
      </c>
      <c r="D3666" t="s">
        <v>329</v>
      </c>
      <c r="E3666" t="s">
        <v>119</v>
      </c>
      <c r="F3666" t="s">
        <v>1852</v>
      </c>
      <c r="G3666" t="s">
        <v>23</v>
      </c>
      <c r="H3666" s="10">
        <v>0.5</v>
      </c>
      <c r="I3666" t="s">
        <v>120</v>
      </c>
    </row>
    <row r="3667" spans="1:11" x14ac:dyDescent="0.2">
      <c r="A3667" t="s">
        <v>105</v>
      </c>
      <c r="B3667" t="s">
        <v>804</v>
      </c>
      <c r="C3667" t="s">
        <v>46</v>
      </c>
      <c r="D3667" t="s">
        <v>46</v>
      </c>
      <c r="F3667" t="s">
        <v>1848</v>
      </c>
      <c r="H3667" s="10">
        <v>2</v>
      </c>
    </row>
    <row r="3668" spans="1:11" x14ac:dyDescent="0.2">
      <c r="A3668" t="s">
        <v>105</v>
      </c>
      <c r="B3668" t="s">
        <v>804</v>
      </c>
      <c r="C3668" t="s">
        <v>38</v>
      </c>
      <c r="D3668" t="s">
        <v>38</v>
      </c>
      <c r="E3668" t="s">
        <v>22</v>
      </c>
      <c r="F3668" t="s">
        <v>22</v>
      </c>
      <c r="G3668" t="s">
        <v>23</v>
      </c>
      <c r="H3668" s="10">
        <v>0.5</v>
      </c>
      <c r="I3668" t="s">
        <v>24</v>
      </c>
    </row>
    <row r="3669" spans="1:11" x14ac:dyDescent="0.2">
      <c r="A3669" t="s">
        <v>105</v>
      </c>
      <c r="B3669" t="s">
        <v>804</v>
      </c>
      <c r="C3669" t="s">
        <v>19</v>
      </c>
      <c r="D3669" t="s">
        <v>19</v>
      </c>
      <c r="F3669" t="s">
        <v>1848</v>
      </c>
      <c r="H3669" s="10">
        <v>1.5</v>
      </c>
      <c r="K3669" t="s">
        <v>818</v>
      </c>
    </row>
    <row r="3670" spans="1:11" x14ac:dyDescent="0.2">
      <c r="A3670" t="s">
        <v>105</v>
      </c>
      <c r="B3670" t="s">
        <v>804</v>
      </c>
      <c r="C3670" t="s">
        <v>380</v>
      </c>
      <c r="D3670" t="s">
        <v>380</v>
      </c>
      <c r="E3670" t="s">
        <v>59</v>
      </c>
      <c r="F3670" t="s">
        <v>59</v>
      </c>
      <c r="G3670" t="s">
        <v>23</v>
      </c>
      <c r="H3670" s="10">
        <v>2.5</v>
      </c>
      <c r="I3670" t="s">
        <v>24</v>
      </c>
    </row>
    <row r="3671" spans="1:11" x14ac:dyDescent="0.2">
      <c r="A3671" t="s">
        <v>106</v>
      </c>
      <c r="B3671" t="s">
        <v>804</v>
      </c>
      <c r="C3671" t="s">
        <v>118</v>
      </c>
      <c r="D3671" t="s">
        <v>118</v>
      </c>
      <c r="E3671" t="s">
        <v>119</v>
      </c>
      <c r="F3671" t="s">
        <v>1852</v>
      </c>
      <c r="G3671" t="s">
        <v>23</v>
      </c>
      <c r="H3671" s="10">
        <v>18.5</v>
      </c>
      <c r="I3671" t="s">
        <v>120</v>
      </c>
    </row>
    <row r="3672" spans="1:11" x14ac:dyDescent="0.2">
      <c r="A3672" t="s">
        <v>106</v>
      </c>
      <c r="B3672" t="s">
        <v>804</v>
      </c>
      <c r="C3672" t="s">
        <v>112</v>
      </c>
      <c r="D3672" t="s">
        <v>112</v>
      </c>
      <c r="E3672" t="s">
        <v>113</v>
      </c>
      <c r="F3672" t="s">
        <v>1851</v>
      </c>
      <c r="G3672" t="s">
        <v>23</v>
      </c>
      <c r="H3672" s="10">
        <v>8</v>
      </c>
      <c r="I3672" t="s">
        <v>114</v>
      </c>
    </row>
    <row r="3673" spans="1:11" x14ac:dyDescent="0.2">
      <c r="A3673" t="s">
        <v>106</v>
      </c>
      <c r="B3673" t="s">
        <v>804</v>
      </c>
      <c r="C3673" t="s">
        <v>18</v>
      </c>
      <c r="D3673" t="s">
        <v>557</v>
      </c>
      <c r="F3673" t="s">
        <v>1848</v>
      </c>
      <c r="H3673" s="10">
        <v>0.5</v>
      </c>
    </row>
    <row r="3674" spans="1:11" x14ac:dyDescent="0.2">
      <c r="A3674" t="s">
        <v>106</v>
      </c>
      <c r="B3674" t="s">
        <v>804</v>
      </c>
      <c r="C3674" t="s">
        <v>122</v>
      </c>
      <c r="D3674" t="s">
        <v>122</v>
      </c>
      <c r="E3674" t="s">
        <v>27</v>
      </c>
      <c r="F3674" t="s">
        <v>27</v>
      </c>
      <c r="G3674" t="s">
        <v>23</v>
      </c>
      <c r="H3674" s="10">
        <v>2</v>
      </c>
      <c r="I3674" t="s">
        <v>24</v>
      </c>
    </row>
    <row r="3675" spans="1:11" x14ac:dyDescent="0.2">
      <c r="A3675" t="s">
        <v>106</v>
      </c>
      <c r="B3675" t="s">
        <v>804</v>
      </c>
      <c r="C3675" t="s">
        <v>329</v>
      </c>
      <c r="D3675" t="s">
        <v>329</v>
      </c>
      <c r="E3675" t="s">
        <v>119</v>
      </c>
      <c r="F3675" t="s">
        <v>1852</v>
      </c>
      <c r="G3675" t="s">
        <v>23</v>
      </c>
      <c r="H3675" s="10">
        <v>3.5</v>
      </c>
      <c r="I3675" t="s">
        <v>120</v>
      </c>
    </row>
    <row r="3676" spans="1:11" x14ac:dyDescent="0.2">
      <c r="A3676" t="s">
        <v>106</v>
      </c>
      <c r="B3676" t="s">
        <v>804</v>
      </c>
      <c r="C3676" t="s">
        <v>19</v>
      </c>
      <c r="D3676" t="s">
        <v>19</v>
      </c>
      <c r="F3676" t="s">
        <v>1848</v>
      </c>
      <c r="H3676" s="10">
        <v>2</v>
      </c>
    </row>
    <row r="3677" spans="1:11" x14ac:dyDescent="0.2">
      <c r="A3677" t="s">
        <v>106</v>
      </c>
      <c r="B3677" t="s">
        <v>804</v>
      </c>
      <c r="C3677" t="s">
        <v>20</v>
      </c>
      <c r="D3677" t="s">
        <v>557</v>
      </c>
      <c r="F3677" t="s">
        <v>1848</v>
      </c>
      <c r="H3677" s="10">
        <v>1</v>
      </c>
      <c r="K3677" t="s">
        <v>819</v>
      </c>
    </row>
    <row r="3678" spans="1:11" x14ac:dyDescent="0.2">
      <c r="A3678" t="s">
        <v>106</v>
      </c>
      <c r="B3678" t="s">
        <v>804</v>
      </c>
      <c r="C3678" t="s">
        <v>213</v>
      </c>
      <c r="D3678" t="s">
        <v>213</v>
      </c>
      <c r="E3678" t="s">
        <v>59</v>
      </c>
      <c r="F3678" t="s">
        <v>59</v>
      </c>
      <c r="G3678" t="s">
        <v>23</v>
      </c>
      <c r="H3678" s="10">
        <v>1.5</v>
      </c>
      <c r="I3678" t="s">
        <v>24</v>
      </c>
    </row>
    <row r="3679" spans="1:11" x14ac:dyDescent="0.2">
      <c r="A3679" t="s">
        <v>106</v>
      </c>
      <c r="B3679" t="s">
        <v>804</v>
      </c>
      <c r="C3679" t="s">
        <v>208</v>
      </c>
      <c r="D3679" t="s">
        <v>208</v>
      </c>
      <c r="E3679" t="s">
        <v>27</v>
      </c>
      <c r="F3679" t="s">
        <v>27</v>
      </c>
      <c r="G3679" t="s">
        <v>23</v>
      </c>
      <c r="H3679" s="10">
        <v>4</v>
      </c>
      <c r="I3679" t="s">
        <v>24</v>
      </c>
    </row>
    <row r="3680" spans="1:11" x14ac:dyDescent="0.2">
      <c r="A3680" t="s">
        <v>107</v>
      </c>
      <c r="B3680" t="s">
        <v>804</v>
      </c>
      <c r="C3680" t="s">
        <v>118</v>
      </c>
      <c r="D3680" t="s">
        <v>118</v>
      </c>
      <c r="E3680" t="s">
        <v>119</v>
      </c>
      <c r="F3680" t="s">
        <v>1852</v>
      </c>
      <c r="G3680" t="s">
        <v>23</v>
      </c>
      <c r="H3680" s="10">
        <v>13.5</v>
      </c>
      <c r="I3680" t="s">
        <v>120</v>
      </c>
    </row>
    <row r="3681" spans="1:9" x14ac:dyDescent="0.2">
      <c r="A3681" t="s">
        <v>107</v>
      </c>
      <c r="B3681" t="s">
        <v>804</v>
      </c>
      <c r="C3681" t="s">
        <v>112</v>
      </c>
      <c r="D3681" t="s">
        <v>112</v>
      </c>
      <c r="E3681" t="s">
        <v>113</v>
      </c>
      <c r="F3681" t="s">
        <v>1851</v>
      </c>
      <c r="G3681" t="s">
        <v>23</v>
      </c>
      <c r="H3681" s="10">
        <v>5.5</v>
      </c>
      <c r="I3681" t="s">
        <v>114</v>
      </c>
    </row>
    <row r="3682" spans="1:9" x14ac:dyDescent="0.2">
      <c r="A3682" t="s">
        <v>107</v>
      </c>
      <c r="B3682" t="s">
        <v>804</v>
      </c>
      <c r="C3682" t="s">
        <v>18</v>
      </c>
      <c r="D3682" t="s">
        <v>557</v>
      </c>
      <c r="F3682" t="s">
        <v>1848</v>
      </c>
      <c r="H3682" s="10">
        <v>1</v>
      </c>
    </row>
    <row r="3683" spans="1:9" x14ac:dyDescent="0.2">
      <c r="A3683" t="s">
        <v>107</v>
      </c>
      <c r="B3683" t="s">
        <v>804</v>
      </c>
      <c r="C3683" t="s">
        <v>20</v>
      </c>
      <c r="D3683" t="s">
        <v>20</v>
      </c>
      <c r="F3683" t="s">
        <v>1848</v>
      </c>
      <c r="H3683" s="10">
        <v>1</v>
      </c>
    </row>
    <row r="3684" spans="1:9" x14ac:dyDescent="0.2">
      <c r="A3684" t="s">
        <v>107</v>
      </c>
      <c r="B3684" t="s">
        <v>804</v>
      </c>
      <c r="C3684" t="s">
        <v>329</v>
      </c>
      <c r="D3684" t="s">
        <v>329</v>
      </c>
      <c r="E3684" t="s">
        <v>119</v>
      </c>
      <c r="F3684" t="s">
        <v>1852</v>
      </c>
      <c r="G3684" t="s">
        <v>23</v>
      </c>
      <c r="H3684" s="10">
        <v>1.5</v>
      </c>
      <c r="I3684" t="s">
        <v>120</v>
      </c>
    </row>
    <row r="3685" spans="1:9" x14ac:dyDescent="0.2">
      <c r="A3685" t="s">
        <v>107</v>
      </c>
      <c r="B3685" t="s">
        <v>804</v>
      </c>
      <c r="C3685" t="s">
        <v>141</v>
      </c>
      <c r="D3685" t="s">
        <v>141</v>
      </c>
      <c r="E3685" t="s">
        <v>119</v>
      </c>
      <c r="F3685" t="s">
        <v>1852</v>
      </c>
      <c r="G3685" t="s">
        <v>23</v>
      </c>
      <c r="H3685" s="10">
        <v>3.5</v>
      </c>
      <c r="I3685" t="s">
        <v>120</v>
      </c>
    </row>
    <row r="3686" spans="1:9" x14ac:dyDescent="0.2">
      <c r="A3686" t="s">
        <v>107</v>
      </c>
      <c r="B3686" t="s">
        <v>804</v>
      </c>
      <c r="C3686" t="s">
        <v>46</v>
      </c>
      <c r="D3686" t="s">
        <v>46</v>
      </c>
      <c r="F3686" t="s">
        <v>1848</v>
      </c>
      <c r="H3686" s="10">
        <v>15.5</v>
      </c>
    </row>
    <row r="3687" spans="1:9" x14ac:dyDescent="0.2">
      <c r="A3687" t="s">
        <v>108</v>
      </c>
      <c r="B3687" t="s">
        <v>804</v>
      </c>
      <c r="C3687" t="s">
        <v>118</v>
      </c>
      <c r="D3687" t="s">
        <v>118</v>
      </c>
      <c r="E3687" t="s">
        <v>119</v>
      </c>
      <c r="F3687" t="s">
        <v>1852</v>
      </c>
      <c r="G3687" t="s">
        <v>23</v>
      </c>
      <c r="H3687" s="10">
        <v>17</v>
      </c>
      <c r="I3687" t="s">
        <v>120</v>
      </c>
    </row>
    <row r="3688" spans="1:9" x14ac:dyDescent="0.2">
      <c r="A3688" t="s">
        <v>108</v>
      </c>
      <c r="B3688" t="s">
        <v>804</v>
      </c>
      <c r="C3688" t="s">
        <v>112</v>
      </c>
      <c r="D3688" t="s">
        <v>112</v>
      </c>
      <c r="E3688" t="s">
        <v>113</v>
      </c>
      <c r="F3688" t="s">
        <v>1851</v>
      </c>
      <c r="G3688" t="s">
        <v>23</v>
      </c>
      <c r="H3688" s="10">
        <v>7</v>
      </c>
      <c r="I3688" t="s">
        <v>114</v>
      </c>
    </row>
    <row r="3689" spans="1:9" x14ac:dyDescent="0.2">
      <c r="A3689" t="s">
        <v>108</v>
      </c>
      <c r="B3689" t="s">
        <v>804</v>
      </c>
      <c r="C3689" t="s">
        <v>380</v>
      </c>
      <c r="D3689" t="s">
        <v>380</v>
      </c>
      <c r="E3689" t="s">
        <v>59</v>
      </c>
      <c r="F3689" t="s">
        <v>59</v>
      </c>
      <c r="G3689" t="s">
        <v>23</v>
      </c>
      <c r="H3689" s="10">
        <v>2.5</v>
      </c>
      <c r="I3689" t="s">
        <v>24</v>
      </c>
    </row>
    <row r="3690" spans="1:9" x14ac:dyDescent="0.2">
      <c r="A3690" t="s">
        <v>108</v>
      </c>
      <c r="B3690" t="s">
        <v>804</v>
      </c>
      <c r="C3690" t="s">
        <v>17</v>
      </c>
      <c r="D3690" t="s">
        <v>17</v>
      </c>
      <c r="F3690" t="s">
        <v>1847</v>
      </c>
      <c r="H3690" s="10">
        <v>7.75</v>
      </c>
    </row>
    <row r="3691" spans="1:9" x14ac:dyDescent="0.2">
      <c r="A3691" t="s">
        <v>108</v>
      </c>
      <c r="B3691" t="s">
        <v>804</v>
      </c>
      <c r="C3691" t="s">
        <v>329</v>
      </c>
      <c r="D3691" t="s">
        <v>329</v>
      </c>
      <c r="E3691" t="s">
        <v>119</v>
      </c>
      <c r="F3691" t="s">
        <v>1852</v>
      </c>
      <c r="G3691" t="s">
        <v>23</v>
      </c>
      <c r="H3691" s="10">
        <v>0.5</v>
      </c>
      <c r="I3691" t="s">
        <v>120</v>
      </c>
    </row>
    <row r="3692" spans="1:9" x14ac:dyDescent="0.2">
      <c r="A3692" t="s">
        <v>108</v>
      </c>
      <c r="B3692" t="s">
        <v>804</v>
      </c>
      <c r="C3692" t="s">
        <v>213</v>
      </c>
      <c r="D3692" t="s">
        <v>213</v>
      </c>
      <c r="E3692" t="s">
        <v>59</v>
      </c>
      <c r="F3692" t="s">
        <v>59</v>
      </c>
      <c r="G3692" t="s">
        <v>23</v>
      </c>
      <c r="H3692" s="10">
        <v>4</v>
      </c>
      <c r="I3692" t="s">
        <v>24</v>
      </c>
    </row>
    <row r="3693" spans="1:9" x14ac:dyDescent="0.2">
      <c r="A3693" t="s">
        <v>108</v>
      </c>
      <c r="B3693" t="s">
        <v>804</v>
      </c>
      <c r="C3693" t="s">
        <v>20</v>
      </c>
      <c r="D3693" t="s">
        <v>20</v>
      </c>
      <c r="F3693" t="s">
        <v>1848</v>
      </c>
      <c r="H3693" s="10">
        <v>1</v>
      </c>
    </row>
    <row r="3694" spans="1:9" x14ac:dyDescent="0.2">
      <c r="A3694" t="s">
        <v>108</v>
      </c>
      <c r="B3694" t="s">
        <v>804</v>
      </c>
      <c r="C3694" t="s">
        <v>141</v>
      </c>
      <c r="D3694" t="s">
        <v>141</v>
      </c>
      <c r="E3694" t="s">
        <v>119</v>
      </c>
      <c r="F3694" t="s">
        <v>1852</v>
      </c>
      <c r="G3694" t="s">
        <v>23</v>
      </c>
      <c r="H3694" s="10">
        <v>1</v>
      </c>
      <c r="I3694" t="s">
        <v>120</v>
      </c>
    </row>
    <row r="3695" spans="1:9" x14ac:dyDescent="0.2">
      <c r="A3695" t="s">
        <v>109</v>
      </c>
      <c r="B3695" t="s">
        <v>804</v>
      </c>
      <c r="C3695" t="s">
        <v>118</v>
      </c>
      <c r="D3695" t="s">
        <v>118</v>
      </c>
      <c r="E3695" t="s">
        <v>119</v>
      </c>
      <c r="F3695" t="s">
        <v>1852</v>
      </c>
      <c r="G3695" t="s">
        <v>23</v>
      </c>
      <c r="H3695" s="10">
        <v>1</v>
      </c>
      <c r="I3695" t="s">
        <v>120</v>
      </c>
    </row>
    <row r="3696" spans="1:9" x14ac:dyDescent="0.2">
      <c r="A3696" t="s">
        <v>109</v>
      </c>
      <c r="B3696" t="s">
        <v>804</v>
      </c>
      <c r="C3696" t="s">
        <v>112</v>
      </c>
      <c r="D3696" t="s">
        <v>112</v>
      </c>
      <c r="E3696" t="s">
        <v>113</v>
      </c>
      <c r="F3696" t="s">
        <v>1851</v>
      </c>
      <c r="G3696" t="s">
        <v>23</v>
      </c>
      <c r="H3696" s="10">
        <v>7</v>
      </c>
      <c r="I3696" t="s">
        <v>114</v>
      </c>
    </row>
    <row r="3697" spans="1:11" x14ac:dyDescent="0.2">
      <c r="A3697" t="s">
        <v>109</v>
      </c>
      <c r="B3697" t="s">
        <v>804</v>
      </c>
      <c r="C3697" t="s">
        <v>380</v>
      </c>
      <c r="D3697" t="s">
        <v>380</v>
      </c>
      <c r="E3697" t="s">
        <v>59</v>
      </c>
      <c r="F3697" t="s">
        <v>59</v>
      </c>
      <c r="G3697" t="s">
        <v>23</v>
      </c>
      <c r="H3697" s="10">
        <v>10</v>
      </c>
      <c r="I3697" t="s">
        <v>24</v>
      </c>
    </row>
    <row r="3698" spans="1:11" x14ac:dyDescent="0.2">
      <c r="A3698" t="s">
        <v>109</v>
      </c>
      <c r="B3698" t="s">
        <v>804</v>
      </c>
      <c r="C3698" t="s">
        <v>17</v>
      </c>
      <c r="D3698" t="s">
        <v>17</v>
      </c>
      <c r="F3698" t="s">
        <v>1847</v>
      </c>
      <c r="H3698" s="10">
        <v>15.5</v>
      </c>
      <c r="K3698" t="s">
        <v>820</v>
      </c>
    </row>
    <row r="3699" spans="1:11" x14ac:dyDescent="0.2">
      <c r="A3699" t="s">
        <v>109</v>
      </c>
      <c r="B3699" t="s">
        <v>804</v>
      </c>
      <c r="C3699" t="s">
        <v>25</v>
      </c>
      <c r="D3699" t="s">
        <v>25</v>
      </c>
      <c r="E3699" t="s">
        <v>22</v>
      </c>
      <c r="F3699" t="s">
        <v>22</v>
      </c>
      <c r="G3699" t="s">
        <v>23</v>
      </c>
      <c r="H3699" s="10">
        <v>2.75</v>
      </c>
      <c r="I3699" t="s">
        <v>24</v>
      </c>
    </row>
    <row r="3700" spans="1:11" x14ac:dyDescent="0.2">
      <c r="A3700" t="s">
        <v>109</v>
      </c>
      <c r="B3700" t="s">
        <v>804</v>
      </c>
      <c r="C3700" t="s">
        <v>38</v>
      </c>
      <c r="D3700" t="s">
        <v>38</v>
      </c>
      <c r="E3700" t="s">
        <v>22</v>
      </c>
      <c r="F3700" t="s">
        <v>22</v>
      </c>
      <c r="G3700" t="s">
        <v>23</v>
      </c>
      <c r="H3700" s="10">
        <v>3</v>
      </c>
      <c r="I3700" t="s">
        <v>24</v>
      </c>
    </row>
    <row r="3701" spans="1:11" x14ac:dyDescent="0.2">
      <c r="A3701" t="s">
        <v>109</v>
      </c>
      <c r="B3701" t="s">
        <v>804</v>
      </c>
      <c r="C3701" t="s">
        <v>18</v>
      </c>
      <c r="D3701" t="s">
        <v>557</v>
      </c>
      <c r="F3701" t="s">
        <v>1848</v>
      </c>
      <c r="H3701" s="10">
        <v>0.75</v>
      </c>
    </row>
    <row r="3702" spans="1:11" x14ac:dyDescent="0.2">
      <c r="A3702" t="s">
        <v>14</v>
      </c>
      <c r="B3702" t="s">
        <v>821</v>
      </c>
      <c r="C3702" t="s">
        <v>18</v>
      </c>
      <c r="D3702" t="s">
        <v>18</v>
      </c>
      <c r="F3702" t="s">
        <v>1848</v>
      </c>
      <c r="H3702" s="10">
        <v>4</v>
      </c>
    </row>
    <row r="3703" spans="1:11" x14ac:dyDescent="0.2">
      <c r="A3703" t="s">
        <v>14</v>
      </c>
      <c r="B3703" t="s">
        <v>821</v>
      </c>
      <c r="C3703" t="s">
        <v>40</v>
      </c>
      <c r="D3703" t="s">
        <v>40</v>
      </c>
      <c r="F3703" t="s">
        <v>1848</v>
      </c>
      <c r="H3703" s="10">
        <v>4</v>
      </c>
    </row>
    <row r="3704" spans="1:11" x14ac:dyDescent="0.2">
      <c r="A3704" t="s">
        <v>14</v>
      </c>
      <c r="B3704" t="s">
        <v>821</v>
      </c>
      <c r="C3704" t="s">
        <v>121</v>
      </c>
      <c r="D3704" t="s">
        <v>822</v>
      </c>
      <c r="E3704" t="s">
        <v>823</v>
      </c>
      <c r="F3704" t="s">
        <v>1851</v>
      </c>
      <c r="G3704" t="s">
        <v>145</v>
      </c>
      <c r="H3704" s="10">
        <v>5</v>
      </c>
      <c r="I3704" t="s">
        <v>24</v>
      </c>
    </row>
    <row r="3705" spans="1:11" x14ac:dyDescent="0.2">
      <c r="A3705" t="s">
        <v>14</v>
      </c>
      <c r="B3705" t="s">
        <v>821</v>
      </c>
      <c r="C3705" t="s">
        <v>121</v>
      </c>
      <c r="D3705" t="s">
        <v>824</v>
      </c>
      <c r="E3705" t="s">
        <v>823</v>
      </c>
      <c r="F3705" t="s">
        <v>1851</v>
      </c>
      <c r="G3705" t="s">
        <v>145</v>
      </c>
      <c r="H3705" s="10">
        <v>9</v>
      </c>
      <c r="I3705" t="s">
        <v>24</v>
      </c>
    </row>
    <row r="3706" spans="1:11" x14ac:dyDescent="0.2">
      <c r="A3706" t="s">
        <v>14</v>
      </c>
      <c r="B3706" t="s">
        <v>821</v>
      </c>
      <c r="C3706" t="s">
        <v>33</v>
      </c>
      <c r="D3706" t="s">
        <v>190</v>
      </c>
      <c r="E3706" t="s">
        <v>191</v>
      </c>
      <c r="F3706" t="s">
        <v>1849</v>
      </c>
      <c r="G3706" t="s">
        <v>1215</v>
      </c>
      <c r="H3706" s="10">
        <v>5</v>
      </c>
      <c r="I3706" t="s">
        <v>193</v>
      </c>
    </row>
    <row r="3707" spans="1:11" x14ac:dyDescent="0.2">
      <c r="A3707" t="s">
        <v>14</v>
      </c>
      <c r="B3707" t="s">
        <v>821</v>
      </c>
      <c r="C3707" t="s">
        <v>380</v>
      </c>
      <c r="D3707" t="s">
        <v>576</v>
      </c>
      <c r="E3707" t="s">
        <v>577</v>
      </c>
      <c r="F3707" t="s">
        <v>59</v>
      </c>
      <c r="G3707" t="s">
        <v>145</v>
      </c>
      <c r="H3707" s="10">
        <v>6</v>
      </c>
      <c r="I3707" t="s">
        <v>24</v>
      </c>
    </row>
    <row r="3708" spans="1:11" x14ac:dyDescent="0.2">
      <c r="A3708" t="s">
        <v>14</v>
      </c>
      <c r="B3708" t="s">
        <v>821</v>
      </c>
      <c r="C3708" t="s">
        <v>380</v>
      </c>
      <c r="D3708" t="s">
        <v>386</v>
      </c>
      <c r="E3708" t="s">
        <v>382</v>
      </c>
      <c r="F3708" t="s">
        <v>59</v>
      </c>
      <c r="G3708" t="s">
        <v>145</v>
      </c>
      <c r="H3708" s="10">
        <v>5.75</v>
      </c>
    </row>
    <row r="3709" spans="1:11" x14ac:dyDescent="0.2">
      <c r="A3709" t="s">
        <v>36</v>
      </c>
      <c r="B3709" t="s">
        <v>821</v>
      </c>
      <c r="C3709" t="s">
        <v>18</v>
      </c>
      <c r="D3709" t="s">
        <v>18</v>
      </c>
      <c r="F3709" t="s">
        <v>1848</v>
      </c>
      <c r="H3709" s="10">
        <v>4</v>
      </c>
    </row>
    <row r="3710" spans="1:11" x14ac:dyDescent="0.2">
      <c r="A3710" t="s">
        <v>36</v>
      </c>
      <c r="B3710" t="s">
        <v>821</v>
      </c>
      <c r="C3710" t="s">
        <v>40</v>
      </c>
      <c r="D3710" t="s">
        <v>40</v>
      </c>
      <c r="F3710" t="s">
        <v>1848</v>
      </c>
      <c r="H3710" s="10">
        <v>4</v>
      </c>
    </row>
    <row r="3711" spans="1:11" x14ac:dyDescent="0.2">
      <c r="A3711" t="s">
        <v>36</v>
      </c>
      <c r="B3711" t="s">
        <v>821</v>
      </c>
      <c r="C3711" t="s">
        <v>121</v>
      </c>
      <c r="D3711" t="s">
        <v>822</v>
      </c>
      <c r="E3711" t="s">
        <v>823</v>
      </c>
      <c r="F3711" t="s">
        <v>1851</v>
      </c>
      <c r="G3711" t="s">
        <v>145</v>
      </c>
      <c r="H3711" s="10">
        <v>5</v>
      </c>
      <c r="I3711" t="s">
        <v>24</v>
      </c>
    </row>
    <row r="3712" spans="1:11" x14ac:dyDescent="0.2">
      <c r="A3712" t="s">
        <v>36</v>
      </c>
      <c r="B3712" t="s">
        <v>821</v>
      </c>
      <c r="C3712" t="s">
        <v>121</v>
      </c>
      <c r="D3712" t="s">
        <v>824</v>
      </c>
      <c r="E3712" t="s">
        <v>823</v>
      </c>
      <c r="F3712" t="s">
        <v>1851</v>
      </c>
      <c r="G3712" t="s">
        <v>145</v>
      </c>
      <c r="H3712" s="10">
        <v>8</v>
      </c>
      <c r="I3712" t="s">
        <v>24</v>
      </c>
    </row>
    <row r="3713" spans="1:9" x14ac:dyDescent="0.2">
      <c r="A3713" t="s">
        <v>36</v>
      </c>
      <c r="B3713" t="s">
        <v>821</v>
      </c>
      <c r="C3713" t="s">
        <v>33</v>
      </c>
      <c r="D3713" t="s">
        <v>190</v>
      </c>
      <c r="E3713" t="s">
        <v>191</v>
      </c>
      <c r="F3713" t="s">
        <v>1849</v>
      </c>
      <c r="G3713" t="s">
        <v>1215</v>
      </c>
      <c r="H3713" s="10">
        <v>5</v>
      </c>
      <c r="I3713" t="s">
        <v>193</v>
      </c>
    </row>
    <row r="3714" spans="1:9" x14ac:dyDescent="0.2">
      <c r="A3714" t="s">
        <v>36</v>
      </c>
      <c r="B3714" t="s">
        <v>821</v>
      </c>
      <c r="C3714" t="s">
        <v>380</v>
      </c>
      <c r="D3714" t="s">
        <v>576</v>
      </c>
      <c r="E3714" t="s">
        <v>577</v>
      </c>
      <c r="F3714" t="s">
        <v>59</v>
      </c>
      <c r="G3714" t="s">
        <v>145</v>
      </c>
      <c r="H3714" s="10">
        <v>4</v>
      </c>
      <c r="I3714" t="s">
        <v>24</v>
      </c>
    </row>
    <row r="3715" spans="1:9" x14ac:dyDescent="0.2">
      <c r="A3715" t="s">
        <v>36</v>
      </c>
      <c r="B3715" t="s">
        <v>821</v>
      </c>
      <c r="C3715" t="s">
        <v>380</v>
      </c>
      <c r="D3715" t="s">
        <v>386</v>
      </c>
      <c r="E3715" t="s">
        <v>382</v>
      </c>
      <c r="F3715" t="s">
        <v>59</v>
      </c>
      <c r="G3715" t="s">
        <v>145</v>
      </c>
      <c r="H3715" s="10">
        <v>5</v>
      </c>
    </row>
    <row r="3716" spans="1:9" x14ac:dyDescent="0.2">
      <c r="A3716" t="s">
        <v>36</v>
      </c>
      <c r="B3716" t="s">
        <v>821</v>
      </c>
      <c r="C3716" t="s">
        <v>46</v>
      </c>
      <c r="D3716" t="s">
        <v>46</v>
      </c>
      <c r="F3716" t="s">
        <v>1848</v>
      </c>
      <c r="H3716" s="10">
        <v>4</v>
      </c>
    </row>
    <row r="3717" spans="1:9" x14ac:dyDescent="0.2">
      <c r="A3717" t="s">
        <v>37</v>
      </c>
      <c r="B3717" t="s">
        <v>821</v>
      </c>
      <c r="C3717" t="s">
        <v>18</v>
      </c>
      <c r="D3717" t="s">
        <v>18</v>
      </c>
      <c r="F3717" t="s">
        <v>1848</v>
      </c>
      <c r="H3717" s="10">
        <v>4</v>
      </c>
    </row>
    <row r="3718" spans="1:9" x14ac:dyDescent="0.2">
      <c r="A3718" t="s">
        <v>37</v>
      </c>
      <c r="B3718" t="s">
        <v>821</v>
      </c>
      <c r="C3718" t="s">
        <v>40</v>
      </c>
      <c r="D3718" t="s">
        <v>40</v>
      </c>
      <c r="F3718" t="s">
        <v>1848</v>
      </c>
      <c r="H3718" s="10">
        <v>4</v>
      </c>
    </row>
    <row r="3719" spans="1:9" x14ac:dyDescent="0.2">
      <c r="A3719" t="s">
        <v>37</v>
      </c>
      <c r="B3719" t="s">
        <v>821</v>
      </c>
      <c r="C3719" t="s">
        <v>121</v>
      </c>
      <c r="D3719" t="s">
        <v>822</v>
      </c>
      <c r="E3719" t="s">
        <v>823</v>
      </c>
      <c r="F3719" t="s">
        <v>1851</v>
      </c>
      <c r="G3719" t="s">
        <v>145</v>
      </c>
      <c r="H3719" s="10">
        <v>4</v>
      </c>
      <c r="I3719" t="s">
        <v>24</v>
      </c>
    </row>
    <row r="3720" spans="1:9" x14ac:dyDescent="0.2">
      <c r="A3720" t="s">
        <v>37</v>
      </c>
      <c r="B3720" t="s">
        <v>821</v>
      </c>
      <c r="C3720" t="s">
        <v>121</v>
      </c>
      <c r="D3720" t="s">
        <v>824</v>
      </c>
      <c r="E3720" t="s">
        <v>823</v>
      </c>
      <c r="F3720" t="s">
        <v>1851</v>
      </c>
      <c r="G3720" t="s">
        <v>145</v>
      </c>
      <c r="H3720" s="10">
        <v>12</v>
      </c>
      <c r="I3720" t="s">
        <v>24</v>
      </c>
    </row>
    <row r="3721" spans="1:9" x14ac:dyDescent="0.2">
      <c r="A3721" t="s">
        <v>37</v>
      </c>
      <c r="B3721" t="s">
        <v>821</v>
      </c>
      <c r="C3721" t="s">
        <v>33</v>
      </c>
      <c r="D3721" t="s">
        <v>190</v>
      </c>
      <c r="E3721" t="s">
        <v>191</v>
      </c>
      <c r="F3721" t="s">
        <v>1849</v>
      </c>
      <c r="G3721" t="s">
        <v>1215</v>
      </c>
      <c r="H3721" s="10">
        <v>4</v>
      </c>
      <c r="I3721" t="s">
        <v>193</v>
      </c>
    </row>
    <row r="3722" spans="1:9" x14ac:dyDescent="0.2">
      <c r="A3722" t="s">
        <v>37</v>
      </c>
      <c r="B3722" t="s">
        <v>821</v>
      </c>
      <c r="C3722" t="s">
        <v>380</v>
      </c>
      <c r="D3722" t="s">
        <v>576</v>
      </c>
      <c r="E3722" t="s">
        <v>577</v>
      </c>
      <c r="F3722" t="s">
        <v>59</v>
      </c>
      <c r="G3722" t="s">
        <v>145</v>
      </c>
      <c r="H3722" s="10">
        <v>2.5</v>
      </c>
      <c r="I3722" t="s">
        <v>24</v>
      </c>
    </row>
    <row r="3723" spans="1:9" x14ac:dyDescent="0.2">
      <c r="A3723" t="s">
        <v>37</v>
      </c>
      <c r="B3723" t="s">
        <v>821</v>
      </c>
      <c r="C3723" t="s">
        <v>380</v>
      </c>
      <c r="D3723" t="s">
        <v>386</v>
      </c>
      <c r="E3723" t="s">
        <v>382</v>
      </c>
      <c r="F3723" t="s">
        <v>59</v>
      </c>
      <c r="G3723" t="s">
        <v>145</v>
      </c>
      <c r="H3723" s="10">
        <v>4</v>
      </c>
    </row>
    <row r="3724" spans="1:9" x14ac:dyDescent="0.2">
      <c r="A3724" t="s">
        <v>37</v>
      </c>
      <c r="B3724" t="s">
        <v>821</v>
      </c>
      <c r="C3724" t="s">
        <v>46</v>
      </c>
      <c r="D3724" t="s">
        <v>46</v>
      </c>
      <c r="F3724" t="s">
        <v>1848</v>
      </c>
      <c r="H3724" s="10">
        <v>0</v>
      </c>
    </row>
    <row r="3725" spans="1:9" x14ac:dyDescent="0.2">
      <c r="A3725" t="s">
        <v>37</v>
      </c>
      <c r="B3725" t="s">
        <v>821</v>
      </c>
      <c r="C3725" t="s">
        <v>17</v>
      </c>
      <c r="D3725" t="s">
        <v>17</v>
      </c>
      <c r="F3725" t="s">
        <v>1847</v>
      </c>
      <c r="H3725" s="10">
        <v>4</v>
      </c>
    </row>
    <row r="3726" spans="1:9" x14ac:dyDescent="0.2">
      <c r="A3726" t="s">
        <v>39</v>
      </c>
      <c r="B3726" t="s">
        <v>821</v>
      </c>
      <c r="C3726" t="s">
        <v>18</v>
      </c>
      <c r="D3726" t="s">
        <v>18</v>
      </c>
      <c r="F3726" t="s">
        <v>1848</v>
      </c>
      <c r="H3726" s="10">
        <v>4</v>
      </c>
    </row>
    <row r="3727" spans="1:9" x14ac:dyDescent="0.2">
      <c r="A3727" t="s">
        <v>39</v>
      </c>
      <c r="B3727" t="s">
        <v>821</v>
      </c>
      <c r="C3727" t="s">
        <v>20</v>
      </c>
      <c r="D3727" t="s">
        <v>20</v>
      </c>
      <c r="F3727" t="s">
        <v>1848</v>
      </c>
      <c r="H3727" s="10">
        <v>4</v>
      </c>
    </row>
    <row r="3728" spans="1:9" x14ac:dyDescent="0.2">
      <c r="A3728" t="s">
        <v>39</v>
      </c>
      <c r="B3728" t="s">
        <v>821</v>
      </c>
      <c r="C3728" t="s">
        <v>121</v>
      </c>
      <c r="D3728" t="s">
        <v>822</v>
      </c>
      <c r="E3728" t="s">
        <v>823</v>
      </c>
      <c r="F3728" t="s">
        <v>1851</v>
      </c>
      <c r="G3728" t="s">
        <v>145</v>
      </c>
      <c r="H3728" s="10">
        <v>4</v>
      </c>
      <c r="I3728" t="s">
        <v>24</v>
      </c>
    </row>
    <row r="3729" spans="1:11" x14ac:dyDescent="0.2">
      <c r="A3729" t="s">
        <v>39</v>
      </c>
      <c r="B3729" t="s">
        <v>821</v>
      </c>
      <c r="C3729" t="s">
        <v>121</v>
      </c>
      <c r="D3729" t="s">
        <v>824</v>
      </c>
      <c r="E3729" t="s">
        <v>823</v>
      </c>
      <c r="F3729" t="s">
        <v>1851</v>
      </c>
      <c r="G3729" t="s">
        <v>145</v>
      </c>
      <c r="H3729" s="10">
        <v>16</v>
      </c>
      <c r="I3729" t="s">
        <v>24</v>
      </c>
    </row>
    <row r="3730" spans="1:11" x14ac:dyDescent="0.2">
      <c r="A3730" t="s">
        <v>39</v>
      </c>
      <c r="B3730" t="s">
        <v>821</v>
      </c>
      <c r="C3730" t="s">
        <v>33</v>
      </c>
      <c r="D3730" t="s">
        <v>190</v>
      </c>
      <c r="E3730" t="s">
        <v>191</v>
      </c>
      <c r="F3730" t="s">
        <v>1849</v>
      </c>
      <c r="G3730" t="s">
        <v>1215</v>
      </c>
      <c r="H3730" s="10">
        <v>4</v>
      </c>
      <c r="I3730" t="s">
        <v>193</v>
      </c>
    </row>
    <row r="3731" spans="1:11" x14ac:dyDescent="0.2">
      <c r="A3731" t="s">
        <v>39</v>
      </c>
      <c r="B3731" t="s">
        <v>821</v>
      </c>
      <c r="C3731" t="s">
        <v>380</v>
      </c>
      <c r="D3731" t="s">
        <v>576</v>
      </c>
      <c r="E3731" t="s">
        <v>577</v>
      </c>
      <c r="F3731" t="s">
        <v>59</v>
      </c>
      <c r="G3731" t="s">
        <v>145</v>
      </c>
      <c r="H3731" s="10">
        <v>2</v>
      </c>
      <c r="I3731" t="s">
        <v>24</v>
      </c>
    </row>
    <row r="3732" spans="1:11" x14ac:dyDescent="0.2">
      <c r="A3732" t="s">
        <v>39</v>
      </c>
      <c r="B3732" t="s">
        <v>821</v>
      </c>
      <c r="C3732" t="s">
        <v>380</v>
      </c>
      <c r="D3732" t="s">
        <v>386</v>
      </c>
      <c r="E3732" t="s">
        <v>382</v>
      </c>
      <c r="F3732" t="s">
        <v>59</v>
      </c>
      <c r="G3732" t="s">
        <v>145</v>
      </c>
      <c r="H3732" s="10">
        <v>4</v>
      </c>
    </row>
    <row r="3733" spans="1:11" x14ac:dyDescent="0.2">
      <c r="A3733" t="s">
        <v>39</v>
      </c>
      <c r="B3733" t="s">
        <v>821</v>
      </c>
      <c r="C3733" t="s">
        <v>46</v>
      </c>
      <c r="D3733" t="s">
        <v>46</v>
      </c>
      <c r="F3733" t="s">
        <v>1848</v>
      </c>
      <c r="H3733" s="10">
        <v>0</v>
      </c>
    </row>
    <row r="3734" spans="1:11" x14ac:dyDescent="0.2">
      <c r="A3734" t="s">
        <v>39</v>
      </c>
      <c r="B3734" t="s">
        <v>821</v>
      </c>
      <c r="C3734" t="s">
        <v>17</v>
      </c>
      <c r="D3734" t="s">
        <v>17</v>
      </c>
      <c r="F3734" t="s">
        <v>1847</v>
      </c>
      <c r="H3734" s="10">
        <v>4</v>
      </c>
    </row>
    <row r="3735" spans="1:11" x14ac:dyDescent="0.2">
      <c r="A3735" t="s">
        <v>44</v>
      </c>
      <c r="B3735" t="s">
        <v>821</v>
      </c>
      <c r="C3735" t="s">
        <v>18</v>
      </c>
      <c r="D3735" t="s">
        <v>18</v>
      </c>
      <c r="F3735" t="s">
        <v>1848</v>
      </c>
      <c r="H3735" s="10">
        <v>5</v>
      </c>
    </row>
    <row r="3736" spans="1:11" x14ac:dyDescent="0.2">
      <c r="A3736" t="s">
        <v>44</v>
      </c>
      <c r="B3736" t="s">
        <v>821</v>
      </c>
      <c r="C3736" t="s">
        <v>121</v>
      </c>
      <c r="D3736" t="s">
        <v>121</v>
      </c>
      <c r="E3736" t="s">
        <v>113</v>
      </c>
      <c r="F3736" t="s">
        <v>1851</v>
      </c>
      <c r="G3736" t="s">
        <v>23</v>
      </c>
      <c r="H3736" s="10">
        <v>9</v>
      </c>
      <c r="I3736" t="s">
        <v>114</v>
      </c>
      <c r="K3736" t="s">
        <v>825</v>
      </c>
    </row>
    <row r="3737" spans="1:11" x14ac:dyDescent="0.2">
      <c r="A3737" t="s">
        <v>44</v>
      </c>
      <c r="B3737" t="s">
        <v>821</v>
      </c>
      <c r="C3737" t="s">
        <v>213</v>
      </c>
      <c r="D3737" t="s">
        <v>213</v>
      </c>
      <c r="E3737" t="s">
        <v>59</v>
      </c>
      <c r="F3737" t="s">
        <v>59</v>
      </c>
      <c r="G3737" t="s">
        <v>23</v>
      </c>
      <c r="H3737" s="10">
        <v>2</v>
      </c>
      <c r="I3737" t="s">
        <v>24</v>
      </c>
      <c r="K3737" t="s">
        <v>826</v>
      </c>
    </row>
    <row r="3738" spans="1:11" x14ac:dyDescent="0.2">
      <c r="A3738" t="s">
        <v>44</v>
      </c>
      <c r="B3738" t="s">
        <v>821</v>
      </c>
      <c r="C3738" t="s">
        <v>65</v>
      </c>
      <c r="D3738" t="s">
        <v>65</v>
      </c>
      <c r="E3738" t="s">
        <v>66</v>
      </c>
      <c r="F3738" t="s">
        <v>66</v>
      </c>
      <c r="G3738" t="s">
        <v>23</v>
      </c>
      <c r="H3738" s="10">
        <v>6</v>
      </c>
      <c r="I3738" t="s">
        <v>24</v>
      </c>
      <c r="K3738" t="s">
        <v>827</v>
      </c>
    </row>
    <row r="3739" spans="1:11" x14ac:dyDescent="0.2">
      <c r="A3739" t="s">
        <v>44</v>
      </c>
      <c r="B3739" t="s">
        <v>821</v>
      </c>
      <c r="C3739" t="s">
        <v>20</v>
      </c>
      <c r="D3739" t="s">
        <v>20</v>
      </c>
      <c r="F3739" t="s">
        <v>1848</v>
      </c>
      <c r="H3739" s="10">
        <v>2</v>
      </c>
      <c r="K3739" t="s">
        <v>828</v>
      </c>
    </row>
    <row r="3740" spans="1:11" x14ac:dyDescent="0.2">
      <c r="A3740" t="s">
        <v>44</v>
      </c>
      <c r="B3740" t="s">
        <v>821</v>
      </c>
      <c r="C3740" t="s">
        <v>79</v>
      </c>
      <c r="D3740" t="s">
        <v>79</v>
      </c>
      <c r="F3740" t="s">
        <v>1848</v>
      </c>
      <c r="H3740" s="10">
        <v>2</v>
      </c>
      <c r="K3740" t="s">
        <v>829</v>
      </c>
    </row>
    <row r="3741" spans="1:11" x14ac:dyDescent="0.2">
      <c r="A3741" t="s">
        <v>44</v>
      </c>
      <c r="B3741" t="s">
        <v>821</v>
      </c>
      <c r="C3741" t="s">
        <v>112</v>
      </c>
      <c r="D3741" t="s">
        <v>112</v>
      </c>
      <c r="E3741" t="s">
        <v>113</v>
      </c>
      <c r="F3741" t="s">
        <v>1851</v>
      </c>
      <c r="G3741" t="s">
        <v>23</v>
      </c>
      <c r="H3741" s="10">
        <v>8</v>
      </c>
      <c r="I3741" t="s">
        <v>114</v>
      </c>
      <c r="K3741" t="s">
        <v>830</v>
      </c>
    </row>
    <row r="3742" spans="1:11" x14ac:dyDescent="0.2">
      <c r="A3742" t="s">
        <v>44</v>
      </c>
      <c r="B3742" t="s">
        <v>821</v>
      </c>
      <c r="C3742" t="s">
        <v>40</v>
      </c>
      <c r="D3742" t="s">
        <v>40</v>
      </c>
      <c r="F3742" t="s">
        <v>1848</v>
      </c>
      <c r="H3742" s="10">
        <v>5</v>
      </c>
      <c r="K3742" t="s">
        <v>831</v>
      </c>
    </row>
    <row r="3743" spans="1:11" x14ac:dyDescent="0.2">
      <c r="A3743" t="s">
        <v>44</v>
      </c>
      <c r="B3743" t="s">
        <v>821</v>
      </c>
      <c r="C3743" t="s">
        <v>17</v>
      </c>
      <c r="D3743" t="s">
        <v>17</v>
      </c>
      <c r="F3743" t="s">
        <v>1847</v>
      </c>
      <c r="H3743" s="10">
        <v>0</v>
      </c>
    </row>
    <row r="3744" spans="1:11" x14ac:dyDescent="0.2">
      <c r="A3744" t="s">
        <v>48</v>
      </c>
      <c r="B3744" t="s">
        <v>821</v>
      </c>
      <c r="C3744" t="s">
        <v>18</v>
      </c>
      <c r="D3744" t="s">
        <v>18</v>
      </c>
      <c r="F3744" t="s">
        <v>1848</v>
      </c>
      <c r="H3744" s="10">
        <v>5</v>
      </c>
    </row>
    <row r="3745" spans="1:11" x14ac:dyDescent="0.2">
      <c r="A3745" t="s">
        <v>48</v>
      </c>
      <c r="B3745" t="s">
        <v>821</v>
      </c>
      <c r="C3745" t="s">
        <v>112</v>
      </c>
      <c r="D3745" t="s">
        <v>112</v>
      </c>
      <c r="E3745" t="s">
        <v>113</v>
      </c>
      <c r="F3745" t="s">
        <v>1851</v>
      </c>
      <c r="G3745" t="s">
        <v>23</v>
      </c>
      <c r="H3745" s="10">
        <v>10</v>
      </c>
      <c r="I3745" t="s">
        <v>114</v>
      </c>
      <c r="K3745" t="s">
        <v>832</v>
      </c>
    </row>
    <row r="3746" spans="1:11" x14ac:dyDescent="0.2">
      <c r="A3746" t="s">
        <v>48</v>
      </c>
      <c r="B3746" t="s">
        <v>821</v>
      </c>
      <c r="C3746" t="s">
        <v>79</v>
      </c>
      <c r="D3746" t="s">
        <v>79</v>
      </c>
      <c r="F3746" t="s">
        <v>1848</v>
      </c>
      <c r="H3746" s="10">
        <v>3</v>
      </c>
      <c r="K3746" t="s">
        <v>833</v>
      </c>
    </row>
    <row r="3747" spans="1:11" x14ac:dyDescent="0.2">
      <c r="A3747" t="s">
        <v>48</v>
      </c>
      <c r="B3747" t="s">
        <v>821</v>
      </c>
      <c r="C3747" t="s">
        <v>20</v>
      </c>
      <c r="D3747" t="s">
        <v>20</v>
      </c>
      <c r="F3747" t="s">
        <v>1848</v>
      </c>
      <c r="H3747" s="10">
        <v>3</v>
      </c>
    </row>
    <row r="3748" spans="1:11" x14ac:dyDescent="0.2">
      <c r="A3748" t="s">
        <v>48</v>
      </c>
      <c r="B3748" t="s">
        <v>821</v>
      </c>
      <c r="C3748" t="s">
        <v>25</v>
      </c>
      <c r="D3748" t="s">
        <v>25</v>
      </c>
      <c r="E3748" t="s">
        <v>22</v>
      </c>
      <c r="F3748" t="s">
        <v>22</v>
      </c>
      <c r="G3748" t="s">
        <v>23</v>
      </c>
      <c r="H3748" s="10">
        <v>2</v>
      </c>
      <c r="I3748" t="s">
        <v>24</v>
      </c>
      <c r="K3748" t="s">
        <v>834</v>
      </c>
    </row>
    <row r="3749" spans="1:11" x14ac:dyDescent="0.2">
      <c r="A3749" t="s">
        <v>48</v>
      </c>
      <c r="B3749" t="s">
        <v>821</v>
      </c>
      <c r="C3749" t="s">
        <v>79</v>
      </c>
      <c r="D3749" t="s">
        <v>79</v>
      </c>
      <c r="F3749" t="s">
        <v>1848</v>
      </c>
      <c r="H3749" s="10">
        <v>2</v>
      </c>
    </row>
    <row r="3750" spans="1:11" x14ac:dyDescent="0.2">
      <c r="A3750" t="s">
        <v>48</v>
      </c>
      <c r="B3750" t="s">
        <v>821</v>
      </c>
      <c r="C3750" t="s">
        <v>112</v>
      </c>
      <c r="D3750" t="s">
        <v>112</v>
      </c>
      <c r="E3750" t="s">
        <v>113</v>
      </c>
      <c r="F3750" t="s">
        <v>1851</v>
      </c>
      <c r="G3750" t="s">
        <v>23</v>
      </c>
      <c r="H3750" s="10">
        <v>3</v>
      </c>
      <c r="I3750" t="s">
        <v>114</v>
      </c>
    </row>
    <row r="3751" spans="1:11" x14ac:dyDescent="0.2">
      <c r="A3751" t="s">
        <v>48</v>
      </c>
      <c r="B3751" t="s">
        <v>821</v>
      </c>
      <c r="C3751" t="s">
        <v>40</v>
      </c>
      <c r="D3751" t="s">
        <v>40</v>
      </c>
      <c r="F3751" t="s">
        <v>1848</v>
      </c>
      <c r="H3751" s="10">
        <v>2.5</v>
      </c>
    </row>
    <row r="3752" spans="1:11" x14ac:dyDescent="0.2">
      <c r="A3752" t="s">
        <v>48</v>
      </c>
      <c r="B3752" t="s">
        <v>821</v>
      </c>
      <c r="C3752" t="s">
        <v>17</v>
      </c>
      <c r="D3752" t="s">
        <v>17</v>
      </c>
      <c r="F3752" t="s">
        <v>1847</v>
      </c>
      <c r="H3752" s="10">
        <v>8</v>
      </c>
    </row>
    <row r="3753" spans="1:11" x14ac:dyDescent="0.2">
      <c r="A3753" t="s">
        <v>49</v>
      </c>
      <c r="B3753" t="s">
        <v>821</v>
      </c>
      <c r="C3753" t="s">
        <v>18</v>
      </c>
      <c r="D3753" t="s">
        <v>18</v>
      </c>
      <c r="F3753" t="s">
        <v>1848</v>
      </c>
      <c r="H3753" s="10">
        <v>4</v>
      </c>
    </row>
    <row r="3754" spans="1:11" x14ac:dyDescent="0.2">
      <c r="A3754" t="s">
        <v>49</v>
      </c>
      <c r="B3754" t="s">
        <v>821</v>
      </c>
      <c r="C3754" t="s">
        <v>112</v>
      </c>
      <c r="D3754" t="s">
        <v>112</v>
      </c>
      <c r="E3754" t="s">
        <v>113</v>
      </c>
      <c r="F3754" t="s">
        <v>1851</v>
      </c>
      <c r="G3754" t="s">
        <v>23</v>
      </c>
      <c r="H3754" s="10">
        <v>6</v>
      </c>
      <c r="I3754" t="s">
        <v>114</v>
      </c>
      <c r="K3754" t="s">
        <v>835</v>
      </c>
    </row>
    <row r="3755" spans="1:11" x14ac:dyDescent="0.2">
      <c r="A3755" t="s">
        <v>49</v>
      </c>
      <c r="B3755" t="s">
        <v>821</v>
      </c>
      <c r="C3755" t="s">
        <v>79</v>
      </c>
      <c r="D3755" t="s">
        <v>79</v>
      </c>
      <c r="F3755" t="s">
        <v>1848</v>
      </c>
      <c r="H3755" s="10">
        <v>2</v>
      </c>
      <c r="K3755" t="s">
        <v>833</v>
      </c>
    </row>
    <row r="3756" spans="1:11" x14ac:dyDescent="0.2">
      <c r="A3756" t="s">
        <v>49</v>
      </c>
      <c r="B3756" t="s">
        <v>821</v>
      </c>
      <c r="C3756" t="s">
        <v>20</v>
      </c>
      <c r="D3756" t="s">
        <v>20</v>
      </c>
      <c r="F3756" t="s">
        <v>1848</v>
      </c>
      <c r="H3756" s="10">
        <v>4</v>
      </c>
      <c r="K3756" t="s">
        <v>836</v>
      </c>
    </row>
    <row r="3757" spans="1:11" x14ac:dyDescent="0.2">
      <c r="A3757" t="s">
        <v>49</v>
      </c>
      <c r="B3757" t="s">
        <v>821</v>
      </c>
      <c r="C3757" t="s">
        <v>25</v>
      </c>
      <c r="D3757" t="s">
        <v>25</v>
      </c>
      <c r="E3757" t="s">
        <v>22</v>
      </c>
      <c r="F3757" t="s">
        <v>22</v>
      </c>
      <c r="G3757" t="s">
        <v>23</v>
      </c>
      <c r="H3757" s="10">
        <v>2</v>
      </c>
      <c r="I3757" t="s">
        <v>24</v>
      </c>
      <c r="K3757" t="s">
        <v>837</v>
      </c>
    </row>
    <row r="3758" spans="1:11" x14ac:dyDescent="0.2">
      <c r="A3758" t="s">
        <v>49</v>
      </c>
      <c r="B3758" t="s">
        <v>821</v>
      </c>
      <c r="C3758" t="s">
        <v>159</v>
      </c>
      <c r="D3758" t="s">
        <v>159</v>
      </c>
      <c r="E3758" t="s">
        <v>119</v>
      </c>
      <c r="F3758" t="s">
        <v>1852</v>
      </c>
      <c r="G3758" t="s">
        <v>23</v>
      </c>
      <c r="H3758" s="10">
        <v>1</v>
      </c>
      <c r="I3758" t="s">
        <v>120</v>
      </c>
      <c r="K3758" t="s">
        <v>838</v>
      </c>
    </row>
    <row r="3759" spans="1:11" x14ac:dyDescent="0.2">
      <c r="A3759" t="s">
        <v>49</v>
      </c>
      <c r="B3759" t="s">
        <v>821</v>
      </c>
      <c r="C3759" t="s">
        <v>265</v>
      </c>
      <c r="D3759" t="s">
        <v>265</v>
      </c>
      <c r="E3759" t="s">
        <v>119</v>
      </c>
      <c r="F3759" t="s">
        <v>1852</v>
      </c>
      <c r="G3759" t="s">
        <v>23</v>
      </c>
      <c r="H3759" s="10">
        <v>2</v>
      </c>
      <c r="I3759" t="s">
        <v>120</v>
      </c>
      <c r="K3759" t="s">
        <v>839</v>
      </c>
    </row>
    <row r="3760" spans="1:11" x14ac:dyDescent="0.2">
      <c r="A3760" t="s">
        <v>49</v>
      </c>
      <c r="B3760" t="s">
        <v>821</v>
      </c>
      <c r="C3760" t="s">
        <v>121</v>
      </c>
      <c r="D3760" t="s">
        <v>121</v>
      </c>
      <c r="E3760" t="s">
        <v>113</v>
      </c>
      <c r="F3760" t="s">
        <v>1851</v>
      </c>
      <c r="G3760" t="s">
        <v>23</v>
      </c>
      <c r="H3760" s="10">
        <v>4</v>
      </c>
      <c r="I3760" t="s">
        <v>114</v>
      </c>
      <c r="K3760" t="s">
        <v>840</v>
      </c>
    </row>
    <row r="3761" spans="1:11" x14ac:dyDescent="0.2">
      <c r="A3761" t="s">
        <v>49</v>
      </c>
      <c r="B3761" t="s">
        <v>821</v>
      </c>
      <c r="C3761" t="s">
        <v>17</v>
      </c>
      <c r="D3761" t="s">
        <v>17</v>
      </c>
      <c r="F3761" t="s">
        <v>1847</v>
      </c>
      <c r="H3761" s="10">
        <v>12</v>
      </c>
    </row>
    <row r="3762" spans="1:11" x14ac:dyDescent="0.2">
      <c r="A3762" t="s">
        <v>51</v>
      </c>
      <c r="B3762" t="s">
        <v>821</v>
      </c>
      <c r="C3762" t="s">
        <v>18</v>
      </c>
      <c r="D3762" t="s">
        <v>18</v>
      </c>
      <c r="F3762" t="s">
        <v>1848</v>
      </c>
      <c r="H3762" s="10">
        <v>6</v>
      </c>
      <c r="K3762" t="s">
        <v>841</v>
      </c>
    </row>
    <row r="3763" spans="1:11" x14ac:dyDescent="0.2">
      <c r="A3763" t="s">
        <v>51</v>
      </c>
      <c r="B3763" t="s">
        <v>821</v>
      </c>
      <c r="C3763" t="s">
        <v>112</v>
      </c>
      <c r="D3763" t="s">
        <v>112</v>
      </c>
      <c r="E3763" t="s">
        <v>113</v>
      </c>
      <c r="F3763" t="s">
        <v>1851</v>
      </c>
      <c r="G3763" t="s">
        <v>23</v>
      </c>
      <c r="H3763" s="10">
        <v>14</v>
      </c>
      <c r="I3763" t="s">
        <v>114</v>
      </c>
      <c r="K3763" t="s">
        <v>842</v>
      </c>
    </row>
    <row r="3764" spans="1:11" x14ac:dyDescent="0.2">
      <c r="A3764" t="s">
        <v>51</v>
      </c>
      <c r="B3764" t="s">
        <v>821</v>
      </c>
      <c r="C3764" t="s">
        <v>79</v>
      </c>
      <c r="D3764" t="s">
        <v>79</v>
      </c>
      <c r="F3764" t="s">
        <v>1848</v>
      </c>
      <c r="H3764" s="10">
        <v>0</v>
      </c>
    </row>
    <row r="3765" spans="1:11" x14ac:dyDescent="0.2">
      <c r="A3765" t="s">
        <v>51</v>
      </c>
      <c r="B3765" t="s">
        <v>821</v>
      </c>
      <c r="C3765" t="s">
        <v>20</v>
      </c>
      <c r="D3765" t="s">
        <v>20</v>
      </c>
      <c r="F3765" t="s">
        <v>1848</v>
      </c>
      <c r="H3765" s="10">
        <v>3</v>
      </c>
      <c r="K3765" t="s">
        <v>843</v>
      </c>
    </row>
    <row r="3766" spans="1:11" x14ac:dyDescent="0.2">
      <c r="A3766" t="s">
        <v>51</v>
      </c>
      <c r="B3766" t="s">
        <v>821</v>
      </c>
      <c r="C3766" t="s">
        <v>25</v>
      </c>
      <c r="D3766" t="s">
        <v>25</v>
      </c>
      <c r="E3766" t="s">
        <v>22</v>
      </c>
      <c r="F3766" t="s">
        <v>22</v>
      </c>
      <c r="G3766" t="s">
        <v>23</v>
      </c>
      <c r="H3766" s="10">
        <v>1</v>
      </c>
      <c r="I3766" t="s">
        <v>24</v>
      </c>
    </row>
    <row r="3767" spans="1:11" x14ac:dyDescent="0.2">
      <c r="A3767" t="s">
        <v>51</v>
      </c>
      <c r="B3767" t="s">
        <v>821</v>
      </c>
      <c r="C3767" t="s">
        <v>159</v>
      </c>
      <c r="D3767" t="s">
        <v>159</v>
      </c>
      <c r="E3767" t="s">
        <v>119</v>
      </c>
      <c r="F3767" t="s">
        <v>1852</v>
      </c>
      <c r="G3767" t="s">
        <v>23</v>
      </c>
      <c r="H3767" s="10">
        <v>0</v>
      </c>
      <c r="I3767" t="s">
        <v>120</v>
      </c>
    </row>
    <row r="3768" spans="1:11" x14ac:dyDescent="0.2">
      <c r="A3768" t="s">
        <v>51</v>
      </c>
      <c r="B3768" t="s">
        <v>821</v>
      </c>
      <c r="C3768" t="s">
        <v>265</v>
      </c>
      <c r="D3768" t="s">
        <v>265</v>
      </c>
      <c r="E3768" t="s">
        <v>119</v>
      </c>
      <c r="F3768" t="s">
        <v>1852</v>
      </c>
      <c r="G3768" t="s">
        <v>23</v>
      </c>
      <c r="H3768" s="10">
        <v>1</v>
      </c>
      <c r="I3768" t="s">
        <v>120</v>
      </c>
    </row>
    <row r="3769" spans="1:11" x14ac:dyDescent="0.2">
      <c r="A3769" t="s">
        <v>51</v>
      </c>
      <c r="B3769" t="s">
        <v>821</v>
      </c>
      <c r="C3769" t="s">
        <v>121</v>
      </c>
      <c r="D3769" t="s">
        <v>121</v>
      </c>
      <c r="E3769" t="s">
        <v>113</v>
      </c>
      <c r="F3769" t="s">
        <v>1851</v>
      </c>
      <c r="G3769" t="s">
        <v>23</v>
      </c>
      <c r="H3769" s="10">
        <v>1</v>
      </c>
      <c r="I3769" t="s">
        <v>114</v>
      </c>
    </row>
    <row r="3770" spans="1:11" x14ac:dyDescent="0.2">
      <c r="A3770" t="s">
        <v>51</v>
      </c>
      <c r="B3770" t="s">
        <v>821</v>
      </c>
      <c r="C3770" t="s">
        <v>17</v>
      </c>
      <c r="D3770" t="s">
        <v>17</v>
      </c>
      <c r="F3770" t="s">
        <v>1847</v>
      </c>
      <c r="H3770" s="10">
        <v>0</v>
      </c>
    </row>
    <row r="3771" spans="1:11" x14ac:dyDescent="0.2">
      <c r="A3771" t="s">
        <v>51</v>
      </c>
      <c r="B3771" t="s">
        <v>821</v>
      </c>
      <c r="C3771" t="s">
        <v>46</v>
      </c>
      <c r="D3771" t="s">
        <v>46</v>
      </c>
      <c r="F3771" t="s">
        <v>1848</v>
      </c>
      <c r="H3771" s="10">
        <v>8</v>
      </c>
      <c r="K3771" t="s">
        <v>844</v>
      </c>
    </row>
    <row r="3772" spans="1:11" x14ac:dyDescent="0.2">
      <c r="A3772" t="s">
        <v>51</v>
      </c>
      <c r="B3772" t="s">
        <v>821</v>
      </c>
      <c r="C3772" t="s">
        <v>279</v>
      </c>
      <c r="D3772" t="s">
        <v>279</v>
      </c>
      <c r="E3772" t="s">
        <v>45</v>
      </c>
      <c r="F3772" t="s">
        <v>1849</v>
      </c>
      <c r="G3772" t="s">
        <v>23</v>
      </c>
      <c r="H3772" s="10">
        <v>3</v>
      </c>
      <c r="I3772" t="s">
        <v>24</v>
      </c>
      <c r="K3772" t="s">
        <v>845</v>
      </c>
    </row>
    <row r="3773" spans="1:11" x14ac:dyDescent="0.2">
      <c r="A3773" t="s">
        <v>55</v>
      </c>
      <c r="B3773" t="s">
        <v>821</v>
      </c>
      <c r="C3773" t="s">
        <v>18</v>
      </c>
      <c r="D3773" t="s">
        <v>18</v>
      </c>
      <c r="F3773" t="s">
        <v>1848</v>
      </c>
      <c r="H3773" s="10">
        <v>4</v>
      </c>
      <c r="K3773" t="s">
        <v>846</v>
      </c>
    </row>
    <row r="3774" spans="1:11" x14ac:dyDescent="0.2">
      <c r="A3774" t="s">
        <v>55</v>
      </c>
      <c r="B3774" t="s">
        <v>821</v>
      </c>
      <c r="C3774" t="s">
        <v>112</v>
      </c>
      <c r="D3774" t="s">
        <v>112</v>
      </c>
      <c r="E3774" t="s">
        <v>113</v>
      </c>
      <c r="F3774" t="s">
        <v>1851</v>
      </c>
      <c r="G3774" t="s">
        <v>23</v>
      </c>
      <c r="H3774" s="10">
        <v>9.5</v>
      </c>
      <c r="I3774" t="s">
        <v>114</v>
      </c>
      <c r="K3774" t="s">
        <v>487</v>
      </c>
    </row>
    <row r="3775" spans="1:11" x14ac:dyDescent="0.2">
      <c r="A3775" t="s">
        <v>55</v>
      </c>
      <c r="B3775" t="s">
        <v>821</v>
      </c>
      <c r="C3775" t="s">
        <v>79</v>
      </c>
      <c r="D3775" t="s">
        <v>79</v>
      </c>
      <c r="F3775" t="s">
        <v>1848</v>
      </c>
      <c r="H3775" s="10">
        <v>1</v>
      </c>
      <c r="K3775" t="s">
        <v>847</v>
      </c>
    </row>
    <row r="3776" spans="1:11" x14ac:dyDescent="0.2">
      <c r="A3776" t="s">
        <v>55</v>
      </c>
      <c r="B3776" t="s">
        <v>821</v>
      </c>
      <c r="C3776" t="s">
        <v>20</v>
      </c>
      <c r="D3776" t="s">
        <v>20</v>
      </c>
      <c r="F3776" t="s">
        <v>1848</v>
      </c>
      <c r="H3776" s="10">
        <v>0</v>
      </c>
    </row>
    <row r="3777" spans="1:11" x14ac:dyDescent="0.2">
      <c r="A3777" t="s">
        <v>55</v>
      </c>
      <c r="B3777" t="s">
        <v>821</v>
      </c>
      <c r="C3777" t="s">
        <v>25</v>
      </c>
      <c r="D3777" t="s">
        <v>25</v>
      </c>
      <c r="E3777" t="s">
        <v>22</v>
      </c>
      <c r="F3777" t="s">
        <v>22</v>
      </c>
      <c r="G3777" t="s">
        <v>23</v>
      </c>
      <c r="H3777" s="10">
        <v>0</v>
      </c>
      <c r="I3777" t="s">
        <v>24</v>
      </c>
    </row>
    <row r="3778" spans="1:11" x14ac:dyDescent="0.2">
      <c r="A3778" t="s">
        <v>55</v>
      </c>
      <c r="B3778" t="s">
        <v>821</v>
      </c>
      <c r="C3778" t="s">
        <v>159</v>
      </c>
      <c r="D3778" t="s">
        <v>159</v>
      </c>
      <c r="E3778" t="s">
        <v>119</v>
      </c>
      <c r="F3778" t="s">
        <v>1852</v>
      </c>
      <c r="G3778" t="s">
        <v>23</v>
      </c>
      <c r="H3778" s="10">
        <v>0</v>
      </c>
      <c r="I3778" t="s">
        <v>120</v>
      </c>
    </row>
    <row r="3779" spans="1:11" x14ac:dyDescent="0.2">
      <c r="A3779" t="s">
        <v>55</v>
      </c>
      <c r="B3779" t="s">
        <v>821</v>
      </c>
      <c r="C3779" t="s">
        <v>265</v>
      </c>
      <c r="D3779" t="s">
        <v>265</v>
      </c>
      <c r="E3779" t="s">
        <v>119</v>
      </c>
      <c r="F3779" t="s">
        <v>1852</v>
      </c>
      <c r="G3779" t="s">
        <v>23</v>
      </c>
      <c r="H3779" s="10">
        <v>0</v>
      </c>
      <c r="I3779" t="s">
        <v>120</v>
      </c>
    </row>
    <row r="3780" spans="1:11" x14ac:dyDescent="0.2">
      <c r="A3780" t="s">
        <v>55</v>
      </c>
      <c r="B3780" t="s">
        <v>821</v>
      </c>
      <c r="C3780" t="s">
        <v>121</v>
      </c>
      <c r="D3780" t="s">
        <v>121</v>
      </c>
      <c r="E3780" t="s">
        <v>113</v>
      </c>
      <c r="F3780" t="s">
        <v>1851</v>
      </c>
      <c r="G3780" t="s">
        <v>23</v>
      </c>
      <c r="H3780" s="10">
        <v>0</v>
      </c>
      <c r="I3780" t="s">
        <v>114</v>
      </c>
    </row>
    <row r="3781" spans="1:11" x14ac:dyDescent="0.2">
      <c r="A3781" t="s">
        <v>55</v>
      </c>
      <c r="B3781" t="s">
        <v>821</v>
      </c>
      <c r="C3781" t="s">
        <v>17</v>
      </c>
      <c r="D3781" t="s">
        <v>17</v>
      </c>
      <c r="F3781" t="s">
        <v>1847</v>
      </c>
      <c r="H3781" s="10">
        <v>20</v>
      </c>
      <c r="K3781" t="s">
        <v>848</v>
      </c>
    </row>
    <row r="3782" spans="1:11" x14ac:dyDescent="0.2">
      <c r="A3782" t="s">
        <v>55</v>
      </c>
      <c r="B3782" t="s">
        <v>821</v>
      </c>
      <c r="C3782" t="s">
        <v>46</v>
      </c>
      <c r="D3782" t="s">
        <v>46</v>
      </c>
      <c r="F3782" t="s">
        <v>1848</v>
      </c>
      <c r="H3782" s="10">
        <v>0</v>
      </c>
    </row>
    <row r="3783" spans="1:11" x14ac:dyDescent="0.2">
      <c r="A3783" t="s">
        <v>55</v>
      </c>
      <c r="B3783" t="s">
        <v>821</v>
      </c>
      <c r="C3783" t="s">
        <v>279</v>
      </c>
      <c r="D3783" t="s">
        <v>279</v>
      </c>
      <c r="E3783" t="s">
        <v>45</v>
      </c>
      <c r="F3783" t="s">
        <v>1849</v>
      </c>
      <c r="G3783" t="s">
        <v>23</v>
      </c>
      <c r="H3783" s="10">
        <v>0</v>
      </c>
      <c r="I3783" t="s">
        <v>24</v>
      </c>
    </row>
    <row r="3784" spans="1:11" x14ac:dyDescent="0.2">
      <c r="A3784" t="s">
        <v>55</v>
      </c>
      <c r="B3784" t="s">
        <v>821</v>
      </c>
      <c r="C3784" t="s">
        <v>380</v>
      </c>
      <c r="D3784" t="s">
        <v>380</v>
      </c>
      <c r="E3784" t="s">
        <v>59</v>
      </c>
      <c r="F3784" t="s">
        <v>59</v>
      </c>
      <c r="G3784" t="s">
        <v>23</v>
      </c>
      <c r="H3784" s="10">
        <v>4</v>
      </c>
      <c r="I3784" t="s">
        <v>24</v>
      </c>
      <c r="K3784" t="s">
        <v>849</v>
      </c>
    </row>
    <row r="3785" spans="1:11" x14ac:dyDescent="0.2">
      <c r="A3785" t="s">
        <v>56</v>
      </c>
      <c r="B3785" t="s">
        <v>821</v>
      </c>
      <c r="C3785" t="s">
        <v>18</v>
      </c>
      <c r="D3785" t="s">
        <v>18</v>
      </c>
      <c r="F3785" t="s">
        <v>1848</v>
      </c>
      <c r="H3785" s="10">
        <v>6</v>
      </c>
      <c r="K3785" t="s">
        <v>841</v>
      </c>
    </row>
    <row r="3786" spans="1:11" x14ac:dyDescent="0.2">
      <c r="A3786" t="s">
        <v>56</v>
      </c>
      <c r="B3786" t="s">
        <v>821</v>
      </c>
      <c r="C3786" t="s">
        <v>112</v>
      </c>
      <c r="D3786" t="s">
        <v>112</v>
      </c>
      <c r="E3786" t="s">
        <v>113</v>
      </c>
      <c r="F3786" t="s">
        <v>1851</v>
      </c>
      <c r="G3786" t="s">
        <v>23</v>
      </c>
      <c r="H3786" s="10">
        <v>14</v>
      </c>
      <c r="I3786" t="s">
        <v>114</v>
      </c>
      <c r="K3786" t="s">
        <v>850</v>
      </c>
    </row>
    <row r="3787" spans="1:11" x14ac:dyDescent="0.2">
      <c r="A3787" t="s">
        <v>56</v>
      </c>
      <c r="B3787" t="s">
        <v>821</v>
      </c>
      <c r="C3787" t="s">
        <v>79</v>
      </c>
      <c r="D3787" t="s">
        <v>79</v>
      </c>
      <c r="F3787" t="s">
        <v>1848</v>
      </c>
      <c r="H3787" s="10">
        <v>5.5</v>
      </c>
      <c r="K3787" t="s">
        <v>851</v>
      </c>
    </row>
    <row r="3788" spans="1:11" x14ac:dyDescent="0.2">
      <c r="A3788" t="s">
        <v>56</v>
      </c>
      <c r="B3788" t="s">
        <v>821</v>
      </c>
      <c r="C3788" t="s">
        <v>20</v>
      </c>
      <c r="D3788" t="s">
        <v>20</v>
      </c>
      <c r="F3788" t="s">
        <v>1848</v>
      </c>
      <c r="H3788" s="10">
        <v>2</v>
      </c>
      <c r="K3788" t="s">
        <v>852</v>
      </c>
    </row>
    <row r="3789" spans="1:11" x14ac:dyDescent="0.2">
      <c r="A3789" t="s">
        <v>56</v>
      </c>
      <c r="B3789" t="s">
        <v>821</v>
      </c>
      <c r="C3789" t="s">
        <v>25</v>
      </c>
      <c r="D3789" t="s">
        <v>25</v>
      </c>
      <c r="E3789" t="s">
        <v>22</v>
      </c>
      <c r="F3789" t="s">
        <v>22</v>
      </c>
      <c r="G3789" t="s">
        <v>23</v>
      </c>
      <c r="H3789" s="10">
        <v>0</v>
      </c>
      <c r="I3789" t="s">
        <v>24</v>
      </c>
    </row>
    <row r="3790" spans="1:11" x14ac:dyDescent="0.2">
      <c r="A3790" t="s">
        <v>56</v>
      </c>
      <c r="B3790" t="s">
        <v>821</v>
      </c>
      <c r="C3790" t="s">
        <v>159</v>
      </c>
      <c r="D3790" t="s">
        <v>159</v>
      </c>
      <c r="E3790" t="s">
        <v>119</v>
      </c>
      <c r="F3790" t="s">
        <v>1852</v>
      </c>
      <c r="G3790" t="s">
        <v>23</v>
      </c>
      <c r="H3790" s="10">
        <v>0</v>
      </c>
      <c r="I3790" t="s">
        <v>120</v>
      </c>
    </row>
    <row r="3791" spans="1:11" x14ac:dyDescent="0.2">
      <c r="A3791" t="s">
        <v>56</v>
      </c>
      <c r="B3791" t="s">
        <v>821</v>
      </c>
      <c r="C3791" t="s">
        <v>265</v>
      </c>
      <c r="D3791" t="s">
        <v>265</v>
      </c>
      <c r="E3791" t="s">
        <v>119</v>
      </c>
      <c r="F3791" t="s">
        <v>1852</v>
      </c>
      <c r="G3791" t="s">
        <v>23</v>
      </c>
      <c r="H3791" s="10">
        <v>0</v>
      </c>
      <c r="I3791" t="s">
        <v>120</v>
      </c>
    </row>
    <row r="3792" spans="1:11" x14ac:dyDescent="0.2">
      <c r="A3792" t="s">
        <v>56</v>
      </c>
      <c r="B3792" t="s">
        <v>821</v>
      </c>
      <c r="C3792" t="s">
        <v>121</v>
      </c>
      <c r="D3792" t="s">
        <v>121</v>
      </c>
      <c r="E3792" t="s">
        <v>113</v>
      </c>
      <c r="F3792" t="s">
        <v>1851</v>
      </c>
      <c r="G3792" t="s">
        <v>23</v>
      </c>
      <c r="H3792" s="10">
        <v>6</v>
      </c>
      <c r="I3792" t="s">
        <v>114</v>
      </c>
      <c r="K3792" t="s">
        <v>853</v>
      </c>
    </row>
    <row r="3793" spans="1:11" x14ac:dyDescent="0.2">
      <c r="A3793" t="s">
        <v>56</v>
      </c>
      <c r="B3793" t="s">
        <v>821</v>
      </c>
      <c r="C3793" t="s">
        <v>17</v>
      </c>
      <c r="D3793" t="s">
        <v>17</v>
      </c>
      <c r="F3793" t="s">
        <v>1847</v>
      </c>
      <c r="H3793" s="10">
        <v>0</v>
      </c>
    </row>
    <row r="3794" spans="1:11" x14ac:dyDescent="0.2">
      <c r="A3794" t="s">
        <v>56</v>
      </c>
      <c r="B3794" t="s">
        <v>821</v>
      </c>
      <c r="C3794" t="s">
        <v>46</v>
      </c>
      <c r="D3794" t="s">
        <v>46</v>
      </c>
      <c r="F3794" t="s">
        <v>1848</v>
      </c>
      <c r="H3794" s="10">
        <v>0</v>
      </c>
    </row>
    <row r="3795" spans="1:11" x14ac:dyDescent="0.2">
      <c r="A3795" t="s">
        <v>56</v>
      </c>
      <c r="B3795" t="s">
        <v>821</v>
      </c>
      <c r="C3795" t="s">
        <v>279</v>
      </c>
      <c r="D3795" t="s">
        <v>279</v>
      </c>
      <c r="E3795" t="s">
        <v>45</v>
      </c>
      <c r="F3795" t="s">
        <v>1849</v>
      </c>
      <c r="G3795" t="s">
        <v>23</v>
      </c>
      <c r="H3795" s="10">
        <v>0</v>
      </c>
      <c r="I3795" t="s">
        <v>24</v>
      </c>
    </row>
    <row r="3796" spans="1:11" x14ac:dyDescent="0.2">
      <c r="A3796" t="s">
        <v>56</v>
      </c>
      <c r="B3796" t="s">
        <v>821</v>
      </c>
      <c r="C3796" t="s">
        <v>380</v>
      </c>
      <c r="D3796" t="s">
        <v>380</v>
      </c>
      <c r="E3796" t="s">
        <v>59</v>
      </c>
      <c r="F3796" t="s">
        <v>59</v>
      </c>
      <c r="G3796" t="s">
        <v>23</v>
      </c>
      <c r="H3796" s="10">
        <v>1</v>
      </c>
      <c r="I3796" t="s">
        <v>24</v>
      </c>
    </row>
    <row r="3797" spans="1:11" x14ac:dyDescent="0.2">
      <c r="A3797" t="s">
        <v>56</v>
      </c>
      <c r="B3797" t="s">
        <v>821</v>
      </c>
      <c r="C3797" t="s">
        <v>40</v>
      </c>
      <c r="D3797" t="s">
        <v>40</v>
      </c>
      <c r="F3797" t="s">
        <v>1848</v>
      </c>
      <c r="H3797" s="10">
        <v>3</v>
      </c>
      <c r="K3797" t="s">
        <v>854</v>
      </c>
    </row>
    <row r="3798" spans="1:11" x14ac:dyDescent="0.2">
      <c r="A3798" t="s">
        <v>60</v>
      </c>
      <c r="B3798" t="s">
        <v>821</v>
      </c>
      <c r="C3798" t="s">
        <v>18</v>
      </c>
      <c r="D3798" t="s">
        <v>18</v>
      </c>
      <c r="F3798" t="s">
        <v>1848</v>
      </c>
      <c r="H3798" s="10">
        <v>6</v>
      </c>
      <c r="K3798" t="s">
        <v>841</v>
      </c>
    </row>
    <row r="3799" spans="1:11" x14ac:dyDescent="0.2">
      <c r="A3799" t="s">
        <v>60</v>
      </c>
      <c r="B3799" t="s">
        <v>821</v>
      </c>
      <c r="C3799" t="s">
        <v>112</v>
      </c>
      <c r="D3799" t="s">
        <v>112</v>
      </c>
      <c r="E3799" t="s">
        <v>113</v>
      </c>
      <c r="F3799" t="s">
        <v>1851</v>
      </c>
      <c r="G3799" t="s">
        <v>23</v>
      </c>
      <c r="H3799" s="10">
        <v>24</v>
      </c>
      <c r="I3799" t="s">
        <v>114</v>
      </c>
      <c r="K3799" t="s">
        <v>487</v>
      </c>
    </row>
    <row r="3800" spans="1:11" x14ac:dyDescent="0.2">
      <c r="A3800" t="s">
        <v>60</v>
      </c>
      <c r="B3800" t="s">
        <v>821</v>
      </c>
      <c r="C3800" t="s">
        <v>79</v>
      </c>
      <c r="D3800" t="s">
        <v>79</v>
      </c>
      <c r="F3800" t="s">
        <v>1848</v>
      </c>
      <c r="H3800" s="10">
        <v>0</v>
      </c>
    </row>
    <row r="3801" spans="1:11" x14ac:dyDescent="0.2">
      <c r="A3801" t="s">
        <v>60</v>
      </c>
      <c r="B3801" t="s">
        <v>821</v>
      </c>
      <c r="C3801" t="s">
        <v>20</v>
      </c>
      <c r="D3801" t="s">
        <v>20</v>
      </c>
      <c r="F3801" t="s">
        <v>1848</v>
      </c>
      <c r="H3801" s="10">
        <v>3</v>
      </c>
      <c r="K3801" t="s">
        <v>855</v>
      </c>
    </row>
    <row r="3802" spans="1:11" x14ac:dyDescent="0.2">
      <c r="A3802" t="s">
        <v>60</v>
      </c>
      <c r="B3802" t="s">
        <v>821</v>
      </c>
      <c r="C3802" t="s">
        <v>25</v>
      </c>
      <c r="D3802" t="s">
        <v>25</v>
      </c>
      <c r="E3802" t="s">
        <v>22</v>
      </c>
      <c r="F3802" t="s">
        <v>22</v>
      </c>
      <c r="G3802" t="s">
        <v>23</v>
      </c>
      <c r="H3802" s="10">
        <v>0</v>
      </c>
      <c r="I3802" t="s">
        <v>24</v>
      </c>
    </row>
    <row r="3803" spans="1:11" x14ac:dyDescent="0.2">
      <c r="A3803" t="s">
        <v>60</v>
      </c>
      <c r="B3803" t="s">
        <v>821</v>
      </c>
      <c r="C3803" t="s">
        <v>159</v>
      </c>
      <c r="D3803" t="s">
        <v>159</v>
      </c>
      <c r="E3803" t="s">
        <v>119</v>
      </c>
      <c r="F3803" t="s">
        <v>1852</v>
      </c>
      <c r="G3803" t="s">
        <v>23</v>
      </c>
      <c r="H3803" s="10">
        <v>0</v>
      </c>
      <c r="I3803" t="s">
        <v>120</v>
      </c>
    </row>
    <row r="3804" spans="1:11" x14ac:dyDescent="0.2">
      <c r="A3804" t="s">
        <v>60</v>
      </c>
      <c r="B3804" t="s">
        <v>821</v>
      </c>
      <c r="C3804" t="s">
        <v>265</v>
      </c>
      <c r="D3804" t="s">
        <v>265</v>
      </c>
      <c r="E3804" t="s">
        <v>119</v>
      </c>
      <c r="F3804" t="s">
        <v>1852</v>
      </c>
      <c r="G3804" t="s">
        <v>23</v>
      </c>
      <c r="H3804" s="10">
        <v>0</v>
      </c>
      <c r="I3804" t="s">
        <v>120</v>
      </c>
    </row>
    <row r="3805" spans="1:11" x14ac:dyDescent="0.2">
      <c r="A3805" t="s">
        <v>60</v>
      </c>
      <c r="B3805" t="s">
        <v>821</v>
      </c>
      <c r="C3805" t="s">
        <v>121</v>
      </c>
      <c r="D3805" t="s">
        <v>121</v>
      </c>
      <c r="E3805" t="s">
        <v>113</v>
      </c>
      <c r="F3805" t="s">
        <v>1851</v>
      </c>
      <c r="G3805" t="s">
        <v>23</v>
      </c>
      <c r="H3805" s="10">
        <v>0</v>
      </c>
      <c r="I3805" t="s">
        <v>114</v>
      </c>
    </row>
    <row r="3806" spans="1:11" x14ac:dyDescent="0.2">
      <c r="A3806" t="s">
        <v>60</v>
      </c>
      <c r="B3806" t="s">
        <v>821</v>
      </c>
      <c r="C3806" t="s">
        <v>17</v>
      </c>
      <c r="D3806" t="s">
        <v>17</v>
      </c>
      <c r="F3806" t="s">
        <v>1847</v>
      </c>
      <c r="H3806" s="10">
        <v>0</v>
      </c>
    </row>
    <row r="3807" spans="1:11" x14ac:dyDescent="0.2">
      <c r="A3807" t="s">
        <v>60</v>
      </c>
      <c r="B3807" t="s">
        <v>821</v>
      </c>
      <c r="C3807" t="s">
        <v>46</v>
      </c>
      <c r="D3807" t="s">
        <v>46</v>
      </c>
      <c r="F3807" t="s">
        <v>1848</v>
      </c>
      <c r="H3807" s="10">
        <v>3</v>
      </c>
      <c r="K3807" t="s">
        <v>856</v>
      </c>
    </row>
    <row r="3808" spans="1:11" x14ac:dyDescent="0.2">
      <c r="A3808" t="s">
        <v>60</v>
      </c>
      <c r="B3808" t="s">
        <v>821</v>
      </c>
      <c r="C3808" t="s">
        <v>279</v>
      </c>
      <c r="D3808" t="s">
        <v>279</v>
      </c>
      <c r="E3808" t="s">
        <v>45</v>
      </c>
      <c r="F3808" t="s">
        <v>1849</v>
      </c>
      <c r="G3808" t="s">
        <v>23</v>
      </c>
      <c r="H3808" s="10">
        <v>0</v>
      </c>
      <c r="I3808" t="s">
        <v>24</v>
      </c>
    </row>
    <row r="3809" spans="1:11" x14ac:dyDescent="0.2">
      <c r="A3809" t="s">
        <v>60</v>
      </c>
      <c r="B3809" t="s">
        <v>821</v>
      </c>
      <c r="C3809" t="s">
        <v>380</v>
      </c>
      <c r="D3809" t="s">
        <v>380</v>
      </c>
      <c r="E3809" t="s">
        <v>59</v>
      </c>
      <c r="F3809" t="s">
        <v>59</v>
      </c>
      <c r="G3809" t="s">
        <v>23</v>
      </c>
      <c r="H3809" s="10">
        <v>0</v>
      </c>
      <c r="I3809" t="s">
        <v>24</v>
      </c>
    </row>
    <row r="3810" spans="1:11" x14ac:dyDescent="0.2">
      <c r="A3810" t="s">
        <v>60</v>
      </c>
      <c r="B3810" t="s">
        <v>821</v>
      </c>
      <c r="C3810" t="s">
        <v>40</v>
      </c>
      <c r="D3810" t="s">
        <v>40</v>
      </c>
      <c r="F3810" t="s">
        <v>1848</v>
      </c>
      <c r="H3810" s="10">
        <v>2</v>
      </c>
    </row>
    <row r="3811" spans="1:11" x14ac:dyDescent="0.2">
      <c r="A3811" t="s">
        <v>67</v>
      </c>
      <c r="B3811" t="s">
        <v>821</v>
      </c>
      <c r="C3811" t="s">
        <v>18</v>
      </c>
      <c r="D3811" t="s">
        <v>18</v>
      </c>
      <c r="F3811" t="s">
        <v>1848</v>
      </c>
      <c r="H3811" s="10">
        <v>6</v>
      </c>
      <c r="K3811" t="s">
        <v>841</v>
      </c>
    </row>
    <row r="3812" spans="1:11" x14ac:dyDescent="0.2">
      <c r="A3812" t="s">
        <v>67</v>
      </c>
      <c r="B3812" t="s">
        <v>821</v>
      </c>
      <c r="C3812" t="s">
        <v>112</v>
      </c>
      <c r="D3812" t="s">
        <v>112</v>
      </c>
      <c r="E3812" t="s">
        <v>113</v>
      </c>
      <c r="F3812" t="s">
        <v>1851</v>
      </c>
      <c r="G3812" t="s">
        <v>23</v>
      </c>
      <c r="H3812" s="10">
        <v>18</v>
      </c>
      <c r="I3812" t="s">
        <v>114</v>
      </c>
      <c r="K3812" t="s">
        <v>857</v>
      </c>
    </row>
    <row r="3813" spans="1:11" x14ac:dyDescent="0.2">
      <c r="A3813" t="s">
        <v>67</v>
      </c>
      <c r="B3813" t="s">
        <v>821</v>
      </c>
      <c r="C3813" t="s">
        <v>79</v>
      </c>
      <c r="D3813" t="s">
        <v>79</v>
      </c>
      <c r="F3813" t="s">
        <v>1848</v>
      </c>
      <c r="H3813" s="10">
        <v>0</v>
      </c>
    </row>
    <row r="3814" spans="1:11" x14ac:dyDescent="0.2">
      <c r="A3814" t="s">
        <v>67</v>
      </c>
      <c r="B3814" t="s">
        <v>821</v>
      </c>
      <c r="C3814" t="s">
        <v>20</v>
      </c>
      <c r="D3814" t="s">
        <v>20</v>
      </c>
      <c r="F3814" t="s">
        <v>1848</v>
      </c>
      <c r="H3814" s="10">
        <v>1</v>
      </c>
    </row>
    <row r="3815" spans="1:11" x14ac:dyDescent="0.2">
      <c r="A3815" t="s">
        <v>67</v>
      </c>
      <c r="B3815" t="s">
        <v>821</v>
      </c>
      <c r="C3815" t="s">
        <v>25</v>
      </c>
      <c r="D3815" t="s">
        <v>25</v>
      </c>
      <c r="E3815" t="s">
        <v>22</v>
      </c>
      <c r="F3815" t="s">
        <v>22</v>
      </c>
      <c r="G3815" t="s">
        <v>23</v>
      </c>
      <c r="H3815" s="10">
        <v>1</v>
      </c>
      <c r="I3815" t="s">
        <v>24</v>
      </c>
    </row>
    <row r="3816" spans="1:11" x14ac:dyDescent="0.2">
      <c r="A3816" t="s">
        <v>67</v>
      </c>
      <c r="B3816" t="s">
        <v>821</v>
      </c>
      <c r="C3816" t="s">
        <v>159</v>
      </c>
      <c r="D3816" t="s">
        <v>159</v>
      </c>
      <c r="E3816" t="s">
        <v>119</v>
      </c>
      <c r="F3816" t="s">
        <v>1852</v>
      </c>
      <c r="G3816" t="s">
        <v>23</v>
      </c>
      <c r="H3816" s="10">
        <v>0</v>
      </c>
      <c r="I3816" t="s">
        <v>120</v>
      </c>
    </row>
    <row r="3817" spans="1:11" x14ac:dyDescent="0.2">
      <c r="A3817" t="s">
        <v>67</v>
      </c>
      <c r="B3817" t="s">
        <v>821</v>
      </c>
      <c r="C3817" t="s">
        <v>265</v>
      </c>
      <c r="D3817" t="s">
        <v>265</v>
      </c>
      <c r="E3817" t="s">
        <v>119</v>
      </c>
      <c r="F3817" t="s">
        <v>1852</v>
      </c>
      <c r="G3817" t="s">
        <v>23</v>
      </c>
      <c r="H3817" s="10">
        <v>0</v>
      </c>
      <c r="I3817" t="s">
        <v>120</v>
      </c>
    </row>
    <row r="3818" spans="1:11" x14ac:dyDescent="0.2">
      <c r="A3818" t="s">
        <v>67</v>
      </c>
      <c r="B3818" t="s">
        <v>821</v>
      </c>
      <c r="C3818" t="s">
        <v>121</v>
      </c>
      <c r="D3818" t="s">
        <v>121</v>
      </c>
      <c r="E3818" t="s">
        <v>113</v>
      </c>
      <c r="F3818" t="s">
        <v>1851</v>
      </c>
      <c r="G3818" t="s">
        <v>23</v>
      </c>
      <c r="H3818" s="10">
        <v>6</v>
      </c>
      <c r="I3818" t="s">
        <v>114</v>
      </c>
      <c r="K3818" t="s">
        <v>858</v>
      </c>
    </row>
    <row r="3819" spans="1:11" x14ac:dyDescent="0.2">
      <c r="A3819" t="s">
        <v>67</v>
      </c>
      <c r="B3819" t="s">
        <v>821</v>
      </c>
      <c r="C3819" t="s">
        <v>17</v>
      </c>
      <c r="D3819" t="s">
        <v>17</v>
      </c>
      <c r="F3819" t="s">
        <v>1847</v>
      </c>
      <c r="H3819" s="10">
        <v>0</v>
      </c>
    </row>
    <row r="3820" spans="1:11" x14ac:dyDescent="0.2">
      <c r="A3820" t="s">
        <v>67</v>
      </c>
      <c r="B3820" t="s">
        <v>821</v>
      </c>
      <c r="C3820" t="s">
        <v>46</v>
      </c>
      <c r="D3820" t="s">
        <v>46</v>
      </c>
      <c r="F3820" t="s">
        <v>1848</v>
      </c>
      <c r="H3820" s="10">
        <v>0</v>
      </c>
    </row>
    <row r="3821" spans="1:11" x14ac:dyDescent="0.2">
      <c r="A3821" t="s">
        <v>67</v>
      </c>
      <c r="B3821" t="s">
        <v>821</v>
      </c>
      <c r="C3821" t="s">
        <v>279</v>
      </c>
      <c r="D3821" t="s">
        <v>279</v>
      </c>
      <c r="E3821" t="s">
        <v>45</v>
      </c>
      <c r="F3821" t="s">
        <v>1849</v>
      </c>
      <c r="G3821" t="s">
        <v>23</v>
      </c>
      <c r="H3821" s="10">
        <v>0</v>
      </c>
      <c r="I3821" t="s">
        <v>24</v>
      </c>
    </row>
    <row r="3822" spans="1:11" x14ac:dyDescent="0.2">
      <c r="A3822" t="s">
        <v>67</v>
      </c>
      <c r="B3822" t="s">
        <v>821</v>
      </c>
      <c r="C3822" t="s">
        <v>380</v>
      </c>
      <c r="D3822" t="s">
        <v>380</v>
      </c>
      <c r="E3822" t="s">
        <v>59</v>
      </c>
      <c r="F3822" t="s">
        <v>59</v>
      </c>
      <c r="G3822" t="s">
        <v>23</v>
      </c>
      <c r="H3822" s="10">
        <v>0</v>
      </c>
      <c r="I3822" t="s">
        <v>24</v>
      </c>
    </row>
    <row r="3823" spans="1:11" x14ac:dyDescent="0.2">
      <c r="A3823" t="s">
        <v>67</v>
      </c>
      <c r="B3823" t="s">
        <v>821</v>
      </c>
      <c r="C3823" t="s">
        <v>40</v>
      </c>
      <c r="D3823" t="s">
        <v>40</v>
      </c>
      <c r="F3823" t="s">
        <v>1848</v>
      </c>
      <c r="H3823" s="10">
        <v>4</v>
      </c>
    </row>
    <row r="3824" spans="1:11" x14ac:dyDescent="0.2">
      <c r="A3824" t="s">
        <v>68</v>
      </c>
      <c r="B3824" t="s">
        <v>821</v>
      </c>
      <c r="C3824" t="s">
        <v>18</v>
      </c>
      <c r="D3824" t="s">
        <v>18</v>
      </c>
      <c r="F3824" t="s">
        <v>1848</v>
      </c>
      <c r="H3824" s="10">
        <v>4</v>
      </c>
      <c r="K3824" t="s">
        <v>841</v>
      </c>
    </row>
    <row r="3825" spans="1:11" x14ac:dyDescent="0.2">
      <c r="A3825" t="s">
        <v>68</v>
      </c>
      <c r="B3825" t="s">
        <v>821</v>
      </c>
      <c r="C3825" t="s">
        <v>112</v>
      </c>
      <c r="D3825" t="s">
        <v>112</v>
      </c>
      <c r="E3825" t="s">
        <v>113</v>
      </c>
      <c r="F3825" t="s">
        <v>1851</v>
      </c>
      <c r="G3825" t="s">
        <v>23</v>
      </c>
      <c r="H3825" s="10">
        <v>6</v>
      </c>
      <c r="I3825" t="s">
        <v>114</v>
      </c>
      <c r="K3825" t="s">
        <v>487</v>
      </c>
    </row>
    <row r="3826" spans="1:11" x14ac:dyDescent="0.2">
      <c r="A3826" t="s">
        <v>68</v>
      </c>
      <c r="B3826" t="s">
        <v>821</v>
      </c>
      <c r="C3826" t="s">
        <v>79</v>
      </c>
      <c r="D3826" t="s">
        <v>79</v>
      </c>
      <c r="F3826" t="s">
        <v>1848</v>
      </c>
      <c r="H3826" s="10">
        <v>9.5</v>
      </c>
      <c r="K3826" t="s">
        <v>859</v>
      </c>
    </row>
    <row r="3827" spans="1:11" x14ac:dyDescent="0.2">
      <c r="A3827" t="s">
        <v>68</v>
      </c>
      <c r="B3827" t="s">
        <v>821</v>
      </c>
      <c r="C3827" t="s">
        <v>20</v>
      </c>
      <c r="D3827" t="s">
        <v>20</v>
      </c>
      <c r="F3827" t="s">
        <v>1848</v>
      </c>
      <c r="H3827" s="10">
        <v>1</v>
      </c>
      <c r="K3827" t="s">
        <v>860</v>
      </c>
    </row>
    <row r="3828" spans="1:11" x14ac:dyDescent="0.2">
      <c r="A3828" t="s">
        <v>68</v>
      </c>
      <c r="B3828" t="s">
        <v>821</v>
      </c>
      <c r="C3828" t="s">
        <v>25</v>
      </c>
      <c r="D3828" t="s">
        <v>25</v>
      </c>
      <c r="E3828" t="s">
        <v>22</v>
      </c>
      <c r="F3828" t="s">
        <v>22</v>
      </c>
      <c r="G3828" t="s">
        <v>23</v>
      </c>
      <c r="H3828" s="10">
        <v>0</v>
      </c>
      <c r="I3828" t="s">
        <v>24</v>
      </c>
    </row>
    <row r="3829" spans="1:11" x14ac:dyDescent="0.2">
      <c r="A3829" t="s">
        <v>68</v>
      </c>
      <c r="B3829" t="s">
        <v>821</v>
      </c>
      <c r="C3829" t="s">
        <v>159</v>
      </c>
      <c r="D3829" t="s">
        <v>159</v>
      </c>
      <c r="E3829" t="s">
        <v>119</v>
      </c>
      <c r="F3829" t="s">
        <v>1852</v>
      </c>
      <c r="G3829" t="s">
        <v>23</v>
      </c>
      <c r="H3829" s="10">
        <v>0</v>
      </c>
      <c r="I3829" t="s">
        <v>120</v>
      </c>
    </row>
    <row r="3830" spans="1:11" x14ac:dyDescent="0.2">
      <c r="A3830" t="s">
        <v>68</v>
      </c>
      <c r="B3830" t="s">
        <v>821</v>
      </c>
      <c r="C3830" t="s">
        <v>265</v>
      </c>
      <c r="D3830" t="s">
        <v>265</v>
      </c>
      <c r="E3830" t="s">
        <v>119</v>
      </c>
      <c r="F3830" t="s">
        <v>1852</v>
      </c>
      <c r="G3830" t="s">
        <v>23</v>
      </c>
      <c r="H3830" s="10">
        <v>0</v>
      </c>
      <c r="I3830" t="s">
        <v>120</v>
      </c>
    </row>
    <row r="3831" spans="1:11" x14ac:dyDescent="0.2">
      <c r="A3831" t="s">
        <v>68</v>
      </c>
      <c r="B3831" t="s">
        <v>821</v>
      </c>
      <c r="C3831" t="s">
        <v>121</v>
      </c>
      <c r="D3831" t="s">
        <v>121</v>
      </c>
      <c r="E3831" t="s">
        <v>113</v>
      </c>
      <c r="F3831" t="s">
        <v>1851</v>
      </c>
      <c r="G3831" t="s">
        <v>23</v>
      </c>
      <c r="H3831" s="10">
        <v>4.5</v>
      </c>
      <c r="I3831" t="s">
        <v>114</v>
      </c>
      <c r="K3831" t="s">
        <v>861</v>
      </c>
    </row>
    <row r="3832" spans="1:11" x14ac:dyDescent="0.2">
      <c r="A3832" t="s">
        <v>68</v>
      </c>
      <c r="B3832" t="s">
        <v>821</v>
      </c>
      <c r="C3832" t="s">
        <v>17</v>
      </c>
      <c r="D3832" t="s">
        <v>17</v>
      </c>
      <c r="F3832" t="s">
        <v>1847</v>
      </c>
      <c r="H3832" s="10">
        <v>0</v>
      </c>
    </row>
    <row r="3833" spans="1:11" x14ac:dyDescent="0.2">
      <c r="A3833" t="s">
        <v>68</v>
      </c>
      <c r="B3833" t="s">
        <v>821</v>
      </c>
      <c r="C3833" t="s">
        <v>46</v>
      </c>
      <c r="D3833" t="s">
        <v>46</v>
      </c>
      <c r="F3833" t="s">
        <v>1848</v>
      </c>
      <c r="H3833" s="10">
        <v>0</v>
      </c>
    </row>
    <row r="3834" spans="1:11" x14ac:dyDescent="0.2">
      <c r="A3834" t="s">
        <v>68</v>
      </c>
      <c r="B3834" t="s">
        <v>821</v>
      </c>
      <c r="C3834" t="s">
        <v>279</v>
      </c>
      <c r="D3834" t="s">
        <v>279</v>
      </c>
      <c r="E3834" t="s">
        <v>45</v>
      </c>
      <c r="F3834" t="s">
        <v>1849</v>
      </c>
      <c r="G3834" t="s">
        <v>23</v>
      </c>
      <c r="H3834" s="10">
        <v>8.5</v>
      </c>
      <c r="I3834" t="s">
        <v>24</v>
      </c>
      <c r="K3834" t="s">
        <v>862</v>
      </c>
    </row>
    <row r="3835" spans="1:11" x14ac:dyDescent="0.2">
      <c r="A3835" t="s">
        <v>68</v>
      </c>
      <c r="B3835" t="s">
        <v>821</v>
      </c>
      <c r="C3835" t="s">
        <v>380</v>
      </c>
      <c r="D3835" t="s">
        <v>380</v>
      </c>
      <c r="E3835" t="s">
        <v>59</v>
      </c>
      <c r="F3835" t="s">
        <v>59</v>
      </c>
      <c r="G3835" t="s">
        <v>23</v>
      </c>
      <c r="H3835" s="10">
        <v>0</v>
      </c>
      <c r="I3835" t="s">
        <v>24</v>
      </c>
    </row>
    <row r="3836" spans="1:11" x14ac:dyDescent="0.2">
      <c r="A3836" t="s">
        <v>68</v>
      </c>
      <c r="B3836" t="s">
        <v>821</v>
      </c>
      <c r="C3836" t="s">
        <v>40</v>
      </c>
      <c r="D3836" t="s">
        <v>40</v>
      </c>
      <c r="F3836" t="s">
        <v>1848</v>
      </c>
      <c r="H3836" s="10">
        <v>3</v>
      </c>
      <c r="K3836" t="s">
        <v>833</v>
      </c>
    </row>
    <row r="3837" spans="1:11" x14ac:dyDescent="0.2">
      <c r="A3837" t="s">
        <v>69</v>
      </c>
      <c r="B3837" t="s">
        <v>821</v>
      </c>
      <c r="C3837" t="s">
        <v>18</v>
      </c>
      <c r="D3837" t="s">
        <v>18</v>
      </c>
      <c r="F3837" t="s">
        <v>1848</v>
      </c>
      <c r="H3837" s="10">
        <v>0</v>
      </c>
    </row>
    <row r="3838" spans="1:11" x14ac:dyDescent="0.2">
      <c r="A3838" t="s">
        <v>69</v>
      </c>
      <c r="B3838" t="s">
        <v>821</v>
      </c>
      <c r="C3838" t="s">
        <v>112</v>
      </c>
      <c r="D3838" t="s">
        <v>112</v>
      </c>
      <c r="E3838" t="s">
        <v>113</v>
      </c>
      <c r="F3838" t="s">
        <v>1851</v>
      </c>
      <c r="G3838" t="s">
        <v>23</v>
      </c>
      <c r="H3838" s="10">
        <v>0</v>
      </c>
      <c r="I3838" t="s">
        <v>114</v>
      </c>
    </row>
    <row r="3839" spans="1:11" x14ac:dyDescent="0.2">
      <c r="A3839" t="s">
        <v>69</v>
      </c>
      <c r="B3839" t="s">
        <v>821</v>
      </c>
      <c r="C3839" t="s">
        <v>79</v>
      </c>
      <c r="D3839" t="s">
        <v>79</v>
      </c>
      <c r="F3839" t="s">
        <v>1848</v>
      </c>
      <c r="H3839" s="10">
        <v>0</v>
      </c>
    </row>
    <row r="3840" spans="1:11" x14ac:dyDescent="0.2">
      <c r="A3840" t="s">
        <v>69</v>
      </c>
      <c r="B3840" t="s">
        <v>821</v>
      </c>
      <c r="C3840" t="s">
        <v>20</v>
      </c>
      <c r="D3840" t="s">
        <v>20</v>
      </c>
      <c r="F3840" t="s">
        <v>1848</v>
      </c>
      <c r="H3840" s="10">
        <v>0</v>
      </c>
    </row>
    <row r="3841" spans="1:11" x14ac:dyDescent="0.2">
      <c r="A3841" t="s">
        <v>69</v>
      </c>
      <c r="B3841" t="s">
        <v>821</v>
      </c>
      <c r="C3841" t="s">
        <v>25</v>
      </c>
      <c r="D3841" t="s">
        <v>25</v>
      </c>
      <c r="E3841" t="s">
        <v>22</v>
      </c>
      <c r="F3841" t="s">
        <v>22</v>
      </c>
      <c r="G3841" t="s">
        <v>23</v>
      </c>
      <c r="H3841" s="10">
        <v>0</v>
      </c>
      <c r="I3841" t="s">
        <v>24</v>
      </c>
    </row>
    <row r="3842" spans="1:11" x14ac:dyDescent="0.2">
      <c r="A3842" t="s">
        <v>69</v>
      </c>
      <c r="B3842" t="s">
        <v>821</v>
      </c>
      <c r="C3842" t="s">
        <v>159</v>
      </c>
      <c r="D3842" t="s">
        <v>159</v>
      </c>
      <c r="E3842" t="s">
        <v>119</v>
      </c>
      <c r="F3842" t="s">
        <v>1852</v>
      </c>
      <c r="G3842" t="s">
        <v>23</v>
      </c>
      <c r="H3842" s="10">
        <v>0</v>
      </c>
      <c r="I3842" t="s">
        <v>120</v>
      </c>
    </row>
    <row r="3843" spans="1:11" x14ac:dyDescent="0.2">
      <c r="A3843" t="s">
        <v>69</v>
      </c>
      <c r="B3843" t="s">
        <v>821</v>
      </c>
      <c r="C3843" t="s">
        <v>265</v>
      </c>
      <c r="D3843" t="s">
        <v>265</v>
      </c>
      <c r="E3843" t="s">
        <v>119</v>
      </c>
      <c r="F3843" t="s">
        <v>1852</v>
      </c>
      <c r="G3843" t="s">
        <v>23</v>
      </c>
      <c r="H3843" s="10">
        <v>0</v>
      </c>
      <c r="I3843" t="s">
        <v>120</v>
      </c>
    </row>
    <row r="3844" spans="1:11" x14ac:dyDescent="0.2">
      <c r="A3844" t="s">
        <v>69</v>
      </c>
      <c r="B3844" t="s">
        <v>821</v>
      </c>
      <c r="C3844" t="s">
        <v>121</v>
      </c>
      <c r="D3844" t="s">
        <v>121</v>
      </c>
      <c r="E3844" t="s">
        <v>113</v>
      </c>
      <c r="F3844" t="s">
        <v>1851</v>
      </c>
      <c r="G3844" t="s">
        <v>23</v>
      </c>
      <c r="H3844" s="10">
        <v>0</v>
      </c>
      <c r="I3844" t="s">
        <v>114</v>
      </c>
    </row>
    <row r="3845" spans="1:11" x14ac:dyDescent="0.2">
      <c r="A3845" t="s">
        <v>69</v>
      </c>
      <c r="B3845" t="s">
        <v>821</v>
      </c>
      <c r="C3845" t="s">
        <v>17</v>
      </c>
      <c r="D3845" t="s">
        <v>17</v>
      </c>
      <c r="F3845" t="s">
        <v>1847</v>
      </c>
      <c r="H3845" s="10">
        <v>39</v>
      </c>
    </row>
    <row r="3846" spans="1:11" x14ac:dyDescent="0.2">
      <c r="A3846" t="s">
        <v>69</v>
      </c>
      <c r="B3846" t="s">
        <v>821</v>
      </c>
      <c r="C3846" t="s">
        <v>46</v>
      </c>
      <c r="D3846" t="s">
        <v>46</v>
      </c>
      <c r="F3846" t="s">
        <v>1848</v>
      </c>
      <c r="H3846" s="10">
        <v>0</v>
      </c>
    </row>
    <row r="3847" spans="1:11" x14ac:dyDescent="0.2">
      <c r="A3847" t="s">
        <v>69</v>
      </c>
      <c r="B3847" t="s">
        <v>821</v>
      </c>
      <c r="C3847" t="s">
        <v>279</v>
      </c>
      <c r="D3847" t="s">
        <v>279</v>
      </c>
      <c r="E3847" t="s">
        <v>45</v>
      </c>
      <c r="F3847" t="s">
        <v>1849</v>
      </c>
      <c r="G3847" t="s">
        <v>23</v>
      </c>
      <c r="H3847" s="10">
        <v>0</v>
      </c>
      <c r="I3847" t="s">
        <v>24</v>
      </c>
    </row>
    <row r="3848" spans="1:11" x14ac:dyDescent="0.2">
      <c r="A3848" t="s">
        <v>69</v>
      </c>
      <c r="B3848" t="s">
        <v>821</v>
      </c>
      <c r="C3848" t="s">
        <v>380</v>
      </c>
      <c r="D3848" t="s">
        <v>380</v>
      </c>
      <c r="E3848" t="s">
        <v>59</v>
      </c>
      <c r="F3848" t="s">
        <v>59</v>
      </c>
      <c r="G3848" t="s">
        <v>23</v>
      </c>
      <c r="H3848" s="10">
        <v>0</v>
      </c>
      <c r="I3848" t="s">
        <v>24</v>
      </c>
    </row>
    <row r="3849" spans="1:11" x14ac:dyDescent="0.2">
      <c r="A3849" t="s">
        <v>69</v>
      </c>
      <c r="B3849" t="s">
        <v>821</v>
      </c>
      <c r="C3849" t="s">
        <v>40</v>
      </c>
      <c r="D3849" t="s">
        <v>40</v>
      </c>
      <c r="F3849" t="s">
        <v>1848</v>
      </c>
      <c r="H3849" s="10">
        <v>0</v>
      </c>
    </row>
    <row r="3850" spans="1:11" x14ac:dyDescent="0.2">
      <c r="A3850" t="s">
        <v>70</v>
      </c>
      <c r="B3850" t="s">
        <v>821</v>
      </c>
      <c r="C3850" t="s">
        <v>18</v>
      </c>
      <c r="D3850" t="s">
        <v>18</v>
      </c>
      <c r="F3850" t="s">
        <v>1848</v>
      </c>
      <c r="H3850" s="10">
        <v>5</v>
      </c>
    </row>
    <row r="3851" spans="1:11" x14ac:dyDescent="0.2">
      <c r="A3851" t="s">
        <v>70</v>
      </c>
      <c r="B3851" t="s">
        <v>821</v>
      </c>
      <c r="C3851" t="s">
        <v>112</v>
      </c>
      <c r="D3851" t="s">
        <v>112</v>
      </c>
      <c r="E3851" t="s">
        <v>113</v>
      </c>
      <c r="F3851" t="s">
        <v>1851</v>
      </c>
      <c r="G3851" t="s">
        <v>23</v>
      </c>
      <c r="H3851" s="10">
        <v>14</v>
      </c>
      <c r="I3851" t="s">
        <v>114</v>
      </c>
      <c r="K3851" t="s">
        <v>863</v>
      </c>
    </row>
    <row r="3852" spans="1:11" x14ac:dyDescent="0.2">
      <c r="A3852" t="s">
        <v>70</v>
      </c>
      <c r="B3852" t="s">
        <v>821</v>
      </c>
      <c r="C3852" t="s">
        <v>79</v>
      </c>
      <c r="D3852" t="s">
        <v>79</v>
      </c>
      <c r="F3852" t="s">
        <v>1848</v>
      </c>
      <c r="H3852" s="10">
        <v>0</v>
      </c>
    </row>
    <row r="3853" spans="1:11" x14ac:dyDescent="0.2">
      <c r="A3853" t="s">
        <v>70</v>
      </c>
      <c r="B3853" t="s">
        <v>821</v>
      </c>
      <c r="C3853" t="s">
        <v>20</v>
      </c>
      <c r="D3853" t="s">
        <v>20</v>
      </c>
      <c r="F3853" t="s">
        <v>1848</v>
      </c>
      <c r="H3853" s="10">
        <v>0</v>
      </c>
    </row>
    <row r="3854" spans="1:11" x14ac:dyDescent="0.2">
      <c r="A3854" t="s">
        <v>70</v>
      </c>
      <c r="B3854" t="s">
        <v>821</v>
      </c>
      <c r="C3854" t="s">
        <v>25</v>
      </c>
      <c r="D3854" t="s">
        <v>25</v>
      </c>
      <c r="E3854" t="s">
        <v>22</v>
      </c>
      <c r="F3854" t="s">
        <v>22</v>
      </c>
      <c r="G3854" t="s">
        <v>23</v>
      </c>
      <c r="H3854" s="10">
        <v>2</v>
      </c>
      <c r="I3854" t="s">
        <v>24</v>
      </c>
    </row>
    <row r="3855" spans="1:11" x14ac:dyDescent="0.2">
      <c r="A3855" t="s">
        <v>70</v>
      </c>
      <c r="B3855" t="s">
        <v>821</v>
      </c>
      <c r="C3855" t="s">
        <v>159</v>
      </c>
      <c r="D3855" t="s">
        <v>159</v>
      </c>
      <c r="E3855" t="s">
        <v>119</v>
      </c>
      <c r="F3855" t="s">
        <v>1852</v>
      </c>
      <c r="G3855" t="s">
        <v>23</v>
      </c>
      <c r="H3855" s="10">
        <v>0</v>
      </c>
      <c r="I3855" t="s">
        <v>120</v>
      </c>
    </row>
    <row r="3856" spans="1:11" x14ac:dyDescent="0.2">
      <c r="A3856" t="s">
        <v>70</v>
      </c>
      <c r="B3856" t="s">
        <v>821</v>
      </c>
      <c r="C3856" t="s">
        <v>265</v>
      </c>
      <c r="D3856" t="s">
        <v>265</v>
      </c>
      <c r="E3856" t="s">
        <v>119</v>
      </c>
      <c r="F3856" t="s">
        <v>1852</v>
      </c>
      <c r="G3856" t="s">
        <v>23</v>
      </c>
      <c r="H3856" s="10">
        <v>0</v>
      </c>
      <c r="I3856" t="s">
        <v>120</v>
      </c>
    </row>
    <row r="3857" spans="1:11" x14ac:dyDescent="0.2">
      <c r="A3857" t="s">
        <v>70</v>
      </c>
      <c r="B3857" t="s">
        <v>821</v>
      </c>
      <c r="C3857" t="s">
        <v>121</v>
      </c>
      <c r="D3857" t="s">
        <v>121</v>
      </c>
      <c r="E3857" t="s">
        <v>113</v>
      </c>
      <c r="F3857" t="s">
        <v>1851</v>
      </c>
      <c r="G3857" t="s">
        <v>23</v>
      </c>
      <c r="H3857" s="10">
        <v>0</v>
      </c>
      <c r="I3857" t="s">
        <v>114</v>
      </c>
    </row>
    <row r="3858" spans="1:11" x14ac:dyDescent="0.2">
      <c r="A3858" t="s">
        <v>70</v>
      </c>
      <c r="B3858" t="s">
        <v>821</v>
      </c>
      <c r="C3858" t="s">
        <v>17</v>
      </c>
      <c r="D3858" t="s">
        <v>17</v>
      </c>
      <c r="F3858" t="s">
        <v>1847</v>
      </c>
      <c r="H3858" s="10">
        <v>0</v>
      </c>
    </row>
    <row r="3859" spans="1:11" x14ac:dyDescent="0.2">
      <c r="A3859" t="s">
        <v>70</v>
      </c>
      <c r="B3859" t="s">
        <v>821</v>
      </c>
      <c r="C3859" t="s">
        <v>46</v>
      </c>
      <c r="D3859" t="s">
        <v>46</v>
      </c>
      <c r="F3859" t="s">
        <v>1848</v>
      </c>
      <c r="H3859" s="10">
        <v>0</v>
      </c>
    </row>
    <row r="3860" spans="1:11" x14ac:dyDescent="0.2">
      <c r="A3860" t="s">
        <v>70</v>
      </c>
      <c r="B3860" t="s">
        <v>821</v>
      </c>
      <c r="C3860" t="s">
        <v>279</v>
      </c>
      <c r="D3860" t="s">
        <v>279</v>
      </c>
      <c r="E3860" t="s">
        <v>45</v>
      </c>
      <c r="F3860" t="s">
        <v>1849</v>
      </c>
      <c r="G3860" t="s">
        <v>23</v>
      </c>
      <c r="H3860" s="10">
        <v>0</v>
      </c>
      <c r="I3860" t="s">
        <v>24</v>
      </c>
    </row>
    <row r="3861" spans="1:11" x14ac:dyDescent="0.2">
      <c r="A3861" t="s">
        <v>70</v>
      </c>
      <c r="B3861" t="s">
        <v>821</v>
      </c>
      <c r="C3861" t="s">
        <v>380</v>
      </c>
      <c r="D3861" t="s">
        <v>380</v>
      </c>
      <c r="E3861" t="s">
        <v>59</v>
      </c>
      <c r="F3861" t="s">
        <v>59</v>
      </c>
      <c r="G3861" t="s">
        <v>23</v>
      </c>
      <c r="H3861" s="10">
        <v>0</v>
      </c>
      <c r="I3861" t="s">
        <v>24</v>
      </c>
    </row>
    <row r="3862" spans="1:11" x14ac:dyDescent="0.2">
      <c r="A3862" t="s">
        <v>70</v>
      </c>
      <c r="B3862" t="s">
        <v>821</v>
      </c>
      <c r="C3862" t="s">
        <v>40</v>
      </c>
      <c r="D3862" t="s">
        <v>40</v>
      </c>
      <c r="F3862" t="s">
        <v>1848</v>
      </c>
      <c r="H3862" s="10">
        <v>0</v>
      </c>
    </row>
    <row r="3863" spans="1:11" x14ac:dyDescent="0.2">
      <c r="A3863" t="s">
        <v>70</v>
      </c>
      <c r="B3863" t="s">
        <v>821</v>
      </c>
      <c r="C3863" t="s">
        <v>43</v>
      </c>
      <c r="D3863" t="s">
        <v>43</v>
      </c>
      <c r="E3863" t="s">
        <v>22</v>
      </c>
      <c r="F3863" t="s">
        <v>22</v>
      </c>
      <c r="G3863" t="s">
        <v>23</v>
      </c>
      <c r="H3863" s="10">
        <v>3</v>
      </c>
      <c r="I3863" t="s">
        <v>24</v>
      </c>
      <c r="K3863" t="s">
        <v>864</v>
      </c>
    </row>
    <row r="3864" spans="1:11" x14ac:dyDescent="0.2">
      <c r="A3864" t="s">
        <v>70</v>
      </c>
      <c r="B3864" t="s">
        <v>821</v>
      </c>
      <c r="C3864" t="s">
        <v>57</v>
      </c>
      <c r="D3864" t="s">
        <v>57</v>
      </c>
      <c r="E3864" t="s">
        <v>22</v>
      </c>
      <c r="F3864" t="s">
        <v>22</v>
      </c>
      <c r="G3864" t="s">
        <v>23</v>
      </c>
      <c r="H3864" s="10">
        <v>1</v>
      </c>
      <c r="I3864" t="s">
        <v>24</v>
      </c>
    </row>
    <row r="3865" spans="1:11" x14ac:dyDescent="0.2">
      <c r="A3865" t="s">
        <v>70</v>
      </c>
      <c r="B3865" t="s">
        <v>821</v>
      </c>
      <c r="C3865" t="s">
        <v>380</v>
      </c>
      <c r="D3865" t="s">
        <v>380</v>
      </c>
      <c r="E3865" t="s">
        <v>59</v>
      </c>
      <c r="F3865" t="s">
        <v>59</v>
      </c>
      <c r="G3865" t="s">
        <v>23</v>
      </c>
      <c r="H3865" s="10">
        <v>1</v>
      </c>
      <c r="I3865" t="s">
        <v>24</v>
      </c>
    </row>
    <row r="3866" spans="1:11" x14ac:dyDescent="0.2">
      <c r="A3866" t="s">
        <v>70</v>
      </c>
      <c r="B3866" t="s">
        <v>821</v>
      </c>
      <c r="C3866" t="s">
        <v>213</v>
      </c>
      <c r="D3866" t="s">
        <v>213</v>
      </c>
      <c r="E3866" t="s">
        <v>59</v>
      </c>
      <c r="F3866" t="s">
        <v>59</v>
      </c>
      <c r="G3866" t="s">
        <v>23</v>
      </c>
      <c r="H3866" s="10">
        <v>2</v>
      </c>
      <c r="I3866" t="s">
        <v>24</v>
      </c>
    </row>
    <row r="3867" spans="1:11" x14ac:dyDescent="0.2">
      <c r="A3867" t="s">
        <v>70</v>
      </c>
      <c r="B3867" t="s">
        <v>821</v>
      </c>
      <c r="C3867" t="s">
        <v>368</v>
      </c>
      <c r="D3867" t="s">
        <v>368</v>
      </c>
      <c r="E3867" t="s">
        <v>113</v>
      </c>
      <c r="F3867" t="s">
        <v>1851</v>
      </c>
      <c r="G3867" t="s">
        <v>23</v>
      </c>
      <c r="H3867" s="10">
        <v>2</v>
      </c>
      <c r="I3867" t="s">
        <v>114</v>
      </c>
    </row>
    <row r="3868" spans="1:11" x14ac:dyDescent="0.2">
      <c r="A3868" t="s">
        <v>70</v>
      </c>
      <c r="B3868" t="s">
        <v>821</v>
      </c>
      <c r="C3868" t="s">
        <v>65</v>
      </c>
      <c r="D3868" t="s">
        <v>65</v>
      </c>
      <c r="E3868" t="s">
        <v>66</v>
      </c>
      <c r="F3868" t="s">
        <v>66</v>
      </c>
      <c r="G3868" t="s">
        <v>23</v>
      </c>
      <c r="H3868" s="10">
        <v>8</v>
      </c>
      <c r="I3868" t="s">
        <v>24</v>
      </c>
      <c r="K3868" t="s">
        <v>865</v>
      </c>
    </row>
    <row r="3869" spans="1:11" x14ac:dyDescent="0.2">
      <c r="A3869" t="s">
        <v>71</v>
      </c>
      <c r="B3869" t="s">
        <v>821</v>
      </c>
      <c r="C3869" t="s">
        <v>18</v>
      </c>
      <c r="D3869" t="s">
        <v>18</v>
      </c>
      <c r="F3869" t="s">
        <v>1848</v>
      </c>
      <c r="H3869" s="10">
        <v>4</v>
      </c>
    </row>
    <row r="3870" spans="1:11" x14ac:dyDescent="0.2">
      <c r="A3870" t="s">
        <v>71</v>
      </c>
      <c r="B3870" t="s">
        <v>821</v>
      </c>
      <c r="C3870" t="s">
        <v>112</v>
      </c>
      <c r="D3870" t="s">
        <v>112</v>
      </c>
      <c r="E3870" t="s">
        <v>113</v>
      </c>
      <c r="F3870" t="s">
        <v>1851</v>
      </c>
      <c r="G3870" t="s">
        <v>23</v>
      </c>
      <c r="H3870" s="10">
        <v>8</v>
      </c>
      <c r="I3870" t="s">
        <v>114</v>
      </c>
      <c r="K3870" t="s">
        <v>487</v>
      </c>
    </row>
    <row r="3871" spans="1:11" x14ac:dyDescent="0.2">
      <c r="A3871" t="s">
        <v>71</v>
      </c>
      <c r="B3871" t="s">
        <v>821</v>
      </c>
      <c r="C3871" t="s">
        <v>79</v>
      </c>
      <c r="D3871" t="s">
        <v>79</v>
      </c>
      <c r="F3871" t="s">
        <v>1848</v>
      </c>
      <c r="H3871" s="10">
        <v>2</v>
      </c>
      <c r="K3871" t="s">
        <v>866</v>
      </c>
    </row>
    <row r="3872" spans="1:11" x14ac:dyDescent="0.2">
      <c r="A3872" t="s">
        <v>71</v>
      </c>
      <c r="B3872" t="s">
        <v>821</v>
      </c>
      <c r="C3872" t="s">
        <v>20</v>
      </c>
      <c r="D3872" t="s">
        <v>20</v>
      </c>
      <c r="F3872" t="s">
        <v>1848</v>
      </c>
      <c r="H3872" s="10">
        <v>3.5</v>
      </c>
      <c r="K3872" t="s">
        <v>867</v>
      </c>
    </row>
    <row r="3873" spans="1:11" x14ac:dyDescent="0.2">
      <c r="A3873" t="s">
        <v>71</v>
      </c>
      <c r="B3873" t="s">
        <v>821</v>
      </c>
      <c r="C3873" t="s">
        <v>25</v>
      </c>
      <c r="D3873" t="s">
        <v>25</v>
      </c>
      <c r="E3873" t="s">
        <v>22</v>
      </c>
      <c r="F3873" t="s">
        <v>22</v>
      </c>
      <c r="G3873" t="s">
        <v>23</v>
      </c>
      <c r="H3873" s="10">
        <v>0</v>
      </c>
      <c r="I3873" t="s">
        <v>24</v>
      </c>
    </row>
    <row r="3874" spans="1:11" x14ac:dyDescent="0.2">
      <c r="A3874" t="s">
        <v>71</v>
      </c>
      <c r="B3874" t="s">
        <v>821</v>
      </c>
      <c r="C3874" t="s">
        <v>159</v>
      </c>
      <c r="D3874" t="s">
        <v>159</v>
      </c>
      <c r="E3874" t="s">
        <v>119</v>
      </c>
      <c r="F3874" t="s">
        <v>1852</v>
      </c>
      <c r="G3874" t="s">
        <v>23</v>
      </c>
      <c r="H3874" s="10">
        <v>0</v>
      </c>
      <c r="I3874" t="s">
        <v>120</v>
      </c>
    </row>
    <row r="3875" spans="1:11" x14ac:dyDescent="0.2">
      <c r="A3875" t="s">
        <v>71</v>
      </c>
      <c r="B3875" t="s">
        <v>821</v>
      </c>
      <c r="C3875" t="s">
        <v>265</v>
      </c>
      <c r="D3875" t="s">
        <v>265</v>
      </c>
      <c r="E3875" t="s">
        <v>119</v>
      </c>
      <c r="F3875" t="s">
        <v>1852</v>
      </c>
      <c r="G3875" t="s">
        <v>23</v>
      </c>
      <c r="H3875" s="10">
        <v>0</v>
      </c>
      <c r="I3875" t="s">
        <v>120</v>
      </c>
    </row>
    <row r="3876" spans="1:11" x14ac:dyDescent="0.2">
      <c r="A3876" t="s">
        <v>71</v>
      </c>
      <c r="B3876" t="s">
        <v>821</v>
      </c>
      <c r="C3876" t="s">
        <v>121</v>
      </c>
      <c r="D3876" t="s">
        <v>121</v>
      </c>
      <c r="E3876" t="s">
        <v>113</v>
      </c>
      <c r="F3876" t="s">
        <v>1851</v>
      </c>
      <c r="G3876" t="s">
        <v>23</v>
      </c>
      <c r="H3876" s="10">
        <v>0</v>
      </c>
      <c r="I3876" t="s">
        <v>114</v>
      </c>
    </row>
    <row r="3877" spans="1:11" x14ac:dyDescent="0.2">
      <c r="A3877" t="s">
        <v>71</v>
      </c>
      <c r="B3877" t="s">
        <v>821</v>
      </c>
      <c r="C3877" t="s">
        <v>17</v>
      </c>
      <c r="D3877" t="s">
        <v>17</v>
      </c>
      <c r="F3877" t="s">
        <v>1847</v>
      </c>
      <c r="H3877" s="10">
        <v>8</v>
      </c>
      <c r="K3877" t="s">
        <v>659</v>
      </c>
    </row>
    <row r="3878" spans="1:11" x14ac:dyDescent="0.2">
      <c r="A3878" t="s">
        <v>71</v>
      </c>
      <c r="B3878" t="s">
        <v>821</v>
      </c>
      <c r="C3878" t="s">
        <v>46</v>
      </c>
      <c r="D3878" t="s">
        <v>46</v>
      </c>
      <c r="F3878" t="s">
        <v>1848</v>
      </c>
      <c r="H3878" s="10">
        <v>4</v>
      </c>
      <c r="K3878" t="s">
        <v>868</v>
      </c>
    </row>
    <row r="3879" spans="1:11" x14ac:dyDescent="0.2">
      <c r="A3879" t="s">
        <v>71</v>
      </c>
      <c r="B3879" t="s">
        <v>821</v>
      </c>
      <c r="C3879" t="s">
        <v>279</v>
      </c>
      <c r="D3879" t="s">
        <v>279</v>
      </c>
      <c r="E3879" t="s">
        <v>45</v>
      </c>
      <c r="F3879" t="s">
        <v>1849</v>
      </c>
      <c r="G3879" t="s">
        <v>23</v>
      </c>
      <c r="H3879" s="10">
        <v>0</v>
      </c>
      <c r="I3879" t="s">
        <v>24</v>
      </c>
    </row>
    <row r="3880" spans="1:11" x14ac:dyDescent="0.2">
      <c r="A3880" t="s">
        <v>71</v>
      </c>
      <c r="B3880" t="s">
        <v>821</v>
      </c>
      <c r="C3880" t="s">
        <v>380</v>
      </c>
      <c r="D3880" t="s">
        <v>380</v>
      </c>
      <c r="E3880" t="s">
        <v>59</v>
      </c>
      <c r="F3880" t="s">
        <v>59</v>
      </c>
      <c r="G3880" t="s">
        <v>23</v>
      </c>
      <c r="H3880" s="10">
        <v>0</v>
      </c>
      <c r="I3880" t="s">
        <v>24</v>
      </c>
    </row>
    <row r="3881" spans="1:11" x14ac:dyDescent="0.2">
      <c r="A3881" t="s">
        <v>71</v>
      </c>
      <c r="B3881" t="s">
        <v>821</v>
      </c>
      <c r="C3881" t="s">
        <v>40</v>
      </c>
      <c r="D3881" t="s">
        <v>40</v>
      </c>
      <c r="F3881" t="s">
        <v>1848</v>
      </c>
      <c r="H3881" s="10">
        <v>0</v>
      </c>
    </row>
    <row r="3882" spans="1:11" x14ac:dyDescent="0.2">
      <c r="A3882" t="s">
        <v>71</v>
      </c>
      <c r="B3882" t="s">
        <v>821</v>
      </c>
      <c r="C3882" t="s">
        <v>43</v>
      </c>
      <c r="D3882" t="s">
        <v>43</v>
      </c>
      <c r="E3882" t="s">
        <v>22</v>
      </c>
      <c r="F3882" t="s">
        <v>22</v>
      </c>
      <c r="G3882" t="s">
        <v>23</v>
      </c>
      <c r="H3882" s="10">
        <v>0</v>
      </c>
      <c r="I3882" t="s">
        <v>24</v>
      </c>
    </row>
    <row r="3883" spans="1:11" x14ac:dyDescent="0.2">
      <c r="A3883" t="s">
        <v>71</v>
      </c>
      <c r="B3883" t="s">
        <v>821</v>
      </c>
      <c r="C3883" t="s">
        <v>57</v>
      </c>
      <c r="D3883" t="s">
        <v>57</v>
      </c>
      <c r="E3883" t="s">
        <v>22</v>
      </c>
      <c r="F3883" t="s">
        <v>22</v>
      </c>
      <c r="G3883" t="s">
        <v>23</v>
      </c>
      <c r="H3883" s="10">
        <v>0</v>
      </c>
      <c r="I3883" t="s">
        <v>24</v>
      </c>
    </row>
    <row r="3884" spans="1:11" x14ac:dyDescent="0.2">
      <c r="A3884" t="s">
        <v>71</v>
      </c>
      <c r="B3884" t="s">
        <v>821</v>
      </c>
      <c r="C3884" t="s">
        <v>380</v>
      </c>
      <c r="D3884" t="s">
        <v>380</v>
      </c>
      <c r="E3884" t="s">
        <v>59</v>
      </c>
      <c r="F3884" t="s">
        <v>59</v>
      </c>
      <c r="G3884" t="s">
        <v>23</v>
      </c>
      <c r="H3884" s="10">
        <v>0</v>
      </c>
      <c r="I3884" t="s">
        <v>24</v>
      </c>
    </row>
    <row r="3885" spans="1:11" x14ac:dyDescent="0.2">
      <c r="A3885" t="s">
        <v>71</v>
      </c>
      <c r="B3885" t="s">
        <v>821</v>
      </c>
      <c r="C3885" t="s">
        <v>213</v>
      </c>
      <c r="D3885" t="s">
        <v>213</v>
      </c>
      <c r="E3885" t="s">
        <v>59</v>
      </c>
      <c r="F3885" t="s">
        <v>59</v>
      </c>
      <c r="G3885" t="s">
        <v>23</v>
      </c>
      <c r="H3885" s="10">
        <v>0</v>
      </c>
      <c r="I3885" t="s">
        <v>24</v>
      </c>
    </row>
    <row r="3886" spans="1:11" x14ac:dyDescent="0.2">
      <c r="A3886" t="s">
        <v>71</v>
      </c>
      <c r="B3886" t="s">
        <v>821</v>
      </c>
      <c r="C3886" t="s">
        <v>368</v>
      </c>
      <c r="D3886" t="s">
        <v>368</v>
      </c>
      <c r="E3886" t="s">
        <v>113</v>
      </c>
      <c r="F3886" t="s">
        <v>1851</v>
      </c>
      <c r="G3886" t="s">
        <v>23</v>
      </c>
      <c r="H3886" s="10">
        <v>2</v>
      </c>
      <c r="I3886" t="s">
        <v>114</v>
      </c>
      <c r="K3886" t="s">
        <v>833</v>
      </c>
    </row>
    <row r="3887" spans="1:11" x14ac:dyDescent="0.2">
      <c r="A3887" t="s">
        <v>71</v>
      </c>
      <c r="B3887" t="s">
        <v>821</v>
      </c>
      <c r="C3887" t="s">
        <v>65</v>
      </c>
      <c r="D3887" t="s">
        <v>65</v>
      </c>
      <c r="E3887" t="s">
        <v>66</v>
      </c>
      <c r="F3887" t="s">
        <v>66</v>
      </c>
      <c r="G3887" t="s">
        <v>23</v>
      </c>
      <c r="H3887" s="10">
        <v>0</v>
      </c>
      <c r="I3887" t="s">
        <v>24</v>
      </c>
    </row>
    <row r="3888" spans="1:11" x14ac:dyDescent="0.2">
      <c r="A3888" t="s">
        <v>71</v>
      </c>
      <c r="B3888" t="s">
        <v>821</v>
      </c>
      <c r="C3888" t="s">
        <v>19</v>
      </c>
      <c r="D3888" t="s">
        <v>19</v>
      </c>
      <c r="F3888" t="s">
        <v>1848</v>
      </c>
      <c r="H3888" s="10">
        <v>4</v>
      </c>
      <c r="K3888" t="s">
        <v>869</v>
      </c>
    </row>
    <row r="3889" spans="1:11" x14ac:dyDescent="0.2">
      <c r="A3889" t="s">
        <v>71</v>
      </c>
      <c r="B3889" t="s">
        <v>821</v>
      </c>
      <c r="C3889" t="s">
        <v>21</v>
      </c>
      <c r="D3889" t="s">
        <v>21</v>
      </c>
      <c r="E3889" t="s">
        <v>22</v>
      </c>
      <c r="F3889" t="s">
        <v>22</v>
      </c>
      <c r="G3889" t="s">
        <v>23</v>
      </c>
      <c r="H3889" s="10">
        <v>3</v>
      </c>
      <c r="I3889" t="s">
        <v>24</v>
      </c>
      <c r="K3889" t="s">
        <v>870</v>
      </c>
    </row>
    <row r="3890" spans="1:11" x14ac:dyDescent="0.2">
      <c r="A3890" t="s">
        <v>72</v>
      </c>
      <c r="B3890" t="s">
        <v>821</v>
      </c>
      <c r="C3890" t="s">
        <v>18</v>
      </c>
      <c r="D3890" t="s">
        <v>18</v>
      </c>
      <c r="F3890" t="s">
        <v>1848</v>
      </c>
      <c r="H3890" s="10">
        <v>6</v>
      </c>
    </row>
    <row r="3891" spans="1:11" x14ac:dyDescent="0.2">
      <c r="A3891" t="s">
        <v>72</v>
      </c>
      <c r="B3891" t="s">
        <v>821</v>
      </c>
      <c r="C3891" t="s">
        <v>112</v>
      </c>
      <c r="D3891" t="s">
        <v>112</v>
      </c>
      <c r="E3891" t="s">
        <v>113</v>
      </c>
      <c r="F3891" t="s">
        <v>1851</v>
      </c>
      <c r="G3891" t="s">
        <v>23</v>
      </c>
      <c r="H3891" s="10">
        <v>12</v>
      </c>
      <c r="I3891" t="s">
        <v>114</v>
      </c>
      <c r="K3891" t="s">
        <v>871</v>
      </c>
    </row>
    <row r="3892" spans="1:11" x14ac:dyDescent="0.2">
      <c r="A3892" t="s">
        <v>72</v>
      </c>
      <c r="B3892" t="s">
        <v>821</v>
      </c>
      <c r="C3892" t="s">
        <v>79</v>
      </c>
      <c r="D3892" t="s">
        <v>79</v>
      </c>
      <c r="F3892" t="s">
        <v>1848</v>
      </c>
      <c r="H3892" s="10">
        <v>0</v>
      </c>
    </row>
    <row r="3893" spans="1:11" x14ac:dyDescent="0.2">
      <c r="A3893" t="s">
        <v>72</v>
      </c>
      <c r="B3893" t="s">
        <v>821</v>
      </c>
      <c r="C3893" t="s">
        <v>20</v>
      </c>
      <c r="D3893" t="s">
        <v>20</v>
      </c>
      <c r="F3893" t="s">
        <v>1848</v>
      </c>
      <c r="H3893" s="10">
        <v>4.5</v>
      </c>
      <c r="K3893" t="s">
        <v>872</v>
      </c>
    </row>
    <row r="3894" spans="1:11" x14ac:dyDescent="0.2">
      <c r="A3894" t="s">
        <v>72</v>
      </c>
      <c r="B3894" t="s">
        <v>821</v>
      </c>
      <c r="C3894" t="s">
        <v>25</v>
      </c>
      <c r="D3894" t="s">
        <v>25</v>
      </c>
      <c r="E3894" t="s">
        <v>22</v>
      </c>
      <c r="F3894" t="s">
        <v>22</v>
      </c>
      <c r="G3894" t="s">
        <v>23</v>
      </c>
      <c r="H3894" s="10">
        <v>1</v>
      </c>
      <c r="I3894" t="s">
        <v>24</v>
      </c>
    </row>
    <row r="3895" spans="1:11" x14ac:dyDescent="0.2">
      <c r="A3895" t="s">
        <v>72</v>
      </c>
      <c r="B3895" t="s">
        <v>821</v>
      </c>
      <c r="C3895" t="s">
        <v>159</v>
      </c>
      <c r="D3895" t="s">
        <v>159</v>
      </c>
      <c r="E3895" t="s">
        <v>119</v>
      </c>
      <c r="F3895" t="s">
        <v>1852</v>
      </c>
      <c r="G3895" t="s">
        <v>23</v>
      </c>
      <c r="H3895" s="10">
        <v>0</v>
      </c>
      <c r="I3895" t="s">
        <v>120</v>
      </c>
    </row>
    <row r="3896" spans="1:11" x14ac:dyDescent="0.2">
      <c r="A3896" t="s">
        <v>72</v>
      </c>
      <c r="B3896" t="s">
        <v>821</v>
      </c>
      <c r="C3896" t="s">
        <v>265</v>
      </c>
      <c r="D3896" t="s">
        <v>265</v>
      </c>
      <c r="E3896" t="s">
        <v>119</v>
      </c>
      <c r="F3896" t="s">
        <v>1852</v>
      </c>
      <c r="G3896" t="s">
        <v>23</v>
      </c>
      <c r="H3896" s="10">
        <v>0</v>
      </c>
      <c r="I3896" t="s">
        <v>120</v>
      </c>
    </row>
    <row r="3897" spans="1:11" x14ac:dyDescent="0.2">
      <c r="A3897" t="s">
        <v>72</v>
      </c>
      <c r="B3897" t="s">
        <v>821</v>
      </c>
      <c r="C3897" t="s">
        <v>121</v>
      </c>
      <c r="D3897" t="s">
        <v>121</v>
      </c>
      <c r="E3897" t="s">
        <v>113</v>
      </c>
      <c r="F3897" t="s">
        <v>1851</v>
      </c>
      <c r="G3897" t="s">
        <v>23</v>
      </c>
      <c r="H3897" s="10">
        <v>0</v>
      </c>
      <c r="I3897" t="s">
        <v>114</v>
      </c>
    </row>
    <row r="3898" spans="1:11" x14ac:dyDescent="0.2">
      <c r="A3898" t="s">
        <v>72</v>
      </c>
      <c r="B3898" t="s">
        <v>821</v>
      </c>
      <c r="C3898" t="s">
        <v>17</v>
      </c>
      <c r="D3898" t="s">
        <v>17</v>
      </c>
      <c r="F3898" t="s">
        <v>1847</v>
      </c>
      <c r="H3898" s="10">
        <v>8</v>
      </c>
      <c r="K3898" t="s">
        <v>873</v>
      </c>
    </row>
    <row r="3899" spans="1:11" x14ac:dyDescent="0.2">
      <c r="A3899" t="s">
        <v>72</v>
      </c>
      <c r="B3899" t="s">
        <v>821</v>
      </c>
      <c r="C3899" t="s">
        <v>46</v>
      </c>
      <c r="D3899" t="s">
        <v>46</v>
      </c>
      <c r="F3899" t="s">
        <v>1848</v>
      </c>
      <c r="H3899" s="10">
        <v>0</v>
      </c>
    </row>
    <row r="3900" spans="1:11" x14ac:dyDescent="0.2">
      <c r="A3900" t="s">
        <v>72</v>
      </c>
      <c r="B3900" t="s">
        <v>821</v>
      </c>
      <c r="C3900" t="s">
        <v>279</v>
      </c>
      <c r="D3900" t="s">
        <v>279</v>
      </c>
      <c r="E3900" t="s">
        <v>45</v>
      </c>
      <c r="F3900" t="s">
        <v>1849</v>
      </c>
      <c r="G3900" t="s">
        <v>23</v>
      </c>
      <c r="H3900" s="10">
        <v>0</v>
      </c>
      <c r="I3900" t="s">
        <v>24</v>
      </c>
    </row>
    <row r="3901" spans="1:11" x14ac:dyDescent="0.2">
      <c r="A3901" t="s">
        <v>72</v>
      </c>
      <c r="B3901" t="s">
        <v>821</v>
      </c>
      <c r="C3901" t="s">
        <v>380</v>
      </c>
      <c r="D3901" t="s">
        <v>380</v>
      </c>
      <c r="E3901" t="s">
        <v>59</v>
      </c>
      <c r="F3901" t="s">
        <v>59</v>
      </c>
      <c r="G3901" t="s">
        <v>23</v>
      </c>
      <c r="H3901" s="10">
        <v>0</v>
      </c>
      <c r="I3901" t="s">
        <v>24</v>
      </c>
    </row>
    <row r="3902" spans="1:11" x14ac:dyDescent="0.2">
      <c r="A3902" t="s">
        <v>72</v>
      </c>
      <c r="B3902" t="s">
        <v>821</v>
      </c>
      <c r="C3902" t="s">
        <v>40</v>
      </c>
      <c r="D3902" t="s">
        <v>40</v>
      </c>
      <c r="F3902" t="s">
        <v>1848</v>
      </c>
      <c r="H3902" s="10">
        <v>0</v>
      </c>
    </row>
    <row r="3903" spans="1:11" x14ac:dyDescent="0.2">
      <c r="A3903" t="s">
        <v>72</v>
      </c>
      <c r="B3903" t="s">
        <v>821</v>
      </c>
      <c r="C3903" t="s">
        <v>43</v>
      </c>
      <c r="D3903" t="s">
        <v>43</v>
      </c>
      <c r="E3903" t="s">
        <v>22</v>
      </c>
      <c r="F3903" t="s">
        <v>22</v>
      </c>
      <c r="G3903" t="s">
        <v>23</v>
      </c>
      <c r="H3903" s="10">
        <v>0</v>
      </c>
      <c r="I3903" t="s">
        <v>24</v>
      </c>
    </row>
    <row r="3904" spans="1:11" x14ac:dyDescent="0.2">
      <c r="A3904" t="s">
        <v>72</v>
      </c>
      <c r="B3904" t="s">
        <v>821</v>
      </c>
      <c r="C3904" t="s">
        <v>57</v>
      </c>
      <c r="D3904" t="s">
        <v>57</v>
      </c>
      <c r="E3904" t="s">
        <v>22</v>
      </c>
      <c r="F3904" t="s">
        <v>22</v>
      </c>
      <c r="G3904" t="s">
        <v>23</v>
      </c>
      <c r="H3904" s="10">
        <v>0</v>
      </c>
      <c r="I3904" t="s">
        <v>24</v>
      </c>
    </row>
    <row r="3905" spans="1:11" x14ac:dyDescent="0.2">
      <c r="A3905" t="s">
        <v>72</v>
      </c>
      <c r="B3905" t="s">
        <v>821</v>
      </c>
      <c r="C3905" t="s">
        <v>380</v>
      </c>
      <c r="D3905" t="s">
        <v>380</v>
      </c>
      <c r="E3905" t="s">
        <v>59</v>
      </c>
      <c r="F3905" t="s">
        <v>59</v>
      </c>
      <c r="G3905" t="s">
        <v>23</v>
      </c>
      <c r="H3905" s="10">
        <v>0</v>
      </c>
      <c r="I3905" t="s">
        <v>24</v>
      </c>
    </row>
    <row r="3906" spans="1:11" x14ac:dyDescent="0.2">
      <c r="A3906" t="s">
        <v>72</v>
      </c>
      <c r="B3906" t="s">
        <v>821</v>
      </c>
      <c r="C3906" t="s">
        <v>213</v>
      </c>
      <c r="D3906" t="s">
        <v>213</v>
      </c>
      <c r="E3906" t="s">
        <v>59</v>
      </c>
      <c r="F3906" t="s">
        <v>59</v>
      </c>
      <c r="G3906" t="s">
        <v>23</v>
      </c>
      <c r="H3906" s="10">
        <v>0</v>
      </c>
      <c r="I3906" t="s">
        <v>24</v>
      </c>
    </row>
    <row r="3907" spans="1:11" x14ac:dyDescent="0.2">
      <c r="A3907" t="s">
        <v>72</v>
      </c>
      <c r="B3907" t="s">
        <v>821</v>
      </c>
      <c r="C3907" t="s">
        <v>368</v>
      </c>
      <c r="D3907" t="s">
        <v>368</v>
      </c>
      <c r="E3907" t="s">
        <v>113</v>
      </c>
      <c r="F3907" t="s">
        <v>1851</v>
      </c>
      <c r="G3907" t="s">
        <v>23</v>
      </c>
      <c r="H3907" s="10">
        <v>0</v>
      </c>
      <c r="I3907" t="s">
        <v>114</v>
      </c>
      <c r="K3907" t="s">
        <v>833</v>
      </c>
    </row>
    <row r="3908" spans="1:11" x14ac:dyDescent="0.2">
      <c r="A3908" t="s">
        <v>72</v>
      </c>
      <c r="B3908" t="s">
        <v>821</v>
      </c>
      <c r="C3908" t="s">
        <v>65</v>
      </c>
      <c r="D3908" t="s">
        <v>65</v>
      </c>
      <c r="E3908" t="s">
        <v>66</v>
      </c>
      <c r="F3908" t="s">
        <v>66</v>
      </c>
      <c r="G3908" t="s">
        <v>23</v>
      </c>
      <c r="H3908" s="10">
        <v>0</v>
      </c>
      <c r="I3908" t="s">
        <v>24</v>
      </c>
    </row>
    <row r="3909" spans="1:11" x14ac:dyDescent="0.2">
      <c r="A3909" t="s">
        <v>72</v>
      </c>
      <c r="B3909" t="s">
        <v>821</v>
      </c>
      <c r="C3909" t="s">
        <v>19</v>
      </c>
      <c r="D3909" t="s">
        <v>19</v>
      </c>
      <c r="F3909" t="s">
        <v>1848</v>
      </c>
      <c r="H3909" s="10">
        <v>5</v>
      </c>
      <c r="K3909" t="s">
        <v>869</v>
      </c>
    </row>
    <row r="3910" spans="1:11" x14ac:dyDescent="0.2">
      <c r="A3910" t="s">
        <v>72</v>
      </c>
      <c r="B3910" t="s">
        <v>821</v>
      </c>
      <c r="C3910" t="s">
        <v>21</v>
      </c>
      <c r="D3910" t="s">
        <v>21</v>
      </c>
      <c r="E3910" t="s">
        <v>22</v>
      </c>
      <c r="F3910" t="s">
        <v>22</v>
      </c>
      <c r="G3910" t="s">
        <v>23</v>
      </c>
      <c r="H3910" s="10">
        <v>2</v>
      </c>
      <c r="I3910" t="s">
        <v>24</v>
      </c>
      <c r="K3910" t="s">
        <v>874</v>
      </c>
    </row>
    <row r="3911" spans="1:11" x14ac:dyDescent="0.2">
      <c r="A3911" t="s">
        <v>74</v>
      </c>
      <c r="B3911" t="s">
        <v>821</v>
      </c>
      <c r="C3911" t="s">
        <v>18</v>
      </c>
      <c r="D3911" t="s">
        <v>18</v>
      </c>
      <c r="F3911" t="s">
        <v>1848</v>
      </c>
      <c r="H3911" s="10">
        <v>6</v>
      </c>
    </row>
    <row r="3912" spans="1:11" x14ac:dyDescent="0.2">
      <c r="A3912" t="s">
        <v>74</v>
      </c>
      <c r="B3912" t="s">
        <v>821</v>
      </c>
      <c r="C3912" t="s">
        <v>112</v>
      </c>
      <c r="D3912" t="s">
        <v>112</v>
      </c>
      <c r="E3912" t="s">
        <v>113</v>
      </c>
      <c r="F3912" t="s">
        <v>1851</v>
      </c>
      <c r="G3912" t="s">
        <v>23</v>
      </c>
      <c r="H3912" s="10">
        <v>9</v>
      </c>
      <c r="I3912" t="s">
        <v>114</v>
      </c>
    </row>
    <row r="3913" spans="1:11" x14ac:dyDescent="0.2">
      <c r="A3913" t="s">
        <v>74</v>
      </c>
      <c r="B3913" t="s">
        <v>821</v>
      </c>
      <c r="C3913" t="s">
        <v>79</v>
      </c>
      <c r="D3913" t="s">
        <v>79</v>
      </c>
      <c r="F3913" t="s">
        <v>1848</v>
      </c>
      <c r="H3913" s="10">
        <v>3</v>
      </c>
      <c r="K3913" t="s">
        <v>875</v>
      </c>
    </row>
    <row r="3914" spans="1:11" x14ac:dyDescent="0.2">
      <c r="A3914" t="s">
        <v>74</v>
      </c>
      <c r="B3914" t="s">
        <v>821</v>
      </c>
      <c r="C3914" t="s">
        <v>20</v>
      </c>
      <c r="D3914" t="s">
        <v>20</v>
      </c>
      <c r="F3914" t="s">
        <v>1848</v>
      </c>
      <c r="H3914" s="10">
        <v>0</v>
      </c>
      <c r="K3914" t="s">
        <v>872</v>
      </c>
    </row>
    <row r="3915" spans="1:11" x14ac:dyDescent="0.2">
      <c r="A3915" t="s">
        <v>74</v>
      </c>
      <c r="B3915" t="s">
        <v>821</v>
      </c>
      <c r="C3915" t="s">
        <v>25</v>
      </c>
      <c r="D3915" t="s">
        <v>25</v>
      </c>
      <c r="E3915" t="s">
        <v>22</v>
      </c>
      <c r="F3915" t="s">
        <v>22</v>
      </c>
      <c r="G3915" t="s">
        <v>23</v>
      </c>
      <c r="H3915" s="10">
        <v>0</v>
      </c>
      <c r="I3915" t="s">
        <v>24</v>
      </c>
    </row>
    <row r="3916" spans="1:11" x14ac:dyDescent="0.2">
      <c r="A3916" t="s">
        <v>74</v>
      </c>
      <c r="B3916" t="s">
        <v>821</v>
      </c>
      <c r="C3916" t="s">
        <v>159</v>
      </c>
      <c r="D3916" t="s">
        <v>159</v>
      </c>
      <c r="E3916" t="s">
        <v>119</v>
      </c>
      <c r="F3916" t="s">
        <v>1852</v>
      </c>
      <c r="G3916" t="s">
        <v>23</v>
      </c>
      <c r="H3916" s="10">
        <v>0</v>
      </c>
      <c r="I3916" t="s">
        <v>120</v>
      </c>
    </row>
    <row r="3917" spans="1:11" x14ac:dyDescent="0.2">
      <c r="A3917" t="s">
        <v>74</v>
      </c>
      <c r="B3917" t="s">
        <v>821</v>
      </c>
      <c r="C3917" t="s">
        <v>265</v>
      </c>
      <c r="D3917" t="s">
        <v>265</v>
      </c>
      <c r="E3917" t="s">
        <v>119</v>
      </c>
      <c r="F3917" t="s">
        <v>1852</v>
      </c>
      <c r="G3917" t="s">
        <v>23</v>
      </c>
      <c r="H3917" s="10">
        <v>1</v>
      </c>
      <c r="I3917" t="s">
        <v>120</v>
      </c>
      <c r="K3917" t="s">
        <v>876</v>
      </c>
    </row>
    <row r="3918" spans="1:11" x14ac:dyDescent="0.2">
      <c r="A3918" t="s">
        <v>74</v>
      </c>
      <c r="B3918" t="s">
        <v>821</v>
      </c>
      <c r="C3918" t="s">
        <v>121</v>
      </c>
      <c r="D3918" t="s">
        <v>121</v>
      </c>
      <c r="E3918" t="s">
        <v>113</v>
      </c>
      <c r="F3918" t="s">
        <v>1851</v>
      </c>
      <c r="G3918" t="s">
        <v>23</v>
      </c>
      <c r="H3918" s="10">
        <v>2</v>
      </c>
      <c r="I3918" t="s">
        <v>114</v>
      </c>
      <c r="K3918" t="s">
        <v>877</v>
      </c>
    </row>
    <row r="3919" spans="1:11" x14ac:dyDescent="0.2">
      <c r="A3919" t="s">
        <v>74</v>
      </c>
      <c r="B3919" t="s">
        <v>821</v>
      </c>
      <c r="C3919" t="s">
        <v>17</v>
      </c>
      <c r="D3919" t="s">
        <v>17</v>
      </c>
      <c r="F3919" t="s">
        <v>1847</v>
      </c>
      <c r="H3919" s="10">
        <v>8</v>
      </c>
      <c r="K3919" t="s">
        <v>878</v>
      </c>
    </row>
    <row r="3920" spans="1:11" x14ac:dyDescent="0.2">
      <c r="A3920" t="s">
        <v>74</v>
      </c>
      <c r="B3920" t="s">
        <v>821</v>
      </c>
      <c r="C3920" t="s">
        <v>46</v>
      </c>
      <c r="D3920" t="s">
        <v>46</v>
      </c>
      <c r="F3920" t="s">
        <v>1848</v>
      </c>
      <c r="H3920" s="10">
        <v>0</v>
      </c>
    </row>
    <row r="3921" spans="1:11" x14ac:dyDescent="0.2">
      <c r="A3921" t="s">
        <v>74</v>
      </c>
      <c r="B3921" t="s">
        <v>821</v>
      </c>
      <c r="C3921" t="s">
        <v>279</v>
      </c>
      <c r="D3921" t="s">
        <v>279</v>
      </c>
      <c r="E3921" t="s">
        <v>45</v>
      </c>
      <c r="F3921" t="s">
        <v>1849</v>
      </c>
      <c r="G3921" t="s">
        <v>23</v>
      </c>
      <c r="H3921" s="10">
        <v>0</v>
      </c>
      <c r="I3921" t="s">
        <v>24</v>
      </c>
    </row>
    <row r="3922" spans="1:11" x14ac:dyDescent="0.2">
      <c r="A3922" t="s">
        <v>74</v>
      </c>
      <c r="B3922" t="s">
        <v>821</v>
      </c>
      <c r="C3922" t="s">
        <v>380</v>
      </c>
      <c r="D3922" t="s">
        <v>380</v>
      </c>
      <c r="E3922" t="s">
        <v>59</v>
      </c>
      <c r="F3922" t="s">
        <v>59</v>
      </c>
      <c r="G3922" t="s">
        <v>23</v>
      </c>
      <c r="H3922" s="10">
        <v>0</v>
      </c>
      <c r="I3922" t="s">
        <v>24</v>
      </c>
    </row>
    <row r="3923" spans="1:11" x14ac:dyDescent="0.2">
      <c r="A3923" t="s">
        <v>74</v>
      </c>
      <c r="B3923" t="s">
        <v>821</v>
      </c>
      <c r="C3923" t="s">
        <v>40</v>
      </c>
      <c r="D3923" t="s">
        <v>40</v>
      </c>
      <c r="F3923" t="s">
        <v>1848</v>
      </c>
      <c r="H3923" s="10">
        <v>0</v>
      </c>
    </row>
    <row r="3924" spans="1:11" x14ac:dyDescent="0.2">
      <c r="A3924" t="s">
        <v>74</v>
      </c>
      <c r="B3924" t="s">
        <v>821</v>
      </c>
      <c r="C3924" t="s">
        <v>43</v>
      </c>
      <c r="D3924" t="s">
        <v>43</v>
      </c>
      <c r="E3924" t="s">
        <v>22</v>
      </c>
      <c r="F3924" t="s">
        <v>22</v>
      </c>
      <c r="G3924" t="s">
        <v>23</v>
      </c>
      <c r="H3924" s="10">
        <v>0</v>
      </c>
      <c r="I3924" t="s">
        <v>24</v>
      </c>
    </row>
    <row r="3925" spans="1:11" x14ac:dyDescent="0.2">
      <c r="A3925" t="s">
        <v>74</v>
      </c>
      <c r="B3925" t="s">
        <v>821</v>
      </c>
      <c r="C3925" t="s">
        <v>57</v>
      </c>
      <c r="D3925" t="s">
        <v>57</v>
      </c>
      <c r="E3925" t="s">
        <v>22</v>
      </c>
      <c r="F3925" t="s">
        <v>22</v>
      </c>
      <c r="G3925" t="s">
        <v>23</v>
      </c>
      <c r="H3925" s="10">
        <v>0</v>
      </c>
      <c r="I3925" t="s">
        <v>24</v>
      </c>
    </row>
    <row r="3926" spans="1:11" x14ac:dyDescent="0.2">
      <c r="A3926" t="s">
        <v>74</v>
      </c>
      <c r="B3926" t="s">
        <v>821</v>
      </c>
      <c r="C3926" t="s">
        <v>380</v>
      </c>
      <c r="D3926" t="s">
        <v>380</v>
      </c>
      <c r="E3926" t="s">
        <v>59</v>
      </c>
      <c r="F3926" t="s">
        <v>59</v>
      </c>
      <c r="G3926" t="s">
        <v>23</v>
      </c>
      <c r="H3926" s="10">
        <v>0</v>
      </c>
      <c r="I3926" t="s">
        <v>24</v>
      </c>
    </row>
    <row r="3927" spans="1:11" x14ac:dyDescent="0.2">
      <c r="A3927" t="s">
        <v>74</v>
      </c>
      <c r="B3927" t="s">
        <v>821</v>
      </c>
      <c r="C3927" t="s">
        <v>213</v>
      </c>
      <c r="D3927" t="s">
        <v>213</v>
      </c>
      <c r="E3927" t="s">
        <v>59</v>
      </c>
      <c r="F3927" t="s">
        <v>59</v>
      </c>
      <c r="G3927" t="s">
        <v>23</v>
      </c>
      <c r="H3927" s="10">
        <v>0</v>
      </c>
      <c r="I3927" t="s">
        <v>24</v>
      </c>
    </row>
    <row r="3928" spans="1:11" x14ac:dyDescent="0.2">
      <c r="A3928" t="s">
        <v>74</v>
      </c>
      <c r="B3928" t="s">
        <v>821</v>
      </c>
      <c r="C3928" t="s">
        <v>368</v>
      </c>
      <c r="D3928" t="s">
        <v>368</v>
      </c>
      <c r="E3928" t="s">
        <v>113</v>
      </c>
      <c r="F3928" t="s">
        <v>1851</v>
      </c>
      <c r="G3928" t="s">
        <v>23</v>
      </c>
      <c r="H3928" s="10">
        <v>0</v>
      </c>
      <c r="I3928" t="s">
        <v>114</v>
      </c>
      <c r="K3928" t="s">
        <v>833</v>
      </c>
    </row>
    <row r="3929" spans="1:11" x14ac:dyDescent="0.2">
      <c r="A3929" t="s">
        <v>74</v>
      </c>
      <c r="B3929" t="s">
        <v>821</v>
      </c>
      <c r="C3929" t="s">
        <v>65</v>
      </c>
      <c r="D3929" t="s">
        <v>65</v>
      </c>
      <c r="E3929" t="s">
        <v>66</v>
      </c>
      <c r="F3929" t="s">
        <v>66</v>
      </c>
      <c r="G3929" t="s">
        <v>23</v>
      </c>
      <c r="H3929" s="10">
        <v>0</v>
      </c>
      <c r="I3929" t="s">
        <v>24</v>
      </c>
    </row>
    <row r="3930" spans="1:11" x14ac:dyDescent="0.2">
      <c r="A3930" t="s">
        <v>74</v>
      </c>
      <c r="B3930" t="s">
        <v>821</v>
      </c>
      <c r="C3930" t="s">
        <v>19</v>
      </c>
      <c r="D3930" t="s">
        <v>19</v>
      </c>
      <c r="F3930" t="s">
        <v>1848</v>
      </c>
      <c r="H3930" s="10">
        <v>8</v>
      </c>
      <c r="K3930" t="s">
        <v>879</v>
      </c>
    </row>
    <row r="3931" spans="1:11" x14ac:dyDescent="0.2">
      <c r="A3931" t="s">
        <v>74</v>
      </c>
      <c r="B3931" t="s">
        <v>821</v>
      </c>
      <c r="C3931" t="s">
        <v>21</v>
      </c>
      <c r="D3931" t="s">
        <v>21</v>
      </c>
      <c r="E3931" t="s">
        <v>22</v>
      </c>
      <c r="F3931" t="s">
        <v>22</v>
      </c>
      <c r="G3931" t="s">
        <v>23</v>
      </c>
      <c r="H3931" s="10">
        <v>2</v>
      </c>
      <c r="I3931" t="s">
        <v>24</v>
      </c>
      <c r="K3931" t="s">
        <v>874</v>
      </c>
    </row>
    <row r="3932" spans="1:11" x14ac:dyDescent="0.2">
      <c r="A3932" t="s">
        <v>75</v>
      </c>
      <c r="B3932" t="s">
        <v>821</v>
      </c>
      <c r="C3932" t="s">
        <v>18</v>
      </c>
      <c r="D3932" t="s">
        <v>18</v>
      </c>
      <c r="F3932" t="s">
        <v>1848</v>
      </c>
      <c r="H3932" s="10">
        <v>0</v>
      </c>
    </row>
    <row r="3933" spans="1:11" x14ac:dyDescent="0.2">
      <c r="A3933" t="s">
        <v>75</v>
      </c>
      <c r="B3933" t="s">
        <v>821</v>
      </c>
      <c r="C3933" t="s">
        <v>112</v>
      </c>
      <c r="D3933" t="s">
        <v>112</v>
      </c>
      <c r="E3933" t="s">
        <v>113</v>
      </c>
      <c r="F3933" t="s">
        <v>1851</v>
      </c>
      <c r="G3933" t="s">
        <v>23</v>
      </c>
      <c r="H3933" s="10">
        <v>0</v>
      </c>
      <c r="I3933" t="s">
        <v>114</v>
      </c>
    </row>
    <row r="3934" spans="1:11" x14ac:dyDescent="0.2">
      <c r="A3934" t="s">
        <v>75</v>
      </c>
      <c r="B3934" t="s">
        <v>821</v>
      </c>
      <c r="C3934" t="s">
        <v>79</v>
      </c>
      <c r="D3934" t="s">
        <v>79</v>
      </c>
      <c r="F3934" t="s">
        <v>1848</v>
      </c>
      <c r="H3934" s="10">
        <v>0</v>
      </c>
    </row>
    <row r="3935" spans="1:11" x14ac:dyDescent="0.2">
      <c r="A3935" t="s">
        <v>75</v>
      </c>
      <c r="B3935" t="s">
        <v>821</v>
      </c>
      <c r="C3935" t="s">
        <v>20</v>
      </c>
      <c r="D3935" t="s">
        <v>20</v>
      </c>
      <c r="F3935" t="s">
        <v>1848</v>
      </c>
      <c r="H3935" s="10">
        <v>0</v>
      </c>
    </row>
    <row r="3936" spans="1:11" x14ac:dyDescent="0.2">
      <c r="A3936" t="s">
        <v>75</v>
      </c>
      <c r="B3936" t="s">
        <v>821</v>
      </c>
      <c r="C3936" t="s">
        <v>25</v>
      </c>
      <c r="D3936" t="s">
        <v>25</v>
      </c>
      <c r="E3936" t="s">
        <v>22</v>
      </c>
      <c r="F3936" t="s">
        <v>22</v>
      </c>
      <c r="G3936" t="s">
        <v>23</v>
      </c>
      <c r="H3936" s="10">
        <v>0</v>
      </c>
      <c r="I3936" t="s">
        <v>24</v>
      </c>
    </row>
    <row r="3937" spans="1:11" x14ac:dyDescent="0.2">
      <c r="A3937" t="s">
        <v>75</v>
      </c>
      <c r="B3937" t="s">
        <v>821</v>
      </c>
      <c r="C3937" t="s">
        <v>159</v>
      </c>
      <c r="D3937" t="s">
        <v>159</v>
      </c>
      <c r="E3937" t="s">
        <v>119</v>
      </c>
      <c r="F3937" t="s">
        <v>1852</v>
      </c>
      <c r="G3937" t="s">
        <v>23</v>
      </c>
      <c r="H3937" s="10">
        <v>0</v>
      </c>
      <c r="I3937" t="s">
        <v>120</v>
      </c>
    </row>
    <row r="3938" spans="1:11" x14ac:dyDescent="0.2">
      <c r="A3938" t="s">
        <v>75</v>
      </c>
      <c r="B3938" t="s">
        <v>821</v>
      </c>
      <c r="C3938" t="s">
        <v>265</v>
      </c>
      <c r="D3938" t="s">
        <v>265</v>
      </c>
      <c r="E3938" t="s">
        <v>119</v>
      </c>
      <c r="F3938" t="s">
        <v>1852</v>
      </c>
      <c r="G3938" t="s">
        <v>23</v>
      </c>
      <c r="H3938" s="10">
        <v>0</v>
      </c>
      <c r="I3938" t="s">
        <v>120</v>
      </c>
    </row>
    <row r="3939" spans="1:11" x14ac:dyDescent="0.2">
      <c r="A3939" t="s">
        <v>75</v>
      </c>
      <c r="B3939" t="s">
        <v>821</v>
      </c>
      <c r="C3939" t="s">
        <v>121</v>
      </c>
      <c r="D3939" t="s">
        <v>121</v>
      </c>
      <c r="E3939" t="s">
        <v>113</v>
      </c>
      <c r="F3939" t="s">
        <v>1851</v>
      </c>
      <c r="G3939" t="s">
        <v>23</v>
      </c>
      <c r="H3939" s="10">
        <v>0</v>
      </c>
      <c r="I3939" t="s">
        <v>114</v>
      </c>
    </row>
    <row r="3940" spans="1:11" x14ac:dyDescent="0.2">
      <c r="A3940" t="s">
        <v>75</v>
      </c>
      <c r="B3940" t="s">
        <v>821</v>
      </c>
      <c r="C3940" t="s">
        <v>17</v>
      </c>
      <c r="D3940" t="s">
        <v>17</v>
      </c>
      <c r="F3940" t="s">
        <v>1847</v>
      </c>
      <c r="H3940" s="10">
        <v>38.75</v>
      </c>
      <c r="K3940" t="s">
        <v>471</v>
      </c>
    </row>
    <row r="3941" spans="1:11" x14ac:dyDescent="0.2">
      <c r="A3941" t="s">
        <v>75</v>
      </c>
      <c r="B3941" t="s">
        <v>821</v>
      </c>
      <c r="C3941" t="s">
        <v>46</v>
      </c>
      <c r="D3941" t="s">
        <v>46</v>
      </c>
      <c r="F3941" t="s">
        <v>1848</v>
      </c>
      <c r="H3941" s="10">
        <v>0</v>
      </c>
    </row>
    <row r="3942" spans="1:11" x14ac:dyDescent="0.2">
      <c r="A3942" t="s">
        <v>75</v>
      </c>
      <c r="B3942" t="s">
        <v>821</v>
      </c>
      <c r="C3942" t="s">
        <v>279</v>
      </c>
      <c r="D3942" t="s">
        <v>279</v>
      </c>
      <c r="E3942" t="s">
        <v>45</v>
      </c>
      <c r="F3942" t="s">
        <v>1849</v>
      </c>
      <c r="G3942" t="s">
        <v>23</v>
      </c>
      <c r="H3942" s="10">
        <v>0</v>
      </c>
      <c r="I3942" t="s">
        <v>24</v>
      </c>
    </row>
    <row r="3943" spans="1:11" x14ac:dyDescent="0.2">
      <c r="A3943" t="s">
        <v>75</v>
      </c>
      <c r="B3943" t="s">
        <v>821</v>
      </c>
      <c r="C3943" t="s">
        <v>380</v>
      </c>
      <c r="D3943" t="s">
        <v>380</v>
      </c>
      <c r="E3943" t="s">
        <v>59</v>
      </c>
      <c r="F3943" t="s">
        <v>59</v>
      </c>
      <c r="G3943" t="s">
        <v>23</v>
      </c>
      <c r="H3943" s="10">
        <v>0</v>
      </c>
      <c r="I3943" t="s">
        <v>24</v>
      </c>
    </row>
    <row r="3944" spans="1:11" x14ac:dyDescent="0.2">
      <c r="A3944" t="s">
        <v>75</v>
      </c>
      <c r="B3944" t="s">
        <v>821</v>
      </c>
      <c r="C3944" t="s">
        <v>40</v>
      </c>
      <c r="D3944" t="s">
        <v>40</v>
      </c>
      <c r="F3944" t="s">
        <v>1848</v>
      </c>
      <c r="H3944" s="10">
        <v>0</v>
      </c>
    </row>
    <row r="3945" spans="1:11" x14ac:dyDescent="0.2">
      <c r="A3945" t="s">
        <v>75</v>
      </c>
      <c r="B3945" t="s">
        <v>821</v>
      </c>
      <c r="C3945" t="s">
        <v>43</v>
      </c>
      <c r="D3945" t="s">
        <v>43</v>
      </c>
      <c r="E3945" t="s">
        <v>22</v>
      </c>
      <c r="F3945" t="s">
        <v>22</v>
      </c>
      <c r="G3945" t="s">
        <v>23</v>
      </c>
      <c r="H3945" s="10">
        <v>0</v>
      </c>
      <c r="I3945" t="s">
        <v>24</v>
      </c>
    </row>
    <row r="3946" spans="1:11" x14ac:dyDescent="0.2">
      <c r="A3946" t="s">
        <v>75</v>
      </c>
      <c r="B3946" t="s">
        <v>821</v>
      </c>
      <c r="C3946" t="s">
        <v>57</v>
      </c>
      <c r="D3946" t="s">
        <v>57</v>
      </c>
      <c r="E3946" t="s">
        <v>22</v>
      </c>
      <c r="F3946" t="s">
        <v>22</v>
      </c>
      <c r="G3946" t="s">
        <v>23</v>
      </c>
      <c r="H3946" s="10">
        <v>0</v>
      </c>
      <c r="I3946" t="s">
        <v>24</v>
      </c>
    </row>
    <row r="3947" spans="1:11" x14ac:dyDescent="0.2">
      <c r="A3947" t="s">
        <v>75</v>
      </c>
      <c r="B3947" t="s">
        <v>821</v>
      </c>
      <c r="C3947" t="s">
        <v>380</v>
      </c>
      <c r="D3947" t="s">
        <v>380</v>
      </c>
      <c r="E3947" t="s">
        <v>59</v>
      </c>
      <c r="F3947" t="s">
        <v>59</v>
      </c>
      <c r="G3947" t="s">
        <v>23</v>
      </c>
      <c r="H3947" s="10">
        <v>0</v>
      </c>
      <c r="I3947" t="s">
        <v>24</v>
      </c>
    </row>
    <row r="3948" spans="1:11" x14ac:dyDescent="0.2">
      <c r="A3948" t="s">
        <v>75</v>
      </c>
      <c r="B3948" t="s">
        <v>821</v>
      </c>
      <c r="C3948" t="s">
        <v>213</v>
      </c>
      <c r="D3948" t="s">
        <v>213</v>
      </c>
      <c r="E3948" t="s">
        <v>59</v>
      </c>
      <c r="F3948" t="s">
        <v>59</v>
      </c>
      <c r="G3948" t="s">
        <v>23</v>
      </c>
      <c r="H3948" s="10">
        <v>0</v>
      </c>
      <c r="I3948" t="s">
        <v>24</v>
      </c>
    </row>
    <row r="3949" spans="1:11" x14ac:dyDescent="0.2">
      <c r="A3949" t="s">
        <v>75</v>
      </c>
      <c r="B3949" t="s">
        <v>821</v>
      </c>
      <c r="C3949" t="s">
        <v>368</v>
      </c>
      <c r="D3949" t="s">
        <v>368</v>
      </c>
      <c r="E3949" t="s">
        <v>113</v>
      </c>
      <c r="F3949" t="s">
        <v>1851</v>
      </c>
      <c r="G3949" t="s">
        <v>23</v>
      </c>
      <c r="H3949" s="10">
        <v>0</v>
      </c>
      <c r="I3949" t="s">
        <v>114</v>
      </c>
      <c r="K3949" t="s">
        <v>833</v>
      </c>
    </row>
    <row r="3950" spans="1:11" x14ac:dyDescent="0.2">
      <c r="A3950" t="s">
        <v>75</v>
      </c>
      <c r="B3950" t="s">
        <v>821</v>
      </c>
      <c r="C3950" t="s">
        <v>65</v>
      </c>
      <c r="D3950" t="s">
        <v>65</v>
      </c>
      <c r="E3950" t="s">
        <v>66</v>
      </c>
      <c r="F3950" t="s">
        <v>66</v>
      </c>
      <c r="G3950" t="s">
        <v>23</v>
      </c>
      <c r="H3950" s="10">
        <v>0</v>
      </c>
      <c r="I3950" t="s">
        <v>24</v>
      </c>
    </row>
    <row r="3951" spans="1:11" x14ac:dyDescent="0.2">
      <c r="A3951" t="s">
        <v>75</v>
      </c>
      <c r="B3951" t="s">
        <v>821</v>
      </c>
      <c r="C3951" t="s">
        <v>19</v>
      </c>
      <c r="D3951" t="s">
        <v>19</v>
      </c>
      <c r="F3951" t="s">
        <v>1848</v>
      </c>
      <c r="H3951" s="10">
        <v>0</v>
      </c>
      <c r="K3951" t="s">
        <v>879</v>
      </c>
    </row>
    <row r="3952" spans="1:11" x14ac:dyDescent="0.2">
      <c r="A3952" t="s">
        <v>75</v>
      </c>
      <c r="B3952" t="s">
        <v>821</v>
      </c>
      <c r="C3952" t="s">
        <v>21</v>
      </c>
      <c r="D3952" t="s">
        <v>21</v>
      </c>
      <c r="E3952" t="s">
        <v>22</v>
      </c>
      <c r="F3952" t="s">
        <v>22</v>
      </c>
      <c r="G3952" t="s">
        <v>23</v>
      </c>
      <c r="H3952" s="10">
        <v>0</v>
      </c>
      <c r="I3952" t="s">
        <v>24</v>
      </c>
      <c r="K3952" t="s">
        <v>874</v>
      </c>
    </row>
    <row r="3953" spans="1:11" x14ac:dyDescent="0.2">
      <c r="A3953" t="s">
        <v>76</v>
      </c>
      <c r="B3953" t="s">
        <v>821</v>
      </c>
      <c r="C3953" t="s">
        <v>18</v>
      </c>
      <c r="D3953" t="s">
        <v>18</v>
      </c>
      <c r="F3953" t="s">
        <v>1848</v>
      </c>
      <c r="H3953" s="10">
        <v>6</v>
      </c>
    </row>
    <row r="3954" spans="1:11" x14ac:dyDescent="0.2">
      <c r="A3954" t="s">
        <v>76</v>
      </c>
      <c r="B3954" t="s">
        <v>821</v>
      </c>
      <c r="C3954" t="s">
        <v>112</v>
      </c>
      <c r="D3954" t="s">
        <v>112</v>
      </c>
      <c r="E3954" t="s">
        <v>113</v>
      </c>
      <c r="F3954" t="s">
        <v>1851</v>
      </c>
      <c r="G3954" t="s">
        <v>23</v>
      </c>
      <c r="H3954" s="10">
        <v>9.5</v>
      </c>
      <c r="I3954" t="s">
        <v>114</v>
      </c>
      <c r="K3954" t="s">
        <v>498</v>
      </c>
    </row>
    <row r="3955" spans="1:11" x14ac:dyDescent="0.2">
      <c r="A3955" t="s">
        <v>76</v>
      </c>
      <c r="B3955" t="s">
        <v>821</v>
      </c>
      <c r="C3955" t="s">
        <v>79</v>
      </c>
      <c r="D3955" t="s">
        <v>79</v>
      </c>
      <c r="F3955" t="s">
        <v>1848</v>
      </c>
      <c r="H3955" s="10">
        <v>2.5</v>
      </c>
      <c r="K3955" t="s">
        <v>880</v>
      </c>
    </row>
    <row r="3956" spans="1:11" x14ac:dyDescent="0.2">
      <c r="A3956" t="s">
        <v>76</v>
      </c>
      <c r="B3956" t="s">
        <v>821</v>
      </c>
      <c r="C3956" t="s">
        <v>20</v>
      </c>
      <c r="D3956" t="s">
        <v>20</v>
      </c>
      <c r="F3956" t="s">
        <v>1848</v>
      </c>
      <c r="H3956" s="10">
        <v>4</v>
      </c>
      <c r="K3956" t="s">
        <v>881</v>
      </c>
    </row>
    <row r="3957" spans="1:11" x14ac:dyDescent="0.2">
      <c r="A3957" t="s">
        <v>76</v>
      </c>
      <c r="B3957" t="s">
        <v>821</v>
      </c>
      <c r="C3957" t="s">
        <v>25</v>
      </c>
      <c r="D3957" t="s">
        <v>25</v>
      </c>
      <c r="E3957" t="s">
        <v>22</v>
      </c>
      <c r="F3957" t="s">
        <v>22</v>
      </c>
      <c r="G3957" t="s">
        <v>23</v>
      </c>
      <c r="H3957" s="10">
        <v>0</v>
      </c>
      <c r="I3957" t="s">
        <v>24</v>
      </c>
    </row>
    <row r="3958" spans="1:11" x14ac:dyDescent="0.2">
      <c r="A3958" t="s">
        <v>76</v>
      </c>
      <c r="B3958" t="s">
        <v>821</v>
      </c>
      <c r="C3958" t="s">
        <v>159</v>
      </c>
      <c r="D3958" t="s">
        <v>159</v>
      </c>
      <c r="E3958" t="s">
        <v>119</v>
      </c>
      <c r="F3958" t="s">
        <v>1852</v>
      </c>
      <c r="G3958" t="s">
        <v>23</v>
      </c>
      <c r="H3958" s="10">
        <v>0</v>
      </c>
      <c r="I3958" t="s">
        <v>120</v>
      </c>
    </row>
    <row r="3959" spans="1:11" x14ac:dyDescent="0.2">
      <c r="A3959" t="s">
        <v>76</v>
      </c>
      <c r="B3959" t="s">
        <v>821</v>
      </c>
      <c r="C3959" t="s">
        <v>265</v>
      </c>
      <c r="D3959" t="s">
        <v>265</v>
      </c>
      <c r="E3959" t="s">
        <v>119</v>
      </c>
      <c r="F3959" t="s">
        <v>1852</v>
      </c>
      <c r="G3959" t="s">
        <v>23</v>
      </c>
      <c r="H3959" s="10">
        <v>2</v>
      </c>
      <c r="I3959" t="s">
        <v>120</v>
      </c>
      <c r="K3959" t="s">
        <v>876</v>
      </c>
    </row>
    <row r="3960" spans="1:11" x14ac:dyDescent="0.2">
      <c r="A3960" t="s">
        <v>76</v>
      </c>
      <c r="B3960" t="s">
        <v>821</v>
      </c>
      <c r="C3960" t="s">
        <v>121</v>
      </c>
      <c r="D3960" t="s">
        <v>121</v>
      </c>
      <c r="E3960" t="s">
        <v>113</v>
      </c>
      <c r="F3960" t="s">
        <v>1851</v>
      </c>
      <c r="G3960" t="s">
        <v>23</v>
      </c>
      <c r="H3960" s="10">
        <v>0</v>
      </c>
      <c r="I3960" t="s">
        <v>114</v>
      </c>
    </row>
    <row r="3961" spans="1:11" x14ac:dyDescent="0.2">
      <c r="A3961" t="s">
        <v>76</v>
      </c>
      <c r="B3961" t="s">
        <v>821</v>
      </c>
      <c r="C3961" t="s">
        <v>17</v>
      </c>
      <c r="D3961" t="s">
        <v>17</v>
      </c>
      <c r="F3961" t="s">
        <v>1847</v>
      </c>
      <c r="H3961" s="10">
        <v>0</v>
      </c>
    </row>
    <row r="3962" spans="1:11" x14ac:dyDescent="0.2">
      <c r="A3962" t="s">
        <v>76</v>
      </c>
      <c r="B3962" t="s">
        <v>821</v>
      </c>
      <c r="C3962" t="s">
        <v>46</v>
      </c>
      <c r="D3962" t="s">
        <v>46</v>
      </c>
      <c r="F3962" t="s">
        <v>1848</v>
      </c>
      <c r="H3962" s="10">
        <v>0</v>
      </c>
    </row>
    <row r="3963" spans="1:11" x14ac:dyDescent="0.2">
      <c r="A3963" t="s">
        <v>76</v>
      </c>
      <c r="B3963" t="s">
        <v>821</v>
      </c>
      <c r="C3963" t="s">
        <v>279</v>
      </c>
      <c r="D3963" t="s">
        <v>279</v>
      </c>
      <c r="E3963" t="s">
        <v>45</v>
      </c>
      <c r="F3963" t="s">
        <v>1849</v>
      </c>
      <c r="G3963" t="s">
        <v>23</v>
      </c>
      <c r="H3963" s="10">
        <v>0</v>
      </c>
      <c r="I3963" t="s">
        <v>24</v>
      </c>
    </row>
    <row r="3964" spans="1:11" x14ac:dyDescent="0.2">
      <c r="A3964" t="s">
        <v>76</v>
      </c>
      <c r="B3964" t="s">
        <v>821</v>
      </c>
      <c r="C3964" t="s">
        <v>380</v>
      </c>
      <c r="D3964" t="s">
        <v>380</v>
      </c>
      <c r="E3964" t="s">
        <v>59</v>
      </c>
      <c r="F3964" t="s">
        <v>59</v>
      </c>
      <c r="G3964" t="s">
        <v>23</v>
      </c>
      <c r="H3964" s="10">
        <v>0</v>
      </c>
      <c r="I3964" t="s">
        <v>24</v>
      </c>
    </row>
    <row r="3965" spans="1:11" x14ac:dyDescent="0.2">
      <c r="A3965" t="s">
        <v>76</v>
      </c>
      <c r="B3965" t="s">
        <v>821</v>
      </c>
      <c r="C3965" t="s">
        <v>40</v>
      </c>
      <c r="D3965" t="s">
        <v>40</v>
      </c>
      <c r="F3965" t="s">
        <v>1848</v>
      </c>
      <c r="H3965" s="10">
        <v>0</v>
      </c>
    </row>
    <row r="3966" spans="1:11" x14ac:dyDescent="0.2">
      <c r="A3966" t="s">
        <v>76</v>
      </c>
      <c r="B3966" t="s">
        <v>821</v>
      </c>
      <c r="C3966" t="s">
        <v>43</v>
      </c>
      <c r="D3966" t="s">
        <v>43</v>
      </c>
      <c r="E3966" t="s">
        <v>22</v>
      </c>
      <c r="F3966" t="s">
        <v>22</v>
      </c>
      <c r="G3966" t="s">
        <v>23</v>
      </c>
      <c r="H3966" s="10">
        <v>0</v>
      </c>
      <c r="I3966" t="s">
        <v>24</v>
      </c>
    </row>
    <row r="3967" spans="1:11" x14ac:dyDescent="0.2">
      <c r="A3967" t="s">
        <v>76</v>
      </c>
      <c r="B3967" t="s">
        <v>821</v>
      </c>
      <c r="C3967" t="s">
        <v>57</v>
      </c>
      <c r="D3967" t="s">
        <v>57</v>
      </c>
      <c r="E3967" t="s">
        <v>22</v>
      </c>
      <c r="F3967" t="s">
        <v>22</v>
      </c>
      <c r="G3967" t="s">
        <v>23</v>
      </c>
      <c r="H3967" s="10">
        <v>0</v>
      </c>
      <c r="I3967" t="s">
        <v>24</v>
      </c>
    </row>
    <row r="3968" spans="1:11" x14ac:dyDescent="0.2">
      <c r="A3968" t="s">
        <v>76</v>
      </c>
      <c r="B3968" t="s">
        <v>821</v>
      </c>
      <c r="C3968" t="s">
        <v>380</v>
      </c>
      <c r="D3968" t="s">
        <v>380</v>
      </c>
      <c r="E3968" t="s">
        <v>59</v>
      </c>
      <c r="F3968" t="s">
        <v>59</v>
      </c>
      <c r="G3968" t="s">
        <v>23</v>
      </c>
      <c r="H3968" s="10">
        <v>0</v>
      </c>
      <c r="I3968" t="s">
        <v>24</v>
      </c>
    </row>
    <row r="3969" spans="1:11" x14ac:dyDescent="0.2">
      <c r="A3969" t="s">
        <v>76</v>
      </c>
      <c r="B3969" t="s">
        <v>821</v>
      </c>
      <c r="C3969" t="s">
        <v>213</v>
      </c>
      <c r="D3969" t="s">
        <v>213</v>
      </c>
      <c r="E3969" t="s">
        <v>59</v>
      </c>
      <c r="F3969" t="s">
        <v>59</v>
      </c>
      <c r="G3969" t="s">
        <v>23</v>
      </c>
      <c r="H3969" s="10">
        <v>0</v>
      </c>
      <c r="I3969" t="s">
        <v>24</v>
      </c>
    </row>
    <row r="3970" spans="1:11" x14ac:dyDescent="0.2">
      <c r="A3970" t="s">
        <v>76</v>
      </c>
      <c r="B3970" t="s">
        <v>821</v>
      </c>
      <c r="C3970" t="s">
        <v>368</v>
      </c>
      <c r="D3970" t="s">
        <v>368</v>
      </c>
      <c r="E3970" t="s">
        <v>113</v>
      </c>
      <c r="F3970" t="s">
        <v>1851</v>
      </c>
      <c r="G3970" t="s">
        <v>23</v>
      </c>
      <c r="H3970" s="10">
        <v>0</v>
      </c>
      <c r="I3970" t="s">
        <v>114</v>
      </c>
      <c r="K3970" t="s">
        <v>833</v>
      </c>
    </row>
    <row r="3971" spans="1:11" x14ac:dyDescent="0.2">
      <c r="A3971" t="s">
        <v>76</v>
      </c>
      <c r="B3971" t="s">
        <v>821</v>
      </c>
      <c r="C3971" t="s">
        <v>65</v>
      </c>
      <c r="D3971" t="s">
        <v>65</v>
      </c>
      <c r="E3971" t="s">
        <v>66</v>
      </c>
      <c r="F3971" t="s">
        <v>66</v>
      </c>
      <c r="G3971" t="s">
        <v>23</v>
      </c>
      <c r="H3971" s="10">
        <v>12</v>
      </c>
      <c r="I3971" t="s">
        <v>24</v>
      </c>
      <c r="K3971" t="s">
        <v>882</v>
      </c>
    </row>
    <row r="3972" spans="1:11" x14ac:dyDescent="0.2">
      <c r="A3972" t="s">
        <v>76</v>
      </c>
      <c r="B3972" t="s">
        <v>821</v>
      </c>
      <c r="C3972" t="s">
        <v>19</v>
      </c>
      <c r="D3972" t="s">
        <v>19</v>
      </c>
      <c r="F3972" t="s">
        <v>1848</v>
      </c>
      <c r="H3972" s="10">
        <v>3</v>
      </c>
      <c r="K3972" t="s">
        <v>879</v>
      </c>
    </row>
    <row r="3973" spans="1:11" x14ac:dyDescent="0.2">
      <c r="A3973" t="s">
        <v>76</v>
      </c>
      <c r="B3973" t="s">
        <v>821</v>
      </c>
      <c r="C3973" t="s">
        <v>21</v>
      </c>
      <c r="D3973" t="s">
        <v>21</v>
      </c>
      <c r="E3973" t="s">
        <v>22</v>
      </c>
      <c r="F3973" t="s">
        <v>22</v>
      </c>
      <c r="G3973" t="s">
        <v>23</v>
      </c>
      <c r="H3973" s="10">
        <v>0</v>
      </c>
      <c r="I3973" t="s">
        <v>24</v>
      </c>
      <c r="K3973" t="s">
        <v>874</v>
      </c>
    </row>
    <row r="3974" spans="1:11" x14ac:dyDescent="0.2">
      <c r="A3974" t="s">
        <v>77</v>
      </c>
      <c r="B3974" t="s">
        <v>821</v>
      </c>
      <c r="C3974" t="s">
        <v>18</v>
      </c>
      <c r="D3974" t="s">
        <v>18</v>
      </c>
      <c r="F3974" t="s">
        <v>1848</v>
      </c>
      <c r="H3974" s="10">
        <v>6</v>
      </c>
      <c r="K3974" t="s">
        <v>883</v>
      </c>
    </row>
    <row r="3975" spans="1:11" x14ac:dyDescent="0.2">
      <c r="A3975" t="s">
        <v>77</v>
      </c>
      <c r="B3975" t="s">
        <v>821</v>
      </c>
      <c r="C3975" t="s">
        <v>112</v>
      </c>
      <c r="D3975" t="s">
        <v>112</v>
      </c>
      <c r="E3975" t="s">
        <v>113</v>
      </c>
      <c r="F3975" t="s">
        <v>1851</v>
      </c>
      <c r="G3975" t="s">
        <v>23</v>
      </c>
      <c r="H3975" s="10">
        <v>10</v>
      </c>
      <c r="I3975" t="s">
        <v>114</v>
      </c>
      <c r="K3975" t="s">
        <v>487</v>
      </c>
    </row>
    <row r="3976" spans="1:11" x14ac:dyDescent="0.2">
      <c r="A3976" t="s">
        <v>77</v>
      </c>
      <c r="B3976" t="s">
        <v>821</v>
      </c>
      <c r="C3976" t="s">
        <v>79</v>
      </c>
      <c r="D3976" t="s">
        <v>79</v>
      </c>
      <c r="F3976" t="s">
        <v>1848</v>
      </c>
      <c r="H3976" s="10">
        <v>0</v>
      </c>
    </row>
    <row r="3977" spans="1:11" x14ac:dyDescent="0.2">
      <c r="A3977" t="s">
        <v>77</v>
      </c>
      <c r="B3977" t="s">
        <v>821</v>
      </c>
      <c r="C3977" t="s">
        <v>20</v>
      </c>
      <c r="D3977" t="s">
        <v>20</v>
      </c>
      <c r="F3977" t="s">
        <v>1848</v>
      </c>
      <c r="H3977" s="10">
        <v>1</v>
      </c>
      <c r="K3977" t="s">
        <v>884</v>
      </c>
    </row>
    <row r="3978" spans="1:11" x14ac:dyDescent="0.2">
      <c r="A3978" t="s">
        <v>77</v>
      </c>
      <c r="B3978" t="s">
        <v>821</v>
      </c>
      <c r="C3978" t="s">
        <v>25</v>
      </c>
      <c r="D3978" t="s">
        <v>25</v>
      </c>
      <c r="E3978" t="s">
        <v>22</v>
      </c>
      <c r="F3978" t="s">
        <v>22</v>
      </c>
      <c r="G3978" t="s">
        <v>23</v>
      </c>
      <c r="H3978" s="10">
        <v>1</v>
      </c>
      <c r="I3978" t="s">
        <v>24</v>
      </c>
      <c r="K3978" t="s">
        <v>885</v>
      </c>
    </row>
    <row r="3979" spans="1:11" x14ac:dyDescent="0.2">
      <c r="A3979" t="s">
        <v>77</v>
      </c>
      <c r="B3979" t="s">
        <v>821</v>
      </c>
      <c r="C3979" t="s">
        <v>159</v>
      </c>
      <c r="D3979" t="s">
        <v>159</v>
      </c>
      <c r="E3979" t="s">
        <v>119</v>
      </c>
      <c r="F3979" t="s">
        <v>1852</v>
      </c>
      <c r="G3979" t="s">
        <v>23</v>
      </c>
      <c r="H3979" s="10">
        <v>0</v>
      </c>
      <c r="I3979" t="s">
        <v>120</v>
      </c>
    </row>
    <row r="3980" spans="1:11" x14ac:dyDescent="0.2">
      <c r="A3980" t="s">
        <v>77</v>
      </c>
      <c r="B3980" t="s">
        <v>821</v>
      </c>
      <c r="C3980" t="s">
        <v>265</v>
      </c>
      <c r="D3980" t="s">
        <v>265</v>
      </c>
      <c r="E3980" t="s">
        <v>119</v>
      </c>
      <c r="F3980" t="s">
        <v>1852</v>
      </c>
      <c r="G3980" t="s">
        <v>23</v>
      </c>
      <c r="H3980" s="10">
        <v>0</v>
      </c>
      <c r="I3980" t="s">
        <v>120</v>
      </c>
    </row>
    <row r="3981" spans="1:11" x14ac:dyDescent="0.2">
      <c r="A3981" t="s">
        <v>77</v>
      </c>
      <c r="B3981" t="s">
        <v>821</v>
      </c>
      <c r="C3981" t="s">
        <v>121</v>
      </c>
      <c r="D3981" t="s">
        <v>121</v>
      </c>
      <c r="E3981" t="s">
        <v>113</v>
      </c>
      <c r="F3981" t="s">
        <v>1851</v>
      </c>
      <c r="G3981" t="s">
        <v>23</v>
      </c>
      <c r="H3981" s="10">
        <v>0</v>
      </c>
      <c r="I3981" t="s">
        <v>114</v>
      </c>
    </row>
    <row r="3982" spans="1:11" x14ac:dyDescent="0.2">
      <c r="A3982" t="s">
        <v>77</v>
      </c>
      <c r="B3982" t="s">
        <v>821</v>
      </c>
      <c r="C3982" t="s">
        <v>17</v>
      </c>
      <c r="D3982" t="s">
        <v>17</v>
      </c>
      <c r="F3982" t="s">
        <v>1847</v>
      </c>
      <c r="H3982" s="10">
        <v>8</v>
      </c>
      <c r="K3982" t="s">
        <v>886</v>
      </c>
    </row>
    <row r="3983" spans="1:11" x14ac:dyDescent="0.2">
      <c r="A3983" t="s">
        <v>77</v>
      </c>
      <c r="B3983" t="s">
        <v>821</v>
      </c>
      <c r="C3983" t="s">
        <v>46</v>
      </c>
      <c r="D3983" t="s">
        <v>46</v>
      </c>
      <c r="F3983" t="s">
        <v>1848</v>
      </c>
      <c r="H3983" s="10">
        <v>1</v>
      </c>
      <c r="K3983" t="s">
        <v>887</v>
      </c>
    </row>
    <row r="3984" spans="1:11" x14ac:dyDescent="0.2">
      <c r="A3984" t="s">
        <v>77</v>
      </c>
      <c r="B3984" t="s">
        <v>821</v>
      </c>
      <c r="C3984" t="s">
        <v>279</v>
      </c>
      <c r="D3984" t="s">
        <v>279</v>
      </c>
      <c r="E3984" t="s">
        <v>45</v>
      </c>
      <c r="F3984" t="s">
        <v>1849</v>
      </c>
      <c r="G3984" t="s">
        <v>23</v>
      </c>
      <c r="H3984" s="10">
        <v>0</v>
      </c>
      <c r="I3984" t="s">
        <v>24</v>
      </c>
    </row>
    <row r="3985" spans="1:11" x14ac:dyDescent="0.2">
      <c r="A3985" t="s">
        <v>77</v>
      </c>
      <c r="B3985" t="s">
        <v>821</v>
      </c>
      <c r="C3985" t="s">
        <v>380</v>
      </c>
      <c r="D3985" t="s">
        <v>380</v>
      </c>
      <c r="E3985" t="s">
        <v>59</v>
      </c>
      <c r="F3985" t="s">
        <v>59</v>
      </c>
      <c r="G3985" t="s">
        <v>23</v>
      </c>
      <c r="H3985" s="10">
        <v>0</v>
      </c>
      <c r="I3985" t="s">
        <v>24</v>
      </c>
    </row>
    <row r="3986" spans="1:11" x14ac:dyDescent="0.2">
      <c r="A3986" t="s">
        <v>77</v>
      </c>
      <c r="B3986" t="s">
        <v>821</v>
      </c>
      <c r="C3986" t="s">
        <v>40</v>
      </c>
      <c r="D3986" t="s">
        <v>40</v>
      </c>
      <c r="F3986" t="s">
        <v>1848</v>
      </c>
      <c r="H3986" s="10">
        <v>0</v>
      </c>
    </row>
    <row r="3987" spans="1:11" x14ac:dyDescent="0.2">
      <c r="A3987" t="s">
        <v>77</v>
      </c>
      <c r="B3987" t="s">
        <v>821</v>
      </c>
      <c r="C3987" t="s">
        <v>43</v>
      </c>
      <c r="D3987" t="s">
        <v>43</v>
      </c>
      <c r="E3987" t="s">
        <v>22</v>
      </c>
      <c r="F3987" t="s">
        <v>22</v>
      </c>
      <c r="G3987" t="s">
        <v>23</v>
      </c>
      <c r="H3987" s="10">
        <v>0</v>
      </c>
      <c r="I3987" t="s">
        <v>24</v>
      </c>
    </row>
    <row r="3988" spans="1:11" x14ac:dyDescent="0.2">
      <c r="A3988" t="s">
        <v>77</v>
      </c>
      <c r="B3988" t="s">
        <v>821</v>
      </c>
      <c r="C3988" t="s">
        <v>57</v>
      </c>
      <c r="D3988" t="s">
        <v>57</v>
      </c>
      <c r="E3988" t="s">
        <v>22</v>
      </c>
      <c r="F3988" t="s">
        <v>22</v>
      </c>
      <c r="G3988" t="s">
        <v>23</v>
      </c>
      <c r="H3988" s="10">
        <v>0</v>
      </c>
      <c r="I3988" t="s">
        <v>24</v>
      </c>
    </row>
    <row r="3989" spans="1:11" x14ac:dyDescent="0.2">
      <c r="A3989" t="s">
        <v>77</v>
      </c>
      <c r="B3989" t="s">
        <v>821</v>
      </c>
      <c r="C3989" t="s">
        <v>380</v>
      </c>
      <c r="D3989" t="s">
        <v>380</v>
      </c>
      <c r="E3989" t="s">
        <v>59</v>
      </c>
      <c r="F3989" t="s">
        <v>59</v>
      </c>
      <c r="G3989" t="s">
        <v>23</v>
      </c>
      <c r="H3989" s="10">
        <v>0</v>
      </c>
      <c r="I3989" t="s">
        <v>24</v>
      </c>
    </row>
    <row r="3990" spans="1:11" x14ac:dyDescent="0.2">
      <c r="A3990" t="s">
        <v>77</v>
      </c>
      <c r="B3990" t="s">
        <v>821</v>
      </c>
      <c r="C3990" t="s">
        <v>213</v>
      </c>
      <c r="D3990" t="s">
        <v>213</v>
      </c>
      <c r="E3990" t="s">
        <v>59</v>
      </c>
      <c r="F3990" t="s">
        <v>59</v>
      </c>
      <c r="G3990" t="s">
        <v>23</v>
      </c>
      <c r="H3990" s="10">
        <v>0</v>
      </c>
      <c r="I3990" t="s">
        <v>24</v>
      </c>
    </row>
    <row r="3991" spans="1:11" x14ac:dyDescent="0.2">
      <c r="A3991" t="s">
        <v>77</v>
      </c>
      <c r="B3991" t="s">
        <v>821</v>
      </c>
      <c r="C3991" t="s">
        <v>368</v>
      </c>
      <c r="D3991" t="s">
        <v>368</v>
      </c>
      <c r="E3991" t="s">
        <v>113</v>
      </c>
      <c r="F3991" t="s">
        <v>1851</v>
      </c>
      <c r="G3991" t="s">
        <v>23</v>
      </c>
      <c r="H3991" s="10">
        <v>0</v>
      </c>
      <c r="I3991" t="s">
        <v>114</v>
      </c>
      <c r="K3991" t="s">
        <v>833</v>
      </c>
    </row>
    <row r="3992" spans="1:11" x14ac:dyDescent="0.2">
      <c r="A3992" t="s">
        <v>77</v>
      </c>
      <c r="B3992" t="s">
        <v>821</v>
      </c>
      <c r="C3992" t="s">
        <v>65</v>
      </c>
      <c r="D3992" t="s">
        <v>65</v>
      </c>
      <c r="E3992" t="s">
        <v>66</v>
      </c>
      <c r="F3992" t="s">
        <v>66</v>
      </c>
      <c r="G3992" t="s">
        <v>23</v>
      </c>
      <c r="H3992" s="10">
        <v>0</v>
      </c>
      <c r="I3992" t="s">
        <v>24</v>
      </c>
      <c r="K3992" t="s">
        <v>882</v>
      </c>
    </row>
    <row r="3993" spans="1:11" x14ac:dyDescent="0.2">
      <c r="A3993" t="s">
        <v>77</v>
      </c>
      <c r="B3993" t="s">
        <v>821</v>
      </c>
      <c r="C3993" t="s">
        <v>19</v>
      </c>
      <c r="D3993" t="s">
        <v>19</v>
      </c>
      <c r="F3993" t="s">
        <v>1848</v>
      </c>
      <c r="H3993" s="10">
        <v>11</v>
      </c>
      <c r="K3993" t="s">
        <v>888</v>
      </c>
    </row>
    <row r="3994" spans="1:11" x14ac:dyDescent="0.2">
      <c r="A3994" t="s">
        <v>77</v>
      </c>
      <c r="B3994" t="s">
        <v>821</v>
      </c>
      <c r="C3994" t="s">
        <v>21</v>
      </c>
      <c r="D3994" t="s">
        <v>21</v>
      </c>
      <c r="E3994" t="s">
        <v>22</v>
      </c>
      <c r="F3994" t="s">
        <v>22</v>
      </c>
      <c r="G3994" t="s">
        <v>23</v>
      </c>
      <c r="H3994" s="10">
        <v>0</v>
      </c>
      <c r="I3994" t="s">
        <v>24</v>
      </c>
      <c r="K3994" t="s">
        <v>874</v>
      </c>
    </row>
    <row r="3995" spans="1:11" x14ac:dyDescent="0.2">
      <c r="A3995" t="s">
        <v>78</v>
      </c>
      <c r="B3995" t="s">
        <v>821</v>
      </c>
      <c r="C3995" t="s">
        <v>18</v>
      </c>
      <c r="D3995" t="s">
        <v>18</v>
      </c>
      <c r="F3995" t="s">
        <v>1848</v>
      </c>
      <c r="H3995" s="10">
        <v>6</v>
      </c>
      <c r="K3995" t="s">
        <v>883</v>
      </c>
    </row>
    <row r="3996" spans="1:11" x14ac:dyDescent="0.2">
      <c r="A3996" t="s">
        <v>78</v>
      </c>
      <c r="B3996" t="s">
        <v>821</v>
      </c>
      <c r="C3996" t="s">
        <v>112</v>
      </c>
      <c r="D3996" t="s">
        <v>112</v>
      </c>
      <c r="E3996" t="s">
        <v>113</v>
      </c>
      <c r="F3996" t="s">
        <v>1851</v>
      </c>
      <c r="G3996" t="s">
        <v>23</v>
      </c>
      <c r="H3996" s="10">
        <v>11</v>
      </c>
      <c r="I3996" t="s">
        <v>114</v>
      </c>
      <c r="K3996" t="s">
        <v>889</v>
      </c>
    </row>
    <row r="3997" spans="1:11" x14ac:dyDescent="0.2">
      <c r="A3997" t="s">
        <v>78</v>
      </c>
      <c r="B3997" t="s">
        <v>821</v>
      </c>
      <c r="C3997" t="s">
        <v>79</v>
      </c>
      <c r="D3997" t="s">
        <v>79</v>
      </c>
      <c r="F3997" t="s">
        <v>1848</v>
      </c>
      <c r="H3997" s="10">
        <v>1</v>
      </c>
      <c r="K3997" t="s">
        <v>847</v>
      </c>
    </row>
    <row r="3998" spans="1:11" x14ac:dyDescent="0.2">
      <c r="A3998" t="s">
        <v>78</v>
      </c>
      <c r="B3998" t="s">
        <v>821</v>
      </c>
      <c r="C3998" t="s">
        <v>20</v>
      </c>
      <c r="D3998" t="s">
        <v>20</v>
      </c>
      <c r="F3998" t="s">
        <v>1848</v>
      </c>
      <c r="H3998" s="10">
        <v>1</v>
      </c>
      <c r="K3998" t="s">
        <v>890</v>
      </c>
    </row>
    <row r="3999" spans="1:11" x14ac:dyDescent="0.2">
      <c r="A3999" t="s">
        <v>78</v>
      </c>
      <c r="B3999" t="s">
        <v>821</v>
      </c>
      <c r="C3999" t="s">
        <v>25</v>
      </c>
      <c r="D3999" t="s">
        <v>25</v>
      </c>
      <c r="E3999" t="s">
        <v>22</v>
      </c>
      <c r="F3999" t="s">
        <v>22</v>
      </c>
      <c r="G3999" t="s">
        <v>23</v>
      </c>
      <c r="H3999" s="10">
        <v>0</v>
      </c>
      <c r="I3999" t="s">
        <v>24</v>
      </c>
    </row>
    <row r="4000" spans="1:11" x14ac:dyDescent="0.2">
      <c r="A4000" t="s">
        <v>78</v>
      </c>
      <c r="B4000" t="s">
        <v>821</v>
      </c>
      <c r="C4000" t="s">
        <v>159</v>
      </c>
      <c r="D4000" t="s">
        <v>159</v>
      </c>
      <c r="E4000" t="s">
        <v>119</v>
      </c>
      <c r="F4000" t="s">
        <v>1852</v>
      </c>
      <c r="G4000" t="s">
        <v>23</v>
      </c>
      <c r="H4000" s="10">
        <v>0</v>
      </c>
      <c r="I4000" t="s">
        <v>120</v>
      </c>
    </row>
    <row r="4001" spans="1:11" x14ac:dyDescent="0.2">
      <c r="A4001" t="s">
        <v>78</v>
      </c>
      <c r="B4001" t="s">
        <v>821</v>
      </c>
      <c r="C4001" t="s">
        <v>265</v>
      </c>
      <c r="D4001" t="s">
        <v>265</v>
      </c>
      <c r="E4001" t="s">
        <v>119</v>
      </c>
      <c r="F4001" t="s">
        <v>1852</v>
      </c>
      <c r="G4001" t="s">
        <v>23</v>
      </c>
      <c r="H4001" s="10">
        <v>0</v>
      </c>
      <c r="I4001" t="s">
        <v>120</v>
      </c>
    </row>
    <row r="4002" spans="1:11" x14ac:dyDescent="0.2">
      <c r="A4002" t="s">
        <v>78</v>
      </c>
      <c r="B4002" t="s">
        <v>821</v>
      </c>
      <c r="C4002" t="s">
        <v>121</v>
      </c>
      <c r="D4002" t="s">
        <v>121</v>
      </c>
      <c r="E4002" t="s">
        <v>113</v>
      </c>
      <c r="F4002" t="s">
        <v>1851</v>
      </c>
      <c r="G4002" t="s">
        <v>23</v>
      </c>
      <c r="H4002" s="10">
        <v>0</v>
      </c>
      <c r="I4002" t="s">
        <v>114</v>
      </c>
    </row>
    <row r="4003" spans="1:11" x14ac:dyDescent="0.2">
      <c r="A4003" t="s">
        <v>78</v>
      </c>
      <c r="B4003" t="s">
        <v>821</v>
      </c>
      <c r="C4003" t="s">
        <v>17</v>
      </c>
      <c r="D4003" t="s">
        <v>17</v>
      </c>
      <c r="F4003" t="s">
        <v>1847</v>
      </c>
      <c r="H4003" s="10">
        <v>0</v>
      </c>
    </row>
    <row r="4004" spans="1:11" x14ac:dyDescent="0.2">
      <c r="A4004" t="s">
        <v>78</v>
      </c>
      <c r="B4004" t="s">
        <v>821</v>
      </c>
      <c r="C4004" t="s">
        <v>46</v>
      </c>
      <c r="D4004" t="s">
        <v>46</v>
      </c>
      <c r="F4004" t="s">
        <v>1848</v>
      </c>
      <c r="H4004" s="10">
        <v>16</v>
      </c>
      <c r="K4004" t="s">
        <v>891</v>
      </c>
    </row>
    <row r="4005" spans="1:11" x14ac:dyDescent="0.2">
      <c r="A4005" t="s">
        <v>78</v>
      </c>
      <c r="B4005" t="s">
        <v>821</v>
      </c>
      <c r="C4005" t="s">
        <v>279</v>
      </c>
      <c r="D4005" t="s">
        <v>279</v>
      </c>
      <c r="E4005" t="s">
        <v>45</v>
      </c>
      <c r="F4005" t="s">
        <v>1849</v>
      </c>
      <c r="G4005" t="s">
        <v>23</v>
      </c>
      <c r="H4005" s="10">
        <v>0</v>
      </c>
      <c r="I4005" t="s">
        <v>24</v>
      </c>
    </row>
    <row r="4006" spans="1:11" x14ac:dyDescent="0.2">
      <c r="A4006" t="s">
        <v>78</v>
      </c>
      <c r="B4006" t="s">
        <v>821</v>
      </c>
      <c r="C4006" t="s">
        <v>380</v>
      </c>
      <c r="D4006" t="s">
        <v>380</v>
      </c>
      <c r="E4006" t="s">
        <v>59</v>
      </c>
      <c r="F4006" t="s">
        <v>59</v>
      </c>
      <c r="G4006" t="s">
        <v>23</v>
      </c>
      <c r="H4006" s="10">
        <v>0</v>
      </c>
      <c r="I4006" t="s">
        <v>24</v>
      </c>
    </row>
    <row r="4007" spans="1:11" x14ac:dyDescent="0.2">
      <c r="A4007" t="s">
        <v>78</v>
      </c>
      <c r="B4007" t="s">
        <v>821</v>
      </c>
      <c r="C4007" t="s">
        <v>40</v>
      </c>
      <c r="D4007" t="s">
        <v>40</v>
      </c>
      <c r="F4007" t="s">
        <v>1848</v>
      </c>
      <c r="H4007" s="10">
        <v>0</v>
      </c>
    </row>
    <row r="4008" spans="1:11" x14ac:dyDescent="0.2">
      <c r="A4008" t="s">
        <v>78</v>
      </c>
      <c r="B4008" t="s">
        <v>821</v>
      </c>
      <c r="C4008" t="s">
        <v>43</v>
      </c>
      <c r="D4008" t="s">
        <v>43</v>
      </c>
      <c r="E4008" t="s">
        <v>22</v>
      </c>
      <c r="F4008" t="s">
        <v>22</v>
      </c>
      <c r="G4008" t="s">
        <v>23</v>
      </c>
      <c r="H4008" s="10">
        <v>0</v>
      </c>
      <c r="I4008" t="s">
        <v>24</v>
      </c>
    </row>
    <row r="4009" spans="1:11" x14ac:dyDescent="0.2">
      <c r="A4009" t="s">
        <v>78</v>
      </c>
      <c r="B4009" t="s">
        <v>821</v>
      </c>
      <c r="C4009" t="s">
        <v>57</v>
      </c>
      <c r="D4009" t="s">
        <v>57</v>
      </c>
      <c r="E4009" t="s">
        <v>22</v>
      </c>
      <c r="F4009" t="s">
        <v>22</v>
      </c>
      <c r="G4009" t="s">
        <v>23</v>
      </c>
      <c r="H4009" s="10">
        <v>0</v>
      </c>
      <c r="I4009" t="s">
        <v>24</v>
      </c>
    </row>
    <row r="4010" spans="1:11" x14ac:dyDescent="0.2">
      <c r="A4010" t="s">
        <v>78</v>
      </c>
      <c r="B4010" t="s">
        <v>821</v>
      </c>
      <c r="C4010" t="s">
        <v>380</v>
      </c>
      <c r="D4010" t="s">
        <v>380</v>
      </c>
      <c r="E4010" t="s">
        <v>59</v>
      </c>
      <c r="F4010" t="s">
        <v>59</v>
      </c>
      <c r="G4010" t="s">
        <v>23</v>
      </c>
      <c r="H4010" s="10">
        <v>0</v>
      </c>
      <c r="I4010" t="s">
        <v>24</v>
      </c>
    </row>
    <row r="4011" spans="1:11" x14ac:dyDescent="0.2">
      <c r="A4011" t="s">
        <v>78</v>
      </c>
      <c r="B4011" t="s">
        <v>821</v>
      </c>
      <c r="C4011" t="s">
        <v>213</v>
      </c>
      <c r="D4011" t="s">
        <v>213</v>
      </c>
      <c r="E4011" t="s">
        <v>59</v>
      </c>
      <c r="F4011" t="s">
        <v>59</v>
      </c>
      <c r="G4011" t="s">
        <v>23</v>
      </c>
      <c r="H4011" s="10">
        <v>0</v>
      </c>
      <c r="I4011" t="s">
        <v>24</v>
      </c>
    </row>
    <row r="4012" spans="1:11" x14ac:dyDescent="0.2">
      <c r="A4012" t="s">
        <v>78</v>
      </c>
      <c r="B4012" t="s">
        <v>821</v>
      </c>
      <c r="C4012" t="s">
        <v>368</v>
      </c>
      <c r="D4012" t="s">
        <v>368</v>
      </c>
      <c r="E4012" t="s">
        <v>113</v>
      </c>
      <c r="F4012" t="s">
        <v>1851</v>
      </c>
      <c r="G4012" t="s">
        <v>23</v>
      </c>
      <c r="H4012" s="10">
        <v>0</v>
      </c>
      <c r="I4012" t="s">
        <v>114</v>
      </c>
      <c r="K4012" t="s">
        <v>833</v>
      </c>
    </row>
    <row r="4013" spans="1:11" x14ac:dyDescent="0.2">
      <c r="A4013" t="s">
        <v>78</v>
      </c>
      <c r="B4013" t="s">
        <v>821</v>
      </c>
      <c r="C4013" t="s">
        <v>65</v>
      </c>
      <c r="D4013" t="s">
        <v>65</v>
      </c>
      <c r="E4013" t="s">
        <v>66</v>
      </c>
      <c r="F4013" t="s">
        <v>66</v>
      </c>
      <c r="G4013" t="s">
        <v>23</v>
      </c>
      <c r="H4013" s="10">
        <v>0</v>
      </c>
      <c r="I4013" t="s">
        <v>24</v>
      </c>
      <c r="K4013" t="s">
        <v>882</v>
      </c>
    </row>
    <row r="4014" spans="1:11" x14ac:dyDescent="0.2">
      <c r="A4014" t="s">
        <v>78</v>
      </c>
      <c r="B4014" t="s">
        <v>821</v>
      </c>
      <c r="C4014" t="s">
        <v>19</v>
      </c>
      <c r="D4014" t="s">
        <v>19</v>
      </c>
      <c r="F4014" t="s">
        <v>1848</v>
      </c>
      <c r="H4014" s="10">
        <v>3</v>
      </c>
      <c r="K4014" t="s">
        <v>888</v>
      </c>
    </row>
    <row r="4015" spans="1:11" x14ac:dyDescent="0.2">
      <c r="A4015" t="s">
        <v>78</v>
      </c>
      <c r="B4015" t="s">
        <v>821</v>
      </c>
      <c r="C4015" t="s">
        <v>21</v>
      </c>
      <c r="D4015" t="s">
        <v>21</v>
      </c>
      <c r="E4015" t="s">
        <v>22</v>
      </c>
      <c r="F4015" t="s">
        <v>22</v>
      </c>
      <c r="G4015" t="s">
        <v>23</v>
      </c>
      <c r="H4015" s="10">
        <v>2</v>
      </c>
      <c r="I4015" t="s">
        <v>24</v>
      </c>
      <c r="K4015" t="s">
        <v>874</v>
      </c>
    </row>
    <row r="4016" spans="1:11" x14ac:dyDescent="0.2">
      <c r="A4016" t="s">
        <v>80</v>
      </c>
      <c r="B4016" t="s">
        <v>821</v>
      </c>
      <c r="C4016" t="s">
        <v>18</v>
      </c>
      <c r="D4016" t="s">
        <v>18</v>
      </c>
      <c r="F4016" t="s">
        <v>1848</v>
      </c>
      <c r="H4016" s="10">
        <v>6</v>
      </c>
      <c r="K4016" t="s">
        <v>883</v>
      </c>
    </row>
    <row r="4017" spans="1:11" x14ac:dyDescent="0.2">
      <c r="A4017" t="s">
        <v>80</v>
      </c>
      <c r="B4017" t="s">
        <v>821</v>
      </c>
      <c r="C4017" t="s">
        <v>112</v>
      </c>
      <c r="D4017" t="s">
        <v>112</v>
      </c>
      <c r="E4017" t="s">
        <v>113</v>
      </c>
      <c r="F4017" t="s">
        <v>1851</v>
      </c>
      <c r="G4017" t="s">
        <v>23</v>
      </c>
      <c r="H4017" s="10">
        <v>7</v>
      </c>
      <c r="I4017" t="s">
        <v>114</v>
      </c>
      <c r="K4017" t="s">
        <v>892</v>
      </c>
    </row>
    <row r="4018" spans="1:11" x14ac:dyDescent="0.2">
      <c r="A4018" t="s">
        <v>80</v>
      </c>
      <c r="B4018" t="s">
        <v>821</v>
      </c>
      <c r="C4018" t="s">
        <v>79</v>
      </c>
      <c r="D4018" t="s">
        <v>79</v>
      </c>
      <c r="F4018" t="s">
        <v>1848</v>
      </c>
      <c r="H4018" s="10">
        <v>0</v>
      </c>
      <c r="K4018" t="s">
        <v>847</v>
      </c>
    </row>
    <row r="4019" spans="1:11" x14ac:dyDescent="0.2">
      <c r="A4019" t="s">
        <v>80</v>
      </c>
      <c r="B4019" t="s">
        <v>821</v>
      </c>
      <c r="C4019" t="s">
        <v>20</v>
      </c>
      <c r="D4019" t="s">
        <v>20</v>
      </c>
      <c r="F4019" t="s">
        <v>1848</v>
      </c>
      <c r="H4019" s="10">
        <v>0</v>
      </c>
      <c r="K4019" t="s">
        <v>890</v>
      </c>
    </row>
    <row r="4020" spans="1:11" x14ac:dyDescent="0.2">
      <c r="A4020" t="s">
        <v>80</v>
      </c>
      <c r="B4020" t="s">
        <v>821</v>
      </c>
      <c r="C4020" t="s">
        <v>25</v>
      </c>
      <c r="D4020" t="s">
        <v>25</v>
      </c>
      <c r="E4020" t="s">
        <v>22</v>
      </c>
      <c r="F4020" t="s">
        <v>22</v>
      </c>
      <c r="G4020" t="s">
        <v>23</v>
      </c>
      <c r="H4020" s="10">
        <v>0</v>
      </c>
      <c r="I4020" t="s">
        <v>24</v>
      </c>
    </row>
    <row r="4021" spans="1:11" x14ac:dyDescent="0.2">
      <c r="A4021" t="s">
        <v>80</v>
      </c>
      <c r="B4021" t="s">
        <v>821</v>
      </c>
      <c r="C4021" t="s">
        <v>159</v>
      </c>
      <c r="D4021" t="s">
        <v>159</v>
      </c>
      <c r="E4021" t="s">
        <v>119</v>
      </c>
      <c r="F4021" t="s">
        <v>1852</v>
      </c>
      <c r="G4021" t="s">
        <v>23</v>
      </c>
      <c r="H4021" s="10">
        <v>0</v>
      </c>
      <c r="I4021" t="s">
        <v>120</v>
      </c>
    </row>
    <row r="4022" spans="1:11" x14ac:dyDescent="0.2">
      <c r="A4022" t="s">
        <v>80</v>
      </c>
      <c r="B4022" t="s">
        <v>821</v>
      </c>
      <c r="C4022" t="s">
        <v>265</v>
      </c>
      <c r="D4022" t="s">
        <v>265</v>
      </c>
      <c r="E4022" t="s">
        <v>119</v>
      </c>
      <c r="F4022" t="s">
        <v>1852</v>
      </c>
      <c r="G4022" t="s">
        <v>23</v>
      </c>
      <c r="H4022" s="10">
        <v>0</v>
      </c>
      <c r="I4022" t="s">
        <v>120</v>
      </c>
    </row>
    <row r="4023" spans="1:11" x14ac:dyDescent="0.2">
      <c r="A4023" t="s">
        <v>80</v>
      </c>
      <c r="B4023" t="s">
        <v>821</v>
      </c>
      <c r="C4023" t="s">
        <v>121</v>
      </c>
      <c r="D4023" t="s">
        <v>121</v>
      </c>
      <c r="E4023" t="s">
        <v>113</v>
      </c>
      <c r="F4023" t="s">
        <v>1851</v>
      </c>
      <c r="G4023" t="s">
        <v>23</v>
      </c>
      <c r="H4023" s="10">
        <v>0</v>
      </c>
      <c r="I4023" t="s">
        <v>114</v>
      </c>
    </row>
    <row r="4024" spans="1:11" x14ac:dyDescent="0.2">
      <c r="A4024" t="s">
        <v>80</v>
      </c>
      <c r="B4024" t="s">
        <v>821</v>
      </c>
      <c r="C4024" t="s">
        <v>17</v>
      </c>
      <c r="D4024" t="s">
        <v>17</v>
      </c>
      <c r="F4024" t="s">
        <v>1847</v>
      </c>
      <c r="H4024" s="10">
        <v>0</v>
      </c>
    </row>
    <row r="4025" spans="1:11" x14ac:dyDescent="0.2">
      <c r="A4025" t="s">
        <v>80</v>
      </c>
      <c r="B4025" t="s">
        <v>821</v>
      </c>
      <c r="C4025" t="s">
        <v>46</v>
      </c>
      <c r="D4025" t="s">
        <v>46</v>
      </c>
      <c r="F4025" t="s">
        <v>1848</v>
      </c>
      <c r="H4025" s="10">
        <v>7</v>
      </c>
      <c r="K4025" t="s">
        <v>893</v>
      </c>
    </row>
    <row r="4026" spans="1:11" x14ac:dyDescent="0.2">
      <c r="A4026" t="s">
        <v>80</v>
      </c>
      <c r="B4026" t="s">
        <v>821</v>
      </c>
      <c r="C4026" t="s">
        <v>279</v>
      </c>
      <c r="D4026" t="s">
        <v>279</v>
      </c>
      <c r="E4026" t="s">
        <v>45</v>
      </c>
      <c r="F4026" t="s">
        <v>1849</v>
      </c>
      <c r="G4026" t="s">
        <v>23</v>
      </c>
      <c r="H4026" s="10">
        <v>0</v>
      </c>
      <c r="I4026" t="s">
        <v>24</v>
      </c>
    </row>
    <row r="4027" spans="1:11" x14ac:dyDescent="0.2">
      <c r="A4027" t="s">
        <v>80</v>
      </c>
      <c r="B4027" t="s">
        <v>821</v>
      </c>
      <c r="C4027" t="s">
        <v>380</v>
      </c>
      <c r="D4027" t="s">
        <v>380</v>
      </c>
      <c r="E4027" t="s">
        <v>59</v>
      </c>
      <c r="F4027" t="s">
        <v>59</v>
      </c>
      <c r="G4027" t="s">
        <v>23</v>
      </c>
      <c r="H4027" s="10">
        <v>0</v>
      </c>
      <c r="I4027" t="s">
        <v>24</v>
      </c>
    </row>
    <row r="4028" spans="1:11" x14ac:dyDescent="0.2">
      <c r="A4028" t="s">
        <v>80</v>
      </c>
      <c r="B4028" t="s">
        <v>821</v>
      </c>
      <c r="C4028" t="s">
        <v>40</v>
      </c>
      <c r="D4028" t="s">
        <v>40</v>
      </c>
      <c r="F4028" t="s">
        <v>1848</v>
      </c>
      <c r="H4028" s="10">
        <v>0</v>
      </c>
    </row>
    <row r="4029" spans="1:11" x14ac:dyDescent="0.2">
      <c r="A4029" t="s">
        <v>80</v>
      </c>
      <c r="B4029" t="s">
        <v>821</v>
      </c>
      <c r="C4029" t="s">
        <v>43</v>
      </c>
      <c r="D4029" t="s">
        <v>43</v>
      </c>
      <c r="E4029" t="s">
        <v>22</v>
      </c>
      <c r="F4029" t="s">
        <v>22</v>
      </c>
      <c r="G4029" t="s">
        <v>23</v>
      </c>
      <c r="H4029" s="10">
        <v>1.5</v>
      </c>
      <c r="I4029" t="s">
        <v>24</v>
      </c>
      <c r="K4029" t="s">
        <v>894</v>
      </c>
    </row>
    <row r="4030" spans="1:11" x14ac:dyDescent="0.2">
      <c r="A4030" t="s">
        <v>80</v>
      </c>
      <c r="B4030" t="s">
        <v>821</v>
      </c>
      <c r="C4030" t="s">
        <v>57</v>
      </c>
      <c r="D4030" t="s">
        <v>57</v>
      </c>
      <c r="E4030" t="s">
        <v>22</v>
      </c>
      <c r="F4030" t="s">
        <v>22</v>
      </c>
      <c r="G4030" t="s">
        <v>23</v>
      </c>
      <c r="H4030" s="10">
        <v>0</v>
      </c>
      <c r="I4030" t="s">
        <v>24</v>
      </c>
    </row>
    <row r="4031" spans="1:11" x14ac:dyDescent="0.2">
      <c r="A4031" t="s">
        <v>80</v>
      </c>
      <c r="B4031" t="s">
        <v>821</v>
      </c>
      <c r="C4031" t="s">
        <v>380</v>
      </c>
      <c r="D4031" t="s">
        <v>380</v>
      </c>
      <c r="E4031" t="s">
        <v>59</v>
      </c>
      <c r="F4031" t="s">
        <v>59</v>
      </c>
      <c r="G4031" t="s">
        <v>23</v>
      </c>
      <c r="H4031" s="10">
        <v>0</v>
      </c>
      <c r="I4031" t="s">
        <v>24</v>
      </c>
    </row>
    <row r="4032" spans="1:11" x14ac:dyDescent="0.2">
      <c r="A4032" t="s">
        <v>80</v>
      </c>
      <c r="B4032" t="s">
        <v>821</v>
      </c>
      <c r="C4032" t="s">
        <v>213</v>
      </c>
      <c r="D4032" t="s">
        <v>213</v>
      </c>
      <c r="E4032" t="s">
        <v>59</v>
      </c>
      <c r="F4032" t="s">
        <v>59</v>
      </c>
      <c r="G4032" t="s">
        <v>23</v>
      </c>
      <c r="H4032" s="10">
        <v>0</v>
      </c>
      <c r="I4032" t="s">
        <v>24</v>
      </c>
    </row>
    <row r="4033" spans="1:11" x14ac:dyDescent="0.2">
      <c r="A4033" t="s">
        <v>80</v>
      </c>
      <c r="B4033" t="s">
        <v>821</v>
      </c>
      <c r="C4033" t="s">
        <v>368</v>
      </c>
      <c r="D4033" t="s">
        <v>368</v>
      </c>
      <c r="E4033" t="s">
        <v>113</v>
      </c>
      <c r="F4033" t="s">
        <v>1851</v>
      </c>
      <c r="G4033" t="s">
        <v>23</v>
      </c>
      <c r="H4033" s="10">
        <v>0</v>
      </c>
      <c r="I4033" t="s">
        <v>114</v>
      </c>
      <c r="K4033" t="s">
        <v>833</v>
      </c>
    </row>
    <row r="4034" spans="1:11" x14ac:dyDescent="0.2">
      <c r="A4034" t="s">
        <v>80</v>
      </c>
      <c r="B4034" t="s">
        <v>821</v>
      </c>
      <c r="C4034" t="s">
        <v>65</v>
      </c>
      <c r="D4034" t="s">
        <v>65</v>
      </c>
      <c r="E4034" t="s">
        <v>66</v>
      </c>
      <c r="F4034" t="s">
        <v>66</v>
      </c>
      <c r="G4034" t="s">
        <v>23</v>
      </c>
      <c r="H4034" s="10">
        <v>8</v>
      </c>
      <c r="I4034" t="s">
        <v>24</v>
      </c>
      <c r="K4034" t="s">
        <v>882</v>
      </c>
    </row>
    <row r="4035" spans="1:11" x14ac:dyDescent="0.2">
      <c r="A4035" t="s">
        <v>80</v>
      </c>
      <c r="B4035" t="s">
        <v>821</v>
      </c>
      <c r="C4035" t="s">
        <v>19</v>
      </c>
      <c r="D4035" t="s">
        <v>19</v>
      </c>
      <c r="F4035" t="s">
        <v>1848</v>
      </c>
      <c r="H4035" s="10">
        <v>5.5</v>
      </c>
      <c r="K4035" t="s">
        <v>895</v>
      </c>
    </row>
    <row r="4036" spans="1:11" x14ac:dyDescent="0.2">
      <c r="A4036" t="s">
        <v>80</v>
      </c>
      <c r="B4036" t="s">
        <v>821</v>
      </c>
      <c r="C4036" t="s">
        <v>21</v>
      </c>
      <c r="D4036" t="s">
        <v>21</v>
      </c>
      <c r="E4036" t="s">
        <v>22</v>
      </c>
      <c r="F4036" t="s">
        <v>22</v>
      </c>
      <c r="G4036" t="s">
        <v>23</v>
      </c>
      <c r="H4036" s="10">
        <v>3</v>
      </c>
      <c r="I4036" t="s">
        <v>24</v>
      </c>
      <c r="K4036" t="s">
        <v>874</v>
      </c>
    </row>
    <row r="4037" spans="1:11" x14ac:dyDescent="0.2">
      <c r="A4037" t="s">
        <v>81</v>
      </c>
      <c r="B4037" t="s">
        <v>821</v>
      </c>
      <c r="C4037" t="s">
        <v>18</v>
      </c>
      <c r="D4037" t="s">
        <v>18</v>
      </c>
      <c r="F4037" t="s">
        <v>1848</v>
      </c>
      <c r="H4037" s="10">
        <v>6</v>
      </c>
      <c r="K4037" t="s">
        <v>883</v>
      </c>
    </row>
    <row r="4038" spans="1:11" x14ac:dyDescent="0.2">
      <c r="A4038" t="s">
        <v>81</v>
      </c>
      <c r="B4038" t="s">
        <v>821</v>
      </c>
      <c r="C4038" t="s">
        <v>112</v>
      </c>
      <c r="D4038" t="s">
        <v>112</v>
      </c>
      <c r="E4038" t="s">
        <v>113</v>
      </c>
      <c r="F4038" t="s">
        <v>1851</v>
      </c>
      <c r="G4038" t="s">
        <v>23</v>
      </c>
      <c r="H4038" s="10">
        <v>12.5</v>
      </c>
      <c r="I4038" t="s">
        <v>114</v>
      </c>
      <c r="K4038" t="s">
        <v>896</v>
      </c>
    </row>
    <row r="4039" spans="1:11" x14ac:dyDescent="0.2">
      <c r="A4039" t="s">
        <v>81</v>
      </c>
      <c r="B4039" t="s">
        <v>821</v>
      </c>
      <c r="C4039" t="s">
        <v>79</v>
      </c>
      <c r="D4039" t="s">
        <v>79</v>
      </c>
      <c r="F4039" t="s">
        <v>1848</v>
      </c>
      <c r="H4039" s="10">
        <v>0</v>
      </c>
    </row>
    <row r="4040" spans="1:11" x14ac:dyDescent="0.2">
      <c r="A4040" t="s">
        <v>81</v>
      </c>
      <c r="B4040" t="s">
        <v>821</v>
      </c>
      <c r="C4040" t="s">
        <v>20</v>
      </c>
      <c r="D4040" t="s">
        <v>20</v>
      </c>
      <c r="F4040" t="s">
        <v>1848</v>
      </c>
      <c r="H4040" s="10">
        <v>2</v>
      </c>
      <c r="K4040" t="s">
        <v>897</v>
      </c>
    </row>
    <row r="4041" spans="1:11" x14ac:dyDescent="0.2">
      <c r="A4041" t="s">
        <v>81</v>
      </c>
      <c r="B4041" t="s">
        <v>821</v>
      </c>
      <c r="C4041" t="s">
        <v>25</v>
      </c>
      <c r="D4041" t="s">
        <v>25</v>
      </c>
      <c r="E4041" t="s">
        <v>22</v>
      </c>
      <c r="F4041" t="s">
        <v>22</v>
      </c>
      <c r="G4041" t="s">
        <v>23</v>
      </c>
      <c r="H4041" s="10">
        <v>1.75</v>
      </c>
      <c r="I4041" t="s">
        <v>24</v>
      </c>
      <c r="K4041" t="s">
        <v>898</v>
      </c>
    </row>
    <row r="4042" spans="1:11" x14ac:dyDescent="0.2">
      <c r="A4042" t="s">
        <v>81</v>
      </c>
      <c r="B4042" t="s">
        <v>821</v>
      </c>
      <c r="C4042" t="s">
        <v>159</v>
      </c>
      <c r="D4042" t="s">
        <v>159</v>
      </c>
      <c r="E4042" t="s">
        <v>119</v>
      </c>
      <c r="F4042" t="s">
        <v>1852</v>
      </c>
      <c r="G4042" t="s">
        <v>23</v>
      </c>
      <c r="H4042" s="10">
        <v>0</v>
      </c>
      <c r="I4042" t="s">
        <v>120</v>
      </c>
    </row>
    <row r="4043" spans="1:11" x14ac:dyDescent="0.2">
      <c r="A4043" t="s">
        <v>81</v>
      </c>
      <c r="B4043" t="s">
        <v>821</v>
      </c>
      <c r="C4043" t="s">
        <v>265</v>
      </c>
      <c r="D4043" t="s">
        <v>265</v>
      </c>
      <c r="E4043" t="s">
        <v>119</v>
      </c>
      <c r="F4043" t="s">
        <v>1852</v>
      </c>
      <c r="G4043" t="s">
        <v>23</v>
      </c>
      <c r="H4043" s="10">
        <v>0</v>
      </c>
      <c r="I4043" t="s">
        <v>120</v>
      </c>
    </row>
    <row r="4044" spans="1:11" x14ac:dyDescent="0.2">
      <c r="A4044" t="s">
        <v>81</v>
      </c>
      <c r="B4044" t="s">
        <v>821</v>
      </c>
      <c r="C4044" t="s">
        <v>121</v>
      </c>
      <c r="D4044" t="s">
        <v>121</v>
      </c>
      <c r="E4044" t="s">
        <v>113</v>
      </c>
      <c r="F4044" t="s">
        <v>1851</v>
      </c>
      <c r="G4044" t="s">
        <v>23</v>
      </c>
      <c r="H4044" s="10">
        <v>0</v>
      </c>
      <c r="I4044" t="s">
        <v>114</v>
      </c>
    </row>
    <row r="4045" spans="1:11" x14ac:dyDescent="0.2">
      <c r="A4045" t="s">
        <v>81</v>
      </c>
      <c r="B4045" t="s">
        <v>821</v>
      </c>
      <c r="C4045" t="s">
        <v>17</v>
      </c>
      <c r="D4045" t="s">
        <v>17</v>
      </c>
      <c r="F4045" t="s">
        <v>1847</v>
      </c>
      <c r="H4045" s="10">
        <v>8</v>
      </c>
      <c r="K4045" t="s">
        <v>659</v>
      </c>
    </row>
    <row r="4046" spans="1:11" x14ac:dyDescent="0.2">
      <c r="A4046" t="s">
        <v>81</v>
      </c>
      <c r="B4046" t="s">
        <v>821</v>
      </c>
      <c r="C4046" t="s">
        <v>46</v>
      </c>
      <c r="D4046" t="s">
        <v>46</v>
      </c>
      <c r="F4046" t="s">
        <v>1848</v>
      </c>
      <c r="H4046" s="10">
        <v>0</v>
      </c>
    </row>
    <row r="4047" spans="1:11" x14ac:dyDescent="0.2">
      <c r="A4047" t="s">
        <v>81</v>
      </c>
      <c r="B4047" t="s">
        <v>821</v>
      </c>
      <c r="C4047" t="s">
        <v>279</v>
      </c>
      <c r="D4047" t="s">
        <v>279</v>
      </c>
      <c r="E4047" t="s">
        <v>45</v>
      </c>
      <c r="F4047" t="s">
        <v>1849</v>
      </c>
      <c r="G4047" t="s">
        <v>23</v>
      </c>
      <c r="H4047" s="10">
        <v>1</v>
      </c>
      <c r="I4047" t="s">
        <v>24</v>
      </c>
      <c r="K4047" t="s">
        <v>899</v>
      </c>
    </row>
    <row r="4048" spans="1:11" x14ac:dyDescent="0.2">
      <c r="A4048" t="s">
        <v>81</v>
      </c>
      <c r="B4048" t="s">
        <v>821</v>
      </c>
      <c r="C4048" t="s">
        <v>380</v>
      </c>
      <c r="D4048" t="s">
        <v>380</v>
      </c>
      <c r="E4048" t="s">
        <v>59</v>
      </c>
      <c r="F4048" t="s">
        <v>59</v>
      </c>
      <c r="G4048" t="s">
        <v>23</v>
      </c>
      <c r="H4048" s="10">
        <v>0</v>
      </c>
      <c r="I4048" t="s">
        <v>24</v>
      </c>
    </row>
    <row r="4049" spans="1:11" x14ac:dyDescent="0.2">
      <c r="A4049" t="s">
        <v>81</v>
      </c>
      <c r="B4049" t="s">
        <v>821</v>
      </c>
      <c r="C4049" t="s">
        <v>40</v>
      </c>
      <c r="D4049" t="s">
        <v>40</v>
      </c>
      <c r="F4049" t="s">
        <v>1848</v>
      </c>
      <c r="H4049" s="10">
        <v>0</v>
      </c>
    </row>
    <row r="4050" spans="1:11" x14ac:dyDescent="0.2">
      <c r="A4050" t="s">
        <v>81</v>
      </c>
      <c r="B4050" t="s">
        <v>821</v>
      </c>
      <c r="C4050" t="s">
        <v>43</v>
      </c>
      <c r="D4050" t="s">
        <v>43</v>
      </c>
      <c r="E4050" t="s">
        <v>22</v>
      </c>
      <c r="F4050" t="s">
        <v>22</v>
      </c>
      <c r="G4050" t="s">
        <v>23</v>
      </c>
      <c r="H4050" s="10">
        <v>0</v>
      </c>
      <c r="I4050" t="s">
        <v>24</v>
      </c>
    </row>
    <row r="4051" spans="1:11" x14ac:dyDescent="0.2">
      <c r="A4051" t="s">
        <v>81</v>
      </c>
      <c r="B4051" t="s">
        <v>821</v>
      </c>
      <c r="C4051" t="s">
        <v>57</v>
      </c>
      <c r="D4051" t="s">
        <v>57</v>
      </c>
      <c r="E4051" t="s">
        <v>22</v>
      </c>
      <c r="F4051" t="s">
        <v>22</v>
      </c>
      <c r="G4051" t="s">
        <v>23</v>
      </c>
      <c r="H4051" s="10">
        <v>0</v>
      </c>
      <c r="I4051" t="s">
        <v>24</v>
      </c>
    </row>
    <row r="4052" spans="1:11" x14ac:dyDescent="0.2">
      <c r="A4052" t="s">
        <v>81</v>
      </c>
      <c r="B4052" t="s">
        <v>821</v>
      </c>
      <c r="C4052" t="s">
        <v>380</v>
      </c>
      <c r="D4052" t="s">
        <v>380</v>
      </c>
      <c r="E4052" t="s">
        <v>59</v>
      </c>
      <c r="F4052" t="s">
        <v>59</v>
      </c>
      <c r="G4052" t="s">
        <v>23</v>
      </c>
      <c r="H4052" s="10">
        <v>0</v>
      </c>
      <c r="I4052" t="s">
        <v>24</v>
      </c>
    </row>
    <row r="4053" spans="1:11" x14ac:dyDescent="0.2">
      <c r="A4053" t="s">
        <v>81</v>
      </c>
      <c r="B4053" t="s">
        <v>821</v>
      </c>
      <c r="C4053" t="s">
        <v>213</v>
      </c>
      <c r="D4053" t="s">
        <v>213</v>
      </c>
      <c r="E4053" t="s">
        <v>59</v>
      </c>
      <c r="F4053" t="s">
        <v>59</v>
      </c>
      <c r="G4053" t="s">
        <v>23</v>
      </c>
      <c r="H4053" s="10">
        <v>3</v>
      </c>
      <c r="I4053" t="s">
        <v>24</v>
      </c>
      <c r="K4053" t="s">
        <v>900</v>
      </c>
    </row>
    <row r="4054" spans="1:11" x14ac:dyDescent="0.2">
      <c r="A4054" t="s">
        <v>81</v>
      </c>
      <c r="B4054" t="s">
        <v>821</v>
      </c>
      <c r="C4054" t="s">
        <v>368</v>
      </c>
      <c r="D4054" t="s">
        <v>368</v>
      </c>
      <c r="E4054" t="s">
        <v>113</v>
      </c>
      <c r="F4054" t="s">
        <v>1851</v>
      </c>
      <c r="G4054" t="s">
        <v>23</v>
      </c>
      <c r="H4054" s="10">
        <v>0</v>
      </c>
      <c r="I4054" t="s">
        <v>114</v>
      </c>
      <c r="K4054" t="s">
        <v>833</v>
      </c>
    </row>
    <row r="4055" spans="1:11" x14ac:dyDescent="0.2">
      <c r="A4055" t="s">
        <v>81</v>
      </c>
      <c r="B4055" t="s">
        <v>821</v>
      </c>
      <c r="C4055" t="s">
        <v>65</v>
      </c>
      <c r="D4055" t="s">
        <v>65</v>
      </c>
      <c r="E4055" t="s">
        <v>66</v>
      </c>
      <c r="F4055" t="s">
        <v>66</v>
      </c>
      <c r="G4055" t="s">
        <v>23</v>
      </c>
      <c r="H4055" s="10">
        <v>0</v>
      </c>
      <c r="I4055" t="s">
        <v>24</v>
      </c>
      <c r="K4055" t="s">
        <v>882</v>
      </c>
    </row>
    <row r="4056" spans="1:11" x14ac:dyDescent="0.2">
      <c r="A4056" t="s">
        <v>81</v>
      </c>
      <c r="B4056" t="s">
        <v>821</v>
      </c>
      <c r="C4056" t="s">
        <v>19</v>
      </c>
      <c r="D4056" t="s">
        <v>19</v>
      </c>
      <c r="F4056" t="s">
        <v>1848</v>
      </c>
      <c r="H4056" s="10">
        <v>3</v>
      </c>
      <c r="K4056" t="s">
        <v>869</v>
      </c>
    </row>
    <row r="4057" spans="1:11" x14ac:dyDescent="0.2">
      <c r="A4057" t="s">
        <v>81</v>
      </c>
      <c r="B4057" t="s">
        <v>821</v>
      </c>
      <c r="C4057" t="s">
        <v>21</v>
      </c>
      <c r="D4057" t="s">
        <v>21</v>
      </c>
      <c r="E4057" t="s">
        <v>22</v>
      </c>
      <c r="F4057" t="s">
        <v>22</v>
      </c>
      <c r="G4057" t="s">
        <v>23</v>
      </c>
      <c r="H4057" s="10">
        <v>0</v>
      </c>
      <c r="I4057" t="s">
        <v>24</v>
      </c>
      <c r="K4057" t="s">
        <v>874</v>
      </c>
    </row>
    <row r="4058" spans="1:11" x14ac:dyDescent="0.2">
      <c r="A4058" t="s">
        <v>81</v>
      </c>
      <c r="B4058" t="s">
        <v>821</v>
      </c>
      <c r="C4058" t="s">
        <v>208</v>
      </c>
      <c r="D4058" t="s">
        <v>208</v>
      </c>
      <c r="E4058" t="s">
        <v>27</v>
      </c>
      <c r="F4058" t="s">
        <v>27</v>
      </c>
      <c r="G4058" t="s">
        <v>23</v>
      </c>
      <c r="H4058" s="10">
        <v>1.5</v>
      </c>
      <c r="I4058" t="s">
        <v>24</v>
      </c>
      <c r="K4058" t="s">
        <v>901</v>
      </c>
    </row>
    <row r="4059" spans="1:11" x14ac:dyDescent="0.2">
      <c r="A4059" t="s">
        <v>82</v>
      </c>
      <c r="B4059" t="s">
        <v>821</v>
      </c>
      <c r="C4059" t="s">
        <v>18</v>
      </c>
      <c r="D4059" t="s">
        <v>18</v>
      </c>
      <c r="F4059" t="s">
        <v>1848</v>
      </c>
      <c r="H4059" s="10">
        <v>6</v>
      </c>
      <c r="K4059" t="s">
        <v>883</v>
      </c>
    </row>
    <row r="4060" spans="1:11" x14ac:dyDescent="0.2">
      <c r="A4060" t="s">
        <v>82</v>
      </c>
      <c r="B4060" t="s">
        <v>821</v>
      </c>
      <c r="C4060" t="s">
        <v>112</v>
      </c>
      <c r="D4060" t="s">
        <v>112</v>
      </c>
      <c r="E4060" t="s">
        <v>113</v>
      </c>
      <c r="F4060" t="s">
        <v>1851</v>
      </c>
      <c r="G4060" t="s">
        <v>23</v>
      </c>
      <c r="H4060" s="10">
        <v>4</v>
      </c>
      <c r="I4060" t="s">
        <v>114</v>
      </c>
      <c r="K4060" t="s">
        <v>487</v>
      </c>
    </row>
    <row r="4061" spans="1:11" x14ac:dyDescent="0.2">
      <c r="A4061" t="s">
        <v>82</v>
      </c>
      <c r="B4061" t="s">
        <v>821</v>
      </c>
      <c r="C4061" t="s">
        <v>79</v>
      </c>
      <c r="D4061" t="s">
        <v>79</v>
      </c>
      <c r="F4061" t="s">
        <v>1848</v>
      </c>
      <c r="H4061" s="10">
        <v>0</v>
      </c>
    </row>
    <row r="4062" spans="1:11" x14ac:dyDescent="0.2">
      <c r="A4062" t="s">
        <v>82</v>
      </c>
      <c r="B4062" t="s">
        <v>821</v>
      </c>
      <c r="C4062" t="s">
        <v>20</v>
      </c>
      <c r="D4062" t="s">
        <v>20</v>
      </c>
      <c r="F4062" t="s">
        <v>1848</v>
      </c>
      <c r="H4062" s="10">
        <v>2.5</v>
      </c>
      <c r="K4062" t="s">
        <v>902</v>
      </c>
    </row>
    <row r="4063" spans="1:11" x14ac:dyDescent="0.2">
      <c r="A4063" t="s">
        <v>82</v>
      </c>
      <c r="B4063" t="s">
        <v>821</v>
      </c>
      <c r="C4063" t="s">
        <v>25</v>
      </c>
      <c r="D4063" t="s">
        <v>25</v>
      </c>
      <c r="E4063" t="s">
        <v>22</v>
      </c>
      <c r="F4063" t="s">
        <v>22</v>
      </c>
      <c r="G4063" t="s">
        <v>23</v>
      </c>
      <c r="H4063" s="10">
        <v>0</v>
      </c>
      <c r="I4063" t="s">
        <v>24</v>
      </c>
    </row>
    <row r="4064" spans="1:11" x14ac:dyDescent="0.2">
      <c r="A4064" t="s">
        <v>82</v>
      </c>
      <c r="B4064" t="s">
        <v>821</v>
      </c>
      <c r="C4064" t="s">
        <v>159</v>
      </c>
      <c r="D4064" t="s">
        <v>159</v>
      </c>
      <c r="E4064" t="s">
        <v>119</v>
      </c>
      <c r="F4064" t="s">
        <v>1852</v>
      </c>
      <c r="G4064" t="s">
        <v>23</v>
      </c>
      <c r="H4064" s="10">
        <v>0</v>
      </c>
      <c r="I4064" t="s">
        <v>120</v>
      </c>
    </row>
    <row r="4065" spans="1:11" x14ac:dyDescent="0.2">
      <c r="A4065" t="s">
        <v>82</v>
      </c>
      <c r="B4065" t="s">
        <v>821</v>
      </c>
      <c r="C4065" t="s">
        <v>265</v>
      </c>
      <c r="D4065" t="s">
        <v>265</v>
      </c>
      <c r="E4065" t="s">
        <v>119</v>
      </c>
      <c r="F4065" t="s">
        <v>1852</v>
      </c>
      <c r="G4065" t="s">
        <v>23</v>
      </c>
      <c r="H4065" s="10">
        <v>0</v>
      </c>
      <c r="I4065" t="s">
        <v>120</v>
      </c>
    </row>
    <row r="4066" spans="1:11" x14ac:dyDescent="0.2">
      <c r="A4066" t="s">
        <v>82</v>
      </c>
      <c r="B4066" t="s">
        <v>821</v>
      </c>
      <c r="C4066" t="s">
        <v>121</v>
      </c>
      <c r="D4066" t="s">
        <v>121</v>
      </c>
      <c r="E4066" t="s">
        <v>113</v>
      </c>
      <c r="F4066" t="s">
        <v>1851</v>
      </c>
      <c r="G4066" t="s">
        <v>23</v>
      </c>
      <c r="H4066" s="10">
        <v>0</v>
      </c>
      <c r="I4066" t="s">
        <v>114</v>
      </c>
    </row>
    <row r="4067" spans="1:11" x14ac:dyDescent="0.2">
      <c r="A4067" t="s">
        <v>82</v>
      </c>
      <c r="B4067" t="s">
        <v>821</v>
      </c>
      <c r="C4067" t="s">
        <v>17</v>
      </c>
      <c r="D4067" t="s">
        <v>17</v>
      </c>
      <c r="F4067" t="s">
        <v>1847</v>
      </c>
      <c r="H4067" s="10">
        <v>8</v>
      </c>
      <c r="K4067" t="s">
        <v>477</v>
      </c>
    </row>
    <row r="4068" spans="1:11" x14ac:dyDescent="0.2">
      <c r="A4068" t="s">
        <v>82</v>
      </c>
      <c r="B4068" t="s">
        <v>821</v>
      </c>
      <c r="C4068" t="s">
        <v>46</v>
      </c>
      <c r="D4068" t="s">
        <v>46</v>
      </c>
      <c r="F4068" t="s">
        <v>1848</v>
      </c>
      <c r="H4068" s="10">
        <v>0</v>
      </c>
    </row>
    <row r="4069" spans="1:11" x14ac:dyDescent="0.2">
      <c r="A4069" t="s">
        <v>82</v>
      </c>
      <c r="B4069" t="s">
        <v>821</v>
      </c>
      <c r="C4069" t="s">
        <v>279</v>
      </c>
      <c r="D4069" t="s">
        <v>279</v>
      </c>
      <c r="E4069" t="s">
        <v>45</v>
      </c>
      <c r="F4069" t="s">
        <v>1849</v>
      </c>
      <c r="G4069" t="s">
        <v>23</v>
      </c>
      <c r="H4069" s="10">
        <v>1.5</v>
      </c>
      <c r="I4069" t="s">
        <v>24</v>
      </c>
      <c r="K4069" t="s">
        <v>903</v>
      </c>
    </row>
    <row r="4070" spans="1:11" x14ac:dyDescent="0.2">
      <c r="A4070" t="s">
        <v>82</v>
      </c>
      <c r="B4070" t="s">
        <v>821</v>
      </c>
      <c r="C4070" t="s">
        <v>380</v>
      </c>
      <c r="D4070" t="s">
        <v>380</v>
      </c>
      <c r="E4070" t="s">
        <v>59</v>
      </c>
      <c r="F4070" t="s">
        <v>59</v>
      </c>
      <c r="G4070" t="s">
        <v>23</v>
      </c>
      <c r="H4070" s="10">
        <v>0</v>
      </c>
      <c r="I4070" t="s">
        <v>24</v>
      </c>
    </row>
    <row r="4071" spans="1:11" x14ac:dyDescent="0.2">
      <c r="A4071" t="s">
        <v>82</v>
      </c>
      <c r="B4071" t="s">
        <v>821</v>
      </c>
      <c r="C4071" t="s">
        <v>40</v>
      </c>
      <c r="D4071" t="s">
        <v>40</v>
      </c>
      <c r="F4071" t="s">
        <v>1848</v>
      </c>
      <c r="H4071" s="10">
        <v>0</v>
      </c>
    </row>
    <row r="4072" spans="1:11" x14ac:dyDescent="0.2">
      <c r="A4072" t="s">
        <v>82</v>
      </c>
      <c r="B4072" t="s">
        <v>821</v>
      </c>
      <c r="C4072" t="s">
        <v>43</v>
      </c>
      <c r="D4072" t="s">
        <v>43</v>
      </c>
      <c r="E4072" t="s">
        <v>22</v>
      </c>
      <c r="F4072" t="s">
        <v>22</v>
      </c>
      <c r="G4072" t="s">
        <v>23</v>
      </c>
      <c r="H4072" s="10">
        <v>2</v>
      </c>
      <c r="I4072" t="s">
        <v>24</v>
      </c>
      <c r="K4072" t="s">
        <v>904</v>
      </c>
    </row>
    <row r="4073" spans="1:11" x14ac:dyDescent="0.2">
      <c r="A4073" t="s">
        <v>82</v>
      </c>
      <c r="B4073" t="s">
        <v>821</v>
      </c>
      <c r="C4073" t="s">
        <v>57</v>
      </c>
      <c r="D4073" t="s">
        <v>57</v>
      </c>
      <c r="E4073" t="s">
        <v>22</v>
      </c>
      <c r="F4073" t="s">
        <v>22</v>
      </c>
      <c r="G4073" t="s">
        <v>23</v>
      </c>
      <c r="H4073" s="10">
        <v>0</v>
      </c>
      <c r="I4073" t="s">
        <v>24</v>
      </c>
    </row>
    <row r="4074" spans="1:11" x14ac:dyDescent="0.2">
      <c r="A4074" t="s">
        <v>82</v>
      </c>
      <c r="B4074" t="s">
        <v>821</v>
      </c>
      <c r="C4074" t="s">
        <v>380</v>
      </c>
      <c r="D4074" t="s">
        <v>380</v>
      </c>
      <c r="E4074" t="s">
        <v>59</v>
      </c>
      <c r="F4074" t="s">
        <v>59</v>
      </c>
      <c r="G4074" t="s">
        <v>23</v>
      </c>
      <c r="H4074" s="10">
        <v>0</v>
      </c>
      <c r="I4074" t="s">
        <v>24</v>
      </c>
    </row>
    <row r="4075" spans="1:11" x14ac:dyDescent="0.2">
      <c r="A4075" t="s">
        <v>82</v>
      </c>
      <c r="B4075" t="s">
        <v>821</v>
      </c>
      <c r="C4075" t="s">
        <v>213</v>
      </c>
      <c r="D4075" t="s">
        <v>213</v>
      </c>
      <c r="E4075" t="s">
        <v>59</v>
      </c>
      <c r="F4075" t="s">
        <v>59</v>
      </c>
      <c r="G4075" t="s">
        <v>23</v>
      </c>
      <c r="H4075" s="10">
        <v>0</v>
      </c>
      <c r="I4075" t="s">
        <v>24</v>
      </c>
    </row>
    <row r="4076" spans="1:11" x14ac:dyDescent="0.2">
      <c r="A4076" t="s">
        <v>82</v>
      </c>
      <c r="B4076" t="s">
        <v>821</v>
      </c>
      <c r="C4076" t="s">
        <v>368</v>
      </c>
      <c r="D4076" t="s">
        <v>368</v>
      </c>
      <c r="E4076" t="s">
        <v>113</v>
      </c>
      <c r="F4076" t="s">
        <v>1851</v>
      </c>
      <c r="G4076" t="s">
        <v>23</v>
      </c>
      <c r="H4076" s="10">
        <v>0</v>
      </c>
      <c r="I4076" t="s">
        <v>114</v>
      </c>
      <c r="K4076" t="s">
        <v>833</v>
      </c>
    </row>
    <row r="4077" spans="1:11" x14ac:dyDescent="0.2">
      <c r="A4077" t="s">
        <v>82</v>
      </c>
      <c r="B4077" t="s">
        <v>821</v>
      </c>
      <c r="C4077" t="s">
        <v>65</v>
      </c>
      <c r="D4077" t="s">
        <v>65</v>
      </c>
      <c r="E4077" t="s">
        <v>66</v>
      </c>
      <c r="F4077" t="s">
        <v>66</v>
      </c>
      <c r="G4077" t="s">
        <v>23</v>
      </c>
      <c r="H4077" s="10">
        <v>4</v>
      </c>
      <c r="I4077" t="s">
        <v>24</v>
      </c>
      <c r="K4077" t="s">
        <v>882</v>
      </c>
    </row>
    <row r="4078" spans="1:11" x14ac:dyDescent="0.2">
      <c r="A4078" t="s">
        <v>82</v>
      </c>
      <c r="B4078" t="s">
        <v>821</v>
      </c>
      <c r="C4078" t="s">
        <v>19</v>
      </c>
      <c r="D4078" t="s">
        <v>19</v>
      </c>
      <c r="F4078" t="s">
        <v>1848</v>
      </c>
      <c r="H4078" s="10">
        <v>10</v>
      </c>
      <c r="K4078" t="s">
        <v>905</v>
      </c>
    </row>
    <row r="4079" spans="1:11" x14ac:dyDescent="0.2">
      <c r="A4079" t="s">
        <v>82</v>
      </c>
      <c r="B4079" t="s">
        <v>821</v>
      </c>
      <c r="C4079" t="s">
        <v>21</v>
      </c>
      <c r="D4079" t="s">
        <v>21</v>
      </c>
      <c r="E4079" t="s">
        <v>22</v>
      </c>
      <c r="F4079" t="s">
        <v>22</v>
      </c>
      <c r="G4079" t="s">
        <v>23</v>
      </c>
      <c r="H4079" s="10">
        <v>1</v>
      </c>
      <c r="I4079" t="s">
        <v>24</v>
      </c>
      <c r="K4079" t="s">
        <v>906</v>
      </c>
    </row>
    <row r="4080" spans="1:11" x14ac:dyDescent="0.2">
      <c r="A4080" t="s">
        <v>82</v>
      </c>
      <c r="B4080" t="s">
        <v>821</v>
      </c>
      <c r="C4080" t="s">
        <v>208</v>
      </c>
      <c r="D4080" t="s">
        <v>208</v>
      </c>
      <c r="E4080" t="s">
        <v>27</v>
      </c>
      <c r="F4080" t="s">
        <v>27</v>
      </c>
      <c r="G4080" t="s">
        <v>23</v>
      </c>
      <c r="H4080" s="10">
        <v>0.25</v>
      </c>
      <c r="I4080" t="s">
        <v>24</v>
      </c>
      <c r="K4080" t="s">
        <v>901</v>
      </c>
    </row>
    <row r="4081" spans="1:11" x14ac:dyDescent="0.2">
      <c r="A4081" t="s">
        <v>83</v>
      </c>
      <c r="B4081" t="s">
        <v>821</v>
      </c>
      <c r="C4081" t="s">
        <v>18</v>
      </c>
      <c r="D4081" t="s">
        <v>18</v>
      </c>
      <c r="F4081" t="s">
        <v>1848</v>
      </c>
      <c r="H4081" s="10">
        <v>6</v>
      </c>
      <c r="K4081" t="s">
        <v>883</v>
      </c>
    </row>
    <row r="4082" spans="1:11" x14ac:dyDescent="0.2">
      <c r="A4082" t="s">
        <v>83</v>
      </c>
      <c r="B4082" t="s">
        <v>821</v>
      </c>
      <c r="C4082" t="s">
        <v>112</v>
      </c>
      <c r="D4082" t="s">
        <v>112</v>
      </c>
      <c r="E4082" t="s">
        <v>113</v>
      </c>
      <c r="F4082" t="s">
        <v>1851</v>
      </c>
      <c r="G4082" t="s">
        <v>23</v>
      </c>
      <c r="H4082" s="10">
        <v>16</v>
      </c>
      <c r="I4082" t="s">
        <v>114</v>
      </c>
      <c r="K4082" t="s">
        <v>487</v>
      </c>
    </row>
    <row r="4083" spans="1:11" x14ac:dyDescent="0.2">
      <c r="A4083" t="s">
        <v>83</v>
      </c>
      <c r="B4083" t="s">
        <v>821</v>
      </c>
      <c r="C4083" t="s">
        <v>79</v>
      </c>
      <c r="D4083" t="s">
        <v>79</v>
      </c>
      <c r="F4083" t="s">
        <v>1848</v>
      </c>
      <c r="H4083" s="10">
        <v>10</v>
      </c>
      <c r="K4083" t="s">
        <v>907</v>
      </c>
    </row>
    <row r="4084" spans="1:11" x14ac:dyDescent="0.2">
      <c r="A4084" t="s">
        <v>83</v>
      </c>
      <c r="B4084" t="s">
        <v>821</v>
      </c>
      <c r="C4084" t="s">
        <v>20</v>
      </c>
      <c r="D4084" t="s">
        <v>20</v>
      </c>
      <c r="F4084" t="s">
        <v>1848</v>
      </c>
      <c r="H4084" s="10">
        <v>3</v>
      </c>
      <c r="K4084" t="s">
        <v>908</v>
      </c>
    </row>
    <row r="4085" spans="1:11" x14ac:dyDescent="0.2">
      <c r="A4085" t="s">
        <v>83</v>
      </c>
      <c r="B4085" t="s">
        <v>821</v>
      </c>
      <c r="C4085" t="s">
        <v>25</v>
      </c>
      <c r="D4085" t="s">
        <v>25</v>
      </c>
      <c r="E4085" t="s">
        <v>22</v>
      </c>
      <c r="F4085" t="s">
        <v>22</v>
      </c>
      <c r="G4085" t="s">
        <v>23</v>
      </c>
      <c r="H4085" s="10">
        <v>0</v>
      </c>
      <c r="I4085" t="s">
        <v>24</v>
      </c>
    </row>
    <row r="4086" spans="1:11" x14ac:dyDescent="0.2">
      <c r="A4086" t="s">
        <v>83</v>
      </c>
      <c r="B4086" t="s">
        <v>821</v>
      </c>
      <c r="C4086" t="s">
        <v>159</v>
      </c>
      <c r="D4086" t="s">
        <v>159</v>
      </c>
      <c r="E4086" t="s">
        <v>119</v>
      </c>
      <c r="F4086" t="s">
        <v>1852</v>
      </c>
      <c r="G4086" t="s">
        <v>23</v>
      </c>
      <c r="H4086" s="10">
        <v>0</v>
      </c>
      <c r="I4086" t="s">
        <v>120</v>
      </c>
    </row>
    <row r="4087" spans="1:11" x14ac:dyDescent="0.2">
      <c r="A4087" t="s">
        <v>83</v>
      </c>
      <c r="B4087" t="s">
        <v>821</v>
      </c>
      <c r="C4087" t="s">
        <v>265</v>
      </c>
      <c r="D4087" t="s">
        <v>265</v>
      </c>
      <c r="E4087" t="s">
        <v>119</v>
      </c>
      <c r="F4087" t="s">
        <v>1852</v>
      </c>
      <c r="G4087" t="s">
        <v>23</v>
      </c>
      <c r="H4087" s="10">
        <v>0</v>
      </c>
      <c r="I4087" t="s">
        <v>120</v>
      </c>
    </row>
    <row r="4088" spans="1:11" x14ac:dyDescent="0.2">
      <c r="A4088" t="s">
        <v>83</v>
      </c>
      <c r="B4088" t="s">
        <v>821</v>
      </c>
      <c r="C4088" t="s">
        <v>121</v>
      </c>
      <c r="D4088" t="s">
        <v>121</v>
      </c>
      <c r="E4088" t="s">
        <v>113</v>
      </c>
      <c r="F4088" t="s">
        <v>1851</v>
      </c>
      <c r="G4088" t="s">
        <v>23</v>
      </c>
      <c r="H4088" s="10">
        <v>0</v>
      </c>
      <c r="I4088" t="s">
        <v>114</v>
      </c>
    </row>
    <row r="4089" spans="1:11" x14ac:dyDescent="0.2">
      <c r="A4089" t="s">
        <v>83</v>
      </c>
      <c r="B4089" t="s">
        <v>821</v>
      </c>
      <c r="C4089" t="s">
        <v>17</v>
      </c>
      <c r="D4089" t="s">
        <v>17</v>
      </c>
      <c r="F4089" t="s">
        <v>1847</v>
      </c>
      <c r="H4089" s="10">
        <v>0</v>
      </c>
    </row>
    <row r="4090" spans="1:11" x14ac:dyDescent="0.2">
      <c r="A4090" t="s">
        <v>83</v>
      </c>
      <c r="B4090" t="s">
        <v>821</v>
      </c>
      <c r="C4090" t="s">
        <v>46</v>
      </c>
      <c r="D4090" t="s">
        <v>46</v>
      </c>
      <c r="F4090" t="s">
        <v>1848</v>
      </c>
      <c r="H4090" s="10">
        <v>0</v>
      </c>
    </row>
    <row r="4091" spans="1:11" x14ac:dyDescent="0.2">
      <c r="A4091" t="s">
        <v>83</v>
      </c>
      <c r="B4091" t="s">
        <v>821</v>
      </c>
      <c r="C4091" t="s">
        <v>279</v>
      </c>
      <c r="D4091" t="s">
        <v>279</v>
      </c>
      <c r="E4091" t="s">
        <v>45</v>
      </c>
      <c r="F4091" t="s">
        <v>1849</v>
      </c>
      <c r="G4091" t="s">
        <v>23</v>
      </c>
      <c r="H4091" s="10">
        <v>0</v>
      </c>
      <c r="I4091" t="s">
        <v>24</v>
      </c>
    </row>
    <row r="4092" spans="1:11" x14ac:dyDescent="0.2">
      <c r="A4092" t="s">
        <v>83</v>
      </c>
      <c r="B4092" t="s">
        <v>821</v>
      </c>
      <c r="C4092" t="s">
        <v>380</v>
      </c>
      <c r="D4092" t="s">
        <v>380</v>
      </c>
      <c r="E4092" t="s">
        <v>59</v>
      </c>
      <c r="F4092" t="s">
        <v>59</v>
      </c>
      <c r="G4092" t="s">
        <v>23</v>
      </c>
      <c r="H4092" s="10">
        <v>0</v>
      </c>
      <c r="I4092" t="s">
        <v>24</v>
      </c>
    </row>
    <row r="4093" spans="1:11" x14ac:dyDescent="0.2">
      <c r="A4093" t="s">
        <v>83</v>
      </c>
      <c r="B4093" t="s">
        <v>821</v>
      </c>
      <c r="C4093" t="s">
        <v>40</v>
      </c>
      <c r="D4093" t="s">
        <v>40</v>
      </c>
      <c r="F4093" t="s">
        <v>1848</v>
      </c>
      <c r="H4093" s="10">
        <v>0</v>
      </c>
    </row>
    <row r="4094" spans="1:11" x14ac:dyDescent="0.2">
      <c r="A4094" t="s">
        <v>83</v>
      </c>
      <c r="B4094" t="s">
        <v>821</v>
      </c>
      <c r="C4094" t="s">
        <v>43</v>
      </c>
      <c r="D4094" t="s">
        <v>43</v>
      </c>
      <c r="E4094" t="s">
        <v>22</v>
      </c>
      <c r="F4094" t="s">
        <v>22</v>
      </c>
      <c r="G4094" t="s">
        <v>23</v>
      </c>
      <c r="H4094" s="10">
        <v>0</v>
      </c>
      <c r="I4094" t="s">
        <v>24</v>
      </c>
    </row>
    <row r="4095" spans="1:11" x14ac:dyDescent="0.2">
      <c r="A4095" t="s">
        <v>83</v>
      </c>
      <c r="B4095" t="s">
        <v>821</v>
      </c>
      <c r="C4095" t="s">
        <v>57</v>
      </c>
      <c r="D4095" t="s">
        <v>57</v>
      </c>
      <c r="E4095" t="s">
        <v>22</v>
      </c>
      <c r="F4095" t="s">
        <v>22</v>
      </c>
      <c r="G4095" t="s">
        <v>23</v>
      </c>
      <c r="H4095" s="10">
        <v>0</v>
      </c>
      <c r="I4095" t="s">
        <v>24</v>
      </c>
    </row>
    <row r="4096" spans="1:11" x14ac:dyDescent="0.2">
      <c r="A4096" t="s">
        <v>83</v>
      </c>
      <c r="B4096" t="s">
        <v>821</v>
      </c>
      <c r="C4096" t="s">
        <v>380</v>
      </c>
      <c r="D4096" t="s">
        <v>380</v>
      </c>
      <c r="E4096" t="s">
        <v>59</v>
      </c>
      <c r="F4096" t="s">
        <v>59</v>
      </c>
      <c r="G4096" t="s">
        <v>23</v>
      </c>
      <c r="H4096" s="10">
        <v>0</v>
      </c>
      <c r="I4096" t="s">
        <v>24</v>
      </c>
    </row>
    <row r="4097" spans="1:11" x14ac:dyDescent="0.2">
      <c r="A4097" t="s">
        <v>83</v>
      </c>
      <c r="B4097" t="s">
        <v>821</v>
      </c>
      <c r="C4097" t="s">
        <v>213</v>
      </c>
      <c r="D4097" t="s">
        <v>213</v>
      </c>
      <c r="E4097" t="s">
        <v>59</v>
      </c>
      <c r="F4097" t="s">
        <v>59</v>
      </c>
      <c r="G4097" t="s">
        <v>23</v>
      </c>
      <c r="H4097" s="10">
        <v>0</v>
      </c>
      <c r="I4097" t="s">
        <v>24</v>
      </c>
    </row>
    <row r="4098" spans="1:11" x14ac:dyDescent="0.2">
      <c r="A4098" t="s">
        <v>83</v>
      </c>
      <c r="B4098" t="s">
        <v>821</v>
      </c>
      <c r="C4098" t="s">
        <v>368</v>
      </c>
      <c r="D4098" t="s">
        <v>368</v>
      </c>
      <c r="E4098" t="s">
        <v>113</v>
      </c>
      <c r="F4098" t="s">
        <v>1851</v>
      </c>
      <c r="G4098" t="s">
        <v>23</v>
      </c>
      <c r="H4098" s="10">
        <v>0</v>
      </c>
      <c r="I4098" t="s">
        <v>114</v>
      </c>
      <c r="K4098" t="s">
        <v>833</v>
      </c>
    </row>
    <row r="4099" spans="1:11" x14ac:dyDescent="0.2">
      <c r="A4099" t="s">
        <v>83</v>
      </c>
      <c r="B4099" t="s">
        <v>821</v>
      </c>
      <c r="C4099" t="s">
        <v>65</v>
      </c>
      <c r="D4099" t="s">
        <v>65</v>
      </c>
      <c r="E4099" t="s">
        <v>66</v>
      </c>
      <c r="F4099" t="s">
        <v>66</v>
      </c>
      <c r="G4099" t="s">
        <v>23</v>
      </c>
      <c r="H4099" s="10">
        <v>2</v>
      </c>
      <c r="I4099" t="s">
        <v>24</v>
      </c>
      <c r="K4099" t="s">
        <v>882</v>
      </c>
    </row>
    <row r="4100" spans="1:11" x14ac:dyDescent="0.2">
      <c r="A4100" t="s">
        <v>83</v>
      </c>
      <c r="B4100" t="s">
        <v>821</v>
      </c>
      <c r="C4100" t="s">
        <v>19</v>
      </c>
      <c r="D4100" t="s">
        <v>19</v>
      </c>
      <c r="F4100" t="s">
        <v>1848</v>
      </c>
      <c r="H4100" s="10">
        <v>2</v>
      </c>
      <c r="K4100" t="s">
        <v>869</v>
      </c>
    </row>
    <row r="4101" spans="1:11" x14ac:dyDescent="0.2">
      <c r="A4101" t="s">
        <v>83</v>
      </c>
      <c r="B4101" t="s">
        <v>821</v>
      </c>
      <c r="C4101" t="s">
        <v>21</v>
      </c>
      <c r="D4101" t="s">
        <v>21</v>
      </c>
      <c r="E4101" t="s">
        <v>22</v>
      </c>
      <c r="F4101" t="s">
        <v>22</v>
      </c>
      <c r="G4101" t="s">
        <v>23</v>
      </c>
      <c r="H4101" s="10">
        <v>0</v>
      </c>
      <c r="I4101" t="s">
        <v>24</v>
      </c>
    </row>
    <row r="4102" spans="1:11" x14ac:dyDescent="0.2">
      <c r="A4102" t="s">
        <v>83</v>
      </c>
      <c r="B4102" t="s">
        <v>821</v>
      </c>
      <c r="C4102" t="s">
        <v>208</v>
      </c>
      <c r="D4102" t="s">
        <v>208</v>
      </c>
      <c r="E4102" t="s">
        <v>27</v>
      </c>
      <c r="F4102" t="s">
        <v>27</v>
      </c>
      <c r="G4102" t="s">
        <v>23</v>
      </c>
      <c r="H4102" s="10">
        <v>0.25</v>
      </c>
      <c r="I4102" t="s">
        <v>24</v>
      </c>
      <c r="K4102" t="s">
        <v>901</v>
      </c>
    </row>
    <row r="4103" spans="1:11" x14ac:dyDescent="0.2">
      <c r="A4103" t="s">
        <v>84</v>
      </c>
      <c r="B4103" t="s">
        <v>821</v>
      </c>
      <c r="C4103" t="s">
        <v>18</v>
      </c>
      <c r="D4103" t="s">
        <v>18</v>
      </c>
      <c r="F4103" t="s">
        <v>1848</v>
      </c>
      <c r="H4103" s="10">
        <v>6</v>
      </c>
      <c r="K4103" t="s">
        <v>883</v>
      </c>
    </row>
    <row r="4104" spans="1:11" x14ac:dyDescent="0.2">
      <c r="A4104" t="s">
        <v>84</v>
      </c>
      <c r="B4104" t="s">
        <v>821</v>
      </c>
      <c r="C4104" t="s">
        <v>112</v>
      </c>
      <c r="D4104" t="s">
        <v>112</v>
      </c>
      <c r="E4104" t="s">
        <v>113</v>
      </c>
      <c r="F4104" t="s">
        <v>1851</v>
      </c>
      <c r="G4104" t="s">
        <v>23</v>
      </c>
      <c r="H4104" s="10">
        <v>11</v>
      </c>
      <c r="I4104" t="s">
        <v>114</v>
      </c>
      <c r="K4104" t="s">
        <v>909</v>
      </c>
    </row>
    <row r="4105" spans="1:11" x14ac:dyDescent="0.2">
      <c r="A4105" t="s">
        <v>84</v>
      </c>
      <c r="B4105" t="s">
        <v>821</v>
      </c>
      <c r="C4105" t="s">
        <v>79</v>
      </c>
      <c r="D4105" t="s">
        <v>79</v>
      </c>
      <c r="F4105" t="s">
        <v>1848</v>
      </c>
      <c r="H4105" s="10">
        <v>0</v>
      </c>
    </row>
    <row r="4106" spans="1:11" x14ac:dyDescent="0.2">
      <c r="A4106" t="s">
        <v>84</v>
      </c>
      <c r="B4106" t="s">
        <v>821</v>
      </c>
      <c r="C4106" t="s">
        <v>20</v>
      </c>
      <c r="D4106" t="s">
        <v>20</v>
      </c>
      <c r="F4106" t="s">
        <v>1848</v>
      </c>
      <c r="H4106" s="10">
        <v>2.5</v>
      </c>
      <c r="K4106" t="s">
        <v>910</v>
      </c>
    </row>
    <row r="4107" spans="1:11" x14ac:dyDescent="0.2">
      <c r="A4107" t="s">
        <v>84</v>
      </c>
      <c r="B4107" t="s">
        <v>821</v>
      </c>
      <c r="C4107" t="s">
        <v>25</v>
      </c>
      <c r="D4107" t="s">
        <v>25</v>
      </c>
      <c r="E4107" t="s">
        <v>22</v>
      </c>
      <c r="F4107" t="s">
        <v>22</v>
      </c>
      <c r="G4107" t="s">
        <v>23</v>
      </c>
      <c r="H4107" s="10">
        <v>0</v>
      </c>
      <c r="I4107" t="s">
        <v>24</v>
      </c>
    </row>
    <row r="4108" spans="1:11" x14ac:dyDescent="0.2">
      <c r="A4108" t="s">
        <v>84</v>
      </c>
      <c r="B4108" t="s">
        <v>821</v>
      </c>
      <c r="C4108" t="s">
        <v>159</v>
      </c>
      <c r="D4108" t="s">
        <v>159</v>
      </c>
      <c r="E4108" t="s">
        <v>119</v>
      </c>
      <c r="F4108" t="s">
        <v>1852</v>
      </c>
      <c r="G4108" t="s">
        <v>23</v>
      </c>
      <c r="H4108" s="10">
        <v>0</v>
      </c>
      <c r="I4108" t="s">
        <v>120</v>
      </c>
    </row>
    <row r="4109" spans="1:11" x14ac:dyDescent="0.2">
      <c r="A4109" t="s">
        <v>84</v>
      </c>
      <c r="B4109" t="s">
        <v>821</v>
      </c>
      <c r="C4109" t="s">
        <v>265</v>
      </c>
      <c r="D4109" t="s">
        <v>265</v>
      </c>
      <c r="E4109" t="s">
        <v>119</v>
      </c>
      <c r="F4109" t="s">
        <v>1852</v>
      </c>
      <c r="G4109" t="s">
        <v>23</v>
      </c>
      <c r="H4109" s="10">
        <v>0</v>
      </c>
      <c r="I4109" t="s">
        <v>120</v>
      </c>
    </row>
    <row r="4110" spans="1:11" x14ac:dyDescent="0.2">
      <c r="A4110" t="s">
        <v>84</v>
      </c>
      <c r="B4110" t="s">
        <v>821</v>
      </c>
      <c r="C4110" t="s">
        <v>121</v>
      </c>
      <c r="D4110" t="s">
        <v>121</v>
      </c>
      <c r="E4110" t="s">
        <v>113</v>
      </c>
      <c r="F4110" t="s">
        <v>1851</v>
      </c>
      <c r="G4110" t="s">
        <v>23</v>
      </c>
      <c r="H4110" s="10">
        <v>6</v>
      </c>
      <c r="I4110" t="s">
        <v>114</v>
      </c>
      <c r="K4110" t="s">
        <v>911</v>
      </c>
    </row>
    <row r="4111" spans="1:11" x14ac:dyDescent="0.2">
      <c r="A4111" t="s">
        <v>84</v>
      </c>
      <c r="B4111" t="s">
        <v>821</v>
      </c>
      <c r="C4111" t="s">
        <v>17</v>
      </c>
      <c r="D4111" t="s">
        <v>17</v>
      </c>
      <c r="F4111" t="s">
        <v>1847</v>
      </c>
      <c r="H4111" s="10">
        <v>8</v>
      </c>
      <c r="K4111" t="s">
        <v>912</v>
      </c>
    </row>
    <row r="4112" spans="1:11" x14ac:dyDescent="0.2">
      <c r="A4112" t="s">
        <v>84</v>
      </c>
      <c r="B4112" t="s">
        <v>821</v>
      </c>
      <c r="C4112" t="s">
        <v>46</v>
      </c>
      <c r="D4112" t="s">
        <v>46</v>
      </c>
      <c r="F4112" t="s">
        <v>1848</v>
      </c>
      <c r="H4112" s="10">
        <v>0</v>
      </c>
    </row>
    <row r="4113" spans="1:11" x14ac:dyDescent="0.2">
      <c r="A4113" t="s">
        <v>84</v>
      </c>
      <c r="B4113" t="s">
        <v>821</v>
      </c>
      <c r="C4113" t="s">
        <v>279</v>
      </c>
      <c r="D4113" t="s">
        <v>279</v>
      </c>
      <c r="E4113" t="s">
        <v>45</v>
      </c>
      <c r="F4113" t="s">
        <v>1849</v>
      </c>
      <c r="G4113" t="s">
        <v>23</v>
      </c>
      <c r="H4113" s="10">
        <v>0</v>
      </c>
      <c r="I4113" t="s">
        <v>24</v>
      </c>
    </row>
    <row r="4114" spans="1:11" x14ac:dyDescent="0.2">
      <c r="A4114" t="s">
        <v>84</v>
      </c>
      <c r="B4114" t="s">
        <v>821</v>
      </c>
      <c r="C4114" t="s">
        <v>380</v>
      </c>
      <c r="D4114" t="s">
        <v>380</v>
      </c>
      <c r="E4114" t="s">
        <v>59</v>
      </c>
      <c r="F4114" t="s">
        <v>59</v>
      </c>
      <c r="G4114" t="s">
        <v>23</v>
      </c>
      <c r="H4114" s="10">
        <v>0</v>
      </c>
      <c r="I4114" t="s">
        <v>24</v>
      </c>
    </row>
    <row r="4115" spans="1:11" x14ac:dyDescent="0.2">
      <c r="A4115" t="s">
        <v>84</v>
      </c>
      <c r="B4115" t="s">
        <v>821</v>
      </c>
      <c r="C4115" t="s">
        <v>40</v>
      </c>
      <c r="D4115" t="s">
        <v>40</v>
      </c>
      <c r="F4115" t="s">
        <v>1848</v>
      </c>
      <c r="H4115" s="10">
        <v>0</v>
      </c>
    </row>
    <row r="4116" spans="1:11" x14ac:dyDescent="0.2">
      <c r="A4116" t="s">
        <v>84</v>
      </c>
      <c r="B4116" t="s">
        <v>821</v>
      </c>
      <c r="C4116" t="s">
        <v>43</v>
      </c>
      <c r="D4116" t="s">
        <v>43</v>
      </c>
      <c r="E4116" t="s">
        <v>22</v>
      </c>
      <c r="F4116" t="s">
        <v>22</v>
      </c>
      <c r="G4116" t="s">
        <v>23</v>
      </c>
      <c r="H4116" s="10">
        <v>0</v>
      </c>
      <c r="I4116" t="s">
        <v>24</v>
      </c>
    </row>
    <row r="4117" spans="1:11" x14ac:dyDescent="0.2">
      <c r="A4117" t="s">
        <v>84</v>
      </c>
      <c r="B4117" t="s">
        <v>821</v>
      </c>
      <c r="C4117" t="s">
        <v>57</v>
      </c>
      <c r="D4117" t="s">
        <v>57</v>
      </c>
      <c r="E4117" t="s">
        <v>22</v>
      </c>
      <c r="F4117" t="s">
        <v>22</v>
      </c>
      <c r="G4117" t="s">
        <v>23</v>
      </c>
      <c r="H4117" s="10">
        <v>0</v>
      </c>
      <c r="I4117" t="s">
        <v>24</v>
      </c>
    </row>
    <row r="4118" spans="1:11" x14ac:dyDescent="0.2">
      <c r="A4118" t="s">
        <v>84</v>
      </c>
      <c r="B4118" t="s">
        <v>821</v>
      </c>
      <c r="C4118" t="s">
        <v>380</v>
      </c>
      <c r="D4118" t="s">
        <v>380</v>
      </c>
      <c r="E4118" t="s">
        <v>59</v>
      </c>
      <c r="F4118" t="s">
        <v>59</v>
      </c>
      <c r="G4118" t="s">
        <v>23</v>
      </c>
      <c r="H4118" s="10">
        <v>0</v>
      </c>
      <c r="I4118" t="s">
        <v>24</v>
      </c>
    </row>
    <row r="4119" spans="1:11" x14ac:dyDescent="0.2">
      <c r="A4119" t="s">
        <v>84</v>
      </c>
      <c r="B4119" t="s">
        <v>821</v>
      </c>
      <c r="C4119" t="s">
        <v>213</v>
      </c>
      <c r="D4119" t="s">
        <v>213</v>
      </c>
      <c r="E4119" t="s">
        <v>59</v>
      </c>
      <c r="F4119" t="s">
        <v>59</v>
      </c>
      <c r="G4119" t="s">
        <v>23</v>
      </c>
      <c r="H4119" s="10">
        <v>0</v>
      </c>
      <c r="I4119" t="s">
        <v>24</v>
      </c>
    </row>
    <row r="4120" spans="1:11" x14ac:dyDescent="0.2">
      <c r="A4120" t="s">
        <v>84</v>
      </c>
      <c r="B4120" t="s">
        <v>821</v>
      </c>
      <c r="C4120" t="s">
        <v>368</v>
      </c>
      <c r="D4120" t="s">
        <v>368</v>
      </c>
      <c r="E4120" t="s">
        <v>113</v>
      </c>
      <c r="F4120" t="s">
        <v>1851</v>
      </c>
      <c r="G4120" t="s">
        <v>23</v>
      </c>
      <c r="H4120" s="10">
        <v>0</v>
      </c>
      <c r="I4120" t="s">
        <v>114</v>
      </c>
      <c r="K4120" t="s">
        <v>833</v>
      </c>
    </row>
    <row r="4121" spans="1:11" x14ac:dyDescent="0.2">
      <c r="A4121" t="s">
        <v>84</v>
      </c>
      <c r="B4121" t="s">
        <v>821</v>
      </c>
      <c r="C4121" t="s">
        <v>65</v>
      </c>
      <c r="D4121" t="s">
        <v>65</v>
      </c>
      <c r="E4121" t="s">
        <v>66</v>
      </c>
      <c r="F4121" t="s">
        <v>66</v>
      </c>
      <c r="G4121" t="s">
        <v>23</v>
      </c>
      <c r="H4121" s="10">
        <v>2</v>
      </c>
      <c r="I4121" t="s">
        <v>24</v>
      </c>
      <c r="K4121" t="s">
        <v>882</v>
      </c>
    </row>
    <row r="4122" spans="1:11" x14ac:dyDescent="0.2">
      <c r="A4122" t="s">
        <v>84</v>
      </c>
      <c r="B4122" t="s">
        <v>821</v>
      </c>
      <c r="C4122" t="s">
        <v>19</v>
      </c>
      <c r="D4122" t="s">
        <v>19</v>
      </c>
      <c r="F4122" t="s">
        <v>1848</v>
      </c>
      <c r="H4122" s="10">
        <v>3</v>
      </c>
      <c r="K4122" t="s">
        <v>869</v>
      </c>
    </row>
    <row r="4123" spans="1:11" x14ac:dyDescent="0.2">
      <c r="A4123" t="s">
        <v>84</v>
      </c>
      <c r="B4123" t="s">
        <v>821</v>
      </c>
      <c r="C4123" t="s">
        <v>21</v>
      </c>
      <c r="D4123" t="s">
        <v>21</v>
      </c>
      <c r="E4123" t="s">
        <v>22</v>
      </c>
      <c r="F4123" t="s">
        <v>22</v>
      </c>
      <c r="G4123" t="s">
        <v>23</v>
      </c>
      <c r="H4123" s="10">
        <v>0</v>
      </c>
      <c r="I4123" t="s">
        <v>24</v>
      </c>
    </row>
    <row r="4124" spans="1:11" x14ac:dyDescent="0.2">
      <c r="A4124" t="s">
        <v>84</v>
      </c>
      <c r="B4124" t="s">
        <v>821</v>
      </c>
      <c r="C4124" t="s">
        <v>208</v>
      </c>
      <c r="D4124" t="s">
        <v>208</v>
      </c>
      <c r="E4124" t="s">
        <v>27</v>
      </c>
      <c r="F4124" t="s">
        <v>27</v>
      </c>
      <c r="G4124" t="s">
        <v>23</v>
      </c>
      <c r="H4124" s="10">
        <v>0.25</v>
      </c>
      <c r="I4124" t="s">
        <v>24</v>
      </c>
      <c r="K4124" t="s">
        <v>901</v>
      </c>
    </row>
    <row r="4125" spans="1:11" x14ac:dyDescent="0.2">
      <c r="A4125" t="s">
        <v>85</v>
      </c>
      <c r="B4125" t="s">
        <v>821</v>
      </c>
      <c r="C4125" t="s">
        <v>18</v>
      </c>
      <c r="D4125" t="s">
        <v>18</v>
      </c>
      <c r="F4125" t="s">
        <v>1848</v>
      </c>
      <c r="H4125" s="10">
        <v>6</v>
      </c>
      <c r="K4125" t="s">
        <v>883</v>
      </c>
    </row>
    <row r="4126" spans="1:11" x14ac:dyDescent="0.2">
      <c r="A4126" t="s">
        <v>85</v>
      </c>
      <c r="B4126" t="s">
        <v>821</v>
      </c>
      <c r="C4126" t="s">
        <v>112</v>
      </c>
      <c r="D4126" t="s">
        <v>112</v>
      </c>
      <c r="E4126" t="s">
        <v>113</v>
      </c>
      <c r="F4126" t="s">
        <v>1851</v>
      </c>
      <c r="G4126" t="s">
        <v>23</v>
      </c>
      <c r="H4126" s="10">
        <v>23</v>
      </c>
      <c r="I4126" t="s">
        <v>114</v>
      </c>
      <c r="K4126" t="s">
        <v>487</v>
      </c>
    </row>
    <row r="4127" spans="1:11" x14ac:dyDescent="0.2">
      <c r="A4127" t="s">
        <v>85</v>
      </c>
      <c r="B4127" t="s">
        <v>821</v>
      </c>
      <c r="C4127" t="s">
        <v>79</v>
      </c>
      <c r="D4127" t="s">
        <v>79</v>
      </c>
      <c r="F4127" t="s">
        <v>1848</v>
      </c>
      <c r="H4127" s="10">
        <v>0</v>
      </c>
    </row>
    <row r="4128" spans="1:11" x14ac:dyDescent="0.2">
      <c r="A4128" t="s">
        <v>85</v>
      </c>
      <c r="B4128" t="s">
        <v>821</v>
      </c>
      <c r="C4128" t="s">
        <v>20</v>
      </c>
      <c r="D4128" t="s">
        <v>20</v>
      </c>
      <c r="F4128" t="s">
        <v>1848</v>
      </c>
      <c r="H4128" s="10">
        <v>0</v>
      </c>
    </row>
    <row r="4129" spans="1:11" x14ac:dyDescent="0.2">
      <c r="A4129" t="s">
        <v>85</v>
      </c>
      <c r="B4129" t="s">
        <v>821</v>
      </c>
      <c r="C4129" t="s">
        <v>25</v>
      </c>
      <c r="D4129" t="s">
        <v>25</v>
      </c>
      <c r="E4129" t="s">
        <v>22</v>
      </c>
      <c r="F4129" t="s">
        <v>22</v>
      </c>
      <c r="G4129" t="s">
        <v>23</v>
      </c>
      <c r="H4129" s="10">
        <v>1.5</v>
      </c>
      <c r="I4129" t="s">
        <v>24</v>
      </c>
    </row>
    <row r="4130" spans="1:11" x14ac:dyDescent="0.2">
      <c r="A4130" t="s">
        <v>85</v>
      </c>
      <c r="B4130" t="s">
        <v>821</v>
      </c>
      <c r="C4130" t="s">
        <v>159</v>
      </c>
      <c r="D4130" t="s">
        <v>159</v>
      </c>
      <c r="E4130" t="s">
        <v>119</v>
      </c>
      <c r="F4130" t="s">
        <v>1852</v>
      </c>
      <c r="G4130" t="s">
        <v>23</v>
      </c>
      <c r="H4130" s="10">
        <v>0</v>
      </c>
      <c r="I4130" t="s">
        <v>120</v>
      </c>
    </row>
    <row r="4131" spans="1:11" x14ac:dyDescent="0.2">
      <c r="A4131" t="s">
        <v>85</v>
      </c>
      <c r="B4131" t="s">
        <v>821</v>
      </c>
      <c r="C4131" t="s">
        <v>265</v>
      </c>
      <c r="D4131" t="s">
        <v>265</v>
      </c>
      <c r="E4131" t="s">
        <v>119</v>
      </c>
      <c r="F4131" t="s">
        <v>1852</v>
      </c>
      <c r="G4131" t="s">
        <v>23</v>
      </c>
      <c r="H4131" s="10">
        <v>0</v>
      </c>
      <c r="I4131" t="s">
        <v>120</v>
      </c>
    </row>
    <row r="4132" spans="1:11" x14ac:dyDescent="0.2">
      <c r="A4132" t="s">
        <v>85</v>
      </c>
      <c r="B4132" t="s">
        <v>821</v>
      </c>
      <c r="C4132" t="s">
        <v>121</v>
      </c>
      <c r="D4132" t="s">
        <v>121</v>
      </c>
      <c r="E4132" t="s">
        <v>113</v>
      </c>
      <c r="F4132" t="s">
        <v>1851</v>
      </c>
      <c r="G4132" t="s">
        <v>23</v>
      </c>
      <c r="H4132" s="10">
        <v>0</v>
      </c>
      <c r="I4132" t="s">
        <v>114</v>
      </c>
    </row>
    <row r="4133" spans="1:11" x14ac:dyDescent="0.2">
      <c r="A4133" t="s">
        <v>85</v>
      </c>
      <c r="B4133" t="s">
        <v>821</v>
      </c>
      <c r="C4133" t="s">
        <v>17</v>
      </c>
      <c r="D4133" t="s">
        <v>17</v>
      </c>
      <c r="F4133" t="s">
        <v>1847</v>
      </c>
      <c r="H4133" s="10">
        <v>0</v>
      </c>
    </row>
    <row r="4134" spans="1:11" x14ac:dyDescent="0.2">
      <c r="A4134" t="s">
        <v>85</v>
      </c>
      <c r="B4134" t="s">
        <v>821</v>
      </c>
      <c r="C4134" t="s">
        <v>46</v>
      </c>
      <c r="D4134" t="s">
        <v>46</v>
      </c>
      <c r="F4134" t="s">
        <v>1848</v>
      </c>
      <c r="H4134" s="10">
        <v>0</v>
      </c>
    </row>
    <row r="4135" spans="1:11" x14ac:dyDescent="0.2">
      <c r="A4135" t="s">
        <v>85</v>
      </c>
      <c r="B4135" t="s">
        <v>821</v>
      </c>
      <c r="C4135" t="s">
        <v>279</v>
      </c>
      <c r="D4135" t="s">
        <v>279</v>
      </c>
      <c r="E4135" t="s">
        <v>45</v>
      </c>
      <c r="F4135" t="s">
        <v>1849</v>
      </c>
      <c r="G4135" t="s">
        <v>23</v>
      </c>
      <c r="H4135" s="10">
        <v>0</v>
      </c>
      <c r="I4135" t="s">
        <v>24</v>
      </c>
    </row>
    <row r="4136" spans="1:11" x14ac:dyDescent="0.2">
      <c r="A4136" t="s">
        <v>85</v>
      </c>
      <c r="B4136" t="s">
        <v>821</v>
      </c>
      <c r="C4136" t="s">
        <v>380</v>
      </c>
      <c r="D4136" t="s">
        <v>380</v>
      </c>
      <c r="E4136" t="s">
        <v>59</v>
      </c>
      <c r="F4136" t="s">
        <v>59</v>
      </c>
      <c r="G4136" t="s">
        <v>23</v>
      </c>
      <c r="H4136" s="10">
        <v>0</v>
      </c>
      <c r="I4136" t="s">
        <v>24</v>
      </c>
    </row>
    <row r="4137" spans="1:11" x14ac:dyDescent="0.2">
      <c r="A4137" t="s">
        <v>85</v>
      </c>
      <c r="B4137" t="s">
        <v>821</v>
      </c>
      <c r="C4137" t="s">
        <v>40</v>
      </c>
      <c r="D4137" t="s">
        <v>40</v>
      </c>
      <c r="F4137" t="s">
        <v>1848</v>
      </c>
      <c r="H4137" s="10">
        <v>0</v>
      </c>
    </row>
    <row r="4138" spans="1:11" x14ac:dyDescent="0.2">
      <c r="A4138" t="s">
        <v>85</v>
      </c>
      <c r="B4138" t="s">
        <v>821</v>
      </c>
      <c r="C4138" t="s">
        <v>43</v>
      </c>
      <c r="D4138" t="s">
        <v>43</v>
      </c>
      <c r="E4138" t="s">
        <v>22</v>
      </c>
      <c r="F4138" t="s">
        <v>22</v>
      </c>
      <c r="G4138" t="s">
        <v>23</v>
      </c>
      <c r="H4138" s="10">
        <v>0</v>
      </c>
      <c r="I4138" t="s">
        <v>24</v>
      </c>
    </row>
    <row r="4139" spans="1:11" x14ac:dyDescent="0.2">
      <c r="A4139" t="s">
        <v>85</v>
      </c>
      <c r="B4139" t="s">
        <v>821</v>
      </c>
      <c r="C4139" t="s">
        <v>57</v>
      </c>
      <c r="D4139" t="s">
        <v>57</v>
      </c>
      <c r="E4139" t="s">
        <v>22</v>
      </c>
      <c r="F4139" t="s">
        <v>22</v>
      </c>
      <c r="G4139" t="s">
        <v>23</v>
      </c>
      <c r="H4139" s="10">
        <v>0</v>
      </c>
      <c r="I4139" t="s">
        <v>24</v>
      </c>
    </row>
    <row r="4140" spans="1:11" x14ac:dyDescent="0.2">
      <c r="A4140" t="s">
        <v>85</v>
      </c>
      <c r="B4140" t="s">
        <v>821</v>
      </c>
      <c r="C4140" t="s">
        <v>380</v>
      </c>
      <c r="D4140" t="s">
        <v>380</v>
      </c>
      <c r="E4140" t="s">
        <v>59</v>
      </c>
      <c r="F4140" t="s">
        <v>59</v>
      </c>
      <c r="G4140" t="s">
        <v>23</v>
      </c>
      <c r="H4140" s="10">
        <v>0</v>
      </c>
      <c r="I4140" t="s">
        <v>24</v>
      </c>
    </row>
    <row r="4141" spans="1:11" x14ac:dyDescent="0.2">
      <c r="A4141" t="s">
        <v>85</v>
      </c>
      <c r="B4141" t="s">
        <v>821</v>
      </c>
      <c r="C4141" t="s">
        <v>213</v>
      </c>
      <c r="D4141" t="s">
        <v>213</v>
      </c>
      <c r="E4141" t="s">
        <v>59</v>
      </c>
      <c r="F4141" t="s">
        <v>59</v>
      </c>
      <c r="G4141" t="s">
        <v>23</v>
      </c>
      <c r="H4141" s="10">
        <v>0</v>
      </c>
      <c r="I4141" t="s">
        <v>24</v>
      </c>
    </row>
    <row r="4142" spans="1:11" x14ac:dyDescent="0.2">
      <c r="A4142" t="s">
        <v>85</v>
      </c>
      <c r="B4142" t="s">
        <v>821</v>
      </c>
      <c r="C4142" t="s">
        <v>368</v>
      </c>
      <c r="D4142" t="s">
        <v>368</v>
      </c>
      <c r="E4142" t="s">
        <v>113</v>
      </c>
      <c r="F4142" t="s">
        <v>1851</v>
      </c>
      <c r="G4142" t="s">
        <v>23</v>
      </c>
      <c r="H4142" s="10">
        <v>2</v>
      </c>
      <c r="I4142" t="s">
        <v>114</v>
      </c>
      <c r="K4142" t="s">
        <v>833</v>
      </c>
    </row>
    <row r="4143" spans="1:11" x14ac:dyDescent="0.2">
      <c r="A4143" t="s">
        <v>85</v>
      </c>
      <c r="B4143" t="s">
        <v>821</v>
      </c>
      <c r="C4143" t="s">
        <v>65</v>
      </c>
      <c r="D4143" t="s">
        <v>65</v>
      </c>
      <c r="E4143" t="s">
        <v>66</v>
      </c>
      <c r="F4143" t="s">
        <v>66</v>
      </c>
      <c r="G4143" t="s">
        <v>23</v>
      </c>
      <c r="H4143" s="10">
        <v>4</v>
      </c>
      <c r="I4143" t="s">
        <v>24</v>
      </c>
      <c r="K4143" t="s">
        <v>882</v>
      </c>
    </row>
    <row r="4144" spans="1:11" x14ac:dyDescent="0.2">
      <c r="A4144" t="s">
        <v>85</v>
      </c>
      <c r="B4144" t="s">
        <v>821</v>
      </c>
      <c r="C4144" t="s">
        <v>19</v>
      </c>
      <c r="D4144" t="s">
        <v>19</v>
      </c>
      <c r="F4144" t="s">
        <v>1848</v>
      </c>
      <c r="H4144" s="10">
        <v>2</v>
      </c>
      <c r="K4144" t="s">
        <v>869</v>
      </c>
    </row>
    <row r="4145" spans="1:11" x14ac:dyDescent="0.2">
      <c r="A4145" t="s">
        <v>85</v>
      </c>
      <c r="B4145" t="s">
        <v>821</v>
      </c>
      <c r="C4145" t="s">
        <v>21</v>
      </c>
      <c r="D4145" t="s">
        <v>21</v>
      </c>
      <c r="E4145" t="s">
        <v>22</v>
      </c>
      <c r="F4145" t="s">
        <v>22</v>
      </c>
      <c r="G4145" t="s">
        <v>23</v>
      </c>
      <c r="H4145" s="10">
        <v>0</v>
      </c>
      <c r="I4145" t="s">
        <v>24</v>
      </c>
    </row>
    <row r="4146" spans="1:11" x14ac:dyDescent="0.2">
      <c r="A4146" t="s">
        <v>85</v>
      </c>
      <c r="B4146" t="s">
        <v>821</v>
      </c>
      <c r="C4146" t="s">
        <v>208</v>
      </c>
      <c r="D4146" t="s">
        <v>208</v>
      </c>
      <c r="E4146" t="s">
        <v>27</v>
      </c>
      <c r="F4146" t="s">
        <v>27</v>
      </c>
      <c r="G4146" t="s">
        <v>23</v>
      </c>
      <c r="H4146" s="10">
        <v>0.25</v>
      </c>
      <c r="I4146" t="s">
        <v>24</v>
      </c>
      <c r="K4146" t="s">
        <v>901</v>
      </c>
    </row>
    <row r="4147" spans="1:11" x14ac:dyDescent="0.2">
      <c r="A4147" t="s">
        <v>86</v>
      </c>
      <c r="B4147" t="s">
        <v>821</v>
      </c>
      <c r="C4147" t="s">
        <v>18</v>
      </c>
      <c r="D4147" t="s">
        <v>18</v>
      </c>
      <c r="F4147" t="s">
        <v>1848</v>
      </c>
      <c r="H4147" s="10">
        <v>6</v>
      </c>
      <c r="K4147" t="s">
        <v>883</v>
      </c>
    </row>
    <row r="4148" spans="1:11" x14ac:dyDescent="0.2">
      <c r="A4148" t="s">
        <v>86</v>
      </c>
      <c r="B4148" t="s">
        <v>821</v>
      </c>
      <c r="C4148" t="s">
        <v>112</v>
      </c>
      <c r="D4148" t="s">
        <v>112</v>
      </c>
      <c r="E4148" t="s">
        <v>113</v>
      </c>
      <c r="F4148" t="s">
        <v>1851</v>
      </c>
      <c r="G4148" t="s">
        <v>23</v>
      </c>
      <c r="H4148" s="10">
        <v>20</v>
      </c>
      <c r="I4148" t="s">
        <v>114</v>
      </c>
      <c r="K4148" t="s">
        <v>913</v>
      </c>
    </row>
    <row r="4149" spans="1:11" x14ac:dyDescent="0.2">
      <c r="A4149" t="s">
        <v>86</v>
      </c>
      <c r="B4149" t="s">
        <v>821</v>
      </c>
      <c r="C4149" t="s">
        <v>79</v>
      </c>
      <c r="D4149" t="s">
        <v>79</v>
      </c>
      <c r="F4149" t="s">
        <v>1848</v>
      </c>
      <c r="H4149" s="10">
        <v>0</v>
      </c>
    </row>
    <row r="4150" spans="1:11" x14ac:dyDescent="0.2">
      <c r="A4150" t="s">
        <v>86</v>
      </c>
      <c r="B4150" t="s">
        <v>821</v>
      </c>
      <c r="C4150" t="s">
        <v>20</v>
      </c>
      <c r="D4150" t="s">
        <v>20</v>
      </c>
      <c r="F4150" t="s">
        <v>1848</v>
      </c>
      <c r="H4150" s="10">
        <v>3.5</v>
      </c>
      <c r="K4150" t="s">
        <v>914</v>
      </c>
    </row>
    <row r="4151" spans="1:11" x14ac:dyDescent="0.2">
      <c r="A4151" t="s">
        <v>86</v>
      </c>
      <c r="B4151" t="s">
        <v>821</v>
      </c>
      <c r="C4151" t="s">
        <v>25</v>
      </c>
      <c r="D4151" t="s">
        <v>25</v>
      </c>
      <c r="E4151" t="s">
        <v>22</v>
      </c>
      <c r="F4151" t="s">
        <v>22</v>
      </c>
      <c r="G4151" t="s">
        <v>23</v>
      </c>
      <c r="H4151" s="10">
        <v>0</v>
      </c>
      <c r="I4151" t="s">
        <v>24</v>
      </c>
    </row>
    <row r="4152" spans="1:11" x14ac:dyDescent="0.2">
      <c r="A4152" t="s">
        <v>86</v>
      </c>
      <c r="B4152" t="s">
        <v>821</v>
      </c>
      <c r="C4152" t="s">
        <v>159</v>
      </c>
      <c r="D4152" t="s">
        <v>159</v>
      </c>
      <c r="E4152" t="s">
        <v>119</v>
      </c>
      <c r="F4152" t="s">
        <v>1852</v>
      </c>
      <c r="G4152" t="s">
        <v>23</v>
      </c>
      <c r="H4152" s="10">
        <v>0</v>
      </c>
      <c r="I4152" t="s">
        <v>120</v>
      </c>
    </row>
    <row r="4153" spans="1:11" x14ac:dyDescent="0.2">
      <c r="A4153" t="s">
        <v>86</v>
      </c>
      <c r="B4153" t="s">
        <v>821</v>
      </c>
      <c r="C4153" t="s">
        <v>265</v>
      </c>
      <c r="D4153" t="s">
        <v>265</v>
      </c>
      <c r="E4153" t="s">
        <v>119</v>
      </c>
      <c r="F4153" t="s">
        <v>1852</v>
      </c>
      <c r="G4153" t="s">
        <v>23</v>
      </c>
      <c r="H4153" s="10">
        <v>0</v>
      </c>
      <c r="I4153" t="s">
        <v>120</v>
      </c>
    </row>
    <row r="4154" spans="1:11" x14ac:dyDescent="0.2">
      <c r="A4154" t="s">
        <v>86</v>
      </c>
      <c r="B4154" t="s">
        <v>821</v>
      </c>
      <c r="C4154" t="s">
        <v>121</v>
      </c>
      <c r="D4154" t="s">
        <v>121</v>
      </c>
      <c r="E4154" t="s">
        <v>113</v>
      </c>
      <c r="F4154" t="s">
        <v>1851</v>
      </c>
      <c r="G4154" t="s">
        <v>23</v>
      </c>
      <c r="H4154" s="10">
        <v>0</v>
      </c>
      <c r="I4154" t="s">
        <v>114</v>
      </c>
    </row>
    <row r="4155" spans="1:11" x14ac:dyDescent="0.2">
      <c r="A4155" t="s">
        <v>86</v>
      </c>
      <c r="B4155" t="s">
        <v>821</v>
      </c>
      <c r="C4155" t="s">
        <v>17</v>
      </c>
      <c r="D4155" t="s">
        <v>17</v>
      </c>
      <c r="F4155" t="s">
        <v>1847</v>
      </c>
      <c r="H4155" s="10">
        <v>0</v>
      </c>
    </row>
    <row r="4156" spans="1:11" x14ac:dyDescent="0.2">
      <c r="A4156" t="s">
        <v>86</v>
      </c>
      <c r="B4156" t="s">
        <v>821</v>
      </c>
      <c r="C4156" t="s">
        <v>46</v>
      </c>
      <c r="D4156" t="s">
        <v>46</v>
      </c>
      <c r="F4156" t="s">
        <v>1848</v>
      </c>
      <c r="H4156" s="10">
        <v>0</v>
      </c>
    </row>
    <row r="4157" spans="1:11" x14ac:dyDescent="0.2">
      <c r="A4157" t="s">
        <v>86</v>
      </c>
      <c r="B4157" t="s">
        <v>821</v>
      </c>
      <c r="C4157" t="s">
        <v>279</v>
      </c>
      <c r="D4157" t="s">
        <v>279</v>
      </c>
      <c r="E4157" t="s">
        <v>45</v>
      </c>
      <c r="F4157" t="s">
        <v>1849</v>
      </c>
      <c r="G4157" t="s">
        <v>23</v>
      </c>
      <c r="H4157" s="10">
        <v>0</v>
      </c>
      <c r="I4157" t="s">
        <v>24</v>
      </c>
    </row>
    <row r="4158" spans="1:11" x14ac:dyDescent="0.2">
      <c r="A4158" t="s">
        <v>86</v>
      </c>
      <c r="B4158" t="s">
        <v>821</v>
      </c>
      <c r="C4158" t="s">
        <v>380</v>
      </c>
      <c r="D4158" t="s">
        <v>380</v>
      </c>
      <c r="E4158" t="s">
        <v>59</v>
      </c>
      <c r="F4158" t="s">
        <v>59</v>
      </c>
      <c r="G4158" t="s">
        <v>23</v>
      </c>
      <c r="H4158" s="10">
        <v>0</v>
      </c>
      <c r="I4158" t="s">
        <v>24</v>
      </c>
    </row>
    <row r="4159" spans="1:11" x14ac:dyDescent="0.2">
      <c r="A4159" t="s">
        <v>86</v>
      </c>
      <c r="B4159" t="s">
        <v>821</v>
      </c>
      <c r="C4159" t="s">
        <v>40</v>
      </c>
      <c r="D4159" t="s">
        <v>40</v>
      </c>
      <c r="F4159" t="s">
        <v>1848</v>
      </c>
      <c r="H4159" s="10">
        <v>0</v>
      </c>
    </row>
    <row r="4160" spans="1:11" x14ac:dyDescent="0.2">
      <c r="A4160" t="s">
        <v>86</v>
      </c>
      <c r="B4160" t="s">
        <v>821</v>
      </c>
      <c r="C4160" t="s">
        <v>43</v>
      </c>
      <c r="D4160" t="s">
        <v>43</v>
      </c>
      <c r="E4160" t="s">
        <v>22</v>
      </c>
      <c r="F4160" t="s">
        <v>22</v>
      </c>
      <c r="G4160" t="s">
        <v>23</v>
      </c>
      <c r="H4160" s="10">
        <v>0</v>
      </c>
      <c r="I4160" t="s">
        <v>24</v>
      </c>
    </row>
    <row r="4161" spans="1:11" x14ac:dyDescent="0.2">
      <c r="A4161" t="s">
        <v>86</v>
      </c>
      <c r="B4161" t="s">
        <v>821</v>
      </c>
      <c r="C4161" t="s">
        <v>57</v>
      </c>
      <c r="D4161" t="s">
        <v>57</v>
      </c>
      <c r="E4161" t="s">
        <v>22</v>
      </c>
      <c r="F4161" t="s">
        <v>22</v>
      </c>
      <c r="G4161" t="s">
        <v>23</v>
      </c>
      <c r="H4161" s="10">
        <v>0</v>
      </c>
      <c r="I4161" t="s">
        <v>24</v>
      </c>
    </row>
    <row r="4162" spans="1:11" x14ac:dyDescent="0.2">
      <c r="A4162" t="s">
        <v>86</v>
      </c>
      <c r="B4162" t="s">
        <v>821</v>
      </c>
      <c r="C4162" t="s">
        <v>380</v>
      </c>
      <c r="D4162" t="s">
        <v>380</v>
      </c>
      <c r="E4162" t="s">
        <v>59</v>
      </c>
      <c r="F4162" t="s">
        <v>59</v>
      </c>
      <c r="G4162" t="s">
        <v>23</v>
      </c>
      <c r="H4162" s="10">
        <v>0</v>
      </c>
      <c r="I4162" t="s">
        <v>24</v>
      </c>
    </row>
    <row r="4163" spans="1:11" x14ac:dyDescent="0.2">
      <c r="A4163" t="s">
        <v>86</v>
      </c>
      <c r="B4163" t="s">
        <v>821</v>
      </c>
      <c r="C4163" t="s">
        <v>213</v>
      </c>
      <c r="D4163" t="s">
        <v>213</v>
      </c>
      <c r="E4163" t="s">
        <v>59</v>
      </c>
      <c r="F4163" t="s">
        <v>59</v>
      </c>
      <c r="G4163" t="s">
        <v>23</v>
      </c>
      <c r="H4163" s="10">
        <v>0</v>
      </c>
      <c r="I4163" t="s">
        <v>24</v>
      </c>
    </row>
    <row r="4164" spans="1:11" x14ac:dyDescent="0.2">
      <c r="A4164" t="s">
        <v>86</v>
      </c>
      <c r="B4164" t="s">
        <v>821</v>
      </c>
      <c r="C4164" t="s">
        <v>368</v>
      </c>
      <c r="D4164" t="s">
        <v>368</v>
      </c>
      <c r="E4164" t="s">
        <v>113</v>
      </c>
      <c r="F4164" t="s">
        <v>1851</v>
      </c>
      <c r="G4164" t="s">
        <v>23</v>
      </c>
      <c r="H4164" s="10">
        <v>0</v>
      </c>
      <c r="I4164" t="s">
        <v>114</v>
      </c>
      <c r="K4164" t="s">
        <v>833</v>
      </c>
    </row>
    <row r="4165" spans="1:11" x14ac:dyDescent="0.2">
      <c r="A4165" t="s">
        <v>86</v>
      </c>
      <c r="B4165" t="s">
        <v>821</v>
      </c>
      <c r="C4165" t="s">
        <v>65</v>
      </c>
      <c r="D4165" t="s">
        <v>65</v>
      </c>
      <c r="E4165" t="s">
        <v>66</v>
      </c>
      <c r="F4165" t="s">
        <v>66</v>
      </c>
      <c r="G4165" t="s">
        <v>23</v>
      </c>
      <c r="H4165" s="10">
        <v>2.5</v>
      </c>
      <c r="I4165" t="s">
        <v>24</v>
      </c>
      <c r="K4165" t="s">
        <v>882</v>
      </c>
    </row>
    <row r="4166" spans="1:11" x14ac:dyDescent="0.2">
      <c r="A4166" t="s">
        <v>86</v>
      </c>
      <c r="B4166" t="s">
        <v>821</v>
      </c>
      <c r="C4166" t="s">
        <v>19</v>
      </c>
      <c r="D4166" t="s">
        <v>19</v>
      </c>
      <c r="F4166" t="s">
        <v>1848</v>
      </c>
      <c r="H4166" s="10">
        <v>4</v>
      </c>
      <c r="K4166" t="s">
        <v>869</v>
      </c>
    </row>
    <row r="4167" spans="1:11" x14ac:dyDescent="0.2">
      <c r="A4167" t="s">
        <v>86</v>
      </c>
      <c r="B4167" t="s">
        <v>821</v>
      </c>
      <c r="C4167" t="s">
        <v>21</v>
      </c>
      <c r="D4167" t="s">
        <v>21</v>
      </c>
      <c r="E4167" t="s">
        <v>22</v>
      </c>
      <c r="F4167" t="s">
        <v>22</v>
      </c>
      <c r="G4167" t="s">
        <v>23</v>
      </c>
      <c r="H4167" s="10">
        <v>2.5</v>
      </c>
      <c r="I4167" t="s">
        <v>24</v>
      </c>
    </row>
    <row r="4168" spans="1:11" x14ac:dyDescent="0.2">
      <c r="A4168" t="s">
        <v>86</v>
      </c>
      <c r="B4168" t="s">
        <v>821</v>
      </c>
      <c r="C4168" t="s">
        <v>208</v>
      </c>
      <c r="D4168" t="s">
        <v>208</v>
      </c>
      <c r="E4168" t="s">
        <v>27</v>
      </c>
      <c r="F4168" t="s">
        <v>27</v>
      </c>
      <c r="G4168" t="s">
        <v>23</v>
      </c>
      <c r="H4168" s="10">
        <v>0.25</v>
      </c>
      <c r="I4168" t="s">
        <v>24</v>
      </c>
      <c r="K4168" t="s">
        <v>901</v>
      </c>
    </row>
    <row r="4169" spans="1:11" x14ac:dyDescent="0.2">
      <c r="A4169" t="s">
        <v>87</v>
      </c>
      <c r="B4169" t="s">
        <v>821</v>
      </c>
      <c r="C4169" t="s">
        <v>18</v>
      </c>
      <c r="D4169" t="s">
        <v>18</v>
      </c>
      <c r="F4169" t="s">
        <v>1848</v>
      </c>
      <c r="H4169" s="10">
        <v>6</v>
      </c>
      <c r="K4169" t="s">
        <v>883</v>
      </c>
    </row>
    <row r="4170" spans="1:11" x14ac:dyDescent="0.2">
      <c r="A4170" t="s">
        <v>87</v>
      </c>
      <c r="B4170" t="s">
        <v>821</v>
      </c>
      <c r="C4170" t="s">
        <v>112</v>
      </c>
      <c r="D4170" t="s">
        <v>112</v>
      </c>
      <c r="E4170" t="s">
        <v>113</v>
      </c>
      <c r="F4170" t="s">
        <v>1851</v>
      </c>
      <c r="G4170" t="s">
        <v>23</v>
      </c>
      <c r="H4170" s="10">
        <v>18</v>
      </c>
      <c r="I4170" t="s">
        <v>114</v>
      </c>
      <c r="K4170" t="s">
        <v>915</v>
      </c>
    </row>
    <row r="4171" spans="1:11" x14ac:dyDescent="0.2">
      <c r="A4171" t="s">
        <v>87</v>
      </c>
      <c r="B4171" t="s">
        <v>821</v>
      </c>
      <c r="C4171" t="s">
        <v>79</v>
      </c>
      <c r="D4171" t="s">
        <v>79</v>
      </c>
      <c r="F4171" t="s">
        <v>1848</v>
      </c>
      <c r="H4171" s="10">
        <v>0</v>
      </c>
    </row>
    <row r="4172" spans="1:11" x14ac:dyDescent="0.2">
      <c r="A4172" t="s">
        <v>87</v>
      </c>
      <c r="B4172" t="s">
        <v>821</v>
      </c>
      <c r="C4172" t="s">
        <v>20</v>
      </c>
      <c r="D4172" t="s">
        <v>20</v>
      </c>
      <c r="F4172" t="s">
        <v>1848</v>
      </c>
      <c r="H4172" s="10">
        <v>2</v>
      </c>
      <c r="K4172" t="s">
        <v>916</v>
      </c>
    </row>
    <row r="4173" spans="1:11" x14ac:dyDescent="0.2">
      <c r="A4173" t="s">
        <v>87</v>
      </c>
      <c r="B4173" t="s">
        <v>821</v>
      </c>
      <c r="C4173" t="s">
        <v>25</v>
      </c>
      <c r="D4173" t="s">
        <v>25</v>
      </c>
      <c r="E4173" t="s">
        <v>22</v>
      </c>
      <c r="F4173" t="s">
        <v>22</v>
      </c>
      <c r="G4173" t="s">
        <v>23</v>
      </c>
      <c r="H4173" s="10">
        <v>4</v>
      </c>
      <c r="I4173" t="s">
        <v>24</v>
      </c>
      <c r="K4173" t="s">
        <v>917</v>
      </c>
    </row>
    <row r="4174" spans="1:11" x14ac:dyDescent="0.2">
      <c r="A4174" t="s">
        <v>87</v>
      </c>
      <c r="B4174" t="s">
        <v>821</v>
      </c>
      <c r="C4174" t="s">
        <v>159</v>
      </c>
      <c r="D4174" t="s">
        <v>159</v>
      </c>
      <c r="E4174" t="s">
        <v>119</v>
      </c>
      <c r="F4174" t="s">
        <v>1852</v>
      </c>
      <c r="G4174" t="s">
        <v>23</v>
      </c>
      <c r="H4174" s="10">
        <v>0</v>
      </c>
      <c r="I4174" t="s">
        <v>120</v>
      </c>
    </row>
    <row r="4175" spans="1:11" x14ac:dyDescent="0.2">
      <c r="A4175" t="s">
        <v>87</v>
      </c>
      <c r="B4175" t="s">
        <v>821</v>
      </c>
      <c r="C4175" t="s">
        <v>265</v>
      </c>
      <c r="D4175" t="s">
        <v>265</v>
      </c>
      <c r="E4175" t="s">
        <v>119</v>
      </c>
      <c r="F4175" t="s">
        <v>1852</v>
      </c>
      <c r="G4175" t="s">
        <v>23</v>
      </c>
      <c r="H4175" s="10">
        <v>0</v>
      </c>
      <c r="I4175" t="s">
        <v>120</v>
      </c>
    </row>
    <row r="4176" spans="1:11" x14ac:dyDescent="0.2">
      <c r="A4176" t="s">
        <v>87</v>
      </c>
      <c r="B4176" t="s">
        <v>821</v>
      </c>
      <c r="C4176" t="s">
        <v>121</v>
      </c>
      <c r="D4176" t="s">
        <v>121</v>
      </c>
      <c r="E4176" t="s">
        <v>113</v>
      </c>
      <c r="F4176" t="s">
        <v>1851</v>
      </c>
      <c r="G4176" t="s">
        <v>23</v>
      </c>
      <c r="H4176" s="10">
        <v>0</v>
      </c>
      <c r="I4176" t="s">
        <v>114</v>
      </c>
    </row>
    <row r="4177" spans="1:11" x14ac:dyDescent="0.2">
      <c r="A4177" t="s">
        <v>87</v>
      </c>
      <c r="B4177" t="s">
        <v>821</v>
      </c>
      <c r="C4177" t="s">
        <v>17</v>
      </c>
      <c r="D4177" t="s">
        <v>17</v>
      </c>
      <c r="F4177" t="s">
        <v>1847</v>
      </c>
      <c r="H4177" s="10">
        <v>0</v>
      </c>
    </row>
    <row r="4178" spans="1:11" x14ac:dyDescent="0.2">
      <c r="A4178" t="s">
        <v>87</v>
      </c>
      <c r="B4178" t="s">
        <v>821</v>
      </c>
      <c r="C4178" t="s">
        <v>46</v>
      </c>
      <c r="D4178" t="s">
        <v>46</v>
      </c>
      <c r="F4178" t="s">
        <v>1848</v>
      </c>
      <c r="H4178" s="10">
        <v>0</v>
      </c>
    </row>
    <row r="4179" spans="1:11" x14ac:dyDescent="0.2">
      <c r="A4179" t="s">
        <v>87</v>
      </c>
      <c r="B4179" t="s">
        <v>821</v>
      </c>
      <c r="C4179" t="s">
        <v>279</v>
      </c>
      <c r="D4179" t="s">
        <v>279</v>
      </c>
      <c r="E4179" t="s">
        <v>45</v>
      </c>
      <c r="F4179" t="s">
        <v>1849</v>
      </c>
      <c r="G4179" t="s">
        <v>23</v>
      </c>
      <c r="H4179" s="10">
        <v>0</v>
      </c>
      <c r="I4179" t="s">
        <v>24</v>
      </c>
    </row>
    <row r="4180" spans="1:11" x14ac:dyDescent="0.2">
      <c r="A4180" t="s">
        <v>87</v>
      </c>
      <c r="B4180" t="s">
        <v>821</v>
      </c>
      <c r="C4180" t="s">
        <v>380</v>
      </c>
      <c r="D4180" t="s">
        <v>380</v>
      </c>
      <c r="E4180" t="s">
        <v>59</v>
      </c>
      <c r="F4180" t="s">
        <v>59</v>
      </c>
      <c r="G4180" t="s">
        <v>23</v>
      </c>
      <c r="H4180" s="10">
        <v>0</v>
      </c>
      <c r="I4180" t="s">
        <v>24</v>
      </c>
    </row>
    <row r="4181" spans="1:11" x14ac:dyDescent="0.2">
      <c r="A4181" t="s">
        <v>87</v>
      </c>
      <c r="B4181" t="s">
        <v>821</v>
      </c>
      <c r="C4181" t="s">
        <v>40</v>
      </c>
      <c r="D4181" t="s">
        <v>40</v>
      </c>
      <c r="F4181" t="s">
        <v>1848</v>
      </c>
      <c r="H4181" s="10">
        <v>2</v>
      </c>
    </row>
    <row r="4182" spans="1:11" x14ac:dyDescent="0.2">
      <c r="A4182" t="s">
        <v>87</v>
      </c>
      <c r="B4182" t="s">
        <v>821</v>
      </c>
      <c r="C4182" t="s">
        <v>43</v>
      </c>
      <c r="D4182" t="s">
        <v>43</v>
      </c>
      <c r="E4182" t="s">
        <v>22</v>
      </c>
      <c r="F4182" t="s">
        <v>22</v>
      </c>
      <c r="G4182" t="s">
        <v>23</v>
      </c>
      <c r="H4182" s="10">
        <v>0</v>
      </c>
      <c r="I4182" t="s">
        <v>24</v>
      </c>
    </row>
    <row r="4183" spans="1:11" x14ac:dyDescent="0.2">
      <c r="A4183" t="s">
        <v>87</v>
      </c>
      <c r="B4183" t="s">
        <v>821</v>
      </c>
      <c r="C4183" t="s">
        <v>57</v>
      </c>
      <c r="D4183" t="s">
        <v>57</v>
      </c>
      <c r="E4183" t="s">
        <v>22</v>
      </c>
      <c r="F4183" t="s">
        <v>22</v>
      </c>
      <c r="G4183" t="s">
        <v>23</v>
      </c>
      <c r="H4183" s="10">
        <v>0</v>
      </c>
      <c r="I4183" t="s">
        <v>24</v>
      </c>
    </row>
    <row r="4184" spans="1:11" x14ac:dyDescent="0.2">
      <c r="A4184" t="s">
        <v>87</v>
      </c>
      <c r="B4184" t="s">
        <v>821</v>
      </c>
      <c r="C4184" t="s">
        <v>380</v>
      </c>
      <c r="D4184" t="s">
        <v>380</v>
      </c>
      <c r="E4184" t="s">
        <v>59</v>
      </c>
      <c r="F4184" t="s">
        <v>59</v>
      </c>
      <c r="G4184" t="s">
        <v>23</v>
      </c>
      <c r="H4184" s="10">
        <v>0</v>
      </c>
      <c r="I4184" t="s">
        <v>24</v>
      </c>
    </row>
    <row r="4185" spans="1:11" x14ac:dyDescent="0.2">
      <c r="A4185" t="s">
        <v>87</v>
      </c>
      <c r="B4185" t="s">
        <v>821</v>
      </c>
      <c r="C4185" t="s">
        <v>213</v>
      </c>
      <c r="D4185" t="s">
        <v>213</v>
      </c>
      <c r="E4185" t="s">
        <v>59</v>
      </c>
      <c r="F4185" t="s">
        <v>59</v>
      </c>
      <c r="G4185" t="s">
        <v>23</v>
      </c>
      <c r="H4185" s="10">
        <v>0</v>
      </c>
      <c r="I4185" t="s">
        <v>24</v>
      </c>
    </row>
    <row r="4186" spans="1:11" x14ac:dyDescent="0.2">
      <c r="A4186" t="s">
        <v>87</v>
      </c>
      <c r="B4186" t="s">
        <v>821</v>
      </c>
      <c r="C4186" t="s">
        <v>368</v>
      </c>
      <c r="D4186" t="s">
        <v>368</v>
      </c>
      <c r="E4186" t="s">
        <v>113</v>
      </c>
      <c r="F4186" t="s">
        <v>1851</v>
      </c>
      <c r="G4186" t="s">
        <v>23</v>
      </c>
      <c r="H4186" s="10">
        <v>0</v>
      </c>
      <c r="I4186" t="s">
        <v>114</v>
      </c>
      <c r="K4186" t="s">
        <v>833</v>
      </c>
    </row>
    <row r="4187" spans="1:11" x14ac:dyDescent="0.2">
      <c r="A4187" t="s">
        <v>87</v>
      </c>
      <c r="B4187" t="s">
        <v>821</v>
      </c>
      <c r="C4187" t="s">
        <v>65</v>
      </c>
      <c r="D4187" t="s">
        <v>65</v>
      </c>
      <c r="E4187" t="s">
        <v>66</v>
      </c>
      <c r="F4187" t="s">
        <v>66</v>
      </c>
      <c r="G4187" t="s">
        <v>23</v>
      </c>
      <c r="H4187" s="10">
        <v>2</v>
      </c>
      <c r="I4187" t="s">
        <v>24</v>
      </c>
      <c r="K4187" t="s">
        <v>882</v>
      </c>
    </row>
    <row r="4188" spans="1:11" x14ac:dyDescent="0.2">
      <c r="A4188" t="s">
        <v>87</v>
      </c>
      <c r="B4188" t="s">
        <v>821</v>
      </c>
      <c r="C4188" t="s">
        <v>19</v>
      </c>
      <c r="D4188" t="s">
        <v>19</v>
      </c>
      <c r="F4188" t="s">
        <v>1848</v>
      </c>
      <c r="H4188" s="10">
        <v>3</v>
      </c>
      <c r="K4188" t="s">
        <v>869</v>
      </c>
    </row>
    <row r="4189" spans="1:11" x14ac:dyDescent="0.2">
      <c r="A4189" t="s">
        <v>87</v>
      </c>
      <c r="B4189" t="s">
        <v>821</v>
      </c>
      <c r="C4189" t="s">
        <v>21</v>
      </c>
      <c r="D4189" t="s">
        <v>21</v>
      </c>
      <c r="E4189" t="s">
        <v>22</v>
      </c>
      <c r="F4189" t="s">
        <v>22</v>
      </c>
      <c r="G4189" t="s">
        <v>23</v>
      </c>
      <c r="H4189" s="10">
        <v>0</v>
      </c>
      <c r="I4189" t="s">
        <v>24</v>
      </c>
    </row>
    <row r="4190" spans="1:11" x14ac:dyDescent="0.2">
      <c r="A4190" t="s">
        <v>87</v>
      </c>
      <c r="B4190" t="s">
        <v>821</v>
      </c>
      <c r="C4190" t="s">
        <v>208</v>
      </c>
      <c r="D4190" t="s">
        <v>208</v>
      </c>
      <c r="E4190" t="s">
        <v>27</v>
      </c>
      <c r="F4190" t="s">
        <v>27</v>
      </c>
      <c r="G4190" t="s">
        <v>23</v>
      </c>
      <c r="H4190" s="10">
        <v>1</v>
      </c>
      <c r="I4190" t="s">
        <v>24</v>
      </c>
      <c r="K4190" t="s">
        <v>901</v>
      </c>
    </row>
    <row r="4191" spans="1:11" x14ac:dyDescent="0.2">
      <c r="A4191" t="s">
        <v>88</v>
      </c>
      <c r="B4191" t="s">
        <v>821</v>
      </c>
      <c r="C4191" t="s">
        <v>18</v>
      </c>
      <c r="D4191" t="s">
        <v>18</v>
      </c>
      <c r="F4191" t="s">
        <v>1848</v>
      </c>
      <c r="H4191" s="10">
        <v>6</v>
      </c>
      <c r="K4191" t="s">
        <v>883</v>
      </c>
    </row>
    <row r="4192" spans="1:11" x14ac:dyDescent="0.2">
      <c r="A4192" t="s">
        <v>88</v>
      </c>
      <c r="B4192" t="s">
        <v>821</v>
      </c>
      <c r="C4192" t="s">
        <v>112</v>
      </c>
      <c r="D4192" t="s">
        <v>112</v>
      </c>
      <c r="E4192" t="s">
        <v>113</v>
      </c>
      <c r="F4192" t="s">
        <v>1851</v>
      </c>
      <c r="G4192" t="s">
        <v>23</v>
      </c>
      <c r="H4192" s="10">
        <v>20.5</v>
      </c>
      <c r="I4192" t="s">
        <v>114</v>
      </c>
      <c r="K4192" t="s">
        <v>918</v>
      </c>
    </row>
    <row r="4193" spans="1:11" x14ac:dyDescent="0.2">
      <c r="A4193" t="s">
        <v>88</v>
      </c>
      <c r="B4193" t="s">
        <v>821</v>
      </c>
      <c r="C4193" t="s">
        <v>79</v>
      </c>
      <c r="D4193" t="s">
        <v>79</v>
      </c>
      <c r="F4193" t="s">
        <v>1848</v>
      </c>
      <c r="H4193" s="10">
        <v>1.5</v>
      </c>
      <c r="K4193" t="s">
        <v>919</v>
      </c>
    </row>
    <row r="4194" spans="1:11" x14ac:dyDescent="0.2">
      <c r="A4194" t="s">
        <v>88</v>
      </c>
      <c r="B4194" t="s">
        <v>821</v>
      </c>
      <c r="C4194" t="s">
        <v>20</v>
      </c>
      <c r="D4194" t="s">
        <v>20</v>
      </c>
      <c r="F4194" t="s">
        <v>1848</v>
      </c>
      <c r="H4194" s="10">
        <v>1.5</v>
      </c>
      <c r="K4194" t="s">
        <v>920</v>
      </c>
    </row>
    <row r="4195" spans="1:11" x14ac:dyDescent="0.2">
      <c r="A4195" t="s">
        <v>88</v>
      </c>
      <c r="B4195" t="s">
        <v>821</v>
      </c>
      <c r="C4195" t="s">
        <v>25</v>
      </c>
      <c r="D4195" t="s">
        <v>25</v>
      </c>
      <c r="E4195" t="s">
        <v>22</v>
      </c>
      <c r="F4195" t="s">
        <v>22</v>
      </c>
      <c r="G4195" t="s">
        <v>23</v>
      </c>
      <c r="H4195" s="10">
        <v>0</v>
      </c>
      <c r="I4195" t="s">
        <v>24</v>
      </c>
    </row>
    <row r="4196" spans="1:11" x14ac:dyDescent="0.2">
      <c r="A4196" t="s">
        <v>88</v>
      </c>
      <c r="B4196" t="s">
        <v>821</v>
      </c>
      <c r="C4196" t="s">
        <v>159</v>
      </c>
      <c r="D4196" t="s">
        <v>159</v>
      </c>
      <c r="E4196" t="s">
        <v>119</v>
      </c>
      <c r="F4196" t="s">
        <v>1852</v>
      </c>
      <c r="G4196" t="s">
        <v>23</v>
      </c>
      <c r="H4196" s="10">
        <v>0</v>
      </c>
      <c r="I4196" t="s">
        <v>120</v>
      </c>
    </row>
    <row r="4197" spans="1:11" x14ac:dyDescent="0.2">
      <c r="A4197" t="s">
        <v>88</v>
      </c>
      <c r="B4197" t="s">
        <v>821</v>
      </c>
      <c r="C4197" t="s">
        <v>265</v>
      </c>
      <c r="D4197" t="s">
        <v>265</v>
      </c>
      <c r="E4197" t="s">
        <v>119</v>
      </c>
      <c r="F4197" t="s">
        <v>1852</v>
      </c>
      <c r="G4197" t="s">
        <v>23</v>
      </c>
      <c r="H4197" s="10">
        <v>0</v>
      </c>
      <c r="I4197" t="s">
        <v>120</v>
      </c>
    </row>
    <row r="4198" spans="1:11" x14ac:dyDescent="0.2">
      <c r="A4198" t="s">
        <v>88</v>
      </c>
      <c r="B4198" t="s">
        <v>821</v>
      </c>
      <c r="C4198" t="s">
        <v>121</v>
      </c>
      <c r="D4198" t="s">
        <v>121</v>
      </c>
      <c r="E4198" t="s">
        <v>113</v>
      </c>
      <c r="F4198" t="s">
        <v>1851</v>
      </c>
      <c r="G4198" t="s">
        <v>23</v>
      </c>
      <c r="H4198" s="10">
        <v>0</v>
      </c>
      <c r="I4198" t="s">
        <v>114</v>
      </c>
    </row>
    <row r="4199" spans="1:11" x14ac:dyDescent="0.2">
      <c r="A4199" t="s">
        <v>88</v>
      </c>
      <c r="B4199" t="s">
        <v>821</v>
      </c>
      <c r="C4199" t="s">
        <v>17</v>
      </c>
      <c r="D4199" t="s">
        <v>17</v>
      </c>
      <c r="F4199" t="s">
        <v>1847</v>
      </c>
      <c r="H4199" s="10">
        <v>0</v>
      </c>
    </row>
    <row r="4200" spans="1:11" x14ac:dyDescent="0.2">
      <c r="A4200" t="s">
        <v>88</v>
      </c>
      <c r="B4200" t="s">
        <v>821</v>
      </c>
      <c r="C4200" t="s">
        <v>46</v>
      </c>
      <c r="D4200" t="s">
        <v>46</v>
      </c>
      <c r="F4200" t="s">
        <v>1848</v>
      </c>
      <c r="H4200" s="10">
        <v>2</v>
      </c>
      <c r="K4200" t="s">
        <v>921</v>
      </c>
    </row>
    <row r="4201" spans="1:11" x14ac:dyDescent="0.2">
      <c r="A4201" t="s">
        <v>88</v>
      </c>
      <c r="B4201" t="s">
        <v>821</v>
      </c>
      <c r="C4201" t="s">
        <v>279</v>
      </c>
      <c r="D4201" t="s">
        <v>279</v>
      </c>
      <c r="E4201" t="s">
        <v>45</v>
      </c>
      <c r="F4201" t="s">
        <v>1849</v>
      </c>
      <c r="G4201" t="s">
        <v>23</v>
      </c>
      <c r="H4201" s="10">
        <v>0</v>
      </c>
      <c r="I4201" t="s">
        <v>24</v>
      </c>
    </row>
    <row r="4202" spans="1:11" x14ac:dyDescent="0.2">
      <c r="A4202" t="s">
        <v>88</v>
      </c>
      <c r="B4202" t="s">
        <v>821</v>
      </c>
      <c r="C4202" t="s">
        <v>380</v>
      </c>
      <c r="D4202" t="s">
        <v>380</v>
      </c>
      <c r="E4202" t="s">
        <v>59</v>
      </c>
      <c r="F4202" t="s">
        <v>59</v>
      </c>
      <c r="G4202" t="s">
        <v>23</v>
      </c>
      <c r="H4202" s="10">
        <v>0</v>
      </c>
      <c r="I4202" t="s">
        <v>24</v>
      </c>
    </row>
    <row r="4203" spans="1:11" x14ac:dyDescent="0.2">
      <c r="A4203" t="s">
        <v>88</v>
      </c>
      <c r="B4203" t="s">
        <v>821</v>
      </c>
      <c r="C4203" t="s">
        <v>40</v>
      </c>
      <c r="D4203" t="s">
        <v>40</v>
      </c>
      <c r="F4203" t="s">
        <v>1848</v>
      </c>
      <c r="H4203" s="10">
        <v>2</v>
      </c>
    </row>
    <row r="4204" spans="1:11" x14ac:dyDescent="0.2">
      <c r="A4204" t="s">
        <v>88</v>
      </c>
      <c r="B4204" t="s">
        <v>821</v>
      </c>
      <c r="C4204" t="s">
        <v>43</v>
      </c>
      <c r="D4204" t="s">
        <v>43</v>
      </c>
      <c r="E4204" t="s">
        <v>22</v>
      </c>
      <c r="F4204" t="s">
        <v>22</v>
      </c>
      <c r="G4204" t="s">
        <v>23</v>
      </c>
      <c r="H4204" s="10">
        <v>0</v>
      </c>
      <c r="I4204" t="s">
        <v>24</v>
      </c>
    </row>
    <row r="4205" spans="1:11" x14ac:dyDescent="0.2">
      <c r="A4205" t="s">
        <v>88</v>
      </c>
      <c r="B4205" t="s">
        <v>821</v>
      </c>
      <c r="C4205" t="s">
        <v>57</v>
      </c>
      <c r="D4205" t="s">
        <v>57</v>
      </c>
      <c r="E4205" t="s">
        <v>22</v>
      </c>
      <c r="F4205" t="s">
        <v>22</v>
      </c>
      <c r="G4205" t="s">
        <v>23</v>
      </c>
      <c r="H4205" s="10">
        <v>0</v>
      </c>
      <c r="I4205" t="s">
        <v>24</v>
      </c>
    </row>
    <row r="4206" spans="1:11" x14ac:dyDescent="0.2">
      <c r="A4206" t="s">
        <v>88</v>
      </c>
      <c r="B4206" t="s">
        <v>821</v>
      </c>
      <c r="C4206" t="s">
        <v>380</v>
      </c>
      <c r="D4206" t="s">
        <v>380</v>
      </c>
      <c r="E4206" t="s">
        <v>59</v>
      </c>
      <c r="F4206" t="s">
        <v>59</v>
      </c>
      <c r="G4206" t="s">
        <v>23</v>
      </c>
      <c r="H4206" s="10">
        <v>0</v>
      </c>
      <c r="I4206" t="s">
        <v>24</v>
      </c>
    </row>
    <row r="4207" spans="1:11" x14ac:dyDescent="0.2">
      <c r="A4207" t="s">
        <v>88</v>
      </c>
      <c r="B4207" t="s">
        <v>821</v>
      </c>
      <c r="C4207" t="s">
        <v>213</v>
      </c>
      <c r="D4207" t="s">
        <v>213</v>
      </c>
      <c r="E4207" t="s">
        <v>59</v>
      </c>
      <c r="F4207" t="s">
        <v>59</v>
      </c>
      <c r="G4207" t="s">
        <v>23</v>
      </c>
      <c r="H4207" s="10">
        <v>0</v>
      </c>
      <c r="I4207" t="s">
        <v>24</v>
      </c>
    </row>
    <row r="4208" spans="1:11" x14ac:dyDescent="0.2">
      <c r="A4208" t="s">
        <v>88</v>
      </c>
      <c r="B4208" t="s">
        <v>821</v>
      </c>
      <c r="C4208" t="s">
        <v>368</v>
      </c>
      <c r="D4208" t="s">
        <v>368</v>
      </c>
      <c r="E4208" t="s">
        <v>113</v>
      </c>
      <c r="F4208" t="s">
        <v>1851</v>
      </c>
      <c r="G4208" t="s">
        <v>23</v>
      </c>
      <c r="H4208" s="10">
        <v>0</v>
      </c>
      <c r="I4208" t="s">
        <v>114</v>
      </c>
      <c r="K4208" t="s">
        <v>833</v>
      </c>
    </row>
    <row r="4209" spans="1:11" x14ac:dyDescent="0.2">
      <c r="A4209" t="s">
        <v>88</v>
      </c>
      <c r="B4209" t="s">
        <v>821</v>
      </c>
      <c r="C4209" t="s">
        <v>65</v>
      </c>
      <c r="D4209" t="s">
        <v>65</v>
      </c>
      <c r="E4209" t="s">
        <v>66</v>
      </c>
      <c r="F4209" t="s">
        <v>66</v>
      </c>
      <c r="G4209" t="s">
        <v>23</v>
      </c>
      <c r="H4209" s="10">
        <v>0</v>
      </c>
      <c r="I4209" t="s">
        <v>24</v>
      </c>
      <c r="K4209" t="s">
        <v>882</v>
      </c>
    </row>
    <row r="4210" spans="1:11" x14ac:dyDescent="0.2">
      <c r="A4210" t="s">
        <v>88</v>
      </c>
      <c r="B4210" t="s">
        <v>821</v>
      </c>
      <c r="C4210" t="s">
        <v>19</v>
      </c>
      <c r="D4210" t="s">
        <v>19</v>
      </c>
      <c r="F4210" t="s">
        <v>1848</v>
      </c>
      <c r="H4210" s="10">
        <v>4</v>
      </c>
      <c r="K4210" t="s">
        <v>869</v>
      </c>
    </row>
    <row r="4211" spans="1:11" x14ac:dyDescent="0.2">
      <c r="A4211" t="s">
        <v>88</v>
      </c>
      <c r="B4211" t="s">
        <v>821</v>
      </c>
      <c r="C4211" t="s">
        <v>21</v>
      </c>
      <c r="D4211" t="s">
        <v>21</v>
      </c>
      <c r="E4211" t="s">
        <v>22</v>
      </c>
      <c r="F4211" t="s">
        <v>22</v>
      </c>
      <c r="G4211" t="s">
        <v>23</v>
      </c>
      <c r="H4211" s="10">
        <v>0</v>
      </c>
      <c r="I4211" t="s">
        <v>24</v>
      </c>
    </row>
    <row r="4212" spans="1:11" x14ac:dyDescent="0.2">
      <c r="A4212" t="s">
        <v>88</v>
      </c>
      <c r="B4212" t="s">
        <v>821</v>
      </c>
      <c r="C4212" t="s">
        <v>208</v>
      </c>
      <c r="D4212" t="s">
        <v>208</v>
      </c>
      <c r="E4212" t="s">
        <v>27</v>
      </c>
      <c r="F4212" t="s">
        <v>27</v>
      </c>
      <c r="G4212" t="s">
        <v>23</v>
      </c>
      <c r="H4212" s="10">
        <v>0.25</v>
      </c>
      <c r="I4212" t="s">
        <v>24</v>
      </c>
      <c r="K4212" t="s">
        <v>901</v>
      </c>
    </row>
    <row r="4213" spans="1:11" x14ac:dyDescent="0.2">
      <c r="A4213" t="s">
        <v>89</v>
      </c>
      <c r="B4213" t="s">
        <v>821</v>
      </c>
      <c r="C4213" t="s">
        <v>18</v>
      </c>
      <c r="D4213" t="s">
        <v>18</v>
      </c>
      <c r="F4213" t="s">
        <v>1848</v>
      </c>
      <c r="H4213" s="10">
        <v>0</v>
      </c>
      <c r="K4213" t="s">
        <v>883</v>
      </c>
    </row>
    <row r="4214" spans="1:11" x14ac:dyDescent="0.2">
      <c r="A4214" t="s">
        <v>89</v>
      </c>
      <c r="B4214" t="s">
        <v>821</v>
      </c>
      <c r="C4214" t="s">
        <v>112</v>
      </c>
      <c r="D4214" t="s">
        <v>112</v>
      </c>
      <c r="E4214" t="s">
        <v>113</v>
      </c>
      <c r="F4214" t="s">
        <v>1851</v>
      </c>
      <c r="G4214" t="s">
        <v>23</v>
      </c>
      <c r="H4214" s="10">
        <v>0</v>
      </c>
      <c r="I4214" t="s">
        <v>114</v>
      </c>
      <c r="K4214" t="s">
        <v>498</v>
      </c>
    </row>
    <row r="4215" spans="1:11" x14ac:dyDescent="0.2">
      <c r="A4215" t="s">
        <v>89</v>
      </c>
      <c r="B4215" t="s">
        <v>821</v>
      </c>
      <c r="C4215" t="s">
        <v>79</v>
      </c>
      <c r="D4215" t="s">
        <v>79</v>
      </c>
      <c r="F4215" t="s">
        <v>1848</v>
      </c>
      <c r="H4215" s="10">
        <v>0</v>
      </c>
    </row>
    <row r="4216" spans="1:11" x14ac:dyDescent="0.2">
      <c r="A4216" t="s">
        <v>89</v>
      </c>
      <c r="B4216" t="s">
        <v>821</v>
      </c>
      <c r="C4216" t="s">
        <v>20</v>
      </c>
      <c r="D4216" t="s">
        <v>20</v>
      </c>
      <c r="F4216" t="s">
        <v>1848</v>
      </c>
      <c r="H4216" s="10">
        <v>0</v>
      </c>
    </row>
    <row r="4217" spans="1:11" x14ac:dyDescent="0.2">
      <c r="A4217" t="s">
        <v>89</v>
      </c>
      <c r="B4217" t="s">
        <v>821</v>
      </c>
      <c r="C4217" t="s">
        <v>25</v>
      </c>
      <c r="D4217" t="s">
        <v>25</v>
      </c>
      <c r="E4217" t="s">
        <v>22</v>
      </c>
      <c r="F4217" t="s">
        <v>22</v>
      </c>
      <c r="G4217" t="s">
        <v>23</v>
      </c>
      <c r="H4217" s="10">
        <v>0</v>
      </c>
      <c r="I4217" t="s">
        <v>24</v>
      </c>
    </row>
    <row r="4218" spans="1:11" x14ac:dyDescent="0.2">
      <c r="A4218" t="s">
        <v>89</v>
      </c>
      <c r="B4218" t="s">
        <v>821</v>
      </c>
      <c r="C4218" t="s">
        <v>159</v>
      </c>
      <c r="D4218" t="s">
        <v>159</v>
      </c>
      <c r="E4218" t="s">
        <v>119</v>
      </c>
      <c r="F4218" t="s">
        <v>1852</v>
      </c>
      <c r="G4218" t="s">
        <v>23</v>
      </c>
      <c r="H4218" s="10">
        <v>0</v>
      </c>
      <c r="I4218" t="s">
        <v>120</v>
      </c>
    </row>
    <row r="4219" spans="1:11" x14ac:dyDescent="0.2">
      <c r="A4219" t="s">
        <v>89</v>
      </c>
      <c r="B4219" t="s">
        <v>821</v>
      </c>
      <c r="C4219" t="s">
        <v>265</v>
      </c>
      <c r="D4219" t="s">
        <v>265</v>
      </c>
      <c r="E4219" t="s">
        <v>119</v>
      </c>
      <c r="F4219" t="s">
        <v>1852</v>
      </c>
      <c r="G4219" t="s">
        <v>23</v>
      </c>
      <c r="H4219" s="10">
        <v>0</v>
      </c>
      <c r="I4219" t="s">
        <v>120</v>
      </c>
    </row>
    <row r="4220" spans="1:11" x14ac:dyDescent="0.2">
      <c r="A4220" t="s">
        <v>89</v>
      </c>
      <c r="B4220" t="s">
        <v>821</v>
      </c>
      <c r="C4220" t="s">
        <v>121</v>
      </c>
      <c r="D4220" t="s">
        <v>121</v>
      </c>
      <c r="E4220" t="s">
        <v>113</v>
      </c>
      <c r="F4220" t="s">
        <v>1851</v>
      </c>
      <c r="G4220" t="s">
        <v>23</v>
      </c>
      <c r="H4220" s="10">
        <v>0</v>
      </c>
      <c r="I4220" t="s">
        <v>114</v>
      </c>
    </row>
    <row r="4221" spans="1:11" x14ac:dyDescent="0.2">
      <c r="A4221" t="s">
        <v>89</v>
      </c>
      <c r="B4221" t="s">
        <v>821</v>
      </c>
      <c r="C4221" t="s">
        <v>17</v>
      </c>
      <c r="D4221" t="s">
        <v>17</v>
      </c>
      <c r="F4221" t="s">
        <v>1847</v>
      </c>
      <c r="H4221" s="10">
        <v>38.75</v>
      </c>
    </row>
    <row r="4222" spans="1:11" x14ac:dyDescent="0.2">
      <c r="A4222" t="s">
        <v>89</v>
      </c>
      <c r="B4222" t="s">
        <v>821</v>
      </c>
      <c r="C4222" t="s">
        <v>46</v>
      </c>
      <c r="D4222" t="s">
        <v>46</v>
      </c>
      <c r="F4222" t="s">
        <v>1848</v>
      </c>
      <c r="H4222" s="10">
        <v>0</v>
      </c>
    </row>
    <row r="4223" spans="1:11" x14ac:dyDescent="0.2">
      <c r="A4223" t="s">
        <v>89</v>
      </c>
      <c r="B4223" t="s">
        <v>821</v>
      </c>
      <c r="C4223" t="s">
        <v>279</v>
      </c>
      <c r="D4223" t="s">
        <v>279</v>
      </c>
      <c r="E4223" t="s">
        <v>45</v>
      </c>
      <c r="F4223" t="s">
        <v>1849</v>
      </c>
      <c r="G4223" t="s">
        <v>23</v>
      </c>
      <c r="H4223" s="10">
        <v>0</v>
      </c>
      <c r="I4223" t="s">
        <v>24</v>
      </c>
    </row>
    <row r="4224" spans="1:11" x14ac:dyDescent="0.2">
      <c r="A4224" t="s">
        <v>89</v>
      </c>
      <c r="B4224" t="s">
        <v>821</v>
      </c>
      <c r="C4224" t="s">
        <v>380</v>
      </c>
      <c r="D4224" t="s">
        <v>380</v>
      </c>
      <c r="E4224" t="s">
        <v>59</v>
      </c>
      <c r="F4224" t="s">
        <v>59</v>
      </c>
      <c r="G4224" t="s">
        <v>23</v>
      </c>
      <c r="H4224" s="10">
        <v>0</v>
      </c>
      <c r="I4224" t="s">
        <v>24</v>
      </c>
    </row>
    <row r="4225" spans="1:11" x14ac:dyDescent="0.2">
      <c r="A4225" t="s">
        <v>89</v>
      </c>
      <c r="B4225" t="s">
        <v>821</v>
      </c>
      <c r="C4225" t="s">
        <v>40</v>
      </c>
      <c r="D4225" t="s">
        <v>40</v>
      </c>
      <c r="F4225" t="s">
        <v>1848</v>
      </c>
      <c r="H4225" s="10">
        <v>0</v>
      </c>
    </row>
    <row r="4226" spans="1:11" x14ac:dyDescent="0.2">
      <c r="A4226" t="s">
        <v>89</v>
      </c>
      <c r="B4226" t="s">
        <v>821</v>
      </c>
      <c r="C4226" t="s">
        <v>43</v>
      </c>
      <c r="D4226" t="s">
        <v>43</v>
      </c>
      <c r="E4226" t="s">
        <v>22</v>
      </c>
      <c r="F4226" t="s">
        <v>22</v>
      </c>
      <c r="G4226" t="s">
        <v>23</v>
      </c>
      <c r="H4226" s="10">
        <v>0</v>
      </c>
      <c r="I4226" t="s">
        <v>24</v>
      </c>
    </row>
    <row r="4227" spans="1:11" x14ac:dyDescent="0.2">
      <c r="A4227" t="s">
        <v>89</v>
      </c>
      <c r="B4227" t="s">
        <v>821</v>
      </c>
      <c r="C4227" t="s">
        <v>57</v>
      </c>
      <c r="D4227" t="s">
        <v>57</v>
      </c>
      <c r="E4227" t="s">
        <v>22</v>
      </c>
      <c r="F4227" t="s">
        <v>22</v>
      </c>
      <c r="G4227" t="s">
        <v>23</v>
      </c>
      <c r="H4227" s="10">
        <v>0</v>
      </c>
      <c r="I4227" t="s">
        <v>24</v>
      </c>
    </row>
    <row r="4228" spans="1:11" x14ac:dyDescent="0.2">
      <c r="A4228" t="s">
        <v>89</v>
      </c>
      <c r="B4228" t="s">
        <v>821</v>
      </c>
      <c r="C4228" t="s">
        <v>380</v>
      </c>
      <c r="D4228" t="s">
        <v>380</v>
      </c>
      <c r="E4228" t="s">
        <v>59</v>
      </c>
      <c r="F4228" t="s">
        <v>59</v>
      </c>
      <c r="G4228" t="s">
        <v>23</v>
      </c>
      <c r="H4228" s="10">
        <v>0</v>
      </c>
      <c r="I4228" t="s">
        <v>24</v>
      </c>
    </row>
    <row r="4229" spans="1:11" x14ac:dyDescent="0.2">
      <c r="A4229" t="s">
        <v>89</v>
      </c>
      <c r="B4229" t="s">
        <v>821</v>
      </c>
      <c r="C4229" t="s">
        <v>213</v>
      </c>
      <c r="D4229" t="s">
        <v>213</v>
      </c>
      <c r="E4229" t="s">
        <v>59</v>
      </c>
      <c r="F4229" t="s">
        <v>59</v>
      </c>
      <c r="G4229" t="s">
        <v>23</v>
      </c>
      <c r="H4229" s="10">
        <v>0</v>
      </c>
      <c r="I4229" t="s">
        <v>24</v>
      </c>
    </row>
    <row r="4230" spans="1:11" x14ac:dyDescent="0.2">
      <c r="A4230" t="s">
        <v>89</v>
      </c>
      <c r="B4230" t="s">
        <v>821</v>
      </c>
      <c r="C4230" t="s">
        <v>368</v>
      </c>
      <c r="D4230" t="s">
        <v>368</v>
      </c>
      <c r="E4230" t="s">
        <v>113</v>
      </c>
      <c r="F4230" t="s">
        <v>1851</v>
      </c>
      <c r="G4230" t="s">
        <v>23</v>
      </c>
      <c r="H4230" s="10">
        <v>0</v>
      </c>
      <c r="I4230" t="s">
        <v>114</v>
      </c>
      <c r="K4230" t="s">
        <v>833</v>
      </c>
    </row>
    <row r="4231" spans="1:11" x14ac:dyDescent="0.2">
      <c r="A4231" t="s">
        <v>89</v>
      </c>
      <c r="B4231" t="s">
        <v>821</v>
      </c>
      <c r="C4231" t="s">
        <v>65</v>
      </c>
      <c r="D4231" t="s">
        <v>65</v>
      </c>
      <c r="E4231" t="s">
        <v>66</v>
      </c>
      <c r="F4231" t="s">
        <v>66</v>
      </c>
      <c r="G4231" t="s">
        <v>23</v>
      </c>
      <c r="H4231" s="10">
        <v>0</v>
      </c>
      <c r="I4231" t="s">
        <v>24</v>
      </c>
      <c r="K4231" t="s">
        <v>882</v>
      </c>
    </row>
    <row r="4232" spans="1:11" x14ac:dyDescent="0.2">
      <c r="A4232" t="s">
        <v>89</v>
      </c>
      <c r="B4232" t="s">
        <v>821</v>
      </c>
      <c r="C4232" t="s">
        <v>19</v>
      </c>
      <c r="D4232" t="s">
        <v>19</v>
      </c>
      <c r="F4232" t="s">
        <v>1848</v>
      </c>
      <c r="H4232" s="10">
        <v>0</v>
      </c>
      <c r="K4232" t="s">
        <v>869</v>
      </c>
    </row>
    <row r="4233" spans="1:11" x14ac:dyDescent="0.2">
      <c r="A4233" t="s">
        <v>89</v>
      </c>
      <c r="B4233" t="s">
        <v>821</v>
      </c>
      <c r="C4233" t="s">
        <v>21</v>
      </c>
      <c r="D4233" t="s">
        <v>21</v>
      </c>
      <c r="E4233" t="s">
        <v>22</v>
      </c>
      <c r="F4233" t="s">
        <v>22</v>
      </c>
      <c r="G4233" t="s">
        <v>23</v>
      </c>
      <c r="H4233" s="10">
        <v>0</v>
      </c>
      <c r="I4233" t="s">
        <v>24</v>
      </c>
    </row>
    <row r="4234" spans="1:11" x14ac:dyDescent="0.2">
      <c r="A4234" t="s">
        <v>89</v>
      </c>
      <c r="B4234" t="s">
        <v>821</v>
      </c>
      <c r="C4234" t="s">
        <v>208</v>
      </c>
      <c r="D4234" t="s">
        <v>208</v>
      </c>
      <c r="E4234" t="s">
        <v>27</v>
      </c>
      <c r="F4234" t="s">
        <v>27</v>
      </c>
      <c r="G4234" t="s">
        <v>23</v>
      </c>
      <c r="H4234" s="10">
        <v>0</v>
      </c>
      <c r="I4234" t="s">
        <v>24</v>
      </c>
      <c r="K4234" t="s">
        <v>901</v>
      </c>
    </row>
    <row r="4235" spans="1:11" x14ac:dyDescent="0.2">
      <c r="A4235" t="s">
        <v>90</v>
      </c>
      <c r="B4235" t="s">
        <v>821</v>
      </c>
      <c r="C4235" t="s">
        <v>18</v>
      </c>
      <c r="D4235" t="s">
        <v>18</v>
      </c>
      <c r="F4235" t="s">
        <v>1848</v>
      </c>
      <c r="H4235" s="10">
        <v>0</v>
      </c>
      <c r="K4235" t="s">
        <v>883</v>
      </c>
    </row>
    <row r="4236" spans="1:11" x14ac:dyDescent="0.2">
      <c r="A4236" t="s">
        <v>90</v>
      </c>
      <c r="B4236" t="s">
        <v>821</v>
      </c>
      <c r="C4236" t="s">
        <v>112</v>
      </c>
      <c r="D4236" t="s">
        <v>112</v>
      </c>
      <c r="E4236" t="s">
        <v>113</v>
      </c>
      <c r="F4236" t="s">
        <v>1851</v>
      </c>
      <c r="G4236" t="s">
        <v>23</v>
      </c>
      <c r="H4236" s="10">
        <v>0</v>
      </c>
      <c r="I4236" t="s">
        <v>114</v>
      </c>
      <c r="K4236" t="s">
        <v>498</v>
      </c>
    </row>
    <row r="4237" spans="1:11" x14ac:dyDescent="0.2">
      <c r="A4237" t="s">
        <v>90</v>
      </c>
      <c r="B4237" t="s">
        <v>821</v>
      </c>
      <c r="C4237" t="s">
        <v>79</v>
      </c>
      <c r="D4237" t="s">
        <v>79</v>
      </c>
      <c r="F4237" t="s">
        <v>1848</v>
      </c>
      <c r="H4237" s="10">
        <v>0</v>
      </c>
    </row>
    <row r="4238" spans="1:11" x14ac:dyDescent="0.2">
      <c r="A4238" t="s">
        <v>90</v>
      </c>
      <c r="B4238" t="s">
        <v>821</v>
      </c>
      <c r="C4238" t="s">
        <v>20</v>
      </c>
      <c r="D4238" t="s">
        <v>20</v>
      </c>
      <c r="F4238" t="s">
        <v>1848</v>
      </c>
      <c r="H4238" s="10">
        <v>0</v>
      </c>
    </row>
    <row r="4239" spans="1:11" x14ac:dyDescent="0.2">
      <c r="A4239" t="s">
        <v>90</v>
      </c>
      <c r="B4239" t="s">
        <v>821</v>
      </c>
      <c r="C4239" t="s">
        <v>25</v>
      </c>
      <c r="D4239" t="s">
        <v>25</v>
      </c>
      <c r="E4239" t="s">
        <v>22</v>
      </c>
      <c r="F4239" t="s">
        <v>22</v>
      </c>
      <c r="G4239" t="s">
        <v>23</v>
      </c>
      <c r="H4239" s="10">
        <v>0</v>
      </c>
      <c r="I4239" t="s">
        <v>24</v>
      </c>
    </row>
    <row r="4240" spans="1:11" x14ac:dyDescent="0.2">
      <c r="A4240" t="s">
        <v>90</v>
      </c>
      <c r="B4240" t="s">
        <v>821</v>
      </c>
      <c r="C4240" t="s">
        <v>159</v>
      </c>
      <c r="D4240" t="s">
        <v>159</v>
      </c>
      <c r="E4240" t="s">
        <v>119</v>
      </c>
      <c r="F4240" t="s">
        <v>1852</v>
      </c>
      <c r="G4240" t="s">
        <v>23</v>
      </c>
      <c r="H4240" s="10">
        <v>0</v>
      </c>
      <c r="I4240" t="s">
        <v>120</v>
      </c>
    </row>
    <row r="4241" spans="1:11" x14ac:dyDescent="0.2">
      <c r="A4241" t="s">
        <v>90</v>
      </c>
      <c r="B4241" t="s">
        <v>821</v>
      </c>
      <c r="C4241" t="s">
        <v>265</v>
      </c>
      <c r="D4241" t="s">
        <v>265</v>
      </c>
      <c r="E4241" t="s">
        <v>119</v>
      </c>
      <c r="F4241" t="s">
        <v>1852</v>
      </c>
      <c r="G4241" t="s">
        <v>23</v>
      </c>
      <c r="H4241" s="10">
        <v>0</v>
      </c>
      <c r="I4241" t="s">
        <v>120</v>
      </c>
    </row>
    <row r="4242" spans="1:11" x14ac:dyDescent="0.2">
      <c r="A4242" t="s">
        <v>90</v>
      </c>
      <c r="B4242" t="s">
        <v>821</v>
      </c>
      <c r="C4242" t="s">
        <v>121</v>
      </c>
      <c r="D4242" t="s">
        <v>121</v>
      </c>
      <c r="E4242" t="s">
        <v>113</v>
      </c>
      <c r="F4242" t="s">
        <v>1851</v>
      </c>
      <c r="G4242" t="s">
        <v>23</v>
      </c>
      <c r="H4242" s="10">
        <v>0</v>
      </c>
      <c r="I4242" t="s">
        <v>114</v>
      </c>
    </row>
    <row r="4243" spans="1:11" x14ac:dyDescent="0.2">
      <c r="A4243" t="s">
        <v>90</v>
      </c>
      <c r="B4243" t="s">
        <v>821</v>
      </c>
      <c r="C4243" t="s">
        <v>17</v>
      </c>
      <c r="D4243" t="s">
        <v>17</v>
      </c>
      <c r="F4243" t="s">
        <v>1847</v>
      </c>
      <c r="H4243" s="10">
        <v>38.75</v>
      </c>
    </row>
    <row r="4244" spans="1:11" x14ac:dyDescent="0.2">
      <c r="A4244" t="s">
        <v>90</v>
      </c>
      <c r="B4244" t="s">
        <v>821</v>
      </c>
      <c r="C4244" t="s">
        <v>46</v>
      </c>
      <c r="D4244" t="s">
        <v>46</v>
      </c>
      <c r="F4244" t="s">
        <v>1848</v>
      </c>
      <c r="H4244" s="10">
        <v>0</v>
      </c>
    </row>
    <row r="4245" spans="1:11" x14ac:dyDescent="0.2">
      <c r="A4245" t="s">
        <v>90</v>
      </c>
      <c r="B4245" t="s">
        <v>821</v>
      </c>
      <c r="C4245" t="s">
        <v>279</v>
      </c>
      <c r="D4245" t="s">
        <v>279</v>
      </c>
      <c r="E4245" t="s">
        <v>45</v>
      </c>
      <c r="F4245" t="s">
        <v>1849</v>
      </c>
      <c r="G4245" t="s">
        <v>23</v>
      </c>
      <c r="H4245" s="10">
        <v>0</v>
      </c>
      <c r="I4245" t="s">
        <v>24</v>
      </c>
    </row>
    <row r="4246" spans="1:11" x14ac:dyDescent="0.2">
      <c r="A4246" t="s">
        <v>90</v>
      </c>
      <c r="B4246" t="s">
        <v>821</v>
      </c>
      <c r="C4246" t="s">
        <v>380</v>
      </c>
      <c r="D4246" t="s">
        <v>380</v>
      </c>
      <c r="E4246" t="s">
        <v>59</v>
      </c>
      <c r="F4246" t="s">
        <v>59</v>
      </c>
      <c r="G4246" t="s">
        <v>23</v>
      </c>
      <c r="H4246" s="10">
        <v>0</v>
      </c>
      <c r="I4246" t="s">
        <v>24</v>
      </c>
    </row>
    <row r="4247" spans="1:11" x14ac:dyDescent="0.2">
      <c r="A4247" t="s">
        <v>90</v>
      </c>
      <c r="B4247" t="s">
        <v>821</v>
      </c>
      <c r="C4247" t="s">
        <v>40</v>
      </c>
      <c r="D4247" t="s">
        <v>40</v>
      </c>
      <c r="F4247" t="s">
        <v>1848</v>
      </c>
      <c r="H4247" s="10">
        <v>0</v>
      </c>
    </row>
    <row r="4248" spans="1:11" x14ac:dyDescent="0.2">
      <c r="A4248" t="s">
        <v>90</v>
      </c>
      <c r="B4248" t="s">
        <v>821</v>
      </c>
      <c r="C4248" t="s">
        <v>43</v>
      </c>
      <c r="D4248" t="s">
        <v>43</v>
      </c>
      <c r="E4248" t="s">
        <v>22</v>
      </c>
      <c r="F4248" t="s">
        <v>22</v>
      </c>
      <c r="G4248" t="s">
        <v>23</v>
      </c>
      <c r="H4248" s="10">
        <v>0</v>
      </c>
      <c r="I4248" t="s">
        <v>24</v>
      </c>
    </row>
    <row r="4249" spans="1:11" x14ac:dyDescent="0.2">
      <c r="A4249" t="s">
        <v>90</v>
      </c>
      <c r="B4249" t="s">
        <v>821</v>
      </c>
      <c r="C4249" t="s">
        <v>57</v>
      </c>
      <c r="D4249" t="s">
        <v>57</v>
      </c>
      <c r="E4249" t="s">
        <v>22</v>
      </c>
      <c r="F4249" t="s">
        <v>22</v>
      </c>
      <c r="G4249" t="s">
        <v>23</v>
      </c>
      <c r="H4249" s="10">
        <v>0</v>
      </c>
      <c r="I4249" t="s">
        <v>24</v>
      </c>
    </row>
    <row r="4250" spans="1:11" x14ac:dyDescent="0.2">
      <c r="A4250" t="s">
        <v>90</v>
      </c>
      <c r="B4250" t="s">
        <v>821</v>
      </c>
      <c r="C4250" t="s">
        <v>380</v>
      </c>
      <c r="D4250" t="s">
        <v>380</v>
      </c>
      <c r="E4250" t="s">
        <v>59</v>
      </c>
      <c r="F4250" t="s">
        <v>59</v>
      </c>
      <c r="G4250" t="s">
        <v>23</v>
      </c>
      <c r="H4250" s="10">
        <v>0</v>
      </c>
      <c r="I4250" t="s">
        <v>24</v>
      </c>
    </row>
    <row r="4251" spans="1:11" x14ac:dyDescent="0.2">
      <c r="A4251" t="s">
        <v>90</v>
      </c>
      <c r="B4251" t="s">
        <v>821</v>
      </c>
      <c r="C4251" t="s">
        <v>213</v>
      </c>
      <c r="D4251" t="s">
        <v>213</v>
      </c>
      <c r="E4251" t="s">
        <v>59</v>
      </c>
      <c r="F4251" t="s">
        <v>59</v>
      </c>
      <c r="G4251" t="s">
        <v>23</v>
      </c>
      <c r="H4251" s="10">
        <v>0</v>
      </c>
      <c r="I4251" t="s">
        <v>24</v>
      </c>
    </row>
    <row r="4252" spans="1:11" x14ac:dyDescent="0.2">
      <c r="A4252" t="s">
        <v>90</v>
      </c>
      <c r="B4252" t="s">
        <v>821</v>
      </c>
      <c r="C4252" t="s">
        <v>368</v>
      </c>
      <c r="D4252" t="s">
        <v>368</v>
      </c>
      <c r="E4252" t="s">
        <v>113</v>
      </c>
      <c r="F4252" t="s">
        <v>1851</v>
      </c>
      <c r="G4252" t="s">
        <v>23</v>
      </c>
      <c r="H4252" s="10">
        <v>0</v>
      </c>
      <c r="I4252" t="s">
        <v>114</v>
      </c>
      <c r="K4252" t="s">
        <v>833</v>
      </c>
    </row>
    <row r="4253" spans="1:11" x14ac:dyDescent="0.2">
      <c r="A4253" t="s">
        <v>90</v>
      </c>
      <c r="B4253" t="s">
        <v>821</v>
      </c>
      <c r="C4253" t="s">
        <v>65</v>
      </c>
      <c r="D4253" t="s">
        <v>65</v>
      </c>
      <c r="E4253" t="s">
        <v>66</v>
      </c>
      <c r="F4253" t="s">
        <v>66</v>
      </c>
      <c r="G4253" t="s">
        <v>23</v>
      </c>
      <c r="H4253" s="10">
        <v>0</v>
      </c>
      <c r="I4253" t="s">
        <v>24</v>
      </c>
      <c r="K4253" t="s">
        <v>882</v>
      </c>
    </row>
    <row r="4254" spans="1:11" x14ac:dyDescent="0.2">
      <c r="A4254" t="s">
        <v>90</v>
      </c>
      <c r="B4254" t="s">
        <v>821</v>
      </c>
      <c r="C4254" t="s">
        <v>19</v>
      </c>
      <c r="D4254" t="s">
        <v>19</v>
      </c>
      <c r="F4254" t="s">
        <v>1848</v>
      </c>
      <c r="H4254" s="10">
        <v>0</v>
      </c>
      <c r="K4254" t="s">
        <v>869</v>
      </c>
    </row>
    <row r="4255" spans="1:11" x14ac:dyDescent="0.2">
      <c r="A4255" t="s">
        <v>90</v>
      </c>
      <c r="B4255" t="s">
        <v>821</v>
      </c>
      <c r="C4255" t="s">
        <v>21</v>
      </c>
      <c r="D4255" t="s">
        <v>21</v>
      </c>
      <c r="E4255" t="s">
        <v>22</v>
      </c>
      <c r="F4255" t="s">
        <v>22</v>
      </c>
      <c r="G4255" t="s">
        <v>23</v>
      </c>
      <c r="H4255" s="10">
        <v>0</v>
      </c>
      <c r="I4255" t="s">
        <v>24</v>
      </c>
    </row>
    <row r="4256" spans="1:11" x14ac:dyDescent="0.2">
      <c r="A4256" t="s">
        <v>90</v>
      </c>
      <c r="B4256" t="s">
        <v>821</v>
      </c>
      <c r="C4256" t="s">
        <v>208</v>
      </c>
      <c r="D4256" t="s">
        <v>208</v>
      </c>
      <c r="E4256" t="s">
        <v>27</v>
      </c>
      <c r="F4256" t="s">
        <v>27</v>
      </c>
      <c r="G4256" t="s">
        <v>23</v>
      </c>
      <c r="H4256" s="10">
        <v>0</v>
      </c>
      <c r="I4256" t="s">
        <v>24</v>
      </c>
      <c r="K4256" t="s">
        <v>901</v>
      </c>
    </row>
    <row r="4257" spans="1:11" x14ac:dyDescent="0.2">
      <c r="A4257" t="s">
        <v>91</v>
      </c>
      <c r="B4257" t="s">
        <v>821</v>
      </c>
      <c r="C4257" t="s">
        <v>18</v>
      </c>
      <c r="D4257" t="s">
        <v>18</v>
      </c>
      <c r="F4257" t="s">
        <v>1848</v>
      </c>
      <c r="H4257" s="10">
        <v>0</v>
      </c>
      <c r="K4257" t="s">
        <v>883</v>
      </c>
    </row>
    <row r="4258" spans="1:11" x14ac:dyDescent="0.2">
      <c r="A4258" t="s">
        <v>91</v>
      </c>
      <c r="B4258" t="s">
        <v>821</v>
      </c>
      <c r="C4258" t="s">
        <v>112</v>
      </c>
      <c r="D4258" t="s">
        <v>112</v>
      </c>
      <c r="E4258" t="s">
        <v>113</v>
      </c>
      <c r="F4258" t="s">
        <v>1851</v>
      </c>
      <c r="G4258" t="s">
        <v>23</v>
      </c>
      <c r="H4258" s="10">
        <v>0</v>
      </c>
      <c r="I4258" t="s">
        <v>114</v>
      </c>
      <c r="K4258" t="s">
        <v>498</v>
      </c>
    </row>
    <row r="4259" spans="1:11" x14ac:dyDescent="0.2">
      <c r="A4259" t="s">
        <v>91</v>
      </c>
      <c r="B4259" t="s">
        <v>821</v>
      </c>
      <c r="C4259" t="s">
        <v>79</v>
      </c>
      <c r="D4259" t="s">
        <v>79</v>
      </c>
      <c r="F4259" t="s">
        <v>1848</v>
      </c>
      <c r="H4259" s="10">
        <v>0</v>
      </c>
    </row>
    <row r="4260" spans="1:11" x14ac:dyDescent="0.2">
      <c r="A4260" t="s">
        <v>91</v>
      </c>
      <c r="B4260" t="s">
        <v>821</v>
      </c>
      <c r="C4260" t="s">
        <v>20</v>
      </c>
      <c r="D4260" t="s">
        <v>20</v>
      </c>
      <c r="F4260" t="s">
        <v>1848</v>
      </c>
      <c r="H4260" s="10">
        <v>0</v>
      </c>
    </row>
    <row r="4261" spans="1:11" x14ac:dyDescent="0.2">
      <c r="A4261" t="s">
        <v>91</v>
      </c>
      <c r="B4261" t="s">
        <v>821</v>
      </c>
      <c r="C4261" t="s">
        <v>25</v>
      </c>
      <c r="D4261" t="s">
        <v>25</v>
      </c>
      <c r="E4261" t="s">
        <v>22</v>
      </c>
      <c r="F4261" t="s">
        <v>22</v>
      </c>
      <c r="G4261" t="s">
        <v>23</v>
      </c>
      <c r="H4261" s="10">
        <v>0</v>
      </c>
      <c r="I4261" t="s">
        <v>24</v>
      </c>
    </row>
    <row r="4262" spans="1:11" x14ac:dyDescent="0.2">
      <c r="A4262" t="s">
        <v>91</v>
      </c>
      <c r="B4262" t="s">
        <v>821</v>
      </c>
      <c r="C4262" t="s">
        <v>159</v>
      </c>
      <c r="D4262" t="s">
        <v>159</v>
      </c>
      <c r="E4262" t="s">
        <v>119</v>
      </c>
      <c r="F4262" t="s">
        <v>1852</v>
      </c>
      <c r="G4262" t="s">
        <v>23</v>
      </c>
      <c r="H4262" s="10">
        <v>0</v>
      </c>
      <c r="I4262" t="s">
        <v>120</v>
      </c>
    </row>
    <row r="4263" spans="1:11" x14ac:dyDescent="0.2">
      <c r="A4263" t="s">
        <v>91</v>
      </c>
      <c r="B4263" t="s">
        <v>821</v>
      </c>
      <c r="C4263" t="s">
        <v>265</v>
      </c>
      <c r="D4263" t="s">
        <v>265</v>
      </c>
      <c r="E4263" t="s">
        <v>119</v>
      </c>
      <c r="F4263" t="s">
        <v>1852</v>
      </c>
      <c r="G4263" t="s">
        <v>23</v>
      </c>
      <c r="H4263" s="10">
        <v>0</v>
      </c>
      <c r="I4263" t="s">
        <v>120</v>
      </c>
    </row>
    <row r="4264" spans="1:11" x14ac:dyDescent="0.2">
      <c r="A4264" t="s">
        <v>91</v>
      </c>
      <c r="B4264" t="s">
        <v>821</v>
      </c>
      <c r="C4264" t="s">
        <v>121</v>
      </c>
      <c r="D4264" t="s">
        <v>121</v>
      </c>
      <c r="E4264" t="s">
        <v>113</v>
      </c>
      <c r="F4264" t="s">
        <v>1851</v>
      </c>
      <c r="G4264" t="s">
        <v>23</v>
      </c>
      <c r="H4264" s="10">
        <v>0</v>
      </c>
      <c r="I4264" t="s">
        <v>114</v>
      </c>
    </row>
    <row r="4265" spans="1:11" x14ac:dyDescent="0.2">
      <c r="A4265" t="s">
        <v>91</v>
      </c>
      <c r="B4265" t="s">
        <v>821</v>
      </c>
      <c r="C4265" t="s">
        <v>17</v>
      </c>
      <c r="D4265" t="s">
        <v>17</v>
      </c>
      <c r="F4265" t="s">
        <v>1847</v>
      </c>
      <c r="H4265" s="10">
        <v>38.75</v>
      </c>
    </row>
    <row r="4266" spans="1:11" x14ac:dyDescent="0.2">
      <c r="A4266" t="s">
        <v>91</v>
      </c>
      <c r="B4266" t="s">
        <v>821</v>
      </c>
      <c r="C4266" t="s">
        <v>46</v>
      </c>
      <c r="D4266" t="s">
        <v>46</v>
      </c>
      <c r="F4266" t="s">
        <v>1848</v>
      </c>
      <c r="H4266" s="10">
        <v>0</v>
      </c>
    </row>
    <row r="4267" spans="1:11" x14ac:dyDescent="0.2">
      <c r="A4267" t="s">
        <v>91</v>
      </c>
      <c r="B4267" t="s">
        <v>821</v>
      </c>
      <c r="C4267" t="s">
        <v>279</v>
      </c>
      <c r="D4267" t="s">
        <v>279</v>
      </c>
      <c r="E4267" t="s">
        <v>45</v>
      </c>
      <c r="F4267" t="s">
        <v>1849</v>
      </c>
      <c r="G4267" t="s">
        <v>23</v>
      </c>
      <c r="H4267" s="10">
        <v>0</v>
      </c>
      <c r="I4267" t="s">
        <v>24</v>
      </c>
    </row>
    <row r="4268" spans="1:11" x14ac:dyDescent="0.2">
      <c r="A4268" t="s">
        <v>91</v>
      </c>
      <c r="B4268" t="s">
        <v>821</v>
      </c>
      <c r="C4268" t="s">
        <v>380</v>
      </c>
      <c r="D4268" t="s">
        <v>380</v>
      </c>
      <c r="E4268" t="s">
        <v>59</v>
      </c>
      <c r="F4268" t="s">
        <v>59</v>
      </c>
      <c r="G4268" t="s">
        <v>23</v>
      </c>
      <c r="H4268" s="10">
        <v>0</v>
      </c>
      <c r="I4268" t="s">
        <v>24</v>
      </c>
    </row>
    <row r="4269" spans="1:11" x14ac:dyDescent="0.2">
      <c r="A4269" t="s">
        <v>91</v>
      </c>
      <c r="B4269" t="s">
        <v>821</v>
      </c>
      <c r="C4269" t="s">
        <v>40</v>
      </c>
      <c r="D4269" t="s">
        <v>40</v>
      </c>
      <c r="F4269" t="s">
        <v>1848</v>
      </c>
      <c r="H4269" s="10">
        <v>0</v>
      </c>
    </row>
    <row r="4270" spans="1:11" x14ac:dyDescent="0.2">
      <c r="A4270" t="s">
        <v>91</v>
      </c>
      <c r="B4270" t="s">
        <v>821</v>
      </c>
      <c r="C4270" t="s">
        <v>43</v>
      </c>
      <c r="D4270" t="s">
        <v>43</v>
      </c>
      <c r="E4270" t="s">
        <v>22</v>
      </c>
      <c r="F4270" t="s">
        <v>22</v>
      </c>
      <c r="G4270" t="s">
        <v>23</v>
      </c>
      <c r="H4270" s="10">
        <v>0</v>
      </c>
      <c r="I4270" t="s">
        <v>24</v>
      </c>
    </row>
    <row r="4271" spans="1:11" x14ac:dyDescent="0.2">
      <c r="A4271" t="s">
        <v>91</v>
      </c>
      <c r="B4271" t="s">
        <v>821</v>
      </c>
      <c r="C4271" t="s">
        <v>57</v>
      </c>
      <c r="D4271" t="s">
        <v>57</v>
      </c>
      <c r="E4271" t="s">
        <v>22</v>
      </c>
      <c r="F4271" t="s">
        <v>22</v>
      </c>
      <c r="G4271" t="s">
        <v>23</v>
      </c>
      <c r="H4271" s="10">
        <v>0</v>
      </c>
      <c r="I4271" t="s">
        <v>24</v>
      </c>
    </row>
    <row r="4272" spans="1:11" x14ac:dyDescent="0.2">
      <c r="A4272" t="s">
        <v>91</v>
      </c>
      <c r="B4272" t="s">
        <v>821</v>
      </c>
      <c r="C4272" t="s">
        <v>380</v>
      </c>
      <c r="D4272" t="s">
        <v>380</v>
      </c>
      <c r="E4272" t="s">
        <v>59</v>
      </c>
      <c r="F4272" t="s">
        <v>59</v>
      </c>
      <c r="G4272" t="s">
        <v>23</v>
      </c>
      <c r="H4272" s="10">
        <v>0</v>
      </c>
      <c r="I4272" t="s">
        <v>24</v>
      </c>
    </row>
    <row r="4273" spans="1:11" x14ac:dyDescent="0.2">
      <c r="A4273" t="s">
        <v>91</v>
      </c>
      <c r="B4273" t="s">
        <v>821</v>
      </c>
      <c r="C4273" t="s">
        <v>213</v>
      </c>
      <c r="D4273" t="s">
        <v>213</v>
      </c>
      <c r="E4273" t="s">
        <v>59</v>
      </c>
      <c r="F4273" t="s">
        <v>59</v>
      </c>
      <c r="G4273" t="s">
        <v>23</v>
      </c>
      <c r="H4273" s="10">
        <v>0</v>
      </c>
      <c r="I4273" t="s">
        <v>24</v>
      </c>
    </row>
    <row r="4274" spans="1:11" x14ac:dyDescent="0.2">
      <c r="A4274" t="s">
        <v>91</v>
      </c>
      <c r="B4274" t="s">
        <v>821</v>
      </c>
      <c r="C4274" t="s">
        <v>368</v>
      </c>
      <c r="D4274" t="s">
        <v>368</v>
      </c>
      <c r="E4274" t="s">
        <v>113</v>
      </c>
      <c r="F4274" t="s">
        <v>1851</v>
      </c>
      <c r="G4274" t="s">
        <v>23</v>
      </c>
      <c r="H4274" s="10">
        <v>0</v>
      </c>
      <c r="I4274" t="s">
        <v>114</v>
      </c>
      <c r="K4274" t="s">
        <v>833</v>
      </c>
    </row>
    <row r="4275" spans="1:11" x14ac:dyDescent="0.2">
      <c r="A4275" t="s">
        <v>91</v>
      </c>
      <c r="B4275" t="s">
        <v>821</v>
      </c>
      <c r="C4275" t="s">
        <v>65</v>
      </c>
      <c r="D4275" t="s">
        <v>65</v>
      </c>
      <c r="E4275" t="s">
        <v>66</v>
      </c>
      <c r="F4275" t="s">
        <v>66</v>
      </c>
      <c r="G4275" t="s">
        <v>23</v>
      </c>
      <c r="H4275" s="10">
        <v>0</v>
      </c>
      <c r="I4275" t="s">
        <v>24</v>
      </c>
      <c r="K4275" t="s">
        <v>882</v>
      </c>
    </row>
    <row r="4276" spans="1:11" x14ac:dyDescent="0.2">
      <c r="A4276" t="s">
        <v>91</v>
      </c>
      <c r="B4276" t="s">
        <v>821</v>
      </c>
      <c r="C4276" t="s">
        <v>19</v>
      </c>
      <c r="D4276" t="s">
        <v>19</v>
      </c>
      <c r="F4276" t="s">
        <v>1848</v>
      </c>
      <c r="H4276" s="10">
        <v>0</v>
      </c>
      <c r="K4276" t="s">
        <v>869</v>
      </c>
    </row>
    <row r="4277" spans="1:11" x14ac:dyDescent="0.2">
      <c r="A4277" t="s">
        <v>91</v>
      </c>
      <c r="B4277" t="s">
        <v>821</v>
      </c>
      <c r="C4277" t="s">
        <v>21</v>
      </c>
      <c r="D4277" t="s">
        <v>21</v>
      </c>
      <c r="E4277" t="s">
        <v>22</v>
      </c>
      <c r="F4277" t="s">
        <v>22</v>
      </c>
      <c r="G4277" t="s">
        <v>23</v>
      </c>
      <c r="H4277" s="10">
        <v>0</v>
      </c>
      <c r="I4277" t="s">
        <v>24</v>
      </c>
    </row>
    <row r="4278" spans="1:11" x14ac:dyDescent="0.2">
      <c r="A4278" t="s">
        <v>91</v>
      </c>
      <c r="B4278" t="s">
        <v>821</v>
      </c>
      <c r="C4278" t="s">
        <v>208</v>
      </c>
      <c r="D4278" t="s">
        <v>208</v>
      </c>
      <c r="E4278" t="s">
        <v>27</v>
      </c>
      <c r="F4278" t="s">
        <v>27</v>
      </c>
      <c r="G4278" t="s">
        <v>23</v>
      </c>
      <c r="H4278" s="10">
        <v>0</v>
      </c>
      <c r="I4278" t="s">
        <v>24</v>
      </c>
      <c r="K4278" t="s">
        <v>901</v>
      </c>
    </row>
    <row r="4279" spans="1:11" x14ac:dyDescent="0.2">
      <c r="A4279" t="s">
        <v>93</v>
      </c>
      <c r="B4279" t="s">
        <v>821</v>
      </c>
      <c r="C4279" t="s">
        <v>18</v>
      </c>
      <c r="D4279" t="s">
        <v>18</v>
      </c>
      <c r="F4279" t="s">
        <v>1848</v>
      </c>
      <c r="H4279" s="10">
        <v>6</v>
      </c>
      <c r="K4279" t="s">
        <v>883</v>
      </c>
    </row>
    <row r="4280" spans="1:11" x14ac:dyDescent="0.2">
      <c r="A4280" t="s">
        <v>93</v>
      </c>
      <c r="B4280" t="s">
        <v>821</v>
      </c>
      <c r="C4280" t="s">
        <v>112</v>
      </c>
      <c r="D4280" t="s">
        <v>112</v>
      </c>
      <c r="E4280" t="s">
        <v>113</v>
      </c>
      <c r="F4280" t="s">
        <v>1851</v>
      </c>
      <c r="G4280" t="s">
        <v>23</v>
      </c>
      <c r="H4280" s="10">
        <v>17.5</v>
      </c>
      <c r="I4280" t="s">
        <v>114</v>
      </c>
      <c r="K4280" t="s">
        <v>922</v>
      </c>
    </row>
    <row r="4281" spans="1:11" x14ac:dyDescent="0.2">
      <c r="A4281" t="s">
        <v>93</v>
      </c>
      <c r="B4281" t="s">
        <v>821</v>
      </c>
      <c r="C4281" t="s">
        <v>79</v>
      </c>
      <c r="D4281" t="s">
        <v>79</v>
      </c>
      <c r="F4281" t="s">
        <v>1848</v>
      </c>
      <c r="H4281" s="10">
        <v>2</v>
      </c>
      <c r="K4281" t="s">
        <v>923</v>
      </c>
    </row>
    <row r="4282" spans="1:11" x14ac:dyDescent="0.2">
      <c r="A4282" t="s">
        <v>93</v>
      </c>
      <c r="B4282" t="s">
        <v>821</v>
      </c>
      <c r="C4282" t="s">
        <v>20</v>
      </c>
      <c r="D4282" t="s">
        <v>20</v>
      </c>
      <c r="F4282" t="s">
        <v>1848</v>
      </c>
      <c r="H4282" s="10">
        <v>3</v>
      </c>
      <c r="K4282" t="s">
        <v>924</v>
      </c>
    </row>
    <row r="4283" spans="1:11" x14ac:dyDescent="0.2">
      <c r="A4283" t="s">
        <v>93</v>
      </c>
      <c r="B4283" t="s">
        <v>821</v>
      </c>
      <c r="C4283" t="s">
        <v>25</v>
      </c>
      <c r="D4283" t="s">
        <v>25</v>
      </c>
      <c r="E4283" t="s">
        <v>22</v>
      </c>
      <c r="F4283" t="s">
        <v>22</v>
      </c>
      <c r="G4283" t="s">
        <v>23</v>
      </c>
      <c r="H4283" s="10">
        <v>3</v>
      </c>
      <c r="I4283" t="s">
        <v>24</v>
      </c>
      <c r="K4283" t="s">
        <v>925</v>
      </c>
    </row>
    <row r="4284" spans="1:11" x14ac:dyDescent="0.2">
      <c r="A4284" t="s">
        <v>93</v>
      </c>
      <c r="B4284" t="s">
        <v>821</v>
      </c>
      <c r="C4284" t="s">
        <v>159</v>
      </c>
      <c r="D4284" t="s">
        <v>159</v>
      </c>
      <c r="E4284" t="s">
        <v>119</v>
      </c>
      <c r="F4284" t="s">
        <v>1852</v>
      </c>
      <c r="G4284" t="s">
        <v>23</v>
      </c>
      <c r="H4284" s="10">
        <v>0</v>
      </c>
      <c r="I4284" t="s">
        <v>120</v>
      </c>
    </row>
    <row r="4285" spans="1:11" x14ac:dyDescent="0.2">
      <c r="A4285" t="s">
        <v>93</v>
      </c>
      <c r="B4285" t="s">
        <v>821</v>
      </c>
      <c r="C4285" t="s">
        <v>265</v>
      </c>
      <c r="D4285" t="s">
        <v>265</v>
      </c>
      <c r="E4285" t="s">
        <v>119</v>
      </c>
      <c r="F4285" t="s">
        <v>1852</v>
      </c>
      <c r="G4285" t="s">
        <v>23</v>
      </c>
      <c r="H4285" s="10">
        <v>0</v>
      </c>
      <c r="I4285" t="s">
        <v>120</v>
      </c>
    </row>
    <row r="4286" spans="1:11" x14ac:dyDescent="0.2">
      <c r="A4286" t="s">
        <v>93</v>
      </c>
      <c r="B4286" t="s">
        <v>821</v>
      </c>
      <c r="C4286" t="s">
        <v>121</v>
      </c>
      <c r="D4286" t="s">
        <v>121</v>
      </c>
      <c r="E4286" t="s">
        <v>113</v>
      </c>
      <c r="F4286" t="s">
        <v>1851</v>
      </c>
      <c r="G4286" t="s">
        <v>23</v>
      </c>
      <c r="H4286" s="10">
        <v>0</v>
      </c>
      <c r="I4286" t="s">
        <v>114</v>
      </c>
    </row>
    <row r="4287" spans="1:11" x14ac:dyDescent="0.2">
      <c r="A4287" t="s">
        <v>93</v>
      </c>
      <c r="B4287" t="s">
        <v>821</v>
      </c>
      <c r="C4287" t="s">
        <v>17</v>
      </c>
      <c r="D4287" t="s">
        <v>17</v>
      </c>
      <c r="F4287" t="s">
        <v>1847</v>
      </c>
      <c r="H4287" s="10">
        <v>0</v>
      </c>
    </row>
    <row r="4288" spans="1:11" x14ac:dyDescent="0.2">
      <c r="A4288" t="s">
        <v>93</v>
      </c>
      <c r="B4288" t="s">
        <v>821</v>
      </c>
      <c r="C4288" t="s">
        <v>46</v>
      </c>
      <c r="D4288" t="s">
        <v>46</v>
      </c>
      <c r="F4288" t="s">
        <v>1848</v>
      </c>
      <c r="H4288" s="10">
        <v>0</v>
      </c>
    </row>
    <row r="4289" spans="1:11" x14ac:dyDescent="0.2">
      <c r="A4289" t="s">
        <v>93</v>
      </c>
      <c r="B4289" t="s">
        <v>821</v>
      </c>
      <c r="C4289" t="s">
        <v>279</v>
      </c>
      <c r="D4289" t="s">
        <v>279</v>
      </c>
      <c r="E4289" t="s">
        <v>45</v>
      </c>
      <c r="F4289" t="s">
        <v>1849</v>
      </c>
      <c r="G4289" t="s">
        <v>23</v>
      </c>
      <c r="H4289" s="10">
        <v>0</v>
      </c>
      <c r="I4289" t="s">
        <v>24</v>
      </c>
    </row>
    <row r="4290" spans="1:11" x14ac:dyDescent="0.2">
      <c r="A4290" t="s">
        <v>93</v>
      </c>
      <c r="B4290" t="s">
        <v>821</v>
      </c>
      <c r="C4290" t="s">
        <v>380</v>
      </c>
      <c r="D4290" t="s">
        <v>380</v>
      </c>
      <c r="E4290" t="s">
        <v>59</v>
      </c>
      <c r="F4290" t="s">
        <v>59</v>
      </c>
      <c r="G4290" t="s">
        <v>23</v>
      </c>
      <c r="H4290" s="10">
        <v>0</v>
      </c>
      <c r="I4290" t="s">
        <v>24</v>
      </c>
    </row>
    <row r="4291" spans="1:11" x14ac:dyDescent="0.2">
      <c r="A4291" t="s">
        <v>93</v>
      </c>
      <c r="B4291" t="s">
        <v>821</v>
      </c>
      <c r="C4291" t="s">
        <v>40</v>
      </c>
      <c r="D4291" t="s">
        <v>40</v>
      </c>
      <c r="F4291" t="s">
        <v>1848</v>
      </c>
      <c r="H4291" s="10">
        <v>2</v>
      </c>
    </row>
    <row r="4292" spans="1:11" x14ac:dyDescent="0.2">
      <c r="A4292" t="s">
        <v>93</v>
      </c>
      <c r="B4292" t="s">
        <v>821</v>
      </c>
      <c r="C4292" t="s">
        <v>43</v>
      </c>
      <c r="D4292" t="s">
        <v>43</v>
      </c>
      <c r="E4292" t="s">
        <v>22</v>
      </c>
      <c r="F4292" t="s">
        <v>22</v>
      </c>
      <c r="G4292" t="s">
        <v>23</v>
      </c>
      <c r="H4292" s="10">
        <v>0</v>
      </c>
      <c r="I4292" t="s">
        <v>24</v>
      </c>
    </row>
    <row r="4293" spans="1:11" x14ac:dyDescent="0.2">
      <c r="A4293" t="s">
        <v>93</v>
      </c>
      <c r="B4293" t="s">
        <v>821</v>
      </c>
      <c r="C4293" t="s">
        <v>57</v>
      </c>
      <c r="D4293" t="s">
        <v>57</v>
      </c>
      <c r="E4293" t="s">
        <v>22</v>
      </c>
      <c r="F4293" t="s">
        <v>22</v>
      </c>
      <c r="G4293" t="s">
        <v>23</v>
      </c>
      <c r="H4293" s="10">
        <v>0</v>
      </c>
      <c r="I4293" t="s">
        <v>24</v>
      </c>
    </row>
    <row r="4294" spans="1:11" x14ac:dyDescent="0.2">
      <c r="A4294" t="s">
        <v>93</v>
      </c>
      <c r="B4294" t="s">
        <v>821</v>
      </c>
      <c r="C4294" t="s">
        <v>380</v>
      </c>
      <c r="D4294" t="s">
        <v>380</v>
      </c>
      <c r="E4294" t="s">
        <v>59</v>
      </c>
      <c r="F4294" t="s">
        <v>59</v>
      </c>
      <c r="G4294" t="s">
        <v>23</v>
      </c>
      <c r="H4294" s="10">
        <v>0</v>
      </c>
      <c r="I4294" t="s">
        <v>24</v>
      </c>
    </row>
    <row r="4295" spans="1:11" x14ac:dyDescent="0.2">
      <c r="A4295" t="s">
        <v>93</v>
      </c>
      <c r="B4295" t="s">
        <v>821</v>
      </c>
      <c r="C4295" t="s">
        <v>213</v>
      </c>
      <c r="D4295" t="s">
        <v>213</v>
      </c>
      <c r="E4295" t="s">
        <v>59</v>
      </c>
      <c r="F4295" t="s">
        <v>59</v>
      </c>
      <c r="G4295" t="s">
        <v>23</v>
      </c>
      <c r="H4295" s="10">
        <v>0</v>
      </c>
      <c r="I4295" t="s">
        <v>24</v>
      </c>
    </row>
    <row r="4296" spans="1:11" x14ac:dyDescent="0.2">
      <c r="A4296" t="s">
        <v>93</v>
      </c>
      <c r="B4296" t="s">
        <v>821</v>
      </c>
      <c r="C4296" t="s">
        <v>368</v>
      </c>
      <c r="D4296" t="s">
        <v>368</v>
      </c>
      <c r="E4296" t="s">
        <v>113</v>
      </c>
      <c r="F4296" t="s">
        <v>1851</v>
      </c>
      <c r="G4296" t="s">
        <v>23</v>
      </c>
      <c r="H4296" s="10">
        <v>0</v>
      </c>
      <c r="I4296" t="s">
        <v>114</v>
      </c>
      <c r="K4296" t="s">
        <v>833</v>
      </c>
    </row>
    <row r="4297" spans="1:11" x14ac:dyDescent="0.2">
      <c r="A4297" t="s">
        <v>93</v>
      </c>
      <c r="B4297" t="s">
        <v>821</v>
      </c>
      <c r="C4297" t="s">
        <v>65</v>
      </c>
      <c r="D4297" t="s">
        <v>65</v>
      </c>
      <c r="E4297" t="s">
        <v>66</v>
      </c>
      <c r="F4297" t="s">
        <v>66</v>
      </c>
      <c r="G4297" t="s">
        <v>23</v>
      </c>
      <c r="H4297" s="10">
        <v>2</v>
      </c>
      <c r="I4297" t="s">
        <v>24</v>
      </c>
      <c r="K4297" t="s">
        <v>882</v>
      </c>
    </row>
    <row r="4298" spans="1:11" x14ac:dyDescent="0.2">
      <c r="A4298" t="s">
        <v>93</v>
      </c>
      <c r="B4298" t="s">
        <v>821</v>
      </c>
      <c r="C4298" t="s">
        <v>19</v>
      </c>
      <c r="D4298" t="s">
        <v>19</v>
      </c>
      <c r="F4298" t="s">
        <v>1848</v>
      </c>
      <c r="H4298" s="10">
        <v>2</v>
      </c>
      <c r="K4298" t="s">
        <v>926</v>
      </c>
    </row>
    <row r="4299" spans="1:11" x14ac:dyDescent="0.2">
      <c r="A4299" t="s">
        <v>93</v>
      </c>
      <c r="B4299" t="s">
        <v>821</v>
      </c>
      <c r="C4299" t="s">
        <v>21</v>
      </c>
      <c r="D4299" t="s">
        <v>21</v>
      </c>
      <c r="E4299" t="s">
        <v>22</v>
      </c>
      <c r="F4299" t="s">
        <v>22</v>
      </c>
      <c r="G4299" t="s">
        <v>23</v>
      </c>
      <c r="H4299" s="10">
        <v>1</v>
      </c>
      <c r="I4299" t="s">
        <v>24</v>
      </c>
      <c r="K4299" t="s">
        <v>927</v>
      </c>
    </row>
    <row r="4300" spans="1:11" x14ac:dyDescent="0.2">
      <c r="A4300" t="s">
        <v>93</v>
      </c>
      <c r="B4300" t="s">
        <v>821</v>
      </c>
      <c r="C4300" t="s">
        <v>208</v>
      </c>
      <c r="D4300" t="s">
        <v>208</v>
      </c>
      <c r="E4300" t="s">
        <v>27</v>
      </c>
      <c r="F4300" t="s">
        <v>27</v>
      </c>
      <c r="G4300" t="s">
        <v>23</v>
      </c>
      <c r="H4300" s="10">
        <v>0.25</v>
      </c>
      <c r="I4300" t="s">
        <v>24</v>
      </c>
      <c r="K4300" t="s">
        <v>901</v>
      </c>
    </row>
    <row r="4301" spans="1:11" x14ac:dyDescent="0.2">
      <c r="A4301" t="s">
        <v>94</v>
      </c>
      <c r="B4301" t="s">
        <v>821</v>
      </c>
      <c r="C4301" t="s">
        <v>18</v>
      </c>
      <c r="D4301" t="s">
        <v>18</v>
      </c>
      <c r="F4301" t="s">
        <v>1848</v>
      </c>
      <c r="H4301" s="10">
        <v>6</v>
      </c>
      <c r="K4301" t="s">
        <v>883</v>
      </c>
    </row>
    <row r="4302" spans="1:11" x14ac:dyDescent="0.2">
      <c r="A4302" t="s">
        <v>94</v>
      </c>
      <c r="B4302" t="s">
        <v>821</v>
      </c>
      <c r="C4302" t="s">
        <v>112</v>
      </c>
      <c r="D4302" t="s">
        <v>112</v>
      </c>
      <c r="E4302" t="s">
        <v>113</v>
      </c>
      <c r="F4302" t="s">
        <v>1851</v>
      </c>
      <c r="G4302" t="s">
        <v>23</v>
      </c>
      <c r="H4302" s="10">
        <v>11</v>
      </c>
      <c r="I4302" t="s">
        <v>114</v>
      </c>
      <c r="K4302" t="s">
        <v>487</v>
      </c>
    </row>
    <row r="4303" spans="1:11" x14ac:dyDescent="0.2">
      <c r="A4303" t="s">
        <v>94</v>
      </c>
      <c r="B4303" t="s">
        <v>821</v>
      </c>
      <c r="C4303" t="s">
        <v>79</v>
      </c>
      <c r="D4303" t="s">
        <v>79</v>
      </c>
      <c r="F4303" t="s">
        <v>1848</v>
      </c>
      <c r="H4303" s="10">
        <v>2</v>
      </c>
      <c r="K4303" t="s">
        <v>928</v>
      </c>
    </row>
    <row r="4304" spans="1:11" x14ac:dyDescent="0.2">
      <c r="A4304" t="s">
        <v>94</v>
      </c>
      <c r="B4304" t="s">
        <v>821</v>
      </c>
      <c r="C4304" t="s">
        <v>20</v>
      </c>
      <c r="D4304" t="s">
        <v>20</v>
      </c>
      <c r="F4304" t="s">
        <v>1848</v>
      </c>
      <c r="H4304" s="10">
        <v>3.5</v>
      </c>
      <c r="K4304" t="s">
        <v>929</v>
      </c>
    </row>
    <row r="4305" spans="1:11" x14ac:dyDescent="0.2">
      <c r="A4305" t="s">
        <v>94</v>
      </c>
      <c r="B4305" t="s">
        <v>821</v>
      </c>
      <c r="C4305" t="s">
        <v>25</v>
      </c>
      <c r="D4305" t="s">
        <v>25</v>
      </c>
      <c r="E4305" t="s">
        <v>22</v>
      </c>
      <c r="F4305" t="s">
        <v>22</v>
      </c>
      <c r="G4305" t="s">
        <v>23</v>
      </c>
      <c r="H4305" s="10">
        <v>1</v>
      </c>
      <c r="I4305" t="s">
        <v>24</v>
      </c>
    </row>
    <row r="4306" spans="1:11" x14ac:dyDescent="0.2">
      <c r="A4306" t="s">
        <v>94</v>
      </c>
      <c r="B4306" t="s">
        <v>821</v>
      </c>
      <c r="C4306" t="s">
        <v>159</v>
      </c>
      <c r="D4306" t="s">
        <v>159</v>
      </c>
      <c r="E4306" t="s">
        <v>119</v>
      </c>
      <c r="F4306" t="s">
        <v>1852</v>
      </c>
      <c r="G4306" t="s">
        <v>23</v>
      </c>
      <c r="H4306" s="10">
        <v>0</v>
      </c>
      <c r="I4306" t="s">
        <v>120</v>
      </c>
    </row>
    <row r="4307" spans="1:11" x14ac:dyDescent="0.2">
      <c r="A4307" t="s">
        <v>94</v>
      </c>
      <c r="B4307" t="s">
        <v>821</v>
      </c>
      <c r="C4307" t="s">
        <v>265</v>
      </c>
      <c r="D4307" t="s">
        <v>265</v>
      </c>
      <c r="E4307" t="s">
        <v>119</v>
      </c>
      <c r="F4307" t="s">
        <v>1852</v>
      </c>
      <c r="G4307" t="s">
        <v>23</v>
      </c>
      <c r="H4307" s="10">
        <v>0</v>
      </c>
      <c r="I4307" t="s">
        <v>120</v>
      </c>
    </row>
    <row r="4308" spans="1:11" x14ac:dyDescent="0.2">
      <c r="A4308" t="s">
        <v>94</v>
      </c>
      <c r="B4308" t="s">
        <v>821</v>
      </c>
      <c r="C4308" t="s">
        <v>121</v>
      </c>
      <c r="D4308" t="s">
        <v>121</v>
      </c>
      <c r="E4308" t="s">
        <v>113</v>
      </c>
      <c r="F4308" t="s">
        <v>1851</v>
      </c>
      <c r="G4308" t="s">
        <v>23</v>
      </c>
      <c r="H4308" s="10">
        <v>0</v>
      </c>
      <c r="I4308" t="s">
        <v>114</v>
      </c>
    </row>
    <row r="4309" spans="1:11" x14ac:dyDescent="0.2">
      <c r="A4309" t="s">
        <v>94</v>
      </c>
      <c r="B4309" t="s">
        <v>821</v>
      </c>
      <c r="C4309" t="s">
        <v>17</v>
      </c>
      <c r="D4309" t="s">
        <v>17</v>
      </c>
      <c r="F4309" t="s">
        <v>1847</v>
      </c>
      <c r="H4309" s="10">
        <v>4</v>
      </c>
      <c r="K4309" t="s">
        <v>659</v>
      </c>
    </row>
    <row r="4310" spans="1:11" x14ac:dyDescent="0.2">
      <c r="A4310" t="s">
        <v>94</v>
      </c>
      <c r="B4310" t="s">
        <v>821</v>
      </c>
      <c r="C4310" t="s">
        <v>46</v>
      </c>
      <c r="D4310" t="s">
        <v>46</v>
      </c>
      <c r="F4310" t="s">
        <v>1848</v>
      </c>
      <c r="H4310" s="10">
        <v>0</v>
      </c>
    </row>
    <row r="4311" spans="1:11" x14ac:dyDescent="0.2">
      <c r="A4311" t="s">
        <v>94</v>
      </c>
      <c r="B4311" t="s">
        <v>821</v>
      </c>
      <c r="C4311" t="s">
        <v>279</v>
      </c>
      <c r="D4311" t="s">
        <v>279</v>
      </c>
      <c r="E4311" t="s">
        <v>45</v>
      </c>
      <c r="F4311" t="s">
        <v>1849</v>
      </c>
      <c r="G4311" t="s">
        <v>23</v>
      </c>
      <c r="H4311" s="10">
        <v>0</v>
      </c>
      <c r="I4311" t="s">
        <v>24</v>
      </c>
    </row>
    <row r="4312" spans="1:11" x14ac:dyDescent="0.2">
      <c r="A4312" t="s">
        <v>94</v>
      </c>
      <c r="B4312" t="s">
        <v>821</v>
      </c>
      <c r="C4312" t="s">
        <v>380</v>
      </c>
      <c r="D4312" t="s">
        <v>380</v>
      </c>
      <c r="E4312" t="s">
        <v>59</v>
      </c>
      <c r="F4312" t="s">
        <v>59</v>
      </c>
      <c r="G4312" t="s">
        <v>23</v>
      </c>
      <c r="H4312" s="10">
        <v>0</v>
      </c>
      <c r="I4312" t="s">
        <v>24</v>
      </c>
    </row>
    <row r="4313" spans="1:11" x14ac:dyDescent="0.2">
      <c r="A4313" t="s">
        <v>94</v>
      </c>
      <c r="B4313" t="s">
        <v>821</v>
      </c>
      <c r="C4313" t="s">
        <v>40</v>
      </c>
      <c r="D4313" t="s">
        <v>40</v>
      </c>
      <c r="F4313" t="s">
        <v>1848</v>
      </c>
      <c r="H4313" s="10">
        <v>2</v>
      </c>
    </row>
    <row r="4314" spans="1:11" x14ac:dyDescent="0.2">
      <c r="A4314" t="s">
        <v>94</v>
      </c>
      <c r="B4314" t="s">
        <v>821</v>
      </c>
      <c r="C4314" t="s">
        <v>43</v>
      </c>
      <c r="D4314" t="s">
        <v>43</v>
      </c>
      <c r="E4314" t="s">
        <v>22</v>
      </c>
      <c r="F4314" t="s">
        <v>22</v>
      </c>
      <c r="G4314" t="s">
        <v>23</v>
      </c>
      <c r="H4314" s="10">
        <v>0</v>
      </c>
      <c r="I4314" t="s">
        <v>24</v>
      </c>
    </row>
    <row r="4315" spans="1:11" x14ac:dyDescent="0.2">
      <c r="A4315" t="s">
        <v>94</v>
      </c>
      <c r="B4315" t="s">
        <v>821</v>
      </c>
      <c r="C4315" t="s">
        <v>57</v>
      </c>
      <c r="D4315" t="s">
        <v>57</v>
      </c>
      <c r="E4315" t="s">
        <v>22</v>
      </c>
      <c r="F4315" t="s">
        <v>22</v>
      </c>
      <c r="G4315" t="s">
        <v>23</v>
      </c>
      <c r="H4315" s="10">
        <v>0</v>
      </c>
      <c r="I4315" t="s">
        <v>24</v>
      </c>
    </row>
    <row r="4316" spans="1:11" x14ac:dyDescent="0.2">
      <c r="A4316" t="s">
        <v>94</v>
      </c>
      <c r="B4316" t="s">
        <v>821</v>
      </c>
      <c r="C4316" t="s">
        <v>380</v>
      </c>
      <c r="D4316" t="s">
        <v>380</v>
      </c>
      <c r="E4316" t="s">
        <v>59</v>
      </c>
      <c r="F4316" t="s">
        <v>59</v>
      </c>
      <c r="G4316" t="s">
        <v>23</v>
      </c>
      <c r="H4316" s="10">
        <v>0</v>
      </c>
      <c r="I4316" t="s">
        <v>24</v>
      </c>
    </row>
    <row r="4317" spans="1:11" x14ac:dyDescent="0.2">
      <c r="A4317" t="s">
        <v>94</v>
      </c>
      <c r="B4317" t="s">
        <v>821</v>
      </c>
      <c r="C4317" t="s">
        <v>213</v>
      </c>
      <c r="D4317" t="s">
        <v>213</v>
      </c>
      <c r="E4317" t="s">
        <v>59</v>
      </c>
      <c r="F4317" t="s">
        <v>59</v>
      </c>
      <c r="G4317" t="s">
        <v>23</v>
      </c>
      <c r="H4317" s="10">
        <v>0</v>
      </c>
      <c r="I4317" t="s">
        <v>24</v>
      </c>
    </row>
    <row r="4318" spans="1:11" x14ac:dyDescent="0.2">
      <c r="A4318" t="s">
        <v>94</v>
      </c>
      <c r="B4318" t="s">
        <v>821</v>
      </c>
      <c r="C4318" t="s">
        <v>368</v>
      </c>
      <c r="D4318" t="s">
        <v>368</v>
      </c>
      <c r="E4318" t="s">
        <v>113</v>
      </c>
      <c r="F4318" t="s">
        <v>1851</v>
      </c>
      <c r="G4318" t="s">
        <v>23</v>
      </c>
      <c r="H4318" s="10">
        <v>2</v>
      </c>
      <c r="I4318" t="s">
        <v>114</v>
      </c>
      <c r="K4318" t="s">
        <v>930</v>
      </c>
    </row>
    <row r="4319" spans="1:11" x14ac:dyDescent="0.2">
      <c r="A4319" t="s">
        <v>94</v>
      </c>
      <c r="B4319" t="s">
        <v>821</v>
      </c>
      <c r="C4319" t="s">
        <v>65</v>
      </c>
      <c r="D4319" t="s">
        <v>65</v>
      </c>
      <c r="E4319" t="s">
        <v>66</v>
      </c>
      <c r="F4319" t="s">
        <v>66</v>
      </c>
      <c r="G4319" t="s">
        <v>23</v>
      </c>
      <c r="H4319" s="10">
        <v>0</v>
      </c>
      <c r="I4319" t="s">
        <v>24</v>
      </c>
      <c r="K4319" t="s">
        <v>882</v>
      </c>
    </row>
    <row r="4320" spans="1:11" x14ac:dyDescent="0.2">
      <c r="A4320" t="s">
        <v>94</v>
      </c>
      <c r="B4320" t="s">
        <v>821</v>
      </c>
      <c r="C4320" t="s">
        <v>19</v>
      </c>
      <c r="D4320" t="s">
        <v>19</v>
      </c>
      <c r="F4320" t="s">
        <v>1848</v>
      </c>
      <c r="H4320" s="10">
        <v>6</v>
      </c>
      <c r="K4320" t="s">
        <v>931</v>
      </c>
    </row>
    <row r="4321" spans="1:11" x14ac:dyDescent="0.2">
      <c r="A4321" t="s">
        <v>94</v>
      </c>
      <c r="B4321" t="s">
        <v>821</v>
      </c>
      <c r="C4321" t="s">
        <v>21</v>
      </c>
      <c r="D4321" t="s">
        <v>21</v>
      </c>
      <c r="E4321" t="s">
        <v>22</v>
      </c>
      <c r="F4321" t="s">
        <v>22</v>
      </c>
      <c r="G4321" t="s">
        <v>23</v>
      </c>
      <c r="H4321" s="10">
        <v>1</v>
      </c>
      <c r="I4321" t="s">
        <v>24</v>
      </c>
      <c r="K4321" t="s">
        <v>927</v>
      </c>
    </row>
    <row r="4322" spans="1:11" x14ac:dyDescent="0.2">
      <c r="A4322" t="s">
        <v>94</v>
      </c>
      <c r="B4322" t="s">
        <v>821</v>
      </c>
      <c r="C4322" t="s">
        <v>208</v>
      </c>
      <c r="D4322" t="s">
        <v>208</v>
      </c>
      <c r="E4322" t="s">
        <v>27</v>
      </c>
      <c r="F4322" t="s">
        <v>27</v>
      </c>
      <c r="G4322" t="s">
        <v>23</v>
      </c>
      <c r="H4322" s="10">
        <v>0.25</v>
      </c>
      <c r="I4322" t="s">
        <v>24</v>
      </c>
      <c r="K4322" t="s">
        <v>901</v>
      </c>
    </row>
    <row r="4323" spans="1:11" x14ac:dyDescent="0.2">
      <c r="A4323" t="s">
        <v>95</v>
      </c>
      <c r="B4323" t="s">
        <v>821</v>
      </c>
      <c r="C4323" t="s">
        <v>18</v>
      </c>
      <c r="D4323" t="s">
        <v>18</v>
      </c>
      <c r="F4323" t="s">
        <v>1848</v>
      </c>
      <c r="H4323" s="10">
        <v>6</v>
      </c>
      <c r="K4323" t="s">
        <v>883</v>
      </c>
    </row>
    <row r="4324" spans="1:11" x14ac:dyDescent="0.2">
      <c r="A4324" t="s">
        <v>95</v>
      </c>
      <c r="B4324" t="s">
        <v>821</v>
      </c>
      <c r="C4324" t="s">
        <v>112</v>
      </c>
      <c r="D4324" t="s">
        <v>112</v>
      </c>
      <c r="E4324" t="s">
        <v>113</v>
      </c>
      <c r="F4324" t="s">
        <v>1851</v>
      </c>
      <c r="G4324" t="s">
        <v>23</v>
      </c>
      <c r="H4324" s="10">
        <v>8</v>
      </c>
      <c r="I4324" t="s">
        <v>114</v>
      </c>
      <c r="K4324" t="s">
        <v>932</v>
      </c>
    </row>
    <row r="4325" spans="1:11" x14ac:dyDescent="0.2">
      <c r="A4325" t="s">
        <v>95</v>
      </c>
      <c r="B4325" t="s">
        <v>821</v>
      </c>
      <c r="C4325" t="s">
        <v>79</v>
      </c>
      <c r="D4325" t="s">
        <v>79</v>
      </c>
      <c r="F4325" t="s">
        <v>1848</v>
      </c>
      <c r="H4325" s="10">
        <v>10</v>
      </c>
      <c r="K4325" t="s">
        <v>933</v>
      </c>
    </row>
    <row r="4326" spans="1:11" x14ac:dyDescent="0.2">
      <c r="A4326" t="s">
        <v>95</v>
      </c>
      <c r="B4326" t="s">
        <v>821</v>
      </c>
      <c r="C4326" t="s">
        <v>20</v>
      </c>
      <c r="D4326" t="s">
        <v>20</v>
      </c>
      <c r="F4326" t="s">
        <v>1848</v>
      </c>
      <c r="H4326" s="10">
        <v>4.5</v>
      </c>
      <c r="K4326" t="s">
        <v>934</v>
      </c>
    </row>
    <row r="4327" spans="1:11" x14ac:dyDescent="0.2">
      <c r="A4327" t="s">
        <v>95</v>
      </c>
      <c r="B4327" t="s">
        <v>821</v>
      </c>
      <c r="C4327" t="s">
        <v>25</v>
      </c>
      <c r="D4327" t="s">
        <v>25</v>
      </c>
      <c r="E4327" t="s">
        <v>22</v>
      </c>
      <c r="F4327" t="s">
        <v>22</v>
      </c>
      <c r="G4327" t="s">
        <v>23</v>
      </c>
      <c r="H4327" s="10">
        <v>1</v>
      </c>
      <c r="I4327" t="s">
        <v>24</v>
      </c>
      <c r="K4327" t="s">
        <v>935</v>
      </c>
    </row>
    <row r="4328" spans="1:11" x14ac:dyDescent="0.2">
      <c r="A4328" t="s">
        <v>95</v>
      </c>
      <c r="B4328" t="s">
        <v>821</v>
      </c>
      <c r="C4328" t="s">
        <v>159</v>
      </c>
      <c r="D4328" t="s">
        <v>159</v>
      </c>
      <c r="E4328" t="s">
        <v>119</v>
      </c>
      <c r="F4328" t="s">
        <v>1852</v>
      </c>
      <c r="G4328" t="s">
        <v>23</v>
      </c>
      <c r="H4328" s="10">
        <v>0</v>
      </c>
      <c r="I4328" t="s">
        <v>120</v>
      </c>
    </row>
    <row r="4329" spans="1:11" x14ac:dyDescent="0.2">
      <c r="A4329" t="s">
        <v>95</v>
      </c>
      <c r="B4329" t="s">
        <v>821</v>
      </c>
      <c r="C4329" t="s">
        <v>265</v>
      </c>
      <c r="D4329" t="s">
        <v>265</v>
      </c>
      <c r="E4329" t="s">
        <v>119</v>
      </c>
      <c r="F4329" t="s">
        <v>1852</v>
      </c>
      <c r="G4329" t="s">
        <v>23</v>
      </c>
      <c r="H4329" s="10">
        <v>0</v>
      </c>
      <c r="I4329" t="s">
        <v>120</v>
      </c>
    </row>
    <row r="4330" spans="1:11" x14ac:dyDescent="0.2">
      <c r="A4330" t="s">
        <v>95</v>
      </c>
      <c r="B4330" t="s">
        <v>821</v>
      </c>
      <c r="C4330" t="s">
        <v>121</v>
      </c>
      <c r="D4330" t="s">
        <v>121</v>
      </c>
      <c r="E4330" t="s">
        <v>113</v>
      </c>
      <c r="F4330" t="s">
        <v>1851</v>
      </c>
      <c r="G4330" t="s">
        <v>23</v>
      </c>
      <c r="H4330" s="10">
        <v>2</v>
      </c>
      <c r="I4330" t="s">
        <v>114</v>
      </c>
      <c r="K4330" t="s">
        <v>936</v>
      </c>
    </row>
    <row r="4331" spans="1:11" x14ac:dyDescent="0.2">
      <c r="A4331" t="s">
        <v>95</v>
      </c>
      <c r="B4331" t="s">
        <v>821</v>
      </c>
      <c r="C4331" t="s">
        <v>17</v>
      </c>
      <c r="D4331" t="s">
        <v>17</v>
      </c>
      <c r="F4331" t="s">
        <v>1847</v>
      </c>
      <c r="H4331" s="10">
        <v>4</v>
      </c>
      <c r="K4331" t="s">
        <v>659</v>
      </c>
    </row>
    <row r="4332" spans="1:11" x14ac:dyDescent="0.2">
      <c r="A4332" t="s">
        <v>95</v>
      </c>
      <c r="B4332" t="s">
        <v>821</v>
      </c>
      <c r="C4332" t="s">
        <v>46</v>
      </c>
      <c r="D4332" t="s">
        <v>46</v>
      </c>
      <c r="F4332" t="s">
        <v>1848</v>
      </c>
      <c r="H4332" s="10">
        <v>0</v>
      </c>
    </row>
    <row r="4333" spans="1:11" x14ac:dyDescent="0.2">
      <c r="A4333" t="s">
        <v>95</v>
      </c>
      <c r="B4333" t="s">
        <v>821</v>
      </c>
      <c r="C4333" t="s">
        <v>279</v>
      </c>
      <c r="D4333" t="s">
        <v>279</v>
      </c>
      <c r="E4333" t="s">
        <v>45</v>
      </c>
      <c r="F4333" t="s">
        <v>1849</v>
      </c>
      <c r="G4333" t="s">
        <v>23</v>
      </c>
      <c r="H4333" s="10">
        <v>0</v>
      </c>
      <c r="I4333" t="s">
        <v>24</v>
      </c>
    </row>
    <row r="4334" spans="1:11" x14ac:dyDescent="0.2">
      <c r="A4334" t="s">
        <v>95</v>
      </c>
      <c r="B4334" t="s">
        <v>821</v>
      </c>
      <c r="C4334" t="s">
        <v>380</v>
      </c>
      <c r="D4334" t="s">
        <v>380</v>
      </c>
      <c r="E4334" t="s">
        <v>59</v>
      </c>
      <c r="F4334" t="s">
        <v>59</v>
      </c>
      <c r="G4334" t="s">
        <v>23</v>
      </c>
      <c r="H4334" s="10">
        <v>0</v>
      </c>
      <c r="I4334" t="s">
        <v>24</v>
      </c>
    </row>
    <row r="4335" spans="1:11" x14ac:dyDescent="0.2">
      <c r="A4335" t="s">
        <v>95</v>
      </c>
      <c r="B4335" t="s">
        <v>821</v>
      </c>
      <c r="C4335" t="s">
        <v>40</v>
      </c>
      <c r="D4335" t="s">
        <v>40</v>
      </c>
      <c r="F4335" t="s">
        <v>1848</v>
      </c>
      <c r="H4335" s="10">
        <v>0</v>
      </c>
    </row>
    <row r="4336" spans="1:11" x14ac:dyDescent="0.2">
      <c r="A4336" t="s">
        <v>95</v>
      </c>
      <c r="B4336" t="s">
        <v>821</v>
      </c>
      <c r="C4336" t="s">
        <v>43</v>
      </c>
      <c r="D4336" t="s">
        <v>43</v>
      </c>
      <c r="E4336" t="s">
        <v>22</v>
      </c>
      <c r="F4336" t="s">
        <v>22</v>
      </c>
      <c r="G4336" t="s">
        <v>23</v>
      </c>
      <c r="H4336" s="10">
        <v>0</v>
      </c>
      <c r="I4336" t="s">
        <v>24</v>
      </c>
    </row>
    <row r="4337" spans="1:11" x14ac:dyDescent="0.2">
      <c r="A4337" t="s">
        <v>95</v>
      </c>
      <c r="B4337" t="s">
        <v>821</v>
      </c>
      <c r="C4337" t="s">
        <v>57</v>
      </c>
      <c r="D4337" t="s">
        <v>57</v>
      </c>
      <c r="E4337" t="s">
        <v>22</v>
      </c>
      <c r="F4337" t="s">
        <v>22</v>
      </c>
      <c r="G4337" t="s">
        <v>23</v>
      </c>
      <c r="H4337" s="10">
        <v>0</v>
      </c>
      <c r="I4337" t="s">
        <v>24</v>
      </c>
    </row>
    <row r="4338" spans="1:11" x14ac:dyDescent="0.2">
      <c r="A4338" t="s">
        <v>95</v>
      </c>
      <c r="B4338" t="s">
        <v>821</v>
      </c>
      <c r="C4338" t="s">
        <v>380</v>
      </c>
      <c r="D4338" t="s">
        <v>380</v>
      </c>
      <c r="E4338" t="s">
        <v>59</v>
      </c>
      <c r="F4338" t="s">
        <v>59</v>
      </c>
      <c r="G4338" t="s">
        <v>23</v>
      </c>
      <c r="H4338" s="10">
        <v>0</v>
      </c>
      <c r="I4338" t="s">
        <v>24</v>
      </c>
    </row>
    <row r="4339" spans="1:11" x14ac:dyDescent="0.2">
      <c r="A4339" t="s">
        <v>95</v>
      </c>
      <c r="B4339" t="s">
        <v>821</v>
      </c>
      <c r="C4339" t="s">
        <v>213</v>
      </c>
      <c r="D4339" t="s">
        <v>213</v>
      </c>
      <c r="E4339" t="s">
        <v>59</v>
      </c>
      <c r="F4339" t="s">
        <v>59</v>
      </c>
      <c r="G4339" t="s">
        <v>23</v>
      </c>
      <c r="H4339" s="10">
        <v>0</v>
      </c>
      <c r="I4339" t="s">
        <v>24</v>
      </c>
    </row>
    <row r="4340" spans="1:11" x14ac:dyDescent="0.2">
      <c r="A4340" t="s">
        <v>95</v>
      </c>
      <c r="B4340" t="s">
        <v>821</v>
      </c>
      <c r="C4340" t="s">
        <v>368</v>
      </c>
      <c r="D4340" t="s">
        <v>368</v>
      </c>
      <c r="E4340" t="s">
        <v>113</v>
      </c>
      <c r="F4340" t="s">
        <v>1851</v>
      </c>
      <c r="G4340" t="s">
        <v>23</v>
      </c>
      <c r="H4340" s="10">
        <v>0</v>
      </c>
      <c r="I4340" t="s">
        <v>114</v>
      </c>
    </row>
    <row r="4341" spans="1:11" x14ac:dyDescent="0.2">
      <c r="A4341" t="s">
        <v>95</v>
      </c>
      <c r="B4341" t="s">
        <v>821</v>
      </c>
      <c r="C4341" t="s">
        <v>65</v>
      </c>
      <c r="D4341" t="s">
        <v>65</v>
      </c>
      <c r="E4341" t="s">
        <v>66</v>
      </c>
      <c r="F4341" t="s">
        <v>66</v>
      </c>
      <c r="G4341" t="s">
        <v>23</v>
      </c>
      <c r="H4341" s="10">
        <v>0</v>
      </c>
      <c r="I4341" t="s">
        <v>24</v>
      </c>
      <c r="K4341" t="s">
        <v>882</v>
      </c>
    </row>
    <row r="4342" spans="1:11" x14ac:dyDescent="0.2">
      <c r="A4342" t="s">
        <v>95</v>
      </c>
      <c r="B4342" t="s">
        <v>821</v>
      </c>
      <c r="C4342" t="s">
        <v>19</v>
      </c>
      <c r="D4342" t="s">
        <v>19</v>
      </c>
      <c r="F4342" t="s">
        <v>1848</v>
      </c>
      <c r="H4342" s="10">
        <v>3</v>
      </c>
      <c r="K4342" t="s">
        <v>931</v>
      </c>
    </row>
    <row r="4343" spans="1:11" x14ac:dyDescent="0.2">
      <c r="A4343" t="s">
        <v>95</v>
      </c>
      <c r="B4343" t="s">
        <v>821</v>
      </c>
      <c r="C4343" t="s">
        <v>21</v>
      </c>
      <c r="D4343" t="s">
        <v>21</v>
      </c>
      <c r="E4343" t="s">
        <v>22</v>
      </c>
      <c r="F4343" t="s">
        <v>22</v>
      </c>
      <c r="G4343" t="s">
        <v>23</v>
      </c>
      <c r="H4343" s="10">
        <v>0</v>
      </c>
      <c r="I4343" t="s">
        <v>24</v>
      </c>
    </row>
    <row r="4344" spans="1:11" x14ac:dyDescent="0.2">
      <c r="A4344" t="s">
        <v>95</v>
      </c>
      <c r="B4344" t="s">
        <v>821</v>
      </c>
      <c r="C4344" t="s">
        <v>208</v>
      </c>
      <c r="D4344" t="s">
        <v>208</v>
      </c>
      <c r="E4344" t="s">
        <v>27</v>
      </c>
      <c r="F4344" t="s">
        <v>27</v>
      </c>
      <c r="G4344" t="s">
        <v>23</v>
      </c>
      <c r="H4344" s="10">
        <v>0.25</v>
      </c>
      <c r="I4344" t="s">
        <v>24</v>
      </c>
      <c r="K4344" t="s">
        <v>901</v>
      </c>
    </row>
    <row r="4345" spans="1:11" x14ac:dyDescent="0.2">
      <c r="A4345" t="s">
        <v>96</v>
      </c>
      <c r="B4345" t="s">
        <v>821</v>
      </c>
      <c r="C4345" t="s">
        <v>18</v>
      </c>
      <c r="D4345" t="s">
        <v>18</v>
      </c>
      <c r="F4345" t="s">
        <v>1848</v>
      </c>
      <c r="H4345" s="10">
        <v>6</v>
      </c>
      <c r="K4345" t="s">
        <v>883</v>
      </c>
    </row>
    <row r="4346" spans="1:11" x14ac:dyDescent="0.2">
      <c r="A4346" t="s">
        <v>96</v>
      </c>
      <c r="B4346" t="s">
        <v>821</v>
      </c>
      <c r="C4346" t="s">
        <v>112</v>
      </c>
      <c r="D4346" t="s">
        <v>112</v>
      </c>
      <c r="E4346" t="s">
        <v>113</v>
      </c>
      <c r="F4346" t="s">
        <v>1851</v>
      </c>
      <c r="G4346" t="s">
        <v>23</v>
      </c>
      <c r="H4346" s="10">
        <v>9</v>
      </c>
      <c r="I4346" t="s">
        <v>114</v>
      </c>
      <c r="K4346" t="s">
        <v>937</v>
      </c>
    </row>
    <row r="4347" spans="1:11" x14ac:dyDescent="0.2">
      <c r="A4347" t="s">
        <v>96</v>
      </c>
      <c r="B4347" t="s">
        <v>821</v>
      </c>
      <c r="C4347" t="s">
        <v>79</v>
      </c>
      <c r="D4347" t="s">
        <v>79</v>
      </c>
      <c r="F4347" t="s">
        <v>1848</v>
      </c>
      <c r="H4347" s="10">
        <v>16</v>
      </c>
      <c r="K4347" t="s">
        <v>938</v>
      </c>
    </row>
    <row r="4348" spans="1:11" x14ac:dyDescent="0.2">
      <c r="A4348" t="s">
        <v>96</v>
      </c>
      <c r="B4348" t="s">
        <v>821</v>
      </c>
      <c r="C4348" t="s">
        <v>20</v>
      </c>
      <c r="D4348" t="s">
        <v>20</v>
      </c>
      <c r="F4348" t="s">
        <v>1848</v>
      </c>
      <c r="H4348" s="10">
        <v>0</v>
      </c>
    </row>
    <row r="4349" spans="1:11" x14ac:dyDescent="0.2">
      <c r="A4349" t="s">
        <v>96</v>
      </c>
      <c r="B4349" t="s">
        <v>821</v>
      </c>
      <c r="C4349" t="s">
        <v>25</v>
      </c>
      <c r="D4349" t="s">
        <v>25</v>
      </c>
      <c r="E4349" t="s">
        <v>22</v>
      </c>
      <c r="F4349" t="s">
        <v>22</v>
      </c>
      <c r="G4349" t="s">
        <v>23</v>
      </c>
      <c r="H4349" s="10">
        <v>0</v>
      </c>
      <c r="I4349" t="s">
        <v>24</v>
      </c>
    </row>
    <row r="4350" spans="1:11" x14ac:dyDescent="0.2">
      <c r="A4350" t="s">
        <v>96</v>
      </c>
      <c r="B4350" t="s">
        <v>821</v>
      </c>
      <c r="C4350" t="s">
        <v>159</v>
      </c>
      <c r="D4350" t="s">
        <v>159</v>
      </c>
      <c r="E4350" t="s">
        <v>119</v>
      </c>
      <c r="F4350" t="s">
        <v>1852</v>
      </c>
      <c r="G4350" t="s">
        <v>23</v>
      </c>
      <c r="H4350" s="10">
        <v>0</v>
      </c>
      <c r="I4350" t="s">
        <v>120</v>
      </c>
    </row>
    <row r="4351" spans="1:11" x14ac:dyDescent="0.2">
      <c r="A4351" t="s">
        <v>96</v>
      </c>
      <c r="B4351" t="s">
        <v>821</v>
      </c>
      <c r="C4351" t="s">
        <v>265</v>
      </c>
      <c r="D4351" t="s">
        <v>265</v>
      </c>
      <c r="E4351" t="s">
        <v>119</v>
      </c>
      <c r="F4351" t="s">
        <v>1852</v>
      </c>
      <c r="G4351" t="s">
        <v>23</v>
      </c>
      <c r="H4351" s="10">
        <v>0</v>
      </c>
      <c r="I4351" t="s">
        <v>120</v>
      </c>
    </row>
    <row r="4352" spans="1:11" x14ac:dyDescent="0.2">
      <c r="A4352" t="s">
        <v>96</v>
      </c>
      <c r="B4352" t="s">
        <v>821</v>
      </c>
      <c r="C4352" t="s">
        <v>121</v>
      </c>
      <c r="D4352" t="s">
        <v>121</v>
      </c>
      <c r="E4352" t="s">
        <v>113</v>
      </c>
      <c r="F4352" t="s">
        <v>1851</v>
      </c>
      <c r="G4352" t="s">
        <v>23</v>
      </c>
      <c r="H4352" s="10">
        <v>0</v>
      </c>
      <c r="I4352" t="s">
        <v>114</v>
      </c>
    </row>
    <row r="4353" spans="1:11" x14ac:dyDescent="0.2">
      <c r="A4353" t="s">
        <v>96</v>
      </c>
      <c r="B4353" t="s">
        <v>821</v>
      </c>
      <c r="C4353" t="s">
        <v>17</v>
      </c>
      <c r="D4353" t="s">
        <v>17</v>
      </c>
      <c r="F4353" t="s">
        <v>1847</v>
      </c>
      <c r="H4353" s="10">
        <v>0</v>
      </c>
    </row>
    <row r="4354" spans="1:11" x14ac:dyDescent="0.2">
      <c r="A4354" t="s">
        <v>96</v>
      </c>
      <c r="B4354" t="s">
        <v>821</v>
      </c>
      <c r="C4354" t="s">
        <v>46</v>
      </c>
      <c r="D4354" t="s">
        <v>46</v>
      </c>
      <c r="F4354" t="s">
        <v>1848</v>
      </c>
      <c r="H4354" s="10">
        <v>0</v>
      </c>
    </row>
    <row r="4355" spans="1:11" x14ac:dyDescent="0.2">
      <c r="A4355" t="s">
        <v>96</v>
      </c>
      <c r="B4355" t="s">
        <v>821</v>
      </c>
      <c r="C4355" t="s">
        <v>279</v>
      </c>
      <c r="D4355" t="s">
        <v>279</v>
      </c>
      <c r="E4355" t="s">
        <v>45</v>
      </c>
      <c r="F4355" t="s">
        <v>1849</v>
      </c>
      <c r="G4355" t="s">
        <v>23</v>
      </c>
      <c r="H4355" s="10">
        <v>0</v>
      </c>
      <c r="I4355" t="s">
        <v>24</v>
      </c>
    </row>
    <row r="4356" spans="1:11" x14ac:dyDescent="0.2">
      <c r="A4356" t="s">
        <v>96</v>
      </c>
      <c r="B4356" t="s">
        <v>821</v>
      </c>
      <c r="C4356" t="s">
        <v>380</v>
      </c>
      <c r="D4356" t="s">
        <v>380</v>
      </c>
      <c r="E4356" t="s">
        <v>59</v>
      </c>
      <c r="F4356" t="s">
        <v>59</v>
      </c>
      <c r="G4356" t="s">
        <v>23</v>
      </c>
      <c r="H4356" s="10">
        <v>0</v>
      </c>
      <c r="I4356" t="s">
        <v>24</v>
      </c>
    </row>
    <row r="4357" spans="1:11" x14ac:dyDescent="0.2">
      <c r="A4357" t="s">
        <v>96</v>
      </c>
      <c r="B4357" t="s">
        <v>821</v>
      </c>
      <c r="C4357" t="s">
        <v>40</v>
      </c>
      <c r="D4357" t="s">
        <v>40</v>
      </c>
      <c r="F4357" t="s">
        <v>1848</v>
      </c>
      <c r="H4357" s="10">
        <v>0</v>
      </c>
    </row>
    <row r="4358" spans="1:11" x14ac:dyDescent="0.2">
      <c r="A4358" t="s">
        <v>96</v>
      </c>
      <c r="B4358" t="s">
        <v>821</v>
      </c>
      <c r="C4358" t="s">
        <v>43</v>
      </c>
      <c r="D4358" t="s">
        <v>43</v>
      </c>
      <c r="E4358" t="s">
        <v>22</v>
      </c>
      <c r="F4358" t="s">
        <v>22</v>
      </c>
      <c r="G4358" t="s">
        <v>23</v>
      </c>
      <c r="H4358" s="10">
        <v>1.5</v>
      </c>
      <c r="I4358" t="s">
        <v>24</v>
      </c>
      <c r="K4358" t="s">
        <v>939</v>
      </c>
    </row>
    <row r="4359" spans="1:11" x14ac:dyDescent="0.2">
      <c r="A4359" t="s">
        <v>96</v>
      </c>
      <c r="B4359" t="s">
        <v>821</v>
      </c>
      <c r="C4359" t="s">
        <v>57</v>
      </c>
      <c r="D4359" t="s">
        <v>57</v>
      </c>
      <c r="E4359" t="s">
        <v>22</v>
      </c>
      <c r="F4359" t="s">
        <v>22</v>
      </c>
      <c r="G4359" t="s">
        <v>23</v>
      </c>
      <c r="H4359" s="10">
        <v>0</v>
      </c>
      <c r="I4359" t="s">
        <v>24</v>
      </c>
    </row>
    <row r="4360" spans="1:11" x14ac:dyDescent="0.2">
      <c r="A4360" t="s">
        <v>96</v>
      </c>
      <c r="B4360" t="s">
        <v>821</v>
      </c>
      <c r="C4360" t="s">
        <v>380</v>
      </c>
      <c r="D4360" t="s">
        <v>380</v>
      </c>
      <c r="E4360" t="s">
        <v>59</v>
      </c>
      <c r="F4360" t="s">
        <v>59</v>
      </c>
      <c r="G4360" t="s">
        <v>23</v>
      </c>
      <c r="H4360" s="10">
        <v>0</v>
      </c>
      <c r="I4360" t="s">
        <v>24</v>
      </c>
    </row>
    <row r="4361" spans="1:11" x14ac:dyDescent="0.2">
      <c r="A4361" t="s">
        <v>96</v>
      </c>
      <c r="B4361" t="s">
        <v>821</v>
      </c>
      <c r="C4361" t="s">
        <v>213</v>
      </c>
      <c r="D4361" t="s">
        <v>213</v>
      </c>
      <c r="E4361" t="s">
        <v>59</v>
      </c>
      <c r="F4361" t="s">
        <v>59</v>
      </c>
      <c r="G4361" t="s">
        <v>23</v>
      </c>
      <c r="H4361" s="10">
        <v>0</v>
      </c>
      <c r="I4361" t="s">
        <v>24</v>
      </c>
    </row>
    <row r="4362" spans="1:11" x14ac:dyDescent="0.2">
      <c r="A4362" t="s">
        <v>96</v>
      </c>
      <c r="B4362" t="s">
        <v>821</v>
      </c>
      <c r="C4362" t="s">
        <v>368</v>
      </c>
      <c r="D4362" t="s">
        <v>368</v>
      </c>
      <c r="E4362" t="s">
        <v>113</v>
      </c>
      <c r="F4362" t="s">
        <v>1851</v>
      </c>
      <c r="G4362" t="s">
        <v>23</v>
      </c>
      <c r="H4362" s="10">
        <v>0</v>
      </c>
      <c r="I4362" t="s">
        <v>114</v>
      </c>
    </row>
    <row r="4363" spans="1:11" x14ac:dyDescent="0.2">
      <c r="A4363" t="s">
        <v>96</v>
      </c>
      <c r="B4363" t="s">
        <v>821</v>
      </c>
      <c r="C4363" t="s">
        <v>65</v>
      </c>
      <c r="D4363" t="s">
        <v>65</v>
      </c>
      <c r="E4363" t="s">
        <v>66</v>
      </c>
      <c r="F4363" t="s">
        <v>66</v>
      </c>
      <c r="G4363" t="s">
        <v>23</v>
      </c>
      <c r="H4363" s="10">
        <v>0</v>
      </c>
      <c r="I4363" t="s">
        <v>24</v>
      </c>
      <c r="K4363" t="s">
        <v>882</v>
      </c>
    </row>
    <row r="4364" spans="1:11" x14ac:dyDescent="0.2">
      <c r="A4364" t="s">
        <v>96</v>
      </c>
      <c r="B4364" t="s">
        <v>821</v>
      </c>
      <c r="C4364" t="s">
        <v>19</v>
      </c>
      <c r="D4364" t="s">
        <v>19</v>
      </c>
      <c r="F4364" t="s">
        <v>1848</v>
      </c>
      <c r="H4364" s="10">
        <v>8</v>
      </c>
      <c r="K4364" t="s">
        <v>940</v>
      </c>
    </row>
    <row r="4365" spans="1:11" x14ac:dyDescent="0.2">
      <c r="A4365" t="s">
        <v>96</v>
      </c>
      <c r="B4365" t="s">
        <v>821</v>
      </c>
      <c r="C4365" t="s">
        <v>21</v>
      </c>
      <c r="D4365" t="s">
        <v>21</v>
      </c>
      <c r="E4365" t="s">
        <v>22</v>
      </c>
      <c r="F4365" t="s">
        <v>22</v>
      </c>
      <c r="G4365" t="s">
        <v>23</v>
      </c>
      <c r="H4365" s="10">
        <v>0</v>
      </c>
      <c r="I4365" t="s">
        <v>24</v>
      </c>
    </row>
    <row r="4366" spans="1:11" x14ac:dyDescent="0.2">
      <c r="A4366" t="s">
        <v>96</v>
      </c>
      <c r="B4366" t="s">
        <v>821</v>
      </c>
      <c r="C4366" t="s">
        <v>208</v>
      </c>
      <c r="D4366" t="s">
        <v>208</v>
      </c>
      <c r="E4366" t="s">
        <v>27</v>
      </c>
      <c r="F4366" t="s">
        <v>27</v>
      </c>
      <c r="G4366" t="s">
        <v>23</v>
      </c>
      <c r="H4366" s="10">
        <v>0.25</v>
      </c>
      <c r="I4366" t="s">
        <v>24</v>
      </c>
      <c r="K4366" t="s">
        <v>901</v>
      </c>
    </row>
    <row r="4367" spans="1:11" x14ac:dyDescent="0.2">
      <c r="A4367" t="s">
        <v>97</v>
      </c>
      <c r="B4367" t="s">
        <v>821</v>
      </c>
      <c r="C4367" t="s">
        <v>18</v>
      </c>
      <c r="D4367" t="s">
        <v>18</v>
      </c>
      <c r="F4367" t="s">
        <v>1848</v>
      </c>
      <c r="H4367" s="10">
        <v>6</v>
      </c>
      <c r="K4367" t="s">
        <v>883</v>
      </c>
    </row>
    <row r="4368" spans="1:11" x14ac:dyDescent="0.2">
      <c r="A4368" t="s">
        <v>97</v>
      </c>
      <c r="B4368" t="s">
        <v>821</v>
      </c>
      <c r="C4368" t="s">
        <v>112</v>
      </c>
      <c r="D4368" t="s">
        <v>112</v>
      </c>
      <c r="E4368" t="s">
        <v>113</v>
      </c>
      <c r="F4368" t="s">
        <v>1851</v>
      </c>
      <c r="G4368" t="s">
        <v>23</v>
      </c>
      <c r="H4368" s="10">
        <v>14</v>
      </c>
      <c r="I4368" t="s">
        <v>114</v>
      </c>
      <c r="K4368" t="s">
        <v>941</v>
      </c>
    </row>
    <row r="4369" spans="1:11" x14ac:dyDescent="0.2">
      <c r="A4369" t="s">
        <v>97</v>
      </c>
      <c r="B4369" t="s">
        <v>821</v>
      </c>
      <c r="C4369" t="s">
        <v>79</v>
      </c>
      <c r="D4369" t="s">
        <v>79</v>
      </c>
      <c r="F4369" t="s">
        <v>1848</v>
      </c>
      <c r="H4369" s="10">
        <v>3.5</v>
      </c>
      <c r="K4369" t="s">
        <v>942</v>
      </c>
    </row>
    <row r="4370" spans="1:11" x14ac:dyDescent="0.2">
      <c r="A4370" t="s">
        <v>97</v>
      </c>
      <c r="B4370" t="s">
        <v>821</v>
      </c>
      <c r="C4370" t="s">
        <v>20</v>
      </c>
      <c r="D4370" t="s">
        <v>20</v>
      </c>
      <c r="F4370" t="s">
        <v>1848</v>
      </c>
      <c r="H4370" s="10">
        <v>1</v>
      </c>
      <c r="K4370" t="s">
        <v>943</v>
      </c>
    </row>
    <row r="4371" spans="1:11" x14ac:dyDescent="0.2">
      <c r="A4371" t="s">
        <v>97</v>
      </c>
      <c r="B4371" t="s">
        <v>821</v>
      </c>
      <c r="C4371" t="s">
        <v>25</v>
      </c>
      <c r="D4371" t="s">
        <v>25</v>
      </c>
      <c r="E4371" t="s">
        <v>22</v>
      </c>
      <c r="F4371" t="s">
        <v>22</v>
      </c>
      <c r="G4371" t="s">
        <v>23</v>
      </c>
      <c r="H4371" s="10">
        <v>4</v>
      </c>
      <c r="I4371" t="s">
        <v>24</v>
      </c>
      <c r="K4371" t="s">
        <v>944</v>
      </c>
    </row>
    <row r="4372" spans="1:11" x14ac:dyDescent="0.2">
      <c r="A4372" t="s">
        <v>97</v>
      </c>
      <c r="B4372" t="s">
        <v>821</v>
      </c>
      <c r="C4372" t="s">
        <v>159</v>
      </c>
      <c r="D4372" t="s">
        <v>159</v>
      </c>
      <c r="E4372" t="s">
        <v>119</v>
      </c>
      <c r="F4372" t="s">
        <v>1852</v>
      </c>
      <c r="G4372" t="s">
        <v>23</v>
      </c>
      <c r="H4372" s="10">
        <v>0</v>
      </c>
      <c r="I4372" t="s">
        <v>120</v>
      </c>
    </row>
    <row r="4373" spans="1:11" x14ac:dyDescent="0.2">
      <c r="A4373" t="s">
        <v>97</v>
      </c>
      <c r="B4373" t="s">
        <v>821</v>
      </c>
      <c r="C4373" t="s">
        <v>265</v>
      </c>
      <c r="D4373" t="s">
        <v>265</v>
      </c>
      <c r="E4373" t="s">
        <v>119</v>
      </c>
      <c r="F4373" t="s">
        <v>1852</v>
      </c>
      <c r="G4373" t="s">
        <v>23</v>
      </c>
      <c r="H4373" s="10">
        <v>1</v>
      </c>
      <c r="I4373" t="s">
        <v>120</v>
      </c>
    </row>
    <row r="4374" spans="1:11" x14ac:dyDescent="0.2">
      <c r="A4374" t="s">
        <v>97</v>
      </c>
      <c r="B4374" t="s">
        <v>821</v>
      </c>
      <c r="C4374" t="s">
        <v>121</v>
      </c>
      <c r="D4374" t="s">
        <v>121</v>
      </c>
      <c r="E4374" t="s">
        <v>113</v>
      </c>
      <c r="F4374" t="s">
        <v>1851</v>
      </c>
      <c r="G4374" t="s">
        <v>23</v>
      </c>
      <c r="H4374" s="10">
        <v>2</v>
      </c>
      <c r="I4374" t="s">
        <v>114</v>
      </c>
    </row>
    <row r="4375" spans="1:11" x14ac:dyDescent="0.2">
      <c r="A4375" t="s">
        <v>97</v>
      </c>
      <c r="B4375" t="s">
        <v>821</v>
      </c>
      <c r="C4375" t="s">
        <v>17</v>
      </c>
      <c r="D4375" t="s">
        <v>17</v>
      </c>
      <c r="F4375" t="s">
        <v>1847</v>
      </c>
      <c r="H4375" s="10">
        <v>0</v>
      </c>
    </row>
    <row r="4376" spans="1:11" x14ac:dyDescent="0.2">
      <c r="A4376" t="s">
        <v>97</v>
      </c>
      <c r="B4376" t="s">
        <v>821</v>
      </c>
      <c r="C4376" t="s">
        <v>46</v>
      </c>
      <c r="D4376" t="s">
        <v>46</v>
      </c>
      <c r="F4376" t="s">
        <v>1848</v>
      </c>
      <c r="H4376" s="10">
        <v>0</v>
      </c>
    </row>
    <row r="4377" spans="1:11" x14ac:dyDescent="0.2">
      <c r="A4377" t="s">
        <v>97</v>
      </c>
      <c r="B4377" t="s">
        <v>821</v>
      </c>
      <c r="C4377" t="s">
        <v>279</v>
      </c>
      <c r="D4377" t="s">
        <v>279</v>
      </c>
      <c r="E4377" t="s">
        <v>45</v>
      </c>
      <c r="F4377" t="s">
        <v>1849</v>
      </c>
      <c r="G4377" t="s">
        <v>23</v>
      </c>
      <c r="H4377" s="10">
        <v>0</v>
      </c>
      <c r="I4377" t="s">
        <v>24</v>
      </c>
    </row>
    <row r="4378" spans="1:11" x14ac:dyDescent="0.2">
      <c r="A4378" t="s">
        <v>97</v>
      </c>
      <c r="B4378" t="s">
        <v>821</v>
      </c>
      <c r="C4378" t="s">
        <v>380</v>
      </c>
      <c r="D4378" t="s">
        <v>380</v>
      </c>
      <c r="E4378" t="s">
        <v>59</v>
      </c>
      <c r="F4378" t="s">
        <v>59</v>
      </c>
      <c r="G4378" t="s">
        <v>23</v>
      </c>
      <c r="H4378" s="10">
        <v>0</v>
      </c>
      <c r="I4378" t="s">
        <v>24</v>
      </c>
    </row>
    <row r="4379" spans="1:11" x14ac:dyDescent="0.2">
      <c r="A4379" t="s">
        <v>97</v>
      </c>
      <c r="B4379" t="s">
        <v>821</v>
      </c>
      <c r="C4379" t="s">
        <v>40</v>
      </c>
      <c r="D4379" t="s">
        <v>40</v>
      </c>
      <c r="F4379" t="s">
        <v>1848</v>
      </c>
      <c r="H4379" s="10">
        <v>2</v>
      </c>
      <c r="K4379" t="s">
        <v>945</v>
      </c>
    </row>
    <row r="4380" spans="1:11" x14ac:dyDescent="0.2">
      <c r="A4380" t="s">
        <v>97</v>
      </c>
      <c r="B4380" t="s">
        <v>821</v>
      </c>
      <c r="C4380" t="s">
        <v>43</v>
      </c>
      <c r="D4380" t="s">
        <v>43</v>
      </c>
      <c r="E4380" t="s">
        <v>22</v>
      </c>
      <c r="F4380" t="s">
        <v>22</v>
      </c>
      <c r="G4380" t="s">
        <v>23</v>
      </c>
      <c r="H4380" s="10">
        <v>0</v>
      </c>
      <c r="I4380" t="s">
        <v>24</v>
      </c>
    </row>
    <row r="4381" spans="1:11" x14ac:dyDescent="0.2">
      <c r="A4381" t="s">
        <v>97</v>
      </c>
      <c r="B4381" t="s">
        <v>821</v>
      </c>
      <c r="C4381" t="s">
        <v>57</v>
      </c>
      <c r="D4381" t="s">
        <v>57</v>
      </c>
      <c r="E4381" t="s">
        <v>22</v>
      </c>
      <c r="F4381" t="s">
        <v>22</v>
      </c>
      <c r="G4381" t="s">
        <v>23</v>
      </c>
      <c r="H4381" s="10">
        <v>0</v>
      </c>
      <c r="I4381" t="s">
        <v>24</v>
      </c>
    </row>
    <row r="4382" spans="1:11" x14ac:dyDescent="0.2">
      <c r="A4382" t="s">
        <v>97</v>
      </c>
      <c r="B4382" t="s">
        <v>821</v>
      </c>
      <c r="C4382" t="s">
        <v>380</v>
      </c>
      <c r="D4382" t="s">
        <v>380</v>
      </c>
      <c r="E4382" t="s">
        <v>59</v>
      </c>
      <c r="F4382" t="s">
        <v>59</v>
      </c>
      <c r="G4382" t="s">
        <v>23</v>
      </c>
      <c r="H4382" s="10">
        <v>0</v>
      </c>
      <c r="I4382" t="s">
        <v>24</v>
      </c>
    </row>
    <row r="4383" spans="1:11" x14ac:dyDescent="0.2">
      <c r="A4383" t="s">
        <v>97</v>
      </c>
      <c r="B4383" t="s">
        <v>821</v>
      </c>
      <c r="C4383" t="s">
        <v>213</v>
      </c>
      <c r="D4383" t="s">
        <v>213</v>
      </c>
      <c r="E4383" t="s">
        <v>59</v>
      </c>
      <c r="F4383" t="s">
        <v>59</v>
      </c>
      <c r="G4383" t="s">
        <v>23</v>
      </c>
      <c r="H4383" s="10">
        <v>0</v>
      </c>
      <c r="I4383" t="s">
        <v>24</v>
      </c>
    </row>
    <row r="4384" spans="1:11" x14ac:dyDescent="0.2">
      <c r="A4384" t="s">
        <v>97</v>
      </c>
      <c r="B4384" t="s">
        <v>821</v>
      </c>
      <c r="C4384" t="s">
        <v>368</v>
      </c>
      <c r="D4384" t="s">
        <v>368</v>
      </c>
      <c r="E4384" t="s">
        <v>113</v>
      </c>
      <c r="F4384" t="s">
        <v>1851</v>
      </c>
      <c r="G4384" t="s">
        <v>23</v>
      </c>
      <c r="H4384" s="10">
        <v>2</v>
      </c>
      <c r="I4384" t="s">
        <v>114</v>
      </c>
      <c r="K4384" t="s">
        <v>930</v>
      </c>
    </row>
    <row r="4385" spans="1:11" x14ac:dyDescent="0.2">
      <c r="A4385" t="s">
        <v>97</v>
      </c>
      <c r="B4385" t="s">
        <v>821</v>
      </c>
      <c r="C4385" t="s">
        <v>65</v>
      </c>
      <c r="D4385" t="s">
        <v>65</v>
      </c>
      <c r="E4385" t="s">
        <v>66</v>
      </c>
      <c r="F4385" t="s">
        <v>66</v>
      </c>
      <c r="G4385" t="s">
        <v>23</v>
      </c>
      <c r="H4385" s="10">
        <v>0</v>
      </c>
      <c r="I4385" t="s">
        <v>24</v>
      </c>
      <c r="K4385" t="s">
        <v>882</v>
      </c>
    </row>
    <row r="4386" spans="1:11" x14ac:dyDescent="0.2">
      <c r="A4386" t="s">
        <v>97</v>
      </c>
      <c r="B4386" t="s">
        <v>821</v>
      </c>
      <c r="C4386" t="s">
        <v>19</v>
      </c>
      <c r="D4386" t="s">
        <v>19</v>
      </c>
      <c r="F4386" t="s">
        <v>1848</v>
      </c>
      <c r="H4386" s="10">
        <v>3</v>
      </c>
      <c r="K4386" t="s">
        <v>940</v>
      </c>
    </row>
    <row r="4387" spans="1:11" x14ac:dyDescent="0.2">
      <c r="A4387" t="s">
        <v>97</v>
      </c>
      <c r="B4387" t="s">
        <v>821</v>
      </c>
      <c r="C4387" t="s">
        <v>21</v>
      </c>
      <c r="D4387" t="s">
        <v>21</v>
      </c>
      <c r="E4387" t="s">
        <v>22</v>
      </c>
      <c r="F4387" t="s">
        <v>22</v>
      </c>
      <c r="G4387" t="s">
        <v>23</v>
      </c>
      <c r="H4387" s="10">
        <v>0</v>
      </c>
      <c r="I4387" t="s">
        <v>24</v>
      </c>
    </row>
    <row r="4388" spans="1:11" x14ac:dyDescent="0.2">
      <c r="A4388" t="s">
        <v>97</v>
      </c>
      <c r="B4388" t="s">
        <v>821</v>
      </c>
      <c r="C4388" t="s">
        <v>208</v>
      </c>
      <c r="D4388" t="s">
        <v>208</v>
      </c>
      <c r="E4388" t="s">
        <v>27</v>
      </c>
      <c r="F4388" t="s">
        <v>27</v>
      </c>
      <c r="G4388" t="s">
        <v>23</v>
      </c>
      <c r="H4388" s="10">
        <v>0.25</v>
      </c>
      <c r="I4388" t="s">
        <v>24</v>
      </c>
      <c r="K4388" t="s">
        <v>901</v>
      </c>
    </row>
    <row r="4389" spans="1:11" x14ac:dyDescent="0.2">
      <c r="A4389" t="s">
        <v>98</v>
      </c>
      <c r="B4389" t="s">
        <v>821</v>
      </c>
      <c r="C4389" t="s">
        <v>18</v>
      </c>
      <c r="D4389" t="s">
        <v>18</v>
      </c>
      <c r="F4389" t="s">
        <v>1848</v>
      </c>
      <c r="H4389" s="10">
        <v>2.5</v>
      </c>
      <c r="K4389" t="s">
        <v>883</v>
      </c>
    </row>
    <row r="4390" spans="1:11" x14ac:dyDescent="0.2">
      <c r="A4390" t="s">
        <v>98</v>
      </c>
      <c r="B4390" t="s">
        <v>821</v>
      </c>
      <c r="C4390" t="s">
        <v>112</v>
      </c>
      <c r="D4390" t="s">
        <v>112</v>
      </c>
      <c r="E4390" t="s">
        <v>113</v>
      </c>
      <c r="F4390" t="s">
        <v>1851</v>
      </c>
      <c r="G4390" t="s">
        <v>23</v>
      </c>
      <c r="H4390" s="10">
        <v>4</v>
      </c>
      <c r="I4390" t="s">
        <v>114</v>
      </c>
      <c r="K4390" t="s">
        <v>946</v>
      </c>
    </row>
    <row r="4391" spans="1:11" x14ac:dyDescent="0.2">
      <c r="A4391" t="s">
        <v>98</v>
      </c>
      <c r="B4391" t="s">
        <v>821</v>
      </c>
      <c r="C4391" t="s">
        <v>79</v>
      </c>
      <c r="D4391" t="s">
        <v>79</v>
      </c>
      <c r="F4391" t="s">
        <v>1848</v>
      </c>
      <c r="H4391" s="10">
        <v>0</v>
      </c>
    </row>
    <row r="4392" spans="1:11" x14ac:dyDescent="0.2">
      <c r="A4392" t="s">
        <v>98</v>
      </c>
      <c r="B4392" t="s">
        <v>821</v>
      </c>
      <c r="C4392" t="s">
        <v>20</v>
      </c>
      <c r="D4392" t="s">
        <v>20</v>
      </c>
      <c r="F4392" t="s">
        <v>1848</v>
      </c>
      <c r="H4392" s="10">
        <v>0</v>
      </c>
    </row>
    <row r="4393" spans="1:11" x14ac:dyDescent="0.2">
      <c r="A4393" t="s">
        <v>98</v>
      </c>
      <c r="B4393" t="s">
        <v>821</v>
      </c>
      <c r="C4393" t="s">
        <v>25</v>
      </c>
      <c r="D4393" t="s">
        <v>25</v>
      </c>
      <c r="E4393" t="s">
        <v>22</v>
      </c>
      <c r="F4393" t="s">
        <v>22</v>
      </c>
      <c r="G4393" t="s">
        <v>23</v>
      </c>
      <c r="H4393" s="10">
        <v>0</v>
      </c>
      <c r="I4393" t="s">
        <v>24</v>
      </c>
    </row>
    <row r="4394" spans="1:11" x14ac:dyDescent="0.2">
      <c r="A4394" t="s">
        <v>98</v>
      </c>
      <c r="B4394" t="s">
        <v>821</v>
      </c>
      <c r="C4394" t="s">
        <v>159</v>
      </c>
      <c r="D4394" t="s">
        <v>159</v>
      </c>
      <c r="E4394" t="s">
        <v>119</v>
      </c>
      <c r="F4394" t="s">
        <v>1852</v>
      </c>
      <c r="G4394" t="s">
        <v>23</v>
      </c>
      <c r="H4394" s="10">
        <v>0</v>
      </c>
      <c r="I4394" t="s">
        <v>120</v>
      </c>
    </row>
    <row r="4395" spans="1:11" x14ac:dyDescent="0.2">
      <c r="A4395" t="s">
        <v>98</v>
      </c>
      <c r="B4395" t="s">
        <v>821</v>
      </c>
      <c r="C4395" t="s">
        <v>265</v>
      </c>
      <c r="D4395" t="s">
        <v>265</v>
      </c>
      <c r="E4395" t="s">
        <v>119</v>
      </c>
      <c r="F4395" t="s">
        <v>1852</v>
      </c>
      <c r="G4395" t="s">
        <v>23</v>
      </c>
      <c r="H4395" s="10">
        <v>0</v>
      </c>
      <c r="I4395" t="s">
        <v>120</v>
      </c>
    </row>
    <row r="4396" spans="1:11" x14ac:dyDescent="0.2">
      <c r="A4396" t="s">
        <v>98</v>
      </c>
      <c r="B4396" t="s">
        <v>821</v>
      </c>
      <c r="C4396" t="s">
        <v>121</v>
      </c>
      <c r="D4396" t="s">
        <v>121</v>
      </c>
      <c r="E4396" t="s">
        <v>113</v>
      </c>
      <c r="F4396" t="s">
        <v>1851</v>
      </c>
      <c r="G4396" t="s">
        <v>23</v>
      </c>
      <c r="H4396" s="10">
        <v>0</v>
      </c>
      <c r="I4396" t="s">
        <v>114</v>
      </c>
    </row>
    <row r="4397" spans="1:11" x14ac:dyDescent="0.2">
      <c r="A4397" t="s">
        <v>98</v>
      </c>
      <c r="B4397" t="s">
        <v>821</v>
      </c>
      <c r="C4397" t="s">
        <v>17</v>
      </c>
      <c r="D4397" t="s">
        <v>17</v>
      </c>
      <c r="F4397" t="s">
        <v>1847</v>
      </c>
      <c r="H4397" s="10">
        <v>0</v>
      </c>
    </row>
    <row r="4398" spans="1:11" x14ac:dyDescent="0.2">
      <c r="A4398" t="s">
        <v>98</v>
      </c>
      <c r="B4398" t="s">
        <v>821</v>
      </c>
      <c r="C4398" t="s">
        <v>46</v>
      </c>
      <c r="D4398" t="s">
        <v>46</v>
      </c>
      <c r="F4398" t="s">
        <v>1848</v>
      </c>
      <c r="H4398" s="10">
        <v>32</v>
      </c>
      <c r="K4398" t="s">
        <v>947</v>
      </c>
    </row>
    <row r="4399" spans="1:11" x14ac:dyDescent="0.2">
      <c r="A4399" t="s">
        <v>98</v>
      </c>
      <c r="B4399" t="s">
        <v>821</v>
      </c>
      <c r="C4399" t="s">
        <v>279</v>
      </c>
      <c r="D4399" t="s">
        <v>279</v>
      </c>
      <c r="E4399" t="s">
        <v>45</v>
      </c>
      <c r="F4399" t="s">
        <v>1849</v>
      </c>
      <c r="G4399" t="s">
        <v>23</v>
      </c>
      <c r="H4399" s="10">
        <v>0</v>
      </c>
      <c r="I4399" t="s">
        <v>24</v>
      </c>
    </row>
    <row r="4400" spans="1:11" x14ac:dyDescent="0.2">
      <c r="A4400" t="s">
        <v>98</v>
      </c>
      <c r="B4400" t="s">
        <v>821</v>
      </c>
      <c r="C4400" t="s">
        <v>380</v>
      </c>
      <c r="D4400" t="s">
        <v>380</v>
      </c>
      <c r="E4400" t="s">
        <v>59</v>
      </c>
      <c r="F4400" t="s">
        <v>59</v>
      </c>
      <c r="G4400" t="s">
        <v>23</v>
      </c>
      <c r="H4400" s="10">
        <v>0</v>
      </c>
      <c r="I4400" t="s">
        <v>24</v>
      </c>
    </row>
    <row r="4401" spans="1:11" x14ac:dyDescent="0.2">
      <c r="A4401" t="s">
        <v>98</v>
      </c>
      <c r="B4401" t="s">
        <v>821</v>
      </c>
      <c r="C4401" t="s">
        <v>40</v>
      </c>
      <c r="D4401" t="s">
        <v>40</v>
      </c>
      <c r="F4401" t="s">
        <v>1848</v>
      </c>
      <c r="H4401" s="10">
        <v>0</v>
      </c>
    </row>
    <row r="4402" spans="1:11" x14ac:dyDescent="0.2">
      <c r="A4402" t="s">
        <v>98</v>
      </c>
      <c r="B4402" t="s">
        <v>821</v>
      </c>
      <c r="C4402" t="s">
        <v>43</v>
      </c>
      <c r="D4402" t="s">
        <v>43</v>
      </c>
      <c r="E4402" t="s">
        <v>22</v>
      </c>
      <c r="F4402" t="s">
        <v>22</v>
      </c>
      <c r="G4402" t="s">
        <v>23</v>
      </c>
      <c r="H4402" s="10">
        <v>0</v>
      </c>
      <c r="I4402" t="s">
        <v>24</v>
      </c>
    </row>
    <row r="4403" spans="1:11" x14ac:dyDescent="0.2">
      <c r="A4403" t="s">
        <v>98</v>
      </c>
      <c r="B4403" t="s">
        <v>821</v>
      </c>
      <c r="C4403" t="s">
        <v>57</v>
      </c>
      <c r="D4403" t="s">
        <v>57</v>
      </c>
      <c r="E4403" t="s">
        <v>22</v>
      </c>
      <c r="F4403" t="s">
        <v>22</v>
      </c>
      <c r="G4403" t="s">
        <v>23</v>
      </c>
      <c r="H4403" s="10">
        <v>0</v>
      </c>
      <c r="I4403" t="s">
        <v>24</v>
      </c>
    </row>
    <row r="4404" spans="1:11" x14ac:dyDescent="0.2">
      <c r="A4404" t="s">
        <v>98</v>
      </c>
      <c r="B4404" t="s">
        <v>821</v>
      </c>
      <c r="C4404" t="s">
        <v>380</v>
      </c>
      <c r="D4404" t="s">
        <v>380</v>
      </c>
      <c r="E4404" t="s">
        <v>59</v>
      </c>
      <c r="F4404" t="s">
        <v>59</v>
      </c>
      <c r="G4404" t="s">
        <v>23</v>
      </c>
      <c r="H4404" s="10">
        <v>0</v>
      </c>
      <c r="I4404" t="s">
        <v>24</v>
      </c>
    </row>
    <row r="4405" spans="1:11" x14ac:dyDescent="0.2">
      <c r="A4405" t="s">
        <v>98</v>
      </c>
      <c r="B4405" t="s">
        <v>821</v>
      </c>
      <c r="C4405" t="s">
        <v>213</v>
      </c>
      <c r="D4405" t="s">
        <v>213</v>
      </c>
      <c r="E4405" t="s">
        <v>59</v>
      </c>
      <c r="F4405" t="s">
        <v>59</v>
      </c>
      <c r="G4405" t="s">
        <v>23</v>
      </c>
      <c r="H4405" s="10">
        <v>0</v>
      </c>
      <c r="I4405" t="s">
        <v>24</v>
      </c>
    </row>
    <row r="4406" spans="1:11" x14ac:dyDescent="0.2">
      <c r="A4406" t="s">
        <v>98</v>
      </c>
      <c r="B4406" t="s">
        <v>821</v>
      </c>
      <c r="C4406" t="s">
        <v>368</v>
      </c>
      <c r="D4406" t="s">
        <v>368</v>
      </c>
      <c r="E4406" t="s">
        <v>113</v>
      </c>
      <c r="F4406" t="s">
        <v>1851</v>
      </c>
      <c r="G4406" t="s">
        <v>23</v>
      </c>
      <c r="H4406" s="10">
        <v>0</v>
      </c>
      <c r="I4406" t="s">
        <v>114</v>
      </c>
    </row>
    <row r="4407" spans="1:11" x14ac:dyDescent="0.2">
      <c r="A4407" t="s">
        <v>98</v>
      </c>
      <c r="B4407" t="s">
        <v>821</v>
      </c>
      <c r="C4407" t="s">
        <v>65</v>
      </c>
      <c r="D4407" t="s">
        <v>65</v>
      </c>
      <c r="E4407" t="s">
        <v>66</v>
      </c>
      <c r="F4407" t="s">
        <v>66</v>
      </c>
      <c r="G4407" t="s">
        <v>23</v>
      </c>
      <c r="H4407" s="10">
        <v>0</v>
      </c>
      <c r="I4407" t="s">
        <v>24</v>
      </c>
      <c r="K4407" t="s">
        <v>882</v>
      </c>
    </row>
    <row r="4408" spans="1:11" x14ac:dyDescent="0.2">
      <c r="A4408" t="s">
        <v>98</v>
      </c>
      <c r="B4408" t="s">
        <v>821</v>
      </c>
      <c r="C4408" t="s">
        <v>19</v>
      </c>
      <c r="D4408" t="s">
        <v>19</v>
      </c>
      <c r="F4408" t="s">
        <v>1848</v>
      </c>
      <c r="H4408" s="10">
        <v>0</v>
      </c>
      <c r="K4408" t="s">
        <v>940</v>
      </c>
    </row>
    <row r="4409" spans="1:11" x14ac:dyDescent="0.2">
      <c r="A4409" t="s">
        <v>98</v>
      </c>
      <c r="B4409" t="s">
        <v>821</v>
      </c>
      <c r="C4409" t="s">
        <v>21</v>
      </c>
      <c r="D4409" t="s">
        <v>21</v>
      </c>
      <c r="E4409" t="s">
        <v>22</v>
      </c>
      <c r="F4409" t="s">
        <v>22</v>
      </c>
      <c r="G4409" t="s">
        <v>23</v>
      </c>
      <c r="H4409" s="10">
        <v>0</v>
      </c>
      <c r="I4409" t="s">
        <v>24</v>
      </c>
    </row>
    <row r="4410" spans="1:11" x14ac:dyDescent="0.2">
      <c r="A4410" t="s">
        <v>98</v>
      </c>
      <c r="B4410" t="s">
        <v>821</v>
      </c>
      <c r="C4410" t="s">
        <v>208</v>
      </c>
      <c r="D4410" t="s">
        <v>208</v>
      </c>
      <c r="E4410" t="s">
        <v>27</v>
      </c>
      <c r="F4410" t="s">
        <v>27</v>
      </c>
      <c r="G4410" t="s">
        <v>23</v>
      </c>
      <c r="H4410" s="10">
        <v>0.25</v>
      </c>
      <c r="I4410" t="s">
        <v>24</v>
      </c>
      <c r="K4410" t="s">
        <v>901</v>
      </c>
    </row>
    <row r="4411" spans="1:11" x14ac:dyDescent="0.2">
      <c r="A4411" t="s">
        <v>99</v>
      </c>
      <c r="B4411" t="s">
        <v>821</v>
      </c>
      <c r="C4411" t="s">
        <v>18</v>
      </c>
      <c r="D4411" t="s">
        <v>18</v>
      </c>
      <c r="F4411" t="s">
        <v>1848</v>
      </c>
      <c r="H4411" s="10">
        <v>6</v>
      </c>
      <c r="K4411" t="s">
        <v>883</v>
      </c>
    </row>
    <row r="4412" spans="1:11" x14ac:dyDescent="0.2">
      <c r="A4412" t="s">
        <v>99</v>
      </c>
      <c r="B4412" t="s">
        <v>821</v>
      </c>
      <c r="C4412" t="s">
        <v>112</v>
      </c>
      <c r="D4412" t="s">
        <v>112</v>
      </c>
      <c r="E4412" t="s">
        <v>113</v>
      </c>
      <c r="F4412" t="s">
        <v>1851</v>
      </c>
      <c r="G4412" t="s">
        <v>23</v>
      </c>
      <c r="H4412" s="10">
        <v>11</v>
      </c>
      <c r="I4412" t="s">
        <v>114</v>
      </c>
      <c r="K4412" t="s">
        <v>948</v>
      </c>
    </row>
    <row r="4413" spans="1:11" x14ac:dyDescent="0.2">
      <c r="A4413" t="s">
        <v>99</v>
      </c>
      <c r="B4413" t="s">
        <v>821</v>
      </c>
      <c r="C4413" t="s">
        <v>79</v>
      </c>
      <c r="D4413" t="s">
        <v>79</v>
      </c>
      <c r="F4413" t="s">
        <v>1848</v>
      </c>
      <c r="H4413" s="10">
        <v>4</v>
      </c>
      <c r="K4413" t="s">
        <v>949</v>
      </c>
    </row>
    <row r="4414" spans="1:11" x14ac:dyDescent="0.2">
      <c r="A4414" t="s">
        <v>99</v>
      </c>
      <c r="B4414" t="s">
        <v>821</v>
      </c>
      <c r="C4414" t="s">
        <v>20</v>
      </c>
      <c r="D4414" t="s">
        <v>20</v>
      </c>
      <c r="F4414" t="s">
        <v>1848</v>
      </c>
      <c r="H4414" s="10">
        <v>4</v>
      </c>
      <c r="K4414" t="s">
        <v>950</v>
      </c>
    </row>
    <row r="4415" spans="1:11" x14ac:dyDescent="0.2">
      <c r="A4415" t="s">
        <v>99</v>
      </c>
      <c r="B4415" t="s">
        <v>821</v>
      </c>
      <c r="C4415" t="s">
        <v>25</v>
      </c>
      <c r="D4415" t="s">
        <v>25</v>
      </c>
      <c r="E4415" t="s">
        <v>22</v>
      </c>
      <c r="F4415" t="s">
        <v>22</v>
      </c>
      <c r="G4415" t="s">
        <v>23</v>
      </c>
      <c r="H4415" s="10">
        <v>1</v>
      </c>
      <c r="I4415" t="s">
        <v>24</v>
      </c>
    </row>
    <row r="4416" spans="1:11" x14ac:dyDescent="0.2">
      <c r="A4416" t="s">
        <v>99</v>
      </c>
      <c r="B4416" t="s">
        <v>821</v>
      </c>
      <c r="C4416" t="s">
        <v>159</v>
      </c>
      <c r="D4416" t="s">
        <v>159</v>
      </c>
      <c r="E4416" t="s">
        <v>119</v>
      </c>
      <c r="F4416" t="s">
        <v>1852</v>
      </c>
      <c r="G4416" t="s">
        <v>23</v>
      </c>
      <c r="H4416" s="10">
        <v>0</v>
      </c>
      <c r="I4416" t="s">
        <v>120</v>
      </c>
    </row>
    <row r="4417" spans="1:11" x14ac:dyDescent="0.2">
      <c r="A4417" t="s">
        <v>99</v>
      </c>
      <c r="B4417" t="s">
        <v>821</v>
      </c>
      <c r="C4417" t="s">
        <v>265</v>
      </c>
      <c r="D4417" t="s">
        <v>265</v>
      </c>
      <c r="E4417" t="s">
        <v>119</v>
      </c>
      <c r="F4417" t="s">
        <v>1852</v>
      </c>
      <c r="G4417" t="s">
        <v>23</v>
      </c>
      <c r="H4417" s="10">
        <v>1</v>
      </c>
      <c r="I4417" t="s">
        <v>120</v>
      </c>
    </row>
    <row r="4418" spans="1:11" x14ac:dyDescent="0.2">
      <c r="A4418" t="s">
        <v>99</v>
      </c>
      <c r="B4418" t="s">
        <v>821</v>
      </c>
      <c r="C4418" t="s">
        <v>121</v>
      </c>
      <c r="D4418" t="s">
        <v>121</v>
      </c>
      <c r="E4418" t="s">
        <v>113</v>
      </c>
      <c r="F4418" t="s">
        <v>1851</v>
      </c>
      <c r="G4418" t="s">
        <v>23</v>
      </c>
      <c r="H4418" s="10">
        <v>3.5</v>
      </c>
      <c r="I4418" t="s">
        <v>114</v>
      </c>
      <c r="K4418" t="s">
        <v>951</v>
      </c>
    </row>
    <row r="4419" spans="1:11" x14ac:dyDescent="0.2">
      <c r="A4419" t="s">
        <v>99</v>
      </c>
      <c r="B4419" t="s">
        <v>821</v>
      </c>
      <c r="C4419" t="s">
        <v>17</v>
      </c>
      <c r="D4419" t="s">
        <v>17</v>
      </c>
      <c r="F4419" t="s">
        <v>1847</v>
      </c>
      <c r="H4419" s="10">
        <v>4</v>
      </c>
      <c r="K4419" t="s">
        <v>659</v>
      </c>
    </row>
    <row r="4420" spans="1:11" x14ac:dyDescent="0.2">
      <c r="A4420" t="s">
        <v>99</v>
      </c>
      <c r="B4420" t="s">
        <v>821</v>
      </c>
      <c r="C4420" t="s">
        <v>46</v>
      </c>
      <c r="D4420" t="s">
        <v>46</v>
      </c>
      <c r="F4420" t="s">
        <v>1848</v>
      </c>
      <c r="H4420" s="10">
        <v>0</v>
      </c>
    </row>
    <row r="4421" spans="1:11" x14ac:dyDescent="0.2">
      <c r="A4421" t="s">
        <v>99</v>
      </c>
      <c r="B4421" t="s">
        <v>821</v>
      </c>
      <c r="C4421" t="s">
        <v>279</v>
      </c>
      <c r="D4421" t="s">
        <v>279</v>
      </c>
      <c r="E4421" t="s">
        <v>45</v>
      </c>
      <c r="F4421" t="s">
        <v>1849</v>
      </c>
      <c r="G4421" t="s">
        <v>23</v>
      </c>
      <c r="H4421" s="10">
        <v>0</v>
      </c>
      <c r="I4421" t="s">
        <v>24</v>
      </c>
    </row>
    <row r="4422" spans="1:11" x14ac:dyDescent="0.2">
      <c r="A4422" t="s">
        <v>99</v>
      </c>
      <c r="B4422" t="s">
        <v>821</v>
      </c>
      <c r="C4422" t="s">
        <v>380</v>
      </c>
      <c r="D4422" t="s">
        <v>380</v>
      </c>
      <c r="E4422" t="s">
        <v>59</v>
      </c>
      <c r="F4422" t="s">
        <v>59</v>
      </c>
      <c r="G4422" t="s">
        <v>23</v>
      </c>
      <c r="H4422" s="10">
        <v>0</v>
      </c>
      <c r="I4422" t="s">
        <v>24</v>
      </c>
    </row>
    <row r="4423" spans="1:11" x14ac:dyDescent="0.2">
      <c r="A4423" t="s">
        <v>99</v>
      </c>
      <c r="B4423" t="s">
        <v>821</v>
      </c>
      <c r="C4423" t="s">
        <v>40</v>
      </c>
      <c r="D4423" t="s">
        <v>40</v>
      </c>
      <c r="F4423" t="s">
        <v>1848</v>
      </c>
      <c r="H4423" s="10">
        <v>2</v>
      </c>
    </row>
    <row r="4424" spans="1:11" x14ac:dyDescent="0.2">
      <c r="A4424" t="s">
        <v>99</v>
      </c>
      <c r="B4424" t="s">
        <v>821</v>
      </c>
      <c r="C4424" t="s">
        <v>43</v>
      </c>
      <c r="D4424" t="s">
        <v>43</v>
      </c>
      <c r="E4424" t="s">
        <v>22</v>
      </c>
      <c r="F4424" t="s">
        <v>22</v>
      </c>
      <c r="G4424" t="s">
        <v>23</v>
      </c>
      <c r="H4424" s="10">
        <v>0</v>
      </c>
      <c r="I4424" t="s">
        <v>24</v>
      </c>
    </row>
    <row r="4425" spans="1:11" x14ac:dyDescent="0.2">
      <c r="A4425" t="s">
        <v>99</v>
      </c>
      <c r="B4425" t="s">
        <v>821</v>
      </c>
      <c r="C4425" t="s">
        <v>57</v>
      </c>
      <c r="D4425" t="s">
        <v>57</v>
      </c>
      <c r="E4425" t="s">
        <v>22</v>
      </c>
      <c r="F4425" t="s">
        <v>22</v>
      </c>
      <c r="G4425" t="s">
        <v>23</v>
      </c>
      <c r="H4425" s="10">
        <v>0</v>
      </c>
      <c r="I4425" t="s">
        <v>24</v>
      </c>
    </row>
    <row r="4426" spans="1:11" x14ac:dyDescent="0.2">
      <c r="A4426" t="s">
        <v>99</v>
      </c>
      <c r="B4426" t="s">
        <v>821</v>
      </c>
      <c r="C4426" t="s">
        <v>380</v>
      </c>
      <c r="D4426" t="s">
        <v>380</v>
      </c>
      <c r="E4426" t="s">
        <v>59</v>
      </c>
      <c r="F4426" t="s">
        <v>59</v>
      </c>
      <c r="G4426" t="s">
        <v>23</v>
      </c>
      <c r="H4426" s="10">
        <v>0</v>
      </c>
      <c r="I4426" t="s">
        <v>24</v>
      </c>
    </row>
    <row r="4427" spans="1:11" x14ac:dyDescent="0.2">
      <c r="A4427" t="s">
        <v>99</v>
      </c>
      <c r="B4427" t="s">
        <v>821</v>
      </c>
      <c r="C4427" t="s">
        <v>213</v>
      </c>
      <c r="D4427" t="s">
        <v>213</v>
      </c>
      <c r="E4427" t="s">
        <v>59</v>
      </c>
      <c r="F4427" t="s">
        <v>59</v>
      </c>
      <c r="G4427" t="s">
        <v>23</v>
      </c>
      <c r="H4427" s="10">
        <v>0</v>
      </c>
      <c r="I4427" t="s">
        <v>24</v>
      </c>
    </row>
    <row r="4428" spans="1:11" x14ac:dyDescent="0.2">
      <c r="A4428" t="s">
        <v>99</v>
      </c>
      <c r="B4428" t="s">
        <v>821</v>
      </c>
      <c r="C4428" t="s">
        <v>368</v>
      </c>
      <c r="D4428" t="s">
        <v>368</v>
      </c>
      <c r="E4428" t="s">
        <v>113</v>
      </c>
      <c r="F4428" t="s">
        <v>1851</v>
      </c>
      <c r="G4428" t="s">
        <v>23</v>
      </c>
      <c r="H4428" s="10">
        <v>0</v>
      </c>
      <c r="I4428" t="s">
        <v>114</v>
      </c>
    </row>
    <row r="4429" spans="1:11" x14ac:dyDescent="0.2">
      <c r="A4429" t="s">
        <v>99</v>
      </c>
      <c r="B4429" t="s">
        <v>821</v>
      </c>
      <c r="C4429" t="s">
        <v>65</v>
      </c>
      <c r="D4429" t="s">
        <v>65</v>
      </c>
      <c r="E4429" t="s">
        <v>66</v>
      </c>
      <c r="F4429" t="s">
        <v>66</v>
      </c>
      <c r="G4429" t="s">
        <v>23</v>
      </c>
      <c r="H4429" s="10">
        <v>2</v>
      </c>
      <c r="I4429" t="s">
        <v>24</v>
      </c>
      <c r="K4429" t="s">
        <v>882</v>
      </c>
    </row>
    <row r="4430" spans="1:11" x14ac:dyDescent="0.2">
      <c r="A4430" t="s">
        <v>99</v>
      </c>
      <c r="B4430" t="s">
        <v>821</v>
      </c>
      <c r="C4430" t="s">
        <v>19</v>
      </c>
      <c r="D4430" t="s">
        <v>19</v>
      </c>
      <c r="F4430" t="s">
        <v>1848</v>
      </c>
      <c r="H4430" s="10">
        <v>0</v>
      </c>
    </row>
    <row r="4431" spans="1:11" x14ac:dyDescent="0.2">
      <c r="A4431" t="s">
        <v>99</v>
      </c>
      <c r="B4431" t="s">
        <v>821</v>
      </c>
      <c r="C4431" t="s">
        <v>21</v>
      </c>
      <c r="D4431" t="s">
        <v>21</v>
      </c>
      <c r="E4431" t="s">
        <v>22</v>
      </c>
      <c r="F4431" t="s">
        <v>22</v>
      </c>
      <c r="G4431" t="s">
        <v>23</v>
      </c>
      <c r="H4431" s="10">
        <v>0</v>
      </c>
      <c r="I4431" t="s">
        <v>24</v>
      </c>
    </row>
    <row r="4432" spans="1:11" x14ac:dyDescent="0.2">
      <c r="A4432" t="s">
        <v>99</v>
      </c>
      <c r="B4432" t="s">
        <v>821</v>
      </c>
      <c r="C4432" t="s">
        <v>208</v>
      </c>
      <c r="D4432" t="s">
        <v>208</v>
      </c>
      <c r="E4432" t="s">
        <v>27</v>
      </c>
      <c r="F4432" t="s">
        <v>27</v>
      </c>
      <c r="G4432" t="s">
        <v>23</v>
      </c>
      <c r="H4432" s="10">
        <v>0.25</v>
      </c>
      <c r="I4432" t="s">
        <v>24</v>
      </c>
      <c r="K4432" t="s">
        <v>901</v>
      </c>
    </row>
    <row r="4433" spans="1:11" x14ac:dyDescent="0.2">
      <c r="A4433" t="s">
        <v>100</v>
      </c>
      <c r="B4433" t="s">
        <v>821</v>
      </c>
      <c r="C4433" t="s">
        <v>18</v>
      </c>
      <c r="D4433" t="s">
        <v>18</v>
      </c>
      <c r="F4433" t="s">
        <v>1848</v>
      </c>
      <c r="H4433" s="10">
        <v>6</v>
      </c>
      <c r="K4433" t="s">
        <v>883</v>
      </c>
    </row>
    <row r="4434" spans="1:11" x14ac:dyDescent="0.2">
      <c r="A4434" t="s">
        <v>100</v>
      </c>
      <c r="B4434" t="s">
        <v>821</v>
      </c>
      <c r="C4434" t="s">
        <v>112</v>
      </c>
      <c r="D4434" t="s">
        <v>112</v>
      </c>
      <c r="E4434" t="s">
        <v>113</v>
      </c>
      <c r="F4434" t="s">
        <v>1851</v>
      </c>
      <c r="G4434" t="s">
        <v>23</v>
      </c>
      <c r="H4434" s="10">
        <v>14</v>
      </c>
      <c r="I4434" t="s">
        <v>114</v>
      </c>
      <c r="K4434" t="s">
        <v>952</v>
      </c>
    </row>
    <row r="4435" spans="1:11" x14ac:dyDescent="0.2">
      <c r="A4435" t="s">
        <v>100</v>
      </c>
      <c r="B4435" t="s">
        <v>821</v>
      </c>
      <c r="C4435" t="s">
        <v>79</v>
      </c>
      <c r="D4435" t="s">
        <v>79</v>
      </c>
      <c r="F4435" t="s">
        <v>1848</v>
      </c>
      <c r="H4435" s="10">
        <v>2</v>
      </c>
      <c r="K4435" t="s">
        <v>953</v>
      </c>
    </row>
    <row r="4436" spans="1:11" x14ac:dyDescent="0.2">
      <c r="A4436" t="s">
        <v>100</v>
      </c>
      <c r="B4436" t="s">
        <v>821</v>
      </c>
      <c r="C4436" t="s">
        <v>20</v>
      </c>
      <c r="D4436" t="s">
        <v>20</v>
      </c>
      <c r="F4436" t="s">
        <v>1848</v>
      </c>
      <c r="H4436" s="10">
        <v>2.5</v>
      </c>
      <c r="K4436" t="s">
        <v>954</v>
      </c>
    </row>
    <row r="4437" spans="1:11" x14ac:dyDescent="0.2">
      <c r="A4437" t="s">
        <v>100</v>
      </c>
      <c r="B4437" t="s">
        <v>821</v>
      </c>
      <c r="C4437" t="s">
        <v>25</v>
      </c>
      <c r="D4437" t="s">
        <v>25</v>
      </c>
      <c r="E4437" t="s">
        <v>22</v>
      </c>
      <c r="F4437" t="s">
        <v>22</v>
      </c>
      <c r="G4437" t="s">
        <v>23</v>
      </c>
      <c r="H4437" s="10">
        <v>0</v>
      </c>
      <c r="I4437" t="s">
        <v>24</v>
      </c>
    </row>
    <row r="4438" spans="1:11" x14ac:dyDescent="0.2">
      <c r="A4438" t="s">
        <v>100</v>
      </c>
      <c r="B4438" t="s">
        <v>821</v>
      </c>
      <c r="C4438" t="s">
        <v>159</v>
      </c>
      <c r="D4438" t="s">
        <v>159</v>
      </c>
      <c r="E4438" t="s">
        <v>119</v>
      </c>
      <c r="F4438" t="s">
        <v>1852</v>
      </c>
      <c r="G4438" t="s">
        <v>23</v>
      </c>
      <c r="H4438" s="10">
        <v>0</v>
      </c>
      <c r="I4438" t="s">
        <v>120</v>
      </c>
    </row>
    <row r="4439" spans="1:11" x14ac:dyDescent="0.2">
      <c r="A4439" t="s">
        <v>100</v>
      </c>
      <c r="B4439" t="s">
        <v>821</v>
      </c>
      <c r="C4439" t="s">
        <v>265</v>
      </c>
      <c r="D4439" t="s">
        <v>265</v>
      </c>
      <c r="E4439" t="s">
        <v>119</v>
      </c>
      <c r="F4439" t="s">
        <v>1852</v>
      </c>
      <c r="G4439" t="s">
        <v>23</v>
      </c>
      <c r="H4439" s="10">
        <v>1</v>
      </c>
      <c r="I4439" t="s">
        <v>120</v>
      </c>
    </row>
    <row r="4440" spans="1:11" x14ac:dyDescent="0.2">
      <c r="A4440" t="s">
        <v>100</v>
      </c>
      <c r="B4440" t="s">
        <v>821</v>
      </c>
      <c r="C4440" t="s">
        <v>121</v>
      </c>
      <c r="D4440" t="s">
        <v>121</v>
      </c>
      <c r="E4440" t="s">
        <v>113</v>
      </c>
      <c r="F4440" t="s">
        <v>1851</v>
      </c>
      <c r="G4440" t="s">
        <v>23</v>
      </c>
      <c r="H4440" s="10">
        <v>0</v>
      </c>
      <c r="I4440" t="s">
        <v>114</v>
      </c>
      <c r="K4440" t="s">
        <v>487</v>
      </c>
    </row>
    <row r="4441" spans="1:11" x14ac:dyDescent="0.2">
      <c r="A4441" t="s">
        <v>100</v>
      </c>
      <c r="B4441" t="s">
        <v>821</v>
      </c>
      <c r="C4441" t="s">
        <v>17</v>
      </c>
      <c r="D4441" t="s">
        <v>17</v>
      </c>
      <c r="F4441" t="s">
        <v>1847</v>
      </c>
      <c r="H4441" s="10">
        <v>8</v>
      </c>
      <c r="K4441" t="s">
        <v>477</v>
      </c>
    </row>
    <row r="4442" spans="1:11" x14ac:dyDescent="0.2">
      <c r="A4442" t="s">
        <v>100</v>
      </c>
      <c r="B4442" t="s">
        <v>821</v>
      </c>
      <c r="C4442" t="s">
        <v>46</v>
      </c>
      <c r="D4442" t="s">
        <v>46</v>
      </c>
      <c r="F4442" t="s">
        <v>1848</v>
      </c>
      <c r="H4442" s="10">
        <v>0</v>
      </c>
    </row>
    <row r="4443" spans="1:11" x14ac:dyDescent="0.2">
      <c r="A4443" t="s">
        <v>100</v>
      </c>
      <c r="B4443" t="s">
        <v>821</v>
      </c>
      <c r="C4443" t="s">
        <v>279</v>
      </c>
      <c r="D4443" t="s">
        <v>279</v>
      </c>
      <c r="E4443" t="s">
        <v>45</v>
      </c>
      <c r="F4443" t="s">
        <v>1849</v>
      </c>
      <c r="G4443" t="s">
        <v>23</v>
      </c>
      <c r="H4443" s="10">
        <v>0</v>
      </c>
      <c r="I4443" t="s">
        <v>24</v>
      </c>
    </row>
    <row r="4444" spans="1:11" x14ac:dyDescent="0.2">
      <c r="A4444" t="s">
        <v>100</v>
      </c>
      <c r="B4444" t="s">
        <v>821</v>
      </c>
      <c r="C4444" t="s">
        <v>380</v>
      </c>
      <c r="D4444" t="s">
        <v>380</v>
      </c>
      <c r="E4444" t="s">
        <v>59</v>
      </c>
      <c r="F4444" t="s">
        <v>59</v>
      </c>
      <c r="G4444" t="s">
        <v>23</v>
      </c>
      <c r="H4444" s="10">
        <v>0</v>
      </c>
      <c r="I4444" t="s">
        <v>24</v>
      </c>
    </row>
    <row r="4445" spans="1:11" x14ac:dyDescent="0.2">
      <c r="A4445" t="s">
        <v>100</v>
      </c>
      <c r="B4445" t="s">
        <v>821</v>
      </c>
      <c r="C4445" t="s">
        <v>40</v>
      </c>
      <c r="D4445" t="s">
        <v>40</v>
      </c>
      <c r="F4445" t="s">
        <v>1848</v>
      </c>
      <c r="H4445" s="10">
        <v>1</v>
      </c>
    </row>
    <row r="4446" spans="1:11" x14ac:dyDescent="0.2">
      <c r="A4446" t="s">
        <v>100</v>
      </c>
      <c r="B4446" t="s">
        <v>821</v>
      </c>
      <c r="C4446" t="s">
        <v>43</v>
      </c>
      <c r="D4446" t="s">
        <v>43</v>
      </c>
      <c r="E4446" t="s">
        <v>22</v>
      </c>
      <c r="F4446" t="s">
        <v>22</v>
      </c>
      <c r="G4446" t="s">
        <v>23</v>
      </c>
      <c r="H4446" s="10">
        <v>0</v>
      </c>
      <c r="I4446" t="s">
        <v>24</v>
      </c>
    </row>
    <row r="4447" spans="1:11" x14ac:dyDescent="0.2">
      <c r="A4447" t="s">
        <v>100</v>
      </c>
      <c r="B4447" t="s">
        <v>821</v>
      </c>
      <c r="C4447" t="s">
        <v>57</v>
      </c>
      <c r="D4447" t="s">
        <v>57</v>
      </c>
      <c r="E4447" t="s">
        <v>22</v>
      </c>
      <c r="F4447" t="s">
        <v>22</v>
      </c>
      <c r="G4447" t="s">
        <v>23</v>
      </c>
      <c r="H4447" s="10">
        <v>0</v>
      </c>
      <c r="I4447" t="s">
        <v>24</v>
      </c>
    </row>
    <row r="4448" spans="1:11" x14ac:dyDescent="0.2">
      <c r="A4448" t="s">
        <v>100</v>
      </c>
      <c r="B4448" t="s">
        <v>821</v>
      </c>
      <c r="C4448" t="s">
        <v>380</v>
      </c>
      <c r="D4448" t="s">
        <v>380</v>
      </c>
      <c r="E4448" t="s">
        <v>59</v>
      </c>
      <c r="F4448" t="s">
        <v>59</v>
      </c>
      <c r="G4448" t="s">
        <v>23</v>
      </c>
      <c r="H4448" s="10">
        <v>0</v>
      </c>
      <c r="I4448" t="s">
        <v>24</v>
      </c>
    </row>
    <row r="4449" spans="1:11" x14ac:dyDescent="0.2">
      <c r="A4449" t="s">
        <v>100</v>
      </c>
      <c r="B4449" t="s">
        <v>821</v>
      </c>
      <c r="C4449" t="s">
        <v>213</v>
      </c>
      <c r="D4449" t="s">
        <v>213</v>
      </c>
      <c r="E4449" t="s">
        <v>59</v>
      </c>
      <c r="F4449" t="s">
        <v>59</v>
      </c>
      <c r="G4449" t="s">
        <v>23</v>
      </c>
      <c r="H4449" s="10">
        <v>0</v>
      </c>
      <c r="I4449" t="s">
        <v>24</v>
      </c>
    </row>
    <row r="4450" spans="1:11" x14ac:dyDescent="0.2">
      <c r="A4450" t="s">
        <v>100</v>
      </c>
      <c r="B4450" t="s">
        <v>821</v>
      </c>
      <c r="C4450" t="s">
        <v>368</v>
      </c>
      <c r="D4450" t="s">
        <v>368</v>
      </c>
      <c r="E4450" t="s">
        <v>113</v>
      </c>
      <c r="F4450" t="s">
        <v>1851</v>
      </c>
      <c r="G4450" t="s">
        <v>23</v>
      </c>
      <c r="H4450" s="10">
        <v>3</v>
      </c>
      <c r="I4450" t="s">
        <v>114</v>
      </c>
      <c r="K4450" t="s">
        <v>930</v>
      </c>
    </row>
    <row r="4451" spans="1:11" x14ac:dyDescent="0.2">
      <c r="A4451" t="s">
        <v>100</v>
      </c>
      <c r="B4451" t="s">
        <v>821</v>
      </c>
      <c r="C4451" t="s">
        <v>65</v>
      </c>
      <c r="D4451" t="s">
        <v>65</v>
      </c>
      <c r="E4451" t="s">
        <v>66</v>
      </c>
      <c r="F4451" t="s">
        <v>66</v>
      </c>
      <c r="G4451" t="s">
        <v>23</v>
      </c>
      <c r="H4451" s="10">
        <v>1</v>
      </c>
      <c r="I4451" t="s">
        <v>24</v>
      </c>
      <c r="K4451" t="s">
        <v>882</v>
      </c>
    </row>
    <row r="4452" spans="1:11" x14ac:dyDescent="0.2">
      <c r="A4452" t="s">
        <v>100</v>
      </c>
      <c r="B4452" t="s">
        <v>821</v>
      </c>
      <c r="C4452" t="s">
        <v>19</v>
      </c>
      <c r="D4452" t="s">
        <v>19</v>
      </c>
      <c r="F4452" t="s">
        <v>1848</v>
      </c>
      <c r="H4452" s="10">
        <v>0</v>
      </c>
    </row>
    <row r="4453" spans="1:11" x14ac:dyDescent="0.2">
      <c r="A4453" t="s">
        <v>100</v>
      </c>
      <c r="B4453" t="s">
        <v>821</v>
      </c>
      <c r="C4453" t="s">
        <v>21</v>
      </c>
      <c r="D4453" t="s">
        <v>21</v>
      </c>
      <c r="E4453" t="s">
        <v>22</v>
      </c>
      <c r="F4453" t="s">
        <v>22</v>
      </c>
      <c r="G4453" t="s">
        <v>23</v>
      </c>
      <c r="H4453" s="10">
        <v>0</v>
      </c>
      <c r="I4453" t="s">
        <v>24</v>
      </c>
    </row>
    <row r="4454" spans="1:11" x14ac:dyDescent="0.2">
      <c r="A4454" t="s">
        <v>100</v>
      </c>
      <c r="B4454" t="s">
        <v>821</v>
      </c>
      <c r="C4454" t="s">
        <v>208</v>
      </c>
      <c r="D4454" t="s">
        <v>208</v>
      </c>
      <c r="E4454" t="s">
        <v>27</v>
      </c>
      <c r="F4454" t="s">
        <v>27</v>
      </c>
      <c r="G4454" t="s">
        <v>23</v>
      </c>
      <c r="H4454" s="10">
        <v>0.25</v>
      </c>
      <c r="I4454" t="s">
        <v>24</v>
      </c>
      <c r="K4454" t="s">
        <v>901</v>
      </c>
    </row>
    <row r="4455" spans="1:11" x14ac:dyDescent="0.2">
      <c r="A4455" t="s">
        <v>101</v>
      </c>
      <c r="B4455" t="s">
        <v>821</v>
      </c>
      <c r="C4455" t="s">
        <v>18</v>
      </c>
      <c r="D4455" t="s">
        <v>18</v>
      </c>
      <c r="F4455" t="s">
        <v>1848</v>
      </c>
      <c r="H4455" s="10">
        <v>6</v>
      </c>
      <c r="K4455" t="s">
        <v>883</v>
      </c>
    </row>
    <row r="4456" spans="1:11" x14ac:dyDescent="0.2">
      <c r="A4456" t="s">
        <v>101</v>
      </c>
      <c r="B4456" t="s">
        <v>821</v>
      </c>
      <c r="C4456" t="s">
        <v>112</v>
      </c>
      <c r="D4456" t="s">
        <v>112</v>
      </c>
      <c r="E4456" t="s">
        <v>113</v>
      </c>
      <c r="F4456" t="s">
        <v>1851</v>
      </c>
      <c r="G4456" t="s">
        <v>23</v>
      </c>
      <c r="H4456" s="10">
        <v>7.5</v>
      </c>
      <c r="I4456" t="s">
        <v>114</v>
      </c>
    </row>
    <row r="4457" spans="1:11" x14ac:dyDescent="0.2">
      <c r="A4457" t="s">
        <v>101</v>
      </c>
      <c r="B4457" t="s">
        <v>821</v>
      </c>
      <c r="C4457" t="s">
        <v>79</v>
      </c>
      <c r="D4457" t="s">
        <v>79</v>
      </c>
      <c r="F4457" t="s">
        <v>1848</v>
      </c>
      <c r="H4457" s="10">
        <v>0</v>
      </c>
    </row>
    <row r="4458" spans="1:11" x14ac:dyDescent="0.2">
      <c r="A4458" t="s">
        <v>101</v>
      </c>
      <c r="B4458" t="s">
        <v>821</v>
      </c>
      <c r="C4458" t="s">
        <v>20</v>
      </c>
      <c r="D4458" t="s">
        <v>20</v>
      </c>
      <c r="F4458" t="s">
        <v>1848</v>
      </c>
      <c r="H4458" s="10">
        <v>1</v>
      </c>
      <c r="K4458" t="s">
        <v>943</v>
      </c>
    </row>
    <row r="4459" spans="1:11" x14ac:dyDescent="0.2">
      <c r="A4459" t="s">
        <v>101</v>
      </c>
      <c r="B4459" t="s">
        <v>821</v>
      </c>
      <c r="C4459" t="s">
        <v>25</v>
      </c>
      <c r="D4459" t="s">
        <v>25</v>
      </c>
      <c r="E4459" t="s">
        <v>22</v>
      </c>
      <c r="F4459" t="s">
        <v>22</v>
      </c>
      <c r="G4459" t="s">
        <v>23</v>
      </c>
      <c r="H4459" s="10">
        <v>0</v>
      </c>
      <c r="I4459" t="s">
        <v>24</v>
      </c>
    </row>
    <row r="4460" spans="1:11" x14ac:dyDescent="0.2">
      <c r="A4460" t="s">
        <v>101</v>
      </c>
      <c r="B4460" t="s">
        <v>821</v>
      </c>
      <c r="C4460" t="s">
        <v>159</v>
      </c>
      <c r="D4460" t="s">
        <v>159</v>
      </c>
      <c r="E4460" t="s">
        <v>119</v>
      </c>
      <c r="F4460" t="s">
        <v>1852</v>
      </c>
      <c r="G4460" t="s">
        <v>23</v>
      </c>
      <c r="H4460" s="10">
        <v>0</v>
      </c>
      <c r="I4460" t="s">
        <v>120</v>
      </c>
    </row>
    <row r="4461" spans="1:11" x14ac:dyDescent="0.2">
      <c r="A4461" t="s">
        <v>101</v>
      </c>
      <c r="B4461" t="s">
        <v>821</v>
      </c>
      <c r="C4461" t="s">
        <v>265</v>
      </c>
      <c r="D4461" t="s">
        <v>265</v>
      </c>
      <c r="E4461" t="s">
        <v>119</v>
      </c>
      <c r="F4461" t="s">
        <v>1852</v>
      </c>
      <c r="G4461" t="s">
        <v>23</v>
      </c>
      <c r="H4461" s="10">
        <v>0</v>
      </c>
      <c r="I4461" t="s">
        <v>120</v>
      </c>
    </row>
    <row r="4462" spans="1:11" x14ac:dyDescent="0.2">
      <c r="A4462" t="s">
        <v>101</v>
      </c>
      <c r="B4462" t="s">
        <v>821</v>
      </c>
      <c r="C4462" t="s">
        <v>121</v>
      </c>
      <c r="D4462" t="s">
        <v>121</v>
      </c>
      <c r="E4462" t="s">
        <v>113</v>
      </c>
      <c r="F4462" t="s">
        <v>1851</v>
      </c>
      <c r="G4462" t="s">
        <v>23</v>
      </c>
      <c r="H4462" s="10">
        <v>0</v>
      </c>
      <c r="I4462" t="s">
        <v>114</v>
      </c>
      <c r="K4462" t="s">
        <v>487</v>
      </c>
    </row>
    <row r="4463" spans="1:11" x14ac:dyDescent="0.2">
      <c r="A4463" t="s">
        <v>101</v>
      </c>
      <c r="B4463" t="s">
        <v>821</v>
      </c>
      <c r="C4463" t="s">
        <v>17</v>
      </c>
      <c r="D4463" t="s">
        <v>17</v>
      </c>
      <c r="F4463" t="s">
        <v>1847</v>
      </c>
      <c r="H4463" s="10">
        <v>24</v>
      </c>
      <c r="K4463" t="s">
        <v>955</v>
      </c>
    </row>
    <row r="4464" spans="1:11" x14ac:dyDescent="0.2">
      <c r="A4464" t="s">
        <v>101</v>
      </c>
      <c r="B4464" t="s">
        <v>821</v>
      </c>
      <c r="C4464" t="s">
        <v>46</v>
      </c>
      <c r="D4464" t="s">
        <v>46</v>
      </c>
      <c r="F4464" t="s">
        <v>1848</v>
      </c>
      <c r="H4464" s="10">
        <v>0</v>
      </c>
    </row>
    <row r="4465" spans="1:11" x14ac:dyDescent="0.2">
      <c r="A4465" t="s">
        <v>101</v>
      </c>
      <c r="B4465" t="s">
        <v>821</v>
      </c>
      <c r="C4465" t="s">
        <v>279</v>
      </c>
      <c r="D4465" t="s">
        <v>279</v>
      </c>
      <c r="E4465" t="s">
        <v>45</v>
      </c>
      <c r="F4465" t="s">
        <v>1849</v>
      </c>
      <c r="G4465" t="s">
        <v>23</v>
      </c>
      <c r="H4465" s="10">
        <v>0</v>
      </c>
      <c r="I4465" t="s">
        <v>24</v>
      </c>
    </row>
    <row r="4466" spans="1:11" x14ac:dyDescent="0.2">
      <c r="A4466" t="s">
        <v>101</v>
      </c>
      <c r="B4466" t="s">
        <v>821</v>
      </c>
      <c r="C4466" t="s">
        <v>380</v>
      </c>
      <c r="D4466" t="s">
        <v>380</v>
      </c>
      <c r="E4466" t="s">
        <v>59</v>
      </c>
      <c r="F4466" t="s">
        <v>59</v>
      </c>
      <c r="G4466" t="s">
        <v>23</v>
      </c>
      <c r="H4466" s="10">
        <v>0</v>
      </c>
      <c r="I4466" t="s">
        <v>24</v>
      </c>
    </row>
    <row r="4467" spans="1:11" x14ac:dyDescent="0.2">
      <c r="A4467" t="s">
        <v>101</v>
      </c>
      <c r="B4467" t="s">
        <v>821</v>
      </c>
      <c r="C4467" t="s">
        <v>40</v>
      </c>
      <c r="D4467" t="s">
        <v>40</v>
      </c>
      <c r="F4467" t="s">
        <v>1848</v>
      </c>
      <c r="H4467" s="10">
        <v>0</v>
      </c>
    </row>
    <row r="4468" spans="1:11" x14ac:dyDescent="0.2">
      <c r="A4468" t="s">
        <v>101</v>
      </c>
      <c r="B4468" t="s">
        <v>821</v>
      </c>
      <c r="C4468" t="s">
        <v>43</v>
      </c>
      <c r="D4468" t="s">
        <v>43</v>
      </c>
      <c r="E4468" t="s">
        <v>22</v>
      </c>
      <c r="F4468" t="s">
        <v>22</v>
      </c>
      <c r="G4468" t="s">
        <v>23</v>
      </c>
      <c r="H4468" s="10">
        <v>0</v>
      </c>
      <c r="I4468" t="s">
        <v>24</v>
      </c>
    </row>
    <row r="4469" spans="1:11" x14ac:dyDescent="0.2">
      <c r="A4469" t="s">
        <v>101</v>
      </c>
      <c r="B4469" t="s">
        <v>821</v>
      </c>
      <c r="C4469" t="s">
        <v>57</v>
      </c>
      <c r="D4469" t="s">
        <v>57</v>
      </c>
      <c r="E4469" t="s">
        <v>22</v>
      </c>
      <c r="F4469" t="s">
        <v>22</v>
      </c>
      <c r="G4469" t="s">
        <v>23</v>
      </c>
      <c r="H4469" s="10">
        <v>0</v>
      </c>
      <c r="I4469" t="s">
        <v>24</v>
      </c>
    </row>
    <row r="4470" spans="1:11" x14ac:dyDescent="0.2">
      <c r="A4470" t="s">
        <v>101</v>
      </c>
      <c r="B4470" t="s">
        <v>821</v>
      </c>
      <c r="C4470" t="s">
        <v>380</v>
      </c>
      <c r="D4470" t="s">
        <v>380</v>
      </c>
      <c r="E4470" t="s">
        <v>59</v>
      </c>
      <c r="F4470" t="s">
        <v>59</v>
      </c>
      <c r="G4470" t="s">
        <v>23</v>
      </c>
      <c r="H4470" s="10">
        <v>0</v>
      </c>
      <c r="I4470" t="s">
        <v>24</v>
      </c>
    </row>
    <row r="4471" spans="1:11" x14ac:dyDescent="0.2">
      <c r="A4471" t="s">
        <v>101</v>
      </c>
      <c r="B4471" t="s">
        <v>821</v>
      </c>
      <c r="C4471" t="s">
        <v>213</v>
      </c>
      <c r="D4471" t="s">
        <v>213</v>
      </c>
      <c r="E4471" t="s">
        <v>59</v>
      </c>
      <c r="F4471" t="s">
        <v>59</v>
      </c>
      <c r="G4471" t="s">
        <v>23</v>
      </c>
      <c r="H4471" s="10">
        <v>0</v>
      </c>
      <c r="I4471" t="s">
        <v>24</v>
      </c>
    </row>
    <row r="4472" spans="1:11" x14ac:dyDescent="0.2">
      <c r="A4472" t="s">
        <v>101</v>
      </c>
      <c r="B4472" t="s">
        <v>821</v>
      </c>
      <c r="C4472" t="s">
        <v>368</v>
      </c>
      <c r="D4472" t="s">
        <v>368</v>
      </c>
      <c r="E4472" t="s">
        <v>113</v>
      </c>
      <c r="F4472" t="s">
        <v>1851</v>
      </c>
      <c r="G4472" t="s">
        <v>23</v>
      </c>
      <c r="H4472" s="10">
        <v>0</v>
      </c>
      <c r="I4472" t="s">
        <v>114</v>
      </c>
    </row>
    <row r="4473" spans="1:11" x14ac:dyDescent="0.2">
      <c r="A4473" t="s">
        <v>101</v>
      </c>
      <c r="B4473" t="s">
        <v>821</v>
      </c>
      <c r="C4473" t="s">
        <v>65</v>
      </c>
      <c r="D4473" t="s">
        <v>65</v>
      </c>
      <c r="E4473" t="s">
        <v>66</v>
      </c>
      <c r="F4473" t="s">
        <v>66</v>
      </c>
      <c r="G4473" t="s">
        <v>23</v>
      </c>
      <c r="H4473" s="10">
        <v>0</v>
      </c>
      <c r="I4473" t="s">
        <v>24</v>
      </c>
      <c r="K4473" t="s">
        <v>882</v>
      </c>
    </row>
    <row r="4474" spans="1:11" x14ac:dyDescent="0.2">
      <c r="A4474" t="s">
        <v>101</v>
      </c>
      <c r="B4474" t="s">
        <v>821</v>
      </c>
      <c r="C4474" t="s">
        <v>19</v>
      </c>
      <c r="D4474" t="s">
        <v>19</v>
      </c>
      <c r="F4474" t="s">
        <v>1848</v>
      </c>
      <c r="H4474" s="10">
        <v>0</v>
      </c>
    </row>
    <row r="4475" spans="1:11" x14ac:dyDescent="0.2">
      <c r="A4475" t="s">
        <v>101</v>
      </c>
      <c r="B4475" t="s">
        <v>821</v>
      </c>
      <c r="C4475" t="s">
        <v>21</v>
      </c>
      <c r="D4475" t="s">
        <v>21</v>
      </c>
      <c r="E4475" t="s">
        <v>22</v>
      </c>
      <c r="F4475" t="s">
        <v>22</v>
      </c>
      <c r="G4475" t="s">
        <v>23</v>
      </c>
      <c r="H4475" s="10">
        <v>0</v>
      </c>
      <c r="I4475" t="s">
        <v>24</v>
      </c>
    </row>
    <row r="4476" spans="1:11" x14ac:dyDescent="0.2">
      <c r="A4476" t="s">
        <v>101</v>
      </c>
      <c r="B4476" t="s">
        <v>821</v>
      </c>
      <c r="C4476" t="s">
        <v>208</v>
      </c>
      <c r="D4476" t="s">
        <v>208</v>
      </c>
      <c r="E4476" t="s">
        <v>27</v>
      </c>
      <c r="F4476" t="s">
        <v>27</v>
      </c>
      <c r="G4476" t="s">
        <v>23</v>
      </c>
      <c r="H4476" s="10">
        <v>0.25</v>
      </c>
      <c r="I4476" t="s">
        <v>24</v>
      </c>
      <c r="K4476" t="s">
        <v>901</v>
      </c>
    </row>
    <row r="4477" spans="1:11" x14ac:dyDescent="0.2">
      <c r="A4477" t="s">
        <v>102</v>
      </c>
      <c r="B4477" t="s">
        <v>821</v>
      </c>
      <c r="C4477" t="s">
        <v>18</v>
      </c>
      <c r="D4477" t="s">
        <v>18</v>
      </c>
      <c r="F4477" t="s">
        <v>1848</v>
      </c>
      <c r="H4477" s="10">
        <v>8</v>
      </c>
      <c r="K4477" t="s">
        <v>956</v>
      </c>
    </row>
    <row r="4478" spans="1:11" x14ac:dyDescent="0.2">
      <c r="A4478" t="s">
        <v>102</v>
      </c>
      <c r="B4478" t="s">
        <v>821</v>
      </c>
      <c r="C4478" t="s">
        <v>112</v>
      </c>
      <c r="D4478" t="s">
        <v>112</v>
      </c>
      <c r="E4478" t="s">
        <v>113</v>
      </c>
      <c r="F4478" t="s">
        <v>1851</v>
      </c>
      <c r="G4478" t="s">
        <v>23</v>
      </c>
      <c r="H4478" s="10">
        <v>7</v>
      </c>
      <c r="I4478" t="s">
        <v>114</v>
      </c>
      <c r="K4478" t="s">
        <v>487</v>
      </c>
    </row>
    <row r="4479" spans="1:11" x14ac:dyDescent="0.2">
      <c r="A4479" t="s">
        <v>102</v>
      </c>
      <c r="B4479" t="s">
        <v>821</v>
      </c>
      <c r="C4479" t="s">
        <v>79</v>
      </c>
      <c r="D4479" t="s">
        <v>79</v>
      </c>
      <c r="F4479" t="s">
        <v>1848</v>
      </c>
      <c r="H4479" s="10">
        <v>2</v>
      </c>
      <c r="K4479" t="s">
        <v>957</v>
      </c>
    </row>
    <row r="4480" spans="1:11" x14ac:dyDescent="0.2">
      <c r="A4480" t="s">
        <v>102</v>
      </c>
      <c r="B4480" t="s">
        <v>821</v>
      </c>
      <c r="C4480" t="s">
        <v>20</v>
      </c>
      <c r="D4480" t="s">
        <v>20</v>
      </c>
      <c r="F4480" t="s">
        <v>1848</v>
      </c>
      <c r="H4480" s="10">
        <v>1.5</v>
      </c>
      <c r="K4480" t="s">
        <v>958</v>
      </c>
    </row>
    <row r="4481" spans="1:11" x14ac:dyDescent="0.2">
      <c r="A4481" t="s">
        <v>102</v>
      </c>
      <c r="B4481" t="s">
        <v>821</v>
      </c>
      <c r="C4481" t="s">
        <v>25</v>
      </c>
      <c r="D4481" t="s">
        <v>25</v>
      </c>
      <c r="E4481" t="s">
        <v>22</v>
      </c>
      <c r="F4481" t="s">
        <v>22</v>
      </c>
      <c r="G4481" t="s">
        <v>23</v>
      </c>
      <c r="H4481" s="10">
        <v>0</v>
      </c>
      <c r="I4481" t="s">
        <v>24</v>
      </c>
    </row>
    <row r="4482" spans="1:11" x14ac:dyDescent="0.2">
      <c r="A4482" t="s">
        <v>102</v>
      </c>
      <c r="B4482" t="s">
        <v>821</v>
      </c>
      <c r="C4482" t="s">
        <v>159</v>
      </c>
      <c r="D4482" t="s">
        <v>159</v>
      </c>
      <c r="E4482" t="s">
        <v>119</v>
      </c>
      <c r="F4482" t="s">
        <v>1852</v>
      </c>
      <c r="G4482" t="s">
        <v>23</v>
      </c>
      <c r="H4482" s="10">
        <v>0</v>
      </c>
      <c r="I4482" t="s">
        <v>120</v>
      </c>
    </row>
    <row r="4483" spans="1:11" x14ac:dyDescent="0.2">
      <c r="A4483" t="s">
        <v>102</v>
      </c>
      <c r="B4483" t="s">
        <v>821</v>
      </c>
      <c r="C4483" t="s">
        <v>265</v>
      </c>
      <c r="D4483" t="s">
        <v>265</v>
      </c>
      <c r="E4483" t="s">
        <v>119</v>
      </c>
      <c r="F4483" t="s">
        <v>1852</v>
      </c>
      <c r="G4483" t="s">
        <v>23</v>
      </c>
      <c r="H4483" s="10">
        <v>0</v>
      </c>
      <c r="I4483" t="s">
        <v>120</v>
      </c>
    </row>
    <row r="4484" spans="1:11" x14ac:dyDescent="0.2">
      <c r="A4484" t="s">
        <v>102</v>
      </c>
      <c r="B4484" t="s">
        <v>821</v>
      </c>
      <c r="C4484" t="s">
        <v>121</v>
      </c>
      <c r="D4484" t="s">
        <v>121</v>
      </c>
      <c r="E4484" t="s">
        <v>113</v>
      </c>
      <c r="F4484" t="s">
        <v>1851</v>
      </c>
      <c r="G4484" t="s">
        <v>23</v>
      </c>
      <c r="H4484" s="10">
        <v>0</v>
      </c>
      <c r="I4484" t="s">
        <v>114</v>
      </c>
      <c r="K4484" t="s">
        <v>487</v>
      </c>
    </row>
    <row r="4485" spans="1:11" x14ac:dyDescent="0.2">
      <c r="A4485" t="s">
        <v>102</v>
      </c>
      <c r="B4485" t="s">
        <v>821</v>
      </c>
      <c r="C4485" t="s">
        <v>17</v>
      </c>
      <c r="D4485" t="s">
        <v>17</v>
      </c>
      <c r="F4485" t="s">
        <v>1847</v>
      </c>
      <c r="H4485" s="10">
        <v>16</v>
      </c>
      <c r="K4485" t="s">
        <v>659</v>
      </c>
    </row>
    <row r="4486" spans="1:11" x14ac:dyDescent="0.2">
      <c r="A4486" t="s">
        <v>102</v>
      </c>
      <c r="B4486" t="s">
        <v>821</v>
      </c>
      <c r="C4486" t="s">
        <v>46</v>
      </c>
      <c r="D4486" t="s">
        <v>46</v>
      </c>
      <c r="F4486" t="s">
        <v>1848</v>
      </c>
      <c r="H4486" s="10">
        <v>0</v>
      </c>
    </row>
    <row r="4487" spans="1:11" x14ac:dyDescent="0.2">
      <c r="A4487" t="s">
        <v>102</v>
      </c>
      <c r="B4487" t="s">
        <v>821</v>
      </c>
      <c r="C4487" t="s">
        <v>279</v>
      </c>
      <c r="D4487" t="s">
        <v>279</v>
      </c>
      <c r="E4487" t="s">
        <v>45</v>
      </c>
      <c r="F4487" t="s">
        <v>1849</v>
      </c>
      <c r="G4487" t="s">
        <v>23</v>
      </c>
      <c r="H4487" s="10">
        <v>0</v>
      </c>
      <c r="I4487" t="s">
        <v>24</v>
      </c>
    </row>
    <row r="4488" spans="1:11" x14ac:dyDescent="0.2">
      <c r="A4488" t="s">
        <v>102</v>
      </c>
      <c r="B4488" t="s">
        <v>821</v>
      </c>
      <c r="C4488" t="s">
        <v>380</v>
      </c>
      <c r="D4488" t="s">
        <v>380</v>
      </c>
      <c r="E4488" t="s">
        <v>59</v>
      </c>
      <c r="F4488" t="s">
        <v>59</v>
      </c>
      <c r="G4488" t="s">
        <v>23</v>
      </c>
      <c r="H4488" s="10">
        <v>0</v>
      </c>
      <c r="I4488" t="s">
        <v>24</v>
      </c>
    </row>
    <row r="4489" spans="1:11" x14ac:dyDescent="0.2">
      <c r="A4489" t="s">
        <v>102</v>
      </c>
      <c r="B4489" t="s">
        <v>821</v>
      </c>
      <c r="C4489" t="s">
        <v>40</v>
      </c>
      <c r="D4489" t="s">
        <v>40</v>
      </c>
      <c r="F4489" t="s">
        <v>1848</v>
      </c>
      <c r="H4489" s="10">
        <v>2</v>
      </c>
      <c r="K4489" t="s">
        <v>959</v>
      </c>
    </row>
    <row r="4490" spans="1:11" x14ac:dyDescent="0.2">
      <c r="A4490" t="s">
        <v>102</v>
      </c>
      <c r="B4490" t="s">
        <v>821</v>
      </c>
      <c r="C4490" t="s">
        <v>43</v>
      </c>
      <c r="D4490" t="s">
        <v>43</v>
      </c>
      <c r="E4490" t="s">
        <v>22</v>
      </c>
      <c r="F4490" t="s">
        <v>22</v>
      </c>
      <c r="G4490" t="s">
        <v>23</v>
      </c>
      <c r="H4490" s="10">
        <v>0</v>
      </c>
      <c r="I4490" t="s">
        <v>24</v>
      </c>
    </row>
    <row r="4491" spans="1:11" x14ac:dyDescent="0.2">
      <c r="A4491" t="s">
        <v>102</v>
      </c>
      <c r="B4491" t="s">
        <v>821</v>
      </c>
      <c r="C4491" t="s">
        <v>57</v>
      </c>
      <c r="D4491" t="s">
        <v>57</v>
      </c>
      <c r="E4491" t="s">
        <v>22</v>
      </c>
      <c r="F4491" t="s">
        <v>22</v>
      </c>
      <c r="G4491" t="s">
        <v>23</v>
      </c>
      <c r="H4491" s="10">
        <v>0</v>
      </c>
      <c r="I4491" t="s">
        <v>24</v>
      </c>
    </row>
    <row r="4492" spans="1:11" x14ac:dyDescent="0.2">
      <c r="A4492" t="s">
        <v>102</v>
      </c>
      <c r="B4492" t="s">
        <v>821</v>
      </c>
      <c r="C4492" t="s">
        <v>380</v>
      </c>
      <c r="D4492" t="s">
        <v>380</v>
      </c>
      <c r="E4492" t="s">
        <v>59</v>
      </c>
      <c r="F4492" t="s">
        <v>59</v>
      </c>
      <c r="G4492" t="s">
        <v>23</v>
      </c>
      <c r="H4492" s="10">
        <v>0</v>
      </c>
      <c r="I4492" t="s">
        <v>24</v>
      </c>
    </row>
    <row r="4493" spans="1:11" x14ac:dyDescent="0.2">
      <c r="A4493" t="s">
        <v>102</v>
      </c>
      <c r="B4493" t="s">
        <v>821</v>
      </c>
      <c r="C4493" t="s">
        <v>213</v>
      </c>
      <c r="D4493" t="s">
        <v>213</v>
      </c>
      <c r="E4493" t="s">
        <v>59</v>
      </c>
      <c r="F4493" t="s">
        <v>59</v>
      </c>
      <c r="G4493" t="s">
        <v>23</v>
      </c>
      <c r="H4493" s="10">
        <v>0</v>
      </c>
      <c r="I4493" t="s">
        <v>24</v>
      </c>
    </row>
    <row r="4494" spans="1:11" x14ac:dyDescent="0.2">
      <c r="A4494" t="s">
        <v>102</v>
      </c>
      <c r="B4494" t="s">
        <v>821</v>
      </c>
      <c r="C4494" t="s">
        <v>368</v>
      </c>
      <c r="D4494" t="s">
        <v>368</v>
      </c>
      <c r="E4494" t="s">
        <v>113</v>
      </c>
      <c r="F4494" t="s">
        <v>1851</v>
      </c>
      <c r="G4494" t="s">
        <v>23</v>
      </c>
      <c r="H4494" s="10">
        <v>0</v>
      </c>
      <c r="I4494" t="s">
        <v>114</v>
      </c>
    </row>
    <row r="4495" spans="1:11" x14ac:dyDescent="0.2">
      <c r="A4495" t="s">
        <v>102</v>
      </c>
      <c r="B4495" t="s">
        <v>821</v>
      </c>
      <c r="C4495" t="s">
        <v>65</v>
      </c>
      <c r="D4495" t="s">
        <v>65</v>
      </c>
      <c r="E4495" t="s">
        <v>66</v>
      </c>
      <c r="F4495" t="s">
        <v>66</v>
      </c>
      <c r="G4495" t="s">
        <v>23</v>
      </c>
      <c r="H4495" s="10">
        <v>0</v>
      </c>
      <c r="I4495" t="s">
        <v>24</v>
      </c>
      <c r="K4495" t="s">
        <v>882</v>
      </c>
    </row>
    <row r="4496" spans="1:11" x14ac:dyDescent="0.2">
      <c r="A4496" t="s">
        <v>102</v>
      </c>
      <c r="B4496" t="s">
        <v>821</v>
      </c>
      <c r="C4496" t="s">
        <v>19</v>
      </c>
      <c r="D4496" t="s">
        <v>19</v>
      </c>
      <c r="F4496" t="s">
        <v>1848</v>
      </c>
      <c r="H4496" s="10">
        <v>0</v>
      </c>
    </row>
    <row r="4497" spans="1:11" x14ac:dyDescent="0.2">
      <c r="A4497" t="s">
        <v>102</v>
      </c>
      <c r="B4497" t="s">
        <v>821</v>
      </c>
      <c r="C4497" t="s">
        <v>21</v>
      </c>
      <c r="D4497" t="s">
        <v>21</v>
      </c>
      <c r="E4497" t="s">
        <v>22</v>
      </c>
      <c r="F4497" t="s">
        <v>22</v>
      </c>
      <c r="G4497" t="s">
        <v>23</v>
      </c>
      <c r="H4497" s="10">
        <v>2</v>
      </c>
      <c r="I4497" t="s">
        <v>24</v>
      </c>
      <c r="K4497" t="s">
        <v>960</v>
      </c>
    </row>
    <row r="4498" spans="1:11" x14ac:dyDescent="0.2">
      <c r="A4498" t="s">
        <v>102</v>
      </c>
      <c r="B4498" t="s">
        <v>821</v>
      </c>
      <c r="C4498" t="s">
        <v>208</v>
      </c>
      <c r="D4498" t="s">
        <v>208</v>
      </c>
      <c r="E4498" t="s">
        <v>27</v>
      </c>
      <c r="F4498" t="s">
        <v>27</v>
      </c>
      <c r="G4498" t="s">
        <v>23</v>
      </c>
      <c r="H4498" s="10">
        <v>0.25</v>
      </c>
      <c r="I4498" t="s">
        <v>24</v>
      </c>
      <c r="K4498" t="s">
        <v>901</v>
      </c>
    </row>
    <row r="4499" spans="1:11" x14ac:dyDescent="0.2">
      <c r="A4499" t="s">
        <v>103</v>
      </c>
      <c r="B4499" t="s">
        <v>821</v>
      </c>
      <c r="C4499" t="s">
        <v>18</v>
      </c>
      <c r="D4499" t="s">
        <v>18</v>
      </c>
      <c r="F4499" t="s">
        <v>1848</v>
      </c>
      <c r="H4499" s="10">
        <v>8</v>
      </c>
      <c r="K4499" t="s">
        <v>961</v>
      </c>
    </row>
    <row r="4500" spans="1:11" x14ac:dyDescent="0.2">
      <c r="A4500" t="s">
        <v>103</v>
      </c>
      <c r="B4500" t="s">
        <v>821</v>
      </c>
      <c r="C4500" t="s">
        <v>112</v>
      </c>
      <c r="D4500" t="s">
        <v>112</v>
      </c>
      <c r="E4500" t="s">
        <v>113</v>
      </c>
      <c r="F4500" t="s">
        <v>1851</v>
      </c>
      <c r="G4500" t="s">
        <v>23</v>
      </c>
      <c r="H4500" s="10">
        <v>9</v>
      </c>
      <c r="I4500" t="s">
        <v>114</v>
      </c>
      <c r="K4500" t="s">
        <v>962</v>
      </c>
    </row>
    <row r="4501" spans="1:11" x14ac:dyDescent="0.2">
      <c r="A4501" t="s">
        <v>103</v>
      </c>
      <c r="B4501" t="s">
        <v>821</v>
      </c>
      <c r="C4501" t="s">
        <v>79</v>
      </c>
      <c r="D4501" t="s">
        <v>79</v>
      </c>
      <c r="F4501" t="s">
        <v>1848</v>
      </c>
      <c r="H4501" s="10">
        <v>3</v>
      </c>
      <c r="K4501" t="s">
        <v>963</v>
      </c>
    </row>
    <row r="4502" spans="1:11" x14ac:dyDescent="0.2">
      <c r="A4502" t="s">
        <v>103</v>
      </c>
      <c r="B4502" t="s">
        <v>821</v>
      </c>
      <c r="C4502" t="s">
        <v>20</v>
      </c>
      <c r="D4502" t="s">
        <v>20</v>
      </c>
      <c r="F4502" t="s">
        <v>1848</v>
      </c>
      <c r="H4502" s="10">
        <v>0</v>
      </c>
    </row>
    <row r="4503" spans="1:11" x14ac:dyDescent="0.2">
      <c r="A4503" t="s">
        <v>103</v>
      </c>
      <c r="B4503" t="s">
        <v>821</v>
      </c>
      <c r="C4503" t="s">
        <v>25</v>
      </c>
      <c r="D4503" t="s">
        <v>25</v>
      </c>
      <c r="E4503" t="s">
        <v>22</v>
      </c>
      <c r="F4503" t="s">
        <v>22</v>
      </c>
      <c r="G4503" t="s">
        <v>23</v>
      </c>
      <c r="H4503" s="10">
        <v>0</v>
      </c>
      <c r="I4503" t="s">
        <v>24</v>
      </c>
    </row>
    <row r="4504" spans="1:11" x14ac:dyDescent="0.2">
      <c r="A4504" t="s">
        <v>103</v>
      </c>
      <c r="B4504" t="s">
        <v>821</v>
      </c>
      <c r="C4504" t="s">
        <v>159</v>
      </c>
      <c r="D4504" t="s">
        <v>159</v>
      </c>
      <c r="E4504" t="s">
        <v>119</v>
      </c>
      <c r="F4504" t="s">
        <v>1852</v>
      </c>
      <c r="G4504" t="s">
        <v>23</v>
      </c>
      <c r="H4504" s="10">
        <v>0</v>
      </c>
      <c r="I4504" t="s">
        <v>120</v>
      </c>
    </row>
    <row r="4505" spans="1:11" x14ac:dyDescent="0.2">
      <c r="A4505" t="s">
        <v>103</v>
      </c>
      <c r="B4505" t="s">
        <v>821</v>
      </c>
      <c r="C4505" t="s">
        <v>265</v>
      </c>
      <c r="D4505" t="s">
        <v>265</v>
      </c>
      <c r="E4505" t="s">
        <v>119</v>
      </c>
      <c r="F4505" t="s">
        <v>1852</v>
      </c>
      <c r="G4505" t="s">
        <v>23</v>
      </c>
      <c r="H4505" s="10">
        <v>0</v>
      </c>
      <c r="I4505" t="s">
        <v>120</v>
      </c>
    </row>
    <row r="4506" spans="1:11" x14ac:dyDescent="0.2">
      <c r="A4506" t="s">
        <v>103</v>
      </c>
      <c r="B4506" t="s">
        <v>821</v>
      </c>
      <c r="C4506" t="s">
        <v>121</v>
      </c>
      <c r="D4506" t="s">
        <v>121</v>
      </c>
      <c r="E4506" t="s">
        <v>113</v>
      </c>
      <c r="F4506" t="s">
        <v>1851</v>
      </c>
      <c r="G4506" t="s">
        <v>23</v>
      </c>
      <c r="H4506" s="10">
        <v>0</v>
      </c>
      <c r="I4506" t="s">
        <v>114</v>
      </c>
      <c r="K4506" t="s">
        <v>487</v>
      </c>
    </row>
    <row r="4507" spans="1:11" x14ac:dyDescent="0.2">
      <c r="A4507" t="s">
        <v>103</v>
      </c>
      <c r="B4507" t="s">
        <v>821</v>
      </c>
      <c r="C4507" t="s">
        <v>17</v>
      </c>
      <c r="D4507" t="s">
        <v>17</v>
      </c>
      <c r="F4507" t="s">
        <v>1847</v>
      </c>
      <c r="H4507" s="10">
        <v>0</v>
      </c>
    </row>
    <row r="4508" spans="1:11" x14ac:dyDescent="0.2">
      <c r="A4508" t="s">
        <v>103</v>
      </c>
      <c r="B4508" t="s">
        <v>821</v>
      </c>
      <c r="C4508" t="s">
        <v>46</v>
      </c>
      <c r="D4508" t="s">
        <v>46</v>
      </c>
      <c r="F4508" t="s">
        <v>1848</v>
      </c>
      <c r="H4508" s="10">
        <v>17</v>
      </c>
      <c r="K4508" t="s">
        <v>964</v>
      </c>
    </row>
    <row r="4509" spans="1:11" x14ac:dyDescent="0.2">
      <c r="A4509" t="s">
        <v>103</v>
      </c>
      <c r="B4509" t="s">
        <v>821</v>
      </c>
      <c r="C4509" t="s">
        <v>279</v>
      </c>
      <c r="D4509" t="s">
        <v>279</v>
      </c>
      <c r="E4509" t="s">
        <v>45</v>
      </c>
      <c r="F4509" t="s">
        <v>1849</v>
      </c>
      <c r="G4509" t="s">
        <v>23</v>
      </c>
      <c r="H4509" s="10">
        <v>0</v>
      </c>
      <c r="I4509" t="s">
        <v>24</v>
      </c>
    </row>
    <row r="4510" spans="1:11" x14ac:dyDescent="0.2">
      <c r="A4510" t="s">
        <v>103</v>
      </c>
      <c r="B4510" t="s">
        <v>821</v>
      </c>
      <c r="C4510" t="s">
        <v>380</v>
      </c>
      <c r="D4510" t="s">
        <v>380</v>
      </c>
      <c r="E4510" t="s">
        <v>59</v>
      </c>
      <c r="F4510" t="s">
        <v>59</v>
      </c>
      <c r="G4510" t="s">
        <v>23</v>
      </c>
      <c r="H4510" s="10">
        <v>0</v>
      </c>
      <c r="I4510" t="s">
        <v>24</v>
      </c>
    </row>
    <row r="4511" spans="1:11" x14ac:dyDescent="0.2">
      <c r="A4511" t="s">
        <v>103</v>
      </c>
      <c r="B4511" t="s">
        <v>821</v>
      </c>
      <c r="C4511" t="s">
        <v>40</v>
      </c>
      <c r="D4511" t="s">
        <v>40</v>
      </c>
      <c r="F4511" t="s">
        <v>1848</v>
      </c>
      <c r="H4511" s="10">
        <v>0.5</v>
      </c>
    </row>
    <row r="4512" spans="1:11" x14ac:dyDescent="0.2">
      <c r="A4512" t="s">
        <v>103</v>
      </c>
      <c r="B4512" t="s">
        <v>821</v>
      </c>
      <c r="C4512" t="s">
        <v>43</v>
      </c>
      <c r="D4512" t="s">
        <v>43</v>
      </c>
      <c r="E4512" t="s">
        <v>22</v>
      </c>
      <c r="F4512" t="s">
        <v>22</v>
      </c>
      <c r="G4512" t="s">
        <v>23</v>
      </c>
      <c r="H4512" s="10">
        <v>0</v>
      </c>
      <c r="I4512" t="s">
        <v>24</v>
      </c>
    </row>
    <row r="4513" spans="1:11" x14ac:dyDescent="0.2">
      <c r="A4513" t="s">
        <v>103</v>
      </c>
      <c r="B4513" t="s">
        <v>821</v>
      </c>
      <c r="C4513" t="s">
        <v>57</v>
      </c>
      <c r="D4513" t="s">
        <v>57</v>
      </c>
      <c r="E4513" t="s">
        <v>22</v>
      </c>
      <c r="F4513" t="s">
        <v>22</v>
      </c>
      <c r="G4513" t="s">
        <v>23</v>
      </c>
      <c r="H4513" s="10">
        <v>0</v>
      </c>
      <c r="I4513" t="s">
        <v>24</v>
      </c>
    </row>
    <row r="4514" spans="1:11" x14ac:dyDescent="0.2">
      <c r="A4514" t="s">
        <v>103</v>
      </c>
      <c r="B4514" t="s">
        <v>821</v>
      </c>
      <c r="C4514" t="s">
        <v>380</v>
      </c>
      <c r="D4514" t="s">
        <v>380</v>
      </c>
      <c r="E4514" t="s">
        <v>59</v>
      </c>
      <c r="F4514" t="s">
        <v>59</v>
      </c>
      <c r="G4514" t="s">
        <v>23</v>
      </c>
      <c r="H4514" s="10">
        <v>0</v>
      </c>
      <c r="I4514" t="s">
        <v>24</v>
      </c>
    </row>
    <row r="4515" spans="1:11" x14ac:dyDescent="0.2">
      <c r="A4515" t="s">
        <v>103</v>
      </c>
      <c r="B4515" t="s">
        <v>821</v>
      </c>
      <c r="C4515" t="s">
        <v>213</v>
      </c>
      <c r="D4515" t="s">
        <v>213</v>
      </c>
      <c r="E4515" t="s">
        <v>59</v>
      </c>
      <c r="F4515" t="s">
        <v>59</v>
      </c>
      <c r="G4515" t="s">
        <v>23</v>
      </c>
      <c r="H4515" s="10">
        <v>0</v>
      </c>
      <c r="I4515" t="s">
        <v>24</v>
      </c>
    </row>
    <row r="4516" spans="1:11" x14ac:dyDescent="0.2">
      <c r="A4516" t="s">
        <v>103</v>
      </c>
      <c r="B4516" t="s">
        <v>821</v>
      </c>
      <c r="C4516" t="s">
        <v>368</v>
      </c>
      <c r="D4516" t="s">
        <v>368</v>
      </c>
      <c r="E4516" t="s">
        <v>113</v>
      </c>
      <c r="F4516" t="s">
        <v>1851</v>
      </c>
      <c r="G4516" t="s">
        <v>23</v>
      </c>
      <c r="H4516" s="10">
        <v>1</v>
      </c>
      <c r="I4516" t="s">
        <v>114</v>
      </c>
      <c r="K4516" t="s">
        <v>965</v>
      </c>
    </row>
    <row r="4517" spans="1:11" x14ac:dyDescent="0.2">
      <c r="A4517" t="s">
        <v>103</v>
      </c>
      <c r="B4517" t="s">
        <v>821</v>
      </c>
      <c r="C4517" t="s">
        <v>65</v>
      </c>
      <c r="D4517" t="s">
        <v>65</v>
      </c>
      <c r="E4517" t="s">
        <v>66</v>
      </c>
      <c r="F4517" t="s">
        <v>66</v>
      </c>
      <c r="G4517" t="s">
        <v>23</v>
      </c>
      <c r="H4517" s="10">
        <v>0</v>
      </c>
      <c r="I4517" t="s">
        <v>24</v>
      </c>
      <c r="K4517" t="s">
        <v>882</v>
      </c>
    </row>
    <row r="4518" spans="1:11" x14ac:dyDescent="0.2">
      <c r="A4518" t="s">
        <v>103</v>
      </c>
      <c r="B4518" t="s">
        <v>821</v>
      </c>
      <c r="C4518" t="s">
        <v>19</v>
      </c>
      <c r="D4518" t="s">
        <v>19</v>
      </c>
      <c r="F4518" t="s">
        <v>1848</v>
      </c>
      <c r="H4518" s="10">
        <v>0</v>
      </c>
    </row>
    <row r="4519" spans="1:11" x14ac:dyDescent="0.2">
      <c r="A4519" t="s">
        <v>103</v>
      </c>
      <c r="B4519" t="s">
        <v>821</v>
      </c>
      <c r="C4519" t="s">
        <v>21</v>
      </c>
      <c r="D4519" t="s">
        <v>21</v>
      </c>
      <c r="E4519" t="s">
        <v>22</v>
      </c>
      <c r="F4519" t="s">
        <v>22</v>
      </c>
      <c r="G4519" t="s">
        <v>23</v>
      </c>
      <c r="H4519" s="10">
        <v>0</v>
      </c>
      <c r="I4519" t="s">
        <v>24</v>
      </c>
    </row>
    <row r="4520" spans="1:11" x14ac:dyDescent="0.2">
      <c r="A4520" t="s">
        <v>103</v>
      </c>
      <c r="B4520" t="s">
        <v>821</v>
      </c>
      <c r="C4520" t="s">
        <v>208</v>
      </c>
      <c r="D4520" t="s">
        <v>208</v>
      </c>
      <c r="E4520" t="s">
        <v>27</v>
      </c>
      <c r="F4520" t="s">
        <v>27</v>
      </c>
      <c r="G4520" t="s">
        <v>23</v>
      </c>
      <c r="H4520" s="10">
        <v>0.25</v>
      </c>
      <c r="I4520" t="s">
        <v>24</v>
      </c>
      <c r="K4520" t="s">
        <v>901</v>
      </c>
    </row>
    <row r="4521" spans="1:11" x14ac:dyDescent="0.2">
      <c r="A4521" t="s">
        <v>104</v>
      </c>
      <c r="B4521" t="s">
        <v>821</v>
      </c>
      <c r="C4521" t="s">
        <v>18</v>
      </c>
      <c r="D4521" t="s">
        <v>18</v>
      </c>
      <c r="F4521" t="s">
        <v>1848</v>
      </c>
      <c r="H4521" s="10">
        <v>6</v>
      </c>
      <c r="K4521" t="s">
        <v>883</v>
      </c>
    </row>
    <row r="4522" spans="1:11" x14ac:dyDescent="0.2">
      <c r="A4522" t="s">
        <v>104</v>
      </c>
      <c r="B4522" t="s">
        <v>821</v>
      </c>
      <c r="C4522" t="s">
        <v>112</v>
      </c>
      <c r="D4522" t="s">
        <v>112</v>
      </c>
      <c r="E4522" t="s">
        <v>113</v>
      </c>
      <c r="F4522" t="s">
        <v>1851</v>
      </c>
      <c r="G4522" t="s">
        <v>23</v>
      </c>
      <c r="H4522" s="10">
        <v>10</v>
      </c>
      <c r="I4522" t="s">
        <v>114</v>
      </c>
      <c r="K4522" t="s">
        <v>966</v>
      </c>
    </row>
    <row r="4523" spans="1:11" x14ac:dyDescent="0.2">
      <c r="A4523" t="s">
        <v>104</v>
      </c>
      <c r="B4523" t="s">
        <v>821</v>
      </c>
      <c r="C4523" t="s">
        <v>79</v>
      </c>
      <c r="D4523" t="s">
        <v>79</v>
      </c>
      <c r="F4523" t="s">
        <v>1848</v>
      </c>
      <c r="H4523" s="10">
        <v>3</v>
      </c>
      <c r="K4523" t="s">
        <v>967</v>
      </c>
    </row>
    <row r="4524" spans="1:11" x14ac:dyDescent="0.2">
      <c r="A4524" t="s">
        <v>104</v>
      </c>
      <c r="B4524" t="s">
        <v>821</v>
      </c>
      <c r="C4524" t="s">
        <v>20</v>
      </c>
      <c r="D4524" t="s">
        <v>20</v>
      </c>
      <c r="F4524" t="s">
        <v>1848</v>
      </c>
      <c r="H4524" s="10">
        <v>1</v>
      </c>
      <c r="K4524" t="s">
        <v>2</v>
      </c>
    </row>
    <row r="4525" spans="1:11" x14ac:dyDescent="0.2">
      <c r="A4525" t="s">
        <v>104</v>
      </c>
      <c r="B4525" t="s">
        <v>821</v>
      </c>
      <c r="C4525" t="s">
        <v>25</v>
      </c>
      <c r="D4525" t="s">
        <v>25</v>
      </c>
      <c r="E4525" t="s">
        <v>22</v>
      </c>
      <c r="F4525" t="s">
        <v>22</v>
      </c>
      <c r="G4525" t="s">
        <v>23</v>
      </c>
      <c r="H4525" s="10">
        <v>1</v>
      </c>
      <c r="I4525" t="s">
        <v>24</v>
      </c>
    </row>
    <row r="4526" spans="1:11" x14ac:dyDescent="0.2">
      <c r="A4526" t="s">
        <v>104</v>
      </c>
      <c r="B4526" t="s">
        <v>821</v>
      </c>
      <c r="C4526" t="s">
        <v>159</v>
      </c>
      <c r="D4526" t="s">
        <v>159</v>
      </c>
      <c r="E4526" t="s">
        <v>119</v>
      </c>
      <c r="F4526" t="s">
        <v>1852</v>
      </c>
      <c r="G4526" t="s">
        <v>23</v>
      </c>
      <c r="H4526" s="10">
        <v>0</v>
      </c>
      <c r="I4526" t="s">
        <v>120</v>
      </c>
    </row>
    <row r="4527" spans="1:11" x14ac:dyDescent="0.2">
      <c r="A4527" t="s">
        <v>104</v>
      </c>
      <c r="B4527" t="s">
        <v>821</v>
      </c>
      <c r="C4527" t="s">
        <v>265</v>
      </c>
      <c r="D4527" t="s">
        <v>265</v>
      </c>
      <c r="E4527" t="s">
        <v>119</v>
      </c>
      <c r="F4527" t="s">
        <v>1852</v>
      </c>
      <c r="G4527" t="s">
        <v>23</v>
      </c>
      <c r="H4527" s="10">
        <v>1</v>
      </c>
      <c r="I4527" t="s">
        <v>120</v>
      </c>
    </row>
    <row r="4528" spans="1:11" x14ac:dyDescent="0.2">
      <c r="A4528" t="s">
        <v>104</v>
      </c>
      <c r="B4528" t="s">
        <v>821</v>
      </c>
      <c r="C4528" t="s">
        <v>121</v>
      </c>
      <c r="D4528" t="s">
        <v>121</v>
      </c>
      <c r="E4528" t="s">
        <v>113</v>
      </c>
      <c r="F4528" t="s">
        <v>1851</v>
      </c>
      <c r="G4528" t="s">
        <v>23</v>
      </c>
      <c r="H4528" s="10">
        <v>2</v>
      </c>
      <c r="I4528" t="s">
        <v>114</v>
      </c>
      <c r="K4528" t="s">
        <v>968</v>
      </c>
    </row>
    <row r="4529" spans="1:11" x14ac:dyDescent="0.2">
      <c r="A4529" t="s">
        <v>104</v>
      </c>
      <c r="B4529" t="s">
        <v>821</v>
      </c>
      <c r="C4529" t="s">
        <v>17</v>
      </c>
      <c r="D4529" t="s">
        <v>17</v>
      </c>
      <c r="F4529" t="s">
        <v>1847</v>
      </c>
      <c r="H4529" s="10">
        <v>0</v>
      </c>
    </row>
    <row r="4530" spans="1:11" x14ac:dyDescent="0.2">
      <c r="A4530" t="s">
        <v>104</v>
      </c>
      <c r="B4530" t="s">
        <v>821</v>
      </c>
      <c r="C4530" t="s">
        <v>46</v>
      </c>
      <c r="D4530" t="s">
        <v>46</v>
      </c>
      <c r="F4530" t="s">
        <v>1848</v>
      </c>
      <c r="H4530" s="10">
        <v>5</v>
      </c>
      <c r="K4530" t="s">
        <v>969</v>
      </c>
    </row>
    <row r="4531" spans="1:11" x14ac:dyDescent="0.2">
      <c r="A4531" t="s">
        <v>104</v>
      </c>
      <c r="B4531" t="s">
        <v>821</v>
      </c>
      <c r="C4531" t="s">
        <v>279</v>
      </c>
      <c r="D4531" t="s">
        <v>279</v>
      </c>
      <c r="E4531" t="s">
        <v>45</v>
      </c>
      <c r="F4531" t="s">
        <v>1849</v>
      </c>
      <c r="G4531" t="s">
        <v>23</v>
      </c>
      <c r="H4531" s="10">
        <v>0</v>
      </c>
      <c r="I4531" t="s">
        <v>24</v>
      </c>
    </row>
    <row r="4532" spans="1:11" x14ac:dyDescent="0.2">
      <c r="A4532" t="s">
        <v>104</v>
      </c>
      <c r="B4532" t="s">
        <v>821</v>
      </c>
      <c r="C4532" t="s">
        <v>380</v>
      </c>
      <c r="D4532" t="s">
        <v>380</v>
      </c>
      <c r="E4532" t="s">
        <v>59</v>
      </c>
      <c r="F4532" t="s">
        <v>59</v>
      </c>
      <c r="G4532" t="s">
        <v>23</v>
      </c>
      <c r="H4532" s="10">
        <v>0</v>
      </c>
      <c r="I4532" t="s">
        <v>24</v>
      </c>
    </row>
    <row r="4533" spans="1:11" x14ac:dyDescent="0.2">
      <c r="A4533" t="s">
        <v>104</v>
      </c>
      <c r="B4533" t="s">
        <v>821</v>
      </c>
      <c r="C4533" t="s">
        <v>40</v>
      </c>
      <c r="D4533" t="s">
        <v>40</v>
      </c>
      <c r="F4533" t="s">
        <v>1848</v>
      </c>
      <c r="H4533" s="10">
        <v>1</v>
      </c>
    </row>
    <row r="4534" spans="1:11" x14ac:dyDescent="0.2">
      <c r="A4534" t="s">
        <v>104</v>
      </c>
      <c r="B4534" t="s">
        <v>821</v>
      </c>
      <c r="C4534" t="s">
        <v>43</v>
      </c>
      <c r="D4534" t="s">
        <v>43</v>
      </c>
      <c r="E4534" t="s">
        <v>22</v>
      </c>
      <c r="F4534" t="s">
        <v>22</v>
      </c>
      <c r="G4534" t="s">
        <v>23</v>
      </c>
      <c r="H4534" s="10">
        <v>1.5</v>
      </c>
      <c r="I4534" t="s">
        <v>24</v>
      </c>
      <c r="K4534" t="s">
        <v>970</v>
      </c>
    </row>
    <row r="4535" spans="1:11" x14ac:dyDescent="0.2">
      <c r="A4535" t="s">
        <v>104</v>
      </c>
      <c r="B4535" t="s">
        <v>821</v>
      </c>
      <c r="C4535" t="s">
        <v>57</v>
      </c>
      <c r="D4535" t="s">
        <v>57</v>
      </c>
      <c r="E4535" t="s">
        <v>22</v>
      </c>
      <c r="F4535" t="s">
        <v>22</v>
      </c>
      <c r="G4535" t="s">
        <v>23</v>
      </c>
      <c r="H4535" s="10">
        <v>3</v>
      </c>
      <c r="I4535" t="s">
        <v>24</v>
      </c>
      <c r="K4535" t="s">
        <v>971</v>
      </c>
    </row>
    <row r="4536" spans="1:11" x14ac:dyDescent="0.2">
      <c r="A4536" t="s">
        <v>104</v>
      </c>
      <c r="B4536" t="s">
        <v>821</v>
      </c>
      <c r="C4536" t="s">
        <v>380</v>
      </c>
      <c r="D4536" t="s">
        <v>380</v>
      </c>
      <c r="E4536" t="s">
        <v>59</v>
      </c>
      <c r="F4536" t="s">
        <v>59</v>
      </c>
      <c r="G4536" t="s">
        <v>23</v>
      </c>
      <c r="H4536" s="10">
        <v>0</v>
      </c>
      <c r="I4536" t="s">
        <v>24</v>
      </c>
    </row>
    <row r="4537" spans="1:11" x14ac:dyDescent="0.2">
      <c r="A4537" t="s">
        <v>104</v>
      </c>
      <c r="B4537" t="s">
        <v>821</v>
      </c>
      <c r="C4537" t="s">
        <v>213</v>
      </c>
      <c r="D4537" t="s">
        <v>213</v>
      </c>
      <c r="E4537" t="s">
        <v>59</v>
      </c>
      <c r="F4537" t="s">
        <v>59</v>
      </c>
      <c r="G4537" t="s">
        <v>23</v>
      </c>
      <c r="H4537" s="10">
        <v>0</v>
      </c>
      <c r="I4537" t="s">
        <v>24</v>
      </c>
    </row>
    <row r="4538" spans="1:11" x14ac:dyDescent="0.2">
      <c r="A4538" t="s">
        <v>104</v>
      </c>
      <c r="B4538" t="s">
        <v>821</v>
      </c>
      <c r="C4538" t="s">
        <v>368</v>
      </c>
      <c r="D4538" t="s">
        <v>368</v>
      </c>
      <c r="E4538" t="s">
        <v>113</v>
      </c>
      <c r="F4538" t="s">
        <v>1851</v>
      </c>
      <c r="G4538" t="s">
        <v>23</v>
      </c>
      <c r="H4538" s="10">
        <v>0</v>
      </c>
      <c r="I4538" t="s">
        <v>114</v>
      </c>
    </row>
    <row r="4539" spans="1:11" x14ac:dyDescent="0.2">
      <c r="A4539" t="s">
        <v>104</v>
      </c>
      <c r="B4539" t="s">
        <v>821</v>
      </c>
      <c r="C4539" t="s">
        <v>65</v>
      </c>
      <c r="D4539" t="s">
        <v>65</v>
      </c>
      <c r="E4539" t="s">
        <v>66</v>
      </c>
      <c r="F4539" t="s">
        <v>66</v>
      </c>
      <c r="G4539" t="s">
        <v>23</v>
      </c>
      <c r="H4539" s="10">
        <v>4</v>
      </c>
      <c r="I4539" t="s">
        <v>24</v>
      </c>
      <c r="K4539" t="s">
        <v>972</v>
      </c>
    </row>
    <row r="4540" spans="1:11" x14ac:dyDescent="0.2">
      <c r="A4540" t="s">
        <v>104</v>
      </c>
      <c r="B4540" t="s">
        <v>821</v>
      </c>
      <c r="C4540" t="s">
        <v>19</v>
      </c>
      <c r="D4540" t="s">
        <v>19</v>
      </c>
      <c r="F4540" t="s">
        <v>1848</v>
      </c>
      <c r="H4540" s="10">
        <v>0</v>
      </c>
    </row>
    <row r="4541" spans="1:11" x14ac:dyDescent="0.2">
      <c r="A4541" t="s">
        <v>104</v>
      </c>
      <c r="B4541" t="s">
        <v>821</v>
      </c>
      <c r="C4541" t="s">
        <v>21</v>
      </c>
      <c r="D4541" t="s">
        <v>21</v>
      </c>
      <c r="E4541" t="s">
        <v>22</v>
      </c>
      <c r="F4541" t="s">
        <v>22</v>
      </c>
      <c r="G4541" t="s">
        <v>23</v>
      </c>
      <c r="H4541" s="10">
        <v>0</v>
      </c>
      <c r="I4541" t="s">
        <v>24</v>
      </c>
    </row>
    <row r="4542" spans="1:11" x14ac:dyDescent="0.2">
      <c r="A4542" t="s">
        <v>104</v>
      </c>
      <c r="B4542" t="s">
        <v>821</v>
      </c>
      <c r="C4542" t="s">
        <v>208</v>
      </c>
      <c r="D4542" t="s">
        <v>208</v>
      </c>
      <c r="E4542" t="s">
        <v>27</v>
      </c>
      <c r="F4542" t="s">
        <v>27</v>
      </c>
      <c r="G4542" t="s">
        <v>23</v>
      </c>
      <c r="H4542" s="10">
        <v>0.25</v>
      </c>
      <c r="I4542" t="s">
        <v>24</v>
      </c>
      <c r="K4542" t="s">
        <v>901</v>
      </c>
    </row>
    <row r="4543" spans="1:11" x14ac:dyDescent="0.2">
      <c r="A4543" t="s">
        <v>105</v>
      </c>
      <c r="B4543" t="s">
        <v>821</v>
      </c>
      <c r="C4543" t="s">
        <v>18</v>
      </c>
      <c r="D4543" t="s">
        <v>18</v>
      </c>
      <c r="F4543" t="s">
        <v>1848</v>
      </c>
      <c r="H4543" s="10">
        <v>6</v>
      </c>
      <c r="K4543" t="s">
        <v>883</v>
      </c>
    </row>
    <row r="4544" spans="1:11" x14ac:dyDescent="0.2">
      <c r="A4544" t="s">
        <v>105</v>
      </c>
      <c r="B4544" t="s">
        <v>821</v>
      </c>
      <c r="C4544" t="s">
        <v>112</v>
      </c>
      <c r="D4544" t="s">
        <v>112</v>
      </c>
      <c r="E4544" t="s">
        <v>113</v>
      </c>
      <c r="F4544" t="s">
        <v>1851</v>
      </c>
      <c r="G4544" t="s">
        <v>23</v>
      </c>
      <c r="H4544" s="10">
        <v>10</v>
      </c>
      <c r="I4544" t="s">
        <v>114</v>
      </c>
      <c r="K4544" t="s">
        <v>487</v>
      </c>
    </row>
    <row r="4545" spans="1:11" x14ac:dyDescent="0.2">
      <c r="A4545" t="s">
        <v>105</v>
      </c>
      <c r="B4545" t="s">
        <v>821</v>
      </c>
      <c r="C4545" t="s">
        <v>79</v>
      </c>
      <c r="D4545" t="s">
        <v>79</v>
      </c>
      <c r="F4545" t="s">
        <v>1848</v>
      </c>
      <c r="H4545" s="10">
        <v>16</v>
      </c>
      <c r="K4545" t="s">
        <v>973</v>
      </c>
    </row>
    <row r="4546" spans="1:11" x14ac:dyDescent="0.2">
      <c r="A4546" t="s">
        <v>105</v>
      </c>
      <c r="B4546" t="s">
        <v>821</v>
      </c>
      <c r="C4546" t="s">
        <v>20</v>
      </c>
      <c r="D4546" t="s">
        <v>20</v>
      </c>
      <c r="F4546" t="s">
        <v>1848</v>
      </c>
      <c r="H4546" s="10">
        <v>0</v>
      </c>
    </row>
    <row r="4547" spans="1:11" x14ac:dyDescent="0.2">
      <c r="A4547" t="s">
        <v>105</v>
      </c>
      <c r="B4547" t="s">
        <v>821</v>
      </c>
      <c r="C4547" t="s">
        <v>25</v>
      </c>
      <c r="D4547" t="s">
        <v>25</v>
      </c>
      <c r="E4547" t="s">
        <v>22</v>
      </c>
      <c r="F4547" t="s">
        <v>22</v>
      </c>
      <c r="G4547" t="s">
        <v>23</v>
      </c>
      <c r="H4547" s="10">
        <v>1</v>
      </c>
      <c r="I4547" t="s">
        <v>24</v>
      </c>
    </row>
    <row r="4548" spans="1:11" x14ac:dyDescent="0.2">
      <c r="A4548" t="s">
        <v>105</v>
      </c>
      <c r="B4548" t="s">
        <v>821</v>
      </c>
      <c r="C4548" t="s">
        <v>159</v>
      </c>
      <c r="D4548" t="s">
        <v>159</v>
      </c>
      <c r="E4548" t="s">
        <v>119</v>
      </c>
      <c r="F4548" t="s">
        <v>1852</v>
      </c>
      <c r="G4548" t="s">
        <v>23</v>
      </c>
      <c r="H4548" s="10">
        <v>0</v>
      </c>
      <c r="I4548" t="s">
        <v>120</v>
      </c>
    </row>
    <row r="4549" spans="1:11" x14ac:dyDescent="0.2">
      <c r="A4549" t="s">
        <v>105</v>
      </c>
      <c r="B4549" t="s">
        <v>821</v>
      </c>
      <c r="C4549" t="s">
        <v>265</v>
      </c>
      <c r="D4549" t="s">
        <v>265</v>
      </c>
      <c r="E4549" t="s">
        <v>119</v>
      </c>
      <c r="F4549" t="s">
        <v>1852</v>
      </c>
      <c r="G4549" t="s">
        <v>23</v>
      </c>
      <c r="H4549" s="10">
        <v>1</v>
      </c>
      <c r="I4549" t="s">
        <v>120</v>
      </c>
    </row>
    <row r="4550" spans="1:11" x14ac:dyDescent="0.2">
      <c r="A4550" t="s">
        <v>105</v>
      </c>
      <c r="B4550" t="s">
        <v>821</v>
      </c>
      <c r="C4550" t="s">
        <v>121</v>
      </c>
      <c r="D4550" t="s">
        <v>121</v>
      </c>
      <c r="E4550" t="s">
        <v>113</v>
      </c>
      <c r="F4550" t="s">
        <v>1851</v>
      </c>
      <c r="G4550" t="s">
        <v>23</v>
      </c>
      <c r="H4550" s="10">
        <v>0</v>
      </c>
      <c r="I4550" t="s">
        <v>114</v>
      </c>
    </row>
    <row r="4551" spans="1:11" x14ac:dyDescent="0.2">
      <c r="A4551" t="s">
        <v>105</v>
      </c>
      <c r="B4551" t="s">
        <v>821</v>
      </c>
      <c r="C4551" t="s">
        <v>17</v>
      </c>
      <c r="D4551" t="s">
        <v>17</v>
      </c>
      <c r="F4551" t="s">
        <v>1847</v>
      </c>
      <c r="H4551" s="10">
        <v>0</v>
      </c>
    </row>
    <row r="4552" spans="1:11" x14ac:dyDescent="0.2">
      <c r="A4552" t="s">
        <v>105</v>
      </c>
      <c r="B4552" t="s">
        <v>821</v>
      </c>
      <c r="C4552" t="s">
        <v>46</v>
      </c>
      <c r="D4552" t="s">
        <v>46</v>
      </c>
      <c r="F4552" t="s">
        <v>1848</v>
      </c>
      <c r="H4552" s="10">
        <v>0</v>
      </c>
    </row>
    <row r="4553" spans="1:11" x14ac:dyDescent="0.2">
      <c r="A4553" t="s">
        <v>105</v>
      </c>
      <c r="B4553" t="s">
        <v>821</v>
      </c>
      <c r="C4553" t="s">
        <v>279</v>
      </c>
      <c r="D4553" t="s">
        <v>279</v>
      </c>
      <c r="E4553" t="s">
        <v>45</v>
      </c>
      <c r="F4553" t="s">
        <v>1849</v>
      </c>
      <c r="G4553" t="s">
        <v>23</v>
      </c>
      <c r="H4553" s="10">
        <v>0</v>
      </c>
      <c r="I4553" t="s">
        <v>24</v>
      </c>
    </row>
    <row r="4554" spans="1:11" x14ac:dyDescent="0.2">
      <c r="A4554" t="s">
        <v>105</v>
      </c>
      <c r="B4554" t="s">
        <v>821</v>
      </c>
      <c r="C4554" t="s">
        <v>380</v>
      </c>
      <c r="D4554" t="s">
        <v>380</v>
      </c>
      <c r="E4554" t="s">
        <v>59</v>
      </c>
      <c r="F4554" t="s">
        <v>59</v>
      </c>
      <c r="G4554" t="s">
        <v>23</v>
      </c>
      <c r="H4554" s="10">
        <v>0</v>
      </c>
      <c r="I4554" t="s">
        <v>24</v>
      </c>
    </row>
    <row r="4555" spans="1:11" x14ac:dyDescent="0.2">
      <c r="A4555" t="s">
        <v>105</v>
      </c>
      <c r="B4555" t="s">
        <v>821</v>
      </c>
      <c r="C4555" t="s">
        <v>40</v>
      </c>
      <c r="D4555" t="s">
        <v>40</v>
      </c>
      <c r="F4555" t="s">
        <v>1848</v>
      </c>
      <c r="H4555" s="10">
        <v>1</v>
      </c>
    </row>
    <row r="4556" spans="1:11" x14ac:dyDescent="0.2">
      <c r="A4556" t="s">
        <v>105</v>
      </c>
      <c r="B4556" t="s">
        <v>821</v>
      </c>
      <c r="C4556" t="s">
        <v>43</v>
      </c>
      <c r="D4556" t="s">
        <v>43</v>
      </c>
      <c r="E4556" t="s">
        <v>22</v>
      </c>
      <c r="F4556" t="s">
        <v>22</v>
      </c>
      <c r="G4556" t="s">
        <v>23</v>
      </c>
      <c r="H4556" s="10">
        <v>1.5</v>
      </c>
      <c r="I4556" t="s">
        <v>24</v>
      </c>
    </row>
    <row r="4557" spans="1:11" x14ac:dyDescent="0.2">
      <c r="A4557" t="s">
        <v>105</v>
      </c>
      <c r="B4557" t="s">
        <v>821</v>
      </c>
      <c r="C4557" t="s">
        <v>57</v>
      </c>
      <c r="D4557" t="s">
        <v>57</v>
      </c>
      <c r="E4557" t="s">
        <v>22</v>
      </c>
      <c r="F4557" t="s">
        <v>22</v>
      </c>
      <c r="G4557" t="s">
        <v>23</v>
      </c>
      <c r="H4557" s="10">
        <v>0</v>
      </c>
      <c r="I4557" t="s">
        <v>24</v>
      </c>
    </row>
    <row r="4558" spans="1:11" x14ac:dyDescent="0.2">
      <c r="A4558" t="s">
        <v>105</v>
      </c>
      <c r="B4558" t="s">
        <v>821</v>
      </c>
      <c r="C4558" t="s">
        <v>380</v>
      </c>
      <c r="D4558" t="s">
        <v>380</v>
      </c>
      <c r="E4558" t="s">
        <v>59</v>
      </c>
      <c r="F4558" t="s">
        <v>59</v>
      </c>
      <c r="G4558" t="s">
        <v>23</v>
      </c>
      <c r="H4558" s="10">
        <v>0</v>
      </c>
      <c r="I4558" t="s">
        <v>24</v>
      </c>
    </row>
    <row r="4559" spans="1:11" x14ac:dyDescent="0.2">
      <c r="A4559" t="s">
        <v>105</v>
      </c>
      <c r="B4559" t="s">
        <v>821</v>
      </c>
      <c r="C4559" t="s">
        <v>213</v>
      </c>
      <c r="D4559" t="s">
        <v>213</v>
      </c>
      <c r="E4559" t="s">
        <v>59</v>
      </c>
      <c r="F4559" t="s">
        <v>59</v>
      </c>
      <c r="G4559" t="s">
        <v>23</v>
      </c>
      <c r="H4559" s="10">
        <v>0</v>
      </c>
      <c r="I4559" t="s">
        <v>24</v>
      </c>
    </row>
    <row r="4560" spans="1:11" x14ac:dyDescent="0.2">
      <c r="A4560" t="s">
        <v>105</v>
      </c>
      <c r="B4560" t="s">
        <v>821</v>
      </c>
      <c r="C4560" t="s">
        <v>368</v>
      </c>
      <c r="D4560" t="s">
        <v>368</v>
      </c>
      <c r="E4560" t="s">
        <v>113</v>
      </c>
      <c r="F4560" t="s">
        <v>1851</v>
      </c>
      <c r="G4560" t="s">
        <v>23</v>
      </c>
      <c r="H4560" s="10">
        <v>0</v>
      </c>
      <c r="I4560" t="s">
        <v>114</v>
      </c>
    </row>
    <row r="4561" spans="1:11" x14ac:dyDescent="0.2">
      <c r="A4561" t="s">
        <v>105</v>
      </c>
      <c r="B4561" t="s">
        <v>821</v>
      </c>
      <c r="C4561" t="s">
        <v>65</v>
      </c>
      <c r="D4561" t="s">
        <v>65</v>
      </c>
      <c r="E4561" t="s">
        <v>66</v>
      </c>
      <c r="F4561" t="s">
        <v>66</v>
      </c>
      <c r="G4561" t="s">
        <v>23</v>
      </c>
      <c r="H4561" s="10">
        <v>0</v>
      </c>
      <c r="I4561" t="s">
        <v>24</v>
      </c>
      <c r="K4561" t="s">
        <v>972</v>
      </c>
    </row>
    <row r="4562" spans="1:11" x14ac:dyDescent="0.2">
      <c r="A4562" t="s">
        <v>105</v>
      </c>
      <c r="B4562" t="s">
        <v>821</v>
      </c>
      <c r="C4562" t="s">
        <v>19</v>
      </c>
      <c r="D4562" t="s">
        <v>19</v>
      </c>
      <c r="F4562" t="s">
        <v>1848</v>
      </c>
      <c r="H4562" s="10">
        <v>2</v>
      </c>
      <c r="K4562" t="s">
        <v>974</v>
      </c>
    </row>
    <row r="4563" spans="1:11" x14ac:dyDescent="0.2">
      <c r="A4563" t="s">
        <v>105</v>
      </c>
      <c r="B4563" t="s">
        <v>821</v>
      </c>
      <c r="C4563" t="s">
        <v>21</v>
      </c>
      <c r="D4563" t="s">
        <v>21</v>
      </c>
      <c r="E4563" t="s">
        <v>22</v>
      </c>
      <c r="F4563" t="s">
        <v>22</v>
      </c>
      <c r="G4563" t="s">
        <v>23</v>
      </c>
      <c r="H4563" s="10">
        <v>0</v>
      </c>
      <c r="I4563" t="s">
        <v>24</v>
      </c>
    </row>
    <row r="4564" spans="1:11" x14ac:dyDescent="0.2">
      <c r="A4564" t="s">
        <v>105</v>
      </c>
      <c r="B4564" t="s">
        <v>821</v>
      </c>
      <c r="C4564" t="s">
        <v>208</v>
      </c>
      <c r="D4564" t="s">
        <v>208</v>
      </c>
      <c r="E4564" t="s">
        <v>27</v>
      </c>
      <c r="F4564" t="s">
        <v>27</v>
      </c>
      <c r="G4564" t="s">
        <v>23</v>
      </c>
      <c r="H4564" s="10">
        <v>1.25</v>
      </c>
      <c r="I4564" t="s">
        <v>24</v>
      </c>
      <c r="K4564" t="s">
        <v>975</v>
      </c>
    </row>
    <row r="4565" spans="1:11" x14ac:dyDescent="0.2">
      <c r="A4565" t="s">
        <v>106</v>
      </c>
      <c r="B4565" t="s">
        <v>821</v>
      </c>
      <c r="C4565" t="s">
        <v>18</v>
      </c>
      <c r="D4565" t="s">
        <v>18</v>
      </c>
      <c r="F4565" t="s">
        <v>1848</v>
      </c>
      <c r="H4565" s="10">
        <v>6</v>
      </c>
      <c r="K4565" t="s">
        <v>883</v>
      </c>
    </row>
    <row r="4566" spans="1:11" x14ac:dyDescent="0.2">
      <c r="A4566" t="s">
        <v>106</v>
      </c>
      <c r="B4566" t="s">
        <v>821</v>
      </c>
      <c r="C4566" t="s">
        <v>112</v>
      </c>
      <c r="D4566" t="s">
        <v>112</v>
      </c>
      <c r="E4566" t="s">
        <v>113</v>
      </c>
      <c r="F4566" t="s">
        <v>1851</v>
      </c>
      <c r="G4566" t="s">
        <v>23</v>
      </c>
      <c r="H4566" s="10">
        <v>9</v>
      </c>
      <c r="I4566" t="s">
        <v>114</v>
      </c>
      <c r="K4566" t="s">
        <v>976</v>
      </c>
    </row>
    <row r="4567" spans="1:11" x14ac:dyDescent="0.2">
      <c r="A4567" t="s">
        <v>106</v>
      </c>
      <c r="B4567" t="s">
        <v>821</v>
      </c>
      <c r="C4567" t="s">
        <v>79</v>
      </c>
      <c r="D4567" t="s">
        <v>79</v>
      </c>
      <c r="F4567" t="s">
        <v>1848</v>
      </c>
      <c r="H4567" s="10">
        <v>0</v>
      </c>
    </row>
    <row r="4568" spans="1:11" x14ac:dyDescent="0.2">
      <c r="A4568" t="s">
        <v>106</v>
      </c>
      <c r="B4568" t="s">
        <v>821</v>
      </c>
      <c r="C4568" t="s">
        <v>20</v>
      </c>
      <c r="D4568" t="s">
        <v>20</v>
      </c>
      <c r="F4568" t="s">
        <v>1848</v>
      </c>
      <c r="H4568" s="10">
        <v>1</v>
      </c>
      <c r="K4568" t="s">
        <v>977</v>
      </c>
    </row>
    <row r="4569" spans="1:11" x14ac:dyDescent="0.2">
      <c r="A4569" t="s">
        <v>106</v>
      </c>
      <c r="B4569" t="s">
        <v>821</v>
      </c>
      <c r="C4569" t="s">
        <v>25</v>
      </c>
      <c r="D4569" t="s">
        <v>25</v>
      </c>
      <c r="E4569" t="s">
        <v>22</v>
      </c>
      <c r="F4569" t="s">
        <v>22</v>
      </c>
      <c r="G4569" t="s">
        <v>23</v>
      </c>
      <c r="H4569" s="10">
        <v>0</v>
      </c>
      <c r="I4569" t="s">
        <v>24</v>
      </c>
    </row>
    <row r="4570" spans="1:11" x14ac:dyDescent="0.2">
      <c r="A4570" t="s">
        <v>106</v>
      </c>
      <c r="B4570" t="s">
        <v>821</v>
      </c>
      <c r="C4570" t="s">
        <v>159</v>
      </c>
      <c r="D4570" t="s">
        <v>159</v>
      </c>
      <c r="E4570" t="s">
        <v>119</v>
      </c>
      <c r="F4570" t="s">
        <v>1852</v>
      </c>
      <c r="G4570" t="s">
        <v>23</v>
      </c>
      <c r="H4570" s="10">
        <v>0</v>
      </c>
      <c r="I4570" t="s">
        <v>120</v>
      </c>
    </row>
    <row r="4571" spans="1:11" x14ac:dyDescent="0.2">
      <c r="A4571" t="s">
        <v>106</v>
      </c>
      <c r="B4571" t="s">
        <v>821</v>
      </c>
      <c r="C4571" t="s">
        <v>265</v>
      </c>
      <c r="D4571" t="s">
        <v>265</v>
      </c>
      <c r="E4571" t="s">
        <v>119</v>
      </c>
      <c r="F4571" t="s">
        <v>1852</v>
      </c>
      <c r="G4571" t="s">
        <v>23</v>
      </c>
      <c r="H4571" s="10">
        <v>1</v>
      </c>
      <c r="I4571" t="s">
        <v>120</v>
      </c>
    </row>
    <row r="4572" spans="1:11" x14ac:dyDescent="0.2">
      <c r="A4572" t="s">
        <v>106</v>
      </c>
      <c r="B4572" t="s">
        <v>821</v>
      </c>
      <c r="C4572" t="s">
        <v>121</v>
      </c>
      <c r="D4572" t="s">
        <v>121</v>
      </c>
      <c r="E4572" t="s">
        <v>113</v>
      </c>
      <c r="F4572" t="s">
        <v>1851</v>
      </c>
      <c r="G4572" t="s">
        <v>23</v>
      </c>
      <c r="H4572" s="10">
        <v>0</v>
      </c>
      <c r="I4572" t="s">
        <v>114</v>
      </c>
    </row>
    <row r="4573" spans="1:11" x14ac:dyDescent="0.2">
      <c r="A4573" t="s">
        <v>106</v>
      </c>
      <c r="B4573" t="s">
        <v>821</v>
      </c>
      <c r="C4573" t="s">
        <v>17</v>
      </c>
      <c r="D4573" t="s">
        <v>17</v>
      </c>
      <c r="F4573" t="s">
        <v>1847</v>
      </c>
      <c r="H4573" s="10">
        <v>8</v>
      </c>
      <c r="K4573" t="s">
        <v>477</v>
      </c>
    </row>
    <row r="4574" spans="1:11" x14ac:dyDescent="0.2">
      <c r="A4574" t="s">
        <v>106</v>
      </c>
      <c r="B4574" t="s">
        <v>821</v>
      </c>
      <c r="C4574" t="s">
        <v>46</v>
      </c>
      <c r="D4574" t="s">
        <v>46</v>
      </c>
      <c r="F4574" t="s">
        <v>1848</v>
      </c>
      <c r="H4574" s="10">
        <v>4</v>
      </c>
      <c r="K4574" t="s">
        <v>978</v>
      </c>
    </row>
    <row r="4575" spans="1:11" x14ac:dyDescent="0.2">
      <c r="A4575" t="s">
        <v>106</v>
      </c>
      <c r="B4575" t="s">
        <v>821</v>
      </c>
      <c r="C4575" t="s">
        <v>279</v>
      </c>
      <c r="D4575" t="s">
        <v>279</v>
      </c>
      <c r="E4575" t="s">
        <v>45</v>
      </c>
      <c r="F4575" t="s">
        <v>1849</v>
      </c>
      <c r="G4575" t="s">
        <v>23</v>
      </c>
      <c r="H4575" s="10">
        <v>0</v>
      </c>
      <c r="I4575" t="s">
        <v>24</v>
      </c>
    </row>
    <row r="4576" spans="1:11" x14ac:dyDescent="0.2">
      <c r="A4576" t="s">
        <v>106</v>
      </c>
      <c r="B4576" t="s">
        <v>821</v>
      </c>
      <c r="C4576" t="s">
        <v>380</v>
      </c>
      <c r="D4576" t="s">
        <v>380</v>
      </c>
      <c r="E4576" t="s">
        <v>59</v>
      </c>
      <c r="F4576" t="s">
        <v>59</v>
      </c>
      <c r="G4576" t="s">
        <v>23</v>
      </c>
      <c r="H4576" s="10">
        <v>0</v>
      </c>
      <c r="I4576" t="s">
        <v>24</v>
      </c>
    </row>
    <row r="4577" spans="1:11" x14ac:dyDescent="0.2">
      <c r="A4577" t="s">
        <v>106</v>
      </c>
      <c r="B4577" t="s">
        <v>821</v>
      </c>
      <c r="C4577" t="s">
        <v>40</v>
      </c>
      <c r="D4577" t="s">
        <v>40</v>
      </c>
      <c r="F4577" t="s">
        <v>1848</v>
      </c>
      <c r="H4577" s="10">
        <v>2.5</v>
      </c>
    </row>
    <row r="4578" spans="1:11" x14ac:dyDescent="0.2">
      <c r="A4578" t="s">
        <v>106</v>
      </c>
      <c r="B4578" t="s">
        <v>821</v>
      </c>
      <c r="C4578" t="s">
        <v>43</v>
      </c>
      <c r="D4578" t="s">
        <v>43</v>
      </c>
      <c r="E4578" t="s">
        <v>22</v>
      </c>
      <c r="F4578" t="s">
        <v>22</v>
      </c>
      <c r="G4578" t="s">
        <v>23</v>
      </c>
      <c r="H4578" s="10">
        <v>2</v>
      </c>
      <c r="I4578" t="s">
        <v>24</v>
      </c>
    </row>
    <row r="4579" spans="1:11" x14ac:dyDescent="0.2">
      <c r="A4579" t="s">
        <v>106</v>
      </c>
      <c r="B4579" t="s">
        <v>821</v>
      </c>
      <c r="C4579" t="s">
        <v>57</v>
      </c>
      <c r="D4579" t="s">
        <v>57</v>
      </c>
      <c r="E4579" t="s">
        <v>22</v>
      </c>
      <c r="F4579" t="s">
        <v>22</v>
      </c>
      <c r="G4579" t="s">
        <v>23</v>
      </c>
      <c r="H4579" s="10">
        <v>0</v>
      </c>
      <c r="I4579" t="s">
        <v>24</v>
      </c>
    </row>
    <row r="4580" spans="1:11" x14ac:dyDescent="0.2">
      <c r="A4580" t="s">
        <v>106</v>
      </c>
      <c r="B4580" t="s">
        <v>821</v>
      </c>
      <c r="C4580" t="s">
        <v>380</v>
      </c>
      <c r="D4580" t="s">
        <v>380</v>
      </c>
      <c r="E4580" t="s">
        <v>59</v>
      </c>
      <c r="F4580" t="s">
        <v>59</v>
      </c>
      <c r="G4580" t="s">
        <v>23</v>
      </c>
      <c r="H4580" s="10">
        <v>0</v>
      </c>
      <c r="I4580" t="s">
        <v>24</v>
      </c>
    </row>
    <row r="4581" spans="1:11" x14ac:dyDescent="0.2">
      <c r="A4581" t="s">
        <v>106</v>
      </c>
      <c r="B4581" t="s">
        <v>821</v>
      </c>
      <c r="C4581" t="s">
        <v>213</v>
      </c>
      <c r="D4581" t="s">
        <v>213</v>
      </c>
      <c r="E4581" t="s">
        <v>59</v>
      </c>
      <c r="F4581" t="s">
        <v>59</v>
      </c>
      <c r="G4581" t="s">
        <v>23</v>
      </c>
      <c r="H4581" s="10">
        <v>0</v>
      </c>
      <c r="I4581" t="s">
        <v>24</v>
      </c>
    </row>
    <row r="4582" spans="1:11" x14ac:dyDescent="0.2">
      <c r="A4582" t="s">
        <v>106</v>
      </c>
      <c r="B4582" t="s">
        <v>821</v>
      </c>
      <c r="C4582" t="s">
        <v>368</v>
      </c>
      <c r="D4582" t="s">
        <v>368</v>
      </c>
      <c r="E4582" t="s">
        <v>113</v>
      </c>
      <c r="F4582" t="s">
        <v>1851</v>
      </c>
      <c r="G4582" t="s">
        <v>23</v>
      </c>
      <c r="H4582" s="10">
        <v>0</v>
      </c>
      <c r="I4582" t="s">
        <v>114</v>
      </c>
    </row>
    <row r="4583" spans="1:11" x14ac:dyDescent="0.2">
      <c r="A4583" t="s">
        <v>106</v>
      </c>
      <c r="B4583" t="s">
        <v>821</v>
      </c>
      <c r="C4583" t="s">
        <v>65</v>
      </c>
      <c r="D4583" t="s">
        <v>65</v>
      </c>
      <c r="E4583" t="s">
        <v>66</v>
      </c>
      <c r="F4583" t="s">
        <v>66</v>
      </c>
      <c r="G4583" t="s">
        <v>23</v>
      </c>
      <c r="H4583" s="10">
        <v>2</v>
      </c>
      <c r="I4583" t="s">
        <v>24</v>
      </c>
      <c r="K4583" t="s">
        <v>979</v>
      </c>
    </row>
    <row r="4584" spans="1:11" x14ac:dyDescent="0.2">
      <c r="A4584" t="s">
        <v>106</v>
      </c>
      <c r="B4584" t="s">
        <v>821</v>
      </c>
      <c r="C4584" t="s">
        <v>19</v>
      </c>
      <c r="D4584" t="s">
        <v>19</v>
      </c>
      <c r="F4584" t="s">
        <v>1848</v>
      </c>
      <c r="H4584" s="10">
        <v>0</v>
      </c>
    </row>
    <row r="4585" spans="1:11" x14ac:dyDescent="0.2">
      <c r="A4585" t="s">
        <v>106</v>
      </c>
      <c r="B4585" t="s">
        <v>821</v>
      </c>
      <c r="C4585" t="s">
        <v>21</v>
      </c>
      <c r="D4585" t="s">
        <v>21</v>
      </c>
      <c r="E4585" t="s">
        <v>22</v>
      </c>
      <c r="F4585" t="s">
        <v>22</v>
      </c>
      <c r="G4585" t="s">
        <v>23</v>
      </c>
      <c r="H4585" s="10">
        <v>1</v>
      </c>
      <c r="I4585" t="s">
        <v>24</v>
      </c>
    </row>
    <row r="4586" spans="1:11" x14ac:dyDescent="0.2">
      <c r="A4586" t="s">
        <v>106</v>
      </c>
      <c r="B4586" t="s">
        <v>821</v>
      </c>
      <c r="C4586" t="s">
        <v>208</v>
      </c>
      <c r="D4586" t="s">
        <v>208</v>
      </c>
      <c r="E4586" t="s">
        <v>27</v>
      </c>
      <c r="F4586" t="s">
        <v>27</v>
      </c>
      <c r="G4586" t="s">
        <v>23</v>
      </c>
      <c r="H4586" s="10">
        <v>2.25</v>
      </c>
      <c r="I4586" t="s">
        <v>24</v>
      </c>
      <c r="K4586" t="s">
        <v>980</v>
      </c>
    </row>
    <row r="4587" spans="1:11" x14ac:dyDescent="0.2">
      <c r="A4587" t="s">
        <v>107</v>
      </c>
      <c r="B4587" t="s">
        <v>821</v>
      </c>
      <c r="C4587" t="s">
        <v>18</v>
      </c>
      <c r="D4587" t="s">
        <v>18</v>
      </c>
      <c r="F4587" t="s">
        <v>1848</v>
      </c>
      <c r="H4587" s="10">
        <v>6</v>
      </c>
      <c r="K4587" t="s">
        <v>883</v>
      </c>
    </row>
    <row r="4588" spans="1:11" x14ac:dyDescent="0.2">
      <c r="A4588" t="s">
        <v>107</v>
      </c>
      <c r="B4588" t="s">
        <v>821</v>
      </c>
      <c r="C4588" t="s">
        <v>112</v>
      </c>
      <c r="D4588" t="s">
        <v>112</v>
      </c>
      <c r="E4588" t="s">
        <v>113</v>
      </c>
      <c r="F4588" t="s">
        <v>1851</v>
      </c>
      <c r="G4588" t="s">
        <v>23</v>
      </c>
      <c r="H4588" s="10">
        <v>16</v>
      </c>
      <c r="I4588" t="s">
        <v>114</v>
      </c>
      <c r="K4588" t="s">
        <v>981</v>
      </c>
    </row>
    <row r="4589" spans="1:11" x14ac:dyDescent="0.2">
      <c r="A4589" t="s">
        <v>107</v>
      </c>
      <c r="B4589" t="s">
        <v>821</v>
      </c>
      <c r="C4589" t="s">
        <v>79</v>
      </c>
      <c r="D4589" t="s">
        <v>79</v>
      </c>
      <c r="F4589" t="s">
        <v>1848</v>
      </c>
      <c r="H4589" s="10">
        <v>7</v>
      </c>
      <c r="K4589" t="s">
        <v>982</v>
      </c>
    </row>
    <row r="4590" spans="1:11" x14ac:dyDescent="0.2">
      <c r="A4590" t="s">
        <v>107</v>
      </c>
      <c r="B4590" t="s">
        <v>821</v>
      </c>
      <c r="C4590" t="s">
        <v>20</v>
      </c>
      <c r="D4590" t="s">
        <v>20</v>
      </c>
      <c r="F4590" t="s">
        <v>1848</v>
      </c>
      <c r="H4590" s="10">
        <v>1.5</v>
      </c>
      <c r="K4590" t="s">
        <v>983</v>
      </c>
    </row>
    <row r="4591" spans="1:11" x14ac:dyDescent="0.2">
      <c r="A4591" t="s">
        <v>107</v>
      </c>
      <c r="B4591" t="s">
        <v>821</v>
      </c>
      <c r="C4591" t="s">
        <v>25</v>
      </c>
      <c r="D4591" t="s">
        <v>25</v>
      </c>
      <c r="E4591" t="s">
        <v>22</v>
      </c>
      <c r="F4591" t="s">
        <v>22</v>
      </c>
      <c r="G4591" t="s">
        <v>23</v>
      </c>
      <c r="H4591" s="10">
        <v>1</v>
      </c>
      <c r="I4591" t="s">
        <v>24</v>
      </c>
    </row>
    <row r="4592" spans="1:11" x14ac:dyDescent="0.2">
      <c r="A4592" t="s">
        <v>107</v>
      </c>
      <c r="B4592" t="s">
        <v>821</v>
      </c>
      <c r="C4592" t="s">
        <v>159</v>
      </c>
      <c r="D4592" t="s">
        <v>159</v>
      </c>
      <c r="E4592" t="s">
        <v>119</v>
      </c>
      <c r="F4592" t="s">
        <v>1852</v>
      </c>
      <c r="G4592" t="s">
        <v>23</v>
      </c>
      <c r="H4592" s="10">
        <v>0</v>
      </c>
      <c r="I4592" t="s">
        <v>120</v>
      </c>
    </row>
    <row r="4593" spans="1:11" x14ac:dyDescent="0.2">
      <c r="A4593" t="s">
        <v>107</v>
      </c>
      <c r="B4593" t="s">
        <v>821</v>
      </c>
      <c r="C4593" t="s">
        <v>265</v>
      </c>
      <c r="D4593" t="s">
        <v>265</v>
      </c>
      <c r="E4593" t="s">
        <v>119</v>
      </c>
      <c r="F4593" t="s">
        <v>1852</v>
      </c>
      <c r="G4593" t="s">
        <v>23</v>
      </c>
      <c r="H4593" s="10">
        <v>1</v>
      </c>
      <c r="I4593" t="s">
        <v>120</v>
      </c>
    </row>
    <row r="4594" spans="1:11" x14ac:dyDescent="0.2">
      <c r="A4594" t="s">
        <v>107</v>
      </c>
      <c r="B4594" t="s">
        <v>821</v>
      </c>
      <c r="C4594" t="s">
        <v>121</v>
      </c>
      <c r="D4594" t="s">
        <v>121</v>
      </c>
      <c r="E4594" t="s">
        <v>113</v>
      </c>
      <c r="F4594" t="s">
        <v>1851</v>
      </c>
      <c r="G4594" t="s">
        <v>23</v>
      </c>
      <c r="H4594" s="10">
        <v>0</v>
      </c>
      <c r="I4594" t="s">
        <v>114</v>
      </c>
    </row>
    <row r="4595" spans="1:11" x14ac:dyDescent="0.2">
      <c r="A4595" t="s">
        <v>107</v>
      </c>
      <c r="B4595" t="s">
        <v>821</v>
      </c>
      <c r="C4595" t="s">
        <v>17</v>
      </c>
      <c r="D4595" t="s">
        <v>17</v>
      </c>
      <c r="F4595" t="s">
        <v>1847</v>
      </c>
      <c r="H4595" s="10">
        <v>0</v>
      </c>
    </row>
    <row r="4596" spans="1:11" x14ac:dyDescent="0.2">
      <c r="A4596" t="s">
        <v>107</v>
      </c>
      <c r="B4596" t="s">
        <v>821</v>
      </c>
      <c r="C4596" t="s">
        <v>46</v>
      </c>
      <c r="D4596" t="s">
        <v>46</v>
      </c>
      <c r="F4596" t="s">
        <v>1848</v>
      </c>
      <c r="H4596" s="10">
        <v>1</v>
      </c>
      <c r="K4596" t="s">
        <v>984</v>
      </c>
    </row>
    <row r="4597" spans="1:11" x14ac:dyDescent="0.2">
      <c r="A4597" t="s">
        <v>107</v>
      </c>
      <c r="B4597" t="s">
        <v>821</v>
      </c>
      <c r="C4597" t="s">
        <v>279</v>
      </c>
      <c r="D4597" t="s">
        <v>279</v>
      </c>
      <c r="E4597" t="s">
        <v>45</v>
      </c>
      <c r="F4597" t="s">
        <v>1849</v>
      </c>
      <c r="G4597" t="s">
        <v>23</v>
      </c>
      <c r="H4597" s="10">
        <v>0</v>
      </c>
      <c r="I4597" t="s">
        <v>24</v>
      </c>
    </row>
    <row r="4598" spans="1:11" x14ac:dyDescent="0.2">
      <c r="A4598" t="s">
        <v>107</v>
      </c>
      <c r="B4598" t="s">
        <v>821</v>
      </c>
      <c r="C4598" t="s">
        <v>380</v>
      </c>
      <c r="D4598" t="s">
        <v>380</v>
      </c>
      <c r="E4598" t="s">
        <v>59</v>
      </c>
      <c r="F4598" t="s">
        <v>59</v>
      </c>
      <c r="G4598" t="s">
        <v>23</v>
      </c>
      <c r="H4598" s="10">
        <v>0</v>
      </c>
      <c r="I4598" t="s">
        <v>24</v>
      </c>
    </row>
    <row r="4599" spans="1:11" x14ac:dyDescent="0.2">
      <c r="A4599" t="s">
        <v>107</v>
      </c>
      <c r="B4599" t="s">
        <v>821</v>
      </c>
      <c r="C4599" t="s">
        <v>40</v>
      </c>
      <c r="D4599" t="s">
        <v>40</v>
      </c>
      <c r="F4599" t="s">
        <v>1848</v>
      </c>
      <c r="H4599" s="10">
        <v>2</v>
      </c>
    </row>
    <row r="4600" spans="1:11" x14ac:dyDescent="0.2">
      <c r="A4600" t="s">
        <v>107</v>
      </c>
      <c r="B4600" t="s">
        <v>821</v>
      </c>
      <c r="C4600" t="s">
        <v>43</v>
      </c>
      <c r="D4600" t="s">
        <v>43</v>
      </c>
      <c r="E4600" t="s">
        <v>22</v>
      </c>
      <c r="F4600" t="s">
        <v>22</v>
      </c>
      <c r="G4600" t="s">
        <v>23</v>
      </c>
      <c r="H4600" s="10">
        <v>1</v>
      </c>
      <c r="I4600" t="s">
        <v>24</v>
      </c>
    </row>
    <row r="4601" spans="1:11" x14ac:dyDescent="0.2">
      <c r="A4601" t="s">
        <v>107</v>
      </c>
      <c r="B4601" t="s">
        <v>821</v>
      </c>
      <c r="C4601" t="s">
        <v>57</v>
      </c>
      <c r="D4601" t="s">
        <v>57</v>
      </c>
      <c r="E4601" t="s">
        <v>22</v>
      </c>
      <c r="F4601" t="s">
        <v>22</v>
      </c>
      <c r="G4601" t="s">
        <v>23</v>
      </c>
      <c r="H4601" s="10">
        <v>0</v>
      </c>
      <c r="I4601" t="s">
        <v>24</v>
      </c>
    </row>
    <row r="4602" spans="1:11" x14ac:dyDescent="0.2">
      <c r="A4602" t="s">
        <v>107</v>
      </c>
      <c r="B4602" t="s">
        <v>821</v>
      </c>
      <c r="C4602" t="s">
        <v>380</v>
      </c>
      <c r="D4602" t="s">
        <v>380</v>
      </c>
      <c r="E4602" t="s">
        <v>59</v>
      </c>
      <c r="F4602" t="s">
        <v>59</v>
      </c>
      <c r="G4602" t="s">
        <v>23</v>
      </c>
      <c r="H4602" s="10">
        <v>0</v>
      </c>
      <c r="I4602" t="s">
        <v>24</v>
      </c>
    </row>
    <row r="4603" spans="1:11" x14ac:dyDescent="0.2">
      <c r="A4603" t="s">
        <v>107</v>
      </c>
      <c r="B4603" t="s">
        <v>821</v>
      </c>
      <c r="C4603" t="s">
        <v>213</v>
      </c>
      <c r="D4603" t="s">
        <v>213</v>
      </c>
      <c r="E4603" t="s">
        <v>59</v>
      </c>
      <c r="F4603" t="s">
        <v>59</v>
      </c>
      <c r="G4603" t="s">
        <v>23</v>
      </c>
      <c r="H4603" s="10">
        <v>0</v>
      </c>
      <c r="I4603" t="s">
        <v>24</v>
      </c>
    </row>
    <row r="4604" spans="1:11" x14ac:dyDescent="0.2">
      <c r="A4604" t="s">
        <v>107</v>
      </c>
      <c r="B4604" t="s">
        <v>821</v>
      </c>
      <c r="C4604" t="s">
        <v>368</v>
      </c>
      <c r="D4604" t="s">
        <v>368</v>
      </c>
      <c r="E4604" t="s">
        <v>113</v>
      </c>
      <c r="F4604" t="s">
        <v>1851</v>
      </c>
      <c r="G4604" t="s">
        <v>23</v>
      </c>
      <c r="H4604" s="10">
        <v>0</v>
      </c>
      <c r="I4604" t="s">
        <v>114</v>
      </c>
    </row>
    <row r="4605" spans="1:11" x14ac:dyDescent="0.2">
      <c r="A4605" t="s">
        <v>107</v>
      </c>
      <c r="B4605" t="s">
        <v>821</v>
      </c>
      <c r="C4605" t="s">
        <v>65</v>
      </c>
      <c r="D4605" t="s">
        <v>65</v>
      </c>
      <c r="E4605" t="s">
        <v>66</v>
      </c>
      <c r="F4605" t="s">
        <v>66</v>
      </c>
      <c r="G4605" t="s">
        <v>23</v>
      </c>
      <c r="H4605" s="10">
        <v>2</v>
      </c>
      <c r="I4605" t="s">
        <v>24</v>
      </c>
      <c r="K4605" t="s">
        <v>985</v>
      </c>
    </row>
    <row r="4606" spans="1:11" x14ac:dyDescent="0.2">
      <c r="A4606" t="s">
        <v>107</v>
      </c>
      <c r="B4606" t="s">
        <v>821</v>
      </c>
      <c r="C4606" t="s">
        <v>19</v>
      </c>
      <c r="D4606" t="s">
        <v>19</v>
      </c>
      <c r="F4606" t="s">
        <v>1848</v>
      </c>
      <c r="H4606" s="10">
        <v>0</v>
      </c>
    </row>
    <row r="4607" spans="1:11" x14ac:dyDescent="0.2">
      <c r="A4607" t="s">
        <v>107</v>
      </c>
      <c r="B4607" t="s">
        <v>821</v>
      </c>
      <c r="C4607" t="s">
        <v>21</v>
      </c>
      <c r="D4607" t="s">
        <v>21</v>
      </c>
      <c r="E4607" t="s">
        <v>22</v>
      </c>
      <c r="F4607" t="s">
        <v>22</v>
      </c>
      <c r="G4607" t="s">
        <v>23</v>
      </c>
      <c r="H4607" s="10">
        <v>0</v>
      </c>
      <c r="I4607" t="s">
        <v>24</v>
      </c>
    </row>
    <row r="4608" spans="1:11" x14ac:dyDescent="0.2">
      <c r="A4608" t="s">
        <v>107</v>
      </c>
      <c r="B4608" t="s">
        <v>821</v>
      </c>
      <c r="C4608" t="s">
        <v>208</v>
      </c>
      <c r="D4608" t="s">
        <v>208</v>
      </c>
      <c r="E4608" t="s">
        <v>27</v>
      </c>
      <c r="F4608" t="s">
        <v>27</v>
      </c>
      <c r="G4608" t="s">
        <v>23</v>
      </c>
      <c r="H4608" s="10">
        <v>0.25</v>
      </c>
      <c r="I4608" t="s">
        <v>24</v>
      </c>
      <c r="K4608" t="s">
        <v>986</v>
      </c>
    </row>
    <row r="4609" spans="1:11" x14ac:dyDescent="0.2">
      <c r="A4609" t="s">
        <v>108</v>
      </c>
      <c r="B4609" t="s">
        <v>821</v>
      </c>
      <c r="C4609" t="s">
        <v>18</v>
      </c>
      <c r="D4609" t="s">
        <v>18</v>
      </c>
      <c r="F4609" t="s">
        <v>1848</v>
      </c>
      <c r="H4609" s="10">
        <v>6</v>
      </c>
      <c r="K4609" t="s">
        <v>883</v>
      </c>
    </row>
    <row r="4610" spans="1:11" x14ac:dyDescent="0.2">
      <c r="A4610" t="s">
        <v>108</v>
      </c>
      <c r="B4610" t="s">
        <v>821</v>
      </c>
      <c r="C4610" t="s">
        <v>112</v>
      </c>
      <c r="D4610" t="s">
        <v>112</v>
      </c>
      <c r="E4610" t="s">
        <v>113</v>
      </c>
      <c r="F4610" t="s">
        <v>1851</v>
      </c>
      <c r="G4610" t="s">
        <v>23</v>
      </c>
      <c r="H4610" s="10">
        <v>14</v>
      </c>
      <c r="I4610" t="s">
        <v>114</v>
      </c>
      <c r="K4610" t="s">
        <v>487</v>
      </c>
    </row>
    <row r="4611" spans="1:11" x14ac:dyDescent="0.2">
      <c r="A4611" t="s">
        <v>108</v>
      </c>
      <c r="B4611" t="s">
        <v>821</v>
      </c>
      <c r="C4611" t="s">
        <v>79</v>
      </c>
      <c r="D4611" t="s">
        <v>79</v>
      </c>
      <c r="F4611" t="s">
        <v>1848</v>
      </c>
      <c r="H4611" s="10">
        <v>6</v>
      </c>
      <c r="K4611" t="s">
        <v>987</v>
      </c>
    </row>
    <row r="4612" spans="1:11" x14ac:dyDescent="0.2">
      <c r="A4612" t="s">
        <v>108</v>
      </c>
      <c r="B4612" t="s">
        <v>821</v>
      </c>
      <c r="C4612" t="s">
        <v>20</v>
      </c>
      <c r="D4612" t="s">
        <v>20</v>
      </c>
      <c r="F4612" t="s">
        <v>1848</v>
      </c>
      <c r="H4612" s="10">
        <v>2.5</v>
      </c>
      <c r="K4612" t="s">
        <v>988</v>
      </c>
    </row>
    <row r="4613" spans="1:11" x14ac:dyDescent="0.2">
      <c r="A4613" t="s">
        <v>108</v>
      </c>
      <c r="B4613" t="s">
        <v>821</v>
      </c>
      <c r="C4613" t="s">
        <v>25</v>
      </c>
      <c r="D4613" t="s">
        <v>25</v>
      </c>
      <c r="E4613" t="s">
        <v>22</v>
      </c>
      <c r="F4613" t="s">
        <v>22</v>
      </c>
      <c r="G4613" t="s">
        <v>23</v>
      </c>
      <c r="H4613" s="10">
        <v>1</v>
      </c>
      <c r="I4613" t="s">
        <v>24</v>
      </c>
    </row>
    <row r="4614" spans="1:11" x14ac:dyDescent="0.2">
      <c r="A4614" t="s">
        <v>108</v>
      </c>
      <c r="B4614" t="s">
        <v>821</v>
      </c>
      <c r="C4614" t="s">
        <v>159</v>
      </c>
      <c r="D4614" t="s">
        <v>159</v>
      </c>
      <c r="E4614" t="s">
        <v>119</v>
      </c>
      <c r="F4614" t="s">
        <v>1852</v>
      </c>
      <c r="G4614" t="s">
        <v>23</v>
      </c>
      <c r="H4614" s="10">
        <v>0</v>
      </c>
      <c r="I4614" t="s">
        <v>120</v>
      </c>
    </row>
    <row r="4615" spans="1:11" x14ac:dyDescent="0.2">
      <c r="A4615" t="s">
        <v>108</v>
      </c>
      <c r="B4615" t="s">
        <v>821</v>
      </c>
      <c r="C4615" t="s">
        <v>265</v>
      </c>
      <c r="D4615" t="s">
        <v>265</v>
      </c>
      <c r="E4615" t="s">
        <v>119</v>
      </c>
      <c r="F4615" t="s">
        <v>1852</v>
      </c>
      <c r="G4615" t="s">
        <v>23</v>
      </c>
      <c r="H4615" s="10">
        <v>1</v>
      </c>
      <c r="I4615" t="s">
        <v>120</v>
      </c>
    </row>
    <row r="4616" spans="1:11" x14ac:dyDescent="0.2">
      <c r="A4616" t="s">
        <v>108</v>
      </c>
      <c r="B4616" t="s">
        <v>821</v>
      </c>
      <c r="C4616" t="s">
        <v>121</v>
      </c>
      <c r="D4616" t="s">
        <v>121</v>
      </c>
      <c r="E4616" t="s">
        <v>113</v>
      </c>
      <c r="F4616" t="s">
        <v>1851</v>
      </c>
      <c r="G4616" t="s">
        <v>23</v>
      </c>
      <c r="H4616" s="10">
        <v>0</v>
      </c>
      <c r="I4616" t="s">
        <v>114</v>
      </c>
    </row>
    <row r="4617" spans="1:11" x14ac:dyDescent="0.2">
      <c r="A4617" t="s">
        <v>108</v>
      </c>
      <c r="B4617" t="s">
        <v>821</v>
      </c>
      <c r="C4617" t="s">
        <v>17</v>
      </c>
      <c r="D4617" t="s">
        <v>17</v>
      </c>
      <c r="F4617" t="s">
        <v>1847</v>
      </c>
      <c r="H4617" s="10">
        <v>0</v>
      </c>
    </row>
    <row r="4618" spans="1:11" x14ac:dyDescent="0.2">
      <c r="A4618" t="s">
        <v>108</v>
      </c>
      <c r="B4618" t="s">
        <v>821</v>
      </c>
      <c r="C4618" t="s">
        <v>46</v>
      </c>
      <c r="D4618" t="s">
        <v>46</v>
      </c>
      <c r="F4618" t="s">
        <v>1848</v>
      </c>
      <c r="H4618" s="10">
        <v>3.5</v>
      </c>
      <c r="K4618" t="s">
        <v>989</v>
      </c>
    </row>
    <row r="4619" spans="1:11" x14ac:dyDescent="0.2">
      <c r="A4619" t="s">
        <v>108</v>
      </c>
      <c r="B4619" t="s">
        <v>821</v>
      </c>
      <c r="C4619" t="s">
        <v>279</v>
      </c>
      <c r="D4619" t="s">
        <v>279</v>
      </c>
      <c r="E4619" t="s">
        <v>45</v>
      </c>
      <c r="F4619" t="s">
        <v>1849</v>
      </c>
      <c r="G4619" t="s">
        <v>23</v>
      </c>
      <c r="H4619" s="10">
        <v>0</v>
      </c>
      <c r="I4619" t="s">
        <v>24</v>
      </c>
    </row>
    <row r="4620" spans="1:11" x14ac:dyDescent="0.2">
      <c r="A4620" t="s">
        <v>108</v>
      </c>
      <c r="B4620" t="s">
        <v>821</v>
      </c>
      <c r="C4620" t="s">
        <v>380</v>
      </c>
      <c r="D4620" t="s">
        <v>380</v>
      </c>
      <c r="E4620" t="s">
        <v>59</v>
      </c>
      <c r="F4620" t="s">
        <v>59</v>
      </c>
      <c r="G4620" t="s">
        <v>23</v>
      </c>
      <c r="H4620" s="10">
        <v>0</v>
      </c>
      <c r="I4620" t="s">
        <v>24</v>
      </c>
    </row>
    <row r="4621" spans="1:11" x14ac:dyDescent="0.2">
      <c r="A4621" t="s">
        <v>108</v>
      </c>
      <c r="B4621" t="s">
        <v>821</v>
      </c>
      <c r="C4621" t="s">
        <v>40</v>
      </c>
      <c r="D4621" t="s">
        <v>40</v>
      </c>
      <c r="F4621" t="s">
        <v>1848</v>
      </c>
      <c r="H4621" s="10">
        <v>2</v>
      </c>
    </row>
    <row r="4622" spans="1:11" x14ac:dyDescent="0.2">
      <c r="A4622" t="s">
        <v>108</v>
      </c>
      <c r="B4622" t="s">
        <v>821</v>
      </c>
      <c r="C4622" t="s">
        <v>43</v>
      </c>
      <c r="D4622" t="s">
        <v>43</v>
      </c>
      <c r="E4622" t="s">
        <v>22</v>
      </c>
      <c r="F4622" t="s">
        <v>22</v>
      </c>
      <c r="G4622" t="s">
        <v>23</v>
      </c>
      <c r="H4622" s="10">
        <v>1.5</v>
      </c>
      <c r="I4622" t="s">
        <v>24</v>
      </c>
      <c r="K4622" t="s">
        <v>927</v>
      </c>
    </row>
    <row r="4623" spans="1:11" x14ac:dyDescent="0.2">
      <c r="A4623" t="s">
        <v>108</v>
      </c>
      <c r="B4623" t="s">
        <v>821</v>
      </c>
      <c r="C4623" t="s">
        <v>57</v>
      </c>
      <c r="D4623" t="s">
        <v>57</v>
      </c>
      <c r="E4623" t="s">
        <v>22</v>
      </c>
      <c r="F4623" t="s">
        <v>22</v>
      </c>
      <c r="G4623" t="s">
        <v>23</v>
      </c>
      <c r="H4623" s="10">
        <v>0</v>
      </c>
      <c r="I4623" t="s">
        <v>24</v>
      </c>
    </row>
    <row r="4624" spans="1:11" x14ac:dyDescent="0.2">
      <c r="A4624" t="s">
        <v>108</v>
      </c>
      <c r="B4624" t="s">
        <v>821</v>
      </c>
      <c r="C4624" t="s">
        <v>380</v>
      </c>
      <c r="D4624" t="s">
        <v>380</v>
      </c>
      <c r="E4624" t="s">
        <v>59</v>
      </c>
      <c r="F4624" t="s">
        <v>59</v>
      </c>
      <c r="G4624" t="s">
        <v>23</v>
      </c>
      <c r="H4624" s="10">
        <v>0</v>
      </c>
      <c r="I4624" t="s">
        <v>24</v>
      </c>
    </row>
    <row r="4625" spans="1:11" x14ac:dyDescent="0.2">
      <c r="A4625" t="s">
        <v>108</v>
      </c>
      <c r="B4625" t="s">
        <v>821</v>
      </c>
      <c r="C4625" t="s">
        <v>213</v>
      </c>
      <c r="D4625" t="s">
        <v>213</v>
      </c>
      <c r="E4625" t="s">
        <v>59</v>
      </c>
      <c r="F4625" t="s">
        <v>59</v>
      </c>
      <c r="G4625" t="s">
        <v>23</v>
      </c>
      <c r="H4625" s="10">
        <v>0</v>
      </c>
      <c r="I4625" t="s">
        <v>24</v>
      </c>
    </row>
    <row r="4626" spans="1:11" x14ac:dyDescent="0.2">
      <c r="A4626" t="s">
        <v>108</v>
      </c>
      <c r="B4626" t="s">
        <v>821</v>
      </c>
      <c r="C4626" t="s">
        <v>368</v>
      </c>
      <c r="D4626" t="s">
        <v>368</v>
      </c>
      <c r="E4626" t="s">
        <v>113</v>
      </c>
      <c r="F4626" t="s">
        <v>1851</v>
      </c>
      <c r="G4626" t="s">
        <v>23</v>
      </c>
      <c r="H4626" s="10">
        <v>0</v>
      </c>
      <c r="I4626" t="s">
        <v>114</v>
      </c>
    </row>
    <row r="4627" spans="1:11" x14ac:dyDescent="0.2">
      <c r="A4627" t="s">
        <v>108</v>
      </c>
      <c r="B4627" t="s">
        <v>821</v>
      </c>
      <c r="C4627" t="s">
        <v>65</v>
      </c>
      <c r="D4627" t="s">
        <v>65</v>
      </c>
      <c r="E4627" t="s">
        <v>66</v>
      </c>
      <c r="F4627" t="s">
        <v>66</v>
      </c>
      <c r="G4627" t="s">
        <v>23</v>
      </c>
      <c r="H4627" s="10">
        <v>0</v>
      </c>
      <c r="I4627" t="s">
        <v>24</v>
      </c>
    </row>
    <row r="4628" spans="1:11" x14ac:dyDescent="0.2">
      <c r="A4628" t="s">
        <v>108</v>
      </c>
      <c r="B4628" t="s">
        <v>821</v>
      </c>
      <c r="C4628" t="s">
        <v>19</v>
      </c>
      <c r="D4628" t="s">
        <v>19</v>
      </c>
      <c r="F4628" t="s">
        <v>1848</v>
      </c>
      <c r="H4628" s="10">
        <v>0</v>
      </c>
    </row>
    <row r="4629" spans="1:11" x14ac:dyDescent="0.2">
      <c r="A4629" t="s">
        <v>108</v>
      </c>
      <c r="B4629" t="s">
        <v>821</v>
      </c>
      <c r="C4629" t="s">
        <v>21</v>
      </c>
      <c r="D4629" t="s">
        <v>21</v>
      </c>
      <c r="E4629" t="s">
        <v>22</v>
      </c>
      <c r="F4629" t="s">
        <v>22</v>
      </c>
      <c r="G4629" t="s">
        <v>23</v>
      </c>
      <c r="H4629" s="10">
        <v>1</v>
      </c>
      <c r="I4629" t="s">
        <v>24</v>
      </c>
    </row>
    <row r="4630" spans="1:11" x14ac:dyDescent="0.2">
      <c r="A4630" t="s">
        <v>108</v>
      </c>
      <c r="B4630" t="s">
        <v>821</v>
      </c>
      <c r="C4630" t="s">
        <v>208</v>
      </c>
      <c r="D4630" t="s">
        <v>208</v>
      </c>
      <c r="E4630" t="s">
        <v>27</v>
      </c>
      <c r="F4630" t="s">
        <v>27</v>
      </c>
      <c r="G4630" t="s">
        <v>23</v>
      </c>
      <c r="H4630" s="10">
        <v>0.25</v>
      </c>
      <c r="I4630" t="s">
        <v>24</v>
      </c>
      <c r="K4630" t="s">
        <v>986</v>
      </c>
    </row>
    <row r="4631" spans="1:11" x14ac:dyDescent="0.2">
      <c r="A4631" t="s">
        <v>109</v>
      </c>
      <c r="B4631" t="s">
        <v>821</v>
      </c>
      <c r="C4631" t="s">
        <v>18</v>
      </c>
      <c r="D4631" t="s">
        <v>18</v>
      </c>
      <c r="F4631" t="s">
        <v>1848</v>
      </c>
      <c r="H4631" s="10">
        <v>0</v>
      </c>
      <c r="K4631" t="s">
        <v>883</v>
      </c>
    </row>
    <row r="4632" spans="1:11" x14ac:dyDescent="0.2">
      <c r="A4632" t="s">
        <v>109</v>
      </c>
      <c r="B4632" t="s">
        <v>821</v>
      </c>
      <c r="C4632" t="s">
        <v>112</v>
      </c>
      <c r="D4632" t="s">
        <v>112</v>
      </c>
      <c r="E4632" t="s">
        <v>113</v>
      </c>
      <c r="F4632" t="s">
        <v>1851</v>
      </c>
      <c r="G4632" t="s">
        <v>23</v>
      </c>
      <c r="H4632" s="10">
        <v>0</v>
      </c>
      <c r="I4632" t="s">
        <v>114</v>
      </c>
      <c r="K4632" t="s">
        <v>976</v>
      </c>
    </row>
    <row r="4633" spans="1:11" x14ac:dyDescent="0.2">
      <c r="A4633" t="s">
        <v>109</v>
      </c>
      <c r="B4633" t="s">
        <v>821</v>
      </c>
      <c r="C4633" t="s">
        <v>79</v>
      </c>
      <c r="D4633" t="s">
        <v>79</v>
      </c>
      <c r="F4633" t="s">
        <v>1848</v>
      </c>
      <c r="H4633" s="10">
        <v>0</v>
      </c>
    </row>
    <row r="4634" spans="1:11" x14ac:dyDescent="0.2">
      <c r="A4634" t="s">
        <v>109</v>
      </c>
      <c r="B4634" t="s">
        <v>821</v>
      </c>
      <c r="C4634" t="s">
        <v>20</v>
      </c>
      <c r="D4634" t="s">
        <v>20</v>
      </c>
      <c r="F4634" t="s">
        <v>1848</v>
      </c>
      <c r="H4634" s="10">
        <v>0</v>
      </c>
    </row>
    <row r="4635" spans="1:11" x14ac:dyDescent="0.2">
      <c r="A4635" t="s">
        <v>109</v>
      </c>
      <c r="B4635" t="s">
        <v>821</v>
      </c>
      <c r="C4635" t="s">
        <v>25</v>
      </c>
      <c r="D4635" t="s">
        <v>25</v>
      </c>
      <c r="E4635" t="s">
        <v>22</v>
      </c>
      <c r="F4635" t="s">
        <v>22</v>
      </c>
      <c r="G4635" t="s">
        <v>23</v>
      </c>
      <c r="H4635" s="10">
        <v>0</v>
      </c>
      <c r="I4635" t="s">
        <v>24</v>
      </c>
    </row>
    <row r="4636" spans="1:11" x14ac:dyDescent="0.2">
      <c r="A4636" t="s">
        <v>109</v>
      </c>
      <c r="B4636" t="s">
        <v>821</v>
      </c>
      <c r="C4636" t="s">
        <v>159</v>
      </c>
      <c r="D4636" t="s">
        <v>159</v>
      </c>
      <c r="E4636" t="s">
        <v>119</v>
      </c>
      <c r="F4636" t="s">
        <v>1852</v>
      </c>
      <c r="G4636" t="s">
        <v>23</v>
      </c>
      <c r="H4636" s="10">
        <v>0</v>
      </c>
      <c r="I4636" t="s">
        <v>120</v>
      </c>
    </row>
    <row r="4637" spans="1:11" x14ac:dyDescent="0.2">
      <c r="A4637" t="s">
        <v>109</v>
      </c>
      <c r="B4637" t="s">
        <v>821</v>
      </c>
      <c r="C4637" t="s">
        <v>265</v>
      </c>
      <c r="D4637" t="s">
        <v>265</v>
      </c>
      <c r="E4637" t="s">
        <v>119</v>
      </c>
      <c r="F4637" t="s">
        <v>1852</v>
      </c>
      <c r="G4637" t="s">
        <v>23</v>
      </c>
      <c r="H4637" s="10">
        <v>0</v>
      </c>
      <c r="I4637" t="s">
        <v>120</v>
      </c>
    </row>
    <row r="4638" spans="1:11" x14ac:dyDescent="0.2">
      <c r="A4638" t="s">
        <v>109</v>
      </c>
      <c r="B4638" t="s">
        <v>821</v>
      </c>
      <c r="C4638" t="s">
        <v>121</v>
      </c>
      <c r="D4638" t="s">
        <v>121</v>
      </c>
      <c r="E4638" t="s">
        <v>113</v>
      </c>
      <c r="F4638" t="s">
        <v>1851</v>
      </c>
      <c r="G4638" t="s">
        <v>23</v>
      </c>
      <c r="H4638" s="10">
        <v>0</v>
      </c>
      <c r="I4638" t="s">
        <v>114</v>
      </c>
    </row>
    <row r="4639" spans="1:11" x14ac:dyDescent="0.2">
      <c r="A4639" t="s">
        <v>109</v>
      </c>
      <c r="B4639" t="s">
        <v>821</v>
      </c>
      <c r="C4639" t="s">
        <v>17</v>
      </c>
      <c r="D4639" t="s">
        <v>17</v>
      </c>
      <c r="F4639" t="s">
        <v>1847</v>
      </c>
      <c r="H4639" s="10">
        <v>38.75</v>
      </c>
      <c r="K4639" t="s">
        <v>477</v>
      </c>
    </row>
    <row r="4640" spans="1:11" x14ac:dyDescent="0.2">
      <c r="A4640" t="s">
        <v>109</v>
      </c>
      <c r="B4640" t="s">
        <v>821</v>
      </c>
      <c r="C4640" t="s">
        <v>46</v>
      </c>
      <c r="D4640" t="s">
        <v>46</v>
      </c>
      <c r="F4640" t="s">
        <v>1848</v>
      </c>
      <c r="H4640" s="10">
        <v>0</v>
      </c>
    </row>
    <row r="4641" spans="1:9" x14ac:dyDescent="0.2">
      <c r="A4641" t="s">
        <v>109</v>
      </c>
      <c r="B4641" t="s">
        <v>821</v>
      </c>
      <c r="C4641" t="s">
        <v>279</v>
      </c>
      <c r="D4641" t="s">
        <v>279</v>
      </c>
      <c r="E4641" t="s">
        <v>45</v>
      </c>
      <c r="F4641" t="s">
        <v>1849</v>
      </c>
      <c r="G4641" t="s">
        <v>23</v>
      </c>
      <c r="H4641" s="10">
        <v>0</v>
      </c>
      <c r="I4641" t="s">
        <v>24</v>
      </c>
    </row>
    <row r="4642" spans="1:9" x14ac:dyDescent="0.2">
      <c r="A4642" t="s">
        <v>109</v>
      </c>
      <c r="B4642" t="s">
        <v>821</v>
      </c>
      <c r="C4642" t="s">
        <v>380</v>
      </c>
      <c r="D4642" t="s">
        <v>380</v>
      </c>
      <c r="E4642" t="s">
        <v>59</v>
      </c>
      <c r="F4642" t="s">
        <v>59</v>
      </c>
      <c r="G4642" t="s">
        <v>23</v>
      </c>
      <c r="H4642" s="10">
        <v>0</v>
      </c>
      <c r="I4642" t="s">
        <v>24</v>
      </c>
    </row>
    <row r="4643" spans="1:9" x14ac:dyDescent="0.2">
      <c r="A4643" t="s">
        <v>109</v>
      </c>
      <c r="B4643" t="s">
        <v>821</v>
      </c>
      <c r="C4643" t="s">
        <v>40</v>
      </c>
      <c r="D4643" t="s">
        <v>40</v>
      </c>
      <c r="F4643" t="s">
        <v>1848</v>
      </c>
      <c r="H4643" s="10">
        <v>0</v>
      </c>
    </row>
    <row r="4644" spans="1:9" x14ac:dyDescent="0.2">
      <c r="A4644" t="s">
        <v>109</v>
      </c>
      <c r="B4644" t="s">
        <v>821</v>
      </c>
      <c r="C4644" t="s">
        <v>43</v>
      </c>
      <c r="D4644" t="s">
        <v>43</v>
      </c>
      <c r="E4644" t="s">
        <v>22</v>
      </c>
      <c r="F4644" t="s">
        <v>22</v>
      </c>
      <c r="G4644" t="s">
        <v>23</v>
      </c>
      <c r="H4644" s="10">
        <v>0</v>
      </c>
      <c r="I4644" t="s">
        <v>24</v>
      </c>
    </row>
    <row r="4645" spans="1:9" x14ac:dyDescent="0.2">
      <c r="A4645" t="s">
        <v>109</v>
      </c>
      <c r="B4645" t="s">
        <v>821</v>
      </c>
      <c r="C4645" t="s">
        <v>57</v>
      </c>
      <c r="D4645" t="s">
        <v>57</v>
      </c>
      <c r="E4645" t="s">
        <v>22</v>
      </c>
      <c r="F4645" t="s">
        <v>22</v>
      </c>
      <c r="G4645" t="s">
        <v>23</v>
      </c>
      <c r="H4645" s="10">
        <v>0</v>
      </c>
      <c r="I4645" t="s">
        <v>24</v>
      </c>
    </row>
    <row r="4646" spans="1:9" x14ac:dyDescent="0.2">
      <c r="A4646" t="s">
        <v>109</v>
      </c>
      <c r="B4646" t="s">
        <v>821</v>
      </c>
      <c r="C4646" t="s">
        <v>380</v>
      </c>
      <c r="D4646" t="s">
        <v>380</v>
      </c>
      <c r="E4646" t="s">
        <v>59</v>
      </c>
      <c r="F4646" t="s">
        <v>59</v>
      </c>
      <c r="G4646" t="s">
        <v>23</v>
      </c>
      <c r="H4646" s="10">
        <v>0</v>
      </c>
      <c r="I4646" t="s">
        <v>24</v>
      </c>
    </row>
    <row r="4647" spans="1:9" x14ac:dyDescent="0.2">
      <c r="A4647" t="s">
        <v>109</v>
      </c>
      <c r="B4647" t="s">
        <v>821</v>
      </c>
      <c r="C4647" t="s">
        <v>213</v>
      </c>
      <c r="D4647" t="s">
        <v>213</v>
      </c>
      <c r="E4647" t="s">
        <v>59</v>
      </c>
      <c r="F4647" t="s">
        <v>59</v>
      </c>
      <c r="G4647" t="s">
        <v>23</v>
      </c>
      <c r="H4647" s="10">
        <v>0</v>
      </c>
      <c r="I4647" t="s">
        <v>24</v>
      </c>
    </row>
    <row r="4648" spans="1:9" x14ac:dyDescent="0.2">
      <c r="A4648" t="s">
        <v>109</v>
      </c>
      <c r="B4648" t="s">
        <v>821</v>
      </c>
      <c r="C4648" t="s">
        <v>368</v>
      </c>
      <c r="D4648" t="s">
        <v>368</v>
      </c>
      <c r="E4648" t="s">
        <v>113</v>
      </c>
      <c r="F4648" t="s">
        <v>1851</v>
      </c>
      <c r="G4648" t="s">
        <v>23</v>
      </c>
      <c r="H4648" s="10">
        <v>0</v>
      </c>
      <c r="I4648" t="s">
        <v>114</v>
      </c>
    </row>
    <row r="4649" spans="1:9" x14ac:dyDescent="0.2">
      <c r="A4649" t="s">
        <v>109</v>
      </c>
      <c r="B4649" t="s">
        <v>821</v>
      </c>
      <c r="C4649" t="s">
        <v>65</v>
      </c>
      <c r="D4649" t="s">
        <v>65</v>
      </c>
      <c r="E4649" t="s">
        <v>66</v>
      </c>
      <c r="F4649" t="s">
        <v>66</v>
      </c>
      <c r="G4649" t="s">
        <v>23</v>
      </c>
      <c r="H4649" s="10">
        <v>0</v>
      </c>
      <c r="I4649" t="s">
        <v>24</v>
      </c>
    </row>
    <row r="4650" spans="1:9" x14ac:dyDescent="0.2">
      <c r="A4650" t="s">
        <v>109</v>
      </c>
      <c r="B4650" t="s">
        <v>821</v>
      </c>
      <c r="C4650" t="s">
        <v>19</v>
      </c>
      <c r="D4650" t="s">
        <v>19</v>
      </c>
      <c r="F4650" t="s">
        <v>1848</v>
      </c>
      <c r="H4650" s="10">
        <v>0</v>
      </c>
    </row>
    <row r="4651" spans="1:9" x14ac:dyDescent="0.2">
      <c r="A4651" t="s">
        <v>109</v>
      </c>
      <c r="B4651" t="s">
        <v>821</v>
      </c>
      <c r="C4651" t="s">
        <v>21</v>
      </c>
      <c r="D4651" t="s">
        <v>21</v>
      </c>
      <c r="E4651" t="s">
        <v>22</v>
      </c>
      <c r="F4651" t="s">
        <v>22</v>
      </c>
      <c r="G4651" t="s">
        <v>23</v>
      </c>
      <c r="H4651" s="10">
        <v>0</v>
      </c>
      <c r="I4651" t="s">
        <v>24</v>
      </c>
    </row>
    <row r="4652" spans="1:9" x14ac:dyDescent="0.2">
      <c r="A4652" t="s">
        <v>109</v>
      </c>
      <c r="B4652" t="s">
        <v>821</v>
      </c>
      <c r="C4652" t="s">
        <v>208</v>
      </c>
      <c r="D4652" t="s">
        <v>208</v>
      </c>
      <c r="E4652" t="s">
        <v>27</v>
      </c>
      <c r="F4652" t="s">
        <v>27</v>
      </c>
      <c r="G4652" t="s">
        <v>23</v>
      </c>
      <c r="H4652" s="10">
        <v>0</v>
      </c>
      <c r="I4652" t="s">
        <v>24</v>
      </c>
    </row>
    <row r="4653" spans="1:9" x14ac:dyDescent="0.2">
      <c r="A4653" t="s">
        <v>14</v>
      </c>
      <c r="B4653" t="s">
        <v>990</v>
      </c>
      <c r="C4653" t="s">
        <v>18</v>
      </c>
      <c r="D4653" t="s">
        <v>18</v>
      </c>
      <c r="F4653" t="s">
        <v>1848</v>
      </c>
      <c r="H4653" s="10">
        <v>7.75</v>
      </c>
    </row>
    <row r="4654" spans="1:9" x14ac:dyDescent="0.2">
      <c r="A4654" t="s">
        <v>14</v>
      </c>
      <c r="B4654" t="s">
        <v>990</v>
      </c>
      <c r="C4654" t="s">
        <v>46</v>
      </c>
      <c r="D4654" t="s">
        <v>46</v>
      </c>
      <c r="F4654" t="s">
        <v>1848</v>
      </c>
      <c r="H4654" s="10">
        <v>7.75</v>
      </c>
    </row>
    <row r="4655" spans="1:9" x14ac:dyDescent="0.2">
      <c r="A4655" t="s">
        <v>14</v>
      </c>
      <c r="B4655" t="s">
        <v>990</v>
      </c>
      <c r="C4655" t="s">
        <v>40</v>
      </c>
      <c r="D4655" t="s">
        <v>40</v>
      </c>
      <c r="F4655" t="s">
        <v>1848</v>
      </c>
      <c r="H4655" s="10">
        <v>7.75</v>
      </c>
    </row>
    <row r="4656" spans="1:9" x14ac:dyDescent="0.2">
      <c r="A4656" t="s">
        <v>14</v>
      </c>
      <c r="B4656" t="s">
        <v>990</v>
      </c>
      <c r="C4656" t="s">
        <v>18</v>
      </c>
      <c r="D4656" t="s">
        <v>18</v>
      </c>
      <c r="F4656" t="s">
        <v>1848</v>
      </c>
      <c r="H4656" s="10">
        <v>7.75</v>
      </c>
    </row>
    <row r="4657" spans="1:9" x14ac:dyDescent="0.2">
      <c r="A4657" t="s">
        <v>14</v>
      </c>
      <c r="B4657" t="s">
        <v>990</v>
      </c>
      <c r="C4657" t="s">
        <v>46</v>
      </c>
      <c r="D4657" t="s">
        <v>46</v>
      </c>
      <c r="F4657" t="s">
        <v>1848</v>
      </c>
      <c r="H4657" s="10">
        <v>7.75</v>
      </c>
    </row>
    <row r="4658" spans="1:9" x14ac:dyDescent="0.2">
      <c r="A4658" t="s">
        <v>36</v>
      </c>
      <c r="B4658" t="s">
        <v>990</v>
      </c>
      <c r="C4658" t="s">
        <v>18</v>
      </c>
      <c r="D4658" t="s">
        <v>18</v>
      </c>
      <c r="F4658" t="s">
        <v>1848</v>
      </c>
      <c r="H4658" s="10">
        <v>7.75</v>
      </c>
    </row>
    <row r="4659" spans="1:9" x14ac:dyDescent="0.2">
      <c r="A4659" t="s">
        <v>36</v>
      </c>
      <c r="B4659" t="s">
        <v>990</v>
      </c>
      <c r="C4659" t="s">
        <v>46</v>
      </c>
      <c r="D4659" t="s">
        <v>46</v>
      </c>
      <c r="F4659" t="s">
        <v>1848</v>
      </c>
      <c r="H4659" s="10">
        <v>7.75</v>
      </c>
    </row>
    <row r="4660" spans="1:9" x14ac:dyDescent="0.2">
      <c r="A4660" t="s">
        <v>36</v>
      </c>
      <c r="B4660" t="s">
        <v>990</v>
      </c>
      <c r="C4660" t="s">
        <v>33</v>
      </c>
      <c r="D4660" t="s">
        <v>163</v>
      </c>
      <c r="F4660" t="s">
        <v>1849</v>
      </c>
      <c r="H4660" s="10">
        <v>7.75</v>
      </c>
    </row>
    <row r="4661" spans="1:9" x14ac:dyDescent="0.2">
      <c r="A4661" t="s">
        <v>36</v>
      </c>
      <c r="B4661" t="s">
        <v>990</v>
      </c>
      <c r="C4661" t="s">
        <v>18</v>
      </c>
      <c r="D4661" t="s">
        <v>18</v>
      </c>
      <c r="F4661" t="s">
        <v>1848</v>
      </c>
      <c r="H4661" s="10">
        <v>7.75</v>
      </c>
    </row>
    <row r="4662" spans="1:9" x14ac:dyDescent="0.2">
      <c r="A4662" t="s">
        <v>36</v>
      </c>
      <c r="B4662" t="s">
        <v>990</v>
      </c>
      <c r="C4662" t="s">
        <v>46</v>
      </c>
      <c r="D4662" t="s">
        <v>46</v>
      </c>
      <c r="F4662" t="s">
        <v>1848</v>
      </c>
      <c r="H4662" s="10">
        <v>7.75</v>
      </c>
    </row>
    <row r="4663" spans="1:9" x14ac:dyDescent="0.2">
      <c r="A4663" t="s">
        <v>37</v>
      </c>
      <c r="B4663" t="s">
        <v>990</v>
      </c>
      <c r="C4663" t="s">
        <v>18</v>
      </c>
      <c r="D4663" t="s">
        <v>18</v>
      </c>
      <c r="F4663" t="s">
        <v>1848</v>
      </c>
      <c r="H4663" s="10">
        <v>7.75</v>
      </c>
    </row>
    <row r="4664" spans="1:9" x14ac:dyDescent="0.2">
      <c r="A4664" t="s">
        <v>37</v>
      </c>
      <c r="B4664" t="s">
        <v>990</v>
      </c>
      <c r="C4664" t="s">
        <v>18</v>
      </c>
      <c r="D4664" t="s">
        <v>557</v>
      </c>
      <c r="F4664" t="s">
        <v>1848</v>
      </c>
      <c r="H4664" s="10">
        <v>5.75</v>
      </c>
    </row>
    <row r="4665" spans="1:9" x14ac:dyDescent="0.2">
      <c r="A4665" t="s">
        <v>37</v>
      </c>
      <c r="B4665" t="s">
        <v>990</v>
      </c>
      <c r="C4665" t="s">
        <v>33</v>
      </c>
      <c r="D4665" t="s">
        <v>163</v>
      </c>
      <c r="F4665" t="s">
        <v>1849</v>
      </c>
      <c r="H4665" s="10">
        <v>6.75</v>
      </c>
    </row>
    <row r="4666" spans="1:9" x14ac:dyDescent="0.2">
      <c r="A4666" t="s">
        <v>37</v>
      </c>
      <c r="B4666" t="s">
        <v>990</v>
      </c>
      <c r="C4666" t="s">
        <v>18</v>
      </c>
      <c r="D4666" t="s">
        <v>18</v>
      </c>
      <c r="F4666" t="s">
        <v>1848</v>
      </c>
      <c r="H4666" s="10">
        <v>7.75</v>
      </c>
    </row>
    <row r="4667" spans="1:9" x14ac:dyDescent="0.2">
      <c r="A4667" t="s">
        <v>37</v>
      </c>
      <c r="B4667" t="s">
        <v>990</v>
      </c>
      <c r="C4667" t="s">
        <v>46</v>
      </c>
      <c r="D4667" t="s">
        <v>46</v>
      </c>
      <c r="F4667" t="s">
        <v>1848</v>
      </c>
      <c r="H4667" s="10">
        <v>7.75</v>
      </c>
    </row>
    <row r="4668" spans="1:9" x14ac:dyDescent="0.2">
      <c r="A4668" t="s">
        <v>37</v>
      </c>
      <c r="B4668" t="s">
        <v>990</v>
      </c>
      <c r="C4668" t="s">
        <v>20</v>
      </c>
      <c r="D4668" t="s">
        <v>20</v>
      </c>
      <c r="F4668" t="s">
        <v>1848</v>
      </c>
      <c r="H4668" s="10">
        <v>3</v>
      </c>
    </row>
    <row r="4669" spans="1:9" x14ac:dyDescent="0.2">
      <c r="A4669" t="s">
        <v>39</v>
      </c>
      <c r="B4669" t="s">
        <v>990</v>
      </c>
      <c r="C4669" t="s">
        <v>18</v>
      </c>
      <c r="D4669" t="s">
        <v>18</v>
      </c>
      <c r="F4669" t="s">
        <v>1848</v>
      </c>
      <c r="H4669" s="10">
        <v>7.75</v>
      </c>
    </row>
    <row r="4670" spans="1:9" x14ac:dyDescent="0.2">
      <c r="A4670" t="s">
        <v>39</v>
      </c>
      <c r="B4670" t="s">
        <v>990</v>
      </c>
      <c r="C4670" s="5" t="s">
        <v>112</v>
      </c>
      <c r="D4670" s="5" t="s">
        <v>112</v>
      </c>
      <c r="E4670" s="5" t="s">
        <v>112</v>
      </c>
      <c r="F4670" t="s">
        <v>1851</v>
      </c>
      <c r="G4670" t="s">
        <v>180</v>
      </c>
      <c r="H4670" s="10">
        <v>5.75</v>
      </c>
      <c r="I4670" t="s">
        <v>162</v>
      </c>
    </row>
    <row r="4671" spans="1:9" x14ac:dyDescent="0.2">
      <c r="A4671" t="s">
        <v>39</v>
      </c>
      <c r="B4671" t="s">
        <v>990</v>
      </c>
      <c r="C4671" t="s">
        <v>33</v>
      </c>
      <c r="D4671" t="s">
        <v>163</v>
      </c>
      <c r="F4671" t="s">
        <v>1849</v>
      </c>
      <c r="H4671" s="10">
        <v>6.75</v>
      </c>
    </row>
    <row r="4672" spans="1:9" x14ac:dyDescent="0.2">
      <c r="A4672" t="s">
        <v>39</v>
      </c>
      <c r="B4672" t="s">
        <v>990</v>
      </c>
      <c r="C4672" t="s">
        <v>18</v>
      </c>
      <c r="D4672" t="s">
        <v>18</v>
      </c>
      <c r="F4672" t="s">
        <v>1848</v>
      </c>
      <c r="H4672" s="10">
        <v>6.75</v>
      </c>
    </row>
    <row r="4673" spans="1:9" x14ac:dyDescent="0.2">
      <c r="A4673" t="s">
        <v>39</v>
      </c>
      <c r="B4673" t="s">
        <v>990</v>
      </c>
      <c r="C4673" t="s">
        <v>46</v>
      </c>
      <c r="D4673" t="s">
        <v>46</v>
      </c>
      <c r="F4673" t="s">
        <v>1848</v>
      </c>
      <c r="H4673" s="10">
        <v>7.75</v>
      </c>
    </row>
    <row r="4674" spans="1:9" x14ac:dyDescent="0.2">
      <c r="A4674" t="s">
        <v>39</v>
      </c>
      <c r="B4674" t="s">
        <v>990</v>
      </c>
      <c r="C4674" t="s">
        <v>20</v>
      </c>
      <c r="D4674" t="s">
        <v>20</v>
      </c>
      <c r="F4674" t="s">
        <v>1848</v>
      </c>
      <c r="H4674" s="10">
        <v>4</v>
      </c>
    </row>
    <row r="4675" spans="1:9" x14ac:dyDescent="0.2">
      <c r="A4675" t="s">
        <v>44</v>
      </c>
      <c r="B4675" t="s">
        <v>990</v>
      </c>
      <c r="C4675" t="s">
        <v>18</v>
      </c>
      <c r="D4675" t="s">
        <v>18</v>
      </c>
      <c r="F4675" t="s">
        <v>1848</v>
      </c>
      <c r="H4675" s="10">
        <v>7.75</v>
      </c>
    </row>
    <row r="4676" spans="1:9" x14ac:dyDescent="0.2">
      <c r="A4676" t="s">
        <v>44</v>
      </c>
      <c r="B4676" t="s">
        <v>990</v>
      </c>
      <c r="C4676" t="s">
        <v>46</v>
      </c>
      <c r="D4676" t="s">
        <v>46</v>
      </c>
      <c r="F4676" t="s">
        <v>1848</v>
      </c>
      <c r="H4676" s="10">
        <v>7.75</v>
      </c>
    </row>
    <row r="4677" spans="1:9" x14ac:dyDescent="0.2">
      <c r="A4677" t="s">
        <v>44</v>
      </c>
      <c r="B4677" t="s">
        <v>990</v>
      </c>
      <c r="C4677" t="s">
        <v>17</v>
      </c>
      <c r="D4677" t="s">
        <v>17</v>
      </c>
      <c r="F4677" t="s">
        <v>1847</v>
      </c>
      <c r="H4677" s="10">
        <v>7.75</v>
      </c>
    </row>
    <row r="4678" spans="1:9" x14ac:dyDescent="0.2">
      <c r="A4678" t="s">
        <v>44</v>
      </c>
      <c r="B4678" t="s">
        <v>990</v>
      </c>
      <c r="C4678" t="s">
        <v>18</v>
      </c>
      <c r="D4678" t="s">
        <v>18</v>
      </c>
      <c r="F4678" t="s">
        <v>1848</v>
      </c>
      <c r="H4678" s="10">
        <v>7.75</v>
      </c>
    </row>
    <row r="4679" spans="1:9" x14ac:dyDescent="0.2">
      <c r="A4679" t="s">
        <v>44</v>
      </c>
      <c r="B4679" t="s">
        <v>990</v>
      </c>
      <c r="C4679" t="s">
        <v>46</v>
      </c>
      <c r="D4679" t="s">
        <v>46</v>
      </c>
      <c r="F4679" t="s">
        <v>1848</v>
      </c>
      <c r="H4679" s="10">
        <v>7.75</v>
      </c>
    </row>
    <row r="4680" spans="1:9" x14ac:dyDescent="0.2">
      <c r="A4680" t="s">
        <v>47</v>
      </c>
      <c r="B4680" t="s">
        <v>990</v>
      </c>
      <c r="C4680" t="s">
        <v>17</v>
      </c>
      <c r="D4680" t="s">
        <v>17</v>
      </c>
      <c r="F4680" t="s">
        <v>1847</v>
      </c>
      <c r="H4680" s="10">
        <v>7.75</v>
      </c>
    </row>
    <row r="4681" spans="1:9" x14ac:dyDescent="0.2">
      <c r="A4681" t="s">
        <v>47</v>
      </c>
      <c r="B4681" t="s">
        <v>990</v>
      </c>
      <c r="C4681" t="s">
        <v>17</v>
      </c>
      <c r="D4681" t="s">
        <v>17</v>
      </c>
      <c r="F4681" t="s">
        <v>1847</v>
      </c>
      <c r="H4681" s="10">
        <v>7.75</v>
      </c>
    </row>
    <row r="4682" spans="1:9" x14ac:dyDescent="0.2">
      <c r="A4682" t="s">
        <v>47</v>
      </c>
      <c r="B4682" t="s">
        <v>990</v>
      </c>
      <c r="C4682" t="s">
        <v>17</v>
      </c>
      <c r="D4682" t="s">
        <v>17</v>
      </c>
      <c r="F4682" t="s">
        <v>1847</v>
      </c>
      <c r="H4682" s="10">
        <v>7.75</v>
      </c>
    </row>
    <row r="4683" spans="1:9" x14ac:dyDescent="0.2">
      <c r="A4683" t="s">
        <v>47</v>
      </c>
      <c r="B4683" t="s">
        <v>990</v>
      </c>
      <c r="C4683" t="s">
        <v>17</v>
      </c>
      <c r="D4683" t="s">
        <v>17</v>
      </c>
      <c r="F4683" t="s">
        <v>1847</v>
      </c>
      <c r="H4683" s="10">
        <v>7.75</v>
      </c>
    </row>
    <row r="4684" spans="1:9" x14ac:dyDescent="0.2">
      <c r="A4684" t="s">
        <v>47</v>
      </c>
      <c r="B4684" t="s">
        <v>990</v>
      </c>
      <c r="C4684" t="s">
        <v>17</v>
      </c>
      <c r="D4684" t="s">
        <v>17</v>
      </c>
      <c r="F4684" t="s">
        <v>1847</v>
      </c>
      <c r="H4684" s="10">
        <v>7.75</v>
      </c>
    </row>
    <row r="4685" spans="1:9" x14ac:dyDescent="0.2">
      <c r="A4685" t="s">
        <v>48</v>
      </c>
      <c r="B4685" t="s">
        <v>990</v>
      </c>
      <c r="C4685" t="s">
        <v>18</v>
      </c>
      <c r="D4685" t="s">
        <v>18</v>
      </c>
      <c r="F4685" t="s">
        <v>1848</v>
      </c>
      <c r="H4685" s="10">
        <v>7.75</v>
      </c>
    </row>
    <row r="4686" spans="1:9" x14ac:dyDescent="0.2">
      <c r="A4686" t="s">
        <v>48</v>
      </c>
      <c r="B4686" t="s">
        <v>990</v>
      </c>
      <c r="C4686" s="5" t="s">
        <v>112</v>
      </c>
      <c r="D4686" s="5" t="s">
        <v>112</v>
      </c>
      <c r="E4686" s="5" t="s">
        <v>112</v>
      </c>
      <c r="F4686" t="s">
        <v>1851</v>
      </c>
      <c r="G4686" t="s">
        <v>180</v>
      </c>
      <c r="H4686" s="10">
        <v>5.75</v>
      </c>
      <c r="I4686" t="s">
        <v>162</v>
      </c>
    </row>
    <row r="4687" spans="1:9" x14ac:dyDescent="0.2">
      <c r="A4687" t="s">
        <v>48</v>
      </c>
      <c r="B4687" t="s">
        <v>990</v>
      </c>
      <c r="C4687" t="s">
        <v>33</v>
      </c>
      <c r="D4687" t="s">
        <v>163</v>
      </c>
      <c r="F4687" t="s">
        <v>1849</v>
      </c>
      <c r="H4687" s="10">
        <v>6.75</v>
      </c>
    </row>
    <row r="4688" spans="1:9" x14ac:dyDescent="0.2">
      <c r="A4688" t="s">
        <v>48</v>
      </c>
      <c r="B4688" t="s">
        <v>990</v>
      </c>
      <c r="C4688" t="s">
        <v>18</v>
      </c>
      <c r="D4688" t="s">
        <v>18</v>
      </c>
      <c r="F4688" t="s">
        <v>1848</v>
      </c>
      <c r="H4688" s="10">
        <v>6.75</v>
      </c>
    </row>
    <row r="4689" spans="1:9" x14ac:dyDescent="0.2">
      <c r="A4689" t="s">
        <v>48</v>
      </c>
      <c r="B4689" t="s">
        <v>990</v>
      </c>
      <c r="C4689" t="s">
        <v>46</v>
      </c>
      <c r="D4689" t="s">
        <v>46</v>
      </c>
      <c r="F4689" t="s">
        <v>1848</v>
      </c>
      <c r="H4689" s="10">
        <v>7.75</v>
      </c>
    </row>
    <row r="4690" spans="1:9" x14ac:dyDescent="0.2">
      <c r="A4690" t="s">
        <v>48</v>
      </c>
      <c r="B4690" t="s">
        <v>990</v>
      </c>
      <c r="C4690" t="s">
        <v>20</v>
      </c>
      <c r="D4690" t="s">
        <v>20</v>
      </c>
      <c r="F4690" t="s">
        <v>1848</v>
      </c>
      <c r="H4690" s="10">
        <v>4</v>
      </c>
    </row>
    <row r="4691" spans="1:9" x14ac:dyDescent="0.2">
      <c r="A4691" t="s">
        <v>49</v>
      </c>
      <c r="B4691" t="s">
        <v>990</v>
      </c>
      <c r="C4691" t="s">
        <v>17</v>
      </c>
      <c r="D4691" t="s">
        <v>17</v>
      </c>
      <c r="F4691" t="s">
        <v>1847</v>
      </c>
      <c r="H4691" s="10">
        <v>7.75</v>
      </c>
    </row>
    <row r="4692" spans="1:9" x14ac:dyDescent="0.2">
      <c r="A4692" t="s">
        <v>49</v>
      </c>
      <c r="B4692" t="s">
        <v>990</v>
      </c>
      <c r="C4692" t="s">
        <v>17</v>
      </c>
      <c r="D4692" t="s">
        <v>17</v>
      </c>
      <c r="F4692" t="s">
        <v>1847</v>
      </c>
      <c r="H4692" s="10">
        <v>7.75</v>
      </c>
    </row>
    <row r="4693" spans="1:9" x14ac:dyDescent="0.2">
      <c r="A4693" t="s">
        <v>49</v>
      </c>
      <c r="B4693" t="s">
        <v>990</v>
      </c>
      <c r="C4693" t="s">
        <v>17</v>
      </c>
      <c r="D4693" t="s">
        <v>17</v>
      </c>
      <c r="F4693" t="s">
        <v>1847</v>
      </c>
      <c r="H4693" s="10">
        <v>7.75</v>
      </c>
    </row>
    <row r="4694" spans="1:9" x14ac:dyDescent="0.2">
      <c r="A4694" t="s">
        <v>49</v>
      </c>
      <c r="B4694" t="s">
        <v>990</v>
      </c>
      <c r="C4694" t="s">
        <v>17</v>
      </c>
      <c r="D4694" t="s">
        <v>17</v>
      </c>
      <c r="F4694" t="s">
        <v>1847</v>
      </c>
      <c r="H4694" s="10">
        <v>7.75</v>
      </c>
    </row>
    <row r="4695" spans="1:9" x14ac:dyDescent="0.2">
      <c r="A4695" t="s">
        <v>49</v>
      </c>
      <c r="B4695" t="s">
        <v>990</v>
      </c>
      <c r="C4695" t="s">
        <v>17</v>
      </c>
      <c r="D4695" t="s">
        <v>17</v>
      </c>
      <c r="F4695" t="s">
        <v>1847</v>
      </c>
      <c r="H4695" s="10">
        <v>7.75</v>
      </c>
    </row>
    <row r="4696" spans="1:9" x14ac:dyDescent="0.2">
      <c r="A4696" t="s">
        <v>51</v>
      </c>
      <c r="B4696" t="s">
        <v>990</v>
      </c>
      <c r="C4696" t="s">
        <v>18</v>
      </c>
      <c r="D4696" t="s">
        <v>18</v>
      </c>
      <c r="F4696" t="s">
        <v>1848</v>
      </c>
      <c r="H4696" s="10">
        <v>7.75</v>
      </c>
    </row>
    <row r="4697" spans="1:9" x14ac:dyDescent="0.2">
      <c r="A4697" t="s">
        <v>51</v>
      </c>
      <c r="B4697" t="s">
        <v>990</v>
      </c>
      <c r="C4697" s="5" t="s">
        <v>112</v>
      </c>
      <c r="D4697" s="5" t="s">
        <v>112</v>
      </c>
      <c r="E4697" s="5" t="s">
        <v>112</v>
      </c>
      <c r="F4697" t="s">
        <v>1851</v>
      </c>
      <c r="G4697" t="s">
        <v>180</v>
      </c>
      <c r="H4697" s="10">
        <v>5.75</v>
      </c>
      <c r="I4697" t="s">
        <v>162</v>
      </c>
    </row>
    <row r="4698" spans="1:9" x14ac:dyDescent="0.2">
      <c r="A4698" t="s">
        <v>51</v>
      </c>
      <c r="B4698" t="s">
        <v>990</v>
      </c>
      <c r="C4698" t="s">
        <v>33</v>
      </c>
      <c r="D4698" t="s">
        <v>163</v>
      </c>
      <c r="F4698" t="s">
        <v>1849</v>
      </c>
      <c r="H4698" s="10">
        <v>6.75</v>
      </c>
    </row>
    <row r="4699" spans="1:9" x14ac:dyDescent="0.2">
      <c r="A4699" t="s">
        <v>51</v>
      </c>
      <c r="B4699" t="s">
        <v>990</v>
      </c>
      <c r="C4699" t="s">
        <v>18</v>
      </c>
      <c r="D4699" t="s">
        <v>18</v>
      </c>
      <c r="F4699" t="s">
        <v>1848</v>
      </c>
      <c r="H4699" s="10">
        <v>6.75</v>
      </c>
    </row>
    <row r="4700" spans="1:9" x14ac:dyDescent="0.2">
      <c r="A4700" t="s">
        <v>51</v>
      </c>
      <c r="B4700" t="s">
        <v>990</v>
      </c>
      <c r="C4700" t="s">
        <v>46</v>
      </c>
      <c r="D4700" t="s">
        <v>46</v>
      </c>
      <c r="F4700" t="s">
        <v>1848</v>
      </c>
      <c r="H4700" s="10">
        <v>7.75</v>
      </c>
    </row>
    <row r="4701" spans="1:9" x14ac:dyDescent="0.2">
      <c r="A4701" t="s">
        <v>51</v>
      </c>
      <c r="B4701" t="s">
        <v>990</v>
      </c>
      <c r="C4701" t="s">
        <v>20</v>
      </c>
      <c r="D4701" t="s">
        <v>20</v>
      </c>
      <c r="F4701" t="s">
        <v>1848</v>
      </c>
      <c r="H4701" s="10">
        <v>4</v>
      </c>
    </row>
    <row r="4702" spans="1:9" x14ac:dyDescent="0.2">
      <c r="A4702" t="s">
        <v>55</v>
      </c>
      <c r="B4702" t="s">
        <v>990</v>
      </c>
      <c r="C4702" t="s">
        <v>18</v>
      </c>
      <c r="D4702" t="s">
        <v>18</v>
      </c>
      <c r="F4702" t="s">
        <v>1848</v>
      </c>
      <c r="H4702" s="10">
        <v>7.75</v>
      </c>
    </row>
    <row r="4703" spans="1:9" x14ac:dyDescent="0.2">
      <c r="A4703" t="s">
        <v>55</v>
      </c>
      <c r="B4703" t="s">
        <v>990</v>
      </c>
      <c r="C4703" s="5" t="s">
        <v>112</v>
      </c>
      <c r="D4703" s="5" t="s">
        <v>112</v>
      </c>
      <c r="E4703" s="5" t="s">
        <v>112</v>
      </c>
      <c r="F4703" t="s">
        <v>1851</v>
      </c>
      <c r="G4703" t="s">
        <v>180</v>
      </c>
      <c r="H4703" s="10">
        <v>5.75</v>
      </c>
      <c r="I4703" t="s">
        <v>162</v>
      </c>
    </row>
    <row r="4704" spans="1:9" x14ac:dyDescent="0.2">
      <c r="A4704" t="s">
        <v>55</v>
      </c>
      <c r="B4704" t="s">
        <v>990</v>
      </c>
      <c r="C4704" t="s">
        <v>33</v>
      </c>
      <c r="D4704" t="s">
        <v>163</v>
      </c>
      <c r="F4704" t="s">
        <v>1849</v>
      </c>
      <c r="H4704" s="10">
        <v>6.75</v>
      </c>
    </row>
    <row r="4705" spans="1:9" x14ac:dyDescent="0.2">
      <c r="A4705" t="s">
        <v>55</v>
      </c>
      <c r="B4705" t="s">
        <v>990</v>
      </c>
      <c r="C4705" t="s">
        <v>18</v>
      </c>
      <c r="D4705" t="s">
        <v>18</v>
      </c>
      <c r="F4705" t="s">
        <v>1848</v>
      </c>
      <c r="H4705" s="10">
        <v>6.75</v>
      </c>
    </row>
    <row r="4706" spans="1:9" x14ac:dyDescent="0.2">
      <c r="A4706" t="s">
        <v>55</v>
      </c>
      <c r="B4706" t="s">
        <v>990</v>
      </c>
      <c r="C4706" t="s">
        <v>46</v>
      </c>
      <c r="D4706" t="s">
        <v>46</v>
      </c>
      <c r="F4706" t="s">
        <v>1848</v>
      </c>
      <c r="H4706" s="10">
        <v>7.75</v>
      </c>
    </row>
    <row r="4707" spans="1:9" x14ac:dyDescent="0.2">
      <c r="A4707" t="s">
        <v>55</v>
      </c>
      <c r="B4707" t="s">
        <v>990</v>
      </c>
      <c r="C4707" t="s">
        <v>20</v>
      </c>
      <c r="D4707" t="s">
        <v>20</v>
      </c>
      <c r="F4707" t="s">
        <v>1848</v>
      </c>
      <c r="H4707" s="10">
        <v>4</v>
      </c>
    </row>
    <row r="4708" spans="1:9" x14ac:dyDescent="0.2">
      <c r="A4708" t="s">
        <v>56</v>
      </c>
      <c r="B4708" t="s">
        <v>990</v>
      </c>
      <c r="C4708" t="s">
        <v>18</v>
      </c>
      <c r="D4708" t="s">
        <v>18</v>
      </c>
      <c r="F4708" t="s">
        <v>1848</v>
      </c>
      <c r="H4708" s="10">
        <v>7.75</v>
      </c>
    </row>
    <row r="4709" spans="1:9" x14ac:dyDescent="0.2">
      <c r="A4709" t="s">
        <v>56</v>
      </c>
      <c r="B4709" t="s">
        <v>990</v>
      </c>
      <c r="C4709" s="5" t="s">
        <v>112</v>
      </c>
      <c r="D4709" s="5" t="s">
        <v>112</v>
      </c>
      <c r="E4709" s="5" t="s">
        <v>112</v>
      </c>
      <c r="F4709" t="s">
        <v>1851</v>
      </c>
      <c r="G4709" t="s">
        <v>180</v>
      </c>
      <c r="H4709" s="10">
        <v>5.75</v>
      </c>
      <c r="I4709" t="s">
        <v>162</v>
      </c>
    </row>
    <row r="4710" spans="1:9" x14ac:dyDescent="0.2">
      <c r="A4710" t="s">
        <v>56</v>
      </c>
      <c r="B4710" t="s">
        <v>990</v>
      </c>
      <c r="C4710" t="s">
        <v>33</v>
      </c>
      <c r="D4710" t="s">
        <v>163</v>
      </c>
      <c r="F4710" t="s">
        <v>1849</v>
      </c>
      <c r="H4710" s="10">
        <v>6.75</v>
      </c>
    </row>
    <row r="4711" spans="1:9" x14ac:dyDescent="0.2">
      <c r="A4711" t="s">
        <v>56</v>
      </c>
      <c r="B4711" t="s">
        <v>990</v>
      </c>
      <c r="C4711" t="s">
        <v>18</v>
      </c>
      <c r="D4711" t="s">
        <v>18</v>
      </c>
      <c r="F4711" t="s">
        <v>1848</v>
      </c>
      <c r="H4711" s="10">
        <v>6.75</v>
      </c>
    </row>
    <row r="4712" spans="1:9" x14ac:dyDescent="0.2">
      <c r="A4712" t="s">
        <v>56</v>
      </c>
      <c r="B4712" t="s">
        <v>990</v>
      </c>
      <c r="C4712" t="s">
        <v>46</v>
      </c>
      <c r="D4712" t="s">
        <v>46</v>
      </c>
      <c r="F4712" t="s">
        <v>1848</v>
      </c>
      <c r="H4712" s="10">
        <v>7.75</v>
      </c>
    </row>
    <row r="4713" spans="1:9" x14ac:dyDescent="0.2">
      <c r="A4713" t="s">
        <v>56</v>
      </c>
      <c r="B4713" t="s">
        <v>990</v>
      </c>
      <c r="C4713" t="s">
        <v>20</v>
      </c>
      <c r="D4713" t="s">
        <v>20</v>
      </c>
      <c r="F4713" t="s">
        <v>1848</v>
      </c>
      <c r="H4713" s="10">
        <v>4</v>
      </c>
    </row>
    <row r="4714" spans="1:9" x14ac:dyDescent="0.2">
      <c r="A4714" t="s">
        <v>60</v>
      </c>
      <c r="B4714" t="s">
        <v>990</v>
      </c>
      <c r="C4714" t="s">
        <v>18</v>
      </c>
      <c r="D4714" t="s">
        <v>18</v>
      </c>
      <c r="F4714" t="s">
        <v>1848</v>
      </c>
      <c r="H4714" s="10">
        <v>7.75</v>
      </c>
    </row>
    <row r="4715" spans="1:9" x14ac:dyDescent="0.2">
      <c r="A4715" t="s">
        <v>60</v>
      </c>
      <c r="B4715" t="s">
        <v>990</v>
      </c>
      <c r="C4715" s="5" t="s">
        <v>112</v>
      </c>
      <c r="D4715" s="5" t="s">
        <v>112</v>
      </c>
      <c r="E4715" s="5" t="s">
        <v>112</v>
      </c>
      <c r="F4715" t="s">
        <v>1851</v>
      </c>
      <c r="G4715" t="s">
        <v>180</v>
      </c>
      <c r="H4715" s="10">
        <v>5.75</v>
      </c>
      <c r="I4715" t="s">
        <v>162</v>
      </c>
    </row>
    <row r="4716" spans="1:9" x14ac:dyDescent="0.2">
      <c r="A4716" t="s">
        <v>60</v>
      </c>
      <c r="B4716" t="s">
        <v>990</v>
      </c>
      <c r="C4716" t="s">
        <v>33</v>
      </c>
      <c r="D4716" t="s">
        <v>163</v>
      </c>
      <c r="F4716" t="s">
        <v>1849</v>
      </c>
      <c r="H4716" s="10">
        <v>6.75</v>
      </c>
    </row>
    <row r="4717" spans="1:9" x14ac:dyDescent="0.2">
      <c r="A4717" t="s">
        <v>60</v>
      </c>
      <c r="B4717" t="s">
        <v>990</v>
      </c>
      <c r="C4717" t="s">
        <v>18</v>
      </c>
      <c r="D4717" t="s">
        <v>18</v>
      </c>
      <c r="F4717" t="s">
        <v>1848</v>
      </c>
      <c r="H4717" s="10">
        <v>6.75</v>
      </c>
    </row>
    <row r="4718" spans="1:9" x14ac:dyDescent="0.2">
      <c r="A4718" t="s">
        <v>60</v>
      </c>
      <c r="B4718" t="s">
        <v>990</v>
      </c>
      <c r="C4718" t="s">
        <v>46</v>
      </c>
      <c r="D4718" t="s">
        <v>46</v>
      </c>
      <c r="F4718" t="s">
        <v>1848</v>
      </c>
      <c r="H4718" s="10">
        <v>7.75</v>
      </c>
    </row>
    <row r="4719" spans="1:9" x14ac:dyDescent="0.2">
      <c r="A4719" t="s">
        <v>60</v>
      </c>
      <c r="B4719" t="s">
        <v>990</v>
      </c>
      <c r="C4719" t="s">
        <v>20</v>
      </c>
      <c r="D4719" t="s">
        <v>20</v>
      </c>
      <c r="F4719" t="s">
        <v>1848</v>
      </c>
      <c r="H4719" s="10">
        <v>4</v>
      </c>
    </row>
    <row r="4720" spans="1:9" x14ac:dyDescent="0.2">
      <c r="A4720" t="s">
        <v>67</v>
      </c>
      <c r="B4720" t="s">
        <v>990</v>
      </c>
      <c r="C4720" t="s">
        <v>18</v>
      </c>
      <c r="D4720" t="s">
        <v>18</v>
      </c>
      <c r="F4720" t="s">
        <v>1848</v>
      </c>
      <c r="H4720" s="10">
        <v>7.75</v>
      </c>
    </row>
    <row r="4721" spans="1:8" x14ac:dyDescent="0.2">
      <c r="A4721" t="s">
        <v>67</v>
      </c>
      <c r="B4721" t="s">
        <v>990</v>
      </c>
      <c r="C4721" t="s">
        <v>46</v>
      </c>
      <c r="D4721" t="s">
        <v>46</v>
      </c>
      <c r="F4721" t="s">
        <v>1848</v>
      </c>
      <c r="H4721" s="10">
        <v>3</v>
      </c>
    </row>
    <row r="4722" spans="1:8" x14ac:dyDescent="0.2">
      <c r="A4722" t="s">
        <v>67</v>
      </c>
      <c r="B4722" t="s">
        <v>990</v>
      </c>
      <c r="C4722" t="s">
        <v>33</v>
      </c>
      <c r="D4722" t="s">
        <v>163</v>
      </c>
      <c r="F4722" t="s">
        <v>1849</v>
      </c>
      <c r="H4722" s="10">
        <v>1.5</v>
      </c>
    </row>
    <row r="4723" spans="1:8" x14ac:dyDescent="0.2">
      <c r="A4723" t="s">
        <v>67</v>
      </c>
      <c r="B4723" t="s">
        <v>990</v>
      </c>
      <c r="C4723" t="s">
        <v>20</v>
      </c>
      <c r="D4723" t="s">
        <v>20</v>
      </c>
      <c r="F4723" t="s">
        <v>1848</v>
      </c>
      <c r="H4723" s="10">
        <v>5.25</v>
      </c>
    </row>
    <row r="4724" spans="1:8" x14ac:dyDescent="0.2">
      <c r="A4724" t="s">
        <v>67</v>
      </c>
      <c r="B4724" t="s">
        <v>990</v>
      </c>
      <c r="C4724" t="s">
        <v>33</v>
      </c>
      <c r="D4724" t="s">
        <v>163</v>
      </c>
      <c r="F4724" t="s">
        <v>1849</v>
      </c>
      <c r="H4724" s="10">
        <v>6.75</v>
      </c>
    </row>
    <row r="4725" spans="1:8" x14ac:dyDescent="0.2">
      <c r="A4725" t="s">
        <v>67</v>
      </c>
      <c r="B4725" t="s">
        <v>990</v>
      </c>
      <c r="C4725" t="s">
        <v>33</v>
      </c>
      <c r="D4725" t="s">
        <v>163</v>
      </c>
      <c r="F4725" t="s">
        <v>1849</v>
      </c>
      <c r="H4725" s="10">
        <v>6.75</v>
      </c>
    </row>
    <row r="4726" spans="1:8" x14ac:dyDescent="0.2">
      <c r="A4726" t="s">
        <v>67</v>
      </c>
      <c r="B4726" t="s">
        <v>990</v>
      </c>
      <c r="C4726" t="s">
        <v>18</v>
      </c>
      <c r="D4726" t="s">
        <v>18</v>
      </c>
      <c r="F4726" t="s">
        <v>1848</v>
      </c>
      <c r="H4726" s="10">
        <v>7.75</v>
      </c>
    </row>
    <row r="4727" spans="1:8" x14ac:dyDescent="0.2">
      <c r="A4727" t="s">
        <v>68</v>
      </c>
      <c r="B4727" t="s">
        <v>990</v>
      </c>
      <c r="C4727" t="s">
        <v>18</v>
      </c>
      <c r="D4727" t="s">
        <v>18</v>
      </c>
      <c r="F4727" t="s">
        <v>1848</v>
      </c>
      <c r="H4727" s="10">
        <v>5.75</v>
      </c>
    </row>
    <row r="4728" spans="1:8" x14ac:dyDescent="0.2">
      <c r="A4728" t="s">
        <v>68</v>
      </c>
      <c r="B4728" t="s">
        <v>990</v>
      </c>
      <c r="C4728" t="s">
        <v>18</v>
      </c>
      <c r="D4728" t="s">
        <v>18</v>
      </c>
      <c r="F4728" t="s">
        <v>1848</v>
      </c>
      <c r="H4728" s="10">
        <v>7.75</v>
      </c>
    </row>
    <row r="4729" spans="1:8" x14ac:dyDescent="0.2">
      <c r="A4729" t="s">
        <v>68</v>
      </c>
      <c r="B4729" t="s">
        <v>990</v>
      </c>
      <c r="C4729" t="s">
        <v>20</v>
      </c>
      <c r="D4729" t="s">
        <v>20</v>
      </c>
      <c r="F4729" t="s">
        <v>1848</v>
      </c>
      <c r="H4729" s="10">
        <v>2</v>
      </c>
    </row>
    <row r="4730" spans="1:8" x14ac:dyDescent="0.2">
      <c r="A4730" t="s">
        <v>68</v>
      </c>
      <c r="B4730" t="s">
        <v>990</v>
      </c>
      <c r="C4730" t="s">
        <v>33</v>
      </c>
      <c r="D4730" t="s">
        <v>163</v>
      </c>
      <c r="F4730" t="s">
        <v>1849</v>
      </c>
      <c r="H4730" s="10">
        <v>7.75</v>
      </c>
    </row>
    <row r="4731" spans="1:8" x14ac:dyDescent="0.2">
      <c r="A4731" t="s">
        <v>68</v>
      </c>
      <c r="B4731" t="s">
        <v>990</v>
      </c>
      <c r="C4731" t="s">
        <v>33</v>
      </c>
      <c r="D4731" t="s">
        <v>163</v>
      </c>
      <c r="F4731" t="s">
        <v>1849</v>
      </c>
      <c r="H4731" s="10">
        <v>7.75</v>
      </c>
    </row>
    <row r="4732" spans="1:8" x14ac:dyDescent="0.2">
      <c r="A4732" t="s">
        <v>68</v>
      </c>
      <c r="B4732" t="s">
        <v>990</v>
      </c>
      <c r="C4732" t="s">
        <v>46</v>
      </c>
      <c r="D4732" t="s">
        <v>46</v>
      </c>
      <c r="F4732" t="s">
        <v>1848</v>
      </c>
      <c r="H4732" s="10">
        <v>7.75</v>
      </c>
    </row>
    <row r="4733" spans="1:8" x14ac:dyDescent="0.2">
      <c r="A4733" t="s">
        <v>69</v>
      </c>
      <c r="B4733" t="s">
        <v>990</v>
      </c>
      <c r="C4733" t="s">
        <v>18</v>
      </c>
      <c r="D4733" t="s">
        <v>18</v>
      </c>
      <c r="F4733" t="s">
        <v>1848</v>
      </c>
      <c r="H4733" s="10">
        <v>5.75</v>
      </c>
    </row>
    <row r="4734" spans="1:8" x14ac:dyDescent="0.2">
      <c r="A4734" t="s">
        <v>69</v>
      </c>
      <c r="B4734" t="s">
        <v>990</v>
      </c>
      <c r="C4734" t="s">
        <v>18</v>
      </c>
      <c r="D4734" t="s">
        <v>18</v>
      </c>
      <c r="F4734" t="s">
        <v>1848</v>
      </c>
      <c r="H4734" s="10">
        <v>7.75</v>
      </c>
    </row>
    <row r="4735" spans="1:8" x14ac:dyDescent="0.2">
      <c r="A4735" t="s">
        <v>69</v>
      </c>
      <c r="B4735" t="s">
        <v>990</v>
      </c>
      <c r="C4735" t="s">
        <v>20</v>
      </c>
      <c r="D4735" t="s">
        <v>20</v>
      </c>
      <c r="F4735" t="s">
        <v>1848</v>
      </c>
      <c r="H4735" s="10">
        <v>2</v>
      </c>
    </row>
    <row r="4736" spans="1:8" x14ac:dyDescent="0.2">
      <c r="A4736" t="s">
        <v>69</v>
      </c>
      <c r="B4736" t="s">
        <v>990</v>
      </c>
      <c r="C4736" t="s">
        <v>33</v>
      </c>
      <c r="D4736" t="s">
        <v>163</v>
      </c>
      <c r="F4736" t="s">
        <v>1849</v>
      </c>
      <c r="H4736" s="10">
        <v>7.75</v>
      </c>
    </row>
    <row r="4737" spans="1:8" x14ac:dyDescent="0.2">
      <c r="A4737" t="s">
        <v>69</v>
      </c>
      <c r="B4737" t="s">
        <v>990</v>
      </c>
      <c r="C4737" t="s">
        <v>33</v>
      </c>
      <c r="D4737" t="s">
        <v>163</v>
      </c>
      <c r="F4737" t="s">
        <v>1849</v>
      </c>
      <c r="H4737" s="10">
        <v>7.75</v>
      </c>
    </row>
    <row r="4738" spans="1:8" x14ac:dyDescent="0.2">
      <c r="A4738" t="s">
        <v>69</v>
      </c>
      <c r="B4738" t="s">
        <v>990</v>
      </c>
      <c r="C4738" t="s">
        <v>46</v>
      </c>
      <c r="D4738" t="s">
        <v>46</v>
      </c>
      <c r="F4738" t="s">
        <v>1848</v>
      </c>
      <c r="H4738" s="10">
        <v>7.75</v>
      </c>
    </row>
    <row r="4739" spans="1:8" x14ac:dyDescent="0.2">
      <c r="A4739" t="s">
        <v>70</v>
      </c>
      <c r="B4739" t="s">
        <v>990</v>
      </c>
      <c r="C4739" t="s">
        <v>17</v>
      </c>
      <c r="D4739" t="s">
        <v>17</v>
      </c>
      <c r="F4739" t="s">
        <v>1847</v>
      </c>
      <c r="H4739" s="10">
        <v>7.75</v>
      </c>
    </row>
    <row r="4740" spans="1:8" x14ac:dyDescent="0.2">
      <c r="A4740" t="s">
        <v>70</v>
      </c>
      <c r="B4740" t="s">
        <v>990</v>
      </c>
      <c r="C4740" t="s">
        <v>17</v>
      </c>
      <c r="D4740" t="s">
        <v>17</v>
      </c>
      <c r="F4740" t="s">
        <v>1847</v>
      </c>
      <c r="H4740" s="10">
        <v>7.75</v>
      </c>
    </row>
    <row r="4741" spans="1:8" x14ac:dyDescent="0.2">
      <c r="A4741" t="s">
        <v>70</v>
      </c>
      <c r="B4741" t="s">
        <v>990</v>
      </c>
      <c r="C4741" t="s">
        <v>17</v>
      </c>
      <c r="D4741" t="s">
        <v>17</v>
      </c>
      <c r="F4741" t="s">
        <v>1847</v>
      </c>
      <c r="H4741" s="10">
        <v>7.75</v>
      </c>
    </row>
    <row r="4742" spans="1:8" x14ac:dyDescent="0.2">
      <c r="A4742" t="s">
        <v>70</v>
      </c>
      <c r="B4742" t="s">
        <v>990</v>
      </c>
      <c r="C4742" t="s">
        <v>17</v>
      </c>
      <c r="D4742" t="s">
        <v>17</v>
      </c>
      <c r="F4742" t="s">
        <v>1847</v>
      </c>
      <c r="H4742" s="10">
        <v>7.75</v>
      </c>
    </row>
    <row r="4743" spans="1:8" x14ac:dyDescent="0.2">
      <c r="A4743" t="s">
        <v>70</v>
      </c>
      <c r="B4743" t="s">
        <v>990</v>
      </c>
      <c r="C4743" t="s">
        <v>17</v>
      </c>
      <c r="D4743" t="s">
        <v>17</v>
      </c>
      <c r="F4743" t="s">
        <v>1847</v>
      </c>
      <c r="H4743" s="10">
        <v>7.75</v>
      </c>
    </row>
    <row r="4744" spans="1:8" x14ac:dyDescent="0.2">
      <c r="A4744" t="s">
        <v>71</v>
      </c>
      <c r="B4744" t="s">
        <v>990</v>
      </c>
      <c r="C4744" t="s">
        <v>18</v>
      </c>
      <c r="D4744" t="s">
        <v>18</v>
      </c>
      <c r="F4744" t="s">
        <v>1848</v>
      </c>
      <c r="H4744" s="10">
        <v>5.75</v>
      </c>
    </row>
    <row r="4745" spans="1:8" x14ac:dyDescent="0.2">
      <c r="A4745" t="s">
        <v>71</v>
      </c>
      <c r="B4745" t="s">
        <v>990</v>
      </c>
      <c r="C4745" t="s">
        <v>18</v>
      </c>
      <c r="D4745" t="s">
        <v>18</v>
      </c>
      <c r="F4745" t="s">
        <v>1848</v>
      </c>
      <c r="H4745" s="10">
        <v>7.75</v>
      </c>
    </row>
    <row r="4746" spans="1:8" x14ac:dyDescent="0.2">
      <c r="A4746" t="s">
        <v>71</v>
      </c>
      <c r="B4746" t="s">
        <v>990</v>
      </c>
      <c r="C4746" t="s">
        <v>20</v>
      </c>
      <c r="D4746" t="s">
        <v>20</v>
      </c>
      <c r="F4746" t="s">
        <v>1848</v>
      </c>
      <c r="H4746" s="10">
        <v>2</v>
      </c>
    </row>
    <row r="4747" spans="1:8" x14ac:dyDescent="0.2">
      <c r="A4747" t="s">
        <v>71</v>
      </c>
      <c r="B4747" t="s">
        <v>990</v>
      </c>
      <c r="C4747" t="s">
        <v>33</v>
      </c>
      <c r="D4747" t="s">
        <v>163</v>
      </c>
      <c r="F4747" t="s">
        <v>1849</v>
      </c>
      <c r="H4747" s="10">
        <v>7.75</v>
      </c>
    </row>
    <row r="4748" spans="1:8" x14ac:dyDescent="0.2">
      <c r="A4748" t="s">
        <v>71</v>
      </c>
      <c r="B4748" t="s">
        <v>990</v>
      </c>
      <c r="C4748" t="s">
        <v>33</v>
      </c>
      <c r="D4748" t="s">
        <v>163</v>
      </c>
      <c r="F4748" t="s">
        <v>1849</v>
      </c>
      <c r="H4748" s="10">
        <v>7.75</v>
      </c>
    </row>
    <row r="4749" spans="1:8" x14ac:dyDescent="0.2">
      <c r="A4749" t="s">
        <v>71</v>
      </c>
      <c r="B4749" t="s">
        <v>990</v>
      </c>
      <c r="C4749" t="s">
        <v>46</v>
      </c>
      <c r="D4749" t="s">
        <v>46</v>
      </c>
      <c r="F4749" t="s">
        <v>1848</v>
      </c>
      <c r="H4749" s="10">
        <v>7.75</v>
      </c>
    </row>
    <row r="4750" spans="1:8" x14ac:dyDescent="0.2">
      <c r="A4750" t="s">
        <v>72</v>
      </c>
      <c r="B4750" t="s">
        <v>990</v>
      </c>
      <c r="C4750" t="s">
        <v>18</v>
      </c>
      <c r="D4750" t="s">
        <v>18</v>
      </c>
      <c r="F4750" t="s">
        <v>1848</v>
      </c>
      <c r="H4750" s="10">
        <v>5.75</v>
      </c>
    </row>
    <row r="4751" spans="1:8" x14ac:dyDescent="0.2">
      <c r="A4751" t="s">
        <v>72</v>
      </c>
      <c r="B4751" t="s">
        <v>990</v>
      </c>
      <c r="C4751" t="s">
        <v>17</v>
      </c>
      <c r="D4751" t="s">
        <v>17</v>
      </c>
      <c r="F4751" t="s">
        <v>1847</v>
      </c>
      <c r="H4751" s="10">
        <v>7.75</v>
      </c>
    </row>
    <row r="4752" spans="1:8" x14ac:dyDescent="0.2">
      <c r="A4752" t="s">
        <v>72</v>
      </c>
      <c r="B4752" t="s">
        <v>990</v>
      </c>
      <c r="C4752" t="s">
        <v>20</v>
      </c>
      <c r="D4752" t="s">
        <v>20</v>
      </c>
      <c r="F4752" t="s">
        <v>1848</v>
      </c>
      <c r="H4752" s="10">
        <v>2</v>
      </c>
    </row>
    <row r="4753" spans="1:9" x14ac:dyDescent="0.2">
      <c r="A4753" t="s">
        <v>72</v>
      </c>
      <c r="B4753" t="s">
        <v>990</v>
      </c>
      <c r="C4753" t="s">
        <v>33</v>
      </c>
      <c r="D4753" t="s">
        <v>163</v>
      </c>
      <c r="F4753" t="s">
        <v>1849</v>
      </c>
      <c r="H4753" s="10">
        <v>7.75</v>
      </c>
    </row>
    <row r="4754" spans="1:9" x14ac:dyDescent="0.2">
      <c r="A4754" t="s">
        <v>72</v>
      </c>
      <c r="B4754" t="s">
        <v>990</v>
      </c>
      <c r="C4754" t="s">
        <v>33</v>
      </c>
      <c r="D4754" t="s">
        <v>163</v>
      </c>
      <c r="F4754" t="s">
        <v>1849</v>
      </c>
      <c r="H4754" s="10">
        <v>7.75</v>
      </c>
    </row>
    <row r="4755" spans="1:9" x14ac:dyDescent="0.2">
      <c r="A4755" t="s">
        <v>72</v>
      </c>
      <c r="B4755" t="s">
        <v>990</v>
      </c>
      <c r="C4755" t="s">
        <v>46</v>
      </c>
      <c r="D4755" t="s">
        <v>46</v>
      </c>
      <c r="F4755" t="s">
        <v>1848</v>
      </c>
      <c r="H4755" s="10">
        <v>7.75</v>
      </c>
    </row>
    <row r="4756" spans="1:9" x14ac:dyDescent="0.2">
      <c r="A4756" t="s">
        <v>74</v>
      </c>
      <c r="B4756" t="s">
        <v>990</v>
      </c>
      <c r="C4756" t="s">
        <v>18</v>
      </c>
      <c r="D4756" t="s">
        <v>18</v>
      </c>
      <c r="F4756" t="s">
        <v>1848</v>
      </c>
      <c r="H4756" s="10">
        <v>5.75</v>
      </c>
    </row>
    <row r="4757" spans="1:9" x14ac:dyDescent="0.2">
      <c r="A4757" t="s">
        <v>74</v>
      </c>
      <c r="B4757" t="s">
        <v>990</v>
      </c>
      <c r="C4757" t="s">
        <v>17</v>
      </c>
      <c r="D4757" t="s">
        <v>17</v>
      </c>
      <c r="F4757" t="s">
        <v>1847</v>
      </c>
      <c r="H4757" s="10">
        <v>7.75</v>
      </c>
    </row>
    <row r="4758" spans="1:9" x14ac:dyDescent="0.2">
      <c r="A4758" t="s">
        <v>74</v>
      </c>
      <c r="B4758" t="s">
        <v>990</v>
      </c>
      <c r="C4758" t="s">
        <v>20</v>
      </c>
      <c r="D4758" t="s">
        <v>20</v>
      </c>
      <c r="F4758" t="s">
        <v>1848</v>
      </c>
      <c r="H4758" s="10">
        <v>2</v>
      </c>
    </row>
    <row r="4759" spans="1:9" x14ac:dyDescent="0.2">
      <c r="A4759" t="s">
        <v>74</v>
      </c>
      <c r="B4759" t="s">
        <v>990</v>
      </c>
      <c r="C4759" t="s">
        <v>33</v>
      </c>
      <c r="D4759" t="s">
        <v>163</v>
      </c>
      <c r="F4759" t="s">
        <v>1849</v>
      </c>
      <c r="H4759" s="10">
        <v>7.75</v>
      </c>
    </row>
    <row r="4760" spans="1:9" x14ac:dyDescent="0.2">
      <c r="A4760" t="s">
        <v>74</v>
      </c>
      <c r="B4760" t="s">
        <v>990</v>
      </c>
      <c r="C4760" t="s">
        <v>33</v>
      </c>
      <c r="D4760" t="s">
        <v>163</v>
      </c>
      <c r="F4760" t="s">
        <v>1849</v>
      </c>
      <c r="H4760" s="10">
        <v>7.75</v>
      </c>
    </row>
    <row r="4761" spans="1:9" x14ac:dyDescent="0.2">
      <c r="A4761" t="s">
        <v>74</v>
      </c>
      <c r="B4761" t="s">
        <v>990</v>
      </c>
      <c r="C4761" t="s">
        <v>46</v>
      </c>
      <c r="D4761" t="s">
        <v>46</v>
      </c>
      <c r="F4761" t="s">
        <v>1848</v>
      </c>
      <c r="H4761" s="10">
        <v>7.75</v>
      </c>
    </row>
    <row r="4762" spans="1:9" x14ac:dyDescent="0.2">
      <c r="A4762" t="s">
        <v>75</v>
      </c>
      <c r="B4762" t="s">
        <v>990</v>
      </c>
      <c r="C4762" t="s">
        <v>18</v>
      </c>
      <c r="D4762" t="s">
        <v>18</v>
      </c>
      <c r="F4762" t="s">
        <v>1848</v>
      </c>
      <c r="H4762" s="10">
        <v>7.75</v>
      </c>
    </row>
    <row r="4763" spans="1:9" x14ac:dyDescent="0.2">
      <c r="A4763" t="s">
        <v>75</v>
      </c>
      <c r="B4763" t="s">
        <v>990</v>
      </c>
      <c r="C4763" t="s">
        <v>17</v>
      </c>
      <c r="D4763" t="s">
        <v>17</v>
      </c>
      <c r="F4763" t="s">
        <v>1847</v>
      </c>
      <c r="H4763" s="10">
        <v>7.75</v>
      </c>
    </row>
    <row r="4764" spans="1:9" x14ac:dyDescent="0.2">
      <c r="A4764" t="s">
        <v>75</v>
      </c>
      <c r="B4764" t="s">
        <v>990</v>
      </c>
      <c r="C4764" t="s">
        <v>46</v>
      </c>
      <c r="D4764" t="s">
        <v>46</v>
      </c>
      <c r="F4764" t="s">
        <v>1848</v>
      </c>
      <c r="H4764" s="10">
        <v>7.75</v>
      </c>
    </row>
    <row r="4765" spans="1:9" x14ac:dyDescent="0.2">
      <c r="A4765" t="s">
        <v>75</v>
      </c>
      <c r="B4765" t="s">
        <v>990</v>
      </c>
      <c r="C4765" t="s">
        <v>46</v>
      </c>
      <c r="D4765" t="s">
        <v>46</v>
      </c>
      <c r="F4765" t="s">
        <v>1848</v>
      </c>
      <c r="H4765" s="10">
        <v>7.75</v>
      </c>
    </row>
    <row r="4766" spans="1:9" x14ac:dyDescent="0.2">
      <c r="A4766" t="s">
        <v>75</v>
      </c>
      <c r="B4766" t="s">
        <v>990</v>
      </c>
      <c r="C4766" t="s">
        <v>46</v>
      </c>
      <c r="D4766" t="s">
        <v>46</v>
      </c>
      <c r="F4766" t="s">
        <v>1848</v>
      </c>
      <c r="H4766" s="10">
        <v>7.75</v>
      </c>
    </row>
    <row r="4767" spans="1:9" x14ac:dyDescent="0.2">
      <c r="A4767" t="s">
        <v>37</v>
      </c>
      <c r="B4767" t="s">
        <v>993</v>
      </c>
      <c r="C4767" t="s">
        <v>215</v>
      </c>
      <c r="D4767" t="s">
        <v>215</v>
      </c>
      <c r="E4767" t="s">
        <v>216</v>
      </c>
      <c r="F4767" t="s">
        <v>1850</v>
      </c>
      <c r="G4767" t="s">
        <v>32</v>
      </c>
      <c r="H4767" s="10">
        <v>25</v>
      </c>
      <c r="I4767" t="s">
        <v>217</v>
      </c>
    </row>
    <row r="4768" spans="1:9" x14ac:dyDescent="0.2">
      <c r="A4768" t="s">
        <v>37</v>
      </c>
      <c r="B4768" t="s">
        <v>993</v>
      </c>
      <c r="C4768" t="s">
        <v>18</v>
      </c>
      <c r="D4768" t="s">
        <v>18</v>
      </c>
      <c r="F4768" t="s">
        <v>1848</v>
      </c>
      <c r="H4768" s="10">
        <v>5</v>
      </c>
    </row>
    <row r="4769" spans="1:11" x14ac:dyDescent="0.2">
      <c r="A4769" t="s">
        <v>37</v>
      </c>
      <c r="B4769" t="s">
        <v>993</v>
      </c>
      <c r="C4769" t="s">
        <v>20</v>
      </c>
      <c r="D4769" t="s">
        <v>20</v>
      </c>
      <c r="F4769" t="s">
        <v>1848</v>
      </c>
      <c r="H4769" s="10">
        <v>8.75</v>
      </c>
    </row>
    <row r="4770" spans="1:11" x14ac:dyDescent="0.2">
      <c r="A4770" t="s">
        <v>39</v>
      </c>
      <c r="B4770" t="s">
        <v>993</v>
      </c>
      <c r="C4770" t="s">
        <v>215</v>
      </c>
      <c r="D4770" t="s">
        <v>215</v>
      </c>
      <c r="E4770" t="s">
        <v>216</v>
      </c>
      <c r="F4770" t="s">
        <v>1850</v>
      </c>
      <c r="G4770" t="s">
        <v>32</v>
      </c>
      <c r="H4770" s="10">
        <v>25</v>
      </c>
      <c r="I4770" t="s">
        <v>217</v>
      </c>
    </row>
    <row r="4771" spans="1:11" x14ac:dyDescent="0.2">
      <c r="A4771" t="s">
        <v>39</v>
      </c>
      <c r="B4771" t="s">
        <v>993</v>
      </c>
      <c r="C4771" t="s">
        <v>18</v>
      </c>
      <c r="D4771" t="s">
        <v>18</v>
      </c>
      <c r="F4771" t="s">
        <v>1848</v>
      </c>
      <c r="H4771" s="10">
        <v>5</v>
      </c>
    </row>
    <row r="4772" spans="1:11" x14ac:dyDescent="0.2">
      <c r="A4772" t="s">
        <v>39</v>
      </c>
      <c r="B4772" t="s">
        <v>993</v>
      </c>
      <c r="C4772" t="s">
        <v>17</v>
      </c>
      <c r="D4772" t="s">
        <v>17</v>
      </c>
      <c r="F4772" t="s">
        <v>1847</v>
      </c>
      <c r="H4772" s="10">
        <v>8.75</v>
      </c>
    </row>
    <row r="4773" spans="1:11" x14ac:dyDescent="0.2">
      <c r="A4773" t="s">
        <v>44</v>
      </c>
      <c r="B4773" t="s">
        <v>993</v>
      </c>
      <c r="C4773" t="s">
        <v>215</v>
      </c>
      <c r="D4773" t="s">
        <v>215</v>
      </c>
      <c r="E4773" t="s">
        <v>216</v>
      </c>
      <c r="F4773" t="s">
        <v>1850</v>
      </c>
      <c r="G4773" t="s">
        <v>32</v>
      </c>
      <c r="H4773" s="10">
        <v>28.75</v>
      </c>
      <c r="I4773" t="s">
        <v>217</v>
      </c>
    </row>
    <row r="4774" spans="1:11" x14ac:dyDescent="0.2">
      <c r="A4774" t="s">
        <v>44</v>
      </c>
      <c r="B4774" t="s">
        <v>993</v>
      </c>
      <c r="C4774" t="s">
        <v>18</v>
      </c>
      <c r="D4774" t="s">
        <v>18</v>
      </c>
      <c r="F4774" t="s">
        <v>1848</v>
      </c>
      <c r="H4774" s="10">
        <v>5</v>
      </c>
    </row>
    <row r="4775" spans="1:11" x14ac:dyDescent="0.2">
      <c r="A4775" t="s">
        <v>44</v>
      </c>
      <c r="B4775" t="s">
        <v>993</v>
      </c>
      <c r="C4775" t="s">
        <v>20</v>
      </c>
      <c r="D4775" t="s">
        <v>20</v>
      </c>
      <c r="F4775" t="s">
        <v>1848</v>
      </c>
      <c r="H4775" s="10">
        <v>5</v>
      </c>
    </row>
    <row r="4776" spans="1:11" x14ac:dyDescent="0.2">
      <c r="A4776" t="s">
        <v>47</v>
      </c>
      <c r="B4776" t="s">
        <v>993</v>
      </c>
      <c r="C4776" t="s">
        <v>215</v>
      </c>
      <c r="D4776" t="s">
        <v>215</v>
      </c>
      <c r="E4776" t="s">
        <v>216</v>
      </c>
      <c r="F4776" t="s">
        <v>1850</v>
      </c>
      <c r="G4776" t="s">
        <v>32</v>
      </c>
      <c r="H4776" s="10">
        <v>28.75</v>
      </c>
      <c r="I4776" t="s">
        <v>217</v>
      </c>
    </row>
    <row r="4777" spans="1:11" x14ac:dyDescent="0.2">
      <c r="A4777" t="s">
        <v>47</v>
      </c>
      <c r="B4777" t="s">
        <v>993</v>
      </c>
      <c r="C4777" t="s">
        <v>18</v>
      </c>
      <c r="D4777" t="s">
        <v>18</v>
      </c>
      <c r="F4777" t="s">
        <v>1848</v>
      </c>
      <c r="H4777" s="10">
        <v>5</v>
      </c>
    </row>
    <row r="4778" spans="1:11" x14ac:dyDescent="0.2">
      <c r="A4778" t="s">
        <v>47</v>
      </c>
      <c r="B4778" t="s">
        <v>993</v>
      </c>
      <c r="C4778" t="s">
        <v>20</v>
      </c>
      <c r="D4778" t="s">
        <v>20</v>
      </c>
      <c r="F4778" t="s">
        <v>1848</v>
      </c>
      <c r="H4778" s="10">
        <v>5</v>
      </c>
    </row>
    <row r="4779" spans="1:11" x14ac:dyDescent="0.2">
      <c r="A4779" t="s">
        <v>48</v>
      </c>
      <c r="B4779" t="s">
        <v>993</v>
      </c>
      <c r="C4779" t="s">
        <v>17</v>
      </c>
      <c r="D4779" t="s">
        <v>17</v>
      </c>
      <c r="F4779" t="s">
        <v>1847</v>
      </c>
      <c r="H4779" s="10">
        <v>38.75</v>
      </c>
    </row>
    <row r="4780" spans="1:11" x14ac:dyDescent="0.2">
      <c r="A4780" t="s">
        <v>49</v>
      </c>
      <c r="B4780" t="s">
        <v>993</v>
      </c>
      <c r="C4780" t="s">
        <v>215</v>
      </c>
      <c r="D4780" t="s">
        <v>215</v>
      </c>
      <c r="E4780" t="s">
        <v>216</v>
      </c>
      <c r="F4780" t="s">
        <v>1850</v>
      </c>
      <c r="G4780" t="s">
        <v>32</v>
      </c>
      <c r="H4780" s="10">
        <v>28.75</v>
      </c>
      <c r="I4780" t="s">
        <v>217</v>
      </c>
    </row>
    <row r="4781" spans="1:11" x14ac:dyDescent="0.2">
      <c r="A4781" t="s">
        <v>49</v>
      </c>
      <c r="B4781" t="s">
        <v>993</v>
      </c>
      <c r="C4781" t="s">
        <v>18</v>
      </c>
      <c r="D4781" t="s">
        <v>18</v>
      </c>
      <c r="F4781" t="s">
        <v>1848</v>
      </c>
      <c r="H4781" s="10">
        <v>5</v>
      </c>
    </row>
    <row r="4782" spans="1:11" x14ac:dyDescent="0.2">
      <c r="A4782" t="s">
        <v>49</v>
      </c>
      <c r="B4782" t="s">
        <v>993</v>
      </c>
      <c r="C4782" t="s">
        <v>20</v>
      </c>
      <c r="D4782" t="s">
        <v>20</v>
      </c>
      <c r="F4782" t="s">
        <v>1848</v>
      </c>
      <c r="H4782" s="10">
        <v>5</v>
      </c>
    </row>
    <row r="4783" spans="1:11" x14ac:dyDescent="0.2">
      <c r="A4783" t="s">
        <v>14</v>
      </c>
      <c r="B4783" t="s">
        <v>993</v>
      </c>
      <c r="C4783" t="s">
        <v>17</v>
      </c>
      <c r="D4783" t="s">
        <v>17</v>
      </c>
      <c r="F4783" t="s">
        <v>1847</v>
      </c>
      <c r="H4783" s="10">
        <v>38.75</v>
      </c>
      <c r="K4783" t="s">
        <v>994</v>
      </c>
    </row>
    <row r="4784" spans="1:11" x14ac:dyDescent="0.2">
      <c r="A4784" t="s">
        <v>36</v>
      </c>
      <c r="B4784" t="s">
        <v>993</v>
      </c>
      <c r="C4784" t="s">
        <v>215</v>
      </c>
      <c r="D4784" t="s">
        <v>215</v>
      </c>
      <c r="E4784" t="s">
        <v>216</v>
      </c>
      <c r="F4784" t="s">
        <v>1850</v>
      </c>
      <c r="G4784" t="s">
        <v>32</v>
      </c>
      <c r="H4784" s="10">
        <v>30</v>
      </c>
      <c r="I4784" t="s">
        <v>217</v>
      </c>
      <c r="K4784" t="s">
        <v>994</v>
      </c>
    </row>
    <row r="4785" spans="1:11" x14ac:dyDescent="0.2">
      <c r="A4785" t="s">
        <v>36</v>
      </c>
      <c r="B4785" t="s">
        <v>993</v>
      </c>
      <c r="C4785" t="s">
        <v>18</v>
      </c>
      <c r="D4785" t="s">
        <v>18</v>
      </c>
      <c r="F4785" t="s">
        <v>1848</v>
      </c>
      <c r="H4785" s="10">
        <v>4</v>
      </c>
      <c r="K4785" t="s">
        <v>994</v>
      </c>
    </row>
    <row r="4786" spans="1:11" x14ac:dyDescent="0.2">
      <c r="A4786" t="s">
        <v>36</v>
      </c>
      <c r="B4786" t="s">
        <v>993</v>
      </c>
      <c r="C4786" t="s">
        <v>20</v>
      </c>
      <c r="D4786" t="s">
        <v>20</v>
      </c>
      <c r="F4786" t="s">
        <v>1848</v>
      </c>
      <c r="H4786" s="10">
        <v>4</v>
      </c>
      <c r="K4786" t="s">
        <v>994</v>
      </c>
    </row>
    <row r="4787" spans="1:11" x14ac:dyDescent="0.2">
      <c r="A4787" t="s">
        <v>51</v>
      </c>
      <c r="B4787" t="s">
        <v>993</v>
      </c>
      <c r="C4787" t="s">
        <v>215</v>
      </c>
      <c r="D4787" t="s">
        <v>215</v>
      </c>
      <c r="E4787" t="s">
        <v>216</v>
      </c>
      <c r="F4787" t="s">
        <v>1850</v>
      </c>
      <c r="G4787" t="s">
        <v>32</v>
      </c>
      <c r="H4787" s="10">
        <v>30</v>
      </c>
      <c r="I4787" t="s">
        <v>217</v>
      </c>
    </row>
    <row r="4788" spans="1:11" x14ac:dyDescent="0.2">
      <c r="A4788" t="s">
        <v>51</v>
      </c>
      <c r="B4788" t="s">
        <v>993</v>
      </c>
      <c r="C4788" t="s">
        <v>18</v>
      </c>
      <c r="D4788" t="s">
        <v>18</v>
      </c>
      <c r="F4788" t="s">
        <v>1848</v>
      </c>
      <c r="H4788" s="10">
        <v>5</v>
      </c>
    </row>
    <row r="4789" spans="1:11" x14ac:dyDescent="0.2">
      <c r="A4789" t="s">
        <v>51</v>
      </c>
      <c r="B4789" t="s">
        <v>993</v>
      </c>
      <c r="C4789" t="s">
        <v>20</v>
      </c>
      <c r="D4789" t="s">
        <v>20</v>
      </c>
      <c r="F4789" t="s">
        <v>1848</v>
      </c>
      <c r="H4789" s="10">
        <v>3.75</v>
      </c>
    </row>
    <row r="4790" spans="1:11" x14ac:dyDescent="0.2">
      <c r="A4790" t="s">
        <v>55</v>
      </c>
      <c r="B4790" t="s">
        <v>993</v>
      </c>
      <c r="C4790" t="s">
        <v>20</v>
      </c>
      <c r="D4790" t="s">
        <v>20</v>
      </c>
      <c r="F4790" t="s">
        <v>1848</v>
      </c>
      <c r="H4790" s="10">
        <v>3.75</v>
      </c>
    </row>
    <row r="4791" spans="1:11" x14ac:dyDescent="0.2">
      <c r="A4791" t="s">
        <v>55</v>
      </c>
      <c r="B4791" t="s">
        <v>993</v>
      </c>
      <c r="C4791" t="s">
        <v>215</v>
      </c>
      <c r="D4791" t="s">
        <v>215</v>
      </c>
      <c r="E4791" t="s">
        <v>216</v>
      </c>
      <c r="F4791" t="s">
        <v>1850</v>
      </c>
      <c r="G4791" t="s">
        <v>32</v>
      </c>
      <c r="H4791" s="10">
        <v>30</v>
      </c>
      <c r="I4791" t="s">
        <v>217</v>
      </c>
    </row>
    <row r="4792" spans="1:11" x14ac:dyDescent="0.2">
      <c r="A4792" t="s">
        <v>55</v>
      </c>
      <c r="B4792" t="s">
        <v>993</v>
      </c>
      <c r="C4792" t="s">
        <v>18</v>
      </c>
      <c r="D4792" t="s">
        <v>18</v>
      </c>
      <c r="F4792" t="s">
        <v>1848</v>
      </c>
      <c r="H4792" s="10">
        <v>5</v>
      </c>
    </row>
    <row r="4793" spans="1:11" x14ac:dyDescent="0.2">
      <c r="A4793" t="s">
        <v>56</v>
      </c>
      <c r="B4793" t="s">
        <v>993</v>
      </c>
      <c r="C4793" t="s">
        <v>46</v>
      </c>
      <c r="D4793" t="s">
        <v>46</v>
      </c>
      <c r="F4793" t="s">
        <v>1848</v>
      </c>
      <c r="H4793" s="10">
        <v>8.75</v>
      </c>
    </row>
    <row r="4794" spans="1:11" x14ac:dyDescent="0.2">
      <c r="A4794" t="s">
        <v>56</v>
      </c>
      <c r="B4794" t="s">
        <v>993</v>
      </c>
      <c r="C4794" t="s">
        <v>17</v>
      </c>
      <c r="D4794" t="s">
        <v>17</v>
      </c>
      <c r="F4794" t="s">
        <v>1847</v>
      </c>
      <c r="H4794" s="10">
        <v>8.75</v>
      </c>
    </row>
    <row r="4795" spans="1:11" x14ac:dyDescent="0.2">
      <c r="A4795" t="s">
        <v>56</v>
      </c>
      <c r="B4795" t="s">
        <v>993</v>
      </c>
      <c r="C4795" t="s">
        <v>215</v>
      </c>
      <c r="D4795" t="s">
        <v>215</v>
      </c>
      <c r="E4795" t="s">
        <v>216</v>
      </c>
      <c r="F4795" t="s">
        <v>1850</v>
      </c>
      <c r="G4795" t="s">
        <v>32</v>
      </c>
      <c r="H4795" s="10">
        <v>16.25</v>
      </c>
      <c r="I4795" t="s">
        <v>217</v>
      </c>
    </row>
    <row r="4796" spans="1:11" x14ac:dyDescent="0.2">
      <c r="A4796" t="s">
        <v>56</v>
      </c>
      <c r="B4796" t="s">
        <v>993</v>
      </c>
      <c r="C4796" t="s">
        <v>20</v>
      </c>
      <c r="D4796" t="s">
        <v>20</v>
      </c>
      <c r="F4796" t="s">
        <v>1848</v>
      </c>
      <c r="H4796" s="10">
        <v>5</v>
      </c>
    </row>
    <row r="4797" spans="1:11" x14ac:dyDescent="0.2">
      <c r="A4797" t="s">
        <v>60</v>
      </c>
      <c r="B4797" t="s">
        <v>993</v>
      </c>
      <c r="C4797" t="s">
        <v>215</v>
      </c>
      <c r="D4797" t="s">
        <v>226</v>
      </c>
      <c r="E4797" t="s">
        <v>216</v>
      </c>
      <c r="F4797" t="s">
        <v>1850</v>
      </c>
      <c r="G4797" t="s">
        <v>32</v>
      </c>
      <c r="H4797" s="10">
        <v>26</v>
      </c>
      <c r="I4797" t="s">
        <v>217</v>
      </c>
    </row>
    <row r="4798" spans="1:11" x14ac:dyDescent="0.2">
      <c r="A4798" t="s">
        <v>60</v>
      </c>
      <c r="B4798" t="s">
        <v>993</v>
      </c>
      <c r="C4798" t="s">
        <v>18</v>
      </c>
      <c r="D4798" t="s">
        <v>18</v>
      </c>
      <c r="F4798" t="s">
        <v>1848</v>
      </c>
      <c r="H4798" s="10">
        <v>5</v>
      </c>
    </row>
    <row r="4799" spans="1:11" x14ac:dyDescent="0.2">
      <c r="A4799" t="s">
        <v>60</v>
      </c>
      <c r="B4799" t="s">
        <v>993</v>
      </c>
      <c r="C4799" t="s">
        <v>17</v>
      </c>
      <c r="D4799" t="s">
        <v>17</v>
      </c>
      <c r="F4799" t="s">
        <v>1847</v>
      </c>
      <c r="H4799" s="10">
        <v>7.75</v>
      </c>
    </row>
    <row r="4800" spans="1:11" x14ac:dyDescent="0.2">
      <c r="A4800" t="s">
        <v>67</v>
      </c>
      <c r="B4800" t="s">
        <v>993</v>
      </c>
      <c r="C4800" t="s">
        <v>215</v>
      </c>
      <c r="D4800" t="s">
        <v>215</v>
      </c>
      <c r="E4800" t="s">
        <v>216</v>
      </c>
      <c r="F4800" t="s">
        <v>1850</v>
      </c>
      <c r="G4800" t="s">
        <v>32</v>
      </c>
      <c r="H4800" s="10">
        <v>30</v>
      </c>
      <c r="I4800" t="s">
        <v>217</v>
      </c>
    </row>
    <row r="4801" spans="1:9" x14ac:dyDescent="0.2">
      <c r="A4801" t="s">
        <v>67</v>
      </c>
      <c r="B4801" t="s">
        <v>993</v>
      </c>
      <c r="C4801" t="s">
        <v>18</v>
      </c>
      <c r="D4801" t="s">
        <v>18</v>
      </c>
      <c r="F4801" t="s">
        <v>1848</v>
      </c>
      <c r="H4801" s="10">
        <v>5</v>
      </c>
    </row>
    <row r="4802" spans="1:9" x14ac:dyDescent="0.2">
      <c r="A4802" t="s">
        <v>67</v>
      </c>
      <c r="B4802" t="s">
        <v>993</v>
      </c>
      <c r="C4802" t="s">
        <v>20</v>
      </c>
      <c r="D4802" t="s">
        <v>20</v>
      </c>
      <c r="F4802" t="s">
        <v>1848</v>
      </c>
      <c r="H4802" s="10">
        <v>3.75</v>
      </c>
    </row>
    <row r="4803" spans="1:9" x14ac:dyDescent="0.2">
      <c r="A4803" t="s">
        <v>68</v>
      </c>
      <c r="B4803" t="s">
        <v>993</v>
      </c>
      <c r="C4803" t="s">
        <v>20</v>
      </c>
      <c r="D4803" t="s">
        <v>20</v>
      </c>
      <c r="F4803" t="s">
        <v>1848</v>
      </c>
      <c r="H4803" s="10">
        <v>3.75</v>
      </c>
    </row>
    <row r="4804" spans="1:9" x14ac:dyDescent="0.2">
      <c r="A4804" t="s">
        <v>68</v>
      </c>
      <c r="B4804" t="s">
        <v>993</v>
      </c>
      <c r="C4804" t="s">
        <v>215</v>
      </c>
      <c r="D4804" t="s">
        <v>215</v>
      </c>
      <c r="E4804" t="s">
        <v>216</v>
      </c>
      <c r="F4804" t="s">
        <v>1850</v>
      </c>
      <c r="G4804" t="s">
        <v>32</v>
      </c>
      <c r="H4804" s="10">
        <v>30</v>
      </c>
      <c r="I4804" t="s">
        <v>217</v>
      </c>
    </row>
    <row r="4805" spans="1:9" x14ac:dyDescent="0.2">
      <c r="A4805" t="s">
        <v>68</v>
      </c>
      <c r="B4805" t="s">
        <v>993</v>
      </c>
      <c r="C4805" t="s">
        <v>18</v>
      </c>
      <c r="D4805" t="s">
        <v>18</v>
      </c>
      <c r="F4805" t="s">
        <v>1848</v>
      </c>
      <c r="H4805" s="10">
        <v>5</v>
      </c>
    </row>
    <row r="4806" spans="1:9" x14ac:dyDescent="0.2">
      <c r="A4806" t="s">
        <v>69</v>
      </c>
      <c r="B4806" t="s">
        <v>993</v>
      </c>
      <c r="C4806" t="s">
        <v>17</v>
      </c>
      <c r="D4806" t="s">
        <v>17</v>
      </c>
      <c r="F4806" t="s">
        <v>1847</v>
      </c>
      <c r="H4806" s="10">
        <v>7.75</v>
      </c>
    </row>
    <row r="4807" spans="1:9" x14ac:dyDescent="0.2">
      <c r="A4807" t="s">
        <v>69</v>
      </c>
      <c r="B4807" t="s">
        <v>993</v>
      </c>
      <c r="C4807" t="s">
        <v>215</v>
      </c>
      <c r="D4807" t="s">
        <v>215</v>
      </c>
      <c r="E4807" t="s">
        <v>216</v>
      </c>
      <c r="F4807" t="s">
        <v>1850</v>
      </c>
      <c r="G4807" t="s">
        <v>32</v>
      </c>
      <c r="H4807" s="10">
        <v>28</v>
      </c>
      <c r="I4807" t="s">
        <v>217</v>
      </c>
    </row>
    <row r="4808" spans="1:9" x14ac:dyDescent="0.2">
      <c r="A4808" t="s">
        <v>69</v>
      </c>
      <c r="B4808" t="s">
        <v>993</v>
      </c>
      <c r="C4808" t="s">
        <v>18</v>
      </c>
      <c r="D4808" t="s">
        <v>18</v>
      </c>
      <c r="F4808" t="s">
        <v>1848</v>
      </c>
      <c r="H4808" s="10">
        <v>3</v>
      </c>
    </row>
    <row r="4809" spans="1:9" x14ac:dyDescent="0.2">
      <c r="A4809" t="s">
        <v>70</v>
      </c>
      <c r="B4809" t="s">
        <v>993</v>
      </c>
      <c r="C4809" t="s">
        <v>215</v>
      </c>
      <c r="D4809" t="s">
        <v>215</v>
      </c>
      <c r="E4809" t="s">
        <v>216</v>
      </c>
      <c r="F4809" t="s">
        <v>1850</v>
      </c>
      <c r="G4809" t="s">
        <v>32</v>
      </c>
      <c r="H4809" s="10">
        <v>23.25</v>
      </c>
      <c r="I4809" t="s">
        <v>217</v>
      </c>
    </row>
    <row r="4810" spans="1:9" x14ac:dyDescent="0.2">
      <c r="A4810" t="s">
        <v>70</v>
      </c>
      <c r="B4810" t="s">
        <v>993</v>
      </c>
      <c r="C4810" t="s">
        <v>17</v>
      </c>
      <c r="D4810" t="s">
        <v>17</v>
      </c>
      <c r="F4810" t="s">
        <v>1847</v>
      </c>
      <c r="H4810" s="10">
        <v>15.5</v>
      </c>
    </row>
    <row r="4811" spans="1:9" x14ac:dyDescent="0.2">
      <c r="A4811" t="s">
        <v>70</v>
      </c>
      <c r="B4811" t="s">
        <v>993</v>
      </c>
      <c r="C4811" t="s">
        <v>18</v>
      </c>
      <c r="D4811" t="s">
        <v>18</v>
      </c>
      <c r="F4811" t="s">
        <v>1848</v>
      </c>
      <c r="H4811" s="10">
        <v>0</v>
      </c>
    </row>
    <row r="4812" spans="1:9" x14ac:dyDescent="0.2">
      <c r="A4812" t="s">
        <v>71</v>
      </c>
      <c r="B4812" t="s">
        <v>993</v>
      </c>
      <c r="C4812" t="s">
        <v>46</v>
      </c>
      <c r="D4812" t="s">
        <v>46</v>
      </c>
      <c r="F4812" t="s">
        <v>1848</v>
      </c>
      <c r="H4812" s="10">
        <v>7.75</v>
      </c>
    </row>
    <row r="4813" spans="1:9" x14ac:dyDescent="0.2">
      <c r="A4813" t="s">
        <v>71</v>
      </c>
      <c r="B4813" t="s">
        <v>993</v>
      </c>
      <c r="C4813" t="s">
        <v>17</v>
      </c>
      <c r="D4813" t="s">
        <v>17</v>
      </c>
      <c r="F4813" t="s">
        <v>1847</v>
      </c>
      <c r="H4813" s="10">
        <v>7.75</v>
      </c>
    </row>
    <row r="4814" spans="1:9" x14ac:dyDescent="0.2">
      <c r="A4814" t="s">
        <v>71</v>
      </c>
      <c r="B4814" t="s">
        <v>993</v>
      </c>
      <c r="C4814" t="s">
        <v>215</v>
      </c>
      <c r="D4814" t="s">
        <v>215</v>
      </c>
      <c r="E4814" t="s">
        <v>216</v>
      </c>
      <c r="F4814" t="s">
        <v>1850</v>
      </c>
      <c r="G4814" t="s">
        <v>32</v>
      </c>
      <c r="H4814" s="10">
        <v>20</v>
      </c>
      <c r="I4814" t="s">
        <v>217</v>
      </c>
    </row>
    <row r="4815" spans="1:9" x14ac:dyDescent="0.2">
      <c r="A4815" t="s">
        <v>71</v>
      </c>
      <c r="B4815" t="s">
        <v>993</v>
      </c>
      <c r="C4815" t="s">
        <v>20</v>
      </c>
      <c r="D4815" t="s">
        <v>20</v>
      </c>
      <c r="F4815" t="s">
        <v>1848</v>
      </c>
      <c r="H4815" s="10">
        <v>3.25</v>
      </c>
    </row>
    <row r="4816" spans="1:9" x14ac:dyDescent="0.2">
      <c r="A4816" t="s">
        <v>72</v>
      </c>
      <c r="B4816" t="s">
        <v>993</v>
      </c>
      <c r="C4816" t="s">
        <v>46</v>
      </c>
      <c r="D4816" t="s">
        <v>46</v>
      </c>
      <c r="F4816" t="s">
        <v>1848</v>
      </c>
      <c r="H4816" s="10">
        <v>7.75</v>
      </c>
    </row>
    <row r="4817" spans="1:9" x14ac:dyDescent="0.2">
      <c r="A4817" t="s">
        <v>72</v>
      </c>
      <c r="B4817" t="s">
        <v>993</v>
      </c>
      <c r="C4817" t="s">
        <v>215</v>
      </c>
      <c r="D4817" t="s">
        <v>215</v>
      </c>
      <c r="E4817" t="s">
        <v>216</v>
      </c>
      <c r="F4817" t="s">
        <v>1850</v>
      </c>
      <c r="G4817" t="s">
        <v>32</v>
      </c>
      <c r="H4817" s="10">
        <v>27</v>
      </c>
      <c r="I4817" t="s">
        <v>217</v>
      </c>
    </row>
    <row r="4818" spans="1:9" x14ac:dyDescent="0.2">
      <c r="A4818" t="s">
        <v>72</v>
      </c>
      <c r="B4818" t="s">
        <v>993</v>
      </c>
      <c r="C4818" t="s">
        <v>118</v>
      </c>
      <c r="D4818" t="s">
        <v>118</v>
      </c>
      <c r="E4818" t="s">
        <v>119</v>
      </c>
      <c r="F4818" t="s">
        <v>1852</v>
      </c>
      <c r="G4818" t="s">
        <v>23</v>
      </c>
      <c r="H4818" s="10">
        <v>4</v>
      </c>
      <c r="I4818" t="s">
        <v>120</v>
      </c>
    </row>
    <row r="4819" spans="1:9" x14ac:dyDescent="0.2">
      <c r="A4819" t="s">
        <v>74</v>
      </c>
      <c r="B4819" t="s">
        <v>993</v>
      </c>
      <c r="C4819" t="s">
        <v>17</v>
      </c>
      <c r="D4819" t="s">
        <v>17</v>
      </c>
      <c r="F4819" t="s">
        <v>1847</v>
      </c>
      <c r="H4819" s="10">
        <v>7.75</v>
      </c>
    </row>
    <row r="4820" spans="1:9" x14ac:dyDescent="0.2">
      <c r="A4820" t="s">
        <v>74</v>
      </c>
      <c r="B4820" t="s">
        <v>993</v>
      </c>
      <c r="C4820" t="s">
        <v>20</v>
      </c>
      <c r="D4820" t="s">
        <v>20</v>
      </c>
      <c r="F4820" t="s">
        <v>1848</v>
      </c>
      <c r="H4820" s="10">
        <v>4</v>
      </c>
    </row>
    <row r="4821" spans="1:9" x14ac:dyDescent="0.2">
      <c r="A4821" t="s">
        <v>74</v>
      </c>
      <c r="B4821" t="s">
        <v>993</v>
      </c>
      <c r="C4821" t="s">
        <v>215</v>
      </c>
      <c r="D4821" t="s">
        <v>215</v>
      </c>
      <c r="E4821" t="s">
        <v>216</v>
      </c>
      <c r="F4821" t="s">
        <v>1850</v>
      </c>
      <c r="G4821" t="s">
        <v>32</v>
      </c>
      <c r="H4821" s="10">
        <v>19.25</v>
      </c>
      <c r="I4821" t="s">
        <v>217</v>
      </c>
    </row>
    <row r="4822" spans="1:9" x14ac:dyDescent="0.2">
      <c r="A4822" t="s">
        <v>75</v>
      </c>
      <c r="B4822" t="s">
        <v>993</v>
      </c>
      <c r="C4822" t="s">
        <v>215</v>
      </c>
      <c r="D4822" t="s">
        <v>215</v>
      </c>
      <c r="E4822" t="s">
        <v>216</v>
      </c>
      <c r="F4822" t="s">
        <v>1850</v>
      </c>
      <c r="G4822" t="s">
        <v>32</v>
      </c>
      <c r="H4822" s="10">
        <v>22</v>
      </c>
      <c r="I4822" t="s">
        <v>217</v>
      </c>
    </row>
    <row r="4823" spans="1:9" x14ac:dyDescent="0.2">
      <c r="A4823" t="s">
        <v>75</v>
      </c>
      <c r="B4823" t="s">
        <v>993</v>
      </c>
      <c r="C4823" t="s">
        <v>46</v>
      </c>
      <c r="D4823" t="s">
        <v>46</v>
      </c>
      <c r="F4823" t="s">
        <v>1848</v>
      </c>
      <c r="H4823" s="10">
        <v>5</v>
      </c>
    </row>
    <row r="4824" spans="1:9" x14ac:dyDescent="0.2">
      <c r="A4824" t="s">
        <v>75</v>
      </c>
      <c r="B4824" t="s">
        <v>993</v>
      </c>
      <c r="C4824" t="s">
        <v>17</v>
      </c>
      <c r="D4824" t="s">
        <v>17</v>
      </c>
      <c r="F4824" t="s">
        <v>1847</v>
      </c>
      <c r="H4824" s="10">
        <v>7.75</v>
      </c>
    </row>
    <row r="4825" spans="1:9" x14ac:dyDescent="0.2">
      <c r="A4825" t="s">
        <v>75</v>
      </c>
      <c r="B4825" t="s">
        <v>993</v>
      </c>
      <c r="C4825" t="s">
        <v>20</v>
      </c>
      <c r="D4825" t="s">
        <v>20</v>
      </c>
      <c r="F4825" t="s">
        <v>1848</v>
      </c>
      <c r="H4825" s="10">
        <v>4</v>
      </c>
    </row>
    <row r="4826" spans="1:9" x14ac:dyDescent="0.2">
      <c r="A4826" t="s">
        <v>76</v>
      </c>
      <c r="B4826" t="s">
        <v>993</v>
      </c>
      <c r="C4826" t="s">
        <v>20</v>
      </c>
      <c r="D4826" t="s">
        <v>20</v>
      </c>
      <c r="F4826" t="s">
        <v>1848</v>
      </c>
      <c r="H4826" s="10">
        <v>2</v>
      </c>
    </row>
    <row r="4827" spans="1:9" x14ac:dyDescent="0.2">
      <c r="A4827" t="s">
        <v>76</v>
      </c>
      <c r="B4827" t="s">
        <v>993</v>
      </c>
      <c r="C4827" t="s">
        <v>46</v>
      </c>
      <c r="D4827" t="s">
        <v>46</v>
      </c>
      <c r="F4827" t="s">
        <v>1848</v>
      </c>
      <c r="H4827" s="10">
        <v>5</v>
      </c>
    </row>
    <row r="4828" spans="1:9" x14ac:dyDescent="0.2">
      <c r="A4828" t="s">
        <v>76</v>
      </c>
      <c r="B4828" t="s">
        <v>993</v>
      </c>
      <c r="C4828" t="s">
        <v>215</v>
      </c>
      <c r="D4828" t="s">
        <v>215</v>
      </c>
      <c r="E4828" t="s">
        <v>216</v>
      </c>
      <c r="F4828" t="s">
        <v>1850</v>
      </c>
      <c r="G4828" t="s">
        <v>32</v>
      </c>
      <c r="H4828" s="10">
        <v>31.75</v>
      </c>
      <c r="I4828" t="s">
        <v>217</v>
      </c>
    </row>
    <row r="4829" spans="1:9" x14ac:dyDescent="0.2">
      <c r="A4829" t="s">
        <v>77</v>
      </c>
      <c r="B4829" t="s">
        <v>993</v>
      </c>
      <c r="C4829" t="s">
        <v>17</v>
      </c>
      <c r="D4829" t="s">
        <v>17</v>
      </c>
      <c r="F4829" t="s">
        <v>1847</v>
      </c>
      <c r="H4829" s="10">
        <v>9.5</v>
      </c>
    </row>
    <row r="4830" spans="1:9" x14ac:dyDescent="0.2">
      <c r="A4830" t="s">
        <v>77</v>
      </c>
      <c r="B4830" t="s">
        <v>993</v>
      </c>
      <c r="C4830" t="s">
        <v>46</v>
      </c>
      <c r="D4830" t="s">
        <v>46</v>
      </c>
      <c r="F4830" t="s">
        <v>1848</v>
      </c>
      <c r="H4830" s="10">
        <v>7.75</v>
      </c>
    </row>
    <row r="4831" spans="1:9" x14ac:dyDescent="0.2">
      <c r="A4831" t="s">
        <v>77</v>
      </c>
      <c r="B4831" t="s">
        <v>993</v>
      </c>
      <c r="C4831" t="s">
        <v>215</v>
      </c>
      <c r="D4831" t="s">
        <v>215</v>
      </c>
      <c r="E4831" t="s">
        <v>216</v>
      </c>
      <c r="F4831" t="s">
        <v>1850</v>
      </c>
      <c r="G4831" t="s">
        <v>32</v>
      </c>
      <c r="H4831" s="10">
        <v>21.5</v>
      </c>
      <c r="I4831" t="s">
        <v>217</v>
      </c>
    </row>
    <row r="4832" spans="1:9" x14ac:dyDescent="0.2">
      <c r="A4832" t="s">
        <v>77</v>
      </c>
      <c r="B4832" t="s">
        <v>993</v>
      </c>
      <c r="C4832" t="s">
        <v>20</v>
      </c>
      <c r="D4832" t="s">
        <v>20</v>
      </c>
      <c r="F4832" t="s">
        <v>1848</v>
      </c>
      <c r="H4832" s="10">
        <v>2</v>
      </c>
    </row>
    <row r="4833" spans="1:9" x14ac:dyDescent="0.2">
      <c r="A4833" t="s">
        <v>78</v>
      </c>
      <c r="B4833" t="s">
        <v>993</v>
      </c>
      <c r="C4833" t="s">
        <v>118</v>
      </c>
      <c r="D4833" t="s">
        <v>118</v>
      </c>
      <c r="E4833" t="s">
        <v>119</v>
      </c>
      <c r="F4833" t="s">
        <v>1852</v>
      </c>
      <c r="G4833" t="s">
        <v>23</v>
      </c>
      <c r="H4833" s="10">
        <v>5</v>
      </c>
      <c r="I4833" t="s">
        <v>120</v>
      </c>
    </row>
    <row r="4834" spans="1:9" x14ac:dyDescent="0.2">
      <c r="A4834" t="s">
        <v>78</v>
      </c>
      <c r="B4834" t="s">
        <v>993</v>
      </c>
      <c r="C4834" t="s">
        <v>20</v>
      </c>
      <c r="D4834" t="s">
        <v>20</v>
      </c>
      <c r="F4834" t="s">
        <v>1848</v>
      </c>
      <c r="H4834" s="10">
        <v>4</v>
      </c>
    </row>
    <row r="4835" spans="1:9" x14ac:dyDescent="0.2">
      <c r="A4835" t="s">
        <v>78</v>
      </c>
      <c r="B4835" t="s">
        <v>993</v>
      </c>
      <c r="C4835" t="s">
        <v>17</v>
      </c>
      <c r="D4835" t="s">
        <v>17</v>
      </c>
      <c r="F4835" t="s">
        <v>1847</v>
      </c>
      <c r="H4835" s="10">
        <v>4</v>
      </c>
    </row>
    <row r="4836" spans="1:9" x14ac:dyDescent="0.2">
      <c r="A4836" t="s">
        <v>78</v>
      </c>
      <c r="B4836" t="s">
        <v>993</v>
      </c>
      <c r="C4836" t="s">
        <v>46</v>
      </c>
      <c r="D4836" t="s">
        <v>46</v>
      </c>
      <c r="F4836" t="s">
        <v>1848</v>
      </c>
      <c r="H4836" s="10">
        <v>7.75</v>
      </c>
    </row>
    <row r="4837" spans="1:9" x14ac:dyDescent="0.2">
      <c r="A4837" t="s">
        <v>78</v>
      </c>
      <c r="B4837" t="s">
        <v>993</v>
      </c>
      <c r="C4837" t="s">
        <v>215</v>
      </c>
      <c r="D4837" t="s">
        <v>215</v>
      </c>
      <c r="E4837" t="s">
        <v>216</v>
      </c>
      <c r="F4837" t="s">
        <v>1850</v>
      </c>
      <c r="G4837" t="s">
        <v>32</v>
      </c>
      <c r="H4837" s="10">
        <v>18</v>
      </c>
      <c r="I4837" t="s">
        <v>217</v>
      </c>
    </row>
    <row r="4838" spans="1:9" x14ac:dyDescent="0.2">
      <c r="A4838" t="s">
        <v>80</v>
      </c>
      <c r="B4838" t="s">
        <v>993</v>
      </c>
      <c r="C4838" t="s">
        <v>46</v>
      </c>
      <c r="D4838" t="s">
        <v>46</v>
      </c>
      <c r="F4838" t="s">
        <v>1848</v>
      </c>
      <c r="H4838" s="10">
        <v>17.5</v>
      </c>
    </row>
    <row r="4839" spans="1:9" x14ac:dyDescent="0.2">
      <c r="A4839" t="s">
        <v>80</v>
      </c>
      <c r="B4839" t="s">
        <v>993</v>
      </c>
      <c r="C4839" t="s">
        <v>20</v>
      </c>
      <c r="D4839" t="s">
        <v>20</v>
      </c>
      <c r="F4839" t="s">
        <v>1848</v>
      </c>
      <c r="H4839" s="10">
        <v>3</v>
      </c>
    </row>
    <row r="4840" spans="1:9" x14ac:dyDescent="0.2">
      <c r="A4840" t="s">
        <v>80</v>
      </c>
      <c r="B4840" t="s">
        <v>993</v>
      </c>
      <c r="C4840" t="s">
        <v>215</v>
      </c>
      <c r="D4840" t="s">
        <v>215</v>
      </c>
      <c r="E4840" t="s">
        <v>216</v>
      </c>
      <c r="F4840" t="s">
        <v>1850</v>
      </c>
      <c r="G4840" t="s">
        <v>32</v>
      </c>
      <c r="H4840" s="10">
        <v>15.25</v>
      </c>
      <c r="I4840" t="s">
        <v>217</v>
      </c>
    </row>
    <row r="4841" spans="1:9" x14ac:dyDescent="0.2">
      <c r="A4841" t="s">
        <v>80</v>
      </c>
      <c r="B4841" t="s">
        <v>993</v>
      </c>
      <c r="C4841" t="s">
        <v>18</v>
      </c>
      <c r="D4841" t="s">
        <v>18</v>
      </c>
      <c r="F4841" t="s">
        <v>1848</v>
      </c>
      <c r="H4841" s="10">
        <v>3</v>
      </c>
    </row>
    <row r="4842" spans="1:9" x14ac:dyDescent="0.2">
      <c r="A4842" t="s">
        <v>81</v>
      </c>
      <c r="B4842" t="s">
        <v>993</v>
      </c>
      <c r="C4842" t="s">
        <v>17</v>
      </c>
      <c r="D4842" t="s">
        <v>17</v>
      </c>
      <c r="F4842" t="s">
        <v>1847</v>
      </c>
      <c r="H4842" s="10">
        <v>7.75</v>
      </c>
    </row>
    <row r="4843" spans="1:9" x14ac:dyDescent="0.2">
      <c r="A4843" t="s">
        <v>81</v>
      </c>
      <c r="B4843" t="s">
        <v>993</v>
      </c>
      <c r="C4843" t="s">
        <v>18</v>
      </c>
      <c r="D4843" t="s">
        <v>18</v>
      </c>
      <c r="F4843" t="s">
        <v>1848</v>
      </c>
      <c r="H4843" s="10">
        <v>2</v>
      </c>
    </row>
    <row r="4844" spans="1:9" x14ac:dyDescent="0.2">
      <c r="A4844" t="s">
        <v>81</v>
      </c>
      <c r="B4844" t="s">
        <v>993</v>
      </c>
      <c r="C4844" t="s">
        <v>215</v>
      </c>
      <c r="D4844" t="s">
        <v>215</v>
      </c>
      <c r="E4844" t="s">
        <v>216</v>
      </c>
      <c r="F4844" t="s">
        <v>1850</v>
      </c>
      <c r="G4844" t="s">
        <v>32</v>
      </c>
      <c r="H4844" s="10">
        <v>25</v>
      </c>
      <c r="I4844" t="s">
        <v>217</v>
      </c>
    </row>
    <row r="4845" spans="1:9" x14ac:dyDescent="0.2">
      <c r="A4845" t="s">
        <v>81</v>
      </c>
      <c r="B4845" t="s">
        <v>993</v>
      </c>
      <c r="C4845" t="s">
        <v>46</v>
      </c>
      <c r="D4845" t="s">
        <v>46</v>
      </c>
      <c r="F4845" t="s">
        <v>1848</v>
      </c>
      <c r="H4845" s="10">
        <v>7.75</v>
      </c>
    </row>
    <row r="4846" spans="1:9" x14ac:dyDescent="0.2">
      <c r="A4846" t="s">
        <v>82</v>
      </c>
      <c r="B4846" t="s">
        <v>993</v>
      </c>
      <c r="C4846" t="s">
        <v>46</v>
      </c>
      <c r="D4846" t="s">
        <v>46</v>
      </c>
      <c r="F4846" t="s">
        <v>1848</v>
      </c>
      <c r="H4846" s="10">
        <v>7.75</v>
      </c>
    </row>
    <row r="4847" spans="1:9" x14ac:dyDescent="0.2">
      <c r="A4847" t="s">
        <v>82</v>
      </c>
      <c r="B4847" t="s">
        <v>993</v>
      </c>
      <c r="C4847" t="s">
        <v>79</v>
      </c>
      <c r="D4847" t="s">
        <v>79</v>
      </c>
      <c r="F4847" t="s">
        <v>1848</v>
      </c>
      <c r="H4847" s="10">
        <v>7.75</v>
      </c>
    </row>
    <row r="4848" spans="1:9" x14ac:dyDescent="0.2">
      <c r="A4848" t="s">
        <v>82</v>
      </c>
      <c r="B4848" t="s">
        <v>993</v>
      </c>
      <c r="C4848" t="s">
        <v>20</v>
      </c>
      <c r="D4848" t="s">
        <v>20</v>
      </c>
      <c r="F4848" t="s">
        <v>1848</v>
      </c>
      <c r="H4848" s="10">
        <v>3</v>
      </c>
    </row>
    <row r="4849" spans="1:9" x14ac:dyDescent="0.2">
      <c r="A4849" t="s">
        <v>82</v>
      </c>
      <c r="B4849" t="s">
        <v>993</v>
      </c>
      <c r="C4849" t="s">
        <v>18</v>
      </c>
      <c r="D4849" t="s">
        <v>18</v>
      </c>
      <c r="F4849" t="s">
        <v>1848</v>
      </c>
      <c r="H4849" s="10">
        <v>3</v>
      </c>
    </row>
    <row r="4850" spans="1:9" x14ac:dyDescent="0.2">
      <c r="A4850" t="s">
        <v>82</v>
      </c>
      <c r="B4850" t="s">
        <v>993</v>
      </c>
      <c r="C4850" t="s">
        <v>215</v>
      </c>
      <c r="D4850" t="s">
        <v>215</v>
      </c>
      <c r="E4850" t="s">
        <v>216</v>
      </c>
      <c r="F4850" t="s">
        <v>1850</v>
      </c>
      <c r="G4850" t="s">
        <v>32</v>
      </c>
      <c r="H4850" s="10">
        <v>14.25</v>
      </c>
      <c r="I4850" t="s">
        <v>217</v>
      </c>
    </row>
    <row r="4851" spans="1:9" x14ac:dyDescent="0.2">
      <c r="A4851" t="s">
        <v>82</v>
      </c>
      <c r="B4851" t="s">
        <v>993</v>
      </c>
      <c r="C4851" t="s">
        <v>118</v>
      </c>
      <c r="D4851" t="s">
        <v>118</v>
      </c>
      <c r="E4851" t="s">
        <v>119</v>
      </c>
      <c r="F4851" t="s">
        <v>1852</v>
      </c>
      <c r="G4851" t="s">
        <v>23</v>
      </c>
      <c r="H4851" s="10">
        <v>3</v>
      </c>
      <c r="I4851" t="s">
        <v>120</v>
      </c>
    </row>
    <row r="4852" spans="1:9" x14ac:dyDescent="0.2">
      <c r="A4852" t="s">
        <v>83</v>
      </c>
      <c r="B4852" t="s">
        <v>993</v>
      </c>
      <c r="C4852" t="s">
        <v>79</v>
      </c>
      <c r="D4852" t="s">
        <v>79</v>
      </c>
      <c r="F4852" t="s">
        <v>1848</v>
      </c>
      <c r="H4852" s="10">
        <v>7.75</v>
      </c>
    </row>
    <row r="4853" spans="1:9" x14ac:dyDescent="0.2">
      <c r="A4853" t="s">
        <v>83</v>
      </c>
      <c r="B4853" t="s">
        <v>993</v>
      </c>
      <c r="C4853" t="s">
        <v>17</v>
      </c>
      <c r="D4853" t="s">
        <v>17</v>
      </c>
      <c r="F4853" t="s">
        <v>1847</v>
      </c>
      <c r="H4853" s="10">
        <v>7.75</v>
      </c>
    </row>
    <row r="4854" spans="1:9" x14ac:dyDescent="0.2">
      <c r="A4854" t="s">
        <v>83</v>
      </c>
      <c r="B4854" t="s">
        <v>993</v>
      </c>
      <c r="C4854" t="s">
        <v>215</v>
      </c>
      <c r="D4854" t="s">
        <v>215</v>
      </c>
      <c r="E4854" t="s">
        <v>216</v>
      </c>
      <c r="F4854" t="s">
        <v>1850</v>
      </c>
      <c r="G4854" t="s">
        <v>32</v>
      </c>
      <c r="H4854" s="10">
        <v>26</v>
      </c>
      <c r="I4854" t="s">
        <v>217</v>
      </c>
    </row>
    <row r="4855" spans="1:9" x14ac:dyDescent="0.2">
      <c r="A4855" t="s">
        <v>84</v>
      </c>
      <c r="B4855" t="s">
        <v>993</v>
      </c>
      <c r="C4855" t="s">
        <v>215</v>
      </c>
      <c r="D4855" t="s">
        <v>215</v>
      </c>
      <c r="E4855" t="s">
        <v>216</v>
      </c>
      <c r="F4855" t="s">
        <v>1850</v>
      </c>
      <c r="G4855" t="s">
        <v>32</v>
      </c>
      <c r="H4855" s="10">
        <v>2</v>
      </c>
      <c r="I4855" t="s">
        <v>217</v>
      </c>
    </row>
    <row r="4856" spans="1:9" x14ac:dyDescent="0.2">
      <c r="A4856" t="s">
        <v>84</v>
      </c>
      <c r="B4856" t="s">
        <v>993</v>
      </c>
      <c r="C4856" t="s">
        <v>20</v>
      </c>
      <c r="D4856" t="s">
        <v>20</v>
      </c>
      <c r="F4856" t="s">
        <v>1848</v>
      </c>
      <c r="H4856" s="10">
        <v>26</v>
      </c>
    </row>
    <row r="4857" spans="1:9" x14ac:dyDescent="0.2">
      <c r="A4857" t="s">
        <v>84</v>
      </c>
      <c r="B4857" t="s">
        <v>993</v>
      </c>
      <c r="C4857" t="s">
        <v>18</v>
      </c>
      <c r="D4857" t="s">
        <v>18</v>
      </c>
      <c r="F4857" t="s">
        <v>1848</v>
      </c>
      <c r="H4857" s="10">
        <v>3</v>
      </c>
    </row>
    <row r="4858" spans="1:9" x14ac:dyDescent="0.2">
      <c r="A4858" t="s">
        <v>85</v>
      </c>
      <c r="B4858" t="s">
        <v>993</v>
      </c>
      <c r="C4858" t="s">
        <v>17</v>
      </c>
      <c r="D4858" t="s">
        <v>17</v>
      </c>
      <c r="F4858" t="s">
        <v>1847</v>
      </c>
      <c r="H4858" s="10">
        <v>38.75</v>
      </c>
    </row>
    <row r="4859" spans="1:9" x14ac:dyDescent="0.2">
      <c r="A4859" t="s">
        <v>86</v>
      </c>
      <c r="B4859" t="s">
        <v>993</v>
      </c>
      <c r="C4859" t="s">
        <v>17</v>
      </c>
      <c r="D4859" t="s">
        <v>17</v>
      </c>
      <c r="F4859" t="s">
        <v>1847</v>
      </c>
      <c r="H4859" s="10">
        <v>38.75</v>
      </c>
    </row>
    <row r="4860" spans="1:9" x14ac:dyDescent="0.2">
      <c r="A4860" t="s">
        <v>87</v>
      </c>
      <c r="B4860" t="s">
        <v>993</v>
      </c>
      <c r="C4860" t="s">
        <v>17</v>
      </c>
      <c r="D4860" t="s">
        <v>17</v>
      </c>
      <c r="F4860" t="s">
        <v>1847</v>
      </c>
      <c r="H4860" s="10">
        <v>23.25</v>
      </c>
    </row>
    <row r="4861" spans="1:9" x14ac:dyDescent="0.2">
      <c r="A4861" t="s">
        <v>87</v>
      </c>
      <c r="B4861" t="s">
        <v>993</v>
      </c>
      <c r="C4861" t="s">
        <v>18</v>
      </c>
      <c r="D4861" t="s">
        <v>18</v>
      </c>
      <c r="F4861" t="s">
        <v>1848</v>
      </c>
      <c r="H4861" s="10">
        <v>5</v>
      </c>
    </row>
    <row r="4862" spans="1:9" x14ac:dyDescent="0.2">
      <c r="A4862" t="s">
        <v>87</v>
      </c>
      <c r="B4862" t="s">
        <v>993</v>
      </c>
      <c r="C4862" t="s">
        <v>215</v>
      </c>
      <c r="D4862" t="s">
        <v>215</v>
      </c>
      <c r="E4862" t="s">
        <v>216</v>
      </c>
      <c r="F4862" t="s">
        <v>1850</v>
      </c>
      <c r="G4862" t="s">
        <v>32</v>
      </c>
      <c r="H4862" s="10">
        <v>10.5</v>
      </c>
      <c r="I4862" t="s">
        <v>217</v>
      </c>
    </row>
    <row r="4863" spans="1:9" x14ac:dyDescent="0.2">
      <c r="A4863" t="s">
        <v>88</v>
      </c>
      <c r="B4863" t="s">
        <v>993</v>
      </c>
      <c r="C4863" t="s">
        <v>215</v>
      </c>
      <c r="D4863" t="s">
        <v>215</v>
      </c>
      <c r="E4863" t="s">
        <v>216</v>
      </c>
      <c r="F4863" t="s">
        <v>1850</v>
      </c>
      <c r="G4863" t="s">
        <v>32</v>
      </c>
      <c r="H4863" s="10">
        <v>34.75</v>
      </c>
      <c r="I4863" t="s">
        <v>217</v>
      </c>
    </row>
    <row r="4864" spans="1:9" x14ac:dyDescent="0.2">
      <c r="A4864" t="s">
        <v>88</v>
      </c>
      <c r="B4864" t="s">
        <v>993</v>
      </c>
      <c r="C4864" t="s">
        <v>18</v>
      </c>
      <c r="D4864" t="s">
        <v>18</v>
      </c>
      <c r="F4864" t="s">
        <v>1848</v>
      </c>
      <c r="H4864" s="10">
        <v>2</v>
      </c>
    </row>
    <row r="4865" spans="1:9" x14ac:dyDescent="0.2">
      <c r="A4865" t="s">
        <v>88</v>
      </c>
      <c r="B4865" t="s">
        <v>993</v>
      </c>
      <c r="C4865" t="s">
        <v>20</v>
      </c>
      <c r="D4865" t="s">
        <v>20</v>
      </c>
      <c r="F4865" t="s">
        <v>1848</v>
      </c>
      <c r="H4865" s="10">
        <v>2</v>
      </c>
    </row>
    <row r="4866" spans="1:9" x14ac:dyDescent="0.2">
      <c r="A4866" t="s">
        <v>89</v>
      </c>
      <c r="B4866" t="s">
        <v>993</v>
      </c>
      <c r="C4866" t="s">
        <v>17</v>
      </c>
      <c r="D4866" t="s">
        <v>17</v>
      </c>
      <c r="F4866" t="s">
        <v>1847</v>
      </c>
      <c r="H4866" s="10">
        <v>7.75</v>
      </c>
    </row>
    <row r="4867" spans="1:9" x14ac:dyDescent="0.2">
      <c r="A4867" t="s">
        <v>89</v>
      </c>
      <c r="B4867" t="s">
        <v>993</v>
      </c>
      <c r="C4867" t="s">
        <v>215</v>
      </c>
      <c r="D4867" t="s">
        <v>215</v>
      </c>
      <c r="E4867" t="s">
        <v>216</v>
      </c>
      <c r="F4867" t="s">
        <v>1850</v>
      </c>
      <c r="G4867" t="s">
        <v>32</v>
      </c>
      <c r="H4867" s="10">
        <v>33</v>
      </c>
      <c r="I4867" t="s">
        <v>217</v>
      </c>
    </row>
    <row r="4868" spans="1:9" x14ac:dyDescent="0.2">
      <c r="A4868" t="s">
        <v>90</v>
      </c>
      <c r="B4868" t="s">
        <v>993</v>
      </c>
      <c r="C4868" t="s">
        <v>215</v>
      </c>
      <c r="D4868" t="s">
        <v>215</v>
      </c>
      <c r="E4868" t="s">
        <v>216</v>
      </c>
      <c r="F4868" t="s">
        <v>1850</v>
      </c>
      <c r="G4868" t="s">
        <v>32</v>
      </c>
      <c r="H4868" s="10">
        <v>35</v>
      </c>
      <c r="I4868" t="s">
        <v>217</v>
      </c>
    </row>
    <row r="4869" spans="1:9" x14ac:dyDescent="0.2">
      <c r="A4869" t="s">
        <v>90</v>
      </c>
      <c r="B4869" t="s">
        <v>993</v>
      </c>
      <c r="C4869" t="s">
        <v>20</v>
      </c>
      <c r="D4869" t="s">
        <v>20</v>
      </c>
      <c r="F4869" t="s">
        <v>1848</v>
      </c>
      <c r="H4869" s="10">
        <v>4</v>
      </c>
    </row>
    <row r="4870" spans="1:9" x14ac:dyDescent="0.2">
      <c r="A4870" t="s">
        <v>91</v>
      </c>
      <c r="B4870" t="s">
        <v>993</v>
      </c>
      <c r="C4870" t="s">
        <v>20</v>
      </c>
      <c r="D4870" t="s">
        <v>20</v>
      </c>
      <c r="F4870" t="s">
        <v>1848</v>
      </c>
      <c r="H4870" s="10">
        <v>4</v>
      </c>
    </row>
    <row r="4871" spans="1:9" x14ac:dyDescent="0.2">
      <c r="A4871" t="s">
        <v>91</v>
      </c>
      <c r="B4871" t="s">
        <v>993</v>
      </c>
      <c r="C4871" t="s">
        <v>17</v>
      </c>
      <c r="D4871" t="s">
        <v>17</v>
      </c>
      <c r="F4871" t="s">
        <v>1847</v>
      </c>
      <c r="H4871" s="10">
        <v>15.5</v>
      </c>
    </row>
    <row r="4872" spans="1:9" x14ac:dyDescent="0.2">
      <c r="A4872" t="s">
        <v>91</v>
      </c>
      <c r="B4872" t="s">
        <v>993</v>
      </c>
      <c r="C4872" t="s">
        <v>215</v>
      </c>
      <c r="D4872" t="s">
        <v>215</v>
      </c>
      <c r="E4872" t="s">
        <v>216</v>
      </c>
      <c r="F4872" t="s">
        <v>1850</v>
      </c>
      <c r="G4872" t="s">
        <v>32</v>
      </c>
      <c r="H4872" s="10">
        <v>19.25</v>
      </c>
      <c r="I4872" t="s">
        <v>217</v>
      </c>
    </row>
    <row r="4873" spans="1:9" x14ac:dyDescent="0.2">
      <c r="A4873" t="s">
        <v>93</v>
      </c>
      <c r="B4873" t="s">
        <v>993</v>
      </c>
      <c r="C4873" t="s">
        <v>215</v>
      </c>
      <c r="D4873" t="s">
        <v>215</v>
      </c>
      <c r="E4873" t="s">
        <v>216</v>
      </c>
      <c r="F4873" t="s">
        <v>1850</v>
      </c>
      <c r="G4873" t="s">
        <v>32</v>
      </c>
      <c r="H4873" s="10">
        <v>29.75</v>
      </c>
      <c r="I4873" t="s">
        <v>217</v>
      </c>
    </row>
    <row r="4874" spans="1:9" x14ac:dyDescent="0.2">
      <c r="A4874" t="s">
        <v>93</v>
      </c>
      <c r="B4874" t="s">
        <v>993</v>
      </c>
      <c r="C4874" t="s">
        <v>17</v>
      </c>
      <c r="D4874" t="s">
        <v>17</v>
      </c>
      <c r="F4874" t="s">
        <v>1847</v>
      </c>
      <c r="H4874" s="10">
        <v>4</v>
      </c>
    </row>
    <row r="4875" spans="1:9" x14ac:dyDescent="0.2">
      <c r="A4875" t="s">
        <v>93</v>
      </c>
      <c r="B4875" t="s">
        <v>993</v>
      </c>
      <c r="C4875" t="s">
        <v>20</v>
      </c>
      <c r="D4875" t="s">
        <v>20</v>
      </c>
      <c r="F4875" t="s">
        <v>1848</v>
      </c>
      <c r="H4875" s="10">
        <v>5</v>
      </c>
    </row>
    <row r="4876" spans="1:9" x14ac:dyDescent="0.2">
      <c r="A4876" t="s">
        <v>94</v>
      </c>
      <c r="B4876" t="s">
        <v>993</v>
      </c>
      <c r="C4876" t="s">
        <v>20</v>
      </c>
      <c r="D4876" t="s">
        <v>20</v>
      </c>
      <c r="F4876" t="s">
        <v>1848</v>
      </c>
      <c r="H4876" s="10">
        <v>7</v>
      </c>
    </row>
    <row r="4877" spans="1:9" x14ac:dyDescent="0.2">
      <c r="A4877" t="s">
        <v>94</v>
      </c>
      <c r="B4877" t="s">
        <v>993</v>
      </c>
      <c r="C4877" t="s">
        <v>122</v>
      </c>
      <c r="D4877" t="s">
        <v>122</v>
      </c>
      <c r="E4877" t="s">
        <v>27</v>
      </c>
      <c r="F4877" t="s">
        <v>27</v>
      </c>
      <c r="G4877" t="s">
        <v>23</v>
      </c>
      <c r="H4877" s="10">
        <v>15</v>
      </c>
      <c r="I4877" t="s">
        <v>24</v>
      </c>
    </row>
    <row r="4878" spans="1:9" x14ac:dyDescent="0.2">
      <c r="A4878" t="s">
        <v>94</v>
      </c>
      <c r="B4878" t="s">
        <v>993</v>
      </c>
      <c r="C4878" t="s">
        <v>46</v>
      </c>
      <c r="D4878" t="s">
        <v>46</v>
      </c>
      <c r="F4878" t="s">
        <v>1848</v>
      </c>
      <c r="H4878" s="10">
        <v>7.75</v>
      </c>
    </row>
    <row r="4879" spans="1:9" x14ac:dyDescent="0.2">
      <c r="A4879" t="s">
        <v>94</v>
      </c>
      <c r="B4879" t="s">
        <v>993</v>
      </c>
      <c r="C4879" t="s">
        <v>215</v>
      </c>
      <c r="D4879" t="s">
        <v>215</v>
      </c>
      <c r="E4879" t="s">
        <v>216</v>
      </c>
      <c r="F4879" t="s">
        <v>1850</v>
      </c>
      <c r="G4879" t="s">
        <v>32</v>
      </c>
      <c r="H4879" s="10">
        <v>9</v>
      </c>
      <c r="I4879" t="s">
        <v>217</v>
      </c>
    </row>
    <row r="4880" spans="1:9" x14ac:dyDescent="0.2">
      <c r="A4880" t="s">
        <v>95</v>
      </c>
      <c r="B4880" t="s">
        <v>993</v>
      </c>
      <c r="C4880" t="s">
        <v>18</v>
      </c>
      <c r="D4880" t="s">
        <v>18</v>
      </c>
      <c r="F4880" t="s">
        <v>1848</v>
      </c>
      <c r="H4880" s="10">
        <v>3</v>
      </c>
    </row>
    <row r="4881" spans="1:9" x14ac:dyDescent="0.2">
      <c r="A4881" t="s">
        <v>95</v>
      </c>
      <c r="B4881" t="s">
        <v>993</v>
      </c>
      <c r="C4881" t="s">
        <v>215</v>
      </c>
      <c r="D4881" t="s">
        <v>215</v>
      </c>
      <c r="E4881" t="s">
        <v>216</v>
      </c>
      <c r="F4881" t="s">
        <v>1850</v>
      </c>
      <c r="G4881" t="s">
        <v>32</v>
      </c>
      <c r="H4881" s="10">
        <v>33</v>
      </c>
      <c r="I4881" t="s">
        <v>217</v>
      </c>
    </row>
    <row r="4882" spans="1:9" x14ac:dyDescent="0.2">
      <c r="A4882" t="s">
        <v>95</v>
      </c>
      <c r="B4882" t="s">
        <v>993</v>
      </c>
      <c r="C4882" t="s">
        <v>122</v>
      </c>
      <c r="D4882" t="s">
        <v>122</v>
      </c>
      <c r="E4882" t="s">
        <v>27</v>
      </c>
      <c r="F4882" t="s">
        <v>27</v>
      </c>
      <c r="G4882" t="s">
        <v>23</v>
      </c>
      <c r="H4882" s="10">
        <v>5</v>
      </c>
      <c r="I4882" t="s">
        <v>24</v>
      </c>
    </row>
    <row r="4883" spans="1:9" x14ac:dyDescent="0.2">
      <c r="A4883" t="s">
        <v>96</v>
      </c>
      <c r="B4883" t="s">
        <v>993</v>
      </c>
      <c r="C4883" t="s">
        <v>46</v>
      </c>
      <c r="D4883" t="s">
        <v>46</v>
      </c>
      <c r="F4883" t="s">
        <v>1848</v>
      </c>
      <c r="H4883" s="10">
        <v>7.75</v>
      </c>
    </row>
    <row r="4884" spans="1:9" x14ac:dyDescent="0.2">
      <c r="A4884" t="s">
        <v>96</v>
      </c>
      <c r="B4884" t="s">
        <v>993</v>
      </c>
      <c r="C4884" t="s">
        <v>18</v>
      </c>
      <c r="D4884" t="s">
        <v>557</v>
      </c>
      <c r="F4884" t="s">
        <v>1848</v>
      </c>
      <c r="H4884" s="10">
        <v>5</v>
      </c>
    </row>
    <row r="4885" spans="1:9" x14ac:dyDescent="0.2">
      <c r="A4885" t="s">
        <v>96</v>
      </c>
      <c r="B4885" t="s">
        <v>993</v>
      </c>
      <c r="C4885" t="s">
        <v>18</v>
      </c>
      <c r="D4885" t="s">
        <v>18</v>
      </c>
      <c r="F4885" t="s">
        <v>1848</v>
      </c>
      <c r="H4885" s="10">
        <v>5</v>
      </c>
    </row>
    <row r="4886" spans="1:9" x14ac:dyDescent="0.2">
      <c r="A4886" t="s">
        <v>96</v>
      </c>
      <c r="B4886" t="s">
        <v>993</v>
      </c>
      <c r="C4886" t="s">
        <v>215</v>
      </c>
      <c r="D4886" t="s">
        <v>215</v>
      </c>
      <c r="E4886" t="s">
        <v>216</v>
      </c>
      <c r="F4886" t="s">
        <v>1850</v>
      </c>
      <c r="G4886" t="s">
        <v>32</v>
      </c>
      <c r="H4886" s="10">
        <v>21</v>
      </c>
      <c r="I4886" t="s">
        <v>217</v>
      </c>
    </row>
    <row r="4887" spans="1:9" x14ac:dyDescent="0.2">
      <c r="A4887" t="s">
        <v>97</v>
      </c>
      <c r="B4887" t="s">
        <v>993</v>
      </c>
      <c r="C4887" t="s">
        <v>215</v>
      </c>
      <c r="D4887" t="s">
        <v>215</v>
      </c>
      <c r="E4887" t="s">
        <v>216</v>
      </c>
      <c r="F4887" t="s">
        <v>1850</v>
      </c>
      <c r="G4887" t="s">
        <v>32</v>
      </c>
      <c r="H4887" s="10">
        <v>35.75</v>
      </c>
      <c r="I4887" t="s">
        <v>217</v>
      </c>
    </row>
    <row r="4888" spans="1:9" x14ac:dyDescent="0.2">
      <c r="A4888" t="s">
        <v>97</v>
      </c>
      <c r="B4888" t="s">
        <v>993</v>
      </c>
      <c r="C4888" t="s">
        <v>18</v>
      </c>
      <c r="D4888" t="s">
        <v>18</v>
      </c>
      <c r="F4888" t="s">
        <v>1848</v>
      </c>
      <c r="H4888" s="10">
        <v>3</v>
      </c>
    </row>
    <row r="4889" spans="1:9" x14ac:dyDescent="0.2">
      <c r="A4889" t="s">
        <v>98</v>
      </c>
      <c r="B4889" t="s">
        <v>993</v>
      </c>
      <c r="C4889" t="s">
        <v>18</v>
      </c>
      <c r="D4889" t="s">
        <v>18</v>
      </c>
      <c r="F4889" t="s">
        <v>1848</v>
      </c>
      <c r="H4889" s="10">
        <v>3</v>
      </c>
    </row>
    <row r="4890" spans="1:9" x14ac:dyDescent="0.2">
      <c r="A4890" t="s">
        <v>98</v>
      </c>
      <c r="B4890" t="s">
        <v>993</v>
      </c>
      <c r="C4890" t="s">
        <v>46</v>
      </c>
      <c r="D4890" t="s">
        <v>46</v>
      </c>
      <c r="F4890" t="s">
        <v>1848</v>
      </c>
      <c r="H4890" s="10">
        <v>7.75</v>
      </c>
    </row>
    <row r="4891" spans="1:9" x14ac:dyDescent="0.2">
      <c r="A4891" t="s">
        <v>98</v>
      </c>
      <c r="B4891" t="s">
        <v>993</v>
      </c>
      <c r="C4891" t="s">
        <v>215</v>
      </c>
      <c r="D4891" t="s">
        <v>215</v>
      </c>
      <c r="E4891" t="s">
        <v>216</v>
      </c>
      <c r="F4891" t="s">
        <v>1850</v>
      </c>
      <c r="G4891" t="s">
        <v>32</v>
      </c>
      <c r="H4891" s="10">
        <v>26</v>
      </c>
      <c r="I4891" t="s">
        <v>217</v>
      </c>
    </row>
    <row r="4892" spans="1:9" x14ac:dyDescent="0.2">
      <c r="A4892" t="s">
        <v>98</v>
      </c>
      <c r="B4892" t="s">
        <v>993</v>
      </c>
      <c r="C4892" t="s">
        <v>118</v>
      </c>
      <c r="D4892" t="s">
        <v>118</v>
      </c>
      <c r="E4892" t="s">
        <v>119</v>
      </c>
      <c r="F4892" t="s">
        <v>1852</v>
      </c>
      <c r="G4892" t="s">
        <v>23</v>
      </c>
      <c r="H4892" s="10">
        <v>4</v>
      </c>
      <c r="I4892" t="s">
        <v>120</v>
      </c>
    </row>
    <row r="4893" spans="1:9" x14ac:dyDescent="0.2">
      <c r="A4893" t="s">
        <v>99</v>
      </c>
      <c r="B4893" t="s">
        <v>993</v>
      </c>
      <c r="C4893" t="s">
        <v>46</v>
      </c>
      <c r="D4893" t="s">
        <v>46</v>
      </c>
      <c r="F4893" t="s">
        <v>1848</v>
      </c>
      <c r="H4893" s="10">
        <v>7.75</v>
      </c>
    </row>
    <row r="4894" spans="1:9" x14ac:dyDescent="0.2">
      <c r="A4894" t="s">
        <v>99</v>
      </c>
      <c r="B4894" t="s">
        <v>993</v>
      </c>
      <c r="C4894" t="s">
        <v>215</v>
      </c>
      <c r="D4894" t="s">
        <v>215</v>
      </c>
      <c r="E4894" t="s">
        <v>216</v>
      </c>
      <c r="F4894" t="s">
        <v>1850</v>
      </c>
      <c r="G4894" t="s">
        <v>32</v>
      </c>
      <c r="H4894" s="10">
        <v>28</v>
      </c>
      <c r="I4894" t="s">
        <v>217</v>
      </c>
    </row>
    <row r="4895" spans="1:9" x14ac:dyDescent="0.2">
      <c r="A4895" t="s">
        <v>99</v>
      </c>
      <c r="B4895" t="s">
        <v>993</v>
      </c>
      <c r="C4895" t="s">
        <v>18</v>
      </c>
      <c r="D4895" t="s">
        <v>18</v>
      </c>
      <c r="F4895" t="s">
        <v>1848</v>
      </c>
      <c r="H4895" s="10">
        <v>5</v>
      </c>
    </row>
    <row r="4896" spans="1:9" x14ac:dyDescent="0.2">
      <c r="A4896" t="s">
        <v>100</v>
      </c>
      <c r="B4896" t="s">
        <v>993</v>
      </c>
      <c r="C4896" t="s">
        <v>18</v>
      </c>
      <c r="D4896" t="s">
        <v>18</v>
      </c>
      <c r="F4896" t="s">
        <v>1848</v>
      </c>
      <c r="H4896" s="10">
        <v>5</v>
      </c>
    </row>
    <row r="4897" spans="1:9" x14ac:dyDescent="0.2">
      <c r="A4897" t="s">
        <v>100</v>
      </c>
      <c r="B4897" t="s">
        <v>993</v>
      </c>
      <c r="C4897" t="s">
        <v>118</v>
      </c>
      <c r="D4897" t="s">
        <v>118</v>
      </c>
      <c r="E4897" t="s">
        <v>119</v>
      </c>
      <c r="F4897" t="s">
        <v>1852</v>
      </c>
      <c r="G4897" t="s">
        <v>23</v>
      </c>
      <c r="H4897" s="10">
        <v>3</v>
      </c>
      <c r="I4897" t="s">
        <v>120</v>
      </c>
    </row>
    <row r="4898" spans="1:9" x14ac:dyDescent="0.2">
      <c r="A4898" t="s">
        <v>100</v>
      </c>
      <c r="B4898" t="s">
        <v>993</v>
      </c>
      <c r="C4898" t="s">
        <v>215</v>
      </c>
      <c r="D4898" t="s">
        <v>215</v>
      </c>
      <c r="E4898" t="s">
        <v>216</v>
      </c>
      <c r="F4898" t="s">
        <v>1850</v>
      </c>
      <c r="G4898" t="s">
        <v>32</v>
      </c>
      <c r="H4898" s="10">
        <v>30.75</v>
      </c>
      <c r="I4898" t="s">
        <v>217</v>
      </c>
    </row>
    <row r="4899" spans="1:9" x14ac:dyDescent="0.2">
      <c r="A4899" t="s">
        <v>101</v>
      </c>
      <c r="B4899" t="s">
        <v>993</v>
      </c>
      <c r="C4899" t="s">
        <v>46</v>
      </c>
      <c r="D4899" t="s">
        <v>46</v>
      </c>
      <c r="F4899" t="s">
        <v>1848</v>
      </c>
      <c r="H4899" s="10">
        <v>7.75</v>
      </c>
    </row>
    <row r="4900" spans="1:9" x14ac:dyDescent="0.2">
      <c r="A4900" t="s">
        <v>101</v>
      </c>
      <c r="B4900" t="s">
        <v>993</v>
      </c>
      <c r="C4900" t="s">
        <v>118</v>
      </c>
      <c r="D4900" t="s">
        <v>118</v>
      </c>
      <c r="E4900" t="s">
        <v>119</v>
      </c>
      <c r="F4900" t="s">
        <v>1852</v>
      </c>
      <c r="G4900" t="s">
        <v>23</v>
      </c>
      <c r="H4900" s="10">
        <v>5</v>
      </c>
      <c r="I4900" t="s">
        <v>120</v>
      </c>
    </row>
    <row r="4901" spans="1:9" x14ac:dyDescent="0.2">
      <c r="A4901" t="s">
        <v>101</v>
      </c>
      <c r="B4901" t="s">
        <v>993</v>
      </c>
      <c r="C4901" t="s">
        <v>215</v>
      </c>
      <c r="D4901" t="s">
        <v>215</v>
      </c>
      <c r="E4901" t="s">
        <v>216</v>
      </c>
      <c r="F4901" t="s">
        <v>1850</v>
      </c>
      <c r="G4901" t="s">
        <v>32</v>
      </c>
      <c r="H4901" s="10">
        <v>24</v>
      </c>
      <c r="I4901" t="s">
        <v>217</v>
      </c>
    </row>
    <row r="4902" spans="1:9" x14ac:dyDescent="0.2">
      <c r="A4902" t="s">
        <v>101</v>
      </c>
      <c r="B4902" t="s">
        <v>993</v>
      </c>
      <c r="C4902" t="s">
        <v>122</v>
      </c>
      <c r="D4902" t="s">
        <v>122</v>
      </c>
      <c r="E4902" t="s">
        <v>27</v>
      </c>
      <c r="F4902" t="s">
        <v>27</v>
      </c>
      <c r="G4902" t="s">
        <v>23</v>
      </c>
      <c r="H4902" s="10">
        <v>4</v>
      </c>
      <c r="I4902" t="s">
        <v>24</v>
      </c>
    </row>
    <row r="4903" spans="1:9" x14ac:dyDescent="0.2">
      <c r="A4903" t="s">
        <v>102</v>
      </c>
      <c r="B4903" t="s">
        <v>993</v>
      </c>
      <c r="C4903" t="s">
        <v>122</v>
      </c>
      <c r="D4903" t="s">
        <v>122</v>
      </c>
      <c r="E4903" t="s">
        <v>27</v>
      </c>
      <c r="F4903" t="s">
        <v>27</v>
      </c>
      <c r="G4903" t="s">
        <v>23</v>
      </c>
      <c r="H4903" s="10">
        <v>4</v>
      </c>
      <c r="I4903" t="s">
        <v>24</v>
      </c>
    </row>
    <row r="4904" spans="1:9" x14ac:dyDescent="0.2">
      <c r="A4904" t="s">
        <v>102</v>
      </c>
      <c r="B4904" t="s">
        <v>993</v>
      </c>
      <c r="C4904" t="s">
        <v>215</v>
      </c>
      <c r="D4904" t="s">
        <v>215</v>
      </c>
      <c r="E4904" t="s">
        <v>216</v>
      </c>
      <c r="F4904" t="s">
        <v>1850</v>
      </c>
      <c r="G4904" t="s">
        <v>32</v>
      </c>
      <c r="H4904" s="10">
        <v>32</v>
      </c>
      <c r="I4904" t="s">
        <v>217</v>
      </c>
    </row>
    <row r="4905" spans="1:9" x14ac:dyDescent="0.2">
      <c r="A4905" t="s">
        <v>102</v>
      </c>
      <c r="B4905" t="s">
        <v>993</v>
      </c>
      <c r="C4905" t="s">
        <v>20</v>
      </c>
      <c r="D4905" t="s">
        <v>20</v>
      </c>
      <c r="F4905" t="s">
        <v>1848</v>
      </c>
      <c r="H4905" s="10">
        <v>4</v>
      </c>
    </row>
    <row r="4906" spans="1:9" x14ac:dyDescent="0.2">
      <c r="A4906" t="s">
        <v>103</v>
      </c>
      <c r="B4906" t="s">
        <v>993</v>
      </c>
      <c r="C4906" t="s">
        <v>20</v>
      </c>
      <c r="D4906" t="s">
        <v>20</v>
      </c>
      <c r="F4906" t="s">
        <v>1848</v>
      </c>
      <c r="H4906" s="10">
        <v>4</v>
      </c>
    </row>
    <row r="4907" spans="1:9" x14ac:dyDescent="0.2">
      <c r="A4907" t="s">
        <v>103</v>
      </c>
      <c r="B4907" t="s">
        <v>993</v>
      </c>
      <c r="C4907" t="s">
        <v>215</v>
      </c>
      <c r="D4907" t="s">
        <v>215</v>
      </c>
      <c r="E4907" t="s">
        <v>216</v>
      </c>
      <c r="F4907" t="s">
        <v>1850</v>
      </c>
      <c r="G4907" t="s">
        <v>32</v>
      </c>
      <c r="H4907" s="10">
        <v>34.75</v>
      </c>
      <c r="I4907" t="s">
        <v>217</v>
      </c>
    </row>
    <row r="4908" spans="1:9" x14ac:dyDescent="0.2">
      <c r="A4908" t="s">
        <v>104</v>
      </c>
      <c r="B4908" t="s">
        <v>993</v>
      </c>
      <c r="C4908" t="s">
        <v>17</v>
      </c>
      <c r="D4908" t="s">
        <v>17</v>
      </c>
      <c r="F4908" t="s">
        <v>1847</v>
      </c>
      <c r="H4908" s="10">
        <v>7.75</v>
      </c>
    </row>
    <row r="4909" spans="1:9" x14ac:dyDescent="0.2">
      <c r="A4909" t="s">
        <v>104</v>
      </c>
      <c r="B4909" t="s">
        <v>993</v>
      </c>
      <c r="C4909" t="s">
        <v>20</v>
      </c>
      <c r="D4909" t="s">
        <v>20</v>
      </c>
      <c r="F4909" t="s">
        <v>1848</v>
      </c>
      <c r="H4909" s="10">
        <v>7.75</v>
      </c>
    </row>
    <row r="4910" spans="1:9" x14ac:dyDescent="0.2">
      <c r="A4910" t="s">
        <v>104</v>
      </c>
      <c r="B4910" t="s">
        <v>993</v>
      </c>
      <c r="C4910" t="s">
        <v>215</v>
      </c>
      <c r="D4910" t="s">
        <v>215</v>
      </c>
      <c r="E4910" t="s">
        <v>216</v>
      </c>
      <c r="F4910" t="s">
        <v>1850</v>
      </c>
      <c r="G4910" t="s">
        <v>32</v>
      </c>
      <c r="H4910" s="10">
        <v>33.25</v>
      </c>
      <c r="I4910" t="s">
        <v>217</v>
      </c>
    </row>
    <row r="4911" spans="1:9" x14ac:dyDescent="0.2">
      <c r="A4911" t="s">
        <v>105</v>
      </c>
      <c r="B4911" t="s">
        <v>993</v>
      </c>
      <c r="C4911" t="s">
        <v>18</v>
      </c>
      <c r="D4911" t="s">
        <v>18</v>
      </c>
      <c r="F4911" t="s">
        <v>1848</v>
      </c>
      <c r="H4911" s="10">
        <v>3</v>
      </c>
    </row>
    <row r="4912" spans="1:9" x14ac:dyDescent="0.2">
      <c r="A4912" t="s">
        <v>105</v>
      </c>
      <c r="B4912" t="s">
        <v>993</v>
      </c>
      <c r="C4912" t="s">
        <v>215</v>
      </c>
      <c r="D4912" t="s">
        <v>215</v>
      </c>
      <c r="E4912" t="s">
        <v>216</v>
      </c>
      <c r="F4912" t="s">
        <v>1850</v>
      </c>
      <c r="G4912" t="s">
        <v>32</v>
      </c>
      <c r="H4912" s="10">
        <v>35.75</v>
      </c>
      <c r="I4912" t="s">
        <v>217</v>
      </c>
    </row>
    <row r="4913" spans="1:9" x14ac:dyDescent="0.2">
      <c r="A4913" t="s">
        <v>105</v>
      </c>
      <c r="B4913" t="s">
        <v>993</v>
      </c>
      <c r="C4913" t="s">
        <v>18</v>
      </c>
      <c r="D4913" t="s">
        <v>18</v>
      </c>
      <c r="F4913" t="s">
        <v>1848</v>
      </c>
      <c r="H4913" s="10">
        <v>5.75</v>
      </c>
    </row>
    <row r="4914" spans="1:9" x14ac:dyDescent="0.2">
      <c r="A4914" t="s">
        <v>106</v>
      </c>
      <c r="B4914" t="s">
        <v>993</v>
      </c>
      <c r="C4914" t="s">
        <v>20</v>
      </c>
      <c r="D4914" t="s">
        <v>20</v>
      </c>
      <c r="F4914" t="s">
        <v>1848</v>
      </c>
      <c r="H4914" s="10">
        <v>4</v>
      </c>
    </row>
    <row r="4915" spans="1:9" x14ac:dyDescent="0.2">
      <c r="A4915" t="s">
        <v>106</v>
      </c>
      <c r="B4915" t="s">
        <v>993</v>
      </c>
      <c r="C4915" t="s">
        <v>215</v>
      </c>
      <c r="D4915" t="s">
        <v>215</v>
      </c>
      <c r="E4915" t="s">
        <v>216</v>
      </c>
      <c r="F4915" t="s">
        <v>1850</v>
      </c>
      <c r="G4915" t="s">
        <v>32</v>
      </c>
      <c r="H4915" s="10">
        <v>11.5</v>
      </c>
      <c r="I4915" t="s">
        <v>217</v>
      </c>
    </row>
    <row r="4916" spans="1:9" x14ac:dyDescent="0.2">
      <c r="A4916" t="s">
        <v>106</v>
      </c>
      <c r="B4916" t="s">
        <v>993</v>
      </c>
      <c r="C4916" t="s">
        <v>116</v>
      </c>
      <c r="D4916" t="s">
        <v>116</v>
      </c>
      <c r="F4916" t="s">
        <v>1847</v>
      </c>
      <c r="H4916" s="10">
        <v>23.25</v>
      </c>
    </row>
    <row r="4917" spans="1:9" x14ac:dyDescent="0.2">
      <c r="A4917" t="s">
        <v>107</v>
      </c>
      <c r="B4917" t="s">
        <v>993</v>
      </c>
      <c r="C4917" t="s">
        <v>17</v>
      </c>
      <c r="D4917" t="s">
        <v>17</v>
      </c>
      <c r="F4917" t="s">
        <v>1847</v>
      </c>
      <c r="H4917" s="10">
        <v>12</v>
      </c>
    </row>
    <row r="4918" spans="1:9" x14ac:dyDescent="0.2">
      <c r="A4918" t="s">
        <v>107</v>
      </c>
      <c r="B4918" t="s">
        <v>993</v>
      </c>
      <c r="C4918" t="s">
        <v>215</v>
      </c>
      <c r="D4918" t="s">
        <v>215</v>
      </c>
      <c r="E4918" t="s">
        <v>216</v>
      </c>
      <c r="F4918" t="s">
        <v>1850</v>
      </c>
      <c r="G4918" t="s">
        <v>32</v>
      </c>
      <c r="H4918" s="10">
        <v>12</v>
      </c>
      <c r="I4918" t="s">
        <v>217</v>
      </c>
    </row>
    <row r="4919" spans="1:9" x14ac:dyDescent="0.2">
      <c r="A4919" t="s">
        <v>107</v>
      </c>
      <c r="B4919" t="s">
        <v>993</v>
      </c>
      <c r="C4919" t="s">
        <v>46</v>
      </c>
      <c r="D4919" t="s">
        <v>46</v>
      </c>
      <c r="F4919" t="s">
        <v>1848</v>
      </c>
      <c r="H4919" s="10">
        <v>15</v>
      </c>
    </row>
    <row r="4920" spans="1:9" x14ac:dyDescent="0.2">
      <c r="A4920" t="s">
        <v>108</v>
      </c>
      <c r="B4920" t="s">
        <v>993</v>
      </c>
      <c r="C4920" t="s">
        <v>215</v>
      </c>
      <c r="D4920" t="s">
        <v>215</v>
      </c>
      <c r="E4920" t="s">
        <v>216</v>
      </c>
      <c r="F4920" t="s">
        <v>1850</v>
      </c>
      <c r="G4920" t="s">
        <v>32</v>
      </c>
      <c r="H4920" s="10">
        <v>24</v>
      </c>
      <c r="I4920" t="s">
        <v>217</v>
      </c>
    </row>
    <row r="4921" spans="1:9" x14ac:dyDescent="0.2">
      <c r="A4921" t="s">
        <v>108</v>
      </c>
      <c r="B4921" t="s">
        <v>993</v>
      </c>
      <c r="C4921" t="s">
        <v>17</v>
      </c>
      <c r="D4921" t="s">
        <v>17</v>
      </c>
      <c r="F4921" t="s">
        <v>1847</v>
      </c>
      <c r="H4921" s="10">
        <v>7.75</v>
      </c>
    </row>
    <row r="4922" spans="1:9" x14ac:dyDescent="0.2">
      <c r="A4922" t="s">
        <v>108</v>
      </c>
      <c r="B4922" t="s">
        <v>993</v>
      </c>
      <c r="C4922" t="s">
        <v>20</v>
      </c>
      <c r="D4922" t="s">
        <v>20</v>
      </c>
      <c r="F4922" t="s">
        <v>1848</v>
      </c>
      <c r="H4922" s="10">
        <v>4</v>
      </c>
    </row>
    <row r="4923" spans="1:9" x14ac:dyDescent="0.2">
      <c r="A4923" t="s">
        <v>108</v>
      </c>
      <c r="B4923" t="s">
        <v>993</v>
      </c>
      <c r="C4923" t="s">
        <v>18</v>
      </c>
      <c r="D4923" t="s">
        <v>18</v>
      </c>
      <c r="F4923" t="s">
        <v>1848</v>
      </c>
      <c r="H4923" s="10">
        <v>3</v>
      </c>
    </row>
    <row r="4924" spans="1:9" x14ac:dyDescent="0.2">
      <c r="A4924" t="s">
        <v>109</v>
      </c>
      <c r="B4924" t="s">
        <v>993</v>
      </c>
      <c r="C4924" t="s">
        <v>17</v>
      </c>
      <c r="D4924" t="s">
        <v>17</v>
      </c>
      <c r="F4924" t="s">
        <v>1847</v>
      </c>
      <c r="H4924" s="10">
        <v>38.75</v>
      </c>
    </row>
    <row r="4925" spans="1:9" x14ac:dyDescent="0.2">
      <c r="A4925" t="s">
        <v>14</v>
      </c>
      <c r="B4925" t="s">
        <v>995</v>
      </c>
      <c r="C4925" t="s">
        <v>18</v>
      </c>
      <c r="D4925" t="s">
        <v>557</v>
      </c>
      <c r="F4925" t="s">
        <v>1848</v>
      </c>
      <c r="H4925" s="10">
        <v>0.5</v>
      </c>
    </row>
    <row r="4926" spans="1:9" x14ac:dyDescent="0.2">
      <c r="A4926" t="s">
        <v>14</v>
      </c>
      <c r="B4926" t="s">
        <v>995</v>
      </c>
      <c r="C4926" t="s">
        <v>65</v>
      </c>
      <c r="D4926" t="s">
        <v>575</v>
      </c>
      <c r="E4926" t="s">
        <v>197</v>
      </c>
      <c r="F4926" t="s">
        <v>66</v>
      </c>
      <c r="G4926" t="s">
        <v>198</v>
      </c>
      <c r="H4926" s="10">
        <v>38.25</v>
      </c>
      <c r="I4926" t="s">
        <v>24</v>
      </c>
    </row>
    <row r="4927" spans="1:9" x14ac:dyDescent="0.2">
      <c r="A4927" t="s">
        <v>36</v>
      </c>
      <c r="B4927" t="s">
        <v>995</v>
      </c>
      <c r="C4927" t="s">
        <v>65</v>
      </c>
      <c r="D4927" t="s">
        <v>575</v>
      </c>
      <c r="E4927" t="s">
        <v>197</v>
      </c>
      <c r="F4927" t="s">
        <v>66</v>
      </c>
      <c r="G4927" t="s">
        <v>198</v>
      </c>
      <c r="H4927" s="10">
        <v>38.75</v>
      </c>
      <c r="I4927" t="s">
        <v>24</v>
      </c>
    </row>
    <row r="4928" spans="1:9" x14ac:dyDescent="0.2">
      <c r="A4928" t="s">
        <v>37</v>
      </c>
      <c r="B4928" t="s">
        <v>995</v>
      </c>
      <c r="C4928" t="s">
        <v>28</v>
      </c>
      <c r="D4928" t="s">
        <v>29</v>
      </c>
      <c r="E4928" t="s">
        <v>30</v>
      </c>
      <c r="F4928" t="s">
        <v>1850</v>
      </c>
      <c r="G4928" t="s">
        <v>32</v>
      </c>
      <c r="H4928" s="10">
        <v>10</v>
      </c>
      <c r="I4928" t="s">
        <v>24</v>
      </c>
    </row>
    <row r="4929" spans="1:9" x14ac:dyDescent="0.2">
      <c r="A4929" t="s">
        <v>37</v>
      </c>
      <c r="B4929" t="s">
        <v>995</v>
      </c>
      <c r="C4929" t="s">
        <v>57</v>
      </c>
      <c r="D4929" t="s">
        <v>57</v>
      </c>
      <c r="E4929" t="s">
        <v>22</v>
      </c>
      <c r="F4929" t="s">
        <v>22</v>
      </c>
      <c r="G4929" t="s">
        <v>23</v>
      </c>
      <c r="H4929" s="10">
        <v>20</v>
      </c>
      <c r="I4929" t="s">
        <v>24</v>
      </c>
    </row>
    <row r="4930" spans="1:9" x14ac:dyDescent="0.2">
      <c r="A4930" t="s">
        <v>37</v>
      </c>
      <c r="B4930" t="s">
        <v>995</v>
      </c>
      <c r="C4930" t="s">
        <v>20</v>
      </c>
      <c r="D4930" t="s">
        <v>20</v>
      </c>
      <c r="F4930" t="s">
        <v>1848</v>
      </c>
      <c r="H4930" s="10">
        <v>4</v>
      </c>
    </row>
    <row r="4931" spans="1:9" x14ac:dyDescent="0.2">
      <c r="A4931" t="s">
        <v>37</v>
      </c>
      <c r="B4931" t="s">
        <v>995</v>
      </c>
      <c r="C4931" t="s">
        <v>33</v>
      </c>
      <c r="D4931" t="s">
        <v>33</v>
      </c>
      <c r="E4931" t="s">
        <v>45</v>
      </c>
      <c r="F4931" t="s">
        <v>1849</v>
      </c>
      <c r="G4931" t="s">
        <v>23</v>
      </c>
      <c r="H4931" s="10">
        <v>4</v>
      </c>
      <c r="I4931" t="s">
        <v>24</v>
      </c>
    </row>
    <row r="4932" spans="1:9" x14ac:dyDescent="0.2">
      <c r="A4932" t="s">
        <v>37</v>
      </c>
      <c r="B4932" t="s">
        <v>995</v>
      </c>
      <c r="C4932" t="s">
        <v>33</v>
      </c>
      <c r="D4932" t="s">
        <v>33</v>
      </c>
      <c r="E4932" t="s">
        <v>45</v>
      </c>
      <c r="F4932" t="s">
        <v>1849</v>
      </c>
      <c r="G4932" t="s">
        <v>23</v>
      </c>
      <c r="H4932" s="10">
        <v>4</v>
      </c>
      <c r="I4932" t="s">
        <v>24</v>
      </c>
    </row>
    <row r="4933" spans="1:9" x14ac:dyDescent="0.2">
      <c r="A4933" t="s">
        <v>39</v>
      </c>
      <c r="B4933" t="s">
        <v>995</v>
      </c>
      <c r="C4933" t="s">
        <v>33</v>
      </c>
      <c r="D4933" t="s">
        <v>33</v>
      </c>
      <c r="E4933" t="s">
        <v>45</v>
      </c>
      <c r="F4933" t="s">
        <v>1849</v>
      </c>
      <c r="G4933" t="s">
        <v>23</v>
      </c>
      <c r="H4933" s="10">
        <v>4</v>
      </c>
      <c r="I4933" t="s">
        <v>24</v>
      </c>
    </row>
    <row r="4934" spans="1:9" x14ac:dyDescent="0.2">
      <c r="A4934" t="s">
        <v>39</v>
      </c>
      <c r="B4934" t="s">
        <v>995</v>
      </c>
      <c r="C4934" t="s">
        <v>17</v>
      </c>
      <c r="D4934" t="s">
        <v>17</v>
      </c>
      <c r="F4934" t="s">
        <v>1847</v>
      </c>
      <c r="H4934" s="10">
        <v>5</v>
      </c>
    </row>
    <row r="4935" spans="1:9" x14ac:dyDescent="0.2">
      <c r="A4935" t="s">
        <v>39</v>
      </c>
      <c r="B4935" t="s">
        <v>995</v>
      </c>
      <c r="C4935" t="s">
        <v>20</v>
      </c>
      <c r="D4935" t="s">
        <v>20</v>
      </c>
      <c r="F4935" t="s">
        <v>1848</v>
      </c>
      <c r="H4935" s="10">
        <v>3</v>
      </c>
    </row>
    <row r="4936" spans="1:9" x14ac:dyDescent="0.2">
      <c r="A4936" t="s">
        <v>39</v>
      </c>
      <c r="B4936" t="s">
        <v>995</v>
      </c>
      <c r="C4936" t="s">
        <v>57</v>
      </c>
      <c r="D4936" t="s">
        <v>57</v>
      </c>
      <c r="E4936" t="s">
        <v>22</v>
      </c>
      <c r="F4936" t="s">
        <v>22</v>
      </c>
      <c r="G4936" t="s">
        <v>23</v>
      </c>
      <c r="H4936" s="10">
        <v>26.75</v>
      </c>
      <c r="I4936" t="s">
        <v>24</v>
      </c>
    </row>
    <row r="4937" spans="1:9" x14ac:dyDescent="0.2">
      <c r="A4937" t="s">
        <v>44</v>
      </c>
      <c r="B4937" t="s">
        <v>995</v>
      </c>
      <c r="C4937" t="s">
        <v>33</v>
      </c>
      <c r="D4937" t="s">
        <v>33</v>
      </c>
      <c r="E4937" t="s">
        <v>45</v>
      </c>
      <c r="F4937" t="s">
        <v>1849</v>
      </c>
      <c r="G4937" t="s">
        <v>23</v>
      </c>
      <c r="H4937" s="10">
        <v>5</v>
      </c>
      <c r="I4937" t="s">
        <v>24</v>
      </c>
    </row>
    <row r="4938" spans="1:9" x14ac:dyDescent="0.2">
      <c r="A4938" t="s">
        <v>44</v>
      </c>
      <c r="B4938" t="s">
        <v>995</v>
      </c>
      <c r="C4938" t="s">
        <v>17</v>
      </c>
      <c r="D4938" t="s">
        <v>17</v>
      </c>
      <c r="F4938" t="s">
        <v>1847</v>
      </c>
      <c r="H4938" s="10">
        <v>4</v>
      </c>
    </row>
    <row r="4939" spans="1:9" x14ac:dyDescent="0.2">
      <c r="A4939" t="s">
        <v>44</v>
      </c>
      <c r="B4939" t="s">
        <v>995</v>
      </c>
      <c r="C4939" t="s">
        <v>20</v>
      </c>
      <c r="D4939" t="s">
        <v>20</v>
      </c>
      <c r="F4939" t="s">
        <v>1848</v>
      </c>
      <c r="H4939" s="10">
        <v>2</v>
      </c>
    </row>
    <row r="4940" spans="1:9" x14ac:dyDescent="0.2">
      <c r="A4940" t="s">
        <v>44</v>
      </c>
      <c r="B4940" t="s">
        <v>995</v>
      </c>
      <c r="C4940" t="s">
        <v>28</v>
      </c>
      <c r="D4940" t="s">
        <v>29</v>
      </c>
      <c r="E4940" t="s">
        <v>30</v>
      </c>
      <c r="F4940" t="s">
        <v>1850</v>
      </c>
      <c r="G4940" t="s">
        <v>32</v>
      </c>
      <c r="H4940" s="10">
        <v>7.75</v>
      </c>
      <c r="I4940" t="s">
        <v>24</v>
      </c>
    </row>
    <row r="4941" spans="1:9" x14ac:dyDescent="0.2">
      <c r="A4941" t="s">
        <v>44</v>
      </c>
      <c r="B4941" t="s">
        <v>995</v>
      </c>
      <c r="C4941" t="s">
        <v>57</v>
      </c>
      <c r="D4941" t="s">
        <v>57</v>
      </c>
      <c r="E4941" t="s">
        <v>22</v>
      </c>
      <c r="F4941" t="s">
        <v>22</v>
      </c>
      <c r="G4941" t="s">
        <v>23</v>
      </c>
      <c r="H4941" s="10">
        <v>20</v>
      </c>
      <c r="I4941" t="s">
        <v>24</v>
      </c>
    </row>
    <row r="4942" spans="1:9" x14ac:dyDescent="0.2">
      <c r="A4942" t="s">
        <v>47</v>
      </c>
      <c r="B4942" t="s">
        <v>995</v>
      </c>
      <c r="C4942" t="s">
        <v>20</v>
      </c>
      <c r="D4942" t="s">
        <v>20</v>
      </c>
      <c r="F4942" t="s">
        <v>1848</v>
      </c>
      <c r="H4942" s="10">
        <v>2</v>
      </c>
    </row>
    <row r="4943" spans="1:9" x14ac:dyDescent="0.2">
      <c r="A4943" t="s">
        <v>47</v>
      </c>
      <c r="B4943" t="s">
        <v>995</v>
      </c>
      <c r="C4943" t="s">
        <v>33</v>
      </c>
      <c r="D4943" t="s">
        <v>33</v>
      </c>
      <c r="E4943" t="s">
        <v>45</v>
      </c>
      <c r="F4943" t="s">
        <v>1849</v>
      </c>
      <c r="G4943" t="s">
        <v>23</v>
      </c>
      <c r="H4943" s="10">
        <v>2</v>
      </c>
      <c r="I4943" t="s">
        <v>24</v>
      </c>
    </row>
    <row r="4944" spans="1:9" x14ac:dyDescent="0.2">
      <c r="A4944" t="s">
        <v>47</v>
      </c>
      <c r="B4944" t="s">
        <v>995</v>
      </c>
      <c r="C4944" t="s">
        <v>28</v>
      </c>
      <c r="D4944" t="s">
        <v>29</v>
      </c>
      <c r="E4944" t="s">
        <v>30</v>
      </c>
      <c r="F4944" t="s">
        <v>1850</v>
      </c>
      <c r="G4944" t="s">
        <v>32</v>
      </c>
      <c r="H4944" s="10">
        <v>4</v>
      </c>
      <c r="I4944" t="s">
        <v>24</v>
      </c>
    </row>
    <row r="4945" spans="1:9" x14ac:dyDescent="0.2">
      <c r="A4945" t="s">
        <v>47</v>
      </c>
      <c r="B4945" t="s">
        <v>995</v>
      </c>
      <c r="C4945" t="s">
        <v>57</v>
      </c>
      <c r="D4945" t="s">
        <v>57</v>
      </c>
      <c r="E4945" t="s">
        <v>22</v>
      </c>
      <c r="F4945" t="s">
        <v>22</v>
      </c>
      <c r="G4945" t="s">
        <v>23</v>
      </c>
      <c r="H4945" s="10">
        <v>30.75</v>
      </c>
      <c r="I4945" t="s">
        <v>24</v>
      </c>
    </row>
    <row r="4946" spans="1:9" x14ac:dyDescent="0.2">
      <c r="A4946" t="s">
        <v>48</v>
      </c>
      <c r="B4946" t="s">
        <v>995</v>
      </c>
      <c r="C4946" t="s">
        <v>57</v>
      </c>
      <c r="D4946" t="s">
        <v>57</v>
      </c>
      <c r="E4946" t="s">
        <v>22</v>
      </c>
      <c r="F4946" t="s">
        <v>22</v>
      </c>
      <c r="G4946" t="s">
        <v>23</v>
      </c>
      <c r="H4946" s="10">
        <v>33.75</v>
      </c>
      <c r="I4946" t="s">
        <v>24</v>
      </c>
    </row>
    <row r="4947" spans="1:9" x14ac:dyDescent="0.2">
      <c r="A4947" t="s">
        <v>48</v>
      </c>
      <c r="B4947" t="s">
        <v>995</v>
      </c>
      <c r="C4947" t="s">
        <v>28</v>
      </c>
      <c r="D4947" t="s">
        <v>29</v>
      </c>
      <c r="E4947" t="s">
        <v>30</v>
      </c>
      <c r="F4947" t="s">
        <v>1850</v>
      </c>
      <c r="G4947" t="s">
        <v>32</v>
      </c>
      <c r="H4947" s="10">
        <v>2</v>
      </c>
      <c r="I4947" t="s">
        <v>24</v>
      </c>
    </row>
    <row r="4948" spans="1:9" x14ac:dyDescent="0.2">
      <c r="A4948" t="s">
        <v>48</v>
      </c>
      <c r="B4948" t="s">
        <v>995</v>
      </c>
      <c r="C4948" t="s">
        <v>33</v>
      </c>
      <c r="D4948" t="s">
        <v>33</v>
      </c>
      <c r="E4948" t="s">
        <v>45</v>
      </c>
      <c r="F4948" t="s">
        <v>1849</v>
      </c>
      <c r="G4948" t="s">
        <v>23</v>
      </c>
      <c r="H4948" s="10">
        <v>3</v>
      </c>
      <c r="I4948" t="s">
        <v>24</v>
      </c>
    </row>
    <row r="4949" spans="1:9" x14ac:dyDescent="0.2">
      <c r="A4949" t="s">
        <v>49</v>
      </c>
      <c r="B4949" t="s">
        <v>995</v>
      </c>
      <c r="C4949" t="s">
        <v>17</v>
      </c>
      <c r="D4949" t="s">
        <v>17</v>
      </c>
      <c r="F4949" t="s">
        <v>1847</v>
      </c>
      <c r="H4949" s="10">
        <v>38.75</v>
      </c>
    </row>
    <row r="4950" spans="1:9" x14ac:dyDescent="0.2">
      <c r="A4950" t="s">
        <v>51</v>
      </c>
      <c r="B4950" t="s">
        <v>995</v>
      </c>
      <c r="C4950" t="s">
        <v>20</v>
      </c>
      <c r="D4950" t="s">
        <v>20</v>
      </c>
      <c r="F4950" t="s">
        <v>1848</v>
      </c>
      <c r="H4950" s="10">
        <v>2</v>
      </c>
    </row>
    <row r="4951" spans="1:9" x14ac:dyDescent="0.2">
      <c r="A4951" t="s">
        <v>51</v>
      </c>
      <c r="B4951" t="s">
        <v>995</v>
      </c>
      <c r="C4951" t="s">
        <v>20</v>
      </c>
      <c r="D4951" t="s">
        <v>20</v>
      </c>
      <c r="F4951" t="s">
        <v>1848</v>
      </c>
      <c r="H4951" s="10">
        <v>2</v>
      </c>
    </row>
    <row r="4952" spans="1:9" x14ac:dyDescent="0.2">
      <c r="A4952" t="s">
        <v>51</v>
      </c>
      <c r="B4952" t="s">
        <v>995</v>
      </c>
      <c r="C4952" t="s">
        <v>57</v>
      </c>
      <c r="D4952" t="s">
        <v>57</v>
      </c>
      <c r="E4952" t="s">
        <v>22</v>
      </c>
      <c r="F4952" t="s">
        <v>22</v>
      </c>
      <c r="G4952" t="s">
        <v>23</v>
      </c>
      <c r="H4952" s="10">
        <v>32.75</v>
      </c>
      <c r="I4952" t="s">
        <v>24</v>
      </c>
    </row>
    <row r="4953" spans="1:9" x14ac:dyDescent="0.2">
      <c r="A4953" t="s">
        <v>51</v>
      </c>
      <c r="B4953" t="s">
        <v>995</v>
      </c>
      <c r="C4953" t="s">
        <v>28</v>
      </c>
      <c r="D4953" t="s">
        <v>29</v>
      </c>
      <c r="E4953" t="s">
        <v>30</v>
      </c>
      <c r="F4953" t="s">
        <v>1850</v>
      </c>
      <c r="G4953" t="s">
        <v>32</v>
      </c>
      <c r="H4953" s="10">
        <v>2</v>
      </c>
      <c r="I4953" t="s">
        <v>24</v>
      </c>
    </row>
    <row r="4954" spans="1:9" x14ac:dyDescent="0.2">
      <c r="A4954" t="s">
        <v>55</v>
      </c>
      <c r="B4954" t="s">
        <v>995</v>
      </c>
      <c r="C4954" t="s">
        <v>28</v>
      </c>
      <c r="D4954" t="s">
        <v>29</v>
      </c>
      <c r="E4954" t="s">
        <v>30</v>
      </c>
      <c r="F4954" t="s">
        <v>1850</v>
      </c>
      <c r="G4954" t="s">
        <v>32</v>
      </c>
      <c r="H4954" s="10">
        <v>2</v>
      </c>
      <c r="I4954" t="s">
        <v>24</v>
      </c>
    </row>
    <row r="4955" spans="1:9" x14ac:dyDescent="0.2">
      <c r="A4955" t="s">
        <v>55</v>
      </c>
      <c r="B4955" t="s">
        <v>995</v>
      </c>
      <c r="C4955" t="s">
        <v>20</v>
      </c>
      <c r="D4955" t="s">
        <v>20</v>
      </c>
      <c r="F4955" t="s">
        <v>1848</v>
      </c>
      <c r="H4955" s="10">
        <v>6</v>
      </c>
    </row>
    <row r="4956" spans="1:9" x14ac:dyDescent="0.2">
      <c r="A4956" t="s">
        <v>55</v>
      </c>
      <c r="B4956" t="s">
        <v>995</v>
      </c>
      <c r="C4956" t="s">
        <v>57</v>
      </c>
      <c r="D4956" t="s">
        <v>57</v>
      </c>
      <c r="E4956" t="s">
        <v>22</v>
      </c>
      <c r="F4956" t="s">
        <v>22</v>
      </c>
      <c r="G4956" t="s">
        <v>23</v>
      </c>
      <c r="H4956" s="10">
        <v>29.75</v>
      </c>
      <c r="I4956" t="s">
        <v>24</v>
      </c>
    </row>
    <row r="4957" spans="1:9" x14ac:dyDescent="0.2">
      <c r="A4957" t="s">
        <v>55</v>
      </c>
      <c r="B4957" t="s">
        <v>995</v>
      </c>
      <c r="C4957" t="s">
        <v>33</v>
      </c>
      <c r="D4957" t="s">
        <v>33</v>
      </c>
      <c r="E4957" t="s">
        <v>45</v>
      </c>
      <c r="F4957" t="s">
        <v>1849</v>
      </c>
      <c r="G4957" t="s">
        <v>23</v>
      </c>
      <c r="H4957" s="10">
        <v>2</v>
      </c>
      <c r="I4957" t="s">
        <v>24</v>
      </c>
    </row>
    <row r="4958" spans="1:9" x14ac:dyDescent="0.2">
      <c r="A4958" t="s">
        <v>56</v>
      </c>
      <c r="B4958" t="s">
        <v>995</v>
      </c>
      <c r="C4958" t="s">
        <v>20</v>
      </c>
      <c r="D4958" t="s">
        <v>20</v>
      </c>
      <c r="F4958" t="s">
        <v>1848</v>
      </c>
      <c r="H4958" s="10">
        <v>3</v>
      </c>
    </row>
    <row r="4959" spans="1:9" x14ac:dyDescent="0.2">
      <c r="A4959" t="s">
        <v>56</v>
      </c>
      <c r="B4959" t="s">
        <v>995</v>
      </c>
      <c r="C4959" t="s">
        <v>28</v>
      </c>
      <c r="D4959" t="s">
        <v>29</v>
      </c>
      <c r="E4959" t="s">
        <v>30</v>
      </c>
      <c r="F4959" t="s">
        <v>1850</v>
      </c>
      <c r="G4959" t="s">
        <v>32</v>
      </c>
      <c r="H4959" s="10">
        <v>2</v>
      </c>
      <c r="I4959" t="s">
        <v>24</v>
      </c>
    </row>
    <row r="4960" spans="1:9" x14ac:dyDescent="0.2">
      <c r="A4960" t="s">
        <v>56</v>
      </c>
      <c r="B4960" t="s">
        <v>995</v>
      </c>
      <c r="C4960" t="s">
        <v>57</v>
      </c>
      <c r="D4960" t="s">
        <v>57</v>
      </c>
      <c r="E4960" t="s">
        <v>22</v>
      </c>
      <c r="F4960" t="s">
        <v>22</v>
      </c>
      <c r="G4960" t="s">
        <v>23</v>
      </c>
      <c r="H4960" s="10">
        <v>33.75</v>
      </c>
      <c r="I4960" t="s">
        <v>24</v>
      </c>
    </row>
    <row r="4961" spans="1:9" x14ac:dyDescent="0.2">
      <c r="A4961" t="s">
        <v>60</v>
      </c>
      <c r="B4961" t="s">
        <v>995</v>
      </c>
      <c r="C4961" t="s">
        <v>28</v>
      </c>
      <c r="D4961" t="s">
        <v>29</v>
      </c>
      <c r="E4961" t="s">
        <v>30</v>
      </c>
      <c r="F4961" t="s">
        <v>1850</v>
      </c>
      <c r="G4961" t="s">
        <v>32</v>
      </c>
      <c r="H4961" s="10">
        <v>4</v>
      </c>
      <c r="I4961" t="s">
        <v>24</v>
      </c>
    </row>
    <row r="4962" spans="1:9" x14ac:dyDescent="0.2">
      <c r="A4962" t="s">
        <v>60</v>
      </c>
      <c r="B4962" t="s">
        <v>995</v>
      </c>
      <c r="C4962" t="s">
        <v>57</v>
      </c>
      <c r="D4962" t="s">
        <v>57</v>
      </c>
      <c r="E4962" t="s">
        <v>22</v>
      </c>
      <c r="F4962" t="s">
        <v>22</v>
      </c>
      <c r="G4962" t="s">
        <v>23</v>
      </c>
      <c r="H4962" s="10">
        <v>34.75</v>
      </c>
      <c r="I4962" t="s">
        <v>24</v>
      </c>
    </row>
    <row r="4963" spans="1:9" x14ac:dyDescent="0.2">
      <c r="A4963" t="s">
        <v>67</v>
      </c>
      <c r="B4963" t="s">
        <v>995</v>
      </c>
      <c r="C4963" t="s">
        <v>57</v>
      </c>
      <c r="D4963" t="s">
        <v>57</v>
      </c>
      <c r="E4963" t="s">
        <v>22</v>
      </c>
      <c r="F4963" t="s">
        <v>22</v>
      </c>
      <c r="G4963" t="s">
        <v>23</v>
      </c>
      <c r="H4963" s="10">
        <v>32.75</v>
      </c>
      <c r="I4963" t="s">
        <v>24</v>
      </c>
    </row>
    <row r="4964" spans="1:9" x14ac:dyDescent="0.2">
      <c r="A4964" t="s">
        <v>67</v>
      </c>
      <c r="B4964" t="s">
        <v>995</v>
      </c>
      <c r="C4964" t="s">
        <v>20</v>
      </c>
      <c r="D4964" t="s">
        <v>20</v>
      </c>
      <c r="F4964" t="s">
        <v>1848</v>
      </c>
      <c r="H4964" s="10">
        <v>6</v>
      </c>
    </row>
    <row r="4965" spans="1:9" x14ac:dyDescent="0.2">
      <c r="A4965" t="s">
        <v>68</v>
      </c>
      <c r="B4965" t="s">
        <v>995</v>
      </c>
      <c r="C4965" t="s">
        <v>20</v>
      </c>
      <c r="D4965" t="s">
        <v>20</v>
      </c>
      <c r="F4965" t="s">
        <v>1848</v>
      </c>
      <c r="H4965" s="10">
        <v>4</v>
      </c>
    </row>
    <row r="4966" spans="1:9" x14ac:dyDescent="0.2">
      <c r="A4966" t="s">
        <v>68</v>
      </c>
      <c r="B4966" t="s">
        <v>995</v>
      </c>
      <c r="C4966" t="s">
        <v>33</v>
      </c>
      <c r="D4966" t="s">
        <v>33</v>
      </c>
      <c r="E4966" t="s">
        <v>45</v>
      </c>
      <c r="F4966" t="s">
        <v>1849</v>
      </c>
      <c r="G4966" t="s">
        <v>23</v>
      </c>
      <c r="H4966" s="10">
        <v>2</v>
      </c>
      <c r="I4966" t="s">
        <v>24</v>
      </c>
    </row>
    <row r="4967" spans="1:9" x14ac:dyDescent="0.2">
      <c r="A4967" t="s">
        <v>68</v>
      </c>
      <c r="B4967" t="s">
        <v>995</v>
      </c>
      <c r="C4967" t="s">
        <v>28</v>
      </c>
      <c r="D4967" t="s">
        <v>29</v>
      </c>
      <c r="E4967" t="s">
        <v>30</v>
      </c>
      <c r="F4967" t="s">
        <v>1850</v>
      </c>
      <c r="G4967" t="s">
        <v>32</v>
      </c>
      <c r="H4967" s="10">
        <v>2</v>
      </c>
      <c r="I4967" t="s">
        <v>24</v>
      </c>
    </row>
    <row r="4968" spans="1:9" x14ac:dyDescent="0.2">
      <c r="A4968" t="s">
        <v>68</v>
      </c>
      <c r="B4968" t="s">
        <v>995</v>
      </c>
      <c r="C4968" t="s">
        <v>57</v>
      </c>
      <c r="D4968" t="s">
        <v>57</v>
      </c>
      <c r="E4968" t="s">
        <v>22</v>
      </c>
      <c r="F4968" t="s">
        <v>22</v>
      </c>
      <c r="G4968" t="s">
        <v>23</v>
      </c>
      <c r="H4968" s="10">
        <v>30.75</v>
      </c>
      <c r="I4968" t="s">
        <v>24</v>
      </c>
    </row>
    <row r="4969" spans="1:9" x14ac:dyDescent="0.2">
      <c r="A4969" t="s">
        <v>69</v>
      </c>
      <c r="B4969" t="s">
        <v>995</v>
      </c>
      <c r="C4969" t="s">
        <v>57</v>
      </c>
      <c r="D4969" t="s">
        <v>57</v>
      </c>
      <c r="E4969" t="s">
        <v>22</v>
      </c>
      <c r="F4969" t="s">
        <v>22</v>
      </c>
      <c r="G4969" t="s">
        <v>23</v>
      </c>
      <c r="H4969" s="10">
        <v>27</v>
      </c>
      <c r="I4969" t="s">
        <v>24</v>
      </c>
    </row>
    <row r="4970" spans="1:9" x14ac:dyDescent="0.2">
      <c r="A4970" t="s">
        <v>69</v>
      </c>
      <c r="B4970" t="s">
        <v>995</v>
      </c>
      <c r="C4970" t="s">
        <v>28</v>
      </c>
      <c r="D4970" t="s">
        <v>29</v>
      </c>
      <c r="E4970" t="s">
        <v>30</v>
      </c>
      <c r="F4970" t="s">
        <v>1850</v>
      </c>
      <c r="G4970" t="s">
        <v>32</v>
      </c>
      <c r="H4970" s="10">
        <v>2</v>
      </c>
      <c r="I4970" t="s">
        <v>24</v>
      </c>
    </row>
    <row r="4971" spans="1:9" x14ac:dyDescent="0.2">
      <c r="A4971" t="s">
        <v>69</v>
      </c>
      <c r="B4971" t="s">
        <v>995</v>
      </c>
      <c r="C4971" t="s">
        <v>33</v>
      </c>
      <c r="D4971" t="s">
        <v>33</v>
      </c>
      <c r="E4971" t="s">
        <v>45</v>
      </c>
      <c r="F4971" t="s">
        <v>1849</v>
      </c>
      <c r="G4971" t="s">
        <v>23</v>
      </c>
      <c r="H4971" s="10">
        <v>1</v>
      </c>
      <c r="I4971" t="s">
        <v>24</v>
      </c>
    </row>
    <row r="4972" spans="1:9" x14ac:dyDescent="0.2">
      <c r="A4972" t="s">
        <v>69</v>
      </c>
      <c r="B4972" t="s">
        <v>995</v>
      </c>
      <c r="C4972" t="s">
        <v>20</v>
      </c>
      <c r="D4972" t="s">
        <v>20</v>
      </c>
      <c r="F4972" t="s">
        <v>1848</v>
      </c>
      <c r="H4972" s="10">
        <v>1</v>
      </c>
    </row>
    <row r="4973" spans="1:9" x14ac:dyDescent="0.2">
      <c r="A4973" t="s">
        <v>70</v>
      </c>
      <c r="B4973" t="s">
        <v>995</v>
      </c>
      <c r="C4973" t="s">
        <v>17</v>
      </c>
      <c r="D4973" t="s">
        <v>17</v>
      </c>
      <c r="F4973" t="s">
        <v>1847</v>
      </c>
      <c r="H4973" s="10">
        <v>38.75</v>
      </c>
    </row>
    <row r="4974" spans="1:9" x14ac:dyDescent="0.2">
      <c r="A4974" t="s">
        <v>71</v>
      </c>
      <c r="B4974" t="s">
        <v>995</v>
      </c>
      <c r="C4974" t="s">
        <v>28</v>
      </c>
      <c r="D4974" t="s">
        <v>29</v>
      </c>
      <c r="E4974" t="s">
        <v>30</v>
      </c>
      <c r="F4974" t="s">
        <v>1850</v>
      </c>
      <c r="G4974" t="s">
        <v>32</v>
      </c>
      <c r="H4974" s="10">
        <v>4</v>
      </c>
      <c r="I4974" t="s">
        <v>24</v>
      </c>
    </row>
    <row r="4975" spans="1:9" x14ac:dyDescent="0.2">
      <c r="A4975" t="s">
        <v>71</v>
      </c>
      <c r="B4975" t="s">
        <v>995</v>
      </c>
      <c r="C4975" t="s">
        <v>20</v>
      </c>
      <c r="D4975" t="s">
        <v>20</v>
      </c>
      <c r="F4975" t="s">
        <v>1848</v>
      </c>
      <c r="H4975" s="10">
        <v>3</v>
      </c>
    </row>
    <row r="4976" spans="1:9" x14ac:dyDescent="0.2">
      <c r="A4976" t="s">
        <v>71</v>
      </c>
      <c r="B4976" t="s">
        <v>995</v>
      </c>
      <c r="C4976" t="s">
        <v>57</v>
      </c>
      <c r="D4976" t="s">
        <v>57</v>
      </c>
      <c r="E4976" t="s">
        <v>22</v>
      </c>
      <c r="F4976" t="s">
        <v>22</v>
      </c>
      <c r="G4976" t="s">
        <v>23</v>
      </c>
      <c r="H4976" s="10">
        <v>31.75</v>
      </c>
      <c r="I4976" t="s">
        <v>24</v>
      </c>
    </row>
    <row r="4977" spans="1:9" x14ac:dyDescent="0.2">
      <c r="A4977" t="s">
        <v>72</v>
      </c>
      <c r="B4977" t="s">
        <v>995</v>
      </c>
      <c r="C4977" t="s">
        <v>46</v>
      </c>
      <c r="D4977" t="s">
        <v>46</v>
      </c>
      <c r="F4977" t="s">
        <v>1848</v>
      </c>
      <c r="H4977" s="10">
        <v>7.75</v>
      </c>
    </row>
    <row r="4978" spans="1:9" x14ac:dyDescent="0.2">
      <c r="A4978" t="s">
        <v>72</v>
      </c>
      <c r="B4978" t="s">
        <v>995</v>
      </c>
      <c r="C4978" t="s">
        <v>28</v>
      </c>
      <c r="D4978" t="s">
        <v>29</v>
      </c>
      <c r="E4978" t="s">
        <v>30</v>
      </c>
      <c r="F4978" t="s">
        <v>1850</v>
      </c>
      <c r="G4978" t="s">
        <v>32</v>
      </c>
      <c r="H4978" s="10">
        <v>2</v>
      </c>
      <c r="I4978" t="s">
        <v>24</v>
      </c>
    </row>
    <row r="4979" spans="1:9" x14ac:dyDescent="0.2">
      <c r="A4979" t="s">
        <v>72</v>
      </c>
      <c r="B4979" t="s">
        <v>995</v>
      </c>
      <c r="C4979" t="s">
        <v>57</v>
      </c>
      <c r="D4979" t="s">
        <v>57</v>
      </c>
      <c r="E4979" t="s">
        <v>22</v>
      </c>
      <c r="F4979" t="s">
        <v>22</v>
      </c>
      <c r="G4979" t="s">
        <v>23</v>
      </c>
      <c r="H4979" s="10">
        <v>21.25</v>
      </c>
      <c r="I4979" t="s">
        <v>24</v>
      </c>
    </row>
    <row r="4980" spans="1:9" x14ac:dyDescent="0.2">
      <c r="A4980" t="s">
        <v>74</v>
      </c>
      <c r="B4980" t="s">
        <v>995</v>
      </c>
      <c r="C4980" t="s">
        <v>57</v>
      </c>
      <c r="D4980" t="s">
        <v>57</v>
      </c>
      <c r="E4980" t="s">
        <v>22</v>
      </c>
      <c r="F4980" t="s">
        <v>22</v>
      </c>
      <c r="G4980" t="s">
        <v>23</v>
      </c>
      <c r="H4980" s="10">
        <v>26</v>
      </c>
      <c r="I4980" t="s">
        <v>24</v>
      </c>
    </row>
    <row r="4981" spans="1:9" x14ac:dyDescent="0.2">
      <c r="A4981" t="s">
        <v>74</v>
      </c>
      <c r="B4981" t="s">
        <v>995</v>
      </c>
      <c r="C4981" t="s">
        <v>20</v>
      </c>
      <c r="D4981" t="s">
        <v>20</v>
      </c>
      <c r="F4981" t="s">
        <v>1848</v>
      </c>
      <c r="H4981" s="10">
        <v>2</v>
      </c>
    </row>
    <row r="4982" spans="1:9" x14ac:dyDescent="0.2">
      <c r="A4982" t="s">
        <v>74</v>
      </c>
      <c r="B4982" t="s">
        <v>995</v>
      </c>
      <c r="C4982" t="s">
        <v>33</v>
      </c>
      <c r="D4982" t="s">
        <v>33</v>
      </c>
      <c r="E4982" t="s">
        <v>45</v>
      </c>
      <c r="F4982" t="s">
        <v>1849</v>
      </c>
      <c r="G4982" t="s">
        <v>23</v>
      </c>
      <c r="H4982" s="10">
        <v>1</v>
      </c>
      <c r="I4982" t="s">
        <v>24</v>
      </c>
    </row>
    <row r="4983" spans="1:9" x14ac:dyDescent="0.2">
      <c r="A4983" t="s">
        <v>74</v>
      </c>
      <c r="B4983" t="s">
        <v>995</v>
      </c>
      <c r="C4983" t="s">
        <v>28</v>
      </c>
      <c r="D4983" t="s">
        <v>29</v>
      </c>
      <c r="E4983" t="s">
        <v>30</v>
      </c>
      <c r="F4983" t="s">
        <v>1850</v>
      </c>
      <c r="G4983" t="s">
        <v>32</v>
      </c>
      <c r="H4983" s="10">
        <v>2</v>
      </c>
      <c r="I4983" t="s">
        <v>24</v>
      </c>
    </row>
    <row r="4984" spans="1:9" x14ac:dyDescent="0.2">
      <c r="A4984" t="s">
        <v>75</v>
      </c>
      <c r="B4984" t="s">
        <v>995</v>
      </c>
      <c r="C4984" t="s">
        <v>17</v>
      </c>
      <c r="D4984" t="s">
        <v>17</v>
      </c>
      <c r="F4984" t="s">
        <v>1847</v>
      </c>
      <c r="H4984" s="10">
        <v>7.75</v>
      </c>
    </row>
    <row r="4985" spans="1:9" x14ac:dyDescent="0.2">
      <c r="A4985" t="s">
        <v>75</v>
      </c>
      <c r="B4985" t="s">
        <v>995</v>
      </c>
      <c r="C4985" t="s">
        <v>20</v>
      </c>
      <c r="D4985" t="s">
        <v>20</v>
      </c>
      <c r="F4985" t="s">
        <v>1848</v>
      </c>
      <c r="H4985" s="10">
        <v>1</v>
      </c>
    </row>
    <row r="4986" spans="1:9" x14ac:dyDescent="0.2">
      <c r="A4986" t="s">
        <v>75</v>
      </c>
      <c r="B4986" t="s">
        <v>995</v>
      </c>
      <c r="C4986" t="s">
        <v>28</v>
      </c>
      <c r="D4986" t="s">
        <v>29</v>
      </c>
      <c r="E4986" t="s">
        <v>30</v>
      </c>
      <c r="F4986" t="s">
        <v>1850</v>
      </c>
      <c r="G4986" t="s">
        <v>32</v>
      </c>
      <c r="H4986" s="10">
        <v>2</v>
      </c>
      <c r="I4986" t="s">
        <v>24</v>
      </c>
    </row>
    <row r="4987" spans="1:9" x14ac:dyDescent="0.2">
      <c r="A4987" t="s">
        <v>75</v>
      </c>
      <c r="B4987" t="s">
        <v>995</v>
      </c>
      <c r="C4987" t="s">
        <v>57</v>
      </c>
      <c r="D4987" t="s">
        <v>57</v>
      </c>
      <c r="E4987" t="s">
        <v>22</v>
      </c>
      <c r="F4987" t="s">
        <v>22</v>
      </c>
      <c r="G4987" t="s">
        <v>23</v>
      </c>
      <c r="H4987" s="10">
        <v>20.25</v>
      </c>
      <c r="I4987" t="s">
        <v>24</v>
      </c>
    </row>
    <row r="4988" spans="1:9" x14ac:dyDescent="0.2">
      <c r="A4988" t="s">
        <v>76</v>
      </c>
      <c r="B4988" t="s">
        <v>995</v>
      </c>
      <c r="C4988" t="s">
        <v>57</v>
      </c>
      <c r="D4988" t="s">
        <v>57</v>
      </c>
      <c r="E4988" t="s">
        <v>22</v>
      </c>
      <c r="F4988" t="s">
        <v>22</v>
      </c>
      <c r="G4988" t="s">
        <v>23</v>
      </c>
      <c r="H4988" s="10">
        <v>30.75</v>
      </c>
      <c r="I4988" t="s">
        <v>24</v>
      </c>
    </row>
    <row r="4989" spans="1:9" x14ac:dyDescent="0.2">
      <c r="A4989" t="s">
        <v>76</v>
      </c>
      <c r="B4989" t="s">
        <v>995</v>
      </c>
      <c r="C4989" t="s">
        <v>28</v>
      </c>
      <c r="D4989" t="s">
        <v>29</v>
      </c>
      <c r="E4989" t="s">
        <v>30</v>
      </c>
      <c r="F4989" t="s">
        <v>1850</v>
      </c>
      <c r="G4989" t="s">
        <v>32</v>
      </c>
      <c r="H4989" s="10">
        <v>5</v>
      </c>
      <c r="I4989" t="s">
        <v>24</v>
      </c>
    </row>
    <row r="4990" spans="1:9" x14ac:dyDescent="0.2">
      <c r="A4990" t="s">
        <v>76</v>
      </c>
      <c r="B4990" t="s">
        <v>995</v>
      </c>
      <c r="C4990" t="s">
        <v>33</v>
      </c>
      <c r="D4990" t="s">
        <v>33</v>
      </c>
      <c r="E4990" t="s">
        <v>45</v>
      </c>
      <c r="F4990" t="s">
        <v>1849</v>
      </c>
      <c r="G4990" t="s">
        <v>23</v>
      </c>
      <c r="H4990" s="10">
        <v>1</v>
      </c>
      <c r="I4990" t="s">
        <v>24</v>
      </c>
    </row>
    <row r="4991" spans="1:9" x14ac:dyDescent="0.2">
      <c r="A4991" t="s">
        <v>76</v>
      </c>
      <c r="B4991" t="s">
        <v>995</v>
      </c>
      <c r="C4991" t="s">
        <v>20</v>
      </c>
      <c r="D4991" t="s">
        <v>20</v>
      </c>
      <c r="F4991" t="s">
        <v>1848</v>
      </c>
      <c r="H4991" s="10">
        <v>2</v>
      </c>
    </row>
    <row r="4992" spans="1:9" x14ac:dyDescent="0.2">
      <c r="A4992" t="s">
        <v>77</v>
      </c>
      <c r="B4992" t="s">
        <v>995</v>
      </c>
      <c r="C4992" t="s">
        <v>46</v>
      </c>
      <c r="D4992" t="s">
        <v>46</v>
      </c>
      <c r="F4992" t="s">
        <v>1848</v>
      </c>
      <c r="H4992" s="10">
        <v>31</v>
      </c>
    </row>
    <row r="4993" spans="1:9" x14ac:dyDescent="0.2">
      <c r="A4993" t="s">
        <v>78</v>
      </c>
      <c r="B4993" t="s">
        <v>995</v>
      </c>
      <c r="C4993" t="s">
        <v>20</v>
      </c>
      <c r="D4993" t="s">
        <v>20</v>
      </c>
      <c r="F4993" t="s">
        <v>1848</v>
      </c>
      <c r="H4993" s="10">
        <v>4</v>
      </c>
    </row>
    <row r="4994" spans="1:9" x14ac:dyDescent="0.2">
      <c r="A4994" t="s">
        <v>78</v>
      </c>
      <c r="B4994" t="s">
        <v>995</v>
      </c>
      <c r="C4994" t="s">
        <v>28</v>
      </c>
      <c r="D4994" t="s">
        <v>29</v>
      </c>
      <c r="E4994" t="s">
        <v>30</v>
      </c>
      <c r="F4994" t="s">
        <v>1850</v>
      </c>
      <c r="G4994" t="s">
        <v>32</v>
      </c>
      <c r="H4994" s="10">
        <v>3</v>
      </c>
      <c r="I4994" t="s">
        <v>24</v>
      </c>
    </row>
    <row r="4995" spans="1:9" x14ac:dyDescent="0.2">
      <c r="A4995" t="s">
        <v>78</v>
      </c>
      <c r="B4995" t="s">
        <v>995</v>
      </c>
      <c r="C4995" t="s">
        <v>33</v>
      </c>
      <c r="D4995" t="s">
        <v>33</v>
      </c>
      <c r="E4995" t="s">
        <v>45</v>
      </c>
      <c r="F4995" t="s">
        <v>1849</v>
      </c>
      <c r="G4995" t="s">
        <v>23</v>
      </c>
      <c r="H4995" s="10">
        <v>1</v>
      </c>
      <c r="I4995" t="s">
        <v>24</v>
      </c>
    </row>
    <row r="4996" spans="1:9" x14ac:dyDescent="0.2">
      <c r="A4996" t="s">
        <v>78</v>
      </c>
      <c r="B4996" t="s">
        <v>995</v>
      </c>
      <c r="C4996" t="s">
        <v>57</v>
      </c>
      <c r="D4996" t="s">
        <v>57</v>
      </c>
      <c r="E4996" t="s">
        <v>22</v>
      </c>
      <c r="F4996" t="s">
        <v>22</v>
      </c>
      <c r="G4996" t="s">
        <v>23</v>
      </c>
      <c r="H4996" s="10">
        <v>30.75</v>
      </c>
      <c r="I4996" t="s">
        <v>24</v>
      </c>
    </row>
    <row r="4997" spans="1:9" x14ac:dyDescent="0.2">
      <c r="A4997" t="s">
        <v>80</v>
      </c>
      <c r="B4997" t="s">
        <v>995</v>
      </c>
      <c r="C4997" t="s">
        <v>33</v>
      </c>
      <c r="D4997" t="s">
        <v>33</v>
      </c>
      <c r="E4997" t="s">
        <v>45</v>
      </c>
      <c r="F4997" t="s">
        <v>1849</v>
      </c>
      <c r="G4997" t="s">
        <v>23</v>
      </c>
      <c r="H4997" s="10">
        <v>1</v>
      </c>
      <c r="I4997" t="s">
        <v>24</v>
      </c>
    </row>
    <row r="4998" spans="1:9" x14ac:dyDescent="0.2">
      <c r="A4998" t="s">
        <v>80</v>
      </c>
      <c r="B4998" t="s">
        <v>995</v>
      </c>
      <c r="C4998" t="s">
        <v>28</v>
      </c>
      <c r="D4998" t="s">
        <v>29</v>
      </c>
      <c r="E4998" t="s">
        <v>30</v>
      </c>
      <c r="F4998" t="s">
        <v>1850</v>
      </c>
      <c r="G4998" t="s">
        <v>32</v>
      </c>
      <c r="H4998" s="10">
        <v>3</v>
      </c>
      <c r="I4998" t="s">
        <v>24</v>
      </c>
    </row>
    <row r="4999" spans="1:9" x14ac:dyDescent="0.2">
      <c r="A4999" t="s">
        <v>80</v>
      </c>
      <c r="B4999" t="s">
        <v>995</v>
      </c>
      <c r="C4999" t="s">
        <v>46</v>
      </c>
      <c r="D4999" t="s">
        <v>46</v>
      </c>
      <c r="F4999" t="s">
        <v>1848</v>
      </c>
      <c r="H4999" s="10">
        <v>7.75</v>
      </c>
    </row>
    <row r="5000" spans="1:9" x14ac:dyDescent="0.2">
      <c r="A5000" t="s">
        <v>80</v>
      </c>
      <c r="B5000" t="s">
        <v>995</v>
      </c>
      <c r="C5000" t="s">
        <v>57</v>
      </c>
      <c r="D5000" t="s">
        <v>57</v>
      </c>
      <c r="E5000" t="s">
        <v>22</v>
      </c>
      <c r="F5000" t="s">
        <v>22</v>
      </c>
      <c r="G5000" t="s">
        <v>23</v>
      </c>
      <c r="H5000" s="10">
        <v>27</v>
      </c>
      <c r="I5000" t="s">
        <v>24</v>
      </c>
    </row>
    <row r="5001" spans="1:9" x14ac:dyDescent="0.2">
      <c r="A5001" t="s">
        <v>81</v>
      </c>
      <c r="B5001" t="s">
        <v>995</v>
      </c>
      <c r="C5001" t="s">
        <v>17</v>
      </c>
      <c r="D5001" t="s">
        <v>17</v>
      </c>
      <c r="F5001" t="s">
        <v>1847</v>
      </c>
      <c r="H5001" s="10">
        <v>15.5</v>
      </c>
    </row>
    <row r="5002" spans="1:9" x14ac:dyDescent="0.2">
      <c r="A5002" t="s">
        <v>81</v>
      </c>
      <c r="B5002" t="s">
        <v>995</v>
      </c>
      <c r="C5002" t="s">
        <v>116</v>
      </c>
      <c r="D5002" t="s">
        <v>116</v>
      </c>
      <c r="F5002" t="s">
        <v>1847</v>
      </c>
      <c r="H5002" s="10">
        <v>7.75</v>
      </c>
    </row>
    <row r="5003" spans="1:9" x14ac:dyDescent="0.2">
      <c r="A5003" t="s">
        <v>81</v>
      </c>
      <c r="B5003" t="s">
        <v>995</v>
      </c>
      <c r="C5003" t="s">
        <v>28</v>
      </c>
      <c r="D5003" t="s">
        <v>29</v>
      </c>
      <c r="E5003" t="s">
        <v>30</v>
      </c>
      <c r="F5003" t="s">
        <v>1850</v>
      </c>
      <c r="G5003" t="s">
        <v>32</v>
      </c>
      <c r="H5003" s="10">
        <v>15.5</v>
      </c>
      <c r="I5003" t="s">
        <v>24</v>
      </c>
    </row>
    <row r="5004" spans="1:9" x14ac:dyDescent="0.2">
      <c r="A5004" t="s">
        <v>82</v>
      </c>
      <c r="B5004" t="s">
        <v>995</v>
      </c>
      <c r="C5004" t="s">
        <v>28</v>
      </c>
      <c r="D5004" t="s">
        <v>29</v>
      </c>
      <c r="E5004" t="s">
        <v>30</v>
      </c>
      <c r="F5004" t="s">
        <v>1850</v>
      </c>
      <c r="G5004" t="s">
        <v>32</v>
      </c>
      <c r="H5004" s="10">
        <v>2</v>
      </c>
      <c r="I5004" t="s">
        <v>24</v>
      </c>
    </row>
    <row r="5005" spans="1:9" x14ac:dyDescent="0.2">
      <c r="A5005" t="s">
        <v>82</v>
      </c>
      <c r="B5005" t="s">
        <v>995</v>
      </c>
      <c r="C5005" t="s">
        <v>17</v>
      </c>
      <c r="D5005" t="s">
        <v>17</v>
      </c>
      <c r="F5005" t="s">
        <v>1847</v>
      </c>
      <c r="H5005" s="10">
        <v>4</v>
      </c>
    </row>
    <row r="5006" spans="1:9" x14ac:dyDescent="0.2">
      <c r="A5006" t="s">
        <v>82</v>
      </c>
      <c r="B5006" t="s">
        <v>995</v>
      </c>
      <c r="C5006" t="s">
        <v>20</v>
      </c>
      <c r="D5006" t="s">
        <v>20</v>
      </c>
      <c r="F5006" t="s">
        <v>1848</v>
      </c>
      <c r="H5006" s="10">
        <v>5</v>
      </c>
    </row>
    <row r="5007" spans="1:9" x14ac:dyDescent="0.2">
      <c r="A5007" t="s">
        <v>82</v>
      </c>
      <c r="B5007" t="s">
        <v>995</v>
      </c>
      <c r="C5007" t="s">
        <v>57</v>
      </c>
      <c r="D5007" t="s">
        <v>57</v>
      </c>
      <c r="E5007" t="s">
        <v>22</v>
      </c>
      <c r="F5007" t="s">
        <v>22</v>
      </c>
      <c r="G5007" t="s">
        <v>23</v>
      </c>
      <c r="H5007" s="10">
        <v>22.75</v>
      </c>
      <c r="I5007" t="s">
        <v>24</v>
      </c>
    </row>
    <row r="5008" spans="1:9" x14ac:dyDescent="0.2">
      <c r="A5008" t="s">
        <v>83</v>
      </c>
      <c r="B5008" t="s">
        <v>995</v>
      </c>
      <c r="C5008" t="s">
        <v>20</v>
      </c>
      <c r="D5008" t="s">
        <v>20</v>
      </c>
      <c r="F5008" t="s">
        <v>1848</v>
      </c>
      <c r="H5008" s="10">
        <v>8.75</v>
      </c>
    </row>
    <row r="5009" spans="1:9" x14ac:dyDescent="0.2">
      <c r="A5009" t="s">
        <v>83</v>
      </c>
      <c r="B5009" t="s">
        <v>995</v>
      </c>
      <c r="C5009" t="s">
        <v>28</v>
      </c>
      <c r="D5009" t="s">
        <v>29</v>
      </c>
      <c r="E5009" t="s">
        <v>30</v>
      </c>
      <c r="F5009" t="s">
        <v>1850</v>
      </c>
      <c r="G5009" t="s">
        <v>32</v>
      </c>
      <c r="H5009" s="10">
        <v>2</v>
      </c>
      <c r="I5009" t="s">
        <v>24</v>
      </c>
    </row>
    <row r="5010" spans="1:9" x14ac:dyDescent="0.2">
      <c r="A5010" t="s">
        <v>83</v>
      </c>
      <c r="B5010" t="s">
        <v>995</v>
      </c>
      <c r="C5010" t="s">
        <v>57</v>
      </c>
      <c r="D5010" t="s">
        <v>57</v>
      </c>
      <c r="E5010" t="s">
        <v>22</v>
      </c>
      <c r="F5010" t="s">
        <v>22</v>
      </c>
      <c r="G5010" t="s">
        <v>23</v>
      </c>
      <c r="H5010" s="10">
        <v>28</v>
      </c>
      <c r="I5010" t="s">
        <v>24</v>
      </c>
    </row>
    <row r="5011" spans="1:9" x14ac:dyDescent="0.2">
      <c r="A5011" t="s">
        <v>84</v>
      </c>
      <c r="B5011" t="s">
        <v>995</v>
      </c>
      <c r="C5011" t="s">
        <v>33</v>
      </c>
      <c r="D5011" t="s">
        <v>33</v>
      </c>
      <c r="E5011" t="s">
        <v>45</v>
      </c>
      <c r="F5011" t="s">
        <v>1849</v>
      </c>
      <c r="G5011" t="s">
        <v>23</v>
      </c>
      <c r="H5011" s="10">
        <v>1</v>
      </c>
      <c r="I5011" t="s">
        <v>24</v>
      </c>
    </row>
    <row r="5012" spans="1:9" x14ac:dyDescent="0.2">
      <c r="A5012" t="s">
        <v>84</v>
      </c>
      <c r="B5012" t="s">
        <v>995</v>
      </c>
      <c r="C5012" t="s">
        <v>28</v>
      </c>
      <c r="D5012" t="s">
        <v>29</v>
      </c>
      <c r="E5012" t="s">
        <v>30</v>
      </c>
      <c r="F5012" t="s">
        <v>1850</v>
      </c>
      <c r="G5012" t="s">
        <v>32</v>
      </c>
      <c r="H5012" s="10">
        <v>2</v>
      </c>
      <c r="I5012" t="s">
        <v>24</v>
      </c>
    </row>
    <row r="5013" spans="1:9" x14ac:dyDescent="0.2">
      <c r="A5013" t="s">
        <v>84</v>
      </c>
      <c r="B5013" t="s">
        <v>995</v>
      </c>
      <c r="C5013" t="s">
        <v>57</v>
      </c>
      <c r="D5013" t="s">
        <v>57</v>
      </c>
      <c r="E5013" t="s">
        <v>22</v>
      </c>
      <c r="F5013" t="s">
        <v>22</v>
      </c>
      <c r="G5013" t="s">
        <v>23</v>
      </c>
      <c r="H5013" s="10">
        <v>28</v>
      </c>
      <c r="I5013" t="s">
        <v>24</v>
      </c>
    </row>
    <row r="5014" spans="1:9" x14ac:dyDescent="0.2">
      <c r="A5014" t="s">
        <v>85</v>
      </c>
      <c r="B5014" t="s">
        <v>995</v>
      </c>
      <c r="C5014" t="s">
        <v>17</v>
      </c>
      <c r="D5014" t="s">
        <v>17</v>
      </c>
      <c r="F5014" t="s">
        <v>1847</v>
      </c>
      <c r="H5014" s="10">
        <v>7.75</v>
      </c>
    </row>
    <row r="5015" spans="1:9" x14ac:dyDescent="0.2">
      <c r="A5015" t="s">
        <v>85</v>
      </c>
      <c r="B5015" t="s">
        <v>995</v>
      </c>
      <c r="C5015" t="s">
        <v>20</v>
      </c>
      <c r="D5015" t="s">
        <v>20</v>
      </c>
      <c r="F5015" t="s">
        <v>1848</v>
      </c>
      <c r="H5015" s="10">
        <v>1</v>
      </c>
    </row>
    <row r="5016" spans="1:9" x14ac:dyDescent="0.2">
      <c r="A5016" t="s">
        <v>85</v>
      </c>
      <c r="B5016" t="s">
        <v>995</v>
      </c>
      <c r="C5016" t="s">
        <v>28</v>
      </c>
      <c r="D5016" t="s">
        <v>29</v>
      </c>
      <c r="E5016" t="s">
        <v>30</v>
      </c>
      <c r="F5016" t="s">
        <v>1850</v>
      </c>
      <c r="G5016" t="s">
        <v>32</v>
      </c>
      <c r="H5016" s="10">
        <v>4</v>
      </c>
      <c r="I5016" t="s">
        <v>24</v>
      </c>
    </row>
    <row r="5017" spans="1:9" x14ac:dyDescent="0.2">
      <c r="A5017" t="s">
        <v>85</v>
      </c>
      <c r="B5017" t="s">
        <v>995</v>
      </c>
      <c r="C5017" t="s">
        <v>57</v>
      </c>
      <c r="D5017" t="s">
        <v>57</v>
      </c>
      <c r="E5017" t="s">
        <v>22</v>
      </c>
      <c r="F5017" t="s">
        <v>22</v>
      </c>
      <c r="G5017" t="s">
        <v>23</v>
      </c>
      <c r="H5017" s="10">
        <v>26</v>
      </c>
      <c r="I5017" t="s">
        <v>24</v>
      </c>
    </row>
    <row r="5018" spans="1:9" x14ac:dyDescent="0.2">
      <c r="A5018" t="s">
        <v>86</v>
      </c>
      <c r="B5018" t="s">
        <v>995</v>
      </c>
      <c r="C5018" t="s">
        <v>28</v>
      </c>
      <c r="D5018" t="s">
        <v>29</v>
      </c>
      <c r="E5018" t="s">
        <v>30</v>
      </c>
      <c r="F5018" t="s">
        <v>1850</v>
      </c>
      <c r="G5018" t="s">
        <v>32</v>
      </c>
      <c r="H5018" s="10">
        <v>4</v>
      </c>
      <c r="I5018" t="s">
        <v>24</v>
      </c>
    </row>
    <row r="5019" spans="1:9" x14ac:dyDescent="0.2">
      <c r="A5019" t="s">
        <v>86</v>
      </c>
      <c r="B5019" t="s">
        <v>995</v>
      </c>
      <c r="C5019" t="s">
        <v>17</v>
      </c>
      <c r="D5019" t="s">
        <v>17</v>
      </c>
      <c r="F5019" t="s">
        <v>1847</v>
      </c>
      <c r="H5019" s="10">
        <v>4</v>
      </c>
    </row>
    <row r="5020" spans="1:9" x14ac:dyDescent="0.2">
      <c r="A5020" t="s">
        <v>86</v>
      </c>
      <c r="B5020" t="s">
        <v>995</v>
      </c>
      <c r="C5020" t="s">
        <v>57</v>
      </c>
      <c r="D5020" t="s">
        <v>57</v>
      </c>
      <c r="E5020" t="s">
        <v>22</v>
      </c>
      <c r="F5020" t="s">
        <v>22</v>
      </c>
      <c r="G5020" t="s">
        <v>23</v>
      </c>
      <c r="H5020" s="10">
        <v>30.75</v>
      </c>
      <c r="I5020" t="s">
        <v>24</v>
      </c>
    </row>
    <row r="5021" spans="1:9" x14ac:dyDescent="0.2">
      <c r="A5021" t="s">
        <v>87</v>
      </c>
      <c r="B5021" t="s">
        <v>995</v>
      </c>
      <c r="C5021" t="s">
        <v>17</v>
      </c>
      <c r="D5021" t="s">
        <v>17</v>
      </c>
      <c r="F5021" t="s">
        <v>1847</v>
      </c>
      <c r="H5021" s="10">
        <v>38.75</v>
      </c>
    </row>
    <row r="5022" spans="1:9" x14ac:dyDescent="0.2">
      <c r="A5022" t="s">
        <v>88</v>
      </c>
      <c r="B5022" t="s">
        <v>995</v>
      </c>
      <c r="C5022" t="s">
        <v>17</v>
      </c>
      <c r="D5022" t="s">
        <v>17</v>
      </c>
      <c r="F5022" t="s">
        <v>1847</v>
      </c>
      <c r="H5022" s="10">
        <v>38.75</v>
      </c>
    </row>
    <row r="5023" spans="1:9" x14ac:dyDescent="0.2">
      <c r="A5023" t="s">
        <v>89</v>
      </c>
      <c r="B5023" t="s">
        <v>995</v>
      </c>
      <c r="C5023" t="s">
        <v>17</v>
      </c>
      <c r="D5023" t="s">
        <v>17</v>
      </c>
      <c r="F5023" t="s">
        <v>1847</v>
      </c>
      <c r="H5023" s="10">
        <v>31</v>
      </c>
    </row>
    <row r="5024" spans="1:9" x14ac:dyDescent="0.2">
      <c r="A5024" t="s">
        <v>90</v>
      </c>
      <c r="B5024" t="s">
        <v>995</v>
      </c>
      <c r="C5024" t="s">
        <v>33</v>
      </c>
      <c r="D5024" t="s">
        <v>33</v>
      </c>
      <c r="E5024" t="s">
        <v>45</v>
      </c>
      <c r="F5024" t="s">
        <v>1849</v>
      </c>
      <c r="G5024" t="s">
        <v>23</v>
      </c>
      <c r="H5024" s="10">
        <v>4</v>
      </c>
      <c r="I5024" t="s">
        <v>24</v>
      </c>
    </row>
    <row r="5025" spans="1:9" x14ac:dyDescent="0.2">
      <c r="A5025" t="s">
        <v>90</v>
      </c>
      <c r="B5025" t="s">
        <v>995</v>
      </c>
      <c r="C5025" t="s">
        <v>28</v>
      </c>
      <c r="D5025" t="s">
        <v>29</v>
      </c>
      <c r="E5025" t="s">
        <v>30</v>
      </c>
      <c r="F5025" t="s">
        <v>1850</v>
      </c>
      <c r="G5025" t="s">
        <v>32</v>
      </c>
      <c r="H5025" s="10">
        <v>2</v>
      </c>
      <c r="I5025" t="s">
        <v>24</v>
      </c>
    </row>
    <row r="5026" spans="1:9" x14ac:dyDescent="0.2">
      <c r="A5026" t="s">
        <v>90</v>
      </c>
      <c r="B5026" t="s">
        <v>995</v>
      </c>
      <c r="C5026" t="s">
        <v>57</v>
      </c>
      <c r="D5026" t="s">
        <v>57</v>
      </c>
      <c r="E5026" t="s">
        <v>22</v>
      </c>
      <c r="F5026" t="s">
        <v>22</v>
      </c>
      <c r="G5026" t="s">
        <v>23</v>
      </c>
      <c r="H5026" s="10">
        <v>32.75</v>
      </c>
      <c r="I5026" t="s">
        <v>24</v>
      </c>
    </row>
    <row r="5027" spans="1:9" x14ac:dyDescent="0.2">
      <c r="A5027" t="s">
        <v>91</v>
      </c>
      <c r="B5027" t="s">
        <v>995</v>
      </c>
      <c r="C5027" t="s">
        <v>33</v>
      </c>
      <c r="D5027" t="s">
        <v>33</v>
      </c>
      <c r="E5027" t="s">
        <v>45</v>
      </c>
      <c r="F5027" t="s">
        <v>1849</v>
      </c>
      <c r="G5027" t="s">
        <v>23</v>
      </c>
      <c r="H5027" s="10">
        <v>2.5</v>
      </c>
      <c r="I5027" t="s">
        <v>24</v>
      </c>
    </row>
    <row r="5028" spans="1:9" x14ac:dyDescent="0.2">
      <c r="A5028" t="s">
        <v>91</v>
      </c>
      <c r="B5028" t="s">
        <v>995</v>
      </c>
      <c r="C5028" t="s">
        <v>28</v>
      </c>
      <c r="D5028" t="s">
        <v>29</v>
      </c>
      <c r="E5028" t="s">
        <v>30</v>
      </c>
      <c r="F5028" t="s">
        <v>1850</v>
      </c>
      <c r="G5028" t="s">
        <v>32</v>
      </c>
      <c r="H5028" s="10">
        <v>2</v>
      </c>
      <c r="I5028" t="s">
        <v>24</v>
      </c>
    </row>
    <row r="5029" spans="1:9" x14ac:dyDescent="0.2">
      <c r="A5029" t="s">
        <v>91</v>
      </c>
      <c r="B5029" t="s">
        <v>995</v>
      </c>
      <c r="C5029" t="s">
        <v>17</v>
      </c>
      <c r="D5029" t="s">
        <v>17</v>
      </c>
      <c r="F5029" t="s">
        <v>1847</v>
      </c>
      <c r="H5029" s="10">
        <v>7.75</v>
      </c>
    </row>
    <row r="5030" spans="1:9" x14ac:dyDescent="0.2">
      <c r="A5030" t="s">
        <v>91</v>
      </c>
      <c r="B5030" t="s">
        <v>995</v>
      </c>
      <c r="C5030" t="s">
        <v>57</v>
      </c>
      <c r="D5030" t="s">
        <v>57</v>
      </c>
      <c r="E5030" t="s">
        <v>22</v>
      </c>
      <c r="F5030" t="s">
        <v>22</v>
      </c>
      <c r="G5030" t="s">
        <v>23</v>
      </c>
      <c r="H5030" s="10">
        <v>26.5</v>
      </c>
      <c r="I5030" t="s">
        <v>24</v>
      </c>
    </row>
    <row r="5031" spans="1:9" x14ac:dyDescent="0.2">
      <c r="A5031" t="s">
        <v>93</v>
      </c>
      <c r="B5031" t="s">
        <v>995</v>
      </c>
      <c r="C5031" t="s">
        <v>33</v>
      </c>
      <c r="D5031" t="s">
        <v>33</v>
      </c>
      <c r="E5031" t="s">
        <v>45</v>
      </c>
      <c r="F5031" t="s">
        <v>1849</v>
      </c>
      <c r="G5031" t="s">
        <v>23</v>
      </c>
      <c r="H5031" s="10">
        <v>4</v>
      </c>
      <c r="I5031" t="s">
        <v>24</v>
      </c>
    </row>
    <row r="5032" spans="1:9" x14ac:dyDescent="0.2">
      <c r="A5032" t="s">
        <v>93</v>
      </c>
      <c r="B5032" t="s">
        <v>995</v>
      </c>
      <c r="C5032" t="s">
        <v>20</v>
      </c>
      <c r="D5032" t="s">
        <v>20</v>
      </c>
      <c r="F5032" t="s">
        <v>1848</v>
      </c>
      <c r="H5032" s="10">
        <v>4</v>
      </c>
    </row>
    <row r="5033" spans="1:9" x14ac:dyDescent="0.2">
      <c r="A5033" t="s">
        <v>93</v>
      </c>
      <c r="B5033" t="s">
        <v>995</v>
      </c>
      <c r="C5033" t="s">
        <v>28</v>
      </c>
      <c r="D5033" t="s">
        <v>29</v>
      </c>
      <c r="E5033" t="s">
        <v>30</v>
      </c>
      <c r="F5033" t="s">
        <v>1850</v>
      </c>
      <c r="G5033" t="s">
        <v>32</v>
      </c>
      <c r="H5033" s="10">
        <v>2</v>
      </c>
      <c r="I5033" t="s">
        <v>24</v>
      </c>
    </row>
    <row r="5034" spans="1:9" x14ac:dyDescent="0.2">
      <c r="A5034" t="s">
        <v>93</v>
      </c>
      <c r="B5034" t="s">
        <v>995</v>
      </c>
      <c r="C5034" t="s">
        <v>57</v>
      </c>
      <c r="D5034" t="s">
        <v>57</v>
      </c>
      <c r="E5034" t="s">
        <v>22</v>
      </c>
      <c r="F5034" t="s">
        <v>22</v>
      </c>
      <c r="G5034" t="s">
        <v>23</v>
      </c>
      <c r="H5034" s="10">
        <v>28.75</v>
      </c>
      <c r="I5034" t="s">
        <v>24</v>
      </c>
    </row>
    <row r="5035" spans="1:9" x14ac:dyDescent="0.2">
      <c r="A5035" t="s">
        <v>94</v>
      </c>
      <c r="B5035" t="s">
        <v>995</v>
      </c>
      <c r="C5035" t="s">
        <v>57</v>
      </c>
      <c r="D5035" t="s">
        <v>57</v>
      </c>
      <c r="E5035" t="s">
        <v>22</v>
      </c>
      <c r="F5035" t="s">
        <v>22</v>
      </c>
      <c r="G5035" t="s">
        <v>23</v>
      </c>
      <c r="H5035" s="10">
        <v>23</v>
      </c>
      <c r="I5035" t="s">
        <v>24</v>
      </c>
    </row>
    <row r="5036" spans="1:9" x14ac:dyDescent="0.2">
      <c r="A5036" t="s">
        <v>94</v>
      </c>
      <c r="B5036" t="s">
        <v>995</v>
      </c>
      <c r="C5036" t="s">
        <v>20</v>
      </c>
      <c r="D5036" t="s">
        <v>20</v>
      </c>
      <c r="F5036" t="s">
        <v>1848</v>
      </c>
      <c r="H5036" s="10">
        <v>5</v>
      </c>
    </row>
    <row r="5037" spans="1:9" x14ac:dyDescent="0.2">
      <c r="A5037" t="s">
        <v>94</v>
      </c>
      <c r="B5037" t="s">
        <v>995</v>
      </c>
      <c r="C5037" t="s">
        <v>33</v>
      </c>
      <c r="D5037" t="s">
        <v>33</v>
      </c>
      <c r="E5037" t="s">
        <v>45</v>
      </c>
      <c r="F5037" t="s">
        <v>1849</v>
      </c>
      <c r="G5037" t="s">
        <v>23</v>
      </c>
      <c r="H5037" s="10">
        <v>1</v>
      </c>
      <c r="I5037" t="s">
        <v>24</v>
      </c>
    </row>
    <row r="5038" spans="1:9" x14ac:dyDescent="0.2">
      <c r="A5038" t="s">
        <v>94</v>
      </c>
      <c r="B5038" t="s">
        <v>995</v>
      </c>
      <c r="C5038" t="s">
        <v>28</v>
      </c>
      <c r="D5038" t="s">
        <v>29</v>
      </c>
      <c r="E5038" t="s">
        <v>30</v>
      </c>
      <c r="F5038" t="s">
        <v>1850</v>
      </c>
      <c r="G5038" t="s">
        <v>32</v>
      </c>
      <c r="H5038" s="10">
        <v>2</v>
      </c>
      <c r="I5038" t="s">
        <v>24</v>
      </c>
    </row>
    <row r="5039" spans="1:9" x14ac:dyDescent="0.2">
      <c r="A5039" t="s">
        <v>94</v>
      </c>
      <c r="B5039" t="s">
        <v>995</v>
      </c>
      <c r="C5039" t="s">
        <v>17</v>
      </c>
      <c r="D5039" t="s">
        <v>17</v>
      </c>
      <c r="F5039" t="s">
        <v>1847</v>
      </c>
      <c r="H5039" s="10">
        <v>7.75</v>
      </c>
    </row>
    <row r="5040" spans="1:9" x14ac:dyDescent="0.2">
      <c r="A5040" t="s">
        <v>95</v>
      </c>
      <c r="B5040" t="s">
        <v>995</v>
      </c>
      <c r="C5040" t="s">
        <v>116</v>
      </c>
      <c r="D5040" t="s">
        <v>116</v>
      </c>
      <c r="F5040" t="s">
        <v>1847</v>
      </c>
      <c r="H5040" s="10">
        <v>7.75</v>
      </c>
    </row>
    <row r="5041" spans="1:9" x14ac:dyDescent="0.2">
      <c r="A5041" t="s">
        <v>95</v>
      </c>
      <c r="B5041" t="s">
        <v>995</v>
      </c>
      <c r="C5041" t="s">
        <v>20</v>
      </c>
      <c r="D5041" t="s">
        <v>20</v>
      </c>
      <c r="F5041" t="s">
        <v>1848</v>
      </c>
      <c r="H5041" s="10">
        <v>4</v>
      </c>
    </row>
    <row r="5042" spans="1:9" x14ac:dyDescent="0.2">
      <c r="A5042" t="s">
        <v>95</v>
      </c>
      <c r="B5042" t="s">
        <v>995</v>
      </c>
      <c r="C5042" t="s">
        <v>28</v>
      </c>
      <c r="D5042" t="s">
        <v>29</v>
      </c>
      <c r="E5042" t="s">
        <v>30</v>
      </c>
      <c r="F5042" t="s">
        <v>1850</v>
      </c>
      <c r="G5042" t="s">
        <v>32</v>
      </c>
      <c r="H5042" s="10">
        <v>2</v>
      </c>
      <c r="I5042" t="s">
        <v>24</v>
      </c>
    </row>
    <row r="5043" spans="1:9" x14ac:dyDescent="0.2">
      <c r="A5043" t="s">
        <v>95</v>
      </c>
      <c r="B5043" t="s">
        <v>995</v>
      </c>
      <c r="C5043" t="s">
        <v>57</v>
      </c>
      <c r="D5043" t="s">
        <v>57</v>
      </c>
      <c r="E5043" t="s">
        <v>22</v>
      </c>
      <c r="F5043" t="s">
        <v>22</v>
      </c>
      <c r="G5043" t="s">
        <v>23</v>
      </c>
      <c r="H5043" s="10">
        <v>25</v>
      </c>
      <c r="I5043" t="s">
        <v>24</v>
      </c>
    </row>
    <row r="5044" spans="1:9" x14ac:dyDescent="0.2">
      <c r="A5044" t="s">
        <v>96</v>
      </c>
      <c r="B5044" t="s">
        <v>995</v>
      </c>
      <c r="C5044" t="s">
        <v>57</v>
      </c>
      <c r="D5044" t="s">
        <v>57</v>
      </c>
      <c r="E5044" t="s">
        <v>22</v>
      </c>
      <c r="F5044" t="s">
        <v>22</v>
      </c>
      <c r="G5044" t="s">
        <v>23</v>
      </c>
      <c r="H5044" s="10">
        <v>33.75</v>
      </c>
      <c r="I5044" t="s">
        <v>24</v>
      </c>
    </row>
    <row r="5045" spans="1:9" x14ac:dyDescent="0.2">
      <c r="A5045" t="s">
        <v>96</v>
      </c>
      <c r="B5045" t="s">
        <v>995</v>
      </c>
      <c r="C5045" t="s">
        <v>28</v>
      </c>
      <c r="D5045" t="s">
        <v>29</v>
      </c>
      <c r="E5045" t="s">
        <v>30</v>
      </c>
      <c r="F5045" t="s">
        <v>1850</v>
      </c>
      <c r="G5045" t="s">
        <v>32</v>
      </c>
      <c r="H5045" s="10">
        <v>2</v>
      </c>
      <c r="I5045" t="s">
        <v>24</v>
      </c>
    </row>
    <row r="5046" spans="1:9" x14ac:dyDescent="0.2">
      <c r="A5046" t="s">
        <v>96</v>
      </c>
      <c r="B5046" t="s">
        <v>995</v>
      </c>
      <c r="C5046" t="s">
        <v>20</v>
      </c>
      <c r="D5046" t="s">
        <v>20</v>
      </c>
      <c r="F5046" t="s">
        <v>1848</v>
      </c>
      <c r="H5046" s="10">
        <v>3</v>
      </c>
    </row>
    <row r="5047" spans="1:9" x14ac:dyDescent="0.2">
      <c r="A5047" t="s">
        <v>97</v>
      </c>
      <c r="B5047" t="s">
        <v>995</v>
      </c>
      <c r="C5047" t="s">
        <v>20</v>
      </c>
      <c r="D5047" t="s">
        <v>20</v>
      </c>
      <c r="F5047" t="s">
        <v>1848</v>
      </c>
      <c r="H5047" s="10">
        <v>1</v>
      </c>
    </row>
    <row r="5048" spans="1:9" x14ac:dyDescent="0.2">
      <c r="A5048" t="s">
        <v>97</v>
      </c>
      <c r="B5048" t="s">
        <v>995</v>
      </c>
      <c r="C5048" t="s">
        <v>17</v>
      </c>
      <c r="D5048" t="s">
        <v>17</v>
      </c>
      <c r="F5048" t="s">
        <v>1847</v>
      </c>
      <c r="H5048" s="10">
        <v>4</v>
      </c>
    </row>
    <row r="5049" spans="1:9" x14ac:dyDescent="0.2">
      <c r="A5049" t="s">
        <v>97</v>
      </c>
      <c r="B5049" t="s">
        <v>995</v>
      </c>
      <c r="C5049" t="s">
        <v>28</v>
      </c>
      <c r="D5049" t="s">
        <v>29</v>
      </c>
      <c r="E5049" t="s">
        <v>30</v>
      </c>
      <c r="F5049" t="s">
        <v>1850</v>
      </c>
      <c r="G5049" t="s">
        <v>32</v>
      </c>
      <c r="H5049" s="10">
        <v>3</v>
      </c>
      <c r="I5049" t="s">
        <v>24</v>
      </c>
    </row>
    <row r="5050" spans="1:9" x14ac:dyDescent="0.2">
      <c r="A5050" t="s">
        <v>97</v>
      </c>
      <c r="B5050" t="s">
        <v>995</v>
      </c>
      <c r="C5050" t="s">
        <v>57</v>
      </c>
      <c r="D5050" t="s">
        <v>57</v>
      </c>
      <c r="E5050" t="s">
        <v>22</v>
      </c>
      <c r="F5050" t="s">
        <v>22</v>
      </c>
      <c r="G5050" t="s">
        <v>23</v>
      </c>
      <c r="H5050" s="10">
        <v>30.75</v>
      </c>
      <c r="I5050" t="s">
        <v>24</v>
      </c>
    </row>
    <row r="5051" spans="1:9" x14ac:dyDescent="0.2">
      <c r="A5051" t="s">
        <v>98</v>
      </c>
      <c r="B5051" t="s">
        <v>995</v>
      </c>
      <c r="C5051" t="s">
        <v>20</v>
      </c>
      <c r="D5051" t="s">
        <v>20</v>
      </c>
      <c r="F5051" t="s">
        <v>1848</v>
      </c>
      <c r="H5051" s="10">
        <v>4</v>
      </c>
    </row>
    <row r="5052" spans="1:9" x14ac:dyDescent="0.2">
      <c r="A5052" t="s">
        <v>98</v>
      </c>
      <c r="B5052" t="s">
        <v>995</v>
      </c>
      <c r="C5052" t="s">
        <v>28</v>
      </c>
      <c r="D5052" t="s">
        <v>29</v>
      </c>
      <c r="E5052" t="s">
        <v>30</v>
      </c>
      <c r="F5052" t="s">
        <v>1850</v>
      </c>
      <c r="G5052" t="s">
        <v>32</v>
      </c>
      <c r="H5052" s="10">
        <v>3</v>
      </c>
      <c r="I5052" t="s">
        <v>24</v>
      </c>
    </row>
    <row r="5053" spans="1:9" x14ac:dyDescent="0.2">
      <c r="A5053" t="s">
        <v>98</v>
      </c>
      <c r="B5053" t="s">
        <v>995</v>
      </c>
      <c r="C5053" t="s">
        <v>57</v>
      </c>
      <c r="D5053" t="s">
        <v>57</v>
      </c>
      <c r="E5053" t="s">
        <v>22</v>
      </c>
      <c r="F5053" t="s">
        <v>22</v>
      </c>
      <c r="G5053" t="s">
        <v>23</v>
      </c>
      <c r="H5053" s="10">
        <v>31.75</v>
      </c>
      <c r="I5053" t="s">
        <v>24</v>
      </c>
    </row>
    <row r="5054" spans="1:9" x14ac:dyDescent="0.2">
      <c r="A5054" t="s">
        <v>99</v>
      </c>
      <c r="B5054" t="s">
        <v>995</v>
      </c>
      <c r="C5054" t="s">
        <v>20</v>
      </c>
      <c r="D5054" t="s">
        <v>20</v>
      </c>
      <c r="F5054" t="s">
        <v>1848</v>
      </c>
      <c r="H5054" s="10">
        <v>4</v>
      </c>
    </row>
    <row r="5055" spans="1:9" x14ac:dyDescent="0.2">
      <c r="A5055" t="s">
        <v>99</v>
      </c>
      <c r="B5055" t="s">
        <v>995</v>
      </c>
      <c r="C5055" t="s">
        <v>28</v>
      </c>
      <c r="D5055" t="s">
        <v>29</v>
      </c>
      <c r="E5055" t="s">
        <v>30</v>
      </c>
      <c r="F5055" t="s">
        <v>1850</v>
      </c>
      <c r="G5055" t="s">
        <v>32</v>
      </c>
      <c r="H5055" s="10">
        <v>4</v>
      </c>
      <c r="I5055" t="s">
        <v>24</v>
      </c>
    </row>
    <row r="5056" spans="1:9" x14ac:dyDescent="0.2">
      <c r="A5056" t="s">
        <v>99</v>
      </c>
      <c r="B5056" t="s">
        <v>995</v>
      </c>
      <c r="C5056" t="s">
        <v>57</v>
      </c>
      <c r="D5056" t="s">
        <v>57</v>
      </c>
      <c r="E5056" t="s">
        <v>22</v>
      </c>
      <c r="F5056" t="s">
        <v>22</v>
      </c>
      <c r="G5056" t="s">
        <v>23</v>
      </c>
      <c r="H5056" s="10">
        <v>30.75</v>
      </c>
      <c r="I5056" t="s">
        <v>24</v>
      </c>
    </row>
    <row r="5057" spans="1:11" x14ac:dyDescent="0.2">
      <c r="A5057" t="s">
        <v>100</v>
      </c>
      <c r="B5057" t="s">
        <v>995</v>
      </c>
      <c r="C5057" t="s">
        <v>57</v>
      </c>
      <c r="D5057" t="s">
        <v>57</v>
      </c>
      <c r="E5057" t="s">
        <v>22</v>
      </c>
      <c r="F5057" t="s">
        <v>22</v>
      </c>
      <c r="G5057" t="s">
        <v>23</v>
      </c>
      <c r="H5057" s="10">
        <v>5.75</v>
      </c>
      <c r="I5057" t="s">
        <v>24</v>
      </c>
    </row>
    <row r="5058" spans="1:11" x14ac:dyDescent="0.2">
      <c r="A5058" t="s">
        <v>100</v>
      </c>
      <c r="B5058" t="s">
        <v>995</v>
      </c>
      <c r="C5058" t="s">
        <v>46</v>
      </c>
      <c r="D5058" t="s">
        <v>46</v>
      </c>
      <c r="F5058" t="s">
        <v>1848</v>
      </c>
      <c r="H5058" s="10">
        <v>23.25</v>
      </c>
      <c r="K5058" t="s">
        <v>996</v>
      </c>
    </row>
    <row r="5059" spans="1:11" x14ac:dyDescent="0.2">
      <c r="A5059" t="s">
        <v>100</v>
      </c>
      <c r="B5059" t="s">
        <v>995</v>
      </c>
      <c r="C5059" t="s">
        <v>33</v>
      </c>
      <c r="D5059" t="s">
        <v>33</v>
      </c>
      <c r="E5059" t="s">
        <v>45</v>
      </c>
      <c r="F5059" t="s">
        <v>1849</v>
      </c>
      <c r="G5059" t="s">
        <v>23</v>
      </c>
      <c r="H5059" s="10">
        <v>2</v>
      </c>
      <c r="I5059" t="s">
        <v>24</v>
      </c>
      <c r="K5059" t="s">
        <v>996</v>
      </c>
    </row>
    <row r="5060" spans="1:11" x14ac:dyDescent="0.2">
      <c r="A5060" t="s">
        <v>100</v>
      </c>
      <c r="B5060" t="s">
        <v>995</v>
      </c>
      <c r="C5060" t="s">
        <v>17</v>
      </c>
      <c r="D5060" t="s">
        <v>17</v>
      </c>
      <c r="F5060" t="s">
        <v>1847</v>
      </c>
      <c r="H5060" s="10">
        <v>7.75</v>
      </c>
      <c r="K5060" t="s">
        <v>996</v>
      </c>
    </row>
    <row r="5061" spans="1:11" x14ac:dyDescent="0.2">
      <c r="A5061" t="s">
        <v>101</v>
      </c>
      <c r="B5061" t="s">
        <v>995</v>
      </c>
      <c r="C5061" t="s">
        <v>17</v>
      </c>
      <c r="D5061" t="s">
        <v>17</v>
      </c>
      <c r="F5061" t="s">
        <v>1847</v>
      </c>
      <c r="H5061" s="10">
        <v>15.5</v>
      </c>
    </row>
    <row r="5062" spans="1:11" x14ac:dyDescent="0.2">
      <c r="A5062" t="s">
        <v>101</v>
      </c>
      <c r="B5062" t="s">
        <v>995</v>
      </c>
      <c r="C5062" t="s">
        <v>57</v>
      </c>
      <c r="D5062" t="s">
        <v>57</v>
      </c>
      <c r="E5062" t="s">
        <v>22</v>
      </c>
      <c r="F5062" t="s">
        <v>22</v>
      </c>
      <c r="G5062" t="s">
        <v>23</v>
      </c>
      <c r="H5062" s="10">
        <v>15.5</v>
      </c>
      <c r="I5062" t="s">
        <v>24</v>
      </c>
    </row>
    <row r="5063" spans="1:11" x14ac:dyDescent="0.2">
      <c r="A5063" t="s">
        <v>102</v>
      </c>
      <c r="B5063" t="s">
        <v>995</v>
      </c>
      <c r="C5063" t="s">
        <v>57</v>
      </c>
      <c r="D5063" t="s">
        <v>57</v>
      </c>
      <c r="E5063" t="s">
        <v>22</v>
      </c>
      <c r="F5063" t="s">
        <v>22</v>
      </c>
      <c r="G5063" t="s">
        <v>23</v>
      </c>
      <c r="H5063" s="10">
        <v>5.75</v>
      </c>
      <c r="I5063" t="s">
        <v>24</v>
      </c>
    </row>
    <row r="5064" spans="1:11" x14ac:dyDescent="0.2">
      <c r="A5064" t="s">
        <v>102</v>
      </c>
      <c r="B5064" t="s">
        <v>995</v>
      </c>
      <c r="C5064" t="s">
        <v>20</v>
      </c>
      <c r="D5064" t="s">
        <v>20</v>
      </c>
      <c r="F5064" t="s">
        <v>1848</v>
      </c>
      <c r="H5064" s="10">
        <v>1</v>
      </c>
    </row>
    <row r="5065" spans="1:11" x14ac:dyDescent="0.2">
      <c r="A5065" t="s">
        <v>102</v>
      </c>
      <c r="B5065" t="s">
        <v>995</v>
      </c>
      <c r="C5065" t="s">
        <v>46</v>
      </c>
      <c r="D5065" t="s">
        <v>46</v>
      </c>
      <c r="F5065" t="s">
        <v>1848</v>
      </c>
      <c r="H5065" s="10">
        <v>32</v>
      </c>
    </row>
    <row r="5066" spans="1:11" x14ac:dyDescent="0.2">
      <c r="A5066" t="s">
        <v>103</v>
      </c>
      <c r="B5066" t="s">
        <v>995</v>
      </c>
      <c r="C5066" t="s">
        <v>20</v>
      </c>
      <c r="D5066" t="s">
        <v>20</v>
      </c>
      <c r="F5066" t="s">
        <v>1848</v>
      </c>
      <c r="H5066" s="10">
        <v>3</v>
      </c>
    </row>
    <row r="5067" spans="1:11" x14ac:dyDescent="0.2">
      <c r="A5067" t="s">
        <v>103</v>
      </c>
      <c r="B5067" t="s">
        <v>995</v>
      </c>
      <c r="C5067" t="s">
        <v>28</v>
      </c>
      <c r="D5067" t="s">
        <v>29</v>
      </c>
      <c r="E5067" t="s">
        <v>30</v>
      </c>
      <c r="F5067" t="s">
        <v>1850</v>
      </c>
      <c r="G5067" t="s">
        <v>32</v>
      </c>
      <c r="H5067" s="10">
        <v>3</v>
      </c>
      <c r="I5067" t="s">
        <v>24</v>
      </c>
    </row>
    <row r="5068" spans="1:11" x14ac:dyDescent="0.2">
      <c r="A5068" t="s">
        <v>103</v>
      </c>
      <c r="B5068" t="s">
        <v>995</v>
      </c>
      <c r="C5068" t="s">
        <v>57</v>
      </c>
      <c r="D5068" t="s">
        <v>57</v>
      </c>
      <c r="E5068" t="s">
        <v>22</v>
      </c>
      <c r="F5068" t="s">
        <v>22</v>
      </c>
      <c r="G5068" t="s">
        <v>23</v>
      </c>
      <c r="H5068" s="10">
        <v>32.75</v>
      </c>
      <c r="I5068" t="s">
        <v>24</v>
      </c>
    </row>
    <row r="5069" spans="1:11" x14ac:dyDescent="0.2">
      <c r="A5069" t="s">
        <v>104</v>
      </c>
      <c r="B5069" t="s">
        <v>995</v>
      </c>
      <c r="C5069" t="s">
        <v>57</v>
      </c>
      <c r="D5069" t="s">
        <v>57</v>
      </c>
      <c r="E5069" t="s">
        <v>22</v>
      </c>
      <c r="F5069" t="s">
        <v>22</v>
      </c>
      <c r="G5069" t="s">
        <v>23</v>
      </c>
      <c r="H5069" s="10">
        <v>28</v>
      </c>
      <c r="I5069" t="s">
        <v>24</v>
      </c>
    </row>
    <row r="5070" spans="1:11" x14ac:dyDescent="0.2">
      <c r="A5070" t="s">
        <v>104</v>
      </c>
      <c r="B5070" t="s">
        <v>995</v>
      </c>
      <c r="C5070" t="s">
        <v>17</v>
      </c>
      <c r="D5070" t="s">
        <v>17</v>
      </c>
      <c r="F5070" t="s">
        <v>1847</v>
      </c>
      <c r="H5070" s="10">
        <v>7.75</v>
      </c>
    </row>
    <row r="5071" spans="1:11" x14ac:dyDescent="0.2">
      <c r="A5071" t="s">
        <v>104</v>
      </c>
      <c r="B5071" t="s">
        <v>995</v>
      </c>
      <c r="C5071" t="s">
        <v>20</v>
      </c>
      <c r="D5071" t="s">
        <v>20</v>
      </c>
      <c r="F5071" t="s">
        <v>1848</v>
      </c>
      <c r="H5071" s="10">
        <v>3</v>
      </c>
    </row>
    <row r="5072" spans="1:11" x14ac:dyDescent="0.2">
      <c r="A5072" t="s">
        <v>105</v>
      </c>
      <c r="B5072" t="s">
        <v>995</v>
      </c>
      <c r="C5072" t="s">
        <v>20</v>
      </c>
      <c r="D5072" t="s">
        <v>20</v>
      </c>
      <c r="F5072" t="s">
        <v>1848</v>
      </c>
      <c r="H5072" s="10">
        <v>1</v>
      </c>
    </row>
    <row r="5073" spans="1:11" x14ac:dyDescent="0.2">
      <c r="A5073" t="s">
        <v>105</v>
      </c>
      <c r="B5073" t="s">
        <v>995</v>
      </c>
      <c r="C5073" t="s">
        <v>28</v>
      </c>
      <c r="D5073" t="s">
        <v>29</v>
      </c>
      <c r="E5073" t="s">
        <v>30</v>
      </c>
      <c r="F5073" t="s">
        <v>1850</v>
      </c>
      <c r="G5073" t="s">
        <v>32</v>
      </c>
      <c r="H5073" s="10">
        <v>3</v>
      </c>
      <c r="I5073" t="s">
        <v>24</v>
      </c>
    </row>
    <row r="5074" spans="1:11" x14ac:dyDescent="0.2">
      <c r="A5074" t="s">
        <v>105</v>
      </c>
      <c r="B5074" t="s">
        <v>995</v>
      </c>
      <c r="C5074" t="s">
        <v>57</v>
      </c>
      <c r="D5074" t="s">
        <v>57</v>
      </c>
      <c r="E5074" t="s">
        <v>22</v>
      </c>
      <c r="F5074" t="s">
        <v>22</v>
      </c>
      <c r="G5074" t="s">
        <v>23</v>
      </c>
      <c r="H5074" s="10">
        <v>34.75</v>
      </c>
      <c r="I5074" t="s">
        <v>24</v>
      </c>
    </row>
    <row r="5075" spans="1:11" x14ac:dyDescent="0.2">
      <c r="A5075" t="s">
        <v>106</v>
      </c>
      <c r="B5075" t="s">
        <v>995</v>
      </c>
      <c r="C5075" t="s">
        <v>57</v>
      </c>
      <c r="D5075" t="s">
        <v>57</v>
      </c>
      <c r="E5075" t="s">
        <v>22</v>
      </c>
      <c r="F5075" t="s">
        <v>22</v>
      </c>
      <c r="G5075" t="s">
        <v>23</v>
      </c>
      <c r="H5075" s="10">
        <v>24</v>
      </c>
      <c r="I5075" t="s">
        <v>24</v>
      </c>
    </row>
    <row r="5076" spans="1:11" x14ac:dyDescent="0.2">
      <c r="A5076" t="s">
        <v>106</v>
      </c>
      <c r="B5076" t="s">
        <v>995</v>
      </c>
      <c r="C5076" t="s">
        <v>28</v>
      </c>
      <c r="D5076" t="s">
        <v>29</v>
      </c>
      <c r="E5076" t="s">
        <v>30</v>
      </c>
      <c r="F5076" t="s">
        <v>1850</v>
      </c>
      <c r="G5076" t="s">
        <v>32</v>
      </c>
      <c r="H5076" s="10">
        <v>2</v>
      </c>
      <c r="I5076" t="s">
        <v>24</v>
      </c>
    </row>
    <row r="5077" spans="1:11" x14ac:dyDescent="0.2">
      <c r="A5077" t="s">
        <v>106</v>
      </c>
      <c r="B5077" t="s">
        <v>995</v>
      </c>
      <c r="C5077" t="s">
        <v>46</v>
      </c>
      <c r="D5077" t="s">
        <v>46</v>
      </c>
      <c r="F5077" t="s">
        <v>1848</v>
      </c>
      <c r="H5077" s="10">
        <v>9.75</v>
      </c>
    </row>
    <row r="5078" spans="1:11" x14ac:dyDescent="0.2">
      <c r="A5078" t="s">
        <v>106</v>
      </c>
      <c r="B5078" t="s">
        <v>995</v>
      </c>
      <c r="C5078" t="s">
        <v>20</v>
      </c>
      <c r="D5078" t="s">
        <v>20</v>
      </c>
      <c r="F5078" t="s">
        <v>1848</v>
      </c>
      <c r="H5078" s="10">
        <v>3</v>
      </c>
    </row>
    <row r="5079" spans="1:11" x14ac:dyDescent="0.2">
      <c r="A5079" t="s">
        <v>107</v>
      </c>
      <c r="B5079" t="s">
        <v>995</v>
      </c>
      <c r="C5079" t="s">
        <v>20</v>
      </c>
      <c r="D5079" t="s">
        <v>20</v>
      </c>
      <c r="F5079" t="s">
        <v>1848</v>
      </c>
      <c r="H5079" s="10">
        <v>3</v>
      </c>
    </row>
    <row r="5080" spans="1:11" x14ac:dyDescent="0.2">
      <c r="A5080" t="s">
        <v>107</v>
      </c>
      <c r="B5080" t="s">
        <v>995</v>
      </c>
      <c r="C5080" t="s">
        <v>57</v>
      </c>
      <c r="D5080" t="s">
        <v>57</v>
      </c>
      <c r="E5080" t="s">
        <v>22</v>
      </c>
      <c r="F5080" t="s">
        <v>22</v>
      </c>
      <c r="G5080" t="s">
        <v>23</v>
      </c>
      <c r="H5080" s="10">
        <v>35.75</v>
      </c>
      <c r="I5080" t="s">
        <v>24</v>
      </c>
    </row>
    <row r="5081" spans="1:11" x14ac:dyDescent="0.2">
      <c r="A5081" t="s">
        <v>108</v>
      </c>
      <c r="B5081" t="s">
        <v>995</v>
      </c>
      <c r="C5081" t="s">
        <v>57</v>
      </c>
      <c r="D5081" t="s">
        <v>57</v>
      </c>
      <c r="E5081" t="s">
        <v>22</v>
      </c>
      <c r="F5081" t="s">
        <v>22</v>
      </c>
      <c r="G5081" t="s">
        <v>23</v>
      </c>
      <c r="H5081" s="10">
        <v>31.75</v>
      </c>
      <c r="I5081" t="s">
        <v>24</v>
      </c>
    </row>
    <row r="5082" spans="1:11" x14ac:dyDescent="0.2">
      <c r="A5082" t="s">
        <v>108</v>
      </c>
      <c r="B5082" t="s">
        <v>995</v>
      </c>
      <c r="C5082" t="s">
        <v>20</v>
      </c>
      <c r="D5082" t="s">
        <v>20</v>
      </c>
      <c r="F5082" t="s">
        <v>1848</v>
      </c>
      <c r="H5082" s="10">
        <v>4</v>
      </c>
    </row>
    <row r="5083" spans="1:11" x14ac:dyDescent="0.2">
      <c r="A5083" t="s">
        <v>108</v>
      </c>
      <c r="B5083" t="s">
        <v>995</v>
      </c>
      <c r="C5083" t="s">
        <v>28</v>
      </c>
      <c r="D5083" t="s">
        <v>29</v>
      </c>
      <c r="E5083" t="s">
        <v>30</v>
      </c>
      <c r="F5083" t="s">
        <v>1850</v>
      </c>
      <c r="G5083" t="s">
        <v>32</v>
      </c>
      <c r="H5083" s="10">
        <v>3</v>
      </c>
      <c r="I5083" t="s">
        <v>24</v>
      </c>
    </row>
    <row r="5084" spans="1:11" x14ac:dyDescent="0.2">
      <c r="A5084" t="s">
        <v>109</v>
      </c>
      <c r="B5084" t="s">
        <v>995</v>
      </c>
      <c r="C5084" t="s">
        <v>17</v>
      </c>
      <c r="D5084" t="s">
        <v>17</v>
      </c>
      <c r="F5084" t="s">
        <v>1847</v>
      </c>
      <c r="H5084" s="10">
        <v>31</v>
      </c>
    </row>
    <row r="5085" spans="1:11" x14ac:dyDescent="0.2">
      <c r="A5085" t="s">
        <v>107</v>
      </c>
      <c r="B5085" t="s">
        <v>997</v>
      </c>
      <c r="C5085" t="s">
        <v>17</v>
      </c>
      <c r="D5085" t="s">
        <v>17</v>
      </c>
      <c r="F5085" t="s">
        <v>1847</v>
      </c>
      <c r="H5085" s="10">
        <v>23</v>
      </c>
    </row>
    <row r="5086" spans="1:11" x14ac:dyDescent="0.2">
      <c r="A5086" t="s">
        <v>107</v>
      </c>
      <c r="B5086" t="s">
        <v>997</v>
      </c>
      <c r="C5086" t="s">
        <v>18</v>
      </c>
      <c r="D5086" t="s">
        <v>18</v>
      </c>
      <c r="F5086" t="s">
        <v>1848</v>
      </c>
      <c r="H5086" s="10">
        <v>9.25</v>
      </c>
    </row>
    <row r="5087" spans="1:11" x14ac:dyDescent="0.2">
      <c r="A5087" t="s">
        <v>107</v>
      </c>
      <c r="B5087" t="s">
        <v>997</v>
      </c>
      <c r="C5087" t="s">
        <v>38</v>
      </c>
      <c r="D5087" t="s">
        <v>362</v>
      </c>
      <c r="E5087" t="s">
        <v>363</v>
      </c>
      <c r="F5087" t="s">
        <v>22</v>
      </c>
      <c r="G5087" t="s">
        <v>180</v>
      </c>
      <c r="H5087" s="10">
        <v>3</v>
      </c>
    </row>
    <row r="5088" spans="1:11" x14ac:dyDescent="0.2">
      <c r="A5088" t="s">
        <v>107</v>
      </c>
      <c r="B5088" t="s">
        <v>997</v>
      </c>
      <c r="C5088" t="s">
        <v>380</v>
      </c>
      <c r="D5088" t="s">
        <v>998</v>
      </c>
      <c r="E5088" t="s">
        <v>999</v>
      </c>
      <c r="F5088" t="s">
        <v>59</v>
      </c>
      <c r="G5088" t="s">
        <v>180</v>
      </c>
      <c r="H5088" s="10">
        <v>5.5</v>
      </c>
      <c r="I5088" t="s">
        <v>1000</v>
      </c>
      <c r="K5088" t="s">
        <v>1001</v>
      </c>
    </row>
    <row r="5089" spans="1:11" x14ac:dyDescent="0.2">
      <c r="A5089" t="s">
        <v>108</v>
      </c>
      <c r="B5089" t="s">
        <v>997</v>
      </c>
      <c r="C5089" t="s">
        <v>17</v>
      </c>
      <c r="D5089" t="s">
        <v>17</v>
      </c>
      <c r="F5089" t="s">
        <v>1847</v>
      </c>
      <c r="H5089" s="10">
        <v>27</v>
      </c>
    </row>
    <row r="5090" spans="1:11" x14ac:dyDescent="0.2">
      <c r="A5090" t="s">
        <v>108</v>
      </c>
      <c r="B5090" t="s">
        <v>997</v>
      </c>
      <c r="C5090" t="s">
        <v>18</v>
      </c>
      <c r="D5090" t="s">
        <v>18</v>
      </c>
      <c r="F5090" t="s">
        <v>1848</v>
      </c>
      <c r="H5090" s="10">
        <v>11.5</v>
      </c>
      <c r="K5090" t="s">
        <v>1002</v>
      </c>
    </row>
    <row r="5091" spans="1:11" x14ac:dyDescent="0.2">
      <c r="A5091" t="s">
        <v>109</v>
      </c>
      <c r="B5091" t="s">
        <v>997</v>
      </c>
      <c r="C5091" t="s">
        <v>17</v>
      </c>
      <c r="D5091" t="s">
        <v>17</v>
      </c>
      <c r="F5091" t="s">
        <v>1847</v>
      </c>
      <c r="H5091" s="10">
        <v>38.75</v>
      </c>
    </row>
    <row r="5092" spans="1:11" x14ac:dyDescent="0.2">
      <c r="A5092" t="s">
        <v>106</v>
      </c>
      <c r="B5092" t="s">
        <v>997</v>
      </c>
      <c r="C5092" t="s">
        <v>17</v>
      </c>
      <c r="D5092" t="s">
        <v>17</v>
      </c>
      <c r="F5092" t="s">
        <v>1847</v>
      </c>
      <c r="H5092" s="10">
        <v>7.75</v>
      </c>
    </row>
    <row r="5093" spans="1:11" x14ac:dyDescent="0.2">
      <c r="A5093" t="s">
        <v>106</v>
      </c>
      <c r="B5093" t="s">
        <v>997</v>
      </c>
      <c r="C5093" t="s">
        <v>18</v>
      </c>
      <c r="D5093" t="s">
        <v>18</v>
      </c>
      <c r="F5093" t="s">
        <v>1848</v>
      </c>
      <c r="H5093" s="10">
        <v>7</v>
      </c>
    </row>
    <row r="5094" spans="1:11" x14ac:dyDescent="0.2">
      <c r="A5094" t="s">
        <v>106</v>
      </c>
      <c r="B5094" t="s">
        <v>997</v>
      </c>
      <c r="C5094" t="s">
        <v>20</v>
      </c>
      <c r="D5094" t="s">
        <v>20</v>
      </c>
      <c r="F5094" t="s">
        <v>1848</v>
      </c>
      <c r="H5094" s="10">
        <v>4.75</v>
      </c>
    </row>
    <row r="5095" spans="1:11" x14ac:dyDescent="0.2">
      <c r="A5095" t="s">
        <v>106</v>
      </c>
      <c r="B5095" t="s">
        <v>997</v>
      </c>
      <c r="C5095" t="s">
        <v>112</v>
      </c>
      <c r="D5095" t="s">
        <v>391</v>
      </c>
      <c r="E5095" t="s">
        <v>392</v>
      </c>
      <c r="F5095" t="s">
        <v>1851</v>
      </c>
      <c r="G5095" t="s">
        <v>180</v>
      </c>
      <c r="H5095" s="10">
        <v>7.75</v>
      </c>
      <c r="I5095" t="s">
        <v>24</v>
      </c>
      <c r="K5095" t="s">
        <v>521</v>
      </c>
    </row>
    <row r="5096" spans="1:11" x14ac:dyDescent="0.2">
      <c r="A5096" t="s">
        <v>106</v>
      </c>
      <c r="B5096" t="s">
        <v>997</v>
      </c>
      <c r="C5096" t="s">
        <v>40</v>
      </c>
      <c r="D5096" t="s">
        <v>40</v>
      </c>
      <c r="F5096" t="s">
        <v>1848</v>
      </c>
      <c r="H5096" s="10">
        <v>7.75</v>
      </c>
    </row>
    <row r="5097" spans="1:11" x14ac:dyDescent="0.2">
      <c r="A5097" t="s">
        <v>106</v>
      </c>
      <c r="B5097" t="s">
        <v>997</v>
      </c>
      <c r="C5097" t="s">
        <v>38</v>
      </c>
      <c r="D5097" t="s">
        <v>362</v>
      </c>
      <c r="E5097" t="s">
        <v>363</v>
      </c>
      <c r="F5097" t="s">
        <v>22</v>
      </c>
      <c r="G5097" t="s">
        <v>180</v>
      </c>
      <c r="H5097" s="10">
        <v>3.75</v>
      </c>
    </row>
    <row r="5098" spans="1:11" x14ac:dyDescent="0.2">
      <c r="A5098" t="s">
        <v>105</v>
      </c>
      <c r="B5098" t="s">
        <v>997</v>
      </c>
      <c r="C5098" t="s">
        <v>17</v>
      </c>
      <c r="D5098" t="s">
        <v>17</v>
      </c>
      <c r="F5098" t="s">
        <v>1847</v>
      </c>
      <c r="H5098" s="10">
        <v>7.75</v>
      </c>
    </row>
    <row r="5099" spans="1:11" x14ac:dyDescent="0.2">
      <c r="A5099" t="s">
        <v>105</v>
      </c>
      <c r="B5099" t="s">
        <v>997</v>
      </c>
      <c r="C5099" t="s">
        <v>46</v>
      </c>
      <c r="D5099" t="s">
        <v>46</v>
      </c>
      <c r="F5099" t="s">
        <v>1848</v>
      </c>
      <c r="H5099" s="10">
        <v>3.75</v>
      </c>
      <c r="K5099" t="s">
        <v>1003</v>
      </c>
    </row>
    <row r="5100" spans="1:11" x14ac:dyDescent="0.2">
      <c r="A5100" t="s">
        <v>105</v>
      </c>
      <c r="B5100" t="s">
        <v>997</v>
      </c>
      <c r="C5100" t="s">
        <v>73</v>
      </c>
      <c r="D5100" t="s">
        <v>412</v>
      </c>
      <c r="E5100" t="s">
        <v>413</v>
      </c>
      <c r="F5100" t="s">
        <v>1849</v>
      </c>
      <c r="H5100" s="10">
        <v>9.75</v>
      </c>
    </row>
    <row r="5101" spans="1:11" x14ac:dyDescent="0.2">
      <c r="A5101" t="s">
        <v>105</v>
      </c>
      <c r="B5101" t="s">
        <v>997</v>
      </c>
      <c r="C5101" t="s">
        <v>18</v>
      </c>
      <c r="D5101" t="s">
        <v>18</v>
      </c>
      <c r="F5101" t="s">
        <v>1848</v>
      </c>
      <c r="H5101" s="10">
        <v>7.75</v>
      </c>
    </row>
    <row r="5102" spans="1:11" x14ac:dyDescent="0.2">
      <c r="A5102" t="s">
        <v>105</v>
      </c>
      <c r="B5102" t="s">
        <v>997</v>
      </c>
      <c r="C5102" t="s">
        <v>38</v>
      </c>
      <c r="D5102" t="s">
        <v>362</v>
      </c>
      <c r="E5102" t="s">
        <v>363</v>
      </c>
      <c r="F5102" t="s">
        <v>22</v>
      </c>
      <c r="G5102" t="s">
        <v>180</v>
      </c>
      <c r="H5102" s="10">
        <v>3.75</v>
      </c>
    </row>
    <row r="5103" spans="1:11" x14ac:dyDescent="0.2">
      <c r="A5103" t="s">
        <v>105</v>
      </c>
      <c r="B5103" t="s">
        <v>997</v>
      </c>
      <c r="C5103" t="s">
        <v>20</v>
      </c>
      <c r="D5103" t="s">
        <v>20</v>
      </c>
      <c r="F5103" t="s">
        <v>1848</v>
      </c>
      <c r="H5103" s="10">
        <v>4</v>
      </c>
    </row>
    <row r="5104" spans="1:11" x14ac:dyDescent="0.2">
      <c r="A5104" t="s">
        <v>105</v>
      </c>
      <c r="B5104" t="s">
        <v>997</v>
      </c>
      <c r="C5104" t="s">
        <v>20</v>
      </c>
      <c r="D5104" t="s">
        <v>20</v>
      </c>
      <c r="F5104" t="s">
        <v>1848</v>
      </c>
      <c r="H5104" s="10">
        <v>4</v>
      </c>
    </row>
    <row r="5105" spans="1:11" x14ac:dyDescent="0.2">
      <c r="A5105" t="s">
        <v>36</v>
      </c>
      <c r="B5105" t="s">
        <v>997</v>
      </c>
      <c r="C5105" t="s">
        <v>79</v>
      </c>
      <c r="D5105" t="s">
        <v>79</v>
      </c>
      <c r="F5105" t="s">
        <v>1848</v>
      </c>
      <c r="H5105" s="10">
        <v>8.75</v>
      </c>
    </row>
    <row r="5106" spans="1:11" x14ac:dyDescent="0.2">
      <c r="A5106" t="s">
        <v>36</v>
      </c>
      <c r="B5106" t="s">
        <v>997</v>
      </c>
      <c r="C5106" t="s">
        <v>18</v>
      </c>
      <c r="D5106" t="s">
        <v>18</v>
      </c>
      <c r="F5106" t="s">
        <v>1848</v>
      </c>
      <c r="H5106" s="10">
        <v>8.75</v>
      </c>
      <c r="K5106" t="s">
        <v>1004</v>
      </c>
    </row>
    <row r="5107" spans="1:11" x14ac:dyDescent="0.2">
      <c r="A5107" t="s">
        <v>36</v>
      </c>
      <c r="B5107" t="s">
        <v>997</v>
      </c>
      <c r="C5107" t="s">
        <v>20</v>
      </c>
      <c r="D5107" t="s">
        <v>20</v>
      </c>
      <c r="F5107" t="s">
        <v>1848</v>
      </c>
      <c r="H5107" s="10">
        <v>5.75</v>
      </c>
    </row>
    <row r="5108" spans="1:11" x14ac:dyDescent="0.2">
      <c r="A5108" t="s">
        <v>36</v>
      </c>
      <c r="B5108" t="s">
        <v>997</v>
      </c>
      <c r="C5108" t="s">
        <v>92</v>
      </c>
      <c r="D5108" t="s">
        <v>92</v>
      </c>
      <c r="F5108" t="s">
        <v>1848</v>
      </c>
      <c r="H5108" s="10">
        <v>15.5</v>
      </c>
    </row>
    <row r="5109" spans="1:11" x14ac:dyDescent="0.2">
      <c r="A5109" t="s">
        <v>37</v>
      </c>
      <c r="B5109" t="s">
        <v>997</v>
      </c>
      <c r="C5109" t="s">
        <v>20</v>
      </c>
      <c r="D5109" t="s">
        <v>20</v>
      </c>
      <c r="F5109" t="s">
        <v>1848</v>
      </c>
      <c r="H5109" s="10">
        <v>4</v>
      </c>
    </row>
    <row r="5110" spans="1:11" x14ac:dyDescent="0.2">
      <c r="A5110" t="s">
        <v>37</v>
      </c>
      <c r="B5110" t="s">
        <v>997</v>
      </c>
      <c r="C5110" t="s">
        <v>46</v>
      </c>
      <c r="D5110" t="s">
        <v>46</v>
      </c>
      <c r="F5110" t="s">
        <v>1848</v>
      </c>
      <c r="H5110" s="10">
        <v>4.75</v>
      </c>
    </row>
    <row r="5111" spans="1:11" x14ac:dyDescent="0.2">
      <c r="A5111" t="s">
        <v>37</v>
      </c>
      <c r="B5111" t="s">
        <v>997</v>
      </c>
      <c r="C5111" t="s">
        <v>46</v>
      </c>
      <c r="D5111" t="s">
        <v>46</v>
      </c>
      <c r="F5111" t="s">
        <v>1848</v>
      </c>
      <c r="H5111" s="10">
        <v>8.75</v>
      </c>
    </row>
    <row r="5112" spans="1:11" x14ac:dyDescent="0.2">
      <c r="A5112" t="s">
        <v>37</v>
      </c>
      <c r="B5112" t="s">
        <v>997</v>
      </c>
      <c r="C5112" t="s">
        <v>79</v>
      </c>
      <c r="D5112" t="s">
        <v>79</v>
      </c>
      <c r="F5112" t="s">
        <v>1848</v>
      </c>
      <c r="H5112" s="10">
        <v>8.75</v>
      </c>
    </row>
    <row r="5113" spans="1:11" x14ac:dyDescent="0.2">
      <c r="A5113" t="s">
        <v>37</v>
      </c>
      <c r="B5113" t="s">
        <v>997</v>
      </c>
      <c r="C5113" t="s">
        <v>92</v>
      </c>
      <c r="D5113" t="s">
        <v>92</v>
      </c>
      <c r="F5113" t="s">
        <v>1848</v>
      </c>
      <c r="H5113" s="10">
        <v>8.75</v>
      </c>
    </row>
    <row r="5114" spans="1:11" x14ac:dyDescent="0.2">
      <c r="A5114" t="s">
        <v>37</v>
      </c>
      <c r="B5114" t="s">
        <v>997</v>
      </c>
      <c r="C5114" t="s">
        <v>380</v>
      </c>
      <c r="D5114" t="s">
        <v>380</v>
      </c>
      <c r="E5114" t="s">
        <v>59</v>
      </c>
      <c r="F5114" t="s">
        <v>59</v>
      </c>
      <c r="G5114" t="s">
        <v>23</v>
      </c>
      <c r="H5114" s="10">
        <v>3.75</v>
      </c>
      <c r="I5114" t="s">
        <v>24</v>
      </c>
    </row>
    <row r="5115" spans="1:11" x14ac:dyDescent="0.2">
      <c r="A5115" t="s">
        <v>39</v>
      </c>
      <c r="B5115" t="s">
        <v>997</v>
      </c>
      <c r="C5115" t="s">
        <v>20</v>
      </c>
      <c r="D5115" t="s">
        <v>20</v>
      </c>
      <c r="F5115" t="s">
        <v>1848</v>
      </c>
      <c r="H5115" s="10">
        <v>7.75</v>
      </c>
    </row>
    <row r="5116" spans="1:11" x14ac:dyDescent="0.2">
      <c r="A5116" t="s">
        <v>39</v>
      </c>
      <c r="B5116" t="s">
        <v>997</v>
      </c>
      <c r="C5116" t="s">
        <v>38</v>
      </c>
      <c r="D5116" t="s">
        <v>362</v>
      </c>
      <c r="E5116" t="s">
        <v>363</v>
      </c>
      <c r="F5116" t="s">
        <v>22</v>
      </c>
      <c r="G5116" t="s">
        <v>180</v>
      </c>
      <c r="H5116" s="10">
        <v>15.5</v>
      </c>
    </row>
    <row r="5117" spans="1:11" x14ac:dyDescent="0.2">
      <c r="A5117" t="s">
        <v>39</v>
      </c>
      <c r="B5117" t="s">
        <v>997</v>
      </c>
      <c r="C5117" t="s">
        <v>18</v>
      </c>
      <c r="D5117" t="s">
        <v>18</v>
      </c>
      <c r="F5117" t="s">
        <v>1848</v>
      </c>
      <c r="H5117" s="10">
        <v>7.5</v>
      </c>
    </row>
    <row r="5118" spans="1:11" x14ac:dyDescent="0.2">
      <c r="A5118" t="s">
        <v>39</v>
      </c>
      <c r="B5118" t="s">
        <v>997</v>
      </c>
      <c r="C5118" t="s">
        <v>46</v>
      </c>
      <c r="D5118" t="s">
        <v>46</v>
      </c>
      <c r="F5118" t="s">
        <v>1848</v>
      </c>
      <c r="H5118" s="10">
        <v>3</v>
      </c>
    </row>
    <row r="5119" spans="1:11" x14ac:dyDescent="0.2">
      <c r="A5119" t="s">
        <v>39</v>
      </c>
      <c r="B5119" t="s">
        <v>997</v>
      </c>
      <c r="C5119" t="s">
        <v>380</v>
      </c>
      <c r="D5119" t="s">
        <v>998</v>
      </c>
      <c r="E5119" t="s">
        <v>999</v>
      </c>
      <c r="F5119" t="s">
        <v>59</v>
      </c>
      <c r="G5119" t="s">
        <v>180</v>
      </c>
      <c r="H5119" s="10">
        <v>5</v>
      </c>
      <c r="I5119" t="s">
        <v>1000</v>
      </c>
      <c r="K5119" t="s">
        <v>1005</v>
      </c>
    </row>
    <row r="5120" spans="1:11" x14ac:dyDescent="0.2">
      <c r="A5120" t="s">
        <v>44</v>
      </c>
      <c r="B5120" t="s">
        <v>997</v>
      </c>
      <c r="C5120" t="s">
        <v>73</v>
      </c>
      <c r="D5120" t="s">
        <v>412</v>
      </c>
      <c r="E5120" t="s">
        <v>413</v>
      </c>
      <c r="F5120" t="s">
        <v>1849</v>
      </c>
      <c r="H5120" s="10">
        <v>22.25</v>
      </c>
    </row>
    <row r="5121" spans="1:11" x14ac:dyDescent="0.2">
      <c r="A5121" t="s">
        <v>44</v>
      </c>
      <c r="B5121" t="s">
        <v>997</v>
      </c>
      <c r="C5121" t="s">
        <v>20</v>
      </c>
      <c r="D5121" t="s">
        <v>20</v>
      </c>
      <c r="F5121" t="s">
        <v>1848</v>
      </c>
      <c r="H5121" s="10">
        <v>5</v>
      </c>
    </row>
    <row r="5122" spans="1:11" x14ac:dyDescent="0.2">
      <c r="A5122" t="s">
        <v>44</v>
      </c>
      <c r="B5122" t="s">
        <v>997</v>
      </c>
      <c r="C5122" t="s">
        <v>18</v>
      </c>
      <c r="D5122" t="s">
        <v>18</v>
      </c>
      <c r="F5122" t="s">
        <v>1848</v>
      </c>
      <c r="H5122" s="10">
        <v>7.75</v>
      </c>
    </row>
    <row r="5123" spans="1:11" x14ac:dyDescent="0.2">
      <c r="A5123" t="s">
        <v>44</v>
      </c>
      <c r="B5123" t="s">
        <v>997</v>
      </c>
      <c r="C5123" t="s">
        <v>38</v>
      </c>
      <c r="D5123" t="s">
        <v>362</v>
      </c>
      <c r="E5123" t="s">
        <v>363</v>
      </c>
      <c r="F5123" t="s">
        <v>22</v>
      </c>
      <c r="G5123" t="s">
        <v>180</v>
      </c>
      <c r="H5123" s="10">
        <v>4</v>
      </c>
      <c r="K5123" t="s">
        <v>1006</v>
      </c>
    </row>
    <row r="5124" spans="1:11" x14ac:dyDescent="0.2">
      <c r="A5124" t="s">
        <v>47</v>
      </c>
      <c r="B5124" t="s">
        <v>997</v>
      </c>
      <c r="C5124" t="s">
        <v>79</v>
      </c>
      <c r="D5124" t="s">
        <v>79</v>
      </c>
      <c r="F5124" t="s">
        <v>1848</v>
      </c>
      <c r="H5124" s="10">
        <v>4</v>
      </c>
    </row>
    <row r="5125" spans="1:11" x14ac:dyDescent="0.2">
      <c r="A5125" t="s">
        <v>47</v>
      </c>
      <c r="B5125" t="s">
        <v>997</v>
      </c>
      <c r="C5125" t="s">
        <v>20</v>
      </c>
      <c r="D5125" t="s">
        <v>20</v>
      </c>
      <c r="F5125" t="s">
        <v>1848</v>
      </c>
      <c r="H5125" s="10">
        <v>2</v>
      </c>
    </row>
    <row r="5126" spans="1:11" x14ac:dyDescent="0.2">
      <c r="A5126" t="s">
        <v>47</v>
      </c>
      <c r="B5126" t="s">
        <v>997</v>
      </c>
      <c r="C5126" t="s">
        <v>18</v>
      </c>
      <c r="D5126" t="s">
        <v>18</v>
      </c>
      <c r="F5126" t="s">
        <v>1848</v>
      </c>
      <c r="H5126" s="10">
        <v>7.75</v>
      </c>
    </row>
    <row r="5127" spans="1:11" x14ac:dyDescent="0.2">
      <c r="A5127" t="s">
        <v>47</v>
      </c>
      <c r="B5127" t="s">
        <v>997</v>
      </c>
      <c r="C5127" t="s">
        <v>38</v>
      </c>
      <c r="D5127" t="s">
        <v>362</v>
      </c>
      <c r="E5127" t="s">
        <v>363</v>
      </c>
      <c r="F5127" t="s">
        <v>22</v>
      </c>
      <c r="G5127" t="s">
        <v>180</v>
      </c>
      <c r="H5127" s="10">
        <v>7.75</v>
      </c>
    </row>
    <row r="5128" spans="1:11" x14ac:dyDescent="0.2">
      <c r="A5128" t="s">
        <v>47</v>
      </c>
      <c r="B5128" t="s">
        <v>997</v>
      </c>
      <c r="C5128" t="s">
        <v>73</v>
      </c>
      <c r="D5128" t="s">
        <v>412</v>
      </c>
      <c r="E5128" t="s">
        <v>413</v>
      </c>
      <c r="F5128" t="s">
        <v>1849</v>
      </c>
      <c r="H5128" s="10">
        <v>9.75</v>
      </c>
    </row>
    <row r="5129" spans="1:11" x14ac:dyDescent="0.2">
      <c r="A5129" t="s">
        <v>47</v>
      </c>
      <c r="B5129" t="s">
        <v>997</v>
      </c>
      <c r="C5129" t="s">
        <v>380</v>
      </c>
      <c r="D5129" t="s">
        <v>380</v>
      </c>
      <c r="E5129" t="s">
        <v>59</v>
      </c>
      <c r="F5129" t="s">
        <v>59</v>
      </c>
      <c r="G5129" t="s">
        <v>23</v>
      </c>
      <c r="H5129" s="10">
        <v>7.75</v>
      </c>
      <c r="I5129" t="s">
        <v>24</v>
      </c>
    </row>
    <row r="5130" spans="1:11" x14ac:dyDescent="0.2">
      <c r="A5130" t="s">
        <v>48</v>
      </c>
      <c r="B5130" t="s">
        <v>997</v>
      </c>
      <c r="C5130" t="s">
        <v>18</v>
      </c>
      <c r="D5130" t="s">
        <v>18</v>
      </c>
      <c r="F5130" t="s">
        <v>1848</v>
      </c>
      <c r="H5130" s="10">
        <v>7.75</v>
      </c>
    </row>
    <row r="5131" spans="1:11" x14ac:dyDescent="0.2">
      <c r="A5131" t="s">
        <v>48</v>
      </c>
      <c r="B5131" t="s">
        <v>997</v>
      </c>
      <c r="C5131" t="s">
        <v>38</v>
      </c>
      <c r="D5131" t="s">
        <v>362</v>
      </c>
      <c r="E5131" t="s">
        <v>363</v>
      </c>
      <c r="F5131" t="s">
        <v>22</v>
      </c>
      <c r="G5131" t="s">
        <v>180</v>
      </c>
      <c r="H5131" s="10">
        <v>7.75</v>
      </c>
    </row>
    <row r="5132" spans="1:11" x14ac:dyDescent="0.2">
      <c r="A5132" t="s">
        <v>48</v>
      </c>
      <c r="B5132" t="s">
        <v>997</v>
      </c>
      <c r="C5132" t="s">
        <v>20</v>
      </c>
      <c r="D5132" t="s">
        <v>20</v>
      </c>
      <c r="F5132" t="s">
        <v>1848</v>
      </c>
      <c r="H5132" s="10">
        <v>2</v>
      </c>
    </row>
    <row r="5133" spans="1:11" x14ac:dyDescent="0.2">
      <c r="A5133" t="s">
        <v>48</v>
      </c>
      <c r="B5133" t="s">
        <v>997</v>
      </c>
      <c r="C5133" t="s">
        <v>73</v>
      </c>
      <c r="D5133" t="s">
        <v>412</v>
      </c>
      <c r="E5133" t="s">
        <v>413</v>
      </c>
      <c r="F5133" t="s">
        <v>1849</v>
      </c>
      <c r="H5133" s="10">
        <v>7.75</v>
      </c>
    </row>
    <row r="5134" spans="1:11" x14ac:dyDescent="0.2">
      <c r="A5134" t="s">
        <v>48</v>
      </c>
      <c r="B5134" t="s">
        <v>997</v>
      </c>
      <c r="C5134" t="s">
        <v>380</v>
      </c>
      <c r="D5134" t="s">
        <v>380</v>
      </c>
      <c r="E5134" t="s">
        <v>59</v>
      </c>
      <c r="F5134" t="s">
        <v>59</v>
      </c>
      <c r="G5134" t="s">
        <v>23</v>
      </c>
      <c r="H5134" s="10">
        <v>7.75</v>
      </c>
      <c r="I5134" t="s">
        <v>24</v>
      </c>
    </row>
    <row r="5135" spans="1:11" x14ac:dyDescent="0.2">
      <c r="A5135" t="s">
        <v>48</v>
      </c>
      <c r="B5135" t="s">
        <v>997</v>
      </c>
      <c r="C5135" t="s">
        <v>92</v>
      </c>
      <c r="D5135" t="s">
        <v>92</v>
      </c>
      <c r="F5135" t="s">
        <v>1848</v>
      </c>
      <c r="H5135" s="10">
        <v>5.75</v>
      </c>
    </row>
    <row r="5136" spans="1:11" x14ac:dyDescent="0.2">
      <c r="A5136" t="s">
        <v>49</v>
      </c>
      <c r="B5136" t="s">
        <v>997</v>
      </c>
      <c r="C5136" t="s">
        <v>18</v>
      </c>
      <c r="D5136" t="s">
        <v>18</v>
      </c>
      <c r="F5136" t="s">
        <v>1848</v>
      </c>
      <c r="H5136" s="10">
        <v>7.75</v>
      </c>
    </row>
    <row r="5137" spans="1:9" x14ac:dyDescent="0.2">
      <c r="A5137" t="s">
        <v>49</v>
      </c>
      <c r="B5137" t="s">
        <v>997</v>
      </c>
      <c r="C5137" t="s">
        <v>38</v>
      </c>
      <c r="D5137" t="s">
        <v>362</v>
      </c>
      <c r="E5137" t="s">
        <v>363</v>
      </c>
      <c r="F5137" t="s">
        <v>22</v>
      </c>
      <c r="G5137" t="s">
        <v>180</v>
      </c>
      <c r="H5137" s="10">
        <v>7.75</v>
      </c>
    </row>
    <row r="5138" spans="1:9" x14ac:dyDescent="0.2">
      <c r="A5138" t="s">
        <v>49</v>
      </c>
      <c r="B5138" t="s">
        <v>997</v>
      </c>
      <c r="C5138" t="s">
        <v>380</v>
      </c>
      <c r="D5138" t="s">
        <v>380</v>
      </c>
      <c r="E5138" t="s">
        <v>59</v>
      </c>
      <c r="F5138" t="s">
        <v>59</v>
      </c>
      <c r="G5138" t="s">
        <v>23</v>
      </c>
      <c r="H5138" s="10">
        <v>9.75</v>
      </c>
      <c r="I5138" t="s">
        <v>24</v>
      </c>
    </row>
    <row r="5139" spans="1:9" x14ac:dyDescent="0.2">
      <c r="A5139" t="s">
        <v>49</v>
      </c>
      <c r="B5139" t="s">
        <v>997</v>
      </c>
      <c r="C5139" t="s">
        <v>20</v>
      </c>
      <c r="D5139" t="s">
        <v>20</v>
      </c>
      <c r="F5139" t="s">
        <v>1848</v>
      </c>
      <c r="H5139" s="10">
        <v>5</v>
      </c>
    </row>
    <row r="5140" spans="1:9" x14ac:dyDescent="0.2">
      <c r="A5140" t="s">
        <v>49</v>
      </c>
      <c r="B5140" t="s">
        <v>997</v>
      </c>
      <c r="C5140" t="s">
        <v>79</v>
      </c>
      <c r="D5140" t="s">
        <v>79</v>
      </c>
      <c r="F5140" t="s">
        <v>1848</v>
      </c>
      <c r="H5140" s="10">
        <v>4.25</v>
      </c>
    </row>
    <row r="5141" spans="1:9" x14ac:dyDescent="0.2">
      <c r="A5141" t="s">
        <v>49</v>
      </c>
      <c r="B5141" t="s">
        <v>997</v>
      </c>
      <c r="C5141" t="s">
        <v>92</v>
      </c>
      <c r="D5141" t="s">
        <v>92</v>
      </c>
      <c r="F5141" t="s">
        <v>1848</v>
      </c>
      <c r="H5141" s="10">
        <v>4.25</v>
      </c>
    </row>
    <row r="5142" spans="1:9" x14ac:dyDescent="0.2">
      <c r="A5142" t="s">
        <v>51</v>
      </c>
      <c r="B5142" t="s">
        <v>997</v>
      </c>
      <c r="C5142" t="s">
        <v>18</v>
      </c>
      <c r="D5142" t="s">
        <v>18</v>
      </c>
      <c r="F5142" t="s">
        <v>1848</v>
      </c>
      <c r="H5142" s="10">
        <v>8.75</v>
      </c>
    </row>
    <row r="5143" spans="1:9" x14ac:dyDescent="0.2">
      <c r="A5143" t="s">
        <v>51</v>
      </c>
      <c r="B5143" t="s">
        <v>997</v>
      </c>
      <c r="C5143" t="s">
        <v>38</v>
      </c>
      <c r="D5143" t="s">
        <v>362</v>
      </c>
      <c r="E5143" t="s">
        <v>363</v>
      </c>
      <c r="F5143" t="s">
        <v>22</v>
      </c>
      <c r="G5143" t="s">
        <v>180</v>
      </c>
      <c r="H5143" s="10">
        <v>9.75</v>
      </c>
    </row>
    <row r="5144" spans="1:9" x14ac:dyDescent="0.2">
      <c r="A5144" t="s">
        <v>51</v>
      </c>
      <c r="B5144" t="s">
        <v>997</v>
      </c>
      <c r="C5144" t="s">
        <v>20</v>
      </c>
      <c r="D5144" t="s">
        <v>20</v>
      </c>
      <c r="F5144" t="s">
        <v>1848</v>
      </c>
      <c r="H5144" s="10">
        <v>7.75</v>
      </c>
    </row>
    <row r="5145" spans="1:9" x14ac:dyDescent="0.2">
      <c r="A5145" t="s">
        <v>51</v>
      </c>
      <c r="B5145" t="s">
        <v>997</v>
      </c>
      <c r="C5145" t="s">
        <v>380</v>
      </c>
      <c r="D5145" t="s">
        <v>998</v>
      </c>
      <c r="E5145" t="s">
        <v>999</v>
      </c>
      <c r="F5145" t="s">
        <v>59</v>
      </c>
      <c r="G5145" t="s">
        <v>180</v>
      </c>
      <c r="H5145" s="10">
        <v>3.75</v>
      </c>
      <c r="I5145" t="s">
        <v>1000</v>
      </c>
    </row>
    <row r="5146" spans="1:9" x14ac:dyDescent="0.2">
      <c r="A5146" t="s">
        <v>51</v>
      </c>
      <c r="B5146" t="s">
        <v>997</v>
      </c>
      <c r="C5146" t="s">
        <v>380</v>
      </c>
      <c r="D5146" t="s">
        <v>380</v>
      </c>
      <c r="E5146" t="s">
        <v>59</v>
      </c>
      <c r="F5146" t="s">
        <v>59</v>
      </c>
      <c r="G5146" t="s">
        <v>23</v>
      </c>
      <c r="H5146" s="10">
        <v>8.75</v>
      </c>
      <c r="I5146" t="s">
        <v>24</v>
      </c>
    </row>
    <row r="5147" spans="1:9" x14ac:dyDescent="0.2">
      <c r="A5147" t="s">
        <v>55</v>
      </c>
      <c r="B5147" t="s">
        <v>997</v>
      </c>
      <c r="C5147" t="s">
        <v>18</v>
      </c>
      <c r="D5147" t="s">
        <v>18</v>
      </c>
      <c r="F5147" t="s">
        <v>1848</v>
      </c>
      <c r="H5147" s="10">
        <v>7.75</v>
      </c>
    </row>
    <row r="5148" spans="1:9" x14ac:dyDescent="0.2">
      <c r="A5148" t="s">
        <v>55</v>
      </c>
      <c r="B5148" t="s">
        <v>997</v>
      </c>
      <c r="C5148" t="s">
        <v>38</v>
      </c>
      <c r="D5148" t="s">
        <v>362</v>
      </c>
      <c r="E5148" t="s">
        <v>363</v>
      </c>
      <c r="F5148" t="s">
        <v>22</v>
      </c>
      <c r="G5148" t="s">
        <v>180</v>
      </c>
      <c r="H5148" s="10">
        <v>7.75</v>
      </c>
    </row>
    <row r="5149" spans="1:9" x14ac:dyDescent="0.2">
      <c r="A5149" t="s">
        <v>55</v>
      </c>
      <c r="B5149" t="s">
        <v>997</v>
      </c>
      <c r="C5149" t="s">
        <v>79</v>
      </c>
      <c r="D5149" t="s">
        <v>79</v>
      </c>
      <c r="F5149" t="s">
        <v>1848</v>
      </c>
      <c r="H5149" s="10">
        <v>5.75</v>
      </c>
    </row>
    <row r="5150" spans="1:9" x14ac:dyDescent="0.2">
      <c r="A5150" t="s">
        <v>55</v>
      </c>
      <c r="B5150" t="s">
        <v>997</v>
      </c>
      <c r="C5150" t="s">
        <v>380</v>
      </c>
      <c r="D5150" t="s">
        <v>380</v>
      </c>
      <c r="E5150" t="s">
        <v>59</v>
      </c>
      <c r="F5150" t="s">
        <v>59</v>
      </c>
      <c r="G5150" t="s">
        <v>23</v>
      </c>
      <c r="H5150" s="10">
        <v>13.75</v>
      </c>
      <c r="I5150" t="s">
        <v>24</v>
      </c>
    </row>
    <row r="5151" spans="1:9" x14ac:dyDescent="0.2">
      <c r="A5151" t="s">
        <v>55</v>
      </c>
      <c r="B5151" t="s">
        <v>997</v>
      </c>
      <c r="C5151" t="s">
        <v>40</v>
      </c>
      <c r="D5151" t="s">
        <v>40</v>
      </c>
      <c r="F5151" t="s">
        <v>1848</v>
      </c>
      <c r="H5151" s="10">
        <v>4</v>
      </c>
    </row>
    <row r="5152" spans="1:9" x14ac:dyDescent="0.2">
      <c r="A5152" t="s">
        <v>56</v>
      </c>
      <c r="B5152" t="s">
        <v>997</v>
      </c>
      <c r="C5152" t="s">
        <v>18</v>
      </c>
      <c r="D5152" t="s">
        <v>18</v>
      </c>
      <c r="F5152" t="s">
        <v>1848</v>
      </c>
      <c r="H5152" s="10">
        <v>9.75</v>
      </c>
    </row>
    <row r="5153" spans="1:9" x14ac:dyDescent="0.2">
      <c r="A5153" t="s">
        <v>56</v>
      </c>
      <c r="B5153" t="s">
        <v>997</v>
      </c>
      <c r="C5153" t="s">
        <v>38</v>
      </c>
      <c r="D5153" t="s">
        <v>362</v>
      </c>
      <c r="E5153" t="s">
        <v>363</v>
      </c>
      <c r="F5153" t="s">
        <v>22</v>
      </c>
      <c r="G5153" t="s">
        <v>180</v>
      </c>
      <c r="H5153" s="10">
        <v>15.5</v>
      </c>
    </row>
    <row r="5154" spans="1:9" x14ac:dyDescent="0.2">
      <c r="A5154" t="s">
        <v>56</v>
      </c>
      <c r="B5154" t="s">
        <v>997</v>
      </c>
      <c r="C5154" t="s">
        <v>20</v>
      </c>
      <c r="D5154" t="s">
        <v>20</v>
      </c>
      <c r="F5154" t="s">
        <v>1848</v>
      </c>
      <c r="H5154" s="10">
        <v>3.75</v>
      </c>
    </row>
    <row r="5155" spans="1:9" x14ac:dyDescent="0.2">
      <c r="A5155" t="s">
        <v>56</v>
      </c>
      <c r="B5155" t="s">
        <v>997</v>
      </c>
      <c r="C5155" t="s">
        <v>380</v>
      </c>
      <c r="D5155" t="s">
        <v>380</v>
      </c>
      <c r="E5155" t="s">
        <v>59</v>
      </c>
      <c r="F5155" t="s">
        <v>59</v>
      </c>
      <c r="G5155" t="s">
        <v>23</v>
      </c>
      <c r="H5155" s="10">
        <v>9.75</v>
      </c>
      <c r="I5155" t="s">
        <v>24</v>
      </c>
    </row>
    <row r="5156" spans="1:9" x14ac:dyDescent="0.2">
      <c r="A5156" t="s">
        <v>60</v>
      </c>
      <c r="B5156" t="s">
        <v>997</v>
      </c>
      <c r="C5156" t="s">
        <v>18</v>
      </c>
      <c r="D5156" t="s">
        <v>18</v>
      </c>
      <c r="F5156" t="s">
        <v>1848</v>
      </c>
      <c r="H5156" s="10">
        <v>7.75</v>
      </c>
    </row>
    <row r="5157" spans="1:9" x14ac:dyDescent="0.2">
      <c r="A5157" t="s">
        <v>60</v>
      </c>
      <c r="B5157" t="s">
        <v>997</v>
      </c>
      <c r="C5157" t="s">
        <v>38</v>
      </c>
      <c r="D5157" t="s">
        <v>362</v>
      </c>
      <c r="E5157" t="s">
        <v>363</v>
      </c>
      <c r="F5157" t="s">
        <v>22</v>
      </c>
      <c r="G5157" t="s">
        <v>180</v>
      </c>
      <c r="H5157" s="10">
        <v>7.75</v>
      </c>
    </row>
    <row r="5158" spans="1:9" x14ac:dyDescent="0.2">
      <c r="A5158" t="s">
        <v>60</v>
      </c>
      <c r="B5158" t="s">
        <v>997</v>
      </c>
      <c r="C5158" t="s">
        <v>20</v>
      </c>
      <c r="D5158" t="s">
        <v>20</v>
      </c>
      <c r="F5158" t="s">
        <v>1848</v>
      </c>
      <c r="H5158" s="10">
        <v>6</v>
      </c>
    </row>
    <row r="5159" spans="1:9" x14ac:dyDescent="0.2">
      <c r="A5159" t="s">
        <v>60</v>
      </c>
      <c r="B5159" t="s">
        <v>997</v>
      </c>
      <c r="C5159" t="s">
        <v>46</v>
      </c>
      <c r="D5159" t="s">
        <v>46</v>
      </c>
      <c r="F5159" t="s">
        <v>1848</v>
      </c>
      <c r="H5159" s="10">
        <v>5</v>
      </c>
    </row>
    <row r="5160" spans="1:9" x14ac:dyDescent="0.2">
      <c r="A5160" t="s">
        <v>60</v>
      </c>
      <c r="B5160" t="s">
        <v>997</v>
      </c>
      <c r="C5160" t="s">
        <v>380</v>
      </c>
      <c r="D5160" t="s">
        <v>380</v>
      </c>
      <c r="E5160" t="s">
        <v>59</v>
      </c>
      <c r="F5160" t="s">
        <v>59</v>
      </c>
      <c r="G5160" t="s">
        <v>23</v>
      </c>
      <c r="H5160" s="10">
        <v>12.25</v>
      </c>
      <c r="I5160" t="s">
        <v>24</v>
      </c>
    </row>
    <row r="5161" spans="1:9" x14ac:dyDescent="0.2">
      <c r="A5161" t="s">
        <v>67</v>
      </c>
      <c r="B5161" t="s">
        <v>997</v>
      </c>
      <c r="C5161" t="s">
        <v>18</v>
      </c>
      <c r="D5161" t="s">
        <v>18</v>
      </c>
      <c r="F5161" t="s">
        <v>1848</v>
      </c>
      <c r="H5161" s="10">
        <v>8.75</v>
      </c>
    </row>
    <row r="5162" spans="1:9" x14ac:dyDescent="0.2">
      <c r="A5162" t="s">
        <v>67</v>
      </c>
      <c r="B5162" t="s">
        <v>997</v>
      </c>
      <c r="C5162" t="s">
        <v>38</v>
      </c>
      <c r="D5162" t="s">
        <v>362</v>
      </c>
      <c r="E5162" t="s">
        <v>363</v>
      </c>
      <c r="F5162" t="s">
        <v>22</v>
      </c>
      <c r="G5162" t="s">
        <v>180</v>
      </c>
      <c r="H5162" s="10">
        <v>9</v>
      </c>
    </row>
    <row r="5163" spans="1:9" x14ac:dyDescent="0.2">
      <c r="A5163" t="s">
        <v>67</v>
      </c>
      <c r="B5163" t="s">
        <v>997</v>
      </c>
      <c r="C5163" t="s">
        <v>20</v>
      </c>
      <c r="D5163" t="s">
        <v>20</v>
      </c>
      <c r="F5163" t="s">
        <v>1848</v>
      </c>
      <c r="H5163" s="10">
        <v>4</v>
      </c>
    </row>
    <row r="5164" spans="1:9" x14ac:dyDescent="0.2">
      <c r="A5164" t="s">
        <v>67</v>
      </c>
      <c r="B5164" t="s">
        <v>997</v>
      </c>
      <c r="C5164" t="s">
        <v>380</v>
      </c>
      <c r="D5164" t="s">
        <v>380</v>
      </c>
      <c r="E5164" t="s">
        <v>59</v>
      </c>
      <c r="F5164" t="s">
        <v>59</v>
      </c>
      <c r="G5164" t="s">
        <v>23</v>
      </c>
      <c r="H5164" s="10">
        <v>17</v>
      </c>
      <c r="I5164" t="s">
        <v>24</v>
      </c>
    </row>
    <row r="5165" spans="1:9" x14ac:dyDescent="0.2">
      <c r="A5165" t="s">
        <v>68</v>
      </c>
      <c r="B5165" t="s">
        <v>997</v>
      </c>
      <c r="C5165" t="s">
        <v>18</v>
      </c>
      <c r="D5165" t="s">
        <v>18</v>
      </c>
      <c r="F5165" t="s">
        <v>1848</v>
      </c>
      <c r="H5165" s="10">
        <v>7.75</v>
      </c>
    </row>
    <row r="5166" spans="1:9" x14ac:dyDescent="0.2">
      <c r="A5166" t="s">
        <v>68</v>
      </c>
      <c r="B5166" t="s">
        <v>997</v>
      </c>
      <c r="C5166" t="s">
        <v>38</v>
      </c>
      <c r="D5166" t="s">
        <v>362</v>
      </c>
      <c r="E5166" t="s">
        <v>363</v>
      </c>
      <c r="F5166" t="s">
        <v>22</v>
      </c>
      <c r="G5166" t="s">
        <v>180</v>
      </c>
      <c r="H5166" s="10">
        <v>8</v>
      </c>
    </row>
    <row r="5167" spans="1:9" x14ac:dyDescent="0.2">
      <c r="A5167" t="s">
        <v>68</v>
      </c>
      <c r="B5167" t="s">
        <v>997</v>
      </c>
      <c r="C5167" t="s">
        <v>79</v>
      </c>
      <c r="D5167" t="s">
        <v>79</v>
      </c>
      <c r="F5167" t="s">
        <v>1848</v>
      </c>
      <c r="H5167" s="10">
        <v>3</v>
      </c>
    </row>
    <row r="5168" spans="1:9" x14ac:dyDescent="0.2">
      <c r="A5168" t="s">
        <v>68</v>
      </c>
      <c r="B5168" t="s">
        <v>997</v>
      </c>
      <c r="C5168" t="s">
        <v>20</v>
      </c>
      <c r="D5168" t="s">
        <v>20</v>
      </c>
      <c r="F5168" t="s">
        <v>1848</v>
      </c>
      <c r="H5168" s="10">
        <v>4</v>
      </c>
    </row>
    <row r="5169" spans="1:9" x14ac:dyDescent="0.2">
      <c r="A5169" t="s">
        <v>68</v>
      </c>
      <c r="B5169" t="s">
        <v>997</v>
      </c>
      <c r="C5169" t="s">
        <v>380</v>
      </c>
      <c r="D5169" t="s">
        <v>380</v>
      </c>
      <c r="E5169" t="s">
        <v>59</v>
      </c>
      <c r="F5169" t="s">
        <v>59</v>
      </c>
      <c r="G5169" t="s">
        <v>23</v>
      </c>
      <c r="H5169" s="10">
        <v>16</v>
      </c>
      <c r="I5169" t="s">
        <v>24</v>
      </c>
    </row>
    <row r="5170" spans="1:9" x14ac:dyDescent="0.2">
      <c r="A5170" t="s">
        <v>69</v>
      </c>
      <c r="B5170" t="s">
        <v>997</v>
      </c>
      <c r="C5170" t="s">
        <v>17</v>
      </c>
      <c r="D5170" t="s">
        <v>17</v>
      </c>
      <c r="F5170" t="s">
        <v>1847</v>
      </c>
      <c r="H5170" s="10">
        <v>7.75</v>
      </c>
    </row>
    <row r="5171" spans="1:9" x14ac:dyDescent="0.2">
      <c r="A5171" t="s">
        <v>69</v>
      </c>
      <c r="B5171" t="s">
        <v>997</v>
      </c>
      <c r="C5171" t="s">
        <v>18</v>
      </c>
      <c r="D5171" t="s">
        <v>18</v>
      </c>
      <c r="F5171" t="s">
        <v>1848</v>
      </c>
      <c r="H5171" s="10">
        <v>7.75</v>
      </c>
    </row>
    <row r="5172" spans="1:9" x14ac:dyDescent="0.2">
      <c r="A5172" t="s">
        <v>69</v>
      </c>
      <c r="B5172" t="s">
        <v>997</v>
      </c>
      <c r="C5172" t="s">
        <v>38</v>
      </c>
      <c r="D5172" t="s">
        <v>362</v>
      </c>
      <c r="E5172" t="s">
        <v>363</v>
      </c>
      <c r="F5172" t="s">
        <v>22</v>
      </c>
      <c r="G5172" t="s">
        <v>180</v>
      </c>
      <c r="H5172" s="10">
        <v>7.75</v>
      </c>
    </row>
    <row r="5173" spans="1:9" x14ac:dyDescent="0.2">
      <c r="A5173" t="s">
        <v>69</v>
      </c>
      <c r="B5173" t="s">
        <v>997</v>
      </c>
      <c r="C5173" t="s">
        <v>380</v>
      </c>
      <c r="D5173" t="s">
        <v>380</v>
      </c>
      <c r="E5173" t="s">
        <v>59</v>
      </c>
      <c r="F5173" t="s">
        <v>59</v>
      </c>
      <c r="G5173" t="s">
        <v>23</v>
      </c>
      <c r="H5173" s="10">
        <v>7.75</v>
      </c>
      <c r="I5173" t="s">
        <v>24</v>
      </c>
    </row>
    <row r="5174" spans="1:9" x14ac:dyDescent="0.2">
      <c r="A5174" t="s">
        <v>70</v>
      </c>
      <c r="B5174" t="s">
        <v>997</v>
      </c>
      <c r="C5174" t="s">
        <v>18</v>
      </c>
      <c r="D5174" t="s">
        <v>18</v>
      </c>
      <c r="F5174" t="s">
        <v>1848</v>
      </c>
      <c r="H5174" s="10">
        <v>7.75</v>
      </c>
    </row>
    <row r="5175" spans="1:9" x14ac:dyDescent="0.2">
      <c r="A5175" t="s">
        <v>70</v>
      </c>
      <c r="B5175" t="s">
        <v>997</v>
      </c>
      <c r="C5175" t="s">
        <v>38</v>
      </c>
      <c r="D5175" t="s">
        <v>362</v>
      </c>
      <c r="E5175" t="s">
        <v>363</v>
      </c>
      <c r="F5175" t="s">
        <v>22</v>
      </c>
      <c r="G5175" t="s">
        <v>180</v>
      </c>
      <c r="H5175" s="10">
        <v>15.5</v>
      </c>
    </row>
    <row r="5176" spans="1:9" x14ac:dyDescent="0.2">
      <c r="A5176" t="s">
        <v>70</v>
      </c>
      <c r="B5176" t="s">
        <v>997</v>
      </c>
      <c r="C5176" t="s">
        <v>380</v>
      </c>
      <c r="D5176" t="s">
        <v>380</v>
      </c>
      <c r="E5176" t="s">
        <v>59</v>
      </c>
      <c r="F5176" t="s">
        <v>59</v>
      </c>
      <c r="G5176" t="s">
        <v>23</v>
      </c>
      <c r="H5176" s="10">
        <v>15.5</v>
      </c>
      <c r="I5176" t="s">
        <v>24</v>
      </c>
    </row>
    <row r="5177" spans="1:9" x14ac:dyDescent="0.2">
      <c r="A5177" t="s">
        <v>71</v>
      </c>
      <c r="B5177" t="s">
        <v>997</v>
      </c>
      <c r="C5177" t="s">
        <v>17</v>
      </c>
      <c r="D5177" t="s">
        <v>17</v>
      </c>
      <c r="F5177" t="s">
        <v>1847</v>
      </c>
      <c r="H5177" s="10">
        <v>4</v>
      </c>
    </row>
    <row r="5178" spans="1:9" x14ac:dyDescent="0.2">
      <c r="A5178" t="s">
        <v>71</v>
      </c>
      <c r="B5178" t="s">
        <v>997</v>
      </c>
      <c r="C5178" t="s">
        <v>20</v>
      </c>
      <c r="D5178" t="s">
        <v>20</v>
      </c>
      <c r="F5178" t="s">
        <v>1848</v>
      </c>
      <c r="H5178" s="10">
        <v>3.75</v>
      </c>
    </row>
    <row r="5179" spans="1:9" x14ac:dyDescent="0.2">
      <c r="A5179" t="s">
        <v>71</v>
      </c>
      <c r="B5179" t="s">
        <v>997</v>
      </c>
      <c r="C5179" t="s">
        <v>46</v>
      </c>
      <c r="D5179" t="s">
        <v>46</v>
      </c>
      <c r="F5179" t="s">
        <v>1848</v>
      </c>
      <c r="H5179" s="10">
        <v>4</v>
      </c>
    </row>
    <row r="5180" spans="1:9" x14ac:dyDescent="0.2">
      <c r="A5180" t="s">
        <v>71</v>
      </c>
      <c r="B5180" t="s">
        <v>997</v>
      </c>
      <c r="C5180" t="s">
        <v>18</v>
      </c>
      <c r="D5180" t="s">
        <v>18</v>
      </c>
      <c r="F5180" t="s">
        <v>1848</v>
      </c>
      <c r="H5180" s="10">
        <v>7.75</v>
      </c>
    </row>
    <row r="5181" spans="1:9" x14ac:dyDescent="0.2">
      <c r="A5181" t="s">
        <v>71</v>
      </c>
      <c r="B5181" t="s">
        <v>997</v>
      </c>
      <c r="C5181" t="s">
        <v>38</v>
      </c>
      <c r="D5181" t="s">
        <v>362</v>
      </c>
      <c r="E5181" t="s">
        <v>363</v>
      </c>
      <c r="F5181" t="s">
        <v>22</v>
      </c>
      <c r="G5181" t="s">
        <v>180</v>
      </c>
      <c r="H5181" s="10">
        <v>9.75</v>
      </c>
    </row>
    <row r="5182" spans="1:9" x14ac:dyDescent="0.2">
      <c r="A5182" t="s">
        <v>71</v>
      </c>
      <c r="B5182" t="s">
        <v>997</v>
      </c>
      <c r="C5182" t="s">
        <v>380</v>
      </c>
      <c r="D5182" t="s">
        <v>380</v>
      </c>
      <c r="E5182" t="s">
        <v>59</v>
      </c>
      <c r="F5182" t="s">
        <v>59</v>
      </c>
      <c r="G5182" t="s">
        <v>23</v>
      </c>
      <c r="H5182" s="10">
        <v>7.75</v>
      </c>
      <c r="I5182" t="s">
        <v>24</v>
      </c>
    </row>
    <row r="5183" spans="1:9" x14ac:dyDescent="0.2">
      <c r="A5183" t="s">
        <v>71</v>
      </c>
      <c r="B5183" t="s">
        <v>997</v>
      </c>
      <c r="C5183" t="s">
        <v>112</v>
      </c>
      <c r="D5183" t="s">
        <v>391</v>
      </c>
      <c r="E5183" t="s">
        <v>392</v>
      </c>
      <c r="F5183" t="s">
        <v>1851</v>
      </c>
      <c r="G5183" t="s">
        <v>180</v>
      </c>
      <c r="H5183" s="10">
        <v>4</v>
      </c>
      <c r="I5183" t="s">
        <v>24</v>
      </c>
    </row>
    <row r="5184" spans="1:9" x14ac:dyDescent="0.2">
      <c r="A5184" t="s">
        <v>72</v>
      </c>
      <c r="B5184" t="s">
        <v>997</v>
      </c>
      <c r="C5184" t="s">
        <v>18</v>
      </c>
      <c r="D5184" t="s">
        <v>18</v>
      </c>
      <c r="F5184" t="s">
        <v>1848</v>
      </c>
      <c r="H5184" s="10">
        <v>7.75</v>
      </c>
    </row>
    <row r="5185" spans="1:11" x14ac:dyDescent="0.2">
      <c r="A5185" t="s">
        <v>72</v>
      </c>
      <c r="B5185" t="s">
        <v>997</v>
      </c>
      <c r="C5185" t="s">
        <v>38</v>
      </c>
      <c r="D5185" t="s">
        <v>362</v>
      </c>
      <c r="E5185" t="s">
        <v>363</v>
      </c>
      <c r="F5185" t="s">
        <v>22</v>
      </c>
      <c r="G5185" t="s">
        <v>180</v>
      </c>
      <c r="H5185" s="10">
        <v>7.75</v>
      </c>
    </row>
    <row r="5186" spans="1:11" x14ac:dyDescent="0.2">
      <c r="A5186" t="s">
        <v>72</v>
      </c>
      <c r="B5186" t="s">
        <v>997</v>
      </c>
      <c r="C5186" t="s">
        <v>79</v>
      </c>
      <c r="D5186" t="s">
        <v>79</v>
      </c>
      <c r="F5186" t="s">
        <v>1848</v>
      </c>
      <c r="H5186" s="10">
        <v>7.75</v>
      </c>
      <c r="K5186" t="s">
        <v>1007</v>
      </c>
    </row>
    <row r="5187" spans="1:11" x14ac:dyDescent="0.2">
      <c r="A5187" t="s">
        <v>72</v>
      </c>
      <c r="B5187" t="s">
        <v>997</v>
      </c>
      <c r="C5187" t="s">
        <v>20</v>
      </c>
      <c r="D5187" t="s">
        <v>20</v>
      </c>
      <c r="F5187" t="s">
        <v>1848</v>
      </c>
      <c r="H5187" s="10">
        <v>2</v>
      </c>
    </row>
    <row r="5188" spans="1:11" x14ac:dyDescent="0.2">
      <c r="A5188" t="s">
        <v>72</v>
      </c>
      <c r="B5188" t="s">
        <v>997</v>
      </c>
      <c r="C5188" t="s">
        <v>380</v>
      </c>
      <c r="D5188" t="s">
        <v>380</v>
      </c>
      <c r="E5188" t="s">
        <v>59</v>
      </c>
      <c r="F5188" t="s">
        <v>59</v>
      </c>
      <c r="G5188" t="s">
        <v>23</v>
      </c>
      <c r="H5188" s="10">
        <v>3.75</v>
      </c>
      <c r="I5188" t="s">
        <v>24</v>
      </c>
    </row>
    <row r="5189" spans="1:11" x14ac:dyDescent="0.2">
      <c r="A5189" t="s">
        <v>72</v>
      </c>
      <c r="B5189" t="s">
        <v>997</v>
      </c>
      <c r="C5189" t="s">
        <v>40</v>
      </c>
      <c r="D5189" t="s">
        <v>40</v>
      </c>
      <c r="F5189" t="s">
        <v>1848</v>
      </c>
      <c r="H5189" s="10">
        <v>2</v>
      </c>
    </row>
    <row r="5190" spans="1:11" x14ac:dyDescent="0.2">
      <c r="A5190" t="s">
        <v>74</v>
      </c>
      <c r="B5190" t="s">
        <v>997</v>
      </c>
      <c r="C5190" t="s">
        <v>18</v>
      </c>
      <c r="D5190" t="s">
        <v>18</v>
      </c>
      <c r="F5190" t="s">
        <v>1848</v>
      </c>
      <c r="H5190" s="10">
        <v>7.75</v>
      </c>
    </row>
    <row r="5191" spans="1:11" x14ac:dyDescent="0.2">
      <c r="A5191" t="s">
        <v>74</v>
      </c>
      <c r="B5191" t="s">
        <v>997</v>
      </c>
      <c r="C5191" t="s">
        <v>38</v>
      </c>
      <c r="D5191" t="s">
        <v>362</v>
      </c>
      <c r="E5191" t="s">
        <v>363</v>
      </c>
      <c r="F5191" t="s">
        <v>22</v>
      </c>
      <c r="G5191" t="s">
        <v>180</v>
      </c>
      <c r="H5191" s="10">
        <v>7.75</v>
      </c>
    </row>
    <row r="5192" spans="1:11" x14ac:dyDescent="0.2">
      <c r="A5192" t="s">
        <v>74</v>
      </c>
      <c r="B5192" t="s">
        <v>997</v>
      </c>
      <c r="C5192" t="s">
        <v>79</v>
      </c>
      <c r="D5192" t="s">
        <v>79</v>
      </c>
      <c r="F5192" t="s">
        <v>1848</v>
      </c>
      <c r="H5192" s="10">
        <v>7.75</v>
      </c>
      <c r="K5192" t="s">
        <v>1008</v>
      </c>
    </row>
    <row r="5193" spans="1:11" x14ac:dyDescent="0.2">
      <c r="A5193" t="s">
        <v>74</v>
      </c>
      <c r="B5193" t="s">
        <v>997</v>
      </c>
      <c r="C5193" t="s">
        <v>112</v>
      </c>
      <c r="D5193" t="s">
        <v>391</v>
      </c>
      <c r="E5193" t="s">
        <v>392</v>
      </c>
      <c r="F5193" t="s">
        <v>1851</v>
      </c>
      <c r="G5193" t="s">
        <v>180</v>
      </c>
      <c r="H5193" s="10">
        <v>7.75</v>
      </c>
      <c r="I5193" t="s">
        <v>24</v>
      </c>
    </row>
    <row r="5194" spans="1:11" x14ac:dyDescent="0.2">
      <c r="A5194" t="s">
        <v>75</v>
      </c>
      <c r="B5194" t="s">
        <v>997</v>
      </c>
      <c r="C5194" t="s">
        <v>17</v>
      </c>
      <c r="D5194" t="s">
        <v>17</v>
      </c>
      <c r="F5194" t="s">
        <v>1847</v>
      </c>
      <c r="H5194" s="10">
        <v>7.75</v>
      </c>
    </row>
    <row r="5195" spans="1:11" x14ac:dyDescent="0.2">
      <c r="A5195" t="s">
        <v>75</v>
      </c>
      <c r="B5195" t="s">
        <v>997</v>
      </c>
      <c r="C5195" t="s">
        <v>20</v>
      </c>
      <c r="D5195" t="s">
        <v>20</v>
      </c>
      <c r="F5195" t="s">
        <v>1848</v>
      </c>
      <c r="H5195" s="10">
        <v>3</v>
      </c>
    </row>
    <row r="5196" spans="1:11" x14ac:dyDescent="0.2">
      <c r="A5196" t="s">
        <v>75</v>
      </c>
      <c r="B5196" t="s">
        <v>997</v>
      </c>
      <c r="C5196" t="s">
        <v>46</v>
      </c>
      <c r="D5196" t="s">
        <v>46</v>
      </c>
      <c r="F5196" t="s">
        <v>1848</v>
      </c>
      <c r="H5196" s="10">
        <v>1</v>
      </c>
    </row>
    <row r="5197" spans="1:11" x14ac:dyDescent="0.2">
      <c r="A5197" t="s">
        <v>75</v>
      </c>
      <c r="B5197" t="s">
        <v>997</v>
      </c>
      <c r="C5197" t="s">
        <v>112</v>
      </c>
      <c r="D5197" t="s">
        <v>391</v>
      </c>
      <c r="E5197" t="s">
        <v>392</v>
      </c>
      <c r="F5197" t="s">
        <v>1851</v>
      </c>
      <c r="G5197" t="s">
        <v>180</v>
      </c>
      <c r="H5197" s="10">
        <v>2.5</v>
      </c>
      <c r="I5197" t="s">
        <v>24</v>
      </c>
    </row>
    <row r="5198" spans="1:11" x14ac:dyDescent="0.2">
      <c r="A5198" t="s">
        <v>75</v>
      </c>
      <c r="B5198" t="s">
        <v>997</v>
      </c>
      <c r="C5198" t="s">
        <v>380</v>
      </c>
      <c r="D5198" t="s">
        <v>998</v>
      </c>
      <c r="E5198" t="s">
        <v>999</v>
      </c>
      <c r="F5198" t="s">
        <v>59</v>
      </c>
      <c r="G5198" t="s">
        <v>180</v>
      </c>
      <c r="H5198" s="10">
        <v>2</v>
      </c>
      <c r="I5198" t="s">
        <v>1000</v>
      </c>
    </row>
    <row r="5199" spans="1:11" x14ac:dyDescent="0.2">
      <c r="A5199" t="s">
        <v>75</v>
      </c>
      <c r="B5199" t="s">
        <v>997</v>
      </c>
      <c r="C5199" t="s">
        <v>38</v>
      </c>
      <c r="D5199" t="s">
        <v>362</v>
      </c>
      <c r="E5199" t="s">
        <v>363</v>
      </c>
      <c r="F5199" t="s">
        <v>22</v>
      </c>
      <c r="G5199" t="s">
        <v>180</v>
      </c>
      <c r="H5199" s="10">
        <v>10.75</v>
      </c>
    </row>
    <row r="5200" spans="1:11" x14ac:dyDescent="0.2">
      <c r="A5200" t="s">
        <v>75</v>
      </c>
      <c r="B5200" t="s">
        <v>997</v>
      </c>
      <c r="C5200" t="s">
        <v>18</v>
      </c>
      <c r="D5200" t="s">
        <v>18</v>
      </c>
      <c r="F5200" t="s">
        <v>1848</v>
      </c>
      <c r="H5200" s="10">
        <v>4</v>
      </c>
    </row>
    <row r="5201" spans="1:11" x14ac:dyDescent="0.2">
      <c r="A5201" t="s">
        <v>76</v>
      </c>
      <c r="B5201" t="s">
        <v>997</v>
      </c>
      <c r="C5201" t="s">
        <v>18</v>
      </c>
      <c r="D5201" t="s">
        <v>18</v>
      </c>
      <c r="F5201" t="s">
        <v>1848</v>
      </c>
      <c r="H5201" s="10">
        <v>7</v>
      </c>
    </row>
    <row r="5202" spans="1:11" x14ac:dyDescent="0.2">
      <c r="A5202" t="s">
        <v>76</v>
      </c>
      <c r="B5202" t="s">
        <v>997</v>
      </c>
      <c r="C5202" t="s">
        <v>38</v>
      </c>
      <c r="D5202" t="s">
        <v>362</v>
      </c>
      <c r="E5202" t="s">
        <v>363</v>
      </c>
      <c r="F5202" t="s">
        <v>22</v>
      </c>
      <c r="G5202" t="s">
        <v>180</v>
      </c>
      <c r="H5202" s="10">
        <v>13.75</v>
      </c>
    </row>
    <row r="5203" spans="1:11" x14ac:dyDescent="0.2">
      <c r="A5203" t="s">
        <v>76</v>
      </c>
      <c r="B5203" t="s">
        <v>997</v>
      </c>
      <c r="C5203" t="s">
        <v>380</v>
      </c>
      <c r="D5203" t="s">
        <v>380</v>
      </c>
      <c r="E5203" t="s">
        <v>59</v>
      </c>
      <c r="F5203" t="s">
        <v>59</v>
      </c>
      <c r="G5203" t="s">
        <v>23</v>
      </c>
      <c r="H5203" s="10">
        <v>7</v>
      </c>
      <c r="I5203" t="s">
        <v>24</v>
      </c>
    </row>
    <row r="5204" spans="1:11" x14ac:dyDescent="0.2">
      <c r="A5204" t="s">
        <v>76</v>
      </c>
      <c r="B5204" t="s">
        <v>997</v>
      </c>
      <c r="C5204" t="s">
        <v>79</v>
      </c>
      <c r="D5204" t="s">
        <v>79</v>
      </c>
      <c r="F5204" t="s">
        <v>1848</v>
      </c>
      <c r="H5204" s="10">
        <v>7</v>
      </c>
      <c r="K5204" t="s">
        <v>1009</v>
      </c>
    </row>
    <row r="5205" spans="1:11" x14ac:dyDescent="0.2">
      <c r="A5205" t="s">
        <v>76</v>
      </c>
      <c r="B5205" t="s">
        <v>997</v>
      </c>
      <c r="C5205" t="s">
        <v>92</v>
      </c>
      <c r="D5205" t="s">
        <v>92</v>
      </c>
      <c r="F5205" t="s">
        <v>1848</v>
      </c>
      <c r="H5205" s="10">
        <v>2</v>
      </c>
    </row>
    <row r="5206" spans="1:11" x14ac:dyDescent="0.2">
      <c r="A5206" t="s">
        <v>76</v>
      </c>
      <c r="B5206" t="s">
        <v>997</v>
      </c>
      <c r="C5206" t="s">
        <v>20</v>
      </c>
      <c r="D5206" t="s">
        <v>20</v>
      </c>
      <c r="F5206" t="s">
        <v>1848</v>
      </c>
      <c r="H5206" s="10">
        <v>4</v>
      </c>
    </row>
    <row r="5207" spans="1:11" x14ac:dyDescent="0.2">
      <c r="A5207" t="s">
        <v>77</v>
      </c>
      <c r="B5207" t="s">
        <v>997</v>
      </c>
      <c r="C5207" t="s">
        <v>79</v>
      </c>
      <c r="D5207" t="s">
        <v>79</v>
      </c>
      <c r="F5207" t="s">
        <v>1848</v>
      </c>
      <c r="H5207" s="10">
        <v>31</v>
      </c>
      <c r="K5207" t="s">
        <v>1010</v>
      </c>
    </row>
    <row r="5208" spans="1:11" x14ac:dyDescent="0.2">
      <c r="A5208" t="s">
        <v>78</v>
      </c>
      <c r="B5208" t="s">
        <v>997</v>
      </c>
      <c r="C5208" t="s">
        <v>20</v>
      </c>
      <c r="D5208" t="s">
        <v>20</v>
      </c>
      <c r="F5208" t="s">
        <v>1848</v>
      </c>
      <c r="H5208" s="10">
        <v>2</v>
      </c>
    </row>
    <row r="5209" spans="1:11" x14ac:dyDescent="0.2">
      <c r="A5209" t="s">
        <v>78</v>
      </c>
      <c r="B5209" t="s">
        <v>997</v>
      </c>
      <c r="C5209" t="s">
        <v>79</v>
      </c>
      <c r="D5209" t="s">
        <v>79</v>
      </c>
      <c r="F5209" t="s">
        <v>1848</v>
      </c>
      <c r="H5209" s="10">
        <v>1</v>
      </c>
    </row>
    <row r="5210" spans="1:11" x14ac:dyDescent="0.2">
      <c r="A5210" t="s">
        <v>78</v>
      </c>
      <c r="B5210" t="s">
        <v>997</v>
      </c>
      <c r="C5210" t="s">
        <v>79</v>
      </c>
      <c r="D5210" t="s">
        <v>79</v>
      </c>
      <c r="F5210" t="s">
        <v>1848</v>
      </c>
      <c r="H5210" s="10">
        <v>16.25</v>
      </c>
      <c r="K5210" t="s">
        <v>1011</v>
      </c>
    </row>
    <row r="5211" spans="1:11" x14ac:dyDescent="0.2">
      <c r="A5211" t="s">
        <v>78</v>
      </c>
      <c r="B5211" t="s">
        <v>997</v>
      </c>
      <c r="C5211" t="s">
        <v>18</v>
      </c>
      <c r="D5211" t="s">
        <v>18</v>
      </c>
      <c r="F5211" t="s">
        <v>1848</v>
      </c>
      <c r="H5211" s="10">
        <v>7.75</v>
      </c>
    </row>
    <row r="5212" spans="1:11" x14ac:dyDescent="0.2">
      <c r="A5212" t="s">
        <v>78</v>
      </c>
      <c r="B5212" t="s">
        <v>997</v>
      </c>
      <c r="C5212" t="s">
        <v>38</v>
      </c>
      <c r="D5212" t="s">
        <v>362</v>
      </c>
      <c r="E5212" t="s">
        <v>363</v>
      </c>
      <c r="F5212" t="s">
        <v>22</v>
      </c>
      <c r="G5212" t="s">
        <v>180</v>
      </c>
      <c r="H5212" s="10">
        <v>7.75</v>
      </c>
    </row>
    <row r="5213" spans="1:11" x14ac:dyDescent="0.2">
      <c r="A5213" t="s">
        <v>78</v>
      </c>
      <c r="B5213" t="s">
        <v>997</v>
      </c>
      <c r="C5213" t="s">
        <v>123</v>
      </c>
      <c r="D5213" t="s">
        <v>123</v>
      </c>
      <c r="E5213" t="s">
        <v>22</v>
      </c>
      <c r="F5213" t="s">
        <v>22</v>
      </c>
      <c r="G5213" t="s">
        <v>23</v>
      </c>
      <c r="H5213" s="10">
        <v>4</v>
      </c>
      <c r="I5213" t="s">
        <v>24</v>
      </c>
    </row>
    <row r="5214" spans="1:11" x14ac:dyDescent="0.2">
      <c r="A5214" t="s">
        <v>80</v>
      </c>
      <c r="B5214" t="s">
        <v>997</v>
      </c>
      <c r="C5214" t="s">
        <v>112</v>
      </c>
      <c r="D5214" t="s">
        <v>391</v>
      </c>
      <c r="E5214" t="s">
        <v>392</v>
      </c>
      <c r="F5214" t="s">
        <v>1851</v>
      </c>
      <c r="G5214" t="s">
        <v>180</v>
      </c>
      <c r="H5214" s="10">
        <v>7.75</v>
      </c>
      <c r="I5214" t="s">
        <v>24</v>
      </c>
    </row>
    <row r="5215" spans="1:11" x14ac:dyDescent="0.2">
      <c r="A5215" t="s">
        <v>80</v>
      </c>
      <c r="B5215" t="s">
        <v>997</v>
      </c>
      <c r="C5215" t="s">
        <v>46</v>
      </c>
      <c r="D5215" t="s">
        <v>46</v>
      </c>
      <c r="F5215" t="s">
        <v>1848</v>
      </c>
      <c r="H5215" s="10">
        <v>7</v>
      </c>
    </row>
    <row r="5216" spans="1:11" x14ac:dyDescent="0.2">
      <c r="A5216" t="s">
        <v>80</v>
      </c>
      <c r="B5216" t="s">
        <v>997</v>
      </c>
      <c r="C5216" t="s">
        <v>20</v>
      </c>
      <c r="D5216" t="s">
        <v>20</v>
      </c>
      <c r="F5216" t="s">
        <v>1848</v>
      </c>
      <c r="H5216" s="10">
        <v>2</v>
      </c>
    </row>
    <row r="5217" spans="1:11" x14ac:dyDescent="0.2">
      <c r="A5217" t="s">
        <v>80</v>
      </c>
      <c r="B5217" t="s">
        <v>997</v>
      </c>
      <c r="C5217" t="s">
        <v>380</v>
      </c>
      <c r="D5217" t="s">
        <v>380</v>
      </c>
      <c r="E5217" t="s">
        <v>59</v>
      </c>
      <c r="F5217" t="s">
        <v>59</v>
      </c>
      <c r="G5217" t="s">
        <v>23</v>
      </c>
      <c r="H5217" s="10">
        <v>10</v>
      </c>
      <c r="I5217" t="s">
        <v>24</v>
      </c>
    </row>
    <row r="5218" spans="1:11" x14ac:dyDescent="0.2">
      <c r="A5218" t="s">
        <v>80</v>
      </c>
      <c r="B5218" t="s">
        <v>997</v>
      </c>
      <c r="C5218" t="s">
        <v>18</v>
      </c>
      <c r="D5218" t="s">
        <v>18</v>
      </c>
      <c r="F5218" t="s">
        <v>1848</v>
      </c>
      <c r="H5218" s="10">
        <v>5</v>
      </c>
    </row>
    <row r="5219" spans="1:11" x14ac:dyDescent="0.2">
      <c r="A5219" t="s">
        <v>80</v>
      </c>
      <c r="B5219" t="s">
        <v>997</v>
      </c>
      <c r="C5219" t="s">
        <v>38</v>
      </c>
      <c r="D5219" t="s">
        <v>362</v>
      </c>
      <c r="E5219" t="s">
        <v>363</v>
      </c>
      <c r="F5219" t="s">
        <v>22</v>
      </c>
      <c r="G5219" t="s">
        <v>180</v>
      </c>
      <c r="H5219" s="10">
        <v>9</v>
      </c>
    </row>
    <row r="5220" spans="1:11" x14ac:dyDescent="0.2">
      <c r="A5220" t="s">
        <v>81</v>
      </c>
      <c r="B5220" t="s">
        <v>997</v>
      </c>
      <c r="C5220" t="s">
        <v>17</v>
      </c>
      <c r="D5220" t="s">
        <v>17</v>
      </c>
      <c r="F5220" t="s">
        <v>1847</v>
      </c>
      <c r="H5220" s="10">
        <v>7</v>
      </c>
    </row>
    <row r="5221" spans="1:11" x14ac:dyDescent="0.2">
      <c r="A5221" t="s">
        <v>81</v>
      </c>
      <c r="B5221" t="s">
        <v>997</v>
      </c>
      <c r="C5221" t="s">
        <v>79</v>
      </c>
      <c r="D5221" t="s">
        <v>79</v>
      </c>
      <c r="F5221" t="s">
        <v>1848</v>
      </c>
      <c r="H5221" s="10">
        <v>3</v>
      </c>
      <c r="K5221" t="s">
        <v>1012</v>
      </c>
    </row>
    <row r="5222" spans="1:11" x14ac:dyDescent="0.2">
      <c r="A5222" t="s">
        <v>81</v>
      </c>
      <c r="B5222" t="s">
        <v>997</v>
      </c>
      <c r="C5222" t="s">
        <v>112</v>
      </c>
      <c r="D5222" t="s">
        <v>391</v>
      </c>
      <c r="E5222" t="s">
        <v>392</v>
      </c>
      <c r="F5222" t="s">
        <v>1851</v>
      </c>
      <c r="G5222" t="s">
        <v>180</v>
      </c>
      <c r="H5222" s="10">
        <v>3</v>
      </c>
      <c r="I5222" t="s">
        <v>24</v>
      </c>
    </row>
    <row r="5223" spans="1:11" x14ac:dyDescent="0.2">
      <c r="A5223" t="s">
        <v>81</v>
      </c>
      <c r="B5223" t="s">
        <v>997</v>
      </c>
      <c r="C5223" t="s">
        <v>38</v>
      </c>
      <c r="D5223" t="s">
        <v>362</v>
      </c>
      <c r="E5223" t="s">
        <v>363</v>
      </c>
      <c r="F5223" t="s">
        <v>22</v>
      </c>
      <c r="G5223" t="s">
        <v>180</v>
      </c>
      <c r="H5223" s="10">
        <v>7</v>
      </c>
    </row>
    <row r="5224" spans="1:11" x14ac:dyDescent="0.2">
      <c r="A5224" t="s">
        <v>81</v>
      </c>
      <c r="B5224" t="s">
        <v>997</v>
      </c>
      <c r="C5224" t="s">
        <v>20</v>
      </c>
      <c r="D5224" t="s">
        <v>20</v>
      </c>
      <c r="F5224" t="s">
        <v>1848</v>
      </c>
      <c r="H5224" s="10">
        <v>2</v>
      </c>
    </row>
    <row r="5225" spans="1:11" x14ac:dyDescent="0.2">
      <c r="A5225" t="s">
        <v>81</v>
      </c>
      <c r="B5225" t="s">
        <v>997</v>
      </c>
      <c r="C5225" t="s">
        <v>380</v>
      </c>
      <c r="D5225" t="s">
        <v>380</v>
      </c>
      <c r="E5225" t="s">
        <v>59</v>
      </c>
      <c r="F5225" t="s">
        <v>59</v>
      </c>
      <c r="G5225" t="s">
        <v>23</v>
      </c>
      <c r="H5225" s="10">
        <v>10.75</v>
      </c>
      <c r="I5225" t="s">
        <v>24</v>
      </c>
    </row>
    <row r="5226" spans="1:11" x14ac:dyDescent="0.2">
      <c r="A5226" t="s">
        <v>81</v>
      </c>
      <c r="B5226" t="s">
        <v>997</v>
      </c>
      <c r="C5226" t="s">
        <v>18</v>
      </c>
      <c r="D5226" t="s">
        <v>18</v>
      </c>
      <c r="F5226" t="s">
        <v>1848</v>
      </c>
      <c r="H5226" s="10">
        <v>6</v>
      </c>
    </row>
    <row r="5227" spans="1:11" x14ac:dyDescent="0.2">
      <c r="A5227" t="s">
        <v>82</v>
      </c>
      <c r="B5227" t="s">
        <v>997</v>
      </c>
      <c r="C5227" t="s">
        <v>17</v>
      </c>
      <c r="D5227" t="s">
        <v>17</v>
      </c>
      <c r="F5227" t="s">
        <v>1847</v>
      </c>
      <c r="H5227" s="10">
        <v>4</v>
      </c>
    </row>
    <row r="5228" spans="1:11" x14ac:dyDescent="0.2">
      <c r="A5228" t="s">
        <v>82</v>
      </c>
      <c r="B5228" t="s">
        <v>997</v>
      </c>
      <c r="C5228" t="s">
        <v>20</v>
      </c>
      <c r="D5228" t="s">
        <v>20</v>
      </c>
      <c r="F5228" t="s">
        <v>1848</v>
      </c>
      <c r="H5228" s="10">
        <v>7.25</v>
      </c>
      <c r="K5228" t="s">
        <v>1013</v>
      </c>
    </row>
    <row r="5229" spans="1:11" x14ac:dyDescent="0.2">
      <c r="A5229" t="s">
        <v>82</v>
      </c>
      <c r="B5229" t="s">
        <v>997</v>
      </c>
      <c r="C5229" t="s">
        <v>18</v>
      </c>
      <c r="D5229" t="s">
        <v>18</v>
      </c>
      <c r="F5229" t="s">
        <v>1848</v>
      </c>
      <c r="H5229" s="10">
        <v>9.75</v>
      </c>
    </row>
    <row r="5230" spans="1:11" x14ac:dyDescent="0.2">
      <c r="A5230" t="s">
        <v>82</v>
      </c>
      <c r="B5230" t="s">
        <v>997</v>
      </c>
      <c r="C5230" t="s">
        <v>380</v>
      </c>
      <c r="D5230" t="s">
        <v>380</v>
      </c>
      <c r="E5230" t="s">
        <v>59</v>
      </c>
      <c r="F5230" t="s">
        <v>59</v>
      </c>
      <c r="G5230" t="s">
        <v>23</v>
      </c>
      <c r="H5230" s="10">
        <v>20</v>
      </c>
      <c r="I5230" t="s">
        <v>24</v>
      </c>
    </row>
    <row r="5231" spans="1:11" x14ac:dyDescent="0.2">
      <c r="A5231" t="s">
        <v>83</v>
      </c>
      <c r="B5231" t="s">
        <v>997</v>
      </c>
      <c r="C5231" t="s">
        <v>380</v>
      </c>
      <c r="D5231" t="s">
        <v>380</v>
      </c>
      <c r="E5231" t="s">
        <v>59</v>
      </c>
      <c r="F5231" t="s">
        <v>59</v>
      </c>
      <c r="G5231" t="s">
        <v>23</v>
      </c>
      <c r="H5231" s="10">
        <v>16.5</v>
      </c>
      <c r="I5231" t="s">
        <v>24</v>
      </c>
    </row>
    <row r="5232" spans="1:11" x14ac:dyDescent="0.2">
      <c r="A5232" t="s">
        <v>83</v>
      </c>
      <c r="B5232" t="s">
        <v>997</v>
      </c>
      <c r="C5232" t="s">
        <v>18</v>
      </c>
      <c r="D5232" t="s">
        <v>18</v>
      </c>
      <c r="F5232" t="s">
        <v>1848</v>
      </c>
      <c r="H5232" s="10">
        <v>2.75</v>
      </c>
    </row>
    <row r="5233" spans="1:11" x14ac:dyDescent="0.2">
      <c r="A5233" t="s">
        <v>83</v>
      </c>
      <c r="B5233" t="s">
        <v>997</v>
      </c>
      <c r="C5233" t="s">
        <v>79</v>
      </c>
      <c r="D5233" t="s">
        <v>79</v>
      </c>
      <c r="F5233" t="s">
        <v>1848</v>
      </c>
      <c r="H5233" s="10">
        <v>7</v>
      </c>
      <c r="K5233" t="s">
        <v>1014</v>
      </c>
    </row>
    <row r="5234" spans="1:11" x14ac:dyDescent="0.2">
      <c r="A5234" t="s">
        <v>83</v>
      </c>
      <c r="B5234" t="s">
        <v>997</v>
      </c>
      <c r="C5234" t="s">
        <v>112</v>
      </c>
      <c r="D5234" t="s">
        <v>391</v>
      </c>
      <c r="E5234" t="s">
        <v>392</v>
      </c>
      <c r="F5234" t="s">
        <v>1851</v>
      </c>
      <c r="G5234" t="s">
        <v>180</v>
      </c>
      <c r="H5234" s="10">
        <v>4.75</v>
      </c>
      <c r="I5234" t="s">
        <v>24</v>
      </c>
    </row>
    <row r="5235" spans="1:11" x14ac:dyDescent="0.2">
      <c r="A5235" t="s">
        <v>83</v>
      </c>
      <c r="B5235" t="s">
        <v>997</v>
      </c>
      <c r="C5235" t="s">
        <v>38</v>
      </c>
      <c r="D5235" t="s">
        <v>362</v>
      </c>
      <c r="E5235" t="s">
        <v>363</v>
      </c>
      <c r="F5235" t="s">
        <v>22</v>
      </c>
      <c r="G5235" t="s">
        <v>180</v>
      </c>
      <c r="H5235" s="10">
        <v>7.75</v>
      </c>
    </row>
    <row r="5236" spans="1:11" x14ac:dyDescent="0.2">
      <c r="A5236" t="s">
        <v>84</v>
      </c>
      <c r="B5236" t="s">
        <v>997</v>
      </c>
      <c r="C5236" t="s">
        <v>20</v>
      </c>
      <c r="D5236" t="s">
        <v>20</v>
      </c>
      <c r="F5236" t="s">
        <v>1848</v>
      </c>
      <c r="H5236" s="10">
        <v>2</v>
      </c>
    </row>
    <row r="5237" spans="1:11" x14ac:dyDescent="0.2">
      <c r="A5237" t="s">
        <v>84</v>
      </c>
      <c r="B5237" t="s">
        <v>997</v>
      </c>
      <c r="C5237" t="s">
        <v>18</v>
      </c>
      <c r="D5237" t="s">
        <v>18</v>
      </c>
      <c r="F5237" t="s">
        <v>1848</v>
      </c>
      <c r="H5237" s="10">
        <v>7.75</v>
      </c>
    </row>
    <row r="5238" spans="1:11" x14ac:dyDescent="0.2">
      <c r="A5238" t="s">
        <v>84</v>
      </c>
      <c r="B5238" t="s">
        <v>997</v>
      </c>
      <c r="C5238" t="s">
        <v>17</v>
      </c>
      <c r="D5238" t="s">
        <v>17</v>
      </c>
      <c r="F5238" t="s">
        <v>1847</v>
      </c>
      <c r="H5238" s="10">
        <v>23.25</v>
      </c>
    </row>
    <row r="5239" spans="1:11" x14ac:dyDescent="0.2">
      <c r="A5239" t="s">
        <v>85</v>
      </c>
      <c r="B5239" t="s">
        <v>997</v>
      </c>
      <c r="C5239" t="s">
        <v>17</v>
      </c>
      <c r="D5239" t="s">
        <v>17</v>
      </c>
      <c r="F5239" t="s">
        <v>1847</v>
      </c>
      <c r="H5239" s="10">
        <v>38.75</v>
      </c>
    </row>
    <row r="5240" spans="1:11" x14ac:dyDescent="0.2">
      <c r="A5240" t="s">
        <v>86</v>
      </c>
      <c r="B5240" t="s">
        <v>997</v>
      </c>
      <c r="C5240" t="s">
        <v>17</v>
      </c>
      <c r="D5240" t="s">
        <v>17</v>
      </c>
      <c r="F5240" t="s">
        <v>1847</v>
      </c>
      <c r="H5240" s="10">
        <v>15.5</v>
      </c>
    </row>
    <row r="5241" spans="1:11" x14ac:dyDescent="0.2">
      <c r="A5241" t="s">
        <v>86</v>
      </c>
      <c r="B5241" t="s">
        <v>997</v>
      </c>
      <c r="C5241" t="s">
        <v>18</v>
      </c>
      <c r="D5241" t="s">
        <v>18</v>
      </c>
      <c r="F5241" t="s">
        <v>1848</v>
      </c>
      <c r="H5241" s="10">
        <v>7.75</v>
      </c>
    </row>
    <row r="5242" spans="1:11" x14ac:dyDescent="0.2">
      <c r="A5242" t="s">
        <v>86</v>
      </c>
      <c r="B5242" t="s">
        <v>997</v>
      </c>
      <c r="C5242" t="s">
        <v>20</v>
      </c>
      <c r="D5242" t="s">
        <v>20</v>
      </c>
      <c r="F5242" t="s">
        <v>1848</v>
      </c>
      <c r="H5242" s="10">
        <v>3</v>
      </c>
    </row>
    <row r="5243" spans="1:11" x14ac:dyDescent="0.2">
      <c r="A5243" t="s">
        <v>86</v>
      </c>
      <c r="B5243" t="s">
        <v>997</v>
      </c>
      <c r="C5243" t="s">
        <v>380</v>
      </c>
      <c r="D5243" t="s">
        <v>380</v>
      </c>
      <c r="E5243" t="s">
        <v>59</v>
      </c>
      <c r="F5243" t="s">
        <v>59</v>
      </c>
      <c r="G5243" t="s">
        <v>23</v>
      </c>
      <c r="H5243" s="10">
        <v>6.75</v>
      </c>
      <c r="I5243" t="s">
        <v>24</v>
      </c>
    </row>
    <row r="5244" spans="1:11" x14ac:dyDescent="0.2">
      <c r="A5244" t="s">
        <v>86</v>
      </c>
      <c r="B5244" t="s">
        <v>997</v>
      </c>
      <c r="C5244" t="s">
        <v>38</v>
      </c>
      <c r="D5244" t="s">
        <v>362</v>
      </c>
      <c r="E5244" t="s">
        <v>363</v>
      </c>
      <c r="F5244" t="s">
        <v>22</v>
      </c>
      <c r="G5244" t="s">
        <v>180</v>
      </c>
      <c r="H5244" s="10">
        <v>7.75</v>
      </c>
    </row>
    <row r="5245" spans="1:11" x14ac:dyDescent="0.2">
      <c r="A5245" t="s">
        <v>87</v>
      </c>
      <c r="B5245" t="s">
        <v>997</v>
      </c>
      <c r="C5245" t="s">
        <v>38</v>
      </c>
      <c r="D5245" t="s">
        <v>362</v>
      </c>
      <c r="E5245" t="s">
        <v>363</v>
      </c>
      <c r="F5245" t="s">
        <v>22</v>
      </c>
      <c r="G5245" t="s">
        <v>180</v>
      </c>
      <c r="H5245" s="10">
        <v>16.75</v>
      </c>
    </row>
    <row r="5246" spans="1:11" x14ac:dyDescent="0.2">
      <c r="A5246" t="s">
        <v>87</v>
      </c>
      <c r="B5246" t="s">
        <v>997</v>
      </c>
      <c r="C5246" t="s">
        <v>112</v>
      </c>
      <c r="D5246" t="s">
        <v>391</v>
      </c>
      <c r="E5246" t="s">
        <v>392</v>
      </c>
      <c r="F5246" t="s">
        <v>1851</v>
      </c>
      <c r="G5246" t="s">
        <v>180</v>
      </c>
      <c r="H5246" s="10">
        <v>6</v>
      </c>
      <c r="I5246" t="s">
        <v>24</v>
      </c>
    </row>
    <row r="5247" spans="1:11" x14ac:dyDescent="0.2">
      <c r="A5247" t="s">
        <v>87</v>
      </c>
      <c r="B5247" t="s">
        <v>997</v>
      </c>
      <c r="C5247" t="s">
        <v>380</v>
      </c>
      <c r="D5247" t="s">
        <v>380</v>
      </c>
      <c r="E5247" t="s">
        <v>59</v>
      </c>
      <c r="F5247" t="s">
        <v>59</v>
      </c>
      <c r="G5247" t="s">
        <v>23</v>
      </c>
      <c r="H5247" s="10">
        <v>8</v>
      </c>
      <c r="I5247" t="s">
        <v>24</v>
      </c>
    </row>
    <row r="5248" spans="1:11" x14ac:dyDescent="0.2">
      <c r="A5248" t="s">
        <v>87</v>
      </c>
      <c r="B5248" t="s">
        <v>997</v>
      </c>
      <c r="C5248" t="s">
        <v>18</v>
      </c>
      <c r="D5248" t="s">
        <v>18</v>
      </c>
      <c r="F5248" t="s">
        <v>1848</v>
      </c>
      <c r="H5248" s="10">
        <v>8</v>
      </c>
    </row>
    <row r="5249" spans="1:9" x14ac:dyDescent="0.2">
      <c r="A5249" t="s">
        <v>88</v>
      </c>
      <c r="B5249" t="s">
        <v>997</v>
      </c>
      <c r="C5249" t="s">
        <v>18</v>
      </c>
      <c r="D5249" t="s">
        <v>18</v>
      </c>
      <c r="F5249" t="s">
        <v>1848</v>
      </c>
      <c r="H5249" s="10">
        <v>6</v>
      </c>
    </row>
    <row r="5250" spans="1:9" x14ac:dyDescent="0.2">
      <c r="A5250" t="s">
        <v>88</v>
      </c>
      <c r="B5250" t="s">
        <v>997</v>
      </c>
      <c r="C5250" t="s">
        <v>112</v>
      </c>
      <c r="D5250" t="s">
        <v>391</v>
      </c>
      <c r="E5250" t="s">
        <v>392</v>
      </c>
      <c r="F5250" t="s">
        <v>1851</v>
      </c>
      <c r="G5250" t="s">
        <v>180</v>
      </c>
      <c r="H5250" s="10">
        <v>20.75</v>
      </c>
      <c r="I5250" t="s">
        <v>24</v>
      </c>
    </row>
    <row r="5251" spans="1:9" x14ac:dyDescent="0.2">
      <c r="A5251" t="s">
        <v>88</v>
      </c>
      <c r="B5251" t="s">
        <v>997</v>
      </c>
      <c r="C5251" t="s">
        <v>38</v>
      </c>
      <c r="D5251" t="s">
        <v>362</v>
      </c>
      <c r="E5251" t="s">
        <v>363</v>
      </c>
      <c r="F5251" t="s">
        <v>22</v>
      </c>
      <c r="G5251" t="s">
        <v>180</v>
      </c>
      <c r="H5251" s="10">
        <v>8</v>
      </c>
    </row>
    <row r="5252" spans="1:9" x14ac:dyDescent="0.2">
      <c r="A5252" t="s">
        <v>88</v>
      </c>
      <c r="B5252" t="s">
        <v>997</v>
      </c>
      <c r="C5252" t="s">
        <v>380</v>
      </c>
      <c r="D5252" t="s">
        <v>380</v>
      </c>
      <c r="E5252" t="s">
        <v>59</v>
      </c>
      <c r="F5252" t="s">
        <v>59</v>
      </c>
      <c r="G5252" t="s">
        <v>23</v>
      </c>
      <c r="H5252" s="10">
        <v>6</v>
      </c>
      <c r="I5252" t="s">
        <v>24</v>
      </c>
    </row>
    <row r="5253" spans="1:9" x14ac:dyDescent="0.2">
      <c r="A5253" t="s">
        <v>89</v>
      </c>
      <c r="B5253" t="s">
        <v>997</v>
      </c>
      <c r="C5253" t="s">
        <v>17</v>
      </c>
      <c r="D5253" t="s">
        <v>17</v>
      </c>
      <c r="F5253" t="s">
        <v>1847</v>
      </c>
      <c r="H5253" s="10">
        <v>11</v>
      </c>
    </row>
    <row r="5254" spans="1:9" x14ac:dyDescent="0.2">
      <c r="A5254" t="s">
        <v>89</v>
      </c>
      <c r="B5254" t="s">
        <v>997</v>
      </c>
      <c r="C5254" t="s">
        <v>20</v>
      </c>
      <c r="D5254" t="s">
        <v>20</v>
      </c>
      <c r="F5254" t="s">
        <v>1848</v>
      </c>
      <c r="H5254" s="10">
        <v>2.5</v>
      </c>
    </row>
    <row r="5255" spans="1:9" x14ac:dyDescent="0.2">
      <c r="A5255" t="s">
        <v>89</v>
      </c>
      <c r="B5255" t="s">
        <v>997</v>
      </c>
      <c r="C5255" t="s">
        <v>18</v>
      </c>
      <c r="D5255" t="s">
        <v>18</v>
      </c>
      <c r="F5255" t="s">
        <v>1848</v>
      </c>
      <c r="H5255" s="10">
        <v>7</v>
      </c>
    </row>
    <row r="5256" spans="1:9" x14ac:dyDescent="0.2">
      <c r="A5256" t="s">
        <v>89</v>
      </c>
      <c r="B5256" t="s">
        <v>997</v>
      </c>
      <c r="C5256" t="s">
        <v>380</v>
      </c>
      <c r="D5256" t="s">
        <v>380</v>
      </c>
      <c r="E5256" t="s">
        <v>59</v>
      </c>
      <c r="F5256" t="s">
        <v>59</v>
      </c>
      <c r="G5256" t="s">
        <v>23</v>
      </c>
      <c r="H5256" s="10">
        <v>7.75</v>
      </c>
      <c r="I5256" t="s">
        <v>24</v>
      </c>
    </row>
    <row r="5257" spans="1:9" x14ac:dyDescent="0.2">
      <c r="A5257" t="s">
        <v>89</v>
      </c>
      <c r="B5257" t="s">
        <v>997</v>
      </c>
      <c r="C5257" t="s">
        <v>38</v>
      </c>
      <c r="D5257" t="s">
        <v>362</v>
      </c>
      <c r="E5257" t="s">
        <v>363</v>
      </c>
      <c r="F5257" t="s">
        <v>22</v>
      </c>
      <c r="G5257" t="s">
        <v>180</v>
      </c>
      <c r="H5257" s="10">
        <v>2.75</v>
      </c>
    </row>
    <row r="5258" spans="1:9" x14ac:dyDescent="0.2">
      <c r="A5258" t="s">
        <v>90</v>
      </c>
      <c r="B5258" t="s">
        <v>997</v>
      </c>
      <c r="C5258" t="s">
        <v>73</v>
      </c>
      <c r="D5258" t="s">
        <v>412</v>
      </c>
      <c r="E5258" t="s">
        <v>413</v>
      </c>
      <c r="F5258" t="s">
        <v>1849</v>
      </c>
      <c r="H5258" s="10">
        <v>8</v>
      </c>
    </row>
    <row r="5259" spans="1:9" x14ac:dyDescent="0.2">
      <c r="A5259" t="s">
        <v>90</v>
      </c>
      <c r="B5259" t="s">
        <v>997</v>
      </c>
      <c r="C5259" t="s">
        <v>18</v>
      </c>
      <c r="D5259" t="s">
        <v>18</v>
      </c>
      <c r="F5259" t="s">
        <v>1848</v>
      </c>
      <c r="H5259" s="10">
        <v>9.25</v>
      </c>
    </row>
    <row r="5260" spans="1:9" x14ac:dyDescent="0.2">
      <c r="A5260" t="s">
        <v>90</v>
      </c>
      <c r="B5260" t="s">
        <v>997</v>
      </c>
      <c r="C5260" t="s">
        <v>112</v>
      </c>
      <c r="D5260" t="s">
        <v>391</v>
      </c>
      <c r="E5260" t="s">
        <v>392</v>
      </c>
      <c r="F5260" t="s">
        <v>1851</v>
      </c>
      <c r="G5260" t="s">
        <v>180</v>
      </c>
      <c r="H5260" s="10">
        <v>9.75</v>
      </c>
      <c r="I5260" t="s">
        <v>24</v>
      </c>
    </row>
    <row r="5261" spans="1:9" x14ac:dyDescent="0.2">
      <c r="A5261" t="s">
        <v>90</v>
      </c>
      <c r="B5261" t="s">
        <v>997</v>
      </c>
      <c r="C5261" t="s">
        <v>38</v>
      </c>
      <c r="D5261" t="s">
        <v>362</v>
      </c>
      <c r="E5261" t="s">
        <v>363</v>
      </c>
      <c r="F5261" t="s">
        <v>22</v>
      </c>
      <c r="G5261" t="s">
        <v>180</v>
      </c>
      <c r="H5261" s="10">
        <v>9.75</v>
      </c>
    </row>
    <row r="5262" spans="1:9" x14ac:dyDescent="0.2">
      <c r="A5262" t="s">
        <v>90</v>
      </c>
      <c r="B5262" t="s">
        <v>997</v>
      </c>
      <c r="C5262" t="s">
        <v>20</v>
      </c>
      <c r="D5262" t="s">
        <v>20</v>
      </c>
      <c r="F5262" t="s">
        <v>1848</v>
      </c>
      <c r="H5262" s="10">
        <v>2</v>
      </c>
    </row>
    <row r="5263" spans="1:9" x14ac:dyDescent="0.2">
      <c r="A5263" t="s">
        <v>90</v>
      </c>
      <c r="B5263" t="s">
        <v>997</v>
      </c>
      <c r="C5263" t="s">
        <v>46</v>
      </c>
      <c r="D5263" t="s">
        <v>46</v>
      </c>
      <c r="F5263" t="s">
        <v>1848</v>
      </c>
      <c r="H5263" s="10">
        <v>2</v>
      </c>
    </row>
    <row r="5264" spans="1:9" x14ac:dyDescent="0.2">
      <c r="A5264" t="s">
        <v>91</v>
      </c>
      <c r="B5264" t="s">
        <v>997</v>
      </c>
      <c r="C5264" t="s">
        <v>46</v>
      </c>
      <c r="D5264" t="s">
        <v>46</v>
      </c>
      <c r="F5264" t="s">
        <v>1848</v>
      </c>
      <c r="H5264" s="10">
        <v>2</v>
      </c>
    </row>
    <row r="5265" spans="1:11" x14ac:dyDescent="0.2">
      <c r="A5265" t="s">
        <v>91</v>
      </c>
      <c r="B5265" t="s">
        <v>997</v>
      </c>
      <c r="C5265" t="s">
        <v>20</v>
      </c>
      <c r="D5265" t="s">
        <v>20</v>
      </c>
      <c r="F5265" t="s">
        <v>1848</v>
      </c>
      <c r="H5265" s="10">
        <v>1</v>
      </c>
    </row>
    <row r="5266" spans="1:11" x14ac:dyDescent="0.2">
      <c r="A5266" t="s">
        <v>91</v>
      </c>
      <c r="B5266" t="s">
        <v>997</v>
      </c>
      <c r="C5266" t="s">
        <v>112</v>
      </c>
      <c r="D5266" t="s">
        <v>391</v>
      </c>
      <c r="E5266" t="s">
        <v>392</v>
      </c>
      <c r="F5266" t="s">
        <v>1851</v>
      </c>
      <c r="G5266" t="s">
        <v>180</v>
      </c>
      <c r="H5266" s="10">
        <v>15</v>
      </c>
      <c r="I5266" t="s">
        <v>24</v>
      </c>
    </row>
    <row r="5267" spans="1:11" x14ac:dyDescent="0.2">
      <c r="A5267" t="s">
        <v>91</v>
      </c>
      <c r="B5267" t="s">
        <v>997</v>
      </c>
      <c r="C5267" t="s">
        <v>18</v>
      </c>
      <c r="D5267" t="s">
        <v>18</v>
      </c>
      <c r="F5267" t="s">
        <v>1848</v>
      </c>
      <c r="H5267" s="10">
        <v>7.25</v>
      </c>
    </row>
    <row r="5268" spans="1:11" x14ac:dyDescent="0.2">
      <c r="A5268" t="s">
        <v>91</v>
      </c>
      <c r="B5268" t="s">
        <v>997</v>
      </c>
      <c r="C5268" t="s">
        <v>38</v>
      </c>
      <c r="D5268" t="s">
        <v>362</v>
      </c>
      <c r="E5268" t="s">
        <v>363</v>
      </c>
      <c r="F5268" t="s">
        <v>22</v>
      </c>
      <c r="G5268" t="s">
        <v>180</v>
      </c>
      <c r="H5268" s="10">
        <v>7.75</v>
      </c>
    </row>
    <row r="5269" spans="1:11" x14ac:dyDescent="0.2">
      <c r="A5269" t="s">
        <v>91</v>
      </c>
      <c r="B5269" t="s">
        <v>997</v>
      </c>
      <c r="C5269" t="s">
        <v>380</v>
      </c>
      <c r="D5269" t="s">
        <v>380</v>
      </c>
      <c r="E5269" t="s">
        <v>59</v>
      </c>
      <c r="F5269" t="s">
        <v>59</v>
      </c>
      <c r="G5269" t="s">
        <v>23</v>
      </c>
      <c r="H5269" s="10">
        <v>5.75</v>
      </c>
      <c r="I5269" t="s">
        <v>24</v>
      </c>
    </row>
    <row r="5270" spans="1:11" x14ac:dyDescent="0.2">
      <c r="A5270" t="s">
        <v>93</v>
      </c>
      <c r="B5270" t="s">
        <v>997</v>
      </c>
      <c r="C5270" t="s">
        <v>112</v>
      </c>
      <c r="D5270" t="s">
        <v>391</v>
      </c>
      <c r="E5270" t="s">
        <v>392</v>
      </c>
      <c r="F5270" t="s">
        <v>1851</v>
      </c>
      <c r="G5270" t="s">
        <v>180</v>
      </c>
      <c r="H5270" s="10">
        <v>15.5</v>
      </c>
      <c r="I5270" t="s">
        <v>24</v>
      </c>
    </row>
    <row r="5271" spans="1:11" x14ac:dyDescent="0.2">
      <c r="A5271" t="s">
        <v>93</v>
      </c>
      <c r="B5271" t="s">
        <v>997</v>
      </c>
      <c r="C5271" t="s">
        <v>380</v>
      </c>
      <c r="D5271" t="s">
        <v>380</v>
      </c>
      <c r="E5271" t="s">
        <v>59</v>
      </c>
      <c r="F5271" t="s">
        <v>59</v>
      </c>
      <c r="G5271" t="s">
        <v>23</v>
      </c>
      <c r="H5271" s="10">
        <v>7.75</v>
      </c>
      <c r="I5271" t="s">
        <v>24</v>
      </c>
    </row>
    <row r="5272" spans="1:11" x14ac:dyDescent="0.2">
      <c r="A5272" t="s">
        <v>93</v>
      </c>
      <c r="B5272" t="s">
        <v>997</v>
      </c>
      <c r="C5272" t="s">
        <v>38</v>
      </c>
      <c r="D5272" t="s">
        <v>362</v>
      </c>
      <c r="E5272" t="s">
        <v>363</v>
      </c>
      <c r="F5272" t="s">
        <v>22</v>
      </c>
      <c r="G5272" t="s">
        <v>180</v>
      </c>
      <c r="H5272" s="10">
        <v>9.75</v>
      </c>
    </row>
    <row r="5273" spans="1:11" x14ac:dyDescent="0.2">
      <c r="A5273" t="s">
        <v>93</v>
      </c>
      <c r="B5273" t="s">
        <v>997</v>
      </c>
      <c r="C5273" t="s">
        <v>18</v>
      </c>
      <c r="D5273" t="s">
        <v>18</v>
      </c>
      <c r="F5273" t="s">
        <v>1848</v>
      </c>
      <c r="H5273" s="10">
        <v>7.75</v>
      </c>
    </row>
    <row r="5274" spans="1:11" x14ac:dyDescent="0.2">
      <c r="A5274" t="s">
        <v>94</v>
      </c>
      <c r="B5274" t="s">
        <v>997</v>
      </c>
      <c r="C5274" t="s">
        <v>18</v>
      </c>
      <c r="D5274" t="s">
        <v>18</v>
      </c>
      <c r="F5274" t="s">
        <v>1848</v>
      </c>
      <c r="H5274" s="10">
        <v>7</v>
      </c>
    </row>
    <row r="5275" spans="1:11" x14ac:dyDescent="0.2">
      <c r="A5275" t="s">
        <v>94</v>
      </c>
      <c r="B5275" t="s">
        <v>997</v>
      </c>
      <c r="C5275" t="s">
        <v>38</v>
      </c>
      <c r="D5275" t="s">
        <v>362</v>
      </c>
      <c r="E5275" t="s">
        <v>363</v>
      </c>
      <c r="F5275" t="s">
        <v>22</v>
      </c>
      <c r="G5275" t="s">
        <v>180</v>
      </c>
      <c r="H5275" s="10">
        <v>7</v>
      </c>
    </row>
    <row r="5276" spans="1:11" x14ac:dyDescent="0.2">
      <c r="A5276" t="s">
        <v>94</v>
      </c>
      <c r="B5276" t="s">
        <v>997</v>
      </c>
      <c r="C5276" t="s">
        <v>380</v>
      </c>
      <c r="D5276" t="s">
        <v>380</v>
      </c>
      <c r="E5276" t="s">
        <v>59</v>
      </c>
      <c r="F5276" t="s">
        <v>59</v>
      </c>
      <c r="G5276" t="s">
        <v>23</v>
      </c>
      <c r="H5276" s="10">
        <v>7.75</v>
      </c>
      <c r="I5276" t="s">
        <v>24</v>
      </c>
    </row>
    <row r="5277" spans="1:11" x14ac:dyDescent="0.2">
      <c r="A5277" t="s">
        <v>94</v>
      </c>
      <c r="B5277" t="s">
        <v>997</v>
      </c>
      <c r="C5277" t="s">
        <v>112</v>
      </c>
      <c r="D5277" t="s">
        <v>391</v>
      </c>
      <c r="E5277" t="s">
        <v>392</v>
      </c>
      <c r="F5277" t="s">
        <v>1851</v>
      </c>
      <c r="G5277" t="s">
        <v>180</v>
      </c>
      <c r="H5277" s="10">
        <v>17</v>
      </c>
      <c r="I5277" t="s">
        <v>24</v>
      </c>
    </row>
    <row r="5278" spans="1:11" x14ac:dyDescent="0.2">
      <c r="A5278" t="s">
        <v>95</v>
      </c>
      <c r="B5278" t="s">
        <v>997</v>
      </c>
      <c r="C5278" t="s">
        <v>79</v>
      </c>
      <c r="D5278" t="s">
        <v>79</v>
      </c>
      <c r="F5278" t="s">
        <v>1848</v>
      </c>
      <c r="H5278" s="10">
        <v>3.75</v>
      </c>
    </row>
    <row r="5279" spans="1:11" x14ac:dyDescent="0.2">
      <c r="A5279" t="s">
        <v>95</v>
      </c>
      <c r="B5279" t="s">
        <v>997</v>
      </c>
      <c r="C5279" t="s">
        <v>92</v>
      </c>
      <c r="D5279" t="s">
        <v>92</v>
      </c>
      <c r="F5279" t="s">
        <v>1848</v>
      </c>
      <c r="H5279" s="10">
        <v>7.75</v>
      </c>
      <c r="K5279" t="s">
        <v>1015</v>
      </c>
    </row>
    <row r="5280" spans="1:11" x14ac:dyDescent="0.2">
      <c r="A5280" t="s">
        <v>95</v>
      </c>
      <c r="B5280" t="s">
        <v>997</v>
      </c>
      <c r="C5280" t="s">
        <v>79</v>
      </c>
      <c r="D5280" t="s">
        <v>79</v>
      </c>
      <c r="F5280" t="s">
        <v>1848</v>
      </c>
      <c r="H5280" s="10">
        <v>1</v>
      </c>
    </row>
    <row r="5281" spans="1:11" x14ac:dyDescent="0.2">
      <c r="A5281" t="s">
        <v>95</v>
      </c>
      <c r="B5281" t="s">
        <v>997</v>
      </c>
      <c r="C5281" t="s">
        <v>20</v>
      </c>
      <c r="D5281" t="s">
        <v>20</v>
      </c>
      <c r="F5281" t="s">
        <v>1848</v>
      </c>
      <c r="H5281" s="10">
        <v>7</v>
      </c>
    </row>
    <row r="5282" spans="1:11" x14ac:dyDescent="0.2">
      <c r="A5282" t="s">
        <v>95</v>
      </c>
      <c r="B5282" t="s">
        <v>997</v>
      </c>
      <c r="C5282" t="s">
        <v>112</v>
      </c>
      <c r="D5282" t="s">
        <v>391</v>
      </c>
      <c r="E5282" t="s">
        <v>392</v>
      </c>
      <c r="F5282" t="s">
        <v>1851</v>
      </c>
      <c r="G5282" t="s">
        <v>180</v>
      </c>
      <c r="H5282" s="10">
        <v>5</v>
      </c>
      <c r="I5282" t="s">
        <v>24</v>
      </c>
    </row>
    <row r="5283" spans="1:11" x14ac:dyDescent="0.2">
      <c r="A5283" t="s">
        <v>95</v>
      </c>
      <c r="B5283" t="s">
        <v>997</v>
      </c>
      <c r="C5283" t="s">
        <v>18</v>
      </c>
      <c r="D5283" t="s">
        <v>18</v>
      </c>
      <c r="F5283" t="s">
        <v>1848</v>
      </c>
      <c r="H5283" s="10">
        <v>7.25</v>
      </c>
    </row>
    <row r="5284" spans="1:11" x14ac:dyDescent="0.2">
      <c r="A5284" t="s">
        <v>95</v>
      </c>
      <c r="B5284" t="s">
        <v>997</v>
      </c>
      <c r="C5284" t="s">
        <v>38</v>
      </c>
      <c r="D5284" t="s">
        <v>362</v>
      </c>
      <c r="E5284" t="s">
        <v>363</v>
      </c>
      <c r="F5284" t="s">
        <v>22</v>
      </c>
      <c r="G5284" t="s">
        <v>180</v>
      </c>
      <c r="H5284" s="10">
        <v>9</v>
      </c>
    </row>
    <row r="5285" spans="1:11" x14ac:dyDescent="0.2">
      <c r="A5285" t="s">
        <v>96</v>
      </c>
      <c r="B5285" t="s">
        <v>997</v>
      </c>
      <c r="C5285" t="s">
        <v>112</v>
      </c>
      <c r="D5285" t="s">
        <v>391</v>
      </c>
      <c r="E5285" t="s">
        <v>392</v>
      </c>
      <c r="F5285" t="s">
        <v>1851</v>
      </c>
      <c r="G5285" t="s">
        <v>180</v>
      </c>
      <c r="H5285" s="10">
        <v>7.75</v>
      </c>
      <c r="I5285" t="s">
        <v>24</v>
      </c>
    </row>
    <row r="5286" spans="1:11" x14ac:dyDescent="0.2">
      <c r="A5286" t="s">
        <v>96</v>
      </c>
      <c r="B5286" t="s">
        <v>997</v>
      </c>
      <c r="C5286" t="s">
        <v>18</v>
      </c>
      <c r="D5286" t="s">
        <v>18</v>
      </c>
      <c r="F5286" t="s">
        <v>1848</v>
      </c>
      <c r="H5286" s="10">
        <v>7.75</v>
      </c>
    </row>
    <row r="5287" spans="1:11" x14ac:dyDescent="0.2">
      <c r="A5287" t="s">
        <v>96</v>
      </c>
      <c r="B5287" t="s">
        <v>997</v>
      </c>
      <c r="C5287" t="s">
        <v>380</v>
      </c>
      <c r="D5287" t="s">
        <v>380</v>
      </c>
      <c r="E5287" t="s">
        <v>59</v>
      </c>
      <c r="F5287" t="s">
        <v>59</v>
      </c>
      <c r="G5287" t="s">
        <v>23</v>
      </c>
      <c r="H5287" s="10">
        <v>7.5</v>
      </c>
      <c r="I5287" t="s">
        <v>24</v>
      </c>
    </row>
    <row r="5288" spans="1:11" x14ac:dyDescent="0.2">
      <c r="A5288" t="s">
        <v>96</v>
      </c>
      <c r="B5288" t="s">
        <v>997</v>
      </c>
      <c r="C5288" t="s">
        <v>79</v>
      </c>
      <c r="D5288" t="s">
        <v>79</v>
      </c>
      <c r="F5288" t="s">
        <v>1848</v>
      </c>
      <c r="H5288" s="10">
        <v>7</v>
      </c>
      <c r="K5288" t="s">
        <v>1016</v>
      </c>
    </row>
    <row r="5289" spans="1:11" x14ac:dyDescent="0.2">
      <c r="A5289" t="s">
        <v>96</v>
      </c>
      <c r="B5289" t="s">
        <v>997</v>
      </c>
      <c r="C5289" t="s">
        <v>38</v>
      </c>
      <c r="D5289" t="s">
        <v>362</v>
      </c>
      <c r="E5289" t="s">
        <v>363</v>
      </c>
      <c r="F5289" t="s">
        <v>22</v>
      </c>
      <c r="G5289" t="s">
        <v>180</v>
      </c>
      <c r="H5289" s="10">
        <v>4</v>
      </c>
    </row>
    <row r="5290" spans="1:11" x14ac:dyDescent="0.2">
      <c r="A5290" t="s">
        <v>96</v>
      </c>
      <c r="B5290" t="s">
        <v>997</v>
      </c>
      <c r="C5290" t="s">
        <v>20</v>
      </c>
      <c r="D5290" t="s">
        <v>557</v>
      </c>
      <c r="F5290" t="s">
        <v>1848</v>
      </c>
      <c r="H5290" s="10">
        <v>5</v>
      </c>
      <c r="K5290" t="s">
        <v>1017</v>
      </c>
    </row>
    <row r="5291" spans="1:11" x14ac:dyDescent="0.2">
      <c r="A5291" t="s">
        <v>97</v>
      </c>
      <c r="B5291" t="s">
        <v>997</v>
      </c>
      <c r="C5291" t="s">
        <v>112</v>
      </c>
      <c r="D5291" t="s">
        <v>391</v>
      </c>
      <c r="E5291" t="s">
        <v>392</v>
      </c>
      <c r="F5291" t="s">
        <v>1851</v>
      </c>
      <c r="G5291" t="s">
        <v>180</v>
      </c>
      <c r="H5291" s="10">
        <v>7.75</v>
      </c>
      <c r="I5291" t="s">
        <v>24</v>
      </c>
    </row>
    <row r="5292" spans="1:11" x14ac:dyDescent="0.2">
      <c r="A5292" t="s">
        <v>97</v>
      </c>
      <c r="B5292" t="s">
        <v>997</v>
      </c>
      <c r="C5292" t="s">
        <v>79</v>
      </c>
      <c r="D5292" t="s">
        <v>79</v>
      </c>
      <c r="F5292" t="s">
        <v>1848</v>
      </c>
      <c r="H5292" s="10">
        <v>3</v>
      </c>
    </row>
    <row r="5293" spans="1:11" x14ac:dyDescent="0.2">
      <c r="A5293" t="s">
        <v>97</v>
      </c>
      <c r="B5293" t="s">
        <v>997</v>
      </c>
      <c r="C5293" t="s">
        <v>18</v>
      </c>
      <c r="D5293" t="s">
        <v>18</v>
      </c>
      <c r="F5293" t="s">
        <v>1848</v>
      </c>
      <c r="H5293" s="10">
        <v>11.5</v>
      </c>
    </row>
    <row r="5294" spans="1:11" x14ac:dyDescent="0.2">
      <c r="A5294" t="s">
        <v>97</v>
      </c>
      <c r="B5294" t="s">
        <v>997</v>
      </c>
      <c r="C5294" t="s">
        <v>380</v>
      </c>
      <c r="D5294" t="s">
        <v>380</v>
      </c>
      <c r="E5294" t="s">
        <v>59</v>
      </c>
      <c r="F5294" t="s">
        <v>59</v>
      </c>
      <c r="G5294" t="s">
        <v>23</v>
      </c>
      <c r="H5294" s="10">
        <v>11.5</v>
      </c>
      <c r="I5294" t="s">
        <v>24</v>
      </c>
    </row>
    <row r="5295" spans="1:11" x14ac:dyDescent="0.2">
      <c r="A5295" t="s">
        <v>97</v>
      </c>
      <c r="B5295" t="s">
        <v>997</v>
      </c>
      <c r="C5295" t="s">
        <v>38</v>
      </c>
      <c r="D5295" t="s">
        <v>362</v>
      </c>
      <c r="E5295" t="s">
        <v>363</v>
      </c>
      <c r="F5295" t="s">
        <v>22</v>
      </c>
      <c r="G5295" t="s">
        <v>180</v>
      </c>
      <c r="H5295" s="10">
        <v>5</v>
      </c>
    </row>
    <row r="5296" spans="1:11" x14ac:dyDescent="0.2">
      <c r="A5296" t="s">
        <v>98</v>
      </c>
      <c r="B5296" t="s">
        <v>997</v>
      </c>
      <c r="C5296" t="s">
        <v>79</v>
      </c>
      <c r="D5296" t="s">
        <v>79</v>
      </c>
      <c r="F5296" t="s">
        <v>1848</v>
      </c>
      <c r="H5296" s="10">
        <v>6</v>
      </c>
    </row>
    <row r="5297" spans="1:11" x14ac:dyDescent="0.2">
      <c r="A5297" t="s">
        <v>98</v>
      </c>
      <c r="B5297" t="s">
        <v>997</v>
      </c>
      <c r="C5297" t="s">
        <v>20</v>
      </c>
      <c r="D5297" t="s">
        <v>20</v>
      </c>
      <c r="F5297" t="s">
        <v>1848</v>
      </c>
      <c r="H5297" s="10">
        <v>3</v>
      </c>
    </row>
    <row r="5298" spans="1:11" x14ac:dyDescent="0.2">
      <c r="A5298" t="s">
        <v>98</v>
      </c>
      <c r="B5298" t="s">
        <v>997</v>
      </c>
      <c r="C5298" t="s">
        <v>18</v>
      </c>
      <c r="D5298" t="s">
        <v>18</v>
      </c>
      <c r="F5298" t="s">
        <v>1848</v>
      </c>
      <c r="H5298" s="10">
        <v>7.75</v>
      </c>
    </row>
    <row r="5299" spans="1:11" x14ac:dyDescent="0.2">
      <c r="A5299" t="s">
        <v>98</v>
      </c>
      <c r="B5299" t="s">
        <v>997</v>
      </c>
      <c r="C5299" t="s">
        <v>38</v>
      </c>
      <c r="D5299" t="s">
        <v>362</v>
      </c>
      <c r="E5299" t="s">
        <v>363</v>
      </c>
      <c r="F5299" t="s">
        <v>22</v>
      </c>
      <c r="G5299" t="s">
        <v>180</v>
      </c>
      <c r="H5299" s="10">
        <v>6.5</v>
      </c>
    </row>
    <row r="5300" spans="1:11" x14ac:dyDescent="0.2">
      <c r="A5300" t="s">
        <v>98</v>
      </c>
      <c r="B5300" t="s">
        <v>997</v>
      </c>
      <c r="C5300" t="s">
        <v>112</v>
      </c>
      <c r="D5300" t="s">
        <v>391</v>
      </c>
      <c r="E5300" t="s">
        <v>392</v>
      </c>
      <c r="F5300" t="s">
        <v>1851</v>
      </c>
      <c r="G5300" t="s">
        <v>180</v>
      </c>
      <c r="H5300" s="10">
        <v>7.75</v>
      </c>
      <c r="I5300" t="s">
        <v>24</v>
      </c>
    </row>
    <row r="5301" spans="1:11" x14ac:dyDescent="0.2">
      <c r="A5301" t="s">
        <v>98</v>
      </c>
      <c r="B5301" t="s">
        <v>997</v>
      </c>
      <c r="C5301" t="s">
        <v>380</v>
      </c>
      <c r="D5301" t="s">
        <v>380</v>
      </c>
      <c r="E5301" t="s">
        <v>59</v>
      </c>
      <c r="F5301" t="s">
        <v>59</v>
      </c>
      <c r="G5301" t="s">
        <v>23</v>
      </c>
      <c r="H5301" s="10">
        <v>7.75</v>
      </c>
      <c r="I5301" t="s">
        <v>24</v>
      </c>
    </row>
    <row r="5302" spans="1:11" x14ac:dyDescent="0.2">
      <c r="A5302" t="s">
        <v>99</v>
      </c>
      <c r="B5302" t="s">
        <v>997</v>
      </c>
      <c r="C5302" t="s">
        <v>79</v>
      </c>
      <c r="D5302" t="s">
        <v>79</v>
      </c>
      <c r="F5302" t="s">
        <v>1848</v>
      </c>
      <c r="H5302" s="10">
        <v>14.5</v>
      </c>
      <c r="K5302" t="s">
        <v>1018</v>
      </c>
    </row>
    <row r="5303" spans="1:11" x14ac:dyDescent="0.2">
      <c r="A5303" t="s">
        <v>99</v>
      </c>
      <c r="B5303" t="s">
        <v>997</v>
      </c>
      <c r="C5303" t="s">
        <v>18</v>
      </c>
      <c r="D5303" t="s">
        <v>18</v>
      </c>
      <c r="F5303" t="s">
        <v>1848</v>
      </c>
      <c r="H5303" s="10">
        <v>7.25</v>
      </c>
    </row>
    <row r="5304" spans="1:11" x14ac:dyDescent="0.2">
      <c r="A5304" t="s">
        <v>99</v>
      </c>
      <c r="B5304" t="s">
        <v>997</v>
      </c>
      <c r="C5304" t="s">
        <v>38</v>
      </c>
      <c r="D5304" t="s">
        <v>362</v>
      </c>
      <c r="E5304" t="s">
        <v>363</v>
      </c>
      <c r="F5304" t="s">
        <v>22</v>
      </c>
      <c r="G5304" t="s">
        <v>180</v>
      </c>
      <c r="H5304" s="10">
        <v>7</v>
      </c>
    </row>
    <row r="5305" spans="1:11" x14ac:dyDescent="0.2">
      <c r="A5305" t="s">
        <v>99</v>
      </c>
      <c r="B5305" t="s">
        <v>997</v>
      </c>
      <c r="C5305" t="s">
        <v>112</v>
      </c>
      <c r="D5305" t="s">
        <v>391</v>
      </c>
      <c r="E5305" t="s">
        <v>392</v>
      </c>
      <c r="F5305" t="s">
        <v>1851</v>
      </c>
      <c r="G5305" t="s">
        <v>180</v>
      </c>
      <c r="H5305" s="10">
        <v>5</v>
      </c>
      <c r="I5305" t="s">
        <v>24</v>
      </c>
    </row>
    <row r="5306" spans="1:11" x14ac:dyDescent="0.2">
      <c r="A5306" t="s">
        <v>99</v>
      </c>
      <c r="B5306" t="s">
        <v>997</v>
      </c>
      <c r="C5306" t="s">
        <v>380</v>
      </c>
      <c r="D5306" t="s">
        <v>380</v>
      </c>
      <c r="E5306" t="s">
        <v>59</v>
      </c>
      <c r="F5306" t="s">
        <v>59</v>
      </c>
      <c r="G5306" t="s">
        <v>23</v>
      </c>
      <c r="H5306" s="10">
        <v>5</v>
      </c>
      <c r="I5306" t="s">
        <v>24</v>
      </c>
    </row>
    <row r="5307" spans="1:11" x14ac:dyDescent="0.2">
      <c r="A5307" t="s">
        <v>100</v>
      </c>
      <c r="B5307" t="s">
        <v>997</v>
      </c>
      <c r="C5307" t="s">
        <v>112</v>
      </c>
      <c r="D5307" t="s">
        <v>391</v>
      </c>
      <c r="E5307" t="s">
        <v>392</v>
      </c>
      <c r="F5307" t="s">
        <v>1851</v>
      </c>
      <c r="G5307" t="s">
        <v>180</v>
      </c>
      <c r="H5307" s="10">
        <v>15.5</v>
      </c>
      <c r="I5307" t="s">
        <v>24</v>
      </c>
    </row>
    <row r="5308" spans="1:11" x14ac:dyDescent="0.2">
      <c r="A5308" t="s">
        <v>100</v>
      </c>
      <c r="B5308" t="s">
        <v>997</v>
      </c>
      <c r="C5308" t="s">
        <v>20</v>
      </c>
      <c r="D5308" t="s">
        <v>20</v>
      </c>
      <c r="F5308" t="s">
        <v>1848</v>
      </c>
      <c r="H5308" s="10">
        <v>6</v>
      </c>
    </row>
    <row r="5309" spans="1:11" x14ac:dyDescent="0.2">
      <c r="A5309" t="s">
        <v>100</v>
      </c>
      <c r="B5309" t="s">
        <v>997</v>
      </c>
      <c r="C5309" t="s">
        <v>79</v>
      </c>
      <c r="D5309" t="s">
        <v>79</v>
      </c>
      <c r="F5309" t="s">
        <v>1848</v>
      </c>
      <c r="H5309" s="10">
        <v>4</v>
      </c>
      <c r="K5309" t="s">
        <v>1019</v>
      </c>
    </row>
    <row r="5310" spans="1:11" x14ac:dyDescent="0.2">
      <c r="A5310" t="s">
        <v>100</v>
      </c>
      <c r="B5310" t="s">
        <v>997</v>
      </c>
      <c r="C5310" t="s">
        <v>18</v>
      </c>
      <c r="D5310" t="s">
        <v>18</v>
      </c>
      <c r="F5310" t="s">
        <v>1848</v>
      </c>
      <c r="H5310" s="10">
        <v>7.75</v>
      </c>
    </row>
    <row r="5311" spans="1:11" x14ac:dyDescent="0.2">
      <c r="A5311" t="s">
        <v>100</v>
      </c>
      <c r="B5311" t="s">
        <v>997</v>
      </c>
      <c r="C5311" t="s">
        <v>38</v>
      </c>
      <c r="D5311" t="s">
        <v>362</v>
      </c>
      <c r="E5311" t="s">
        <v>363</v>
      </c>
      <c r="F5311" t="s">
        <v>22</v>
      </c>
      <c r="G5311" t="s">
        <v>180</v>
      </c>
      <c r="H5311" s="10">
        <v>5.75</v>
      </c>
    </row>
    <row r="5312" spans="1:11" x14ac:dyDescent="0.2">
      <c r="A5312" t="s">
        <v>101</v>
      </c>
      <c r="B5312" t="s">
        <v>997</v>
      </c>
      <c r="C5312" t="s">
        <v>17</v>
      </c>
      <c r="D5312" t="s">
        <v>17</v>
      </c>
      <c r="F5312" t="s">
        <v>1847</v>
      </c>
      <c r="H5312" s="10">
        <v>31</v>
      </c>
    </row>
    <row r="5313" spans="1:11" x14ac:dyDescent="0.2">
      <c r="A5313" t="s">
        <v>102</v>
      </c>
      <c r="B5313" t="s">
        <v>997</v>
      </c>
      <c r="C5313" t="s">
        <v>20</v>
      </c>
      <c r="D5313" t="s">
        <v>20</v>
      </c>
      <c r="F5313" t="s">
        <v>1848</v>
      </c>
      <c r="H5313" s="10">
        <v>4</v>
      </c>
    </row>
    <row r="5314" spans="1:11" x14ac:dyDescent="0.2">
      <c r="A5314" t="s">
        <v>102</v>
      </c>
      <c r="B5314" t="s">
        <v>997</v>
      </c>
      <c r="C5314" t="s">
        <v>112</v>
      </c>
      <c r="D5314" t="s">
        <v>391</v>
      </c>
      <c r="E5314" t="s">
        <v>392</v>
      </c>
      <c r="F5314" t="s">
        <v>1851</v>
      </c>
      <c r="G5314" t="s">
        <v>180</v>
      </c>
      <c r="H5314" s="10">
        <v>8.75</v>
      </c>
      <c r="I5314" t="s">
        <v>24</v>
      </c>
    </row>
    <row r="5315" spans="1:11" x14ac:dyDescent="0.2">
      <c r="A5315" t="s">
        <v>102</v>
      </c>
      <c r="B5315" t="s">
        <v>997</v>
      </c>
      <c r="C5315" t="s">
        <v>18</v>
      </c>
      <c r="D5315" t="s">
        <v>18</v>
      </c>
      <c r="F5315" t="s">
        <v>1848</v>
      </c>
      <c r="H5315" s="10">
        <v>7.75</v>
      </c>
    </row>
    <row r="5316" spans="1:11" x14ac:dyDescent="0.2">
      <c r="A5316" t="s">
        <v>102</v>
      </c>
      <c r="B5316" t="s">
        <v>997</v>
      </c>
      <c r="C5316" t="s">
        <v>380</v>
      </c>
      <c r="D5316" t="s">
        <v>380</v>
      </c>
      <c r="E5316" t="s">
        <v>59</v>
      </c>
      <c r="F5316" t="s">
        <v>59</v>
      </c>
      <c r="G5316" t="s">
        <v>23</v>
      </c>
      <c r="H5316" s="10">
        <v>9.75</v>
      </c>
      <c r="I5316" t="s">
        <v>24</v>
      </c>
    </row>
    <row r="5317" spans="1:11" x14ac:dyDescent="0.2">
      <c r="A5317" t="s">
        <v>102</v>
      </c>
      <c r="B5317" t="s">
        <v>997</v>
      </c>
      <c r="C5317" t="s">
        <v>38</v>
      </c>
      <c r="D5317" t="s">
        <v>362</v>
      </c>
      <c r="E5317" t="s">
        <v>363</v>
      </c>
      <c r="F5317" t="s">
        <v>22</v>
      </c>
      <c r="G5317" t="s">
        <v>180</v>
      </c>
      <c r="H5317" s="10">
        <v>8.5</v>
      </c>
    </row>
    <row r="5318" spans="1:11" x14ac:dyDescent="0.2">
      <c r="A5318" t="s">
        <v>103</v>
      </c>
      <c r="B5318" t="s">
        <v>997</v>
      </c>
      <c r="C5318" t="s">
        <v>79</v>
      </c>
      <c r="D5318" t="s">
        <v>79</v>
      </c>
      <c r="F5318" t="s">
        <v>1848</v>
      </c>
      <c r="H5318" s="10">
        <v>15.5</v>
      </c>
      <c r="K5318" t="s">
        <v>1020</v>
      </c>
    </row>
    <row r="5319" spans="1:11" x14ac:dyDescent="0.2">
      <c r="A5319" t="s">
        <v>103</v>
      </c>
      <c r="B5319" t="s">
        <v>997</v>
      </c>
      <c r="C5319" t="s">
        <v>18</v>
      </c>
      <c r="D5319" t="s">
        <v>18</v>
      </c>
      <c r="F5319" t="s">
        <v>1848</v>
      </c>
      <c r="H5319" s="10">
        <v>7.75</v>
      </c>
    </row>
    <row r="5320" spans="1:11" x14ac:dyDescent="0.2">
      <c r="A5320" t="s">
        <v>103</v>
      </c>
      <c r="B5320" t="s">
        <v>997</v>
      </c>
      <c r="C5320" t="s">
        <v>380</v>
      </c>
      <c r="D5320" t="s">
        <v>380</v>
      </c>
      <c r="E5320" t="s">
        <v>59</v>
      </c>
      <c r="F5320" t="s">
        <v>59</v>
      </c>
      <c r="G5320" t="s">
        <v>23</v>
      </c>
      <c r="H5320" s="10">
        <v>15.5</v>
      </c>
      <c r="I5320" t="s">
        <v>24</v>
      </c>
    </row>
    <row r="5321" spans="1:11" x14ac:dyDescent="0.2">
      <c r="A5321" t="s">
        <v>104</v>
      </c>
      <c r="B5321" t="s">
        <v>997</v>
      </c>
      <c r="C5321" t="s">
        <v>38</v>
      </c>
      <c r="D5321" t="s">
        <v>362</v>
      </c>
      <c r="E5321" t="s">
        <v>363</v>
      </c>
      <c r="F5321" t="s">
        <v>22</v>
      </c>
      <c r="G5321" t="s">
        <v>180</v>
      </c>
      <c r="H5321" s="10">
        <v>15.5</v>
      </c>
    </row>
    <row r="5322" spans="1:11" x14ac:dyDescent="0.2">
      <c r="A5322" t="s">
        <v>104</v>
      </c>
      <c r="B5322" t="s">
        <v>997</v>
      </c>
      <c r="C5322" t="s">
        <v>112</v>
      </c>
      <c r="D5322" t="s">
        <v>391</v>
      </c>
      <c r="E5322" t="s">
        <v>392</v>
      </c>
      <c r="F5322" t="s">
        <v>1851</v>
      </c>
      <c r="G5322" t="s">
        <v>180</v>
      </c>
      <c r="H5322" s="10">
        <v>15.5</v>
      </c>
      <c r="I5322" t="s">
        <v>24</v>
      </c>
    </row>
    <row r="5323" spans="1:11" x14ac:dyDescent="0.2">
      <c r="A5323" t="s">
        <v>104</v>
      </c>
      <c r="B5323" t="s">
        <v>997</v>
      </c>
      <c r="C5323" t="s">
        <v>18</v>
      </c>
      <c r="D5323" t="s">
        <v>18</v>
      </c>
      <c r="F5323" t="s">
        <v>1848</v>
      </c>
      <c r="H5323" s="10">
        <v>7.75</v>
      </c>
    </row>
    <row r="5324" spans="1:11" x14ac:dyDescent="0.2">
      <c r="A5324" t="s">
        <v>93</v>
      </c>
      <c r="B5324" t="s">
        <v>1021</v>
      </c>
      <c r="C5324" t="s">
        <v>19</v>
      </c>
      <c r="D5324" t="s">
        <v>19</v>
      </c>
      <c r="F5324" t="s">
        <v>1848</v>
      </c>
      <c r="H5324" s="10">
        <v>4</v>
      </c>
      <c r="K5324" t="s">
        <v>1022</v>
      </c>
    </row>
    <row r="5325" spans="1:11" x14ac:dyDescent="0.2">
      <c r="A5325" t="s">
        <v>93</v>
      </c>
      <c r="B5325" t="s">
        <v>1021</v>
      </c>
      <c r="C5325" t="s">
        <v>215</v>
      </c>
      <c r="D5325" t="s">
        <v>215</v>
      </c>
      <c r="E5325" t="s">
        <v>216</v>
      </c>
      <c r="F5325" t="s">
        <v>1850</v>
      </c>
      <c r="G5325" t="s">
        <v>32</v>
      </c>
      <c r="H5325" s="10">
        <v>3</v>
      </c>
      <c r="I5325" t="s">
        <v>217</v>
      </c>
      <c r="K5325" t="s">
        <v>1023</v>
      </c>
    </row>
    <row r="5326" spans="1:11" x14ac:dyDescent="0.2">
      <c r="A5326" t="s">
        <v>93</v>
      </c>
      <c r="B5326" t="s">
        <v>1021</v>
      </c>
      <c r="C5326" t="s">
        <v>215</v>
      </c>
      <c r="D5326" t="s">
        <v>215</v>
      </c>
      <c r="E5326" t="s">
        <v>216</v>
      </c>
      <c r="F5326" t="s">
        <v>1850</v>
      </c>
      <c r="G5326" t="s">
        <v>32</v>
      </c>
      <c r="H5326" s="10">
        <v>2</v>
      </c>
      <c r="I5326" t="s">
        <v>217</v>
      </c>
      <c r="K5326" t="s">
        <v>1024</v>
      </c>
    </row>
    <row r="5327" spans="1:11" x14ac:dyDescent="0.2">
      <c r="A5327" t="s">
        <v>93</v>
      </c>
      <c r="B5327" t="s">
        <v>1021</v>
      </c>
      <c r="C5327" t="s">
        <v>19</v>
      </c>
      <c r="D5327" t="s">
        <v>19</v>
      </c>
      <c r="F5327" t="s">
        <v>1848</v>
      </c>
      <c r="H5327" s="10">
        <v>1</v>
      </c>
      <c r="K5327" t="s">
        <v>1025</v>
      </c>
    </row>
    <row r="5328" spans="1:11" x14ac:dyDescent="0.2">
      <c r="A5328" t="s">
        <v>93</v>
      </c>
      <c r="B5328" t="s">
        <v>1021</v>
      </c>
      <c r="C5328" t="s">
        <v>118</v>
      </c>
      <c r="D5328" t="s">
        <v>118</v>
      </c>
      <c r="E5328" t="s">
        <v>119</v>
      </c>
      <c r="F5328" t="s">
        <v>1852</v>
      </c>
      <c r="G5328" t="s">
        <v>23</v>
      </c>
      <c r="H5328" s="10">
        <v>2</v>
      </c>
      <c r="I5328" t="s">
        <v>120</v>
      </c>
    </row>
    <row r="5329" spans="1:11" x14ac:dyDescent="0.2">
      <c r="A5329" t="s">
        <v>93</v>
      </c>
      <c r="B5329" t="s">
        <v>1021</v>
      </c>
      <c r="C5329" t="s">
        <v>215</v>
      </c>
      <c r="D5329" t="s">
        <v>215</v>
      </c>
      <c r="E5329" t="s">
        <v>216</v>
      </c>
      <c r="F5329" t="s">
        <v>1850</v>
      </c>
      <c r="G5329" t="s">
        <v>32</v>
      </c>
      <c r="H5329" s="10">
        <v>2</v>
      </c>
      <c r="I5329" t="s">
        <v>217</v>
      </c>
    </row>
    <row r="5330" spans="1:11" x14ac:dyDescent="0.2">
      <c r="A5330" t="s">
        <v>93</v>
      </c>
      <c r="B5330" t="s">
        <v>1021</v>
      </c>
      <c r="C5330" t="s">
        <v>215</v>
      </c>
      <c r="D5330" t="s">
        <v>215</v>
      </c>
      <c r="E5330" t="s">
        <v>216</v>
      </c>
      <c r="F5330" t="s">
        <v>1850</v>
      </c>
      <c r="G5330" t="s">
        <v>32</v>
      </c>
      <c r="H5330" s="10">
        <v>4</v>
      </c>
      <c r="I5330" t="s">
        <v>217</v>
      </c>
    </row>
    <row r="5331" spans="1:11" x14ac:dyDescent="0.2">
      <c r="A5331" t="s">
        <v>93</v>
      </c>
      <c r="B5331" t="s">
        <v>1021</v>
      </c>
      <c r="C5331" t="s">
        <v>19</v>
      </c>
      <c r="D5331" t="s">
        <v>19</v>
      </c>
      <c r="F5331" t="s">
        <v>1848</v>
      </c>
      <c r="H5331" s="10">
        <v>1.5</v>
      </c>
    </row>
    <row r="5332" spans="1:11" x14ac:dyDescent="0.2">
      <c r="A5332" t="s">
        <v>93</v>
      </c>
      <c r="B5332" t="s">
        <v>1021</v>
      </c>
      <c r="C5332" t="s">
        <v>215</v>
      </c>
      <c r="D5332" t="s">
        <v>215</v>
      </c>
      <c r="E5332" t="s">
        <v>216</v>
      </c>
      <c r="F5332" t="s">
        <v>1850</v>
      </c>
      <c r="G5332" t="s">
        <v>32</v>
      </c>
      <c r="H5332" s="10">
        <v>2</v>
      </c>
      <c r="I5332" t="s">
        <v>217</v>
      </c>
    </row>
    <row r="5333" spans="1:11" x14ac:dyDescent="0.2">
      <c r="A5333" t="s">
        <v>93</v>
      </c>
      <c r="B5333" t="s">
        <v>1021</v>
      </c>
      <c r="C5333" t="s">
        <v>46</v>
      </c>
      <c r="D5333" t="s">
        <v>46</v>
      </c>
      <c r="F5333" t="s">
        <v>1848</v>
      </c>
      <c r="H5333" s="10">
        <v>1.5</v>
      </c>
      <c r="K5333" t="s">
        <v>1026</v>
      </c>
    </row>
    <row r="5334" spans="1:11" x14ac:dyDescent="0.2">
      <c r="A5334" t="s">
        <v>93</v>
      </c>
      <c r="B5334" t="s">
        <v>1021</v>
      </c>
      <c r="C5334" t="s">
        <v>20</v>
      </c>
      <c r="D5334" t="s">
        <v>20</v>
      </c>
      <c r="F5334" t="s">
        <v>1848</v>
      </c>
      <c r="H5334" s="10">
        <v>2</v>
      </c>
      <c r="K5334" t="s">
        <v>1027</v>
      </c>
    </row>
    <row r="5335" spans="1:11" x14ac:dyDescent="0.2">
      <c r="A5335" t="s">
        <v>93</v>
      </c>
      <c r="B5335" t="s">
        <v>1021</v>
      </c>
      <c r="C5335" t="s">
        <v>19</v>
      </c>
      <c r="D5335" t="s">
        <v>19</v>
      </c>
      <c r="F5335" t="s">
        <v>1848</v>
      </c>
      <c r="H5335" s="10">
        <v>1</v>
      </c>
      <c r="K5335" t="s">
        <v>1028</v>
      </c>
    </row>
    <row r="5336" spans="1:11" x14ac:dyDescent="0.2">
      <c r="A5336" t="s">
        <v>93</v>
      </c>
      <c r="B5336" t="s">
        <v>1021</v>
      </c>
      <c r="C5336" t="s">
        <v>46</v>
      </c>
      <c r="D5336" t="s">
        <v>46</v>
      </c>
      <c r="F5336" t="s">
        <v>1848</v>
      </c>
      <c r="H5336" s="10">
        <v>1</v>
      </c>
      <c r="K5336" t="s">
        <v>1029</v>
      </c>
    </row>
    <row r="5337" spans="1:11" x14ac:dyDescent="0.2">
      <c r="A5337" t="s">
        <v>93</v>
      </c>
      <c r="B5337" t="s">
        <v>1021</v>
      </c>
      <c r="C5337" t="s">
        <v>19</v>
      </c>
      <c r="D5337" t="s">
        <v>19</v>
      </c>
      <c r="F5337" t="s">
        <v>1848</v>
      </c>
      <c r="H5337" s="10">
        <v>2</v>
      </c>
    </row>
    <row r="5338" spans="1:11" x14ac:dyDescent="0.2">
      <c r="A5338" t="s">
        <v>93</v>
      </c>
      <c r="B5338" t="s">
        <v>1021</v>
      </c>
      <c r="C5338" t="s">
        <v>215</v>
      </c>
      <c r="D5338" t="s">
        <v>215</v>
      </c>
      <c r="E5338" t="s">
        <v>216</v>
      </c>
      <c r="F5338" t="s">
        <v>1850</v>
      </c>
      <c r="G5338" t="s">
        <v>32</v>
      </c>
      <c r="H5338" s="10">
        <v>2</v>
      </c>
      <c r="I5338" t="s">
        <v>217</v>
      </c>
    </row>
    <row r="5339" spans="1:11" x14ac:dyDescent="0.2">
      <c r="A5339" t="s">
        <v>93</v>
      </c>
      <c r="B5339" t="s">
        <v>1021</v>
      </c>
      <c r="C5339" t="s">
        <v>215</v>
      </c>
      <c r="D5339" t="s">
        <v>215</v>
      </c>
      <c r="E5339" t="s">
        <v>216</v>
      </c>
      <c r="F5339" t="s">
        <v>1850</v>
      </c>
      <c r="G5339" t="s">
        <v>32</v>
      </c>
      <c r="H5339" s="10">
        <v>2</v>
      </c>
      <c r="I5339" t="s">
        <v>217</v>
      </c>
    </row>
    <row r="5340" spans="1:11" x14ac:dyDescent="0.2">
      <c r="A5340" t="s">
        <v>93</v>
      </c>
      <c r="B5340" t="s">
        <v>1021</v>
      </c>
      <c r="C5340" t="s">
        <v>18</v>
      </c>
      <c r="D5340" t="s">
        <v>1030</v>
      </c>
      <c r="E5340" t="s">
        <v>1031</v>
      </c>
      <c r="F5340" t="s">
        <v>1848</v>
      </c>
      <c r="H5340" s="10">
        <v>4</v>
      </c>
      <c r="I5340" t="s">
        <v>24</v>
      </c>
    </row>
    <row r="5341" spans="1:11" x14ac:dyDescent="0.2">
      <c r="A5341" t="s">
        <v>93</v>
      </c>
      <c r="B5341" t="s">
        <v>1021</v>
      </c>
      <c r="C5341" t="s">
        <v>215</v>
      </c>
      <c r="D5341" t="s">
        <v>215</v>
      </c>
      <c r="E5341" t="s">
        <v>216</v>
      </c>
      <c r="F5341" t="s">
        <v>1850</v>
      </c>
      <c r="G5341" t="s">
        <v>32</v>
      </c>
      <c r="H5341" s="10">
        <v>1</v>
      </c>
      <c r="I5341" t="s">
        <v>217</v>
      </c>
    </row>
    <row r="5342" spans="1:11" x14ac:dyDescent="0.2">
      <c r="A5342" t="s">
        <v>93</v>
      </c>
      <c r="B5342" t="s">
        <v>1021</v>
      </c>
      <c r="C5342" t="s">
        <v>18</v>
      </c>
      <c r="D5342" t="s">
        <v>1030</v>
      </c>
      <c r="E5342" t="s">
        <v>1031</v>
      </c>
      <c r="F5342" t="s">
        <v>1848</v>
      </c>
      <c r="H5342" s="10">
        <v>1</v>
      </c>
      <c r="I5342" t="s">
        <v>24</v>
      </c>
    </row>
    <row r="5343" spans="1:11" x14ac:dyDescent="0.2">
      <c r="A5343" t="s">
        <v>94</v>
      </c>
      <c r="B5343" t="s">
        <v>1021</v>
      </c>
      <c r="C5343" t="s">
        <v>215</v>
      </c>
      <c r="D5343" t="s">
        <v>215</v>
      </c>
      <c r="E5343" t="s">
        <v>216</v>
      </c>
      <c r="F5343" t="s">
        <v>1850</v>
      </c>
      <c r="G5343" t="s">
        <v>32</v>
      </c>
      <c r="H5343" s="10">
        <v>1</v>
      </c>
      <c r="I5343" t="s">
        <v>217</v>
      </c>
      <c r="K5343" t="s">
        <v>1032</v>
      </c>
    </row>
    <row r="5344" spans="1:11" x14ac:dyDescent="0.2">
      <c r="A5344" t="s">
        <v>94</v>
      </c>
      <c r="B5344" t="s">
        <v>1021</v>
      </c>
      <c r="C5344" t="s">
        <v>215</v>
      </c>
      <c r="D5344" t="s">
        <v>215</v>
      </c>
      <c r="E5344" t="s">
        <v>216</v>
      </c>
      <c r="F5344" t="s">
        <v>1850</v>
      </c>
      <c r="G5344" t="s">
        <v>32</v>
      </c>
      <c r="H5344" s="10">
        <v>2</v>
      </c>
      <c r="I5344" t="s">
        <v>217</v>
      </c>
    </row>
    <row r="5345" spans="1:11" x14ac:dyDescent="0.2">
      <c r="A5345" t="s">
        <v>94</v>
      </c>
      <c r="B5345" t="s">
        <v>1021</v>
      </c>
      <c r="C5345" t="s">
        <v>215</v>
      </c>
      <c r="D5345" t="s">
        <v>215</v>
      </c>
      <c r="E5345" t="s">
        <v>216</v>
      </c>
      <c r="F5345" t="s">
        <v>1850</v>
      </c>
      <c r="G5345" t="s">
        <v>32</v>
      </c>
      <c r="H5345" s="10">
        <v>3</v>
      </c>
      <c r="I5345" t="s">
        <v>217</v>
      </c>
      <c r="K5345" t="s">
        <v>1033</v>
      </c>
    </row>
    <row r="5346" spans="1:11" x14ac:dyDescent="0.2">
      <c r="A5346" t="s">
        <v>94</v>
      </c>
      <c r="B5346" t="s">
        <v>1021</v>
      </c>
      <c r="C5346" t="s">
        <v>18</v>
      </c>
      <c r="D5346" t="s">
        <v>18</v>
      </c>
      <c r="F5346" t="s">
        <v>1848</v>
      </c>
      <c r="H5346" s="10">
        <v>2.5</v>
      </c>
    </row>
    <row r="5347" spans="1:11" x14ac:dyDescent="0.2">
      <c r="A5347" t="s">
        <v>94</v>
      </c>
      <c r="B5347" t="s">
        <v>1021</v>
      </c>
      <c r="C5347" t="s">
        <v>215</v>
      </c>
      <c r="D5347" t="s">
        <v>215</v>
      </c>
      <c r="E5347" t="s">
        <v>216</v>
      </c>
      <c r="F5347" t="s">
        <v>1850</v>
      </c>
      <c r="G5347" t="s">
        <v>32</v>
      </c>
      <c r="H5347" s="10">
        <v>3.5</v>
      </c>
      <c r="I5347" t="s">
        <v>217</v>
      </c>
      <c r="K5347" t="s">
        <v>1034</v>
      </c>
    </row>
    <row r="5348" spans="1:11" x14ac:dyDescent="0.2">
      <c r="A5348" t="s">
        <v>94</v>
      </c>
      <c r="B5348" t="s">
        <v>1021</v>
      </c>
      <c r="C5348" t="s">
        <v>215</v>
      </c>
      <c r="D5348" t="s">
        <v>215</v>
      </c>
      <c r="E5348" t="s">
        <v>216</v>
      </c>
      <c r="F5348" t="s">
        <v>1850</v>
      </c>
      <c r="G5348" t="s">
        <v>32</v>
      </c>
      <c r="H5348" s="10">
        <v>1.5</v>
      </c>
      <c r="I5348" t="s">
        <v>217</v>
      </c>
      <c r="K5348" t="s">
        <v>1035</v>
      </c>
    </row>
    <row r="5349" spans="1:11" x14ac:dyDescent="0.2">
      <c r="A5349" t="s">
        <v>94</v>
      </c>
      <c r="B5349" t="s">
        <v>1021</v>
      </c>
      <c r="C5349" t="s">
        <v>215</v>
      </c>
      <c r="D5349" t="s">
        <v>215</v>
      </c>
      <c r="E5349" t="s">
        <v>216</v>
      </c>
      <c r="F5349" t="s">
        <v>1850</v>
      </c>
      <c r="G5349" t="s">
        <v>32</v>
      </c>
      <c r="H5349" s="10">
        <v>3</v>
      </c>
      <c r="I5349" t="s">
        <v>217</v>
      </c>
      <c r="K5349" t="s">
        <v>1033</v>
      </c>
    </row>
    <row r="5350" spans="1:11" x14ac:dyDescent="0.2">
      <c r="A5350" t="s">
        <v>94</v>
      </c>
      <c r="B5350" t="s">
        <v>1021</v>
      </c>
      <c r="C5350" t="s">
        <v>215</v>
      </c>
      <c r="D5350" t="s">
        <v>215</v>
      </c>
      <c r="E5350" t="s">
        <v>216</v>
      </c>
      <c r="F5350" t="s">
        <v>1850</v>
      </c>
      <c r="G5350" t="s">
        <v>32</v>
      </c>
      <c r="H5350" s="10">
        <v>2</v>
      </c>
      <c r="I5350" t="s">
        <v>217</v>
      </c>
      <c r="K5350" t="s">
        <v>1036</v>
      </c>
    </row>
    <row r="5351" spans="1:11" x14ac:dyDescent="0.2">
      <c r="A5351" t="s">
        <v>94</v>
      </c>
      <c r="B5351" t="s">
        <v>1021</v>
      </c>
      <c r="C5351" t="s">
        <v>18</v>
      </c>
      <c r="D5351" t="s">
        <v>18</v>
      </c>
      <c r="F5351" t="s">
        <v>1848</v>
      </c>
      <c r="H5351" s="10">
        <v>1</v>
      </c>
    </row>
    <row r="5352" spans="1:11" x14ac:dyDescent="0.2">
      <c r="A5352" t="s">
        <v>94</v>
      </c>
      <c r="B5352" t="s">
        <v>1021</v>
      </c>
      <c r="C5352" t="s">
        <v>19</v>
      </c>
      <c r="D5352" t="s">
        <v>19</v>
      </c>
      <c r="F5352" t="s">
        <v>1848</v>
      </c>
      <c r="H5352" s="10">
        <v>1.5</v>
      </c>
      <c r="K5352" t="s">
        <v>1037</v>
      </c>
    </row>
    <row r="5353" spans="1:11" x14ac:dyDescent="0.2">
      <c r="A5353" t="s">
        <v>94</v>
      </c>
      <c r="B5353" t="s">
        <v>1021</v>
      </c>
      <c r="C5353" t="s">
        <v>215</v>
      </c>
      <c r="D5353" t="s">
        <v>215</v>
      </c>
      <c r="E5353" t="s">
        <v>216</v>
      </c>
      <c r="F5353" t="s">
        <v>1850</v>
      </c>
      <c r="G5353" t="s">
        <v>32</v>
      </c>
      <c r="H5353" s="10">
        <v>2.5</v>
      </c>
      <c r="I5353" t="s">
        <v>217</v>
      </c>
      <c r="K5353" t="s">
        <v>1038</v>
      </c>
    </row>
    <row r="5354" spans="1:11" x14ac:dyDescent="0.2">
      <c r="A5354" t="s">
        <v>94</v>
      </c>
      <c r="B5354" t="s">
        <v>1021</v>
      </c>
      <c r="C5354" t="s">
        <v>19</v>
      </c>
      <c r="D5354" t="s">
        <v>19</v>
      </c>
      <c r="F5354" t="s">
        <v>1848</v>
      </c>
      <c r="H5354" s="10">
        <v>1.5</v>
      </c>
      <c r="K5354" t="s">
        <v>585</v>
      </c>
    </row>
    <row r="5355" spans="1:11" x14ac:dyDescent="0.2">
      <c r="A5355" t="s">
        <v>94</v>
      </c>
      <c r="B5355" t="s">
        <v>1021</v>
      </c>
      <c r="C5355" t="s">
        <v>18</v>
      </c>
      <c r="D5355" t="s">
        <v>18</v>
      </c>
      <c r="F5355" t="s">
        <v>1848</v>
      </c>
      <c r="H5355" s="10">
        <v>1</v>
      </c>
      <c r="K5355" t="s">
        <v>1039</v>
      </c>
    </row>
    <row r="5356" spans="1:11" x14ac:dyDescent="0.2">
      <c r="A5356" t="s">
        <v>94</v>
      </c>
      <c r="B5356" t="s">
        <v>1021</v>
      </c>
      <c r="C5356" t="s">
        <v>215</v>
      </c>
      <c r="D5356" t="s">
        <v>215</v>
      </c>
      <c r="E5356" t="s">
        <v>216</v>
      </c>
      <c r="F5356" t="s">
        <v>1850</v>
      </c>
      <c r="G5356" t="s">
        <v>32</v>
      </c>
      <c r="H5356" s="10">
        <v>1</v>
      </c>
      <c r="I5356" t="s">
        <v>217</v>
      </c>
    </row>
    <row r="5357" spans="1:11" x14ac:dyDescent="0.2">
      <c r="A5357" t="s">
        <v>94</v>
      </c>
      <c r="B5357" t="s">
        <v>1021</v>
      </c>
      <c r="C5357" t="s">
        <v>19</v>
      </c>
      <c r="D5357" t="s">
        <v>19</v>
      </c>
      <c r="F5357" t="s">
        <v>1848</v>
      </c>
      <c r="H5357" s="10">
        <v>1</v>
      </c>
      <c r="K5357" t="s">
        <v>1040</v>
      </c>
    </row>
    <row r="5358" spans="1:11" x14ac:dyDescent="0.2">
      <c r="A5358" t="s">
        <v>94</v>
      </c>
      <c r="B5358" t="s">
        <v>1021</v>
      </c>
      <c r="C5358" t="s">
        <v>208</v>
      </c>
      <c r="D5358" t="s">
        <v>208</v>
      </c>
      <c r="E5358" t="s">
        <v>27</v>
      </c>
      <c r="F5358" t="s">
        <v>27</v>
      </c>
      <c r="G5358" t="s">
        <v>23</v>
      </c>
      <c r="H5358" s="10">
        <v>1.5</v>
      </c>
      <c r="I5358" t="s">
        <v>24</v>
      </c>
      <c r="K5358" t="s">
        <v>1041</v>
      </c>
    </row>
    <row r="5359" spans="1:11" x14ac:dyDescent="0.2">
      <c r="A5359" t="s">
        <v>94</v>
      </c>
      <c r="B5359" t="s">
        <v>1021</v>
      </c>
      <c r="C5359" t="s">
        <v>118</v>
      </c>
      <c r="D5359" t="s">
        <v>118</v>
      </c>
      <c r="E5359" t="s">
        <v>119</v>
      </c>
      <c r="F5359" t="s">
        <v>1852</v>
      </c>
      <c r="G5359" t="s">
        <v>23</v>
      </c>
      <c r="H5359" s="10">
        <v>1.5</v>
      </c>
      <c r="I5359" t="s">
        <v>120</v>
      </c>
      <c r="K5359" t="s">
        <v>1042</v>
      </c>
    </row>
    <row r="5360" spans="1:11" x14ac:dyDescent="0.2">
      <c r="A5360" t="s">
        <v>94</v>
      </c>
      <c r="B5360" t="s">
        <v>1021</v>
      </c>
      <c r="C5360" t="s">
        <v>46</v>
      </c>
      <c r="D5360" t="s">
        <v>46</v>
      </c>
      <c r="F5360" t="s">
        <v>1848</v>
      </c>
      <c r="H5360" s="10">
        <v>0.5</v>
      </c>
      <c r="K5360" t="s">
        <v>1043</v>
      </c>
    </row>
    <row r="5361" spans="1:11" x14ac:dyDescent="0.2">
      <c r="A5361" t="s">
        <v>94</v>
      </c>
      <c r="B5361" t="s">
        <v>1021</v>
      </c>
      <c r="C5361" t="s">
        <v>215</v>
      </c>
      <c r="D5361" t="s">
        <v>215</v>
      </c>
      <c r="E5361" t="s">
        <v>216</v>
      </c>
      <c r="F5361" t="s">
        <v>1850</v>
      </c>
      <c r="G5361" t="s">
        <v>32</v>
      </c>
      <c r="H5361" s="10">
        <v>2.5</v>
      </c>
      <c r="I5361" t="s">
        <v>217</v>
      </c>
      <c r="K5361" t="s">
        <v>1044</v>
      </c>
    </row>
    <row r="5362" spans="1:11" x14ac:dyDescent="0.2">
      <c r="A5362" t="s">
        <v>94</v>
      </c>
      <c r="B5362" t="s">
        <v>1021</v>
      </c>
      <c r="C5362" t="s">
        <v>18</v>
      </c>
      <c r="D5362" t="s">
        <v>18</v>
      </c>
      <c r="F5362" t="s">
        <v>1848</v>
      </c>
      <c r="H5362" s="10">
        <v>2</v>
      </c>
    </row>
    <row r="5363" spans="1:11" x14ac:dyDescent="0.2">
      <c r="A5363" t="s">
        <v>94</v>
      </c>
      <c r="B5363" t="s">
        <v>1021</v>
      </c>
      <c r="C5363" t="s">
        <v>215</v>
      </c>
      <c r="D5363" t="s">
        <v>215</v>
      </c>
      <c r="E5363" t="s">
        <v>216</v>
      </c>
      <c r="F5363" t="s">
        <v>1850</v>
      </c>
      <c r="G5363" t="s">
        <v>32</v>
      </c>
      <c r="H5363" s="10">
        <v>2</v>
      </c>
      <c r="I5363" t="s">
        <v>217</v>
      </c>
    </row>
    <row r="5364" spans="1:11" x14ac:dyDescent="0.2">
      <c r="A5364" t="s">
        <v>95</v>
      </c>
      <c r="B5364" t="s">
        <v>1021</v>
      </c>
      <c r="C5364" t="s">
        <v>215</v>
      </c>
      <c r="D5364" t="s">
        <v>215</v>
      </c>
      <c r="E5364" t="s">
        <v>216</v>
      </c>
      <c r="F5364" t="s">
        <v>1850</v>
      </c>
      <c r="G5364" t="s">
        <v>32</v>
      </c>
      <c r="H5364" s="10">
        <v>2</v>
      </c>
      <c r="I5364" t="s">
        <v>217</v>
      </c>
      <c r="K5364" t="s">
        <v>1045</v>
      </c>
    </row>
    <row r="5365" spans="1:11" x14ac:dyDescent="0.2">
      <c r="A5365" t="s">
        <v>95</v>
      </c>
      <c r="B5365" t="s">
        <v>1021</v>
      </c>
      <c r="C5365" t="s">
        <v>215</v>
      </c>
      <c r="D5365" t="s">
        <v>215</v>
      </c>
      <c r="E5365" t="s">
        <v>216</v>
      </c>
      <c r="F5365" t="s">
        <v>1850</v>
      </c>
      <c r="G5365" t="s">
        <v>32</v>
      </c>
      <c r="H5365" s="10">
        <v>2</v>
      </c>
      <c r="I5365" t="s">
        <v>217</v>
      </c>
      <c r="K5365" t="s">
        <v>1046</v>
      </c>
    </row>
    <row r="5366" spans="1:11" x14ac:dyDescent="0.2">
      <c r="A5366" t="s">
        <v>95</v>
      </c>
      <c r="B5366" t="s">
        <v>1021</v>
      </c>
      <c r="C5366" t="s">
        <v>215</v>
      </c>
      <c r="D5366" t="s">
        <v>215</v>
      </c>
      <c r="E5366" t="s">
        <v>216</v>
      </c>
      <c r="F5366" t="s">
        <v>1850</v>
      </c>
      <c r="G5366" t="s">
        <v>32</v>
      </c>
      <c r="H5366" s="10">
        <v>2</v>
      </c>
      <c r="I5366" t="s">
        <v>217</v>
      </c>
      <c r="K5366" t="s">
        <v>1047</v>
      </c>
    </row>
    <row r="5367" spans="1:11" x14ac:dyDescent="0.2">
      <c r="A5367" t="s">
        <v>95</v>
      </c>
      <c r="B5367" t="s">
        <v>1021</v>
      </c>
      <c r="C5367" t="s">
        <v>215</v>
      </c>
      <c r="D5367" t="s">
        <v>215</v>
      </c>
      <c r="E5367" t="s">
        <v>216</v>
      </c>
      <c r="F5367" t="s">
        <v>1850</v>
      </c>
      <c r="G5367" t="s">
        <v>32</v>
      </c>
      <c r="H5367" s="10">
        <v>2</v>
      </c>
      <c r="I5367" t="s">
        <v>217</v>
      </c>
      <c r="K5367" t="s">
        <v>1048</v>
      </c>
    </row>
    <row r="5368" spans="1:11" x14ac:dyDescent="0.2">
      <c r="A5368" t="s">
        <v>95</v>
      </c>
      <c r="B5368" t="s">
        <v>1021</v>
      </c>
      <c r="C5368" t="s">
        <v>215</v>
      </c>
      <c r="D5368" t="s">
        <v>215</v>
      </c>
      <c r="E5368" t="s">
        <v>216</v>
      </c>
      <c r="F5368" t="s">
        <v>1850</v>
      </c>
      <c r="G5368" t="s">
        <v>32</v>
      </c>
      <c r="H5368" s="10">
        <v>2</v>
      </c>
      <c r="I5368" t="s">
        <v>217</v>
      </c>
      <c r="K5368" t="s">
        <v>1049</v>
      </c>
    </row>
    <row r="5369" spans="1:11" x14ac:dyDescent="0.2">
      <c r="A5369" t="s">
        <v>95</v>
      </c>
      <c r="B5369" t="s">
        <v>1021</v>
      </c>
      <c r="C5369" t="s">
        <v>20</v>
      </c>
      <c r="D5369" t="s">
        <v>20</v>
      </c>
      <c r="F5369" t="s">
        <v>1848</v>
      </c>
      <c r="H5369" s="10">
        <v>1.5</v>
      </c>
      <c r="K5369" t="s">
        <v>1050</v>
      </c>
    </row>
    <row r="5370" spans="1:11" x14ac:dyDescent="0.2">
      <c r="A5370" t="s">
        <v>95</v>
      </c>
      <c r="B5370" t="s">
        <v>1021</v>
      </c>
      <c r="C5370" t="s">
        <v>19</v>
      </c>
      <c r="D5370" t="s">
        <v>19</v>
      </c>
      <c r="F5370" t="s">
        <v>1848</v>
      </c>
      <c r="H5370" s="10">
        <v>1.5</v>
      </c>
      <c r="K5370" t="s">
        <v>585</v>
      </c>
    </row>
    <row r="5371" spans="1:11" x14ac:dyDescent="0.2">
      <c r="A5371" t="s">
        <v>95</v>
      </c>
      <c r="B5371" t="s">
        <v>1021</v>
      </c>
      <c r="C5371" t="s">
        <v>215</v>
      </c>
      <c r="D5371" t="s">
        <v>215</v>
      </c>
      <c r="E5371" t="s">
        <v>216</v>
      </c>
      <c r="F5371" t="s">
        <v>1850</v>
      </c>
      <c r="G5371" t="s">
        <v>32</v>
      </c>
      <c r="H5371" s="10">
        <v>2</v>
      </c>
      <c r="I5371" t="s">
        <v>217</v>
      </c>
      <c r="K5371" t="s">
        <v>1051</v>
      </c>
    </row>
    <row r="5372" spans="1:11" x14ac:dyDescent="0.2">
      <c r="A5372" t="s">
        <v>95</v>
      </c>
      <c r="B5372" t="s">
        <v>1021</v>
      </c>
      <c r="C5372" t="s">
        <v>18</v>
      </c>
      <c r="D5372" t="s">
        <v>18</v>
      </c>
      <c r="F5372" t="s">
        <v>1848</v>
      </c>
      <c r="H5372" s="10">
        <v>1</v>
      </c>
    </row>
    <row r="5373" spans="1:11" x14ac:dyDescent="0.2">
      <c r="A5373" t="s">
        <v>95</v>
      </c>
      <c r="B5373" t="s">
        <v>1021</v>
      </c>
      <c r="C5373" t="s">
        <v>215</v>
      </c>
      <c r="D5373" t="s">
        <v>215</v>
      </c>
      <c r="E5373" t="s">
        <v>216</v>
      </c>
      <c r="F5373" t="s">
        <v>1850</v>
      </c>
      <c r="G5373" t="s">
        <v>32</v>
      </c>
      <c r="H5373" s="10">
        <v>1</v>
      </c>
      <c r="I5373" t="s">
        <v>217</v>
      </c>
      <c r="K5373" t="s">
        <v>1052</v>
      </c>
    </row>
    <row r="5374" spans="1:11" x14ac:dyDescent="0.2">
      <c r="A5374" t="s">
        <v>95</v>
      </c>
      <c r="B5374" t="s">
        <v>1021</v>
      </c>
      <c r="C5374" t="s">
        <v>118</v>
      </c>
      <c r="D5374" t="s">
        <v>118</v>
      </c>
      <c r="E5374" t="s">
        <v>119</v>
      </c>
      <c r="F5374" t="s">
        <v>1852</v>
      </c>
      <c r="G5374" t="s">
        <v>23</v>
      </c>
      <c r="H5374" s="10">
        <v>3</v>
      </c>
      <c r="I5374" t="s">
        <v>120</v>
      </c>
      <c r="K5374" t="s">
        <v>1053</v>
      </c>
    </row>
    <row r="5375" spans="1:11" x14ac:dyDescent="0.2">
      <c r="A5375" t="s">
        <v>95</v>
      </c>
      <c r="B5375" t="s">
        <v>1021</v>
      </c>
      <c r="C5375" t="s">
        <v>18</v>
      </c>
      <c r="D5375" t="s">
        <v>18</v>
      </c>
      <c r="F5375" t="s">
        <v>1848</v>
      </c>
      <c r="H5375" s="10">
        <v>1.5</v>
      </c>
    </row>
    <row r="5376" spans="1:11" x14ac:dyDescent="0.2">
      <c r="A5376" t="s">
        <v>95</v>
      </c>
      <c r="B5376" t="s">
        <v>1021</v>
      </c>
      <c r="C5376" t="s">
        <v>215</v>
      </c>
      <c r="D5376" t="s">
        <v>215</v>
      </c>
      <c r="E5376" t="s">
        <v>216</v>
      </c>
      <c r="F5376" t="s">
        <v>1850</v>
      </c>
      <c r="G5376" t="s">
        <v>32</v>
      </c>
      <c r="H5376" s="10">
        <v>3.5</v>
      </c>
      <c r="I5376" t="s">
        <v>217</v>
      </c>
      <c r="K5376" t="s">
        <v>1054</v>
      </c>
    </row>
    <row r="5377" spans="1:11" x14ac:dyDescent="0.2">
      <c r="A5377" t="s">
        <v>95</v>
      </c>
      <c r="B5377" t="s">
        <v>1021</v>
      </c>
      <c r="C5377" t="s">
        <v>215</v>
      </c>
      <c r="D5377" t="s">
        <v>215</v>
      </c>
      <c r="E5377" t="s">
        <v>216</v>
      </c>
      <c r="F5377" t="s">
        <v>1850</v>
      </c>
      <c r="G5377" t="s">
        <v>32</v>
      </c>
      <c r="H5377" s="10">
        <v>1</v>
      </c>
      <c r="I5377" t="s">
        <v>217</v>
      </c>
      <c r="K5377" t="s">
        <v>1055</v>
      </c>
    </row>
    <row r="5378" spans="1:11" x14ac:dyDescent="0.2">
      <c r="A5378" t="s">
        <v>95</v>
      </c>
      <c r="B5378" t="s">
        <v>1021</v>
      </c>
      <c r="C5378" t="s">
        <v>215</v>
      </c>
      <c r="D5378" t="s">
        <v>215</v>
      </c>
      <c r="E5378" t="s">
        <v>216</v>
      </c>
      <c r="F5378" t="s">
        <v>1850</v>
      </c>
      <c r="G5378" t="s">
        <v>32</v>
      </c>
      <c r="H5378" s="10">
        <v>1</v>
      </c>
      <c r="I5378" t="s">
        <v>217</v>
      </c>
      <c r="K5378" t="s">
        <v>1056</v>
      </c>
    </row>
    <row r="5379" spans="1:11" x14ac:dyDescent="0.2">
      <c r="A5379" t="s">
        <v>95</v>
      </c>
      <c r="B5379" t="s">
        <v>1021</v>
      </c>
      <c r="C5379" t="s">
        <v>18</v>
      </c>
      <c r="D5379" t="s">
        <v>18</v>
      </c>
      <c r="F5379" t="s">
        <v>1848</v>
      </c>
      <c r="H5379" s="10">
        <v>1.5</v>
      </c>
    </row>
    <row r="5380" spans="1:11" x14ac:dyDescent="0.2">
      <c r="A5380" t="s">
        <v>95</v>
      </c>
      <c r="B5380" t="s">
        <v>1021</v>
      </c>
      <c r="C5380" t="s">
        <v>215</v>
      </c>
      <c r="D5380" t="s">
        <v>215</v>
      </c>
      <c r="E5380" t="s">
        <v>216</v>
      </c>
      <c r="F5380" t="s">
        <v>1850</v>
      </c>
      <c r="G5380" t="s">
        <v>32</v>
      </c>
      <c r="H5380" s="10">
        <v>1</v>
      </c>
      <c r="I5380" t="s">
        <v>217</v>
      </c>
      <c r="K5380" t="s">
        <v>1057</v>
      </c>
    </row>
    <row r="5381" spans="1:11" x14ac:dyDescent="0.2">
      <c r="A5381" t="s">
        <v>95</v>
      </c>
      <c r="B5381" t="s">
        <v>1021</v>
      </c>
      <c r="C5381" t="s">
        <v>215</v>
      </c>
      <c r="D5381" t="s">
        <v>215</v>
      </c>
      <c r="E5381" t="s">
        <v>216</v>
      </c>
      <c r="F5381" t="s">
        <v>1850</v>
      </c>
      <c r="G5381" t="s">
        <v>32</v>
      </c>
      <c r="H5381" s="10">
        <v>3</v>
      </c>
      <c r="I5381" t="s">
        <v>217</v>
      </c>
      <c r="K5381" t="s">
        <v>1058</v>
      </c>
    </row>
    <row r="5382" spans="1:11" x14ac:dyDescent="0.2">
      <c r="A5382" t="s">
        <v>95</v>
      </c>
      <c r="B5382" t="s">
        <v>1021</v>
      </c>
      <c r="C5382" t="s">
        <v>215</v>
      </c>
      <c r="D5382" t="s">
        <v>215</v>
      </c>
      <c r="E5382" t="s">
        <v>216</v>
      </c>
      <c r="F5382" t="s">
        <v>1850</v>
      </c>
      <c r="G5382" t="s">
        <v>32</v>
      </c>
      <c r="H5382" s="10">
        <v>2.5</v>
      </c>
      <c r="I5382" t="s">
        <v>217</v>
      </c>
      <c r="K5382" t="s">
        <v>1059</v>
      </c>
    </row>
    <row r="5383" spans="1:11" x14ac:dyDescent="0.2">
      <c r="A5383" t="s">
        <v>95</v>
      </c>
      <c r="B5383" t="s">
        <v>1021</v>
      </c>
      <c r="C5383" t="s">
        <v>215</v>
      </c>
      <c r="D5383" t="s">
        <v>215</v>
      </c>
      <c r="E5383" t="s">
        <v>216</v>
      </c>
      <c r="F5383" t="s">
        <v>1850</v>
      </c>
      <c r="G5383" t="s">
        <v>32</v>
      </c>
      <c r="H5383" s="10">
        <v>1</v>
      </c>
      <c r="I5383" t="s">
        <v>217</v>
      </c>
      <c r="K5383" t="s">
        <v>1060</v>
      </c>
    </row>
    <row r="5384" spans="1:11" x14ac:dyDescent="0.2">
      <c r="A5384" t="s">
        <v>95</v>
      </c>
      <c r="B5384" t="s">
        <v>1021</v>
      </c>
      <c r="C5384" t="s">
        <v>215</v>
      </c>
      <c r="D5384" t="s">
        <v>215</v>
      </c>
      <c r="E5384" t="s">
        <v>216</v>
      </c>
      <c r="F5384" t="s">
        <v>1850</v>
      </c>
      <c r="G5384" t="s">
        <v>32</v>
      </c>
      <c r="H5384" s="10">
        <v>3</v>
      </c>
      <c r="I5384" t="s">
        <v>217</v>
      </c>
      <c r="K5384" t="s">
        <v>1060</v>
      </c>
    </row>
    <row r="5385" spans="1:11" x14ac:dyDescent="0.2">
      <c r="A5385" t="s">
        <v>95</v>
      </c>
      <c r="B5385" t="s">
        <v>1021</v>
      </c>
      <c r="C5385" t="s">
        <v>18</v>
      </c>
      <c r="D5385" t="s">
        <v>18</v>
      </c>
      <c r="F5385" t="s">
        <v>1848</v>
      </c>
      <c r="H5385" s="10">
        <v>0.5</v>
      </c>
    </row>
    <row r="5386" spans="1:11" x14ac:dyDescent="0.2">
      <c r="A5386" t="s">
        <v>96</v>
      </c>
      <c r="B5386" t="s">
        <v>1021</v>
      </c>
      <c r="C5386" t="s">
        <v>46</v>
      </c>
      <c r="D5386" t="s">
        <v>46</v>
      </c>
      <c r="F5386" t="s">
        <v>1848</v>
      </c>
      <c r="H5386" s="10">
        <v>3.5</v>
      </c>
      <c r="K5386" t="s">
        <v>1061</v>
      </c>
    </row>
    <row r="5387" spans="1:11" x14ac:dyDescent="0.2">
      <c r="A5387" t="s">
        <v>96</v>
      </c>
      <c r="B5387" t="s">
        <v>1021</v>
      </c>
      <c r="C5387" t="s">
        <v>18</v>
      </c>
      <c r="D5387" t="s">
        <v>18</v>
      </c>
      <c r="F5387" t="s">
        <v>1848</v>
      </c>
      <c r="H5387" s="10">
        <v>0.5</v>
      </c>
    </row>
    <row r="5388" spans="1:11" x14ac:dyDescent="0.2">
      <c r="A5388" t="s">
        <v>96</v>
      </c>
      <c r="B5388" t="s">
        <v>1021</v>
      </c>
      <c r="C5388" t="s">
        <v>215</v>
      </c>
      <c r="D5388" t="s">
        <v>215</v>
      </c>
      <c r="E5388" t="s">
        <v>216</v>
      </c>
      <c r="F5388" t="s">
        <v>1850</v>
      </c>
      <c r="G5388" t="s">
        <v>32</v>
      </c>
      <c r="H5388" s="10">
        <v>1.5</v>
      </c>
      <c r="I5388" t="s">
        <v>217</v>
      </c>
      <c r="K5388" t="s">
        <v>1062</v>
      </c>
    </row>
    <row r="5389" spans="1:11" x14ac:dyDescent="0.2">
      <c r="A5389" t="s">
        <v>96</v>
      </c>
      <c r="B5389" t="s">
        <v>1021</v>
      </c>
      <c r="C5389" t="s">
        <v>18</v>
      </c>
      <c r="D5389" t="s">
        <v>18</v>
      </c>
      <c r="F5389" t="s">
        <v>1848</v>
      </c>
      <c r="H5389" s="10">
        <v>1.5</v>
      </c>
      <c r="K5389" t="s">
        <v>1063</v>
      </c>
    </row>
    <row r="5390" spans="1:11" x14ac:dyDescent="0.2">
      <c r="A5390" t="s">
        <v>96</v>
      </c>
      <c r="B5390" t="s">
        <v>1021</v>
      </c>
      <c r="C5390" t="s">
        <v>118</v>
      </c>
      <c r="D5390" t="s">
        <v>118</v>
      </c>
      <c r="E5390" t="s">
        <v>119</v>
      </c>
      <c r="F5390" t="s">
        <v>1852</v>
      </c>
      <c r="G5390" t="s">
        <v>23</v>
      </c>
      <c r="H5390" s="10">
        <v>2</v>
      </c>
      <c r="I5390" t="s">
        <v>120</v>
      </c>
      <c r="K5390" t="s">
        <v>1064</v>
      </c>
    </row>
    <row r="5391" spans="1:11" x14ac:dyDescent="0.2">
      <c r="A5391" t="s">
        <v>96</v>
      </c>
      <c r="B5391" t="s">
        <v>1021</v>
      </c>
      <c r="C5391" t="s">
        <v>118</v>
      </c>
      <c r="D5391" t="s">
        <v>118</v>
      </c>
      <c r="E5391" t="s">
        <v>119</v>
      </c>
      <c r="F5391" t="s">
        <v>1852</v>
      </c>
      <c r="G5391" t="s">
        <v>23</v>
      </c>
      <c r="H5391" s="10">
        <v>1.5</v>
      </c>
      <c r="I5391" t="s">
        <v>120</v>
      </c>
      <c r="K5391" t="s">
        <v>1065</v>
      </c>
    </row>
    <row r="5392" spans="1:11" x14ac:dyDescent="0.2">
      <c r="A5392" t="s">
        <v>96</v>
      </c>
      <c r="B5392" t="s">
        <v>1021</v>
      </c>
      <c r="C5392" t="s">
        <v>19</v>
      </c>
      <c r="D5392" t="s">
        <v>19</v>
      </c>
      <c r="F5392" t="s">
        <v>1848</v>
      </c>
      <c r="H5392" s="10">
        <v>1.5</v>
      </c>
      <c r="K5392" t="s">
        <v>585</v>
      </c>
    </row>
    <row r="5393" spans="1:11" x14ac:dyDescent="0.2">
      <c r="A5393" t="s">
        <v>96</v>
      </c>
      <c r="B5393" t="s">
        <v>1021</v>
      </c>
      <c r="C5393" t="s">
        <v>118</v>
      </c>
      <c r="D5393" t="s">
        <v>118</v>
      </c>
      <c r="E5393" t="s">
        <v>119</v>
      </c>
      <c r="F5393" t="s">
        <v>1852</v>
      </c>
      <c r="G5393" t="s">
        <v>23</v>
      </c>
      <c r="H5393" s="10">
        <v>1.5</v>
      </c>
      <c r="I5393" t="s">
        <v>120</v>
      </c>
      <c r="K5393" t="s">
        <v>1066</v>
      </c>
    </row>
    <row r="5394" spans="1:11" x14ac:dyDescent="0.2">
      <c r="A5394" t="s">
        <v>96</v>
      </c>
      <c r="B5394" t="s">
        <v>1021</v>
      </c>
      <c r="C5394" t="s">
        <v>215</v>
      </c>
      <c r="D5394" t="s">
        <v>215</v>
      </c>
      <c r="E5394" t="s">
        <v>216</v>
      </c>
      <c r="F5394" t="s">
        <v>1850</v>
      </c>
      <c r="G5394" t="s">
        <v>32</v>
      </c>
      <c r="H5394" s="10">
        <v>1</v>
      </c>
      <c r="I5394" t="s">
        <v>217</v>
      </c>
      <c r="K5394" t="s">
        <v>1067</v>
      </c>
    </row>
    <row r="5395" spans="1:11" x14ac:dyDescent="0.2">
      <c r="A5395" t="s">
        <v>96</v>
      </c>
      <c r="B5395" t="s">
        <v>1021</v>
      </c>
      <c r="C5395" t="s">
        <v>215</v>
      </c>
      <c r="D5395" t="s">
        <v>215</v>
      </c>
      <c r="E5395" t="s">
        <v>216</v>
      </c>
      <c r="F5395" t="s">
        <v>1850</v>
      </c>
      <c r="G5395" t="s">
        <v>32</v>
      </c>
      <c r="H5395" s="10">
        <v>2</v>
      </c>
      <c r="I5395" t="s">
        <v>217</v>
      </c>
      <c r="K5395" t="s">
        <v>1068</v>
      </c>
    </row>
    <row r="5396" spans="1:11" x14ac:dyDescent="0.2">
      <c r="A5396" t="s">
        <v>96</v>
      </c>
      <c r="B5396" t="s">
        <v>1021</v>
      </c>
      <c r="C5396" t="s">
        <v>18</v>
      </c>
      <c r="D5396" t="s">
        <v>18</v>
      </c>
      <c r="F5396" t="s">
        <v>1848</v>
      </c>
      <c r="H5396" s="10">
        <v>1</v>
      </c>
    </row>
    <row r="5397" spans="1:11" x14ac:dyDescent="0.2">
      <c r="A5397" t="s">
        <v>96</v>
      </c>
      <c r="B5397" t="s">
        <v>1021</v>
      </c>
      <c r="C5397" t="s">
        <v>118</v>
      </c>
      <c r="D5397" t="s">
        <v>118</v>
      </c>
      <c r="E5397" t="s">
        <v>119</v>
      </c>
      <c r="F5397" t="s">
        <v>1852</v>
      </c>
      <c r="G5397" t="s">
        <v>23</v>
      </c>
      <c r="H5397" s="10">
        <v>1</v>
      </c>
      <c r="I5397" t="s">
        <v>120</v>
      </c>
      <c r="K5397" t="s">
        <v>1069</v>
      </c>
    </row>
    <row r="5398" spans="1:11" x14ac:dyDescent="0.2">
      <c r="A5398" t="s">
        <v>96</v>
      </c>
      <c r="B5398" t="s">
        <v>1021</v>
      </c>
      <c r="C5398" t="s">
        <v>118</v>
      </c>
      <c r="D5398" t="s">
        <v>118</v>
      </c>
      <c r="E5398" t="s">
        <v>119</v>
      </c>
      <c r="F5398" t="s">
        <v>1852</v>
      </c>
      <c r="G5398" t="s">
        <v>23</v>
      </c>
      <c r="H5398" s="10">
        <v>2.5</v>
      </c>
      <c r="I5398" t="s">
        <v>120</v>
      </c>
      <c r="K5398" t="s">
        <v>1070</v>
      </c>
    </row>
    <row r="5399" spans="1:11" x14ac:dyDescent="0.2">
      <c r="A5399" t="s">
        <v>96</v>
      </c>
      <c r="B5399" t="s">
        <v>1021</v>
      </c>
      <c r="C5399" t="s">
        <v>18</v>
      </c>
      <c r="D5399" t="s">
        <v>18</v>
      </c>
      <c r="F5399" t="s">
        <v>1848</v>
      </c>
      <c r="H5399" s="10">
        <v>1</v>
      </c>
    </row>
    <row r="5400" spans="1:11" x14ac:dyDescent="0.2">
      <c r="A5400" t="s">
        <v>96</v>
      </c>
      <c r="B5400" t="s">
        <v>1021</v>
      </c>
      <c r="C5400" t="s">
        <v>118</v>
      </c>
      <c r="D5400" t="s">
        <v>118</v>
      </c>
      <c r="E5400" t="s">
        <v>119</v>
      </c>
      <c r="F5400" t="s">
        <v>1852</v>
      </c>
      <c r="G5400" t="s">
        <v>23</v>
      </c>
      <c r="H5400" s="10">
        <v>2</v>
      </c>
      <c r="I5400" t="s">
        <v>120</v>
      </c>
      <c r="K5400" t="s">
        <v>1066</v>
      </c>
    </row>
    <row r="5401" spans="1:11" x14ac:dyDescent="0.2">
      <c r="A5401" t="s">
        <v>96</v>
      </c>
      <c r="B5401" t="s">
        <v>1021</v>
      </c>
      <c r="C5401" t="s">
        <v>215</v>
      </c>
      <c r="D5401" t="s">
        <v>215</v>
      </c>
      <c r="E5401" t="s">
        <v>216</v>
      </c>
      <c r="F5401" t="s">
        <v>1850</v>
      </c>
      <c r="G5401" t="s">
        <v>32</v>
      </c>
      <c r="H5401" s="10">
        <v>2</v>
      </c>
      <c r="I5401" t="s">
        <v>217</v>
      </c>
    </row>
    <row r="5402" spans="1:11" x14ac:dyDescent="0.2">
      <c r="A5402" t="s">
        <v>96</v>
      </c>
      <c r="B5402" t="s">
        <v>1021</v>
      </c>
      <c r="C5402" t="s">
        <v>215</v>
      </c>
      <c r="D5402" t="s">
        <v>215</v>
      </c>
      <c r="E5402" t="s">
        <v>216</v>
      </c>
      <c r="F5402" t="s">
        <v>1850</v>
      </c>
      <c r="G5402" t="s">
        <v>32</v>
      </c>
      <c r="H5402" s="10">
        <v>3</v>
      </c>
      <c r="I5402" t="s">
        <v>217</v>
      </c>
      <c r="K5402" t="s">
        <v>1071</v>
      </c>
    </row>
    <row r="5403" spans="1:11" x14ac:dyDescent="0.2">
      <c r="A5403" t="s">
        <v>96</v>
      </c>
      <c r="B5403" t="s">
        <v>1021</v>
      </c>
      <c r="C5403" t="s">
        <v>92</v>
      </c>
      <c r="D5403" t="s">
        <v>92</v>
      </c>
      <c r="F5403" t="s">
        <v>1848</v>
      </c>
      <c r="H5403" s="10">
        <v>1.5</v>
      </c>
      <c r="K5403" t="s">
        <v>1072</v>
      </c>
    </row>
    <row r="5404" spans="1:11" x14ac:dyDescent="0.2">
      <c r="A5404" t="s">
        <v>96</v>
      </c>
      <c r="B5404" t="s">
        <v>1021</v>
      </c>
      <c r="C5404" t="s">
        <v>254</v>
      </c>
      <c r="D5404" t="s">
        <v>254</v>
      </c>
      <c r="E5404" t="s">
        <v>255</v>
      </c>
      <c r="F5404" t="s">
        <v>1850</v>
      </c>
      <c r="G5404" t="s">
        <v>145</v>
      </c>
      <c r="H5404" s="10">
        <v>1.5</v>
      </c>
      <c r="I5404" t="s">
        <v>24</v>
      </c>
      <c r="K5404" t="s">
        <v>1073</v>
      </c>
    </row>
    <row r="5405" spans="1:11" x14ac:dyDescent="0.2">
      <c r="A5405" t="s">
        <v>96</v>
      </c>
      <c r="B5405" t="s">
        <v>1021</v>
      </c>
      <c r="C5405" t="s">
        <v>18</v>
      </c>
      <c r="D5405" t="s">
        <v>18</v>
      </c>
      <c r="F5405" t="s">
        <v>1848</v>
      </c>
      <c r="H5405" s="10">
        <v>2</v>
      </c>
      <c r="K5405" t="s">
        <v>1074</v>
      </c>
    </row>
    <row r="5406" spans="1:11" x14ac:dyDescent="0.2">
      <c r="A5406" t="s">
        <v>96</v>
      </c>
      <c r="B5406" t="s">
        <v>1021</v>
      </c>
      <c r="C5406" t="s">
        <v>18</v>
      </c>
      <c r="D5406" t="s">
        <v>18</v>
      </c>
      <c r="F5406" t="s">
        <v>1848</v>
      </c>
      <c r="H5406" s="10">
        <v>2</v>
      </c>
      <c r="K5406" t="s">
        <v>586</v>
      </c>
    </row>
    <row r="5407" spans="1:11" x14ac:dyDescent="0.2">
      <c r="A5407" t="s">
        <v>96</v>
      </c>
      <c r="B5407" t="s">
        <v>1021</v>
      </c>
      <c r="C5407" t="s">
        <v>215</v>
      </c>
      <c r="D5407" t="s">
        <v>215</v>
      </c>
      <c r="E5407" t="s">
        <v>216</v>
      </c>
      <c r="F5407" t="s">
        <v>1850</v>
      </c>
      <c r="G5407" t="s">
        <v>32</v>
      </c>
      <c r="H5407" s="10">
        <v>1</v>
      </c>
      <c r="I5407" t="s">
        <v>217</v>
      </c>
    </row>
    <row r="5408" spans="1:11" x14ac:dyDescent="0.2">
      <c r="A5408" t="s">
        <v>96</v>
      </c>
      <c r="B5408" t="s">
        <v>1021</v>
      </c>
      <c r="C5408" t="s">
        <v>118</v>
      </c>
      <c r="D5408" t="s">
        <v>118</v>
      </c>
      <c r="E5408" t="s">
        <v>119</v>
      </c>
      <c r="F5408" t="s">
        <v>1852</v>
      </c>
      <c r="G5408" t="s">
        <v>23</v>
      </c>
      <c r="H5408" s="10">
        <v>1</v>
      </c>
      <c r="I5408" t="s">
        <v>120</v>
      </c>
    </row>
    <row r="5409" spans="1:11" x14ac:dyDescent="0.2">
      <c r="A5409" t="s">
        <v>96</v>
      </c>
      <c r="B5409" t="s">
        <v>1021</v>
      </c>
      <c r="C5409" t="s">
        <v>118</v>
      </c>
      <c r="D5409" t="s">
        <v>118</v>
      </c>
      <c r="E5409" t="s">
        <v>119</v>
      </c>
      <c r="F5409" t="s">
        <v>1852</v>
      </c>
      <c r="G5409" t="s">
        <v>23</v>
      </c>
      <c r="H5409" s="10">
        <v>1</v>
      </c>
      <c r="I5409" t="s">
        <v>120</v>
      </c>
    </row>
    <row r="5410" spans="1:11" x14ac:dyDescent="0.2">
      <c r="A5410" t="s">
        <v>97</v>
      </c>
      <c r="B5410" t="s">
        <v>1021</v>
      </c>
      <c r="C5410" t="s">
        <v>118</v>
      </c>
      <c r="D5410" t="s">
        <v>118</v>
      </c>
      <c r="E5410" t="s">
        <v>119</v>
      </c>
      <c r="F5410" t="s">
        <v>1852</v>
      </c>
      <c r="G5410" t="s">
        <v>23</v>
      </c>
      <c r="H5410" s="10">
        <v>1.5</v>
      </c>
      <c r="I5410" t="s">
        <v>120</v>
      </c>
      <c r="K5410" t="s">
        <v>1075</v>
      </c>
    </row>
    <row r="5411" spans="1:11" x14ac:dyDescent="0.2">
      <c r="A5411" t="s">
        <v>97</v>
      </c>
      <c r="B5411" t="s">
        <v>1021</v>
      </c>
      <c r="C5411" t="s">
        <v>215</v>
      </c>
      <c r="D5411" t="s">
        <v>215</v>
      </c>
      <c r="E5411" t="s">
        <v>216</v>
      </c>
      <c r="F5411" t="s">
        <v>1850</v>
      </c>
      <c r="G5411" t="s">
        <v>32</v>
      </c>
      <c r="H5411" s="10">
        <v>1.5</v>
      </c>
      <c r="I5411" t="s">
        <v>217</v>
      </c>
      <c r="K5411" s="1">
        <v>45572</v>
      </c>
    </row>
    <row r="5412" spans="1:11" x14ac:dyDescent="0.2">
      <c r="A5412" t="s">
        <v>97</v>
      </c>
      <c r="B5412" t="s">
        <v>1021</v>
      </c>
      <c r="C5412" t="s">
        <v>18</v>
      </c>
      <c r="D5412" t="s">
        <v>18</v>
      </c>
      <c r="F5412" t="s">
        <v>1848</v>
      </c>
      <c r="H5412" s="10">
        <v>1</v>
      </c>
      <c r="K5412" s="1">
        <v>45572</v>
      </c>
    </row>
    <row r="5413" spans="1:11" x14ac:dyDescent="0.2">
      <c r="A5413" t="s">
        <v>97</v>
      </c>
      <c r="B5413" t="s">
        <v>1021</v>
      </c>
      <c r="C5413" t="s">
        <v>215</v>
      </c>
      <c r="D5413" t="s">
        <v>215</v>
      </c>
      <c r="E5413" t="s">
        <v>216</v>
      </c>
      <c r="F5413" t="s">
        <v>1850</v>
      </c>
      <c r="G5413" t="s">
        <v>32</v>
      </c>
      <c r="H5413" s="10">
        <v>3.5</v>
      </c>
      <c r="I5413" t="s">
        <v>217</v>
      </c>
      <c r="K5413" t="s">
        <v>1076</v>
      </c>
    </row>
    <row r="5414" spans="1:11" x14ac:dyDescent="0.2">
      <c r="A5414" t="s">
        <v>97</v>
      </c>
      <c r="B5414" t="s">
        <v>1021</v>
      </c>
      <c r="C5414" t="s">
        <v>46</v>
      </c>
      <c r="D5414" t="s">
        <v>46</v>
      </c>
      <c r="F5414" t="s">
        <v>1848</v>
      </c>
      <c r="H5414" s="10">
        <v>8</v>
      </c>
      <c r="K5414" t="s">
        <v>1077</v>
      </c>
    </row>
    <row r="5415" spans="1:11" x14ac:dyDescent="0.2">
      <c r="A5415" t="s">
        <v>97</v>
      </c>
      <c r="B5415" t="s">
        <v>1021</v>
      </c>
      <c r="C5415" t="s">
        <v>46</v>
      </c>
      <c r="D5415" t="s">
        <v>46</v>
      </c>
      <c r="F5415" t="s">
        <v>1848</v>
      </c>
      <c r="H5415" s="10">
        <v>8</v>
      </c>
      <c r="K5415" t="s">
        <v>1078</v>
      </c>
    </row>
    <row r="5416" spans="1:11" x14ac:dyDescent="0.2">
      <c r="A5416" t="s">
        <v>97</v>
      </c>
      <c r="B5416" t="s">
        <v>1021</v>
      </c>
      <c r="C5416" t="s">
        <v>18</v>
      </c>
      <c r="D5416" t="s">
        <v>18</v>
      </c>
      <c r="F5416" t="s">
        <v>1848</v>
      </c>
      <c r="H5416" s="10">
        <v>1</v>
      </c>
      <c r="K5416" t="s">
        <v>1039</v>
      </c>
    </row>
    <row r="5417" spans="1:11" x14ac:dyDescent="0.2">
      <c r="A5417" t="s">
        <v>97</v>
      </c>
      <c r="B5417" t="s">
        <v>1021</v>
      </c>
      <c r="C5417" t="s">
        <v>215</v>
      </c>
      <c r="D5417" t="s">
        <v>215</v>
      </c>
      <c r="E5417" t="s">
        <v>216</v>
      </c>
      <c r="F5417" t="s">
        <v>1850</v>
      </c>
      <c r="G5417" t="s">
        <v>32</v>
      </c>
      <c r="H5417" s="10">
        <v>2</v>
      </c>
      <c r="I5417" t="s">
        <v>217</v>
      </c>
      <c r="K5417" t="s">
        <v>1079</v>
      </c>
    </row>
    <row r="5418" spans="1:11" x14ac:dyDescent="0.2">
      <c r="A5418" t="s">
        <v>97</v>
      </c>
      <c r="B5418" t="s">
        <v>1021</v>
      </c>
      <c r="C5418" t="s">
        <v>118</v>
      </c>
      <c r="D5418" t="s">
        <v>118</v>
      </c>
      <c r="E5418" t="s">
        <v>119</v>
      </c>
      <c r="F5418" t="s">
        <v>1852</v>
      </c>
      <c r="G5418" t="s">
        <v>23</v>
      </c>
      <c r="H5418" s="10">
        <v>4</v>
      </c>
      <c r="I5418" t="s">
        <v>120</v>
      </c>
      <c r="K5418" t="s">
        <v>1080</v>
      </c>
    </row>
    <row r="5419" spans="1:11" x14ac:dyDescent="0.2">
      <c r="A5419" t="s">
        <v>97</v>
      </c>
      <c r="B5419" t="s">
        <v>1021</v>
      </c>
      <c r="C5419" t="s">
        <v>215</v>
      </c>
      <c r="D5419" t="s">
        <v>215</v>
      </c>
      <c r="E5419" t="s">
        <v>216</v>
      </c>
      <c r="F5419" t="s">
        <v>1850</v>
      </c>
      <c r="G5419" t="s">
        <v>32</v>
      </c>
      <c r="H5419" s="10">
        <v>3</v>
      </c>
      <c r="I5419" t="s">
        <v>217</v>
      </c>
      <c r="K5419" s="1">
        <v>45572</v>
      </c>
    </row>
    <row r="5420" spans="1:11" x14ac:dyDescent="0.2">
      <c r="A5420" t="s">
        <v>97</v>
      </c>
      <c r="B5420" t="s">
        <v>1021</v>
      </c>
      <c r="C5420" t="s">
        <v>215</v>
      </c>
      <c r="D5420" t="s">
        <v>215</v>
      </c>
      <c r="E5420" t="s">
        <v>216</v>
      </c>
      <c r="F5420" t="s">
        <v>1850</v>
      </c>
      <c r="G5420" t="s">
        <v>32</v>
      </c>
      <c r="H5420" s="10">
        <v>3</v>
      </c>
      <c r="I5420" t="s">
        <v>217</v>
      </c>
      <c r="K5420" t="s">
        <v>1054</v>
      </c>
    </row>
    <row r="5421" spans="1:11" x14ac:dyDescent="0.2">
      <c r="A5421" t="s">
        <v>97</v>
      </c>
      <c r="B5421" t="s">
        <v>1021</v>
      </c>
      <c r="C5421" t="s">
        <v>215</v>
      </c>
      <c r="D5421" t="s">
        <v>215</v>
      </c>
      <c r="E5421" t="s">
        <v>216</v>
      </c>
      <c r="F5421" t="s">
        <v>1850</v>
      </c>
      <c r="G5421" t="s">
        <v>32</v>
      </c>
      <c r="H5421" s="10">
        <v>1</v>
      </c>
      <c r="I5421" t="s">
        <v>217</v>
      </c>
      <c r="K5421" t="s">
        <v>1081</v>
      </c>
    </row>
    <row r="5422" spans="1:11" x14ac:dyDescent="0.2">
      <c r="A5422" t="s">
        <v>97</v>
      </c>
      <c r="B5422" t="s">
        <v>1021</v>
      </c>
      <c r="C5422" t="s">
        <v>18</v>
      </c>
      <c r="D5422" t="s">
        <v>18</v>
      </c>
      <c r="F5422" t="s">
        <v>1848</v>
      </c>
      <c r="H5422" s="10">
        <v>1</v>
      </c>
    </row>
    <row r="5423" spans="1:11" x14ac:dyDescent="0.2">
      <c r="A5423" t="s">
        <v>98</v>
      </c>
      <c r="B5423" t="s">
        <v>1021</v>
      </c>
      <c r="C5423" t="s">
        <v>118</v>
      </c>
      <c r="D5423" t="s">
        <v>118</v>
      </c>
      <c r="E5423" t="s">
        <v>119</v>
      </c>
      <c r="F5423" t="s">
        <v>1852</v>
      </c>
      <c r="G5423" t="s">
        <v>23</v>
      </c>
      <c r="H5423" s="10">
        <v>3</v>
      </c>
      <c r="I5423" t="s">
        <v>120</v>
      </c>
      <c r="K5423" t="s">
        <v>1075</v>
      </c>
    </row>
    <row r="5424" spans="1:11" x14ac:dyDescent="0.2">
      <c r="A5424" t="s">
        <v>98</v>
      </c>
      <c r="B5424" t="s">
        <v>1021</v>
      </c>
      <c r="C5424" t="s">
        <v>215</v>
      </c>
      <c r="D5424" t="s">
        <v>215</v>
      </c>
      <c r="E5424" t="s">
        <v>216</v>
      </c>
      <c r="F5424" t="s">
        <v>1850</v>
      </c>
      <c r="G5424" t="s">
        <v>32</v>
      </c>
      <c r="H5424" s="10">
        <v>1.5</v>
      </c>
      <c r="I5424" t="s">
        <v>217</v>
      </c>
      <c r="K5424" t="s">
        <v>1082</v>
      </c>
    </row>
    <row r="5425" spans="1:11" x14ac:dyDescent="0.2">
      <c r="A5425" t="s">
        <v>98</v>
      </c>
      <c r="B5425" t="s">
        <v>1021</v>
      </c>
      <c r="C5425" t="s">
        <v>215</v>
      </c>
      <c r="D5425" t="s">
        <v>215</v>
      </c>
      <c r="E5425" t="s">
        <v>216</v>
      </c>
      <c r="F5425" t="s">
        <v>1850</v>
      </c>
      <c r="G5425" t="s">
        <v>32</v>
      </c>
      <c r="H5425" s="10">
        <v>2</v>
      </c>
      <c r="I5425" t="s">
        <v>217</v>
      </c>
      <c r="K5425" t="s">
        <v>1083</v>
      </c>
    </row>
    <row r="5426" spans="1:11" x14ac:dyDescent="0.2">
      <c r="A5426" t="s">
        <v>98</v>
      </c>
      <c r="B5426" t="s">
        <v>1021</v>
      </c>
      <c r="C5426" t="s">
        <v>215</v>
      </c>
      <c r="D5426" t="s">
        <v>215</v>
      </c>
      <c r="E5426" t="s">
        <v>216</v>
      </c>
      <c r="F5426" t="s">
        <v>1850</v>
      </c>
      <c r="G5426" t="s">
        <v>32</v>
      </c>
      <c r="H5426" s="10">
        <v>1</v>
      </c>
      <c r="I5426" t="s">
        <v>217</v>
      </c>
      <c r="K5426" t="s">
        <v>1084</v>
      </c>
    </row>
    <row r="5427" spans="1:11" x14ac:dyDescent="0.2">
      <c r="A5427" t="s">
        <v>98</v>
      </c>
      <c r="B5427" t="s">
        <v>1021</v>
      </c>
      <c r="C5427" t="s">
        <v>118</v>
      </c>
      <c r="D5427" t="s">
        <v>118</v>
      </c>
      <c r="E5427" t="s">
        <v>119</v>
      </c>
      <c r="F5427" t="s">
        <v>1852</v>
      </c>
      <c r="G5427" t="s">
        <v>23</v>
      </c>
      <c r="H5427" s="10">
        <v>2</v>
      </c>
      <c r="I5427" t="s">
        <v>120</v>
      </c>
      <c r="K5427" t="s">
        <v>1085</v>
      </c>
    </row>
    <row r="5428" spans="1:11" x14ac:dyDescent="0.2">
      <c r="A5428" t="s">
        <v>98</v>
      </c>
      <c r="B5428" t="s">
        <v>1021</v>
      </c>
      <c r="C5428" t="s">
        <v>18</v>
      </c>
      <c r="D5428" t="s">
        <v>18</v>
      </c>
      <c r="F5428" t="s">
        <v>1848</v>
      </c>
      <c r="H5428" s="10">
        <v>0.5</v>
      </c>
    </row>
    <row r="5429" spans="1:11" x14ac:dyDescent="0.2">
      <c r="A5429" t="s">
        <v>98</v>
      </c>
      <c r="B5429" t="s">
        <v>1021</v>
      </c>
      <c r="C5429" t="s">
        <v>46</v>
      </c>
      <c r="D5429" t="s">
        <v>46</v>
      </c>
      <c r="F5429" t="s">
        <v>1848</v>
      </c>
      <c r="H5429" s="10">
        <v>1</v>
      </c>
      <c r="K5429" t="s">
        <v>1086</v>
      </c>
    </row>
    <row r="5430" spans="1:11" x14ac:dyDescent="0.2">
      <c r="A5430" t="s">
        <v>98</v>
      </c>
      <c r="B5430" t="s">
        <v>1021</v>
      </c>
      <c r="C5430" t="s">
        <v>215</v>
      </c>
      <c r="D5430" t="s">
        <v>215</v>
      </c>
      <c r="E5430" t="s">
        <v>216</v>
      </c>
      <c r="F5430" t="s">
        <v>1850</v>
      </c>
      <c r="G5430" t="s">
        <v>32</v>
      </c>
      <c r="H5430" s="10">
        <v>3</v>
      </c>
      <c r="I5430" t="s">
        <v>217</v>
      </c>
      <c r="K5430" t="s">
        <v>1087</v>
      </c>
    </row>
    <row r="5431" spans="1:11" x14ac:dyDescent="0.2">
      <c r="A5431" t="s">
        <v>98</v>
      </c>
      <c r="B5431" t="s">
        <v>1021</v>
      </c>
      <c r="C5431" t="s">
        <v>118</v>
      </c>
      <c r="D5431" t="s">
        <v>118</v>
      </c>
      <c r="E5431" t="s">
        <v>119</v>
      </c>
      <c r="F5431" t="s">
        <v>1852</v>
      </c>
      <c r="G5431" t="s">
        <v>23</v>
      </c>
      <c r="H5431" s="10">
        <v>1.5</v>
      </c>
      <c r="I5431" t="s">
        <v>120</v>
      </c>
    </row>
    <row r="5432" spans="1:11" x14ac:dyDescent="0.2">
      <c r="A5432" t="s">
        <v>98</v>
      </c>
      <c r="B5432" t="s">
        <v>1021</v>
      </c>
      <c r="C5432" t="s">
        <v>118</v>
      </c>
      <c r="D5432" t="s">
        <v>118</v>
      </c>
      <c r="E5432" t="s">
        <v>119</v>
      </c>
      <c r="F5432" t="s">
        <v>1852</v>
      </c>
      <c r="G5432" t="s">
        <v>23</v>
      </c>
      <c r="H5432" s="10">
        <v>3</v>
      </c>
      <c r="I5432" t="s">
        <v>120</v>
      </c>
      <c r="K5432" t="s">
        <v>1088</v>
      </c>
    </row>
    <row r="5433" spans="1:11" x14ac:dyDescent="0.2">
      <c r="A5433" t="s">
        <v>98</v>
      </c>
      <c r="B5433" t="s">
        <v>1021</v>
      </c>
      <c r="C5433" t="s">
        <v>18</v>
      </c>
      <c r="D5433" t="s">
        <v>18</v>
      </c>
      <c r="F5433" t="s">
        <v>1848</v>
      </c>
      <c r="H5433" s="10">
        <v>1.5</v>
      </c>
    </row>
    <row r="5434" spans="1:11" x14ac:dyDescent="0.2">
      <c r="A5434" t="s">
        <v>98</v>
      </c>
      <c r="B5434" t="s">
        <v>1021</v>
      </c>
      <c r="C5434" t="s">
        <v>215</v>
      </c>
      <c r="D5434" t="s">
        <v>215</v>
      </c>
      <c r="E5434" t="s">
        <v>216</v>
      </c>
      <c r="F5434" t="s">
        <v>1850</v>
      </c>
      <c r="G5434" t="s">
        <v>32</v>
      </c>
      <c r="H5434" s="10">
        <v>2.5</v>
      </c>
      <c r="I5434" t="s">
        <v>217</v>
      </c>
      <c r="K5434" t="s">
        <v>1089</v>
      </c>
    </row>
    <row r="5435" spans="1:11" x14ac:dyDescent="0.2">
      <c r="A5435" t="s">
        <v>98</v>
      </c>
      <c r="B5435" t="s">
        <v>1021</v>
      </c>
      <c r="C5435" t="s">
        <v>215</v>
      </c>
      <c r="D5435" t="s">
        <v>215</v>
      </c>
      <c r="E5435" t="s">
        <v>216</v>
      </c>
      <c r="F5435" t="s">
        <v>1850</v>
      </c>
      <c r="G5435" t="s">
        <v>32</v>
      </c>
      <c r="H5435" s="10">
        <v>1</v>
      </c>
      <c r="I5435" t="s">
        <v>217</v>
      </c>
    </row>
    <row r="5436" spans="1:11" x14ac:dyDescent="0.2">
      <c r="A5436" t="s">
        <v>98</v>
      </c>
      <c r="B5436" t="s">
        <v>1021</v>
      </c>
      <c r="C5436" t="s">
        <v>19</v>
      </c>
      <c r="D5436" t="s">
        <v>19</v>
      </c>
      <c r="F5436" t="s">
        <v>1848</v>
      </c>
      <c r="H5436" s="10">
        <v>1</v>
      </c>
      <c r="K5436" t="s">
        <v>1090</v>
      </c>
    </row>
    <row r="5437" spans="1:11" x14ac:dyDescent="0.2">
      <c r="A5437" t="s">
        <v>98</v>
      </c>
      <c r="B5437" t="s">
        <v>1021</v>
      </c>
      <c r="C5437" t="s">
        <v>118</v>
      </c>
      <c r="D5437" t="s">
        <v>118</v>
      </c>
      <c r="E5437" t="s">
        <v>119</v>
      </c>
      <c r="F5437" t="s">
        <v>1852</v>
      </c>
      <c r="G5437" t="s">
        <v>23</v>
      </c>
      <c r="H5437" s="10">
        <v>2</v>
      </c>
      <c r="I5437" t="s">
        <v>120</v>
      </c>
      <c r="K5437" t="s">
        <v>1091</v>
      </c>
    </row>
    <row r="5438" spans="1:11" x14ac:dyDescent="0.2">
      <c r="A5438" t="s">
        <v>98</v>
      </c>
      <c r="B5438" t="s">
        <v>1021</v>
      </c>
      <c r="C5438" t="s">
        <v>18</v>
      </c>
      <c r="D5438" t="s">
        <v>18</v>
      </c>
      <c r="F5438" t="s">
        <v>1848</v>
      </c>
      <c r="H5438" s="10">
        <v>1.5</v>
      </c>
    </row>
    <row r="5439" spans="1:11" x14ac:dyDescent="0.2">
      <c r="A5439" t="s">
        <v>98</v>
      </c>
      <c r="B5439" t="s">
        <v>1021</v>
      </c>
      <c r="C5439" t="s">
        <v>208</v>
      </c>
      <c r="D5439" t="s">
        <v>208</v>
      </c>
      <c r="E5439" t="s">
        <v>27</v>
      </c>
      <c r="F5439" t="s">
        <v>27</v>
      </c>
      <c r="G5439" t="s">
        <v>23</v>
      </c>
      <c r="H5439" s="10">
        <v>2.5</v>
      </c>
      <c r="I5439" t="s">
        <v>24</v>
      </c>
      <c r="K5439" t="s">
        <v>1092</v>
      </c>
    </row>
    <row r="5440" spans="1:11" x14ac:dyDescent="0.2">
      <c r="A5440" t="s">
        <v>98</v>
      </c>
      <c r="B5440" t="s">
        <v>1021</v>
      </c>
      <c r="C5440" t="s">
        <v>215</v>
      </c>
      <c r="D5440" t="s">
        <v>215</v>
      </c>
      <c r="E5440" t="s">
        <v>216</v>
      </c>
      <c r="F5440" t="s">
        <v>1850</v>
      </c>
      <c r="G5440" t="s">
        <v>32</v>
      </c>
      <c r="H5440" s="10">
        <v>1</v>
      </c>
      <c r="I5440" t="s">
        <v>217</v>
      </c>
    </row>
    <row r="5441" spans="1:11" x14ac:dyDescent="0.2">
      <c r="A5441" t="s">
        <v>98</v>
      </c>
      <c r="B5441" t="s">
        <v>1021</v>
      </c>
      <c r="C5441" t="s">
        <v>215</v>
      </c>
      <c r="D5441" t="s">
        <v>215</v>
      </c>
      <c r="E5441" t="s">
        <v>216</v>
      </c>
      <c r="F5441" t="s">
        <v>1850</v>
      </c>
      <c r="G5441" t="s">
        <v>32</v>
      </c>
      <c r="H5441" s="10">
        <v>6</v>
      </c>
      <c r="I5441" t="s">
        <v>217</v>
      </c>
      <c r="K5441" t="s">
        <v>1074</v>
      </c>
    </row>
    <row r="5442" spans="1:11" x14ac:dyDescent="0.2">
      <c r="A5442" t="s">
        <v>98</v>
      </c>
      <c r="B5442" t="s">
        <v>1021</v>
      </c>
      <c r="C5442" t="s">
        <v>215</v>
      </c>
      <c r="D5442" t="s">
        <v>215</v>
      </c>
      <c r="E5442" t="s">
        <v>216</v>
      </c>
      <c r="F5442" t="s">
        <v>1850</v>
      </c>
      <c r="G5442" t="s">
        <v>32</v>
      </c>
      <c r="H5442" s="10">
        <v>2</v>
      </c>
      <c r="I5442" t="s">
        <v>217</v>
      </c>
      <c r="K5442" t="s">
        <v>1093</v>
      </c>
    </row>
    <row r="5443" spans="1:11" x14ac:dyDescent="0.2">
      <c r="A5443" t="s">
        <v>99</v>
      </c>
      <c r="B5443" t="s">
        <v>1021</v>
      </c>
      <c r="C5443" t="s">
        <v>18</v>
      </c>
      <c r="D5443" t="s">
        <v>18</v>
      </c>
      <c r="F5443" t="s">
        <v>1848</v>
      </c>
      <c r="H5443" s="10">
        <v>3</v>
      </c>
    </row>
    <row r="5444" spans="1:11" x14ac:dyDescent="0.2">
      <c r="A5444" t="s">
        <v>99</v>
      </c>
      <c r="B5444" t="s">
        <v>1021</v>
      </c>
      <c r="C5444" t="s">
        <v>19</v>
      </c>
      <c r="D5444" t="s">
        <v>19</v>
      </c>
      <c r="F5444" t="s">
        <v>1848</v>
      </c>
      <c r="H5444" s="10">
        <v>1</v>
      </c>
    </row>
    <row r="5445" spans="1:11" x14ac:dyDescent="0.2">
      <c r="A5445" t="s">
        <v>99</v>
      </c>
      <c r="B5445" t="s">
        <v>1021</v>
      </c>
      <c r="C5445" t="s">
        <v>215</v>
      </c>
      <c r="D5445" t="s">
        <v>215</v>
      </c>
      <c r="E5445" t="s">
        <v>216</v>
      </c>
      <c r="F5445" t="s">
        <v>1850</v>
      </c>
      <c r="G5445" t="s">
        <v>32</v>
      </c>
      <c r="H5445" s="10">
        <v>22</v>
      </c>
      <c r="I5445" t="s">
        <v>217</v>
      </c>
    </row>
    <row r="5446" spans="1:11" x14ac:dyDescent="0.2">
      <c r="A5446" t="s">
        <v>99</v>
      </c>
      <c r="B5446" t="s">
        <v>1021</v>
      </c>
      <c r="C5446" t="s">
        <v>18</v>
      </c>
      <c r="D5446" t="s">
        <v>18</v>
      </c>
      <c r="F5446" t="s">
        <v>1848</v>
      </c>
      <c r="H5446" s="10">
        <v>1</v>
      </c>
    </row>
    <row r="5447" spans="1:11" x14ac:dyDescent="0.2">
      <c r="A5447" t="s">
        <v>99</v>
      </c>
      <c r="B5447" t="s">
        <v>1021</v>
      </c>
      <c r="C5447" t="s">
        <v>118</v>
      </c>
      <c r="D5447" t="s">
        <v>118</v>
      </c>
      <c r="E5447" t="s">
        <v>119</v>
      </c>
      <c r="F5447" t="s">
        <v>1852</v>
      </c>
      <c r="G5447" t="s">
        <v>23</v>
      </c>
      <c r="H5447" s="10">
        <v>10</v>
      </c>
      <c r="I5447" t="s">
        <v>120</v>
      </c>
    </row>
    <row r="5448" spans="1:11" x14ac:dyDescent="0.2">
      <c r="A5448" t="s">
        <v>99</v>
      </c>
      <c r="B5448" t="s">
        <v>1021</v>
      </c>
      <c r="C5448" t="s">
        <v>46</v>
      </c>
      <c r="D5448" t="s">
        <v>46</v>
      </c>
      <c r="F5448" t="s">
        <v>1848</v>
      </c>
      <c r="H5448" s="10">
        <v>2</v>
      </c>
    </row>
    <row r="5449" spans="1:11" x14ac:dyDescent="0.2">
      <c r="A5449" t="s">
        <v>100</v>
      </c>
      <c r="B5449" t="s">
        <v>1021</v>
      </c>
      <c r="C5449" t="s">
        <v>215</v>
      </c>
      <c r="D5449" t="s">
        <v>215</v>
      </c>
      <c r="E5449" t="s">
        <v>216</v>
      </c>
      <c r="F5449" t="s">
        <v>1850</v>
      </c>
      <c r="G5449" t="s">
        <v>32</v>
      </c>
      <c r="H5449" s="10">
        <v>19</v>
      </c>
      <c r="I5449" t="s">
        <v>217</v>
      </c>
    </row>
    <row r="5450" spans="1:11" x14ac:dyDescent="0.2">
      <c r="A5450" t="s">
        <v>100</v>
      </c>
      <c r="B5450" t="s">
        <v>1021</v>
      </c>
      <c r="C5450" t="s">
        <v>118</v>
      </c>
      <c r="D5450" t="s">
        <v>118</v>
      </c>
      <c r="E5450" t="s">
        <v>119</v>
      </c>
      <c r="F5450" t="s">
        <v>1852</v>
      </c>
      <c r="G5450" t="s">
        <v>23</v>
      </c>
      <c r="H5450" s="10">
        <v>10</v>
      </c>
      <c r="I5450" t="s">
        <v>120</v>
      </c>
    </row>
    <row r="5451" spans="1:11" x14ac:dyDescent="0.2">
      <c r="A5451" t="s">
        <v>100</v>
      </c>
      <c r="B5451" t="s">
        <v>1021</v>
      </c>
      <c r="C5451" t="s">
        <v>46</v>
      </c>
      <c r="D5451" t="s">
        <v>46</v>
      </c>
      <c r="F5451" t="s">
        <v>1848</v>
      </c>
      <c r="H5451" s="10">
        <v>9</v>
      </c>
    </row>
    <row r="5452" spans="1:11" x14ac:dyDescent="0.2">
      <c r="A5452" t="s">
        <v>100</v>
      </c>
      <c r="B5452" t="s">
        <v>1021</v>
      </c>
      <c r="C5452" t="s">
        <v>18</v>
      </c>
      <c r="D5452" t="s">
        <v>18</v>
      </c>
      <c r="F5452" t="s">
        <v>1848</v>
      </c>
      <c r="H5452" s="10">
        <v>1</v>
      </c>
    </row>
    <row r="5453" spans="1:11" x14ac:dyDescent="0.2">
      <c r="A5453" t="s">
        <v>101</v>
      </c>
      <c r="B5453" t="s">
        <v>1021</v>
      </c>
      <c r="C5453" t="s">
        <v>215</v>
      </c>
      <c r="D5453" t="s">
        <v>215</v>
      </c>
      <c r="E5453" t="s">
        <v>216</v>
      </c>
      <c r="F5453" t="s">
        <v>1850</v>
      </c>
      <c r="G5453" t="s">
        <v>32</v>
      </c>
      <c r="H5453" s="10">
        <v>17</v>
      </c>
      <c r="I5453" t="s">
        <v>217</v>
      </c>
    </row>
    <row r="5454" spans="1:11" x14ac:dyDescent="0.2">
      <c r="A5454" t="s">
        <v>101</v>
      </c>
      <c r="B5454" t="s">
        <v>1021</v>
      </c>
      <c r="C5454" t="s">
        <v>118</v>
      </c>
      <c r="D5454" t="s">
        <v>118</v>
      </c>
      <c r="E5454" t="s">
        <v>119</v>
      </c>
      <c r="F5454" t="s">
        <v>1852</v>
      </c>
      <c r="G5454" t="s">
        <v>23</v>
      </c>
      <c r="H5454" s="10">
        <v>8</v>
      </c>
      <c r="I5454" t="s">
        <v>120</v>
      </c>
    </row>
    <row r="5455" spans="1:11" x14ac:dyDescent="0.2">
      <c r="A5455" t="s">
        <v>101</v>
      </c>
      <c r="B5455" t="s">
        <v>1021</v>
      </c>
      <c r="C5455" t="s">
        <v>117</v>
      </c>
      <c r="D5455" t="s">
        <v>117</v>
      </c>
      <c r="E5455" t="s">
        <v>27</v>
      </c>
      <c r="F5455" t="s">
        <v>27</v>
      </c>
      <c r="G5455" t="s">
        <v>23</v>
      </c>
      <c r="H5455" s="10">
        <v>3</v>
      </c>
      <c r="I5455" t="s">
        <v>24</v>
      </c>
    </row>
    <row r="5456" spans="1:11" x14ac:dyDescent="0.2">
      <c r="A5456" t="s">
        <v>101</v>
      </c>
      <c r="B5456" t="s">
        <v>1021</v>
      </c>
      <c r="C5456" t="s">
        <v>18</v>
      </c>
      <c r="D5456" t="s">
        <v>18</v>
      </c>
      <c r="F5456" t="s">
        <v>1848</v>
      </c>
      <c r="H5456" s="10">
        <v>2</v>
      </c>
    </row>
    <row r="5457" spans="1:11" x14ac:dyDescent="0.2">
      <c r="A5457" t="s">
        <v>101</v>
      </c>
      <c r="B5457" t="s">
        <v>1021</v>
      </c>
      <c r="C5457" t="s">
        <v>46</v>
      </c>
      <c r="D5457" t="s">
        <v>46</v>
      </c>
      <c r="F5457" t="s">
        <v>1848</v>
      </c>
      <c r="H5457" s="10">
        <v>1</v>
      </c>
    </row>
    <row r="5458" spans="1:11" x14ac:dyDescent="0.2">
      <c r="A5458" t="s">
        <v>109</v>
      </c>
      <c r="B5458" t="s">
        <v>1021</v>
      </c>
      <c r="C5458" t="s">
        <v>17</v>
      </c>
      <c r="D5458" t="s">
        <v>17</v>
      </c>
      <c r="F5458" t="s">
        <v>1847</v>
      </c>
      <c r="H5458" s="10">
        <v>31</v>
      </c>
      <c r="K5458" t="s">
        <v>994</v>
      </c>
    </row>
    <row r="5459" spans="1:11" x14ac:dyDescent="0.2">
      <c r="A5459" t="s">
        <v>108</v>
      </c>
      <c r="B5459" t="s">
        <v>1021</v>
      </c>
      <c r="C5459" t="s">
        <v>17</v>
      </c>
      <c r="D5459" t="s">
        <v>17</v>
      </c>
      <c r="F5459" t="s">
        <v>1847</v>
      </c>
      <c r="H5459" s="10">
        <v>8</v>
      </c>
      <c r="K5459" t="s">
        <v>994</v>
      </c>
    </row>
    <row r="5460" spans="1:11" x14ac:dyDescent="0.2">
      <c r="A5460" t="s">
        <v>108</v>
      </c>
      <c r="B5460" t="s">
        <v>1021</v>
      </c>
      <c r="C5460" t="s">
        <v>118</v>
      </c>
      <c r="D5460" t="s">
        <v>118</v>
      </c>
      <c r="E5460" t="s">
        <v>119</v>
      </c>
      <c r="F5460" t="s">
        <v>1852</v>
      </c>
      <c r="G5460" t="s">
        <v>23</v>
      </c>
      <c r="H5460" s="10">
        <v>11</v>
      </c>
      <c r="I5460" t="s">
        <v>120</v>
      </c>
    </row>
    <row r="5461" spans="1:11" x14ac:dyDescent="0.2">
      <c r="A5461" t="s">
        <v>108</v>
      </c>
      <c r="B5461" t="s">
        <v>1021</v>
      </c>
      <c r="C5461" t="s">
        <v>19</v>
      </c>
      <c r="D5461" t="s">
        <v>19</v>
      </c>
      <c r="F5461" t="s">
        <v>1848</v>
      </c>
      <c r="H5461" s="10">
        <v>1.5</v>
      </c>
    </row>
    <row r="5462" spans="1:11" x14ac:dyDescent="0.2">
      <c r="A5462" t="s">
        <v>108</v>
      </c>
      <c r="B5462" t="s">
        <v>1021</v>
      </c>
      <c r="C5462" t="s">
        <v>208</v>
      </c>
      <c r="D5462" t="s">
        <v>208</v>
      </c>
      <c r="E5462" t="s">
        <v>27</v>
      </c>
      <c r="F5462" t="s">
        <v>27</v>
      </c>
      <c r="G5462" t="s">
        <v>23</v>
      </c>
      <c r="H5462" s="10">
        <v>1.5</v>
      </c>
      <c r="I5462" t="s">
        <v>24</v>
      </c>
    </row>
    <row r="5463" spans="1:11" x14ac:dyDescent="0.2">
      <c r="A5463" t="s">
        <v>108</v>
      </c>
      <c r="B5463" t="s">
        <v>1021</v>
      </c>
      <c r="C5463" t="s">
        <v>18</v>
      </c>
      <c r="D5463" t="s">
        <v>18</v>
      </c>
      <c r="F5463" t="s">
        <v>1848</v>
      </c>
      <c r="H5463" s="10">
        <v>3</v>
      </c>
    </row>
    <row r="5464" spans="1:11" x14ac:dyDescent="0.2">
      <c r="A5464" t="s">
        <v>108</v>
      </c>
      <c r="B5464" t="s">
        <v>1021</v>
      </c>
      <c r="C5464" t="s">
        <v>215</v>
      </c>
      <c r="D5464" t="s">
        <v>215</v>
      </c>
      <c r="E5464" t="s">
        <v>216</v>
      </c>
      <c r="F5464" t="s">
        <v>1850</v>
      </c>
      <c r="G5464" t="s">
        <v>32</v>
      </c>
      <c r="H5464" s="10">
        <v>14</v>
      </c>
      <c r="I5464" t="s">
        <v>217</v>
      </c>
    </row>
    <row r="5465" spans="1:11" x14ac:dyDescent="0.2">
      <c r="A5465" t="s">
        <v>102</v>
      </c>
      <c r="B5465" t="s">
        <v>1021</v>
      </c>
      <c r="C5465" t="s">
        <v>46</v>
      </c>
      <c r="D5465" t="s">
        <v>46</v>
      </c>
      <c r="F5465" t="s">
        <v>1848</v>
      </c>
      <c r="H5465" s="10">
        <v>6</v>
      </c>
    </row>
    <row r="5466" spans="1:11" x14ac:dyDescent="0.2">
      <c r="A5466" t="s">
        <v>102</v>
      </c>
      <c r="B5466" t="s">
        <v>1021</v>
      </c>
      <c r="C5466" t="s">
        <v>19</v>
      </c>
      <c r="D5466" t="s">
        <v>19</v>
      </c>
      <c r="F5466" t="s">
        <v>1848</v>
      </c>
      <c r="H5466" s="10">
        <v>3.5</v>
      </c>
    </row>
    <row r="5467" spans="1:11" x14ac:dyDescent="0.2">
      <c r="A5467" t="s">
        <v>102</v>
      </c>
      <c r="B5467" t="s">
        <v>1021</v>
      </c>
      <c r="C5467" t="s">
        <v>118</v>
      </c>
      <c r="D5467" t="s">
        <v>118</v>
      </c>
      <c r="E5467" t="s">
        <v>119</v>
      </c>
      <c r="F5467" t="s">
        <v>1852</v>
      </c>
      <c r="G5467" t="s">
        <v>23</v>
      </c>
      <c r="H5467" s="10">
        <v>8.5</v>
      </c>
      <c r="I5467" t="s">
        <v>120</v>
      </c>
    </row>
    <row r="5468" spans="1:11" x14ac:dyDescent="0.2">
      <c r="A5468" t="s">
        <v>102</v>
      </c>
      <c r="B5468" t="s">
        <v>1021</v>
      </c>
      <c r="C5468" t="s">
        <v>215</v>
      </c>
      <c r="D5468" t="s">
        <v>215</v>
      </c>
      <c r="E5468" t="s">
        <v>216</v>
      </c>
      <c r="F5468" t="s">
        <v>1850</v>
      </c>
      <c r="G5468" t="s">
        <v>32</v>
      </c>
      <c r="H5468" s="10">
        <v>15</v>
      </c>
      <c r="I5468" t="s">
        <v>217</v>
      </c>
    </row>
    <row r="5469" spans="1:11" x14ac:dyDescent="0.2">
      <c r="A5469" t="s">
        <v>102</v>
      </c>
      <c r="B5469" t="s">
        <v>1021</v>
      </c>
      <c r="C5469" t="s">
        <v>117</v>
      </c>
      <c r="D5469" t="s">
        <v>117</v>
      </c>
      <c r="E5469" t="s">
        <v>27</v>
      </c>
      <c r="F5469" t="s">
        <v>27</v>
      </c>
      <c r="G5469" t="s">
        <v>23</v>
      </c>
      <c r="H5469" s="10">
        <v>3</v>
      </c>
      <c r="I5469" t="s">
        <v>24</v>
      </c>
    </row>
    <row r="5470" spans="1:11" x14ac:dyDescent="0.2">
      <c r="A5470" t="s">
        <v>102</v>
      </c>
      <c r="B5470" t="s">
        <v>1021</v>
      </c>
      <c r="C5470" t="s">
        <v>18</v>
      </c>
      <c r="D5470" t="s">
        <v>18</v>
      </c>
      <c r="F5470" t="s">
        <v>1848</v>
      </c>
      <c r="H5470" s="10">
        <v>1.5</v>
      </c>
    </row>
    <row r="5471" spans="1:11" x14ac:dyDescent="0.2">
      <c r="A5471" t="s">
        <v>102</v>
      </c>
      <c r="B5471" t="s">
        <v>1021</v>
      </c>
      <c r="C5471" t="s">
        <v>18</v>
      </c>
      <c r="D5471" t="s">
        <v>18</v>
      </c>
      <c r="F5471" t="s">
        <v>1848</v>
      </c>
      <c r="H5471" s="10">
        <v>1</v>
      </c>
    </row>
    <row r="5472" spans="1:11" x14ac:dyDescent="0.2">
      <c r="A5472" t="s">
        <v>103</v>
      </c>
      <c r="B5472" t="s">
        <v>1021</v>
      </c>
      <c r="C5472" t="s">
        <v>46</v>
      </c>
      <c r="D5472" t="s">
        <v>46</v>
      </c>
      <c r="F5472" t="s">
        <v>1848</v>
      </c>
      <c r="H5472" s="10">
        <v>9</v>
      </c>
    </row>
    <row r="5473" spans="1:9" x14ac:dyDescent="0.2">
      <c r="A5473" t="s">
        <v>103</v>
      </c>
      <c r="B5473" t="s">
        <v>1021</v>
      </c>
      <c r="C5473" t="s">
        <v>215</v>
      </c>
      <c r="D5473" t="s">
        <v>215</v>
      </c>
      <c r="E5473" t="s">
        <v>216</v>
      </c>
      <c r="F5473" t="s">
        <v>1850</v>
      </c>
      <c r="G5473" t="s">
        <v>32</v>
      </c>
      <c r="H5473" s="10">
        <v>9</v>
      </c>
      <c r="I5473" t="s">
        <v>217</v>
      </c>
    </row>
    <row r="5474" spans="1:9" x14ac:dyDescent="0.2">
      <c r="A5474" t="s">
        <v>103</v>
      </c>
      <c r="B5474" t="s">
        <v>1021</v>
      </c>
      <c r="C5474" t="s">
        <v>118</v>
      </c>
      <c r="D5474" t="s">
        <v>118</v>
      </c>
      <c r="E5474" t="s">
        <v>119</v>
      </c>
      <c r="F5474" t="s">
        <v>1852</v>
      </c>
      <c r="G5474" t="s">
        <v>23</v>
      </c>
      <c r="H5474" s="10">
        <v>10</v>
      </c>
      <c r="I5474" t="s">
        <v>120</v>
      </c>
    </row>
    <row r="5475" spans="1:9" x14ac:dyDescent="0.2">
      <c r="A5475" t="s">
        <v>103</v>
      </c>
      <c r="B5475" t="s">
        <v>1021</v>
      </c>
      <c r="C5475" t="s">
        <v>18</v>
      </c>
      <c r="D5475" t="s">
        <v>18</v>
      </c>
      <c r="F5475" t="s">
        <v>1848</v>
      </c>
      <c r="H5475" s="10">
        <v>2</v>
      </c>
    </row>
    <row r="5476" spans="1:9" x14ac:dyDescent="0.2">
      <c r="A5476" t="s">
        <v>103</v>
      </c>
      <c r="B5476" t="s">
        <v>1021</v>
      </c>
      <c r="C5476" t="s">
        <v>117</v>
      </c>
      <c r="D5476" t="s">
        <v>117</v>
      </c>
      <c r="E5476" t="s">
        <v>27</v>
      </c>
      <c r="F5476" t="s">
        <v>27</v>
      </c>
      <c r="G5476" t="s">
        <v>23</v>
      </c>
      <c r="H5476" s="10">
        <v>1</v>
      </c>
      <c r="I5476" t="s">
        <v>24</v>
      </c>
    </row>
    <row r="5477" spans="1:9" x14ac:dyDescent="0.2">
      <c r="A5477" t="s">
        <v>103</v>
      </c>
      <c r="B5477" t="s">
        <v>1021</v>
      </c>
      <c r="C5477" t="s">
        <v>215</v>
      </c>
      <c r="D5477" t="s">
        <v>215</v>
      </c>
      <c r="E5477" t="s">
        <v>216</v>
      </c>
      <c r="F5477" t="s">
        <v>1850</v>
      </c>
      <c r="G5477" t="s">
        <v>32</v>
      </c>
      <c r="H5477" s="10">
        <v>8</v>
      </c>
      <c r="I5477" t="s">
        <v>217</v>
      </c>
    </row>
    <row r="5478" spans="1:9" x14ac:dyDescent="0.2">
      <c r="A5478" t="s">
        <v>104</v>
      </c>
      <c r="B5478" t="s">
        <v>1021</v>
      </c>
      <c r="C5478" t="s">
        <v>17</v>
      </c>
      <c r="D5478" t="s">
        <v>17</v>
      </c>
      <c r="F5478" t="s">
        <v>1847</v>
      </c>
      <c r="H5478" s="10">
        <v>12</v>
      </c>
    </row>
    <row r="5479" spans="1:9" x14ac:dyDescent="0.2">
      <c r="A5479" t="s">
        <v>104</v>
      </c>
      <c r="B5479" t="s">
        <v>1021</v>
      </c>
      <c r="C5479" t="s">
        <v>19</v>
      </c>
      <c r="D5479" t="s">
        <v>19</v>
      </c>
      <c r="F5479" t="s">
        <v>1848</v>
      </c>
      <c r="H5479" s="10">
        <v>3.5</v>
      </c>
    </row>
    <row r="5480" spans="1:9" x14ac:dyDescent="0.2">
      <c r="A5480" t="s">
        <v>104</v>
      </c>
      <c r="B5480" t="s">
        <v>1021</v>
      </c>
      <c r="C5480" t="s">
        <v>46</v>
      </c>
      <c r="D5480" t="s">
        <v>46</v>
      </c>
      <c r="F5480" t="s">
        <v>1848</v>
      </c>
      <c r="H5480" s="10">
        <v>2</v>
      </c>
    </row>
    <row r="5481" spans="1:9" x14ac:dyDescent="0.2">
      <c r="A5481" t="s">
        <v>104</v>
      </c>
      <c r="B5481" t="s">
        <v>1021</v>
      </c>
      <c r="C5481" t="s">
        <v>208</v>
      </c>
      <c r="D5481" t="s">
        <v>208</v>
      </c>
      <c r="E5481" t="s">
        <v>27</v>
      </c>
      <c r="F5481" t="s">
        <v>27</v>
      </c>
      <c r="G5481" t="s">
        <v>23</v>
      </c>
      <c r="H5481" s="10">
        <v>3.5</v>
      </c>
      <c r="I5481" t="s">
        <v>24</v>
      </c>
    </row>
    <row r="5482" spans="1:9" x14ac:dyDescent="0.2">
      <c r="A5482" t="s">
        <v>104</v>
      </c>
      <c r="B5482" t="s">
        <v>1021</v>
      </c>
      <c r="C5482" t="s">
        <v>215</v>
      </c>
      <c r="D5482" t="s">
        <v>215</v>
      </c>
      <c r="E5482" t="s">
        <v>216</v>
      </c>
      <c r="F5482" t="s">
        <v>1850</v>
      </c>
      <c r="G5482" t="s">
        <v>32</v>
      </c>
      <c r="H5482" s="10">
        <v>13</v>
      </c>
      <c r="I5482" t="s">
        <v>217</v>
      </c>
    </row>
    <row r="5483" spans="1:9" x14ac:dyDescent="0.2">
      <c r="A5483" t="s">
        <v>104</v>
      </c>
      <c r="B5483" t="s">
        <v>1021</v>
      </c>
      <c r="C5483" t="s">
        <v>118</v>
      </c>
      <c r="D5483" t="s">
        <v>118</v>
      </c>
      <c r="E5483" t="s">
        <v>119</v>
      </c>
      <c r="F5483" t="s">
        <v>1852</v>
      </c>
      <c r="G5483" t="s">
        <v>23</v>
      </c>
      <c r="H5483" s="10">
        <v>6</v>
      </c>
      <c r="I5483" t="s">
        <v>120</v>
      </c>
    </row>
    <row r="5484" spans="1:9" x14ac:dyDescent="0.2">
      <c r="A5484" t="s">
        <v>105</v>
      </c>
      <c r="B5484" t="s">
        <v>1021</v>
      </c>
      <c r="C5484" t="s">
        <v>17</v>
      </c>
      <c r="D5484" t="s">
        <v>17</v>
      </c>
      <c r="F5484" t="s">
        <v>1847</v>
      </c>
      <c r="H5484" s="10">
        <v>8</v>
      </c>
    </row>
    <row r="5485" spans="1:9" x14ac:dyDescent="0.2">
      <c r="A5485" t="s">
        <v>105</v>
      </c>
      <c r="B5485" t="s">
        <v>1021</v>
      </c>
      <c r="C5485" t="s">
        <v>215</v>
      </c>
      <c r="D5485" t="s">
        <v>215</v>
      </c>
      <c r="E5485" t="s">
        <v>216</v>
      </c>
      <c r="F5485" t="s">
        <v>1850</v>
      </c>
      <c r="G5485" t="s">
        <v>32</v>
      </c>
      <c r="H5485" s="10">
        <v>17.5</v>
      </c>
      <c r="I5485" t="s">
        <v>217</v>
      </c>
    </row>
    <row r="5486" spans="1:9" x14ac:dyDescent="0.2">
      <c r="A5486" t="s">
        <v>105</v>
      </c>
      <c r="B5486" t="s">
        <v>1021</v>
      </c>
      <c r="C5486" t="s">
        <v>118</v>
      </c>
      <c r="D5486" t="s">
        <v>118</v>
      </c>
      <c r="E5486" t="s">
        <v>119</v>
      </c>
      <c r="F5486" t="s">
        <v>1852</v>
      </c>
      <c r="G5486" t="s">
        <v>23</v>
      </c>
      <c r="H5486" s="10">
        <v>8</v>
      </c>
      <c r="I5486" t="s">
        <v>120</v>
      </c>
    </row>
    <row r="5487" spans="1:9" x14ac:dyDescent="0.2">
      <c r="A5487" t="s">
        <v>105</v>
      </c>
      <c r="B5487" t="s">
        <v>1021</v>
      </c>
      <c r="C5487" t="s">
        <v>18</v>
      </c>
      <c r="D5487" t="s">
        <v>18</v>
      </c>
      <c r="F5487" t="s">
        <v>1848</v>
      </c>
      <c r="H5487" s="10">
        <v>4</v>
      </c>
    </row>
    <row r="5488" spans="1:9" x14ac:dyDescent="0.2">
      <c r="A5488" t="s">
        <v>105</v>
      </c>
      <c r="B5488" t="s">
        <v>1021</v>
      </c>
      <c r="C5488" t="s">
        <v>117</v>
      </c>
      <c r="D5488" t="s">
        <v>117</v>
      </c>
      <c r="E5488" t="s">
        <v>27</v>
      </c>
      <c r="F5488" t="s">
        <v>27</v>
      </c>
      <c r="G5488" t="s">
        <v>23</v>
      </c>
      <c r="H5488" s="10">
        <v>1</v>
      </c>
      <c r="I5488" t="s">
        <v>24</v>
      </c>
    </row>
    <row r="5489" spans="1:9" x14ac:dyDescent="0.2">
      <c r="A5489" t="s">
        <v>106</v>
      </c>
      <c r="B5489" t="s">
        <v>1021</v>
      </c>
      <c r="C5489" t="s">
        <v>116</v>
      </c>
      <c r="D5489" t="s">
        <v>116</v>
      </c>
      <c r="F5489" t="s">
        <v>1847</v>
      </c>
      <c r="H5489" s="10">
        <v>8</v>
      </c>
    </row>
    <row r="5490" spans="1:9" x14ac:dyDescent="0.2">
      <c r="A5490" t="s">
        <v>106</v>
      </c>
      <c r="B5490" t="s">
        <v>1021</v>
      </c>
      <c r="C5490" t="s">
        <v>46</v>
      </c>
      <c r="D5490" t="s">
        <v>46</v>
      </c>
      <c r="F5490" t="s">
        <v>1848</v>
      </c>
      <c r="H5490" s="10">
        <v>12</v>
      </c>
    </row>
    <row r="5491" spans="1:9" x14ac:dyDescent="0.2">
      <c r="A5491" t="s">
        <v>106</v>
      </c>
      <c r="B5491" t="s">
        <v>1021</v>
      </c>
      <c r="C5491" t="s">
        <v>118</v>
      </c>
      <c r="D5491" t="s">
        <v>118</v>
      </c>
      <c r="E5491" t="s">
        <v>119</v>
      </c>
      <c r="F5491" t="s">
        <v>1852</v>
      </c>
      <c r="G5491" t="s">
        <v>23</v>
      </c>
      <c r="H5491" s="10">
        <v>13</v>
      </c>
      <c r="I5491" t="s">
        <v>120</v>
      </c>
    </row>
    <row r="5492" spans="1:9" x14ac:dyDescent="0.2">
      <c r="A5492" t="s">
        <v>106</v>
      </c>
      <c r="B5492" t="s">
        <v>1021</v>
      </c>
      <c r="C5492" t="s">
        <v>215</v>
      </c>
      <c r="D5492" t="s">
        <v>215</v>
      </c>
      <c r="E5492" t="s">
        <v>216</v>
      </c>
      <c r="F5492" t="s">
        <v>1850</v>
      </c>
      <c r="G5492" t="s">
        <v>32</v>
      </c>
      <c r="H5492" s="10">
        <v>5</v>
      </c>
      <c r="I5492" t="s">
        <v>217</v>
      </c>
    </row>
    <row r="5493" spans="1:9" x14ac:dyDescent="0.2">
      <c r="A5493" t="s">
        <v>106</v>
      </c>
      <c r="B5493" t="s">
        <v>1021</v>
      </c>
      <c r="C5493" t="s">
        <v>18</v>
      </c>
      <c r="D5493" t="s">
        <v>18</v>
      </c>
      <c r="F5493" t="s">
        <v>1848</v>
      </c>
      <c r="H5493" s="10">
        <v>2</v>
      </c>
    </row>
    <row r="5494" spans="1:9" x14ac:dyDescent="0.2">
      <c r="A5494" t="s">
        <v>107</v>
      </c>
      <c r="B5494" t="s">
        <v>1021</v>
      </c>
      <c r="C5494" t="s">
        <v>17</v>
      </c>
      <c r="D5494" t="s">
        <v>17</v>
      </c>
      <c r="F5494" t="s">
        <v>1847</v>
      </c>
      <c r="H5494" s="10">
        <v>4</v>
      </c>
    </row>
    <row r="5495" spans="1:9" x14ac:dyDescent="0.2">
      <c r="A5495" t="s">
        <v>107</v>
      </c>
      <c r="B5495" t="s">
        <v>1021</v>
      </c>
      <c r="C5495" t="s">
        <v>215</v>
      </c>
      <c r="D5495" t="s">
        <v>215</v>
      </c>
      <c r="E5495" t="s">
        <v>216</v>
      </c>
      <c r="F5495" t="s">
        <v>1850</v>
      </c>
      <c r="G5495" t="s">
        <v>32</v>
      </c>
      <c r="H5495" s="10">
        <v>18</v>
      </c>
      <c r="I5495" t="s">
        <v>217</v>
      </c>
    </row>
    <row r="5496" spans="1:9" x14ac:dyDescent="0.2">
      <c r="A5496" t="s">
        <v>107</v>
      </c>
      <c r="B5496" t="s">
        <v>1021</v>
      </c>
      <c r="C5496" t="s">
        <v>18</v>
      </c>
      <c r="D5496" t="s">
        <v>18</v>
      </c>
      <c r="F5496" t="s">
        <v>1848</v>
      </c>
      <c r="H5496" s="10">
        <v>6</v>
      </c>
    </row>
    <row r="5497" spans="1:9" x14ac:dyDescent="0.2">
      <c r="A5497" t="s">
        <v>107</v>
      </c>
      <c r="B5497" t="s">
        <v>1021</v>
      </c>
      <c r="C5497" t="s">
        <v>19</v>
      </c>
      <c r="D5497" t="s">
        <v>19</v>
      </c>
      <c r="F5497" t="s">
        <v>1848</v>
      </c>
      <c r="H5497" s="10">
        <v>3</v>
      </c>
    </row>
    <row r="5498" spans="1:9" x14ac:dyDescent="0.2">
      <c r="A5498" t="s">
        <v>107</v>
      </c>
      <c r="B5498" t="s">
        <v>1021</v>
      </c>
      <c r="C5498" t="s">
        <v>118</v>
      </c>
      <c r="D5498" t="s">
        <v>118</v>
      </c>
      <c r="E5498" t="s">
        <v>119</v>
      </c>
      <c r="F5498" t="s">
        <v>1852</v>
      </c>
      <c r="G5498" t="s">
        <v>23</v>
      </c>
      <c r="H5498" s="10">
        <v>8</v>
      </c>
      <c r="I5498" t="s">
        <v>120</v>
      </c>
    </row>
    <row r="5499" spans="1:9" x14ac:dyDescent="0.2">
      <c r="A5499" t="s">
        <v>97</v>
      </c>
      <c r="B5499" t="s">
        <v>1094</v>
      </c>
      <c r="C5499" t="s">
        <v>20</v>
      </c>
      <c r="D5499" t="s">
        <v>557</v>
      </c>
      <c r="F5499" t="s">
        <v>1848</v>
      </c>
      <c r="H5499" s="10">
        <v>3.5</v>
      </c>
    </row>
    <row r="5500" spans="1:9" x14ac:dyDescent="0.2">
      <c r="A5500" t="s">
        <v>97</v>
      </c>
      <c r="B5500" t="s">
        <v>1094</v>
      </c>
      <c r="C5500" t="s">
        <v>118</v>
      </c>
      <c r="D5500" t="s">
        <v>118</v>
      </c>
      <c r="E5500" t="s">
        <v>119</v>
      </c>
      <c r="F5500" t="s">
        <v>1852</v>
      </c>
      <c r="G5500" t="s">
        <v>23</v>
      </c>
      <c r="H5500" s="10">
        <v>16.5</v>
      </c>
      <c r="I5500" t="s">
        <v>120</v>
      </c>
    </row>
    <row r="5501" spans="1:9" x14ac:dyDescent="0.2">
      <c r="A5501" t="s">
        <v>97</v>
      </c>
      <c r="B5501" t="s">
        <v>1094</v>
      </c>
      <c r="C5501" t="s">
        <v>20</v>
      </c>
      <c r="D5501" t="s">
        <v>20</v>
      </c>
      <c r="F5501" t="s">
        <v>1848</v>
      </c>
      <c r="H5501" s="10">
        <v>7.5</v>
      </c>
    </row>
    <row r="5502" spans="1:9" x14ac:dyDescent="0.2">
      <c r="A5502" t="s">
        <v>97</v>
      </c>
      <c r="B5502" t="s">
        <v>1094</v>
      </c>
      <c r="C5502" t="s">
        <v>19</v>
      </c>
      <c r="D5502" t="s">
        <v>19</v>
      </c>
      <c r="F5502" t="s">
        <v>1848</v>
      </c>
      <c r="H5502" s="10">
        <v>2</v>
      </c>
    </row>
    <row r="5503" spans="1:9" x14ac:dyDescent="0.2">
      <c r="A5503" t="s">
        <v>97</v>
      </c>
      <c r="B5503" t="s">
        <v>1094</v>
      </c>
      <c r="C5503" t="s">
        <v>215</v>
      </c>
      <c r="D5503" t="s">
        <v>215</v>
      </c>
      <c r="E5503" t="s">
        <v>216</v>
      </c>
      <c r="F5503" t="s">
        <v>1850</v>
      </c>
      <c r="G5503" t="s">
        <v>32</v>
      </c>
      <c r="H5503" s="10">
        <v>1</v>
      </c>
      <c r="I5503" t="s">
        <v>217</v>
      </c>
    </row>
    <row r="5504" spans="1:9" x14ac:dyDescent="0.2">
      <c r="A5504" t="s">
        <v>97</v>
      </c>
      <c r="B5504" t="s">
        <v>1094</v>
      </c>
      <c r="C5504" t="s">
        <v>215</v>
      </c>
      <c r="D5504" t="s">
        <v>226</v>
      </c>
      <c r="E5504" t="s">
        <v>216</v>
      </c>
      <c r="F5504" t="s">
        <v>1850</v>
      </c>
      <c r="G5504" t="s">
        <v>32</v>
      </c>
      <c r="H5504" s="10">
        <v>2</v>
      </c>
      <c r="I5504" t="s">
        <v>217</v>
      </c>
    </row>
    <row r="5505" spans="1:9" x14ac:dyDescent="0.2">
      <c r="A5505" t="s">
        <v>97</v>
      </c>
      <c r="B5505" t="s">
        <v>1094</v>
      </c>
      <c r="C5505" t="s">
        <v>19</v>
      </c>
      <c r="D5505" t="s">
        <v>19</v>
      </c>
      <c r="F5505" t="s">
        <v>1848</v>
      </c>
      <c r="H5505" s="10">
        <v>1</v>
      </c>
    </row>
    <row r="5506" spans="1:9" x14ac:dyDescent="0.2">
      <c r="A5506" t="s">
        <v>97</v>
      </c>
      <c r="B5506" t="s">
        <v>1094</v>
      </c>
      <c r="C5506" t="s">
        <v>208</v>
      </c>
      <c r="D5506" t="s">
        <v>208</v>
      </c>
      <c r="E5506" t="s">
        <v>27</v>
      </c>
      <c r="F5506" t="s">
        <v>27</v>
      </c>
      <c r="G5506" t="s">
        <v>23</v>
      </c>
      <c r="H5506" s="10">
        <v>4.5</v>
      </c>
      <c r="I5506" t="s">
        <v>24</v>
      </c>
    </row>
    <row r="5507" spans="1:9" x14ac:dyDescent="0.2">
      <c r="A5507" t="s">
        <v>97</v>
      </c>
      <c r="B5507" t="s">
        <v>1094</v>
      </c>
      <c r="C5507" t="s">
        <v>46</v>
      </c>
      <c r="D5507" t="s">
        <v>46</v>
      </c>
      <c r="F5507" t="s">
        <v>1848</v>
      </c>
      <c r="H5507" s="10">
        <v>1.5</v>
      </c>
    </row>
    <row r="5508" spans="1:9" x14ac:dyDescent="0.2">
      <c r="A5508" t="s">
        <v>98</v>
      </c>
      <c r="B5508" t="s">
        <v>1094</v>
      </c>
      <c r="C5508" t="s">
        <v>19</v>
      </c>
      <c r="D5508" t="s">
        <v>19</v>
      </c>
      <c r="F5508" t="s">
        <v>1848</v>
      </c>
      <c r="H5508" s="10">
        <v>2.5</v>
      </c>
    </row>
    <row r="5509" spans="1:9" x14ac:dyDescent="0.2">
      <c r="A5509" t="s">
        <v>98</v>
      </c>
      <c r="B5509" t="s">
        <v>1094</v>
      </c>
      <c r="C5509" t="s">
        <v>118</v>
      </c>
      <c r="D5509" t="s">
        <v>118</v>
      </c>
      <c r="E5509" t="s">
        <v>119</v>
      </c>
      <c r="F5509" t="s">
        <v>1852</v>
      </c>
      <c r="G5509" t="s">
        <v>23</v>
      </c>
      <c r="H5509" s="10">
        <v>6.5</v>
      </c>
      <c r="I5509" t="s">
        <v>120</v>
      </c>
    </row>
    <row r="5510" spans="1:9" x14ac:dyDescent="0.2">
      <c r="A5510" t="s">
        <v>98</v>
      </c>
      <c r="B5510" t="s">
        <v>1094</v>
      </c>
      <c r="C5510" t="s">
        <v>20</v>
      </c>
      <c r="D5510" t="s">
        <v>20</v>
      </c>
      <c r="F5510" t="s">
        <v>1848</v>
      </c>
      <c r="H5510" s="10">
        <v>10.75</v>
      </c>
    </row>
    <row r="5511" spans="1:9" x14ac:dyDescent="0.2">
      <c r="A5511" t="s">
        <v>98</v>
      </c>
      <c r="B5511" t="s">
        <v>1094</v>
      </c>
      <c r="C5511" t="s">
        <v>215</v>
      </c>
      <c r="D5511" t="s">
        <v>226</v>
      </c>
      <c r="E5511" t="s">
        <v>216</v>
      </c>
      <c r="F5511" t="s">
        <v>1850</v>
      </c>
      <c r="G5511" t="s">
        <v>32</v>
      </c>
      <c r="H5511" s="10">
        <v>15.5</v>
      </c>
      <c r="I5511" t="s">
        <v>217</v>
      </c>
    </row>
    <row r="5512" spans="1:9" x14ac:dyDescent="0.2">
      <c r="A5512" t="s">
        <v>98</v>
      </c>
      <c r="B5512" t="s">
        <v>1094</v>
      </c>
      <c r="C5512" t="s">
        <v>18</v>
      </c>
      <c r="D5512" t="s">
        <v>18</v>
      </c>
      <c r="F5512" t="s">
        <v>1848</v>
      </c>
      <c r="H5512" s="10">
        <v>2</v>
      </c>
    </row>
    <row r="5513" spans="1:9" x14ac:dyDescent="0.2">
      <c r="A5513" t="s">
        <v>98</v>
      </c>
      <c r="B5513" t="s">
        <v>1094</v>
      </c>
      <c r="C5513" t="s">
        <v>19</v>
      </c>
      <c r="D5513" t="s">
        <v>19</v>
      </c>
      <c r="F5513" t="s">
        <v>1848</v>
      </c>
      <c r="H5513" s="10">
        <v>2</v>
      </c>
    </row>
    <row r="5514" spans="1:9" x14ac:dyDescent="0.2">
      <c r="A5514" t="s">
        <v>100</v>
      </c>
      <c r="B5514" t="s">
        <v>1094</v>
      </c>
      <c r="C5514" t="s">
        <v>20</v>
      </c>
      <c r="D5514" t="s">
        <v>20</v>
      </c>
      <c r="F5514" t="s">
        <v>1848</v>
      </c>
      <c r="H5514" s="10">
        <v>6.5</v>
      </c>
    </row>
    <row r="5515" spans="1:9" x14ac:dyDescent="0.2">
      <c r="A5515" t="s">
        <v>100</v>
      </c>
      <c r="B5515" t="s">
        <v>1094</v>
      </c>
      <c r="C5515" t="s">
        <v>118</v>
      </c>
      <c r="D5515" t="s">
        <v>118</v>
      </c>
      <c r="E5515" t="s">
        <v>119</v>
      </c>
      <c r="F5515" t="s">
        <v>1852</v>
      </c>
      <c r="G5515" t="s">
        <v>23</v>
      </c>
      <c r="H5515" s="10">
        <v>8.5</v>
      </c>
      <c r="I5515" t="s">
        <v>120</v>
      </c>
    </row>
    <row r="5516" spans="1:9" x14ac:dyDescent="0.2">
      <c r="A5516" t="s">
        <v>100</v>
      </c>
      <c r="B5516" t="s">
        <v>1094</v>
      </c>
      <c r="C5516" t="s">
        <v>19</v>
      </c>
      <c r="D5516" t="s">
        <v>19</v>
      </c>
      <c r="F5516" t="s">
        <v>1848</v>
      </c>
      <c r="H5516" s="10">
        <v>1</v>
      </c>
    </row>
    <row r="5517" spans="1:9" x14ac:dyDescent="0.2">
      <c r="A5517" t="s">
        <v>100</v>
      </c>
      <c r="B5517" t="s">
        <v>1094</v>
      </c>
      <c r="C5517" t="s">
        <v>215</v>
      </c>
      <c r="D5517" t="s">
        <v>226</v>
      </c>
      <c r="E5517" t="s">
        <v>216</v>
      </c>
      <c r="F5517" t="s">
        <v>1850</v>
      </c>
      <c r="G5517" t="s">
        <v>32</v>
      </c>
      <c r="H5517" s="10">
        <v>11.5</v>
      </c>
      <c r="I5517" t="s">
        <v>217</v>
      </c>
    </row>
    <row r="5518" spans="1:9" x14ac:dyDescent="0.2">
      <c r="A5518" t="s">
        <v>100</v>
      </c>
      <c r="B5518" t="s">
        <v>1094</v>
      </c>
      <c r="C5518" t="s">
        <v>46</v>
      </c>
      <c r="D5518" t="s">
        <v>46</v>
      </c>
      <c r="F5518" t="s">
        <v>1848</v>
      </c>
      <c r="H5518" s="10">
        <v>7.75</v>
      </c>
    </row>
    <row r="5519" spans="1:9" x14ac:dyDescent="0.2">
      <c r="A5519" t="s">
        <v>100</v>
      </c>
      <c r="B5519" t="s">
        <v>1094</v>
      </c>
      <c r="C5519" t="s">
        <v>18</v>
      </c>
      <c r="D5519" t="s">
        <v>18</v>
      </c>
      <c r="F5519" t="s">
        <v>1848</v>
      </c>
      <c r="H5519" s="10">
        <v>1</v>
      </c>
    </row>
    <row r="5520" spans="1:9" x14ac:dyDescent="0.2">
      <c r="A5520" t="s">
        <v>100</v>
      </c>
      <c r="B5520" t="s">
        <v>1094</v>
      </c>
      <c r="C5520" t="s">
        <v>380</v>
      </c>
      <c r="D5520" t="s">
        <v>380</v>
      </c>
      <c r="E5520" t="s">
        <v>59</v>
      </c>
      <c r="F5520" t="s">
        <v>59</v>
      </c>
      <c r="G5520" t="s">
        <v>23</v>
      </c>
      <c r="H5520" s="10">
        <v>2</v>
      </c>
      <c r="I5520" t="s">
        <v>24</v>
      </c>
    </row>
    <row r="5521" spans="1:9" x14ac:dyDescent="0.2">
      <c r="A5521" t="s">
        <v>99</v>
      </c>
      <c r="B5521" t="s">
        <v>1094</v>
      </c>
      <c r="C5521" t="s">
        <v>18</v>
      </c>
      <c r="D5521" t="s">
        <v>18</v>
      </c>
      <c r="F5521" t="s">
        <v>1848</v>
      </c>
      <c r="H5521" s="10">
        <v>1.75</v>
      </c>
    </row>
    <row r="5522" spans="1:9" x14ac:dyDescent="0.2">
      <c r="A5522" t="s">
        <v>99</v>
      </c>
      <c r="B5522" t="s">
        <v>1094</v>
      </c>
      <c r="C5522" t="s">
        <v>118</v>
      </c>
      <c r="D5522" t="s">
        <v>118</v>
      </c>
      <c r="E5522" t="s">
        <v>119</v>
      </c>
      <c r="F5522" t="s">
        <v>1852</v>
      </c>
      <c r="G5522" t="s">
        <v>23</v>
      </c>
      <c r="H5522" s="10">
        <v>12</v>
      </c>
      <c r="I5522" t="s">
        <v>120</v>
      </c>
    </row>
    <row r="5523" spans="1:9" x14ac:dyDescent="0.2">
      <c r="A5523" t="s">
        <v>99</v>
      </c>
      <c r="B5523" t="s">
        <v>1094</v>
      </c>
      <c r="C5523" t="s">
        <v>380</v>
      </c>
      <c r="D5523" t="s">
        <v>380</v>
      </c>
      <c r="E5523" t="s">
        <v>59</v>
      </c>
      <c r="F5523" t="s">
        <v>59</v>
      </c>
      <c r="G5523" t="s">
        <v>23</v>
      </c>
      <c r="H5523" s="10">
        <v>4</v>
      </c>
      <c r="I5523" t="s">
        <v>24</v>
      </c>
    </row>
    <row r="5524" spans="1:9" x14ac:dyDescent="0.2">
      <c r="A5524" t="s">
        <v>99</v>
      </c>
      <c r="B5524" t="s">
        <v>1094</v>
      </c>
      <c r="C5524" t="s">
        <v>20</v>
      </c>
      <c r="D5524" t="s">
        <v>20</v>
      </c>
      <c r="F5524" t="s">
        <v>1848</v>
      </c>
      <c r="H5524" s="10">
        <v>4</v>
      </c>
    </row>
    <row r="5525" spans="1:9" x14ac:dyDescent="0.2">
      <c r="A5525" t="s">
        <v>99</v>
      </c>
      <c r="B5525" t="s">
        <v>1094</v>
      </c>
      <c r="C5525" t="s">
        <v>215</v>
      </c>
      <c r="D5525" t="s">
        <v>226</v>
      </c>
      <c r="E5525" t="s">
        <v>216</v>
      </c>
      <c r="F5525" t="s">
        <v>1850</v>
      </c>
      <c r="G5525" t="s">
        <v>32</v>
      </c>
      <c r="H5525" s="10">
        <v>8</v>
      </c>
      <c r="I5525" t="s">
        <v>217</v>
      </c>
    </row>
    <row r="5526" spans="1:9" x14ac:dyDescent="0.2">
      <c r="A5526" t="s">
        <v>99</v>
      </c>
      <c r="B5526" t="s">
        <v>1094</v>
      </c>
      <c r="C5526" t="s">
        <v>19</v>
      </c>
      <c r="D5526" t="s">
        <v>19</v>
      </c>
      <c r="F5526" t="s">
        <v>1848</v>
      </c>
      <c r="H5526" s="10">
        <v>7.5</v>
      </c>
    </row>
    <row r="5527" spans="1:9" x14ac:dyDescent="0.2">
      <c r="A5527" t="s">
        <v>99</v>
      </c>
      <c r="B5527" t="s">
        <v>1094</v>
      </c>
      <c r="C5527" t="s">
        <v>19</v>
      </c>
      <c r="D5527" t="s">
        <v>19</v>
      </c>
      <c r="F5527" t="s">
        <v>1848</v>
      </c>
      <c r="H5527" s="10">
        <v>1.5</v>
      </c>
    </row>
    <row r="5528" spans="1:9" x14ac:dyDescent="0.2">
      <c r="A5528" t="s">
        <v>101</v>
      </c>
      <c r="B5528" t="s">
        <v>1094</v>
      </c>
      <c r="C5528" t="s">
        <v>18</v>
      </c>
      <c r="D5528" t="s">
        <v>18</v>
      </c>
      <c r="F5528" t="s">
        <v>1848</v>
      </c>
      <c r="H5528" s="10">
        <v>2.5</v>
      </c>
    </row>
    <row r="5529" spans="1:9" x14ac:dyDescent="0.2">
      <c r="A5529" t="s">
        <v>101</v>
      </c>
      <c r="B5529" t="s">
        <v>1094</v>
      </c>
      <c r="C5529" t="s">
        <v>118</v>
      </c>
      <c r="D5529" t="s">
        <v>118</v>
      </c>
      <c r="E5529" t="s">
        <v>119</v>
      </c>
      <c r="F5529" t="s">
        <v>1852</v>
      </c>
      <c r="G5529" t="s">
        <v>23</v>
      </c>
      <c r="H5529" s="10">
        <v>14</v>
      </c>
      <c r="I5529" t="s">
        <v>120</v>
      </c>
    </row>
    <row r="5530" spans="1:9" x14ac:dyDescent="0.2">
      <c r="A5530" t="s">
        <v>101</v>
      </c>
      <c r="B5530" t="s">
        <v>1094</v>
      </c>
      <c r="C5530" t="s">
        <v>215</v>
      </c>
      <c r="D5530" t="s">
        <v>226</v>
      </c>
      <c r="E5530" t="s">
        <v>216</v>
      </c>
      <c r="F5530" t="s">
        <v>1850</v>
      </c>
      <c r="G5530" t="s">
        <v>32</v>
      </c>
      <c r="H5530" s="10">
        <v>12</v>
      </c>
      <c r="I5530" t="s">
        <v>217</v>
      </c>
    </row>
    <row r="5531" spans="1:9" x14ac:dyDescent="0.2">
      <c r="A5531" t="s">
        <v>101</v>
      </c>
      <c r="B5531" t="s">
        <v>1094</v>
      </c>
      <c r="C5531" t="s">
        <v>20</v>
      </c>
      <c r="D5531" t="s">
        <v>20</v>
      </c>
      <c r="F5531" t="s">
        <v>1848</v>
      </c>
      <c r="H5531" s="10">
        <v>3.5</v>
      </c>
    </row>
    <row r="5532" spans="1:9" x14ac:dyDescent="0.2">
      <c r="A5532" t="s">
        <v>101</v>
      </c>
      <c r="B5532" t="s">
        <v>1094</v>
      </c>
      <c r="C5532" t="s">
        <v>19</v>
      </c>
      <c r="D5532" t="s">
        <v>19</v>
      </c>
      <c r="F5532" t="s">
        <v>1848</v>
      </c>
      <c r="H5532" s="10">
        <v>0.5</v>
      </c>
    </row>
    <row r="5533" spans="1:9" x14ac:dyDescent="0.2">
      <c r="A5533" t="s">
        <v>102</v>
      </c>
      <c r="B5533" t="s">
        <v>1094</v>
      </c>
      <c r="C5533" t="s">
        <v>380</v>
      </c>
      <c r="D5533" t="s">
        <v>380</v>
      </c>
      <c r="E5533" t="s">
        <v>59</v>
      </c>
      <c r="F5533" t="s">
        <v>59</v>
      </c>
      <c r="G5533" t="s">
        <v>23</v>
      </c>
      <c r="H5533" s="10">
        <v>1.75</v>
      </c>
      <c r="I5533" t="s">
        <v>24</v>
      </c>
    </row>
    <row r="5534" spans="1:9" x14ac:dyDescent="0.2">
      <c r="A5534" t="s">
        <v>102</v>
      </c>
      <c r="B5534" t="s">
        <v>1094</v>
      </c>
      <c r="C5534" t="s">
        <v>19</v>
      </c>
      <c r="D5534" t="s">
        <v>19</v>
      </c>
      <c r="F5534" t="s">
        <v>1848</v>
      </c>
      <c r="H5534" s="10">
        <v>0.5</v>
      </c>
    </row>
    <row r="5535" spans="1:9" x14ac:dyDescent="0.2">
      <c r="A5535" t="s">
        <v>102</v>
      </c>
      <c r="B5535" t="s">
        <v>1094</v>
      </c>
      <c r="C5535" t="s">
        <v>118</v>
      </c>
      <c r="D5535" t="s">
        <v>118</v>
      </c>
      <c r="E5535" t="s">
        <v>119</v>
      </c>
      <c r="F5535" t="s">
        <v>1852</v>
      </c>
      <c r="G5535" t="s">
        <v>23</v>
      </c>
      <c r="H5535" s="10">
        <v>15.5</v>
      </c>
      <c r="I5535" t="s">
        <v>120</v>
      </c>
    </row>
    <row r="5536" spans="1:9" x14ac:dyDescent="0.2">
      <c r="A5536" t="s">
        <v>102</v>
      </c>
      <c r="B5536" t="s">
        <v>1094</v>
      </c>
      <c r="C5536" t="s">
        <v>20</v>
      </c>
      <c r="D5536" t="s">
        <v>20</v>
      </c>
      <c r="F5536" t="s">
        <v>1848</v>
      </c>
      <c r="H5536" s="10">
        <v>7.5</v>
      </c>
    </row>
    <row r="5537" spans="1:9" x14ac:dyDescent="0.2">
      <c r="A5537" t="s">
        <v>102</v>
      </c>
      <c r="B5537" t="s">
        <v>1094</v>
      </c>
      <c r="C5537" t="s">
        <v>215</v>
      </c>
      <c r="D5537" t="s">
        <v>226</v>
      </c>
      <c r="E5537" t="s">
        <v>216</v>
      </c>
      <c r="F5537" t="s">
        <v>1850</v>
      </c>
      <c r="G5537" t="s">
        <v>32</v>
      </c>
      <c r="H5537" s="10">
        <v>9.5</v>
      </c>
      <c r="I5537" t="s">
        <v>217</v>
      </c>
    </row>
    <row r="5538" spans="1:9" x14ac:dyDescent="0.2">
      <c r="A5538" t="s">
        <v>102</v>
      </c>
      <c r="B5538" t="s">
        <v>1094</v>
      </c>
      <c r="C5538" t="s">
        <v>46</v>
      </c>
      <c r="D5538" t="s">
        <v>46</v>
      </c>
      <c r="F5538" t="s">
        <v>1848</v>
      </c>
      <c r="H5538" s="10">
        <v>3.5</v>
      </c>
    </row>
    <row r="5539" spans="1:9" x14ac:dyDescent="0.2">
      <c r="A5539" t="s">
        <v>102</v>
      </c>
      <c r="B5539" t="s">
        <v>1094</v>
      </c>
      <c r="C5539" t="s">
        <v>18</v>
      </c>
      <c r="D5539" t="s">
        <v>18</v>
      </c>
      <c r="F5539" t="s">
        <v>1848</v>
      </c>
      <c r="H5539" s="10">
        <v>0.5</v>
      </c>
    </row>
    <row r="5540" spans="1:9" x14ac:dyDescent="0.2">
      <c r="A5540" t="s">
        <v>103</v>
      </c>
      <c r="B5540" t="s">
        <v>1094</v>
      </c>
      <c r="C5540" t="s">
        <v>215</v>
      </c>
      <c r="D5540" t="s">
        <v>226</v>
      </c>
      <c r="E5540" t="s">
        <v>216</v>
      </c>
      <c r="F5540" t="s">
        <v>1850</v>
      </c>
      <c r="G5540" t="s">
        <v>32</v>
      </c>
      <c r="H5540" s="10">
        <v>22.75</v>
      </c>
      <c r="I5540" t="s">
        <v>217</v>
      </c>
    </row>
    <row r="5541" spans="1:9" x14ac:dyDescent="0.2">
      <c r="A5541" t="s">
        <v>103</v>
      </c>
      <c r="B5541" t="s">
        <v>1094</v>
      </c>
      <c r="C5541" t="s">
        <v>20</v>
      </c>
      <c r="D5541" t="s">
        <v>20</v>
      </c>
      <c r="F5541" t="s">
        <v>1848</v>
      </c>
      <c r="H5541" s="10">
        <v>3.25</v>
      </c>
    </row>
    <row r="5542" spans="1:9" x14ac:dyDescent="0.2">
      <c r="A5542" t="s">
        <v>103</v>
      </c>
      <c r="B5542" t="s">
        <v>1094</v>
      </c>
      <c r="C5542" t="s">
        <v>118</v>
      </c>
      <c r="D5542" t="s">
        <v>118</v>
      </c>
      <c r="E5542" t="s">
        <v>119</v>
      </c>
      <c r="F5542" t="s">
        <v>1852</v>
      </c>
      <c r="G5542" t="s">
        <v>23</v>
      </c>
      <c r="H5542" s="10">
        <v>2.5</v>
      </c>
      <c r="I5542" t="s">
        <v>120</v>
      </c>
    </row>
    <row r="5543" spans="1:9" x14ac:dyDescent="0.2">
      <c r="A5543" t="s">
        <v>103</v>
      </c>
      <c r="B5543" t="s">
        <v>1094</v>
      </c>
      <c r="C5543" t="s">
        <v>18</v>
      </c>
      <c r="D5543" t="s">
        <v>18</v>
      </c>
      <c r="F5543" t="s">
        <v>1848</v>
      </c>
      <c r="H5543" s="10">
        <v>2</v>
      </c>
    </row>
    <row r="5544" spans="1:9" x14ac:dyDescent="0.2">
      <c r="A5544" t="s">
        <v>103</v>
      </c>
      <c r="B5544" t="s">
        <v>1094</v>
      </c>
      <c r="C5544" t="s">
        <v>46</v>
      </c>
      <c r="D5544" t="s">
        <v>46</v>
      </c>
      <c r="F5544" t="s">
        <v>1848</v>
      </c>
      <c r="H5544" s="10">
        <v>7.75</v>
      </c>
    </row>
    <row r="5545" spans="1:9" x14ac:dyDescent="0.2">
      <c r="A5545" t="s">
        <v>103</v>
      </c>
      <c r="B5545" t="s">
        <v>1094</v>
      </c>
      <c r="C5545" t="s">
        <v>19</v>
      </c>
      <c r="D5545" t="s">
        <v>19</v>
      </c>
      <c r="F5545" t="s">
        <v>1848</v>
      </c>
      <c r="H5545" s="10">
        <v>1</v>
      </c>
    </row>
    <row r="5546" spans="1:9" x14ac:dyDescent="0.2">
      <c r="A5546" t="s">
        <v>104</v>
      </c>
      <c r="B5546" t="s">
        <v>1094</v>
      </c>
      <c r="C5546" t="s">
        <v>17</v>
      </c>
      <c r="D5546" t="s">
        <v>17</v>
      </c>
      <c r="F5546" t="s">
        <v>1847</v>
      </c>
      <c r="H5546" s="10">
        <v>11.75</v>
      </c>
    </row>
    <row r="5547" spans="1:9" x14ac:dyDescent="0.2">
      <c r="A5547" t="s">
        <v>104</v>
      </c>
      <c r="B5547" t="s">
        <v>1094</v>
      </c>
      <c r="C5547" t="s">
        <v>118</v>
      </c>
      <c r="D5547" t="s">
        <v>118</v>
      </c>
      <c r="E5547" t="s">
        <v>119</v>
      </c>
      <c r="F5547" t="s">
        <v>1852</v>
      </c>
      <c r="G5547" t="s">
        <v>23</v>
      </c>
      <c r="H5547" s="10">
        <v>4</v>
      </c>
      <c r="I5547" t="s">
        <v>120</v>
      </c>
    </row>
    <row r="5548" spans="1:9" x14ac:dyDescent="0.2">
      <c r="A5548" t="s">
        <v>104</v>
      </c>
      <c r="B5548" t="s">
        <v>1094</v>
      </c>
      <c r="C5548" t="s">
        <v>18</v>
      </c>
      <c r="D5548" t="s">
        <v>18</v>
      </c>
      <c r="F5548" t="s">
        <v>1848</v>
      </c>
      <c r="H5548" s="10">
        <v>1.75</v>
      </c>
    </row>
    <row r="5549" spans="1:9" x14ac:dyDescent="0.2">
      <c r="A5549" t="s">
        <v>104</v>
      </c>
      <c r="B5549" t="s">
        <v>1094</v>
      </c>
      <c r="C5549" t="s">
        <v>380</v>
      </c>
      <c r="D5549" t="s">
        <v>380</v>
      </c>
      <c r="E5549" t="s">
        <v>59</v>
      </c>
      <c r="F5549" t="s">
        <v>59</v>
      </c>
      <c r="G5549" t="s">
        <v>23</v>
      </c>
      <c r="H5549" s="10">
        <v>2</v>
      </c>
      <c r="I5549" t="s">
        <v>24</v>
      </c>
    </row>
    <row r="5550" spans="1:9" x14ac:dyDescent="0.2">
      <c r="A5550" t="s">
        <v>104</v>
      </c>
      <c r="B5550" t="s">
        <v>1094</v>
      </c>
      <c r="C5550" t="s">
        <v>215</v>
      </c>
      <c r="D5550" t="s">
        <v>226</v>
      </c>
      <c r="E5550" t="s">
        <v>216</v>
      </c>
      <c r="F5550" t="s">
        <v>1850</v>
      </c>
      <c r="G5550" t="s">
        <v>32</v>
      </c>
      <c r="H5550" s="10">
        <v>9.75</v>
      </c>
      <c r="I5550" t="s">
        <v>217</v>
      </c>
    </row>
    <row r="5551" spans="1:9" x14ac:dyDescent="0.2">
      <c r="A5551" t="s">
        <v>104</v>
      </c>
      <c r="B5551" t="s">
        <v>1094</v>
      </c>
      <c r="C5551" t="s">
        <v>19</v>
      </c>
      <c r="D5551" t="s">
        <v>19</v>
      </c>
      <c r="F5551" t="s">
        <v>1848</v>
      </c>
      <c r="H5551" s="10">
        <v>1</v>
      </c>
    </row>
    <row r="5552" spans="1:9" x14ac:dyDescent="0.2">
      <c r="A5552" t="s">
        <v>104</v>
      </c>
      <c r="B5552" t="s">
        <v>1094</v>
      </c>
      <c r="C5552" t="s">
        <v>20</v>
      </c>
      <c r="D5552" t="s">
        <v>20</v>
      </c>
      <c r="F5552" t="s">
        <v>1848</v>
      </c>
      <c r="H5552" s="10">
        <v>7.5</v>
      </c>
    </row>
    <row r="5553" spans="1:11" x14ac:dyDescent="0.2">
      <c r="A5553" t="s">
        <v>104</v>
      </c>
      <c r="B5553" t="s">
        <v>1094</v>
      </c>
      <c r="C5553" t="s">
        <v>79</v>
      </c>
      <c r="D5553" t="s">
        <v>79</v>
      </c>
      <c r="F5553" t="s">
        <v>1848</v>
      </c>
      <c r="H5553" s="10">
        <v>3.5</v>
      </c>
      <c r="K5553" t="s">
        <v>1095</v>
      </c>
    </row>
    <row r="5554" spans="1:11" x14ac:dyDescent="0.2">
      <c r="A5554" t="s">
        <v>105</v>
      </c>
      <c r="B5554" t="s">
        <v>1094</v>
      </c>
      <c r="C5554" t="s">
        <v>18</v>
      </c>
      <c r="D5554" t="s">
        <v>18</v>
      </c>
      <c r="F5554" t="s">
        <v>1848</v>
      </c>
      <c r="H5554" s="10">
        <v>4</v>
      </c>
    </row>
    <row r="5555" spans="1:11" x14ac:dyDescent="0.2">
      <c r="A5555" t="s">
        <v>105</v>
      </c>
      <c r="B5555" t="s">
        <v>1094</v>
      </c>
      <c r="C5555" t="s">
        <v>215</v>
      </c>
      <c r="D5555" t="s">
        <v>226</v>
      </c>
      <c r="E5555" t="s">
        <v>216</v>
      </c>
      <c r="F5555" t="s">
        <v>1850</v>
      </c>
      <c r="G5555" t="s">
        <v>32</v>
      </c>
      <c r="H5555" s="10">
        <v>15.25</v>
      </c>
      <c r="I5555" t="s">
        <v>217</v>
      </c>
    </row>
    <row r="5556" spans="1:11" x14ac:dyDescent="0.2">
      <c r="A5556" t="s">
        <v>105</v>
      </c>
      <c r="B5556" t="s">
        <v>1094</v>
      </c>
      <c r="C5556" t="s">
        <v>20</v>
      </c>
      <c r="D5556" t="s">
        <v>20</v>
      </c>
      <c r="F5556" t="s">
        <v>1848</v>
      </c>
      <c r="H5556" s="10">
        <v>4</v>
      </c>
    </row>
    <row r="5557" spans="1:11" x14ac:dyDescent="0.2">
      <c r="A5557" t="s">
        <v>105</v>
      </c>
      <c r="B5557" t="s">
        <v>1094</v>
      </c>
      <c r="C5557" t="s">
        <v>118</v>
      </c>
      <c r="D5557" t="s">
        <v>118</v>
      </c>
      <c r="E5557" t="s">
        <v>119</v>
      </c>
      <c r="F5557" t="s">
        <v>1852</v>
      </c>
      <c r="G5557" t="s">
        <v>23</v>
      </c>
      <c r="H5557" s="10">
        <v>6</v>
      </c>
      <c r="I5557" t="s">
        <v>120</v>
      </c>
    </row>
    <row r="5558" spans="1:11" x14ac:dyDescent="0.2">
      <c r="A5558" t="s">
        <v>105</v>
      </c>
      <c r="B5558" t="s">
        <v>1094</v>
      </c>
      <c r="C5558" t="s">
        <v>19</v>
      </c>
      <c r="D5558" t="s">
        <v>19</v>
      </c>
      <c r="F5558" t="s">
        <v>1848</v>
      </c>
      <c r="H5558" s="10">
        <v>1.5</v>
      </c>
    </row>
    <row r="5559" spans="1:11" x14ac:dyDescent="0.2">
      <c r="A5559" t="s">
        <v>105</v>
      </c>
      <c r="B5559" t="s">
        <v>1094</v>
      </c>
      <c r="C5559" t="s">
        <v>18</v>
      </c>
      <c r="D5559" t="s">
        <v>18</v>
      </c>
      <c r="F5559" t="s">
        <v>1848</v>
      </c>
      <c r="H5559" s="10">
        <v>3</v>
      </c>
    </row>
    <row r="5560" spans="1:11" x14ac:dyDescent="0.2">
      <c r="A5560" t="s">
        <v>105</v>
      </c>
      <c r="B5560" t="s">
        <v>1094</v>
      </c>
      <c r="C5560" t="s">
        <v>380</v>
      </c>
      <c r="D5560" t="s">
        <v>380</v>
      </c>
      <c r="E5560" t="s">
        <v>59</v>
      </c>
      <c r="F5560" t="s">
        <v>59</v>
      </c>
      <c r="G5560" t="s">
        <v>23</v>
      </c>
      <c r="H5560" s="10">
        <v>3</v>
      </c>
      <c r="I5560" t="s">
        <v>24</v>
      </c>
    </row>
    <row r="5561" spans="1:11" x14ac:dyDescent="0.2">
      <c r="A5561" t="s">
        <v>105</v>
      </c>
      <c r="B5561" t="s">
        <v>1094</v>
      </c>
      <c r="C5561" t="s">
        <v>19</v>
      </c>
      <c r="D5561" t="s">
        <v>19</v>
      </c>
      <c r="F5561" t="s">
        <v>1848</v>
      </c>
      <c r="H5561" s="10">
        <v>4.5</v>
      </c>
    </row>
    <row r="5562" spans="1:11" x14ac:dyDescent="0.2">
      <c r="A5562" t="s">
        <v>105</v>
      </c>
      <c r="B5562" t="s">
        <v>1094</v>
      </c>
      <c r="C5562" t="s">
        <v>117</v>
      </c>
      <c r="D5562" t="s">
        <v>117</v>
      </c>
      <c r="E5562" t="s">
        <v>27</v>
      </c>
      <c r="F5562" t="s">
        <v>27</v>
      </c>
      <c r="G5562" t="s">
        <v>23</v>
      </c>
      <c r="H5562" s="10">
        <v>4.5</v>
      </c>
      <c r="I5562" t="s">
        <v>24</v>
      </c>
    </row>
    <row r="5563" spans="1:11" x14ac:dyDescent="0.2">
      <c r="A5563" t="s">
        <v>106</v>
      </c>
      <c r="B5563" t="s">
        <v>1094</v>
      </c>
      <c r="C5563" t="s">
        <v>118</v>
      </c>
      <c r="D5563" t="s">
        <v>118</v>
      </c>
      <c r="E5563" t="s">
        <v>119</v>
      </c>
      <c r="F5563" t="s">
        <v>1852</v>
      </c>
      <c r="G5563" t="s">
        <v>23</v>
      </c>
      <c r="H5563" s="10">
        <v>3</v>
      </c>
      <c r="I5563" t="s">
        <v>120</v>
      </c>
    </row>
    <row r="5564" spans="1:11" x14ac:dyDescent="0.2">
      <c r="A5564" t="s">
        <v>106</v>
      </c>
      <c r="B5564" t="s">
        <v>1094</v>
      </c>
      <c r="C5564" t="s">
        <v>208</v>
      </c>
      <c r="D5564" t="s">
        <v>208</v>
      </c>
      <c r="E5564" t="s">
        <v>27</v>
      </c>
      <c r="F5564" t="s">
        <v>27</v>
      </c>
      <c r="G5564" t="s">
        <v>23</v>
      </c>
      <c r="H5564" s="10">
        <v>1.5</v>
      </c>
      <c r="I5564" t="s">
        <v>24</v>
      </c>
    </row>
    <row r="5565" spans="1:11" x14ac:dyDescent="0.2">
      <c r="A5565" t="s">
        <v>106</v>
      </c>
      <c r="B5565" t="s">
        <v>1094</v>
      </c>
      <c r="C5565" t="s">
        <v>19</v>
      </c>
      <c r="D5565" t="s">
        <v>19</v>
      </c>
      <c r="F5565" t="s">
        <v>1848</v>
      </c>
      <c r="H5565" s="10">
        <v>2.5</v>
      </c>
    </row>
    <row r="5566" spans="1:11" x14ac:dyDescent="0.2">
      <c r="A5566" t="s">
        <v>106</v>
      </c>
      <c r="B5566" t="s">
        <v>1094</v>
      </c>
      <c r="C5566" t="s">
        <v>118</v>
      </c>
      <c r="D5566" t="s">
        <v>118</v>
      </c>
      <c r="E5566" t="s">
        <v>119</v>
      </c>
      <c r="F5566" t="s">
        <v>1852</v>
      </c>
      <c r="G5566" t="s">
        <v>23</v>
      </c>
      <c r="H5566" s="10">
        <v>1.5</v>
      </c>
      <c r="I5566" t="s">
        <v>120</v>
      </c>
    </row>
    <row r="5567" spans="1:11" x14ac:dyDescent="0.2">
      <c r="A5567" t="s">
        <v>106</v>
      </c>
      <c r="B5567" t="s">
        <v>1094</v>
      </c>
      <c r="C5567" t="s">
        <v>215</v>
      </c>
      <c r="D5567" t="s">
        <v>215</v>
      </c>
      <c r="E5567" t="s">
        <v>216</v>
      </c>
      <c r="F5567" t="s">
        <v>1850</v>
      </c>
      <c r="G5567" t="s">
        <v>32</v>
      </c>
      <c r="H5567" s="10">
        <v>1</v>
      </c>
      <c r="I5567" t="s">
        <v>217</v>
      </c>
    </row>
    <row r="5568" spans="1:11" x14ac:dyDescent="0.2">
      <c r="A5568" t="s">
        <v>106</v>
      </c>
      <c r="B5568" t="s">
        <v>1094</v>
      </c>
      <c r="C5568" t="s">
        <v>118</v>
      </c>
      <c r="D5568" t="s">
        <v>118</v>
      </c>
      <c r="E5568" t="s">
        <v>119</v>
      </c>
      <c r="F5568" t="s">
        <v>1852</v>
      </c>
      <c r="G5568" t="s">
        <v>23</v>
      </c>
      <c r="H5568" s="10">
        <v>0.5</v>
      </c>
      <c r="I5568" t="s">
        <v>120</v>
      </c>
    </row>
    <row r="5569" spans="1:9" x14ac:dyDescent="0.2">
      <c r="A5569" t="s">
        <v>106</v>
      </c>
      <c r="B5569" t="s">
        <v>1094</v>
      </c>
      <c r="C5569" t="s">
        <v>20</v>
      </c>
      <c r="D5569" t="s">
        <v>20</v>
      </c>
      <c r="F5569" t="s">
        <v>1848</v>
      </c>
      <c r="H5569" s="10">
        <v>1.5</v>
      </c>
    </row>
    <row r="5570" spans="1:9" x14ac:dyDescent="0.2">
      <c r="A5570" t="s">
        <v>106</v>
      </c>
      <c r="B5570" t="s">
        <v>1094</v>
      </c>
      <c r="C5570" t="s">
        <v>118</v>
      </c>
      <c r="D5570" t="s">
        <v>118</v>
      </c>
      <c r="E5570" t="s">
        <v>119</v>
      </c>
      <c r="F5570" t="s">
        <v>1852</v>
      </c>
      <c r="G5570" t="s">
        <v>23</v>
      </c>
      <c r="H5570" s="10">
        <v>1</v>
      </c>
      <c r="I5570" t="s">
        <v>120</v>
      </c>
    </row>
    <row r="5571" spans="1:9" x14ac:dyDescent="0.2">
      <c r="A5571" t="s">
        <v>106</v>
      </c>
      <c r="B5571" t="s">
        <v>1094</v>
      </c>
      <c r="C5571" t="s">
        <v>18</v>
      </c>
      <c r="D5571" t="s">
        <v>18</v>
      </c>
      <c r="F5571" t="s">
        <v>1848</v>
      </c>
      <c r="H5571" s="10">
        <v>2.5</v>
      </c>
    </row>
    <row r="5572" spans="1:9" x14ac:dyDescent="0.2">
      <c r="A5572" t="s">
        <v>106</v>
      </c>
      <c r="B5572" t="s">
        <v>1094</v>
      </c>
      <c r="C5572" t="s">
        <v>118</v>
      </c>
      <c r="D5572" t="s">
        <v>118</v>
      </c>
      <c r="E5572" t="s">
        <v>119</v>
      </c>
      <c r="F5572" t="s">
        <v>1852</v>
      </c>
      <c r="G5572" t="s">
        <v>23</v>
      </c>
      <c r="H5572" s="10">
        <v>1</v>
      </c>
      <c r="I5572" t="s">
        <v>120</v>
      </c>
    </row>
    <row r="5573" spans="1:9" x14ac:dyDescent="0.2">
      <c r="A5573" t="s">
        <v>106</v>
      </c>
      <c r="B5573" t="s">
        <v>1094</v>
      </c>
      <c r="C5573" t="s">
        <v>46</v>
      </c>
      <c r="D5573" t="s">
        <v>46</v>
      </c>
      <c r="F5573" t="s">
        <v>1848</v>
      </c>
      <c r="H5573" s="10">
        <v>4</v>
      </c>
    </row>
    <row r="5574" spans="1:9" x14ac:dyDescent="0.2">
      <c r="A5574" t="s">
        <v>106</v>
      </c>
      <c r="B5574" t="s">
        <v>1094</v>
      </c>
      <c r="C5574" t="s">
        <v>17</v>
      </c>
      <c r="D5574" t="s">
        <v>17</v>
      </c>
      <c r="F5574" t="s">
        <v>1847</v>
      </c>
      <c r="H5574" s="10">
        <v>4</v>
      </c>
    </row>
    <row r="5575" spans="1:9" x14ac:dyDescent="0.2">
      <c r="A5575" t="s">
        <v>106</v>
      </c>
      <c r="B5575" t="s">
        <v>1094</v>
      </c>
      <c r="C5575" t="s">
        <v>118</v>
      </c>
      <c r="D5575" t="s">
        <v>118</v>
      </c>
      <c r="E5575" t="s">
        <v>119</v>
      </c>
      <c r="F5575" t="s">
        <v>1852</v>
      </c>
      <c r="G5575" t="s">
        <v>23</v>
      </c>
      <c r="H5575" s="10">
        <v>1</v>
      </c>
      <c r="I5575" t="s">
        <v>120</v>
      </c>
    </row>
    <row r="5576" spans="1:9" x14ac:dyDescent="0.2">
      <c r="A5576" t="s">
        <v>106</v>
      </c>
      <c r="B5576" t="s">
        <v>1094</v>
      </c>
      <c r="C5576" t="s">
        <v>215</v>
      </c>
      <c r="D5576" t="s">
        <v>226</v>
      </c>
      <c r="E5576" t="s">
        <v>216</v>
      </c>
      <c r="F5576" t="s">
        <v>1850</v>
      </c>
      <c r="G5576" t="s">
        <v>32</v>
      </c>
      <c r="H5576" s="10">
        <v>1.5</v>
      </c>
      <c r="I5576" t="s">
        <v>217</v>
      </c>
    </row>
    <row r="5577" spans="1:9" x14ac:dyDescent="0.2">
      <c r="A5577" t="s">
        <v>106</v>
      </c>
      <c r="B5577" t="s">
        <v>1094</v>
      </c>
      <c r="C5577" t="s">
        <v>118</v>
      </c>
      <c r="D5577" t="s">
        <v>118</v>
      </c>
      <c r="E5577" t="s">
        <v>119</v>
      </c>
      <c r="F5577" t="s">
        <v>1852</v>
      </c>
      <c r="G5577" t="s">
        <v>23</v>
      </c>
      <c r="H5577" s="10">
        <v>1</v>
      </c>
      <c r="I5577" t="s">
        <v>120</v>
      </c>
    </row>
    <row r="5578" spans="1:9" x14ac:dyDescent="0.2">
      <c r="A5578" t="s">
        <v>106</v>
      </c>
      <c r="B5578" t="s">
        <v>1094</v>
      </c>
      <c r="C5578" t="s">
        <v>92</v>
      </c>
      <c r="D5578" t="s">
        <v>92</v>
      </c>
      <c r="F5578" t="s">
        <v>1848</v>
      </c>
      <c r="H5578" s="10">
        <v>1.5</v>
      </c>
    </row>
    <row r="5579" spans="1:9" x14ac:dyDescent="0.2">
      <c r="A5579" t="s">
        <v>106</v>
      </c>
      <c r="B5579" t="s">
        <v>1094</v>
      </c>
      <c r="C5579" t="s">
        <v>118</v>
      </c>
      <c r="D5579" t="s">
        <v>118</v>
      </c>
      <c r="E5579" t="s">
        <v>119</v>
      </c>
      <c r="F5579" t="s">
        <v>1852</v>
      </c>
      <c r="G5579" t="s">
        <v>23</v>
      </c>
      <c r="H5579" s="10">
        <v>0.5</v>
      </c>
      <c r="I5579" t="s">
        <v>120</v>
      </c>
    </row>
    <row r="5580" spans="1:9" x14ac:dyDescent="0.2">
      <c r="A5580" t="s">
        <v>106</v>
      </c>
      <c r="B5580" t="s">
        <v>1094</v>
      </c>
      <c r="C5580" t="s">
        <v>20</v>
      </c>
      <c r="D5580" t="s">
        <v>20</v>
      </c>
      <c r="F5580" t="s">
        <v>1848</v>
      </c>
      <c r="H5580" s="10">
        <v>2.5</v>
      </c>
    </row>
    <row r="5581" spans="1:9" x14ac:dyDescent="0.2">
      <c r="A5581" t="s">
        <v>106</v>
      </c>
      <c r="B5581" t="s">
        <v>1094</v>
      </c>
      <c r="C5581" t="s">
        <v>208</v>
      </c>
      <c r="D5581" t="s">
        <v>208</v>
      </c>
      <c r="E5581" t="s">
        <v>27</v>
      </c>
      <c r="F5581" t="s">
        <v>27</v>
      </c>
      <c r="G5581" t="s">
        <v>23</v>
      </c>
      <c r="H5581" s="10">
        <v>1.5</v>
      </c>
      <c r="I5581" t="s">
        <v>24</v>
      </c>
    </row>
    <row r="5582" spans="1:9" x14ac:dyDescent="0.2">
      <c r="A5582" t="s">
        <v>106</v>
      </c>
      <c r="B5582" t="s">
        <v>1094</v>
      </c>
      <c r="C5582" t="s">
        <v>46</v>
      </c>
      <c r="D5582" t="s">
        <v>46</v>
      </c>
      <c r="F5582" t="s">
        <v>1848</v>
      </c>
      <c r="H5582" s="10">
        <v>7.75</v>
      </c>
    </row>
    <row r="5583" spans="1:9" x14ac:dyDescent="0.2">
      <c r="A5583" t="s">
        <v>107</v>
      </c>
      <c r="B5583" t="s">
        <v>1094</v>
      </c>
      <c r="C5583" t="s">
        <v>20</v>
      </c>
      <c r="D5583" t="s">
        <v>20</v>
      </c>
      <c r="F5583" t="s">
        <v>1848</v>
      </c>
      <c r="H5583" s="10">
        <v>1.5</v>
      </c>
    </row>
    <row r="5584" spans="1:9" x14ac:dyDescent="0.2">
      <c r="A5584" t="s">
        <v>107</v>
      </c>
      <c r="B5584" t="s">
        <v>1094</v>
      </c>
      <c r="C5584" t="s">
        <v>215</v>
      </c>
      <c r="D5584" t="s">
        <v>226</v>
      </c>
      <c r="E5584" t="s">
        <v>216</v>
      </c>
      <c r="F5584" t="s">
        <v>1850</v>
      </c>
      <c r="G5584" t="s">
        <v>32</v>
      </c>
      <c r="H5584" s="10">
        <v>2</v>
      </c>
      <c r="I5584" t="s">
        <v>217</v>
      </c>
    </row>
    <row r="5585" spans="1:9" x14ac:dyDescent="0.2">
      <c r="A5585" t="s">
        <v>107</v>
      </c>
      <c r="B5585" t="s">
        <v>1094</v>
      </c>
      <c r="C5585" t="s">
        <v>19</v>
      </c>
      <c r="D5585" t="s">
        <v>19</v>
      </c>
      <c r="F5585" t="s">
        <v>1848</v>
      </c>
      <c r="H5585" s="10">
        <v>1</v>
      </c>
    </row>
    <row r="5586" spans="1:9" x14ac:dyDescent="0.2">
      <c r="A5586" t="s">
        <v>107</v>
      </c>
      <c r="B5586" t="s">
        <v>1094</v>
      </c>
      <c r="C5586" t="s">
        <v>215</v>
      </c>
      <c r="D5586" t="s">
        <v>226</v>
      </c>
      <c r="E5586" t="s">
        <v>216</v>
      </c>
      <c r="F5586" t="s">
        <v>1850</v>
      </c>
      <c r="G5586" t="s">
        <v>32</v>
      </c>
      <c r="H5586" s="10">
        <v>4</v>
      </c>
      <c r="I5586" t="s">
        <v>217</v>
      </c>
    </row>
    <row r="5587" spans="1:9" x14ac:dyDescent="0.2">
      <c r="A5587" t="s">
        <v>107</v>
      </c>
      <c r="B5587" t="s">
        <v>1094</v>
      </c>
      <c r="C5587" t="s">
        <v>215</v>
      </c>
      <c r="D5587" t="s">
        <v>226</v>
      </c>
      <c r="E5587" t="s">
        <v>216</v>
      </c>
      <c r="F5587" t="s">
        <v>1850</v>
      </c>
      <c r="G5587" t="s">
        <v>32</v>
      </c>
      <c r="H5587" s="10">
        <v>1.5</v>
      </c>
      <c r="I5587" t="s">
        <v>217</v>
      </c>
    </row>
    <row r="5588" spans="1:9" x14ac:dyDescent="0.2">
      <c r="A5588" t="s">
        <v>107</v>
      </c>
      <c r="B5588" t="s">
        <v>1094</v>
      </c>
      <c r="C5588" t="s">
        <v>18</v>
      </c>
      <c r="D5588" t="s">
        <v>18</v>
      </c>
      <c r="F5588" t="s">
        <v>1848</v>
      </c>
      <c r="H5588" s="10">
        <v>1.5</v>
      </c>
    </row>
    <row r="5589" spans="1:9" x14ac:dyDescent="0.2">
      <c r="A5589" t="s">
        <v>107</v>
      </c>
      <c r="B5589" t="s">
        <v>1094</v>
      </c>
      <c r="C5589" t="s">
        <v>20</v>
      </c>
      <c r="D5589" t="s">
        <v>20</v>
      </c>
      <c r="F5589" t="s">
        <v>1848</v>
      </c>
      <c r="H5589" s="10">
        <v>1</v>
      </c>
    </row>
    <row r="5590" spans="1:9" x14ac:dyDescent="0.2">
      <c r="A5590" t="s">
        <v>107</v>
      </c>
      <c r="B5590" t="s">
        <v>1094</v>
      </c>
      <c r="C5590" t="s">
        <v>215</v>
      </c>
      <c r="D5590" t="s">
        <v>226</v>
      </c>
      <c r="E5590" t="s">
        <v>216</v>
      </c>
      <c r="F5590" t="s">
        <v>1850</v>
      </c>
      <c r="G5590" t="s">
        <v>32</v>
      </c>
      <c r="H5590" s="10">
        <v>5</v>
      </c>
      <c r="I5590" t="s">
        <v>217</v>
      </c>
    </row>
    <row r="5591" spans="1:9" x14ac:dyDescent="0.2">
      <c r="A5591" t="s">
        <v>107</v>
      </c>
      <c r="B5591" t="s">
        <v>1094</v>
      </c>
      <c r="C5591" t="s">
        <v>208</v>
      </c>
      <c r="D5591" t="s">
        <v>208</v>
      </c>
      <c r="E5591" t="s">
        <v>27</v>
      </c>
      <c r="F5591" t="s">
        <v>27</v>
      </c>
      <c r="G5591" t="s">
        <v>23</v>
      </c>
      <c r="H5591" s="10">
        <v>1</v>
      </c>
      <c r="I5591" t="s">
        <v>24</v>
      </c>
    </row>
    <row r="5592" spans="1:9" x14ac:dyDescent="0.2">
      <c r="A5592" t="s">
        <v>107</v>
      </c>
      <c r="B5592" t="s">
        <v>1094</v>
      </c>
      <c r="C5592" t="s">
        <v>79</v>
      </c>
      <c r="D5592" t="s">
        <v>79</v>
      </c>
      <c r="F5592" t="s">
        <v>1848</v>
      </c>
      <c r="H5592" s="10">
        <v>3.5</v>
      </c>
    </row>
    <row r="5593" spans="1:9" x14ac:dyDescent="0.2">
      <c r="A5593" t="s">
        <v>107</v>
      </c>
      <c r="B5593" t="s">
        <v>1094</v>
      </c>
      <c r="C5593" t="s">
        <v>17</v>
      </c>
      <c r="D5593" t="s">
        <v>17</v>
      </c>
      <c r="F5593" t="s">
        <v>1847</v>
      </c>
      <c r="H5593" s="10">
        <v>4</v>
      </c>
    </row>
    <row r="5594" spans="1:9" x14ac:dyDescent="0.2">
      <c r="A5594" t="s">
        <v>107</v>
      </c>
      <c r="B5594" t="s">
        <v>1094</v>
      </c>
      <c r="C5594" t="s">
        <v>215</v>
      </c>
      <c r="D5594" t="s">
        <v>226</v>
      </c>
      <c r="E5594" t="s">
        <v>216</v>
      </c>
      <c r="F5594" t="s">
        <v>1850</v>
      </c>
      <c r="G5594" t="s">
        <v>32</v>
      </c>
      <c r="H5594" s="10">
        <v>3.5</v>
      </c>
      <c r="I5594" t="s">
        <v>217</v>
      </c>
    </row>
    <row r="5595" spans="1:9" x14ac:dyDescent="0.2">
      <c r="A5595" t="s">
        <v>107</v>
      </c>
      <c r="B5595" t="s">
        <v>1094</v>
      </c>
      <c r="C5595" t="s">
        <v>215</v>
      </c>
      <c r="D5595" t="s">
        <v>226</v>
      </c>
      <c r="E5595" t="s">
        <v>216</v>
      </c>
      <c r="F5595" t="s">
        <v>1850</v>
      </c>
      <c r="G5595" t="s">
        <v>32</v>
      </c>
      <c r="H5595" s="10">
        <v>1</v>
      </c>
      <c r="I5595" t="s">
        <v>217</v>
      </c>
    </row>
    <row r="5596" spans="1:9" x14ac:dyDescent="0.2">
      <c r="A5596" t="s">
        <v>107</v>
      </c>
      <c r="B5596" t="s">
        <v>1094</v>
      </c>
      <c r="C5596" t="s">
        <v>79</v>
      </c>
      <c r="D5596" t="s">
        <v>79</v>
      </c>
      <c r="F5596" t="s">
        <v>1848</v>
      </c>
      <c r="H5596" s="10">
        <v>2</v>
      </c>
    </row>
    <row r="5597" spans="1:9" x14ac:dyDescent="0.2">
      <c r="A5597" t="s">
        <v>107</v>
      </c>
      <c r="B5597" t="s">
        <v>1094</v>
      </c>
      <c r="C5597" t="s">
        <v>18</v>
      </c>
      <c r="D5597" t="s">
        <v>18</v>
      </c>
      <c r="F5597" t="s">
        <v>1848</v>
      </c>
      <c r="H5597" s="10">
        <v>1</v>
      </c>
    </row>
    <row r="5598" spans="1:9" x14ac:dyDescent="0.2">
      <c r="A5598" t="s">
        <v>107</v>
      </c>
      <c r="B5598" t="s">
        <v>1094</v>
      </c>
      <c r="C5598" t="s">
        <v>215</v>
      </c>
      <c r="D5598" t="s">
        <v>226</v>
      </c>
      <c r="E5598" t="s">
        <v>216</v>
      </c>
      <c r="F5598" t="s">
        <v>1850</v>
      </c>
      <c r="G5598" t="s">
        <v>32</v>
      </c>
      <c r="H5598" s="10">
        <v>4</v>
      </c>
      <c r="I5598" t="s">
        <v>217</v>
      </c>
    </row>
    <row r="5599" spans="1:9" x14ac:dyDescent="0.2">
      <c r="A5599" t="s">
        <v>107</v>
      </c>
      <c r="B5599" t="s">
        <v>1094</v>
      </c>
      <c r="C5599" t="s">
        <v>215</v>
      </c>
      <c r="D5599" t="s">
        <v>226</v>
      </c>
      <c r="E5599" t="s">
        <v>216</v>
      </c>
      <c r="F5599" t="s">
        <v>1850</v>
      </c>
      <c r="G5599" t="s">
        <v>32</v>
      </c>
      <c r="H5599" s="10">
        <v>7.5</v>
      </c>
      <c r="I5599" t="s">
        <v>217</v>
      </c>
    </row>
    <row r="5600" spans="1:9" x14ac:dyDescent="0.2">
      <c r="A5600" t="s">
        <v>107</v>
      </c>
      <c r="B5600" t="s">
        <v>1094</v>
      </c>
      <c r="C5600" t="s">
        <v>215</v>
      </c>
      <c r="D5600" t="s">
        <v>226</v>
      </c>
      <c r="E5600" t="s">
        <v>216</v>
      </c>
      <c r="F5600" t="s">
        <v>1850</v>
      </c>
      <c r="G5600" t="s">
        <v>32</v>
      </c>
      <c r="H5600" s="10">
        <v>3.5</v>
      </c>
      <c r="I5600" t="s">
        <v>217</v>
      </c>
    </row>
    <row r="5601" spans="1:9" x14ac:dyDescent="0.2">
      <c r="A5601" t="s">
        <v>108</v>
      </c>
      <c r="B5601" t="s">
        <v>1094</v>
      </c>
      <c r="C5601" t="s">
        <v>215</v>
      </c>
      <c r="D5601" t="s">
        <v>226</v>
      </c>
      <c r="E5601" t="s">
        <v>216</v>
      </c>
      <c r="F5601" t="s">
        <v>1850</v>
      </c>
      <c r="G5601" t="s">
        <v>32</v>
      </c>
      <c r="H5601" s="10">
        <v>0.5</v>
      </c>
      <c r="I5601" t="s">
        <v>217</v>
      </c>
    </row>
    <row r="5602" spans="1:9" x14ac:dyDescent="0.2">
      <c r="A5602" t="s">
        <v>108</v>
      </c>
      <c r="B5602" t="s">
        <v>1094</v>
      </c>
      <c r="C5602" t="s">
        <v>18</v>
      </c>
      <c r="D5602" t="s">
        <v>18</v>
      </c>
      <c r="F5602" t="s">
        <v>1848</v>
      </c>
      <c r="H5602" s="10">
        <v>1.5</v>
      </c>
    </row>
    <row r="5603" spans="1:9" x14ac:dyDescent="0.2">
      <c r="A5603" t="s">
        <v>108</v>
      </c>
      <c r="B5603" t="s">
        <v>1094</v>
      </c>
      <c r="C5603" t="s">
        <v>20</v>
      </c>
      <c r="D5603" t="s">
        <v>20</v>
      </c>
      <c r="F5603" t="s">
        <v>1848</v>
      </c>
      <c r="H5603" s="10">
        <v>1</v>
      </c>
    </row>
    <row r="5604" spans="1:9" x14ac:dyDescent="0.2">
      <c r="A5604" t="s">
        <v>108</v>
      </c>
      <c r="B5604" t="s">
        <v>1094</v>
      </c>
      <c r="C5604" t="s">
        <v>17</v>
      </c>
      <c r="D5604" t="s">
        <v>17</v>
      </c>
      <c r="F5604" t="s">
        <v>1847</v>
      </c>
      <c r="H5604" s="10">
        <v>4</v>
      </c>
    </row>
    <row r="5605" spans="1:9" x14ac:dyDescent="0.2">
      <c r="A5605" t="s">
        <v>108</v>
      </c>
      <c r="B5605" t="s">
        <v>1094</v>
      </c>
      <c r="C5605" t="s">
        <v>17</v>
      </c>
      <c r="D5605" t="s">
        <v>17</v>
      </c>
      <c r="F5605" t="s">
        <v>1847</v>
      </c>
      <c r="H5605" s="10">
        <v>7.75</v>
      </c>
    </row>
    <row r="5606" spans="1:9" x14ac:dyDescent="0.2">
      <c r="A5606" t="s">
        <v>108</v>
      </c>
      <c r="B5606" t="s">
        <v>1094</v>
      </c>
      <c r="C5606" t="s">
        <v>17</v>
      </c>
      <c r="D5606" t="s">
        <v>17</v>
      </c>
      <c r="F5606" t="s">
        <v>1847</v>
      </c>
      <c r="H5606" s="10">
        <v>7.75</v>
      </c>
    </row>
    <row r="5607" spans="1:9" x14ac:dyDescent="0.2">
      <c r="A5607" t="s">
        <v>108</v>
      </c>
      <c r="B5607" t="s">
        <v>1094</v>
      </c>
      <c r="C5607" t="s">
        <v>17</v>
      </c>
      <c r="D5607" t="s">
        <v>17</v>
      </c>
      <c r="F5607" t="s">
        <v>1847</v>
      </c>
      <c r="H5607" s="10">
        <v>7.75</v>
      </c>
    </row>
    <row r="5608" spans="1:9" x14ac:dyDescent="0.2">
      <c r="A5608" t="s">
        <v>108</v>
      </c>
      <c r="B5608" t="s">
        <v>1094</v>
      </c>
      <c r="C5608" t="s">
        <v>118</v>
      </c>
      <c r="D5608" t="s">
        <v>118</v>
      </c>
      <c r="E5608" t="s">
        <v>119</v>
      </c>
      <c r="F5608" t="s">
        <v>1852</v>
      </c>
      <c r="G5608" t="s">
        <v>23</v>
      </c>
      <c r="H5608" s="10">
        <v>2.5</v>
      </c>
      <c r="I5608" t="s">
        <v>120</v>
      </c>
    </row>
    <row r="5609" spans="1:9" x14ac:dyDescent="0.2">
      <c r="A5609" t="s">
        <v>108</v>
      </c>
      <c r="B5609" t="s">
        <v>1094</v>
      </c>
      <c r="C5609" t="s">
        <v>18</v>
      </c>
      <c r="D5609" t="s">
        <v>18</v>
      </c>
      <c r="F5609" t="s">
        <v>1848</v>
      </c>
      <c r="H5609" s="10">
        <v>2.5</v>
      </c>
    </row>
    <row r="5610" spans="1:9" x14ac:dyDescent="0.2">
      <c r="A5610" t="s">
        <v>108</v>
      </c>
      <c r="B5610" t="s">
        <v>1094</v>
      </c>
      <c r="C5610" t="s">
        <v>118</v>
      </c>
      <c r="D5610" t="s">
        <v>118</v>
      </c>
      <c r="E5610" t="s">
        <v>119</v>
      </c>
      <c r="F5610" t="s">
        <v>1852</v>
      </c>
      <c r="G5610" t="s">
        <v>23</v>
      </c>
      <c r="H5610" s="10">
        <v>3</v>
      </c>
      <c r="I5610" t="s">
        <v>120</v>
      </c>
    </row>
    <row r="5611" spans="1:9" x14ac:dyDescent="0.2">
      <c r="A5611" t="s">
        <v>109</v>
      </c>
      <c r="B5611" t="s">
        <v>1094</v>
      </c>
      <c r="C5611" t="s">
        <v>17</v>
      </c>
      <c r="D5611" t="s">
        <v>17</v>
      </c>
      <c r="F5611" t="s">
        <v>1847</v>
      </c>
      <c r="H5611" s="10">
        <v>7.75</v>
      </c>
    </row>
    <row r="5612" spans="1:9" x14ac:dyDescent="0.2">
      <c r="A5612" t="s">
        <v>109</v>
      </c>
      <c r="B5612" t="s">
        <v>1094</v>
      </c>
      <c r="C5612" t="s">
        <v>17</v>
      </c>
      <c r="D5612" t="s">
        <v>17</v>
      </c>
      <c r="F5612" t="s">
        <v>1847</v>
      </c>
      <c r="H5612" s="10">
        <v>7.75</v>
      </c>
    </row>
    <row r="5613" spans="1:9" x14ac:dyDescent="0.2">
      <c r="A5613" t="s">
        <v>109</v>
      </c>
      <c r="B5613" t="s">
        <v>1094</v>
      </c>
      <c r="C5613" t="s">
        <v>17</v>
      </c>
      <c r="D5613" t="s">
        <v>17</v>
      </c>
      <c r="F5613" t="s">
        <v>1847</v>
      </c>
      <c r="H5613" s="10">
        <v>7.75</v>
      </c>
    </row>
    <row r="5614" spans="1:9" x14ac:dyDescent="0.2">
      <c r="A5614" t="s">
        <v>109</v>
      </c>
      <c r="B5614" t="s">
        <v>1094</v>
      </c>
      <c r="C5614" t="s">
        <v>118</v>
      </c>
      <c r="D5614" t="s">
        <v>118</v>
      </c>
      <c r="E5614" t="s">
        <v>119</v>
      </c>
      <c r="F5614" t="s">
        <v>1852</v>
      </c>
      <c r="G5614" t="s">
        <v>23</v>
      </c>
      <c r="H5614" s="10">
        <v>7.75</v>
      </c>
      <c r="I5614" t="s">
        <v>120</v>
      </c>
    </row>
    <row r="5615" spans="1:9" x14ac:dyDescent="0.2">
      <c r="A5615" t="s">
        <v>109</v>
      </c>
      <c r="B5615" t="s">
        <v>1094</v>
      </c>
      <c r="C5615" t="s">
        <v>17</v>
      </c>
      <c r="D5615" t="s">
        <v>17</v>
      </c>
      <c r="F5615" t="s">
        <v>1847</v>
      </c>
      <c r="H5615" s="10">
        <v>7.75</v>
      </c>
    </row>
    <row r="5616" spans="1:9" x14ac:dyDescent="0.2">
      <c r="B5616" t="s">
        <v>1857</v>
      </c>
      <c r="C5616" t="s">
        <v>17</v>
      </c>
      <c r="D5616" t="s">
        <v>17</v>
      </c>
      <c r="F5616" t="s">
        <v>1847</v>
      </c>
      <c r="H5616" s="10">
        <v>315.5</v>
      </c>
    </row>
    <row r="5617" spans="2:9" x14ac:dyDescent="0.2">
      <c r="B5617" t="s">
        <v>1857</v>
      </c>
      <c r="C5617" t="s">
        <v>116</v>
      </c>
      <c r="D5617" t="s">
        <v>116</v>
      </c>
      <c r="F5617" t="s">
        <v>1847</v>
      </c>
      <c r="H5617" s="10">
        <v>126</v>
      </c>
    </row>
    <row r="5618" spans="2:9" x14ac:dyDescent="0.2">
      <c r="B5618" t="s">
        <v>1857</v>
      </c>
      <c r="C5618" t="s">
        <v>46</v>
      </c>
      <c r="D5618" t="s">
        <v>46</v>
      </c>
      <c r="F5618" t="s">
        <v>1848</v>
      </c>
      <c r="H5618" s="10">
        <v>60</v>
      </c>
    </row>
    <row r="5619" spans="2:9" x14ac:dyDescent="0.2">
      <c r="B5619" t="s">
        <v>1857</v>
      </c>
      <c r="C5619" t="s">
        <v>380</v>
      </c>
      <c r="F5619" t="s">
        <v>59</v>
      </c>
      <c r="G5619" t="s">
        <v>180</v>
      </c>
      <c r="H5619" s="10">
        <v>300</v>
      </c>
      <c r="I5619" t="s">
        <v>24</v>
      </c>
    </row>
    <row r="5620" spans="2:9" x14ac:dyDescent="0.2">
      <c r="B5620" t="s">
        <v>1857</v>
      </c>
      <c r="C5620" t="s">
        <v>121</v>
      </c>
      <c r="D5620" t="s">
        <v>121</v>
      </c>
      <c r="E5620" t="s">
        <v>121</v>
      </c>
      <c r="F5620" t="s">
        <v>113</v>
      </c>
      <c r="G5620" t="s">
        <v>180</v>
      </c>
      <c r="H5620" s="10">
        <v>300</v>
      </c>
      <c r="I5620" t="s">
        <v>24</v>
      </c>
    </row>
    <row r="5621" spans="2:9" x14ac:dyDescent="0.2">
      <c r="B5621" t="s">
        <v>1857</v>
      </c>
      <c r="C5621" t="s">
        <v>57</v>
      </c>
      <c r="D5621" t="s">
        <v>57</v>
      </c>
      <c r="E5621" t="s">
        <v>22</v>
      </c>
      <c r="F5621" t="s">
        <v>22</v>
      </c>
      <c r="G5621" t="s">
        <v>180</v>
      </c>
      <c r="H5621" s="10">
        <v>300</v>
      </c>
      <c r="I5621" t="s">
        <v>24</v>
      </c>
    </row>
    <row r="5622" spans="2:9" x14ac:dyDescent="0.2">
      <c r="B5622" t="s">
        <v>1857</v>
      </c>
      <c r="C5622" t="s">
        <v>153</v>
      </c>
      <c r="D5622" t="s">
        <v>153</v>
      </c>
      <c r="E5622" t="s">
        <v>154</v>
      </c>
      <c r="F5622" t="s">
        <v>1850</v>
      </c>
      <c r="G5622" t="s">
        <v>180</v>
      </c>
      <c r="H5622" s="10">
        <v>41</v>
      </c>
      <c r="I5622" t="s">
        <v>24</v>
      </c>
    </row>
    <row r="5623" spans="2:9" x14ac:dyDescent="0.2">
      <c r="B5623" t="s">
        <v>1858</v>
      </c>
      <c r="C5623" t="s">
        <v>17</v>
      </c>
      <c r="D5623" t="s">
        <v>17</v>
      </c>
      <c r="F5623" t="s">
        <v>1847</v>
      </c>
      <c r="H5623" s="10">
        <v>34.75</v>
      </c>
    </row>
    <row r="5624" spans="2:9" x14ac:dyDescent="0.2">
      <c r="B5624" t="s">
        <v>1858</v>
      </c>
      <c r="C5624" t="s">
        <v>46</v>
      </c>
      <c r="D5624" t="s">
        <v>46</v>
      </c>
      <c r="F5624" t="s">
        <v>1848</v>
      </c>
      <c r="H5624" s="10">
        <v>18</v>
      </c>
    </row>
    <row r="5625" spans="2:9" x14ac:dyDescent="0.2">
      <c r="B5625" t="s">
        <v>1858</v>
      </c>
      <c r="C5625" t="s">
        <v>380</v>
      </c>
      <c r="F5625" t="s">
        <v>59</v>
      </c>
      <c r="G5625" t="s">
        <v>180</v>
      </c>
      <c r="H5625" s="10">
        <v>158</v>
      </c>
      <c r="I5625" t="s">
        <v>24</v>
      </c>
    </row>
    <row r="5626" spans="2:9" x14ac:dyDescent="0.2">
      <c r="B5626" t="s">
        <v>1858</v>
      </c>
      <c r="C5626" t="s">
        <v>121</v>
      </c>
      <c r="D5626" t="s">
        <v>121</v>
      </c>
      <c r="E5626" t="s">
        <v>121</v>
      </c>
      <c r="F5626" t="s">
        <v>113</v>
      </c>
      <c r="G5626" t="s">
        <v>180</v>
      </c>
      <c r="H5626" s="10">
        <v>158</v>
      </c>
      <c r="I5626" t="s">
        <v>24</v>
      </c>
    </row>
    <row r="5627" spans="2:9" x14ac:dyDescent="0.2">
      <c r="B5627" t="s">
        <v>1858</v>
      </c>
      <c r="C5627" t="s">
        <v>208</v>
      </c>
      <c r="D5627" t="s">
        <v>208</v>
      </c>
      <c r="E5627" t="s">
        <v>27</v>
      </c>
      <c r="F5627" t="s">
        <v>27</v>
      </c>
      <c r="G5627" t="s">
        <v>180</v>
      </c>
      <c r="H5627" s="10">
        <v>158</v>
      </c>
      <c r="I5627" t="s">
        <v>24</v>
      </c>
    </row>
    <row r="5628" spans="2:9" x14ac:dyDescent="0.2">
      <c r="B5628" t="s">
        <v>1859</v>
      </c>
      <c r="C5628" t="s">
        <v>17</v>
      </c>
      <c r="D5628" t="s">
        <v>17</v>
      </c>
      <c r="F5628" t="s">
        <v>1847</v>
      </c>
      <c r="H5628" s="10">
        <v>399</v>
      </c>
    </row>
    <row r="5629" spans="2:9" x14ac:dyDescent="0.2">
      <c r="B5629" t="s">
        <v>1859</v>
      </c>
      <c r="C5629" t="s">
        <v>43</v>
      </c>
      <c r="D5629" t="s">
        <v>43</v>
      </c>
      <c r="E5629" t="s">
        <v>22</v>
      </c>
      <c r="F5629" t="s">
        <v>22</v>
      </c>
      <c r="G5629" t="s">
        <v>145</v>
      </c>
      <c r="H5629" s="10">
        <v>194.5</v>
      </c>
      <c r="I5629" t="s">
        <v>24</v>
      </c>
    </row>
    <row r="5630" spans="2:9" x14ac:dyDescent="0.2">
      <c r="B5630" t="s">
        <v>1859</v>
      </c>
      <c r="C5630" t="s">
        <v>25</v>
      </c>
      <c r="D5630" t="s">
        <v>25</v>
      </c>
      <c r="E5630" t="s">
        <v>22</v>
      </c>
      <c r="F5630" t="s">
        <v>22</v>
      </c>
      <c r="G5630" t="s">
        <v>145</v>
      </c>
      <c r="H5630" s="10">
        <v>194.5</v>
      </c>
      <c r="I5630" t="s">
        <v>24</v>
      </c>
    </row>
    <row r="5631" spans="2:9" x14ac:dyDescent="0.2">
      <c r="B5631" t="s">
        <v>1859</v>
      </c>
      <c r="C5631" t="s">
        <v>21</v>
      </c>
      <c r="D5631" t="s">
        <v>21</v>
      </c>
      <c r="E5631" t="s">
        <v>22</v>
      </c>
      <c r="F5631" t="s">
        <v>22</v>
      </c>
      <c r="G5631" t="s">
        <v>145</v>
      </c>
      <c r="H5631" s="10">
        <v>195</v>
      </c>
      <c r="I5631" t="s">
        <v>24</v>
      </c>
    </row>
    <row r="5632" spans="2:9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  <row r="10022" hidden="1" x14ac:dyDescent="0.2"/>
    <row r="10023" hidden="1" x14ac:dyDescent="0.2"/>
    <row r="10024" hidden="1" x14ac:dyDescent="0.2"/>
    <row r="10025" hidden="1" x14ac:dyDescent="0.2"/>
    <row r="10026" hidden="1" x14ac:dyDescent="0.2"/>
    <row r="10027" hidden="1" x14ac:dyDescent="0.2"/>
    <row r="10028" hidden="1" x14ac:dyDescent="0.2"/>
    <row r="10029" hidden="1" x14ac:dyDescent="0.2"/>
    <row r="10030" hidden="1" x14ac:dyDescent="0.2"/>
    <row r="10031" hidden="1" x14ac:dyDescent="0.2"/>
    <row r="10032" hidden="1" x14ac:dyDescent="0.2"/>
    <row r="10033" hidden="1" x14ac:dyDescent="0.2"/>
    <row r="10034" hidden="1" x14ac:dyDescent="0.2"/>
    <row r="10035" hidden="1" x14ac:dyDescent="0.2"/>
    <row r="10036" hidden="1" x14ac:dyDescent="0.2"/>
    <row r="10037" hidden="1" x14ac:dyDescent="0.2"/>
    <row r="10038" hidden="1" x14ac:dyDescent="0.2"/>
    <row r="10039" hidden="1" x14ac:dyDescent="0.2"/>
    <row r="10040" hidden="1" x14ac:dyDescent="0.2"/>
    <row r="10041" hidden="1" x14ac:dyDescent="0.2"/>
    <row r="10042" hidden="1" x14ac:dyDescent="0.2"/>
    <row r="10043" hidden="1" x14ac:dyDescent="0.2"/>
    <row r="10044" hidden="1" x14ac:dyDescent="0.2"/>
    <row r="10045" hidden="1" x14ac:dyDescent="0.2"/>
    <row r="10046" hidden="1" x14ac:dyDescent="0.2"/>
    <row r="10047" hidden="1" x14ac:dyDescent="0.2"/>
    <row r="10048" hidden="1" x14ac:dyDescent="0.2"/>
    <row r="10049" hidden="1" x14ac:dyDescent="0.2"/>
    <row r="10050" hidden="1" x14ac:dyDescent="0.2"/>
    <row r="10051" hidden="1" x14ac:dyDescent="0.2"/>
    <row r="10052" hidden="1" x14ac:dyDescent="0.2"/>
    <row r="10053" hidden="1" x14ac:dyDescent="0.2"/>
    <row r="10054" hidden="1" x14ac:dyDescent="0.2"/>
    <row r="10055" hidden="1" x14ac:dyDescent="0.2"/>
    <row r="10056" hidden="1" x14ac:dyDescent="0.2"/>
    <row r="10057" hidden="1" x14ac:dyDescent="0.2"/>
    <row r="10058" hidden="1" x14ac:dyDescent="0.2"/>
    <row r="10059" hidden="1" x14ac:dyDescent="0.2"/>
    <row r="10060" hidden="1" x14ac:dyDescent="0.2"/>
    <row r="10061" hidden="1" x14ac:dyDescent="0.2"/>
    <row r="10062" hidden="1" x14ac:dyDescent="0.2"/>
    <row r="10063" hidden="1" x14ac:dyDescent="0.2"/>
    <row r="10064" hidden="1" x14ac:dyDescent="0.2"/>
    <row r="10065" hidden="1" x14ac:dyDescent="0.2"/>
    <row r="10066" hidden="1" x14ac:dyDescent="0.2"/>
    <row r="10067" hidden="1" x14ac:dyDescent="0.2"/>
    <row r="10068" hidden="1" x14ac:dyDescent="0.2"/>
    <row r="10069" hidden="1" x14ac:dyDescent="0.2"/>
    <row r="10070" hidden="1" x14ac:dyDescent="0.2"/>
    <row r="10071" hidden="1" x14ac:dyDescent="0.2"/>
    <row r="10072" hidden="1" x14ac:dyDescent="0.2"/>
    <row r="10073" hidden="1" x14ac:dyDescent="0.2"/>
    <row r="10074" hidden="1" x14ac:dyDescent="0.2"/>
    <row r="10075" hidden="1" x14ac:dyDescent="0.2"/>
    <row r="10076" hidden="1" x14ac:dyDescent="0.2"/>
    <row r="10077" hidden="1" x14ac:dyDescent="0.2"/>
    <row r="10078" hidden="1" x14ac:dyDescent="0.2"/>
    <row r="10079" hidden="1" x14ac:dyDescent="0.2"/>
    <row r="10080" hidden="1" x14ac:dyDescent="0.2"/>
    <row r="10081" hidden="1" x14ac:dyDescent="0.2"/>
    <row r="10082" hidden="1" x14ac:dyDescent="0.2"/>
    <row r="10083" hidden="1" x14ac:dyDescent="0.2"/>
    <row r="10084" hidden="1" x14ac:dyDescent="0.2"/>
    <row r="10085" hidden="1" x14ac:dyDescent="0.2"/>
    <row r="10086" hidden="1" x14ac:dyDescent="0.2"/>
    <row r="10087" hidden="1" x14ac:dyDescent="0.2"/>
    <row r="10088" hidden="1" x14ac:dyDescent="0.2"/>
    <row r="10089" hidden="1" x14ac:dyDescent="0.2"/>
    <row r="10090" hidden="1" x14ac:dyDescent="0.2"/>
    <row r="10091" hidden="1" x14ac:dyDescent="0.2"/>
    <row r="10092" hidden="1" x14ac:dyDescent="0.2"/>
    <row r="10093" hidden="1" x14ac:dyDescent="0.2"/>
    <row r="10094" hidden="1" x14ac:dyDescent="0.2"/>
    <row r="10095" hidden="1" x14ac:dyDescent="0.2"/>
    <row r="10096" hidden="1" x14ac:dyDescent="0.2"/>
    <row r="10097" hidden="1" x14ac:dyDescent="0.2"/>
    <row r="10098" hidden="1" x14ac:dyDescent="0.2"/>
    <row r="10099" hidden="1" x14ac:dyDescent="0.2"/>
    <row r="10100" hidden="1" x14ac:dyDescent="0.2"/>
    <row r="10101" hidden="1" x14ac:dyDescent="0.2"/>
    <row r="10102" hidden="1" x14ac:dyDescent="0.2"/>
    <row r="10103" hidden="1" x14ac:dyDescent="0.2"/>
    <row r="10104" hidden="1" x14ac:dyDescent="0.2"/>
    <row r="10105" hidden="1" x14ac:dyDescent="0.2"/>
    <row r="10106" hidden="1" x14ac:dyDescent="0.2"/>
    <row r="10107" hidden="1" x14ac:dyDescent="0.2"/>
    <row r="10108" hidden="1" x14ac:dyDescent="0.2"/>
    <row r="10109" hidden="1" x14ac:dyDescent="0.2"/>
    <row r="10110" hidden="1" x14ac:dyDescent="0.2"/>
    <row r="10111" hidden="1" x14ac:dyDescent="0.2"/>
    <row r="10112" hidden="1" x14ac:dyDescent="0.2"/>
    <row r="10113" hidden="1" x14ac:dyDescent="0.2"/>
    <row r="10114" hidden="1" x14ac:dyDescent="0.2"/>
    <row r="10115" hidden="1" x14ac:dyDescent="0.2"/>
    <row r="10116" hidden="1" x14ac:dyDescent="0.2"/>
    <row r="10117" hidden="1" x14ac:dyDescent="0.2"/>
    <row r="10118" hidden="1" x14ac:dyDescent="0.2"/>
    <row r="10119" hidden="1" x14ac:dyDescent="0.2"/>
    <row r="10120" hidden="1" x14ac:dyDescent="0.2"/>
    <row r="10121" hidden="1" x14ac:dyDescent="0.2"/>
    <row r="10122" hidden="1" x14ac:dyDescent="0.2"/>
    <row r="10123" hidden="1" x14ac:dyDescent="0.2"/>
    <row r="10124" hidden="1" x14ac:dyDescent="0.2"/>
    <row r="10125" hidden="1" x14ac:dyDescent="0.2"/>
    <row r="10126" hidden="1" x14ac:dyDescent="0.2"/>
    <row r="10127" hidden="1" x14ac:dyDescent="0.2"/>
    <row r="10128" hidden="1" x14ac:dyDescent="0.2"/>
    <row r="10129" hidden="1" x14ac:dyDescent="0.2"/>
    <row r="10130" hidden="1" x14ac:dyDescent="0.2"/>
    <row r="10131" hidden="1" x14ac:dyDescent="0.2"/>
    <row r="10132" hidden="1" x14ac:dyDescent="0.2"/>
    <row r="10133" hidden="1" x14ac:dyDescent="0.2"/>
    <row r="10134" hidden="1" x14ac:dyDescent="0.2"/>
    <row r="10135" hidden="1" x14ac:dyDescent="0.2"/>
    <row r="10136" hidden="1" x14ac:dyDescent="0.2"/>
    <row r="10137" hidden="1" x14ac:dyDescent="0.2"/>
    <row r="10138" hidden="1" x14ac:dyDescent="0.2"/>
    <row r="10139" hidden="1" x14ac:dyDescent="0.2"/>
    <row r="10140" hidden="1" x14ac:dyDescent="0.2"/>
    <row r="10141" hidden="1" x14ac:dyDescent="0.2"/>
    <row r="10142" hidden="1" x14ac:dyDescent="0.2"/>
    <row r="10143" hidden="1" x14ac:dyDescent="0.2"/>
    <row r="10144" hidden="1" x14ac:dyDescent="0.2"/>
    <row r="10145" hidden="1" x14ac:dyDescent="0.2"/>
    <row r="10146" hidden="1" x14ac:dyDescent="0.2"/>
    <row r="10147" hidden="1" x14ac:dyDescent="0.2"/>
    <row r="10148" hidden="1" x14ac:dyDescent="0.2"/>
    <row r="10149" hidden="1" x14ac:dyDescent="0.2"/>
    <row r="10150" hidden="1" x14ac:dyDescent="0.2"/>
    <row r="10151" hidden="1" x14ac:dyDescent="0.2"/>
    <row r="10152" hidden="1" x14ac:dyDescent="0.2"/>
    <row r="10153" hidden="1" x14ac:dyDescent="0.2"/>
    <row r="10154" hidden="1" x14ac:dyDescent="0.2"/>
    <row r="10155" hidden="1" x14ac:dyDescent="0.2"/>
    <row r="10156" hidden="1" x14ac:dyDescent="0.2"/>
    <row r="10157" hidden="1" x14ac:dyDescent="0.2"/>
    <row r="10158" hidden="1" x14ac:dyDescent="0.2"/>
    <row r="10159" hidden="1" x14ac:dyDescent="0.2"/>
    <row r="10160" hidden="1" x14ac:dyDescent="0.2"/>
    <row r="10161" hidden="1" x14ac:dyDescent="0.2"/>
    <row r="10162" hidden="1" x14ac:dyDescent="0.2"/>
    <row r="10163" hidden="1" x14ac:dyDescent="0.2"/>
    <row r="10164" hidden="1" x14ac:dyDescent="0.2"/>
    <row r="10165" hidden="1" x14ac:dyDescent="0.2"/>
    <row r="10166" hidden="1" x14ac:dyDescent="0.2"/>
    <row r="10167" hidden="1" x14ac:dyDescent="0.2"/>
    <row r="10168" hidden="1" x14ac:dyDescent="0.2"/>
    <row r="10169" hidden="1" x14ac:dyDescent="0.2"/>
    <row r="10170" hidden="1" x14ac:dyDescent="0.2"/>
    <row r="10171" hidden="1" x14ac:dyDescent="0.2"/>
    <row r="10172" hidden="1" x14ac:dyDescent="0.2"/>
    <row r="10173" hidden="1" x14ac:dyDescent="0.2"/>
    <row r="10174" hidden="1" x14ac:dyDescent="0.2"/>
    <row r="10175" hidden="1" x14ac:dyDescent="0.2"/>
    <row r="10176" hidden="1" x14ac:dyDescent="0.2"/>
    <row r="10177" hidden="1" x14ac:dyDescent="0.2"/>
    <row r="10178" hidden="1" x14ac:dyDescent="0.2"/>
    <row r="10179" hidden="1" x14ac:dyDescent="0.2"/>
    <row r="10180" hidden="1" x14ac:dyDescent="0.2"/>
    <row r="10181" hidden="1" x14ac:dyDescent="0.2"/>
    <row r="10182" hidden="1" x14ac:dyDescent="0.2"/>
    <row r="10183" hidden="1" x14ac:dyDescent="0.2"/>
    <row r="10184" hidden="1" x14ac:dyDescent="0.2"/>
    <row r="10185" hidden="1" x14ac:dyDescent="0.2"/>
    <row r="10186" hidden="1" x14ac:dyDescent="0.2"/>
    <row r="10187" hidden="1" x14ac:dyDescent="0.2"/>
    <row r="10188" hidden="1" x14ac:dyDescent="0.2"/>
    <row r="10189" hidden="1" x14ac:dyDescent="0.2"/>
    <row r="10190" hidden="1" x14ac:dyDescent="0.2"/>
    <row r="10191" hidden="1" x14ac:dyDescent="0.2"/>
    <row r="10192" hidden="1" x14ac:dyDescent="0.2"/>
    <row r="10193" hidden="1" x14ac:dyDescent="0.2"/>
    <row r="10194" hidden="1" x14ac:dyDescent="0.2"/>
    <row r="10195" hidden="1" x14ac:dyDescent="0.2"/>
    <row r="10196" hidden="1" x14ac:dyDescent="0.2"/>
    <row r="10197" hidden="1" x14ac:dyDescent="0.2"/>
    <row r="10198" hidden="1" x14ac:dyDescent="0.2"/>
    <row r="10199" hidden="1" x14ac:dyDescent="0.2"/>
    <row r="10200" hidden="1" x14ac:dyDescent="0.2"/>
    <row r="10201" hidden="1" x14ac:dyDescent="0.2"/>
    <row r="10202" hidden="1" x14ac:dyDescent="0.2"/>
    <row r="10203" hidden="1" x14ac:dyDescent="0.2"/>
    <row r="10204" hidden="1" x14ac:dyDescent="0.2"/>
    <row r="10205" hidden="1" x14ac:dyDescent="0.2"/>
    <row r="10206" hidden="1" x14ac:dyDescent="0.2"/>
    <row r="10207" hidden="1" x14ac:dyDescent="0.2"/>
    <row r="10208" hidden="1" x14ac:dyDescent="0.2"/>
    <row r="10209" hidden="1" x14ac:dyDescent="0.2"/>
    <row r="10210" hidden="1" x14ac:dyDescent="0.2"/>
    <row r="10211" hidden="1" x14ac:dyDescent="0.2"/>
    <row r="10212" hidden="1" x14ac:dyDescent="0.2"/>
    <row r="10213" hidden="1" x14ac:dyDescent="0.2"/>
    <row r="10214" hidden="1" x14ac:dyDescent="0.2"/>
    <row r="10215" hidden="1" x14ac:dyDescent="0.2"/>
    <row r="10216" hidden="1" x14ac:dyDescent="0.2"/>
    <row r="10217" hidden="1" x14ac:dyDescent="0.2"/>
    <row r="10218" hidden="1" x14ac:dyDescent="0.2"/>
    <row r="10219" hidden="1" x14ac:dyDescent="0.2"/>
    <row r="10220" hidden="1" x14ac:dyDescent="0.2"/>
    <row r="10221" hidden="1" x14ac:dyDescent="0.2"/>
    <row r="10222" hidden="1" x14ac:dyDescent="0.2"/>
    <row r="10223" hidden="1" x14ac:dyDescent="0.2"/>
    <row r="10224" hidden="1" x14ac:dyDescent="0.2"/>
    <row r="10225" hidden="1" x14ac:dyDescent="0.2"/>
    <row r="10226" hidden="1" x14ac:dyDescent="0.2"/>
    <row r="10227" hidden="1" x14ac:dyDescent="0.2"/>
    <row r="10228" hidden="1" x14ac:dyDescent="0.2"/>
    <row r="10229" hidden="1" x14ac:dyDescent="0.2"/>
    <row r="10230" hidden="1" x14ac:dyDescent="0.2"/>
    <row r="10231" hidden="1" x14ac:dyDescent="0.2"/>
    <row r="10232" hidden="1" x14ac:dyDescent="0.2"/>
    <row r="10233" hidden="1" x14ac:dyDescent="0.2"/>
    <row r="10234" hidden="1" x14ac:dyDescent="0.2"/>
    <row r="10235" hidden="1" x14ac:dyDescent="0.2"/>
    <row r="10236" hidden="1" x14ac:dyDescent="0.2"/>
    <row r="10237" hidden="1" x14ac:dyDescent="0.2"/>
    <row r="10238" hidden="1" x14ac:dyDescent="0.2"/>
    <row r="10239" hidden="1" x14ac:dyDescent="0.2"/>
    <row r="10240" hidden="1" x14ac:dyDescent="0.2"/>
    <row r="10241" hidden="1" x14ac:dyDescent="0.2"/>
    <row r="10242" hidden="1" x14ac:dyDescent="0.2"/>
    <row r="10243" hidden="1" x14ac:dyDescent="0.2"/>
    <row r="10244" hidden="1" x14ac:dyDescent="0.2"/>
    <row r="10245" hidden="1" x14ac:dyDescent="0.2"/>
    <row r="10246" hidden="1" x14ac:dyDescent="0.2"/>
    <row r="10247" hidden="1" x14ac:dyDescent="0.2"/>
    <row r="10248" hidden="1" x14ac:dyDescent="0.2"/>
    <row r="10249" hidden="1" x14ac:dyDescent="0.2"/>
    <row r="10250" hidden="1" x14ac:dyDescent="0.2"/>
    <row r="10251" hidden="1" x14ac:dyDescent="0.2"/>
    <row r="10252" hidden="1" x14ac:dyDescent="0.2"/>
    <row r="10253" hidden="1" x14ac:dyDescent="0.2"/>
    <row r="10254" hidden="1" x14ac:dyDescent="0.2"/>
    <row r="10255" hidden="1" x14ac:dyDescent="0.2"/>
    <row r="10256" hidden="1" x14ac:dyDescent="0.2"/>
    <row r="10257" hidden="1" x14ac:dyDescent="0.2"/>
    <row r="10258" hidden="1" x14ac:dyDescent="0.2"/>
    <row r="10259" hidden="1" x14ac:dyDescent="0.2"/>
    <row r="10260" hidden="1" x14ac:dyDescent="0.2"/>
    <row r="10261" hidden="1" x14ac:dyDescent="0.2"/>
    <row r="10262" hidden="1" x14ac:dyDescent="0.2"/>
    <row r="10263" hidden="1" x14ac:dyDescent="0.2"/>
    <row r="10264" hidden="1" x14ac:dyDescent="0.2"/>
    <row r="10265" hidden="1" x14ac:dyDescent="0.2"/>
    <row r="10266" hidden="1" x14ac:dyDescent="0.2"/>
    <row r="10267" hidden="1" x14ac:dyDescent="0.2"/>
    <row r="10268" hidden="1" x14ac:dyDescent="0.2"/>
    <row r="10269" hidden="1" x14ac:dyDescent="0.2"/>
    <row r="10270" hidden="1" x14ac:dyDescent="0.2"/>
    <row r="10271" hidden="1" x14ac:dyDescent="0.2"/>
    <row r="10272" hidden="1" x14ac:dyDescent="0.2"/>
    <row r="10273" hidden="1" x14ac:dyDescent="0.2"/>
    <row r="10274" hidden="1" x14ac:dyDescent="0.2"/>
    <row r="10275" hidden="1" x14ac:dyDescent="0.2"/>
    <row r="10276" hidden="1" x14ac:dyDescent="0.2"/>
    <row r="10277" hidden="1" x14ac:dyDescent="0.2"/>
    <row r="10278" hidden="1" x14ac:dyDescent="0.2"/>
    <row r="10279" hidden="1" x14ac:dyDescent="0.2"/>
    <row r="10280" hidden="1" x14ac:dyDescent="0.2"/>
    <row r="10281" hidden="1" x14ac:dyDescent="0.2"/>
    <row r="10282" hidden="1" x14ac:dyDescent="0.2"/>
    <row r="10283" hidden="1" x14ac:dyDescent="0.2"/>
    <row r="10284" hidden="1" x14ac:dyDescent="0.2"/>
    <row r="10285" hidden="1" x14ac:dyDescent="0.2"/>
    <row r="10286" hidden="1" x14ac:dyDescent="0.2"/>
    <row r="10287" hidden="1" x14ac:dyDescent="0.2"/>
    <row r="10288" hidden="1" x14ac:dyDescent="0.2"/>
    <row r="10289" hidden="1" x14ac:dyDescent="0.2"/>
    <row r="10290" hidden="1" x14ac:dyDescent="0.2"/>
    <row r="10291" hidden="1" x14ac:dyDescent="0.2"/>
    <row r="10292" hidden="1" x14ac:dyDescent="0.2"/>
    <row r="10293" hidden="1" x14ac:dyDescent="0.2"/>
    <row r="10294" hidden="1" x14ac:dyDescent="0.2"/>
    <row r="10295" hidden="1" x14ac:dyDescent="0.2"/>
    <row r="10296" hidden="1" x14ac:dyDescent="0.2"/>
    <row r="10297" hidden="1" x14ac:dyDescent="0.2"/>
    <row r="10298" hidden="1" x14ac:dyDescent="0.2"/>
    <row r="10299" hidden="1" x14ac:dyDescent="0.2"/>
    <row r="10300" hidden="1" x14ac:dyDescent="0.2"/>
    <row r="10301" hidden="1" x14ac:dyDescent="0.2"/>
    <row r="10302" hidden="1" x14ac:dyDescent="0.2"/>
    <row r="10303" hidden="1" x14ac:dyDescent="0.2"/>
    <row r="10304" hidden="1" x14ac:dyDescent="0.2"/>
    <row r="10305" hidden="1" x14ac:dyDescent="0.2"/>
    <row r="10306" hidden="1" x14ac:dyDescent="0.2"/>
    <row r="10307" hidden="1" x14ac:dyDescent="0.2"/>
    <row r="10308" hidden="1" x14ac:dyDescent="0.2"/>
    <row r="10309" hidden="1" x14ac:dyDescent="0.2"/>
    <row r="10310" hidden="1" x14ac:dyDescent="0.2"/>
    <row r="10311" hidden="1" x14ac:dyDescent="0.2"/>
    <row r="10312" hidden="1" x14ac:dyDescent="0.2"/>
    <row r="10313" hidden="1" x14ac:dyDescent="0.2"/>
    <row r="10314" hidden="1" x14ac:dyDescent="0.2"/>
    <row r="10315" hidden="1" x14ac:dyDescent="0.2"/>
    <row r="10316" hidden="1" x14ac:dyDescent="0.2"/>
    <row r="10317" hidden="1" x14ac:dyDescent="0.2"/>
    <row r="10318" hidden="1" x14ac:dyDescent="0.2"/>
    <row r="10319" hidden="1" x14ac:dyDescent="0.2"/>
    <row r="10320" hidden="1" x14ac:dyDescent="0.2"/>
    <row r="10321" hidden="1" x14ac:dyDescent="0.2"/>
    <row r="10322" hidden="1" x14ac:dyDescent="0.2"/>
    <row r="10323" hidden="1" x14ac:dyDescent="0.2"/>
    <row r="10324" hidden="1" x14ac:dyDescent="0.2"/>
    <row r="10325" hidden="1" x14ac:dyDescent="0.2"/>
    <row r="10326" hidden="1" x14ac:dyDescent="0.2"/>
    <row r="10327" hidden="1" x14ac:dyDescent="0.2"/>
    <row r="10328" hidden="1" x14ac:dyDescent="0.2"/>
    <row r="10329" hidden="1" x14ac:dyDescent="0.2"/>
    <row r="10330" hidden="1" x14ac:dyDescent="0.2"/>
    <row r="10331" hidden="1" x14ac:dyDescent="0.2"/>
    <row r="10332" hidden="1" x14ac:dyDescent="0.2"/>
    <row r="10333" hidden="1" x14ac:dyDescent="0.2"/>
    <row r="10334" hidden="1" x14ac:dyDescent="0.2"/>
    <row r="10335" hidden="1" x14ac:dyDescent="0.2"/>
    <row r="10336" hidden="1" x14ac:dyDescent="0.2"/>
    <row r="10337" hidden="1" x14ac:dyDescent="0.2"/>
    <row r="10338" hidden="1" x14ac:dyDescent="0.2"/>
    <row r="10339" hidden="1" x14ac:dyDescent="0.2"/>
    <row r="10340" hidden="1" x14ac:dyDescent="0.2"/>
    <row r="10341" hidden="1" x14ac:dyDescent="0.2"/>
    <row r="10342" hidden="1" x14ac:dyDescent="0.2"/>
    <row r="10343" hidden="1" x14ac:dyDescent="0.2"/>
    <row r="10344" hidden="1" x14ac:dyDescent="0.2"/>
    <row r="10345" hidden="1" x14ac:dyDescent="0.2"/>
    <row r="10346" hidden="1" x14ac:dyDescent="0.2"/>
    <row r="10347" hidden="1" x14ac:dyDescent="0.2"/>
    <row r="10348" hidden="1" x14ac:dyDescent="0.2"/>
    <row r="10349" hidden="1" x14ac:dyDescent="0.2"/>
    <row r="10350" hidden="1" x14ac:dyDescent="0.2"/>
    <row r="10351" hidden="1" x14ac:dyDescent="0.2"/>
    <row r="10352" hidden="1" x14ac:dyDescent="0.2"/>
    <row r="10353" hidden="1" x14ac:dyDescent="0.2"/>
    <row r="10354" hidden="1" x14ac:dyDescent="0.2"/>
    <row r="10355" hidden="1" x14ac:dyDescent="0.2"/>
    <row r="10356" hidden="1" x14ac:dyDescent="0.2"/>
    <row r="10357" hidden="1" x14ac:dyDescent="0.2"/>
    <row r="10358" hidden="1" x14ac:dyDescent="0.2"/>
    <row r="10359" hidden="1" x14ac:dyDescent="0.2"/>
    <row r="10360" hidden="1" x14ac:dyDescent="0.2"/>
    <row r="10361" hidden="1" x14ac:dyDescent="0.2"/>
    <row r="10362" hidden="1" x14ac:dyDescent="0.2"/>
    <row r="10363" hidden="1" x14ac:dyDescent="0.2"/>
    <row r="10364" hidden="1" x14ac:dyDescent="0.2"/>
    <row r="10365" hidden="1" x14ac:dyDescent="0.2"/>
    <row r="10366" hidden="1" x14ac:dyDescent="0.2"/>
    <row r="10367" hidden="1" x14ac:dyDescent="0.2"/>
    <row r="10368" hidden="1" x14ac:dyDescent="0.2"/>
    <row r="10369" hidden="1" x14ac:dyDescent="0.2"/>
    <row r="10370" hidden="1" x14ac:dyDescent="0.2"/>
    <row r="10371" hidden="1" x14ac:dyDescent="0.2"/>
    <row r="10372" hidden="1" x14ac:dyDescent="0.2"/>
    <row r="10373" hidden="1" x14ac:dyDescent="0.2"/>
    <row r="10374" hidden="1" x14ac:dyDescent="0.2"/>
    <row r="10375" hidden="1" x14ac:dyDescent="0.2"/>
    <row r="10376" hidden="1" x14ac:dyDescent="0.2"/>
    <row r="10377" hidden="1" x14ac:dyDescent="0.2"/>
    <row r="10378" hidden="1" x14ac:dyDescent="0.2"/>
    <row r="10379" hidden="1" x14ac:dyDescent="0.2"/>
    <row r="10380" hidden="1" x14ac:dyDescent="0.2"/>
    <row r="10381" hidden="1" x14ac:dyDescent="0.2"/>
    <row r="10382" hidden="1" x14ac:dyDescent="0.2"/>
    <row r="10383" hidden="1" x14ac:dyDescent="0.2"/>
    <row r="10384" hidden="1" x14ac:dyDescent="0.2"/>
    <row r="10385" hidden="1" x14ac:dyDescent="0.2"/>
    <row r="10386" hidden="1" x14ac:dyDescent="0.2"/>
    <row r="10387" hidden="1" x14ac:dyDescent="0.2"/>
    <row r="10388" hidden="1" x14ac:dyDescent="0.2"/>
    <row r="10389" hidden="1" x14ac:dyDescent="0.2"/>
    <row r="10390" hidden="1" x14ac:dyDescent="0.2"/>
    <row r="10391" hidden="1" x14ac:dyDescent="0.2"/>
    <row r="10392" hidden="1" x14ac:dyDescent="0.2"/>
    <row r="10393" hidden="1" x14ac:dyDescent="0.2"/>
    <row r="10394" hidden="1" x14ac:dyDescent="0.2"/>
    <row r="10395" hidden="1" x14ac:dyDescent="0.2"/>
    <row r="10396" hidden="1" x14ac:dyDescent="0.2"/>
    <row r="10397" hidden="1" x14ac:dyDescent="0.2"/>
    <row r="10398" hidden="1" x14ac:dyDescent="0.2"/>
    <row r="10399" hidden="1" x14ac:dyDescent="0.2"/>
    <row r="10400" hidden="1" x14ac:dyDescent="0.2"/>
    <row r="10401" hidden="1" x14ac:dyDescent="0.2"/>
    <row r="10402" hidden="1" x14ac:dyDescent="0.2"/>
    <row r="10403" hidden="1" x14ac:dyDescent="0.2"/>
    <row r="10404" hidden="1" x14ac:dyDescent="0.2"/>
    <row r="10405" hidden="1" x14ac:dyDescent="0.2"/>
    <row r="10406" hidden="1" x14ac:dyDescent="0.2"/>
    <row r="10407" hidden="1" x14ac:dyDescent="0.2"/>
    <row r="10408" hidden="1" x14ac:dyDescent="0.2"/>
    <row r="10409" hidden="1" x14ac:dyDescent="0.2"/>
    <row r="10410" hidden="1" x14ac:dyDescent="0.2"/>
    <row r="10411" hidden="1" x14ac:dyDescent="0.2"/>
    <row r="10412" hidden="1" x14ac:dyDescent="0.2"/>
    <row r="10413" hidden="1" x14ac:dyDescent="0.2"/>
    <row r="10414" hidden="1" x14ac:dyDescent="0.2"/>
    <row r="10415" hidden="1" x14ac:dyDescent="0.2"/>
    <row r="10416" hidden="1" x14ac:dyDescent="0.2"/>
    <row r="10417" hidden="1" x14ac:dyDescent="0.2"/>
    <row r="10418" hidden="1" x14ac:dyDescent="0.2"/>
    <row r="10419" hidden="1" x14ac:dyDescent="0.2"/>
    <row r="10420" hidden="1" x14ac:dyDescent="0.2"/>
    <row r="10421" hidden="1" x14ac:dyDescent="0.2"/>
    <row r="10422" hidden="1" x14ac:dyDescent="0.2"/>
    <row r="10423" hidden="1" x14ac:dyDescent="0.2"/>
    <row r="10424" hidden="1" x14ac:dyDescent="0.2"/>
    <row r="10425" hidden="1" x14ac:dyDescent="0.2"/>
    <row r="10426" hidden="1" x14ac:dyDescent="0.2"/>
    <row r="10427" hidden="1" x14ac:dyDescent="0.2"/>
    <row r="10428" hidden="1" x14ac:dyDescent="0.2"/>
    <row r="10429" hidden="1" x14ac:dyDescent="0.2"/>
    <row r="10430" hidden="1" x14ac:dyDescent="0.2"/>
    <row r="10431" hidden="1" x14ac:dyDescent="0.2"/>
    <row r="10432" hidden="1" x14ac:dyDescent="0.2"/>
    <row r="10433" hidden="1" x14ac:dyDescent="0.2"/>
    <row r="10434" hidden="1" x14ac:dyDescent="0.2"/>
    <row r="10435" hidden="1" x14ac:dyDescent="0.2"/>
    <row r="10436" hidden="1" x14ac:dyDescent="0.2"/>
    <row r="10437" hidden="1" x14ac:dyDescent="0.2"/>
    <row r="10438" hidden="1" x14ac:dyDescent="0.2"/>
    <row r="10439" hidden="1" x14ac:dyDescent="0.2"/>
    <row r="10440" hidden="1" x14ac:dyDescent="0.2"/>
    <row r="10441" hidden="1" x14ac:dyDescent="0.2"/>
    <row r="10442" hidden="1" x14ac:dyDescent="0.2"/>
    <row r="10443" hidden="1" x14ac:dyDescent="0.2"/>
    <row r="10444" hidden="1" x14ac:dyDescent="0.2"/>
    <row r="10445" hidden="1" x14ac:dyDescent="0.2"/>
    <row r="10446" hidden="1" x14ac:dyDescent="0.2"/>
    <row r="10447" hidden="1" x14ac:dyDescent="0.2"/>
    <row r="10448" hidden="1" x14ac:dyDescent="0.2"/>
    <row r="10449" hidden="1" x14ac:dyDescent="0.2"/>
    <row r="10450" hidden="1" x14ac:dyDescent="0.2"/>
    <row r="10451" hidden="1" x14ac:dyDescent="0.2"/>
    <row r="10452" hidden="1" x14ac:dyDescent="0.2"/>
    <row r="10453" hidden="1" x14ac:dyDescent="0.2"/>
    <row r="10454" hidden="1" x14ac:dyDescent="0.2"/>
    <row r="10455" hidden="1" x14ac:dyDescent="0.2"/>
    <row r="10456" hidden="1" x14ac:dyDescent="0.2"/>
    <row r="10457" hidden="1" x14ac:dyDescent="0.2"/>
    <row r="10458" hidden="1" x14ac:dyDescent="0.2"/>
    <row r="10459" hidden="1" x14ac:dyDescent="0.2"/>
    <row r="10460" hidden="1" x14ac:dyDescent="0.2"/>
    <row r="10461" hidden="1" x14ac:dyDescent="0.2"/>
    <row r="10462" hidden="1" x14ac:dyDescent="0.2"/>
    <row r="10463" hidden="1" x14ac:dyDescent="0.2"/>
    <row r="10464" hidden="1" x14ac:dyDescent="0.2"/>
    <row r="10465" hidden="1" x14ac:dyDescent="0.2"/>
    <row r="10466" hidden="1" x14ac:dyDescent="0.2"/>
    <row r="10467" hidden="1" x14ac:dyDescent="0.2"/>
    <row r="10468" hidden="1" x14ac:dyDescent="0.2"/>
    <row r="10469" hidden="1" x14ac:dyDescent="0.2"/>
    <row r="10470" hidden="1" x14ac:dyDescent="0.2"/>
    <row r="10471" hidden="1" x14ac:dyDescent="0.2"/>
    <row r="10472" hidden="1" x14ac:dyDescent="0.2"/>
    <row r="10473" hidden="1" x14ac:dyDescent="0.2"/>
    <row r="10474" hidden="1" x14ac:dyDescent="0.2"/>
    <row r="10475" hidden="1" x14ac:dyDescent="0.2"/>
    <row r="10476" hidden="1" x14ac:dyDescent="0.2"/>
    <row r="10477" hidden="1" x14ac:dyDescent="0.2"/>
    <row r="10478" hidden="1" x14ac:dyDescent="0.2"/>
    <row r="10479" hidden="1" x14ac:dyDescent="0.2"/>
    <row r="10480" hidden="1" x14ac:dyDescent="0.2"/>
    <row r="10481" hidden="1" x14ac:dyDescent="0.2"/>
    <row r="10482" hidden="1" x14ac:dyDescent="0.2"/>
    <row r="10483" hidden="1" x14ac:dyDescent="0.2"/>
    <row r="10484" hidden="1" x14ac:dyDescent="0.2"/>
    <row r="10485" hidden="1" x14ac:dyDescent="0.2"/>
    <row r="10486" hidden="1" x14ac:dyDescent="0.2"/>
    <row r="10487" hidden="1" x14ac:dyDescent="0.2"/>
    <row r="10488" hidden="1" x14ac:dyDescent="0.2"/>
    <row r="10489" hidden="1" x14ac:dyDescent="0.2"/>
    <row r="10490" hidden="1" x14ac:dyDescent="0.2"/>
    <row r="10491" hidden="1" x14ac:dyDescent="0.2"/>
    <row r="10492" hidden="1" x14ac:dyDescent="0.2"/>
    <row r="10493" hidden="1" x14ac:dyDescent="0.2"/>
    <row r="10494" hidden="1" x14ac:dyDescent="0.2"/>
    <row r="10495" hidden="1" x14ac:dyDescent="0.2"/>
    <row r="10496" hidden="1" x14ac:dyDescent="0.2"/>
    <row r="10497" hidden="1" x14ac:dyDescent="0.2"/>
    <row r="10498" hidden="1" x14ac:dyDescent="0.2"/>
    <row r="10499" hidden="1" x14ac:dyDescent="0.2"/>
    <row r="10500" hidden="1" x14ac:dyDescent="0.2"/>
    <row r="10501" hidden="1" x14ac:dyDescent="0.2"/>
    <row r="10502" hidden="1" x14ac:dyDescent="0.2"/>
    <row r="10503" hidden="1" x14ac:dyDescent="0.2"/>
    <row r="10504" hidden="1" x14ac:dyDescent="0.2"/>
    <row r="10505" hidden="1" x14ac:dyDescent="0.2"/>
    <row r="10506" hidden="1" x14ac:dyDescent="0.2"/>
    <row r="10507" hidden="1" x14ac:dyDescent="0.2"/>
    <row r="10508" hidden="1" x14ac:dyDescent="0.2"/>
    <row r="10509" hidden="1" x14ac:dyDescent="0.2"/>
    <row r="10510" hidden="1" x14ac:dyDescent="0.2"/>
    <row r="10511" hidden="1" x14ac:dyDescent="0.2"/>
    <row r="10512" hidden="1" x14ac:dyDescent="0.2"/>
    <row r="10513" hidden="1" x14ac:dyDescent="0.2"/>
    <row r="10514" hidden="1" x14ac:dyDescent="0.2"/>
    <row r="10515" hidden="1" x14ac:dyDescent="0.2"/>
    <row r="10516" hidden="1" x14ac:dyDescent="0.2"/>
    <row r="10517" hidden="1" x14ac:dyDescent="0.2"/>
    <row r="10518" hidden="1" x14ac:dyDescent="0.2"/>
    <row r="10519" hidden="1" x14ac:dyDescent="0.2"/>
    <row r="10520" hidden="1" x14ac:dyDescent="0.2"/>
    <row r="10521" hidden="1" x14ac:dyDescent="0.2"/>
    <row r="10522" hidden="1" x14ac:dyDescent="0.2"/>
    <row r="10523" hidden="1" x14ac:dyDescent="0.2"/>
    <row r="10524" hidden="1" x14ac:dyDescent="0.2"/>
    <row r="10525" hidden="1" x14ac:dyDescent="0.2"/>
    <row r="10526" hidden="1" x14ac:dyDescent="0.2"/>
    <row r="10527" hidden="1" x14ac:dyDescent="0.2"/>
    <row r="10528" hidden="1" x14ac:dyDescent="0.2"/>
    <row r="10529" hidden="1" x14ac:dyDescent="0.2"/>
    <row r="10530" hidden="1" x14ac:dyDescent="0.2"/>
    <row r="10531" hidden="1" x14ac:dyDescent="0.2"/>
    <row r="10532" hidden="1" x14ac:dyDescent="0.2"/>
    <row r="10533" hidden="1" x14ac:dyDescent="0.2"/>
    <row r="10534" hidden="1" x14ac:dyDescent="0.2"/>
    <row r="10535" hidden="1" x14ac:dyDescent="0.2"/>
    <row r="10536" hidden="1" x14ac:dyDescent="0.2"/>
    <row r="10537" hidden="1" x14ac:dyDescent="0.2"/>
    <row r="10538" hidden="1" x14ac:dyDescent="0.2"/>
    <row r="10539" hidden="1" x14ac:dyDescent="0.2"/>
    <row r="10540" hidden="1" x14ac:dyDescent="0.2"/>
    <row r="10541" hidden="1" x14ac:dyDescent="0.2"/>
    <row r="10542" hidden="1" x14ac:dyDescent="0.2"/>
    <row r="10543" hidden="1" x14ac:dyDescent="0.2"/>
    <row r="10544" hidden="1" x14ac:dyDescent="0.2"/>
    <row r="10545" hidden="1" x14ac:dyDescent="0.2"/>
    <row r="10546" hidden="1" x14ac:dyDescent="0.2"/>
    <row r="10547" hidden="1" x14ac:dyDescent="0.2"/>
    <row r="10548" hidden="1" x14ac:dyDescent="0.2"/>
    <row r="10549" hidden="1" x14ac:dyDescent="0.2"/>
    <row r="10550" hidden="1" x14ac:dyDescent="0.2"/>
    <row r="10551" hidden="1" x14ac:dyDescent="0.2"/>
    <row r="10552" hidden="1" x14ac:dyDescent="0.2"/>
    <row r="10553" hidden="1" x14ac:dyDescent="0.2"/>
    <row r="10554" hidden="1" x14ac:dyDescent="0.2"/>
    <row r="10555" hidden="1" x14ac:dyDescent="0.2"/>
    <row r="10556" hidden="1" x14ac:dyDescent="0.2"/>
    <row r="10557" hidden="1" x14ac:dyDescent="0.2"/>
    <row r="10558" hidden="1" x14ac:dyDescent="0.2"/>
    <row r="10559" hidden="1" x14ac:dyDescent="0.2"/>
    <row r="10560" hidden="1" x14ac:dyDescent="0.2"/>
    <row r="10561" hidden="1" x14ac:dyDescent="0.2"/>
    <row r="10562" hidden="1" x14ac:dyDescent="0.2"/>
    <row r="10563" hidden="1" x14ac:dyDescent="0.2"/>
    <row r="10564" hidden="1" x14ac:dyDescent="0.2"/>
    <row r="10565" hidden="1" x14ac:dyDescent="0.2"/>
    <row r="10566" hidden="1" x14ac:dyDescent="0.2"/>
    <row r="10567" hidden="1" x14ac:dyDescent="0.2"/>
    <row r="10568" hidden="1" x14ac:dyDescent="0.2"/>
    <row r="10569" hidden="1" x14ac:dyDescent="0.2"/>
    <row r="10570" hidden="1" x14ac:dyDescent="0.2"/>
    <row r="10571" hidden="1" x14ac:dyDescent="0.2"/>
    <row r="10572" hidden="1" x14ac:dyDescent="0.2"/>
    <row r="10573" hidden="1" x14ac:dyDescent="0.2"/>
    <row r="10574" hidden="1" x14ac:dyDescent="0.2"/>
    <row r="10575" hidden="1" x14ac:dyDescent="0.2"/>
    <row r="10576" hidden="1" x14ac:dyDescent="0.2"/>
    <row r="10577" hidden="1" x14ac:dyDescent="0.2"/>
    <row r="10578" hidden="1" x14ac:dyDescent="0.2"/>
    <row r="10579" hidden="1" x14ac:dyDescent="0.2"/>
    <row r="10580" hidden="1" x14ac:dyDescent="0.2"/>
    <row r="10581" hidden="1" x14ac:dyDescent="0.2"/>
    <row r="10582" hidden="1" x14ac:dyDescent="0.2"/>
    <row r="10583" hidden="1" x14ac:dyDescent="0.2"/>
    <row r="10584" hidden="1" x14ac:dyDescent="0.2"/>
    <row r="10585" hidden="1" x14ac:dyDescent="0.2"/>
    <row r="10586" hidden="1" x14ac:dyDescent="0.2"/>
    <row r="10587" hidden="1" x14ac:dyDescent="0.2"/>
    <row r="10588" hidden="1" x14ac:dyDescent="0.2"/>
    <row r="10589" hidden="1" x14ac:dyDescent="0.2"/>
    <row r="10590" hidden="1" x14ac:dyDescent="0.2"/>
    <row r="10591" hidden="1" x14ac:dyDescent="0.2"/>
    <row r="10592" hidden="1" x14ac:dyDescent="0.2"/>
    <row r="10593" hidden="1" x14ac:dyDescent="0.2"/>
    <row r="10594" hidden="1" x14ac:dyDescent="0.2"/>
    <row r="10595" hidden="1" x14ac:dyDescent="0.2"/>
    <row r="10596" hidden="1" x14ac:dyDescent="0.2"/>
    <row r="10597" hidden="1" x14ac:dyDescent="0.2"/>
    <row r="10598" hidden="1" x14ac:dyDescent="0.2"/>
    <row r="10599" hidden="1" x14ac:dyDescent="0.2"/>
    <row r="10600" hidden="1" x14ac:dyDescent="0.2"/>
    <row r="10601" hidden="1" x14ac:dyDescent="0.2"/>
    <row r="10602" hidden="1" x14ac:dyDescent="0.2"/>
    <row r="10603" hidden="1" x14ac:dyDescent="0.2"/>
    <row r="10604" hidden="1" x14ac:dyDescent="0.2"/>
    <row r="10605" hidden="1" x14ac:dyDescent="0.2"/>
    <row r="10606" hidden="1" x14ac:dyDescent="0.2"/>
    <row r="10607" hidden="1" x14ac:dyDescent="0.2"/>
    <row r="10608" hidden="1" x14ac:dyDescent="0.2"/>
    <row r="10609" hidden="1" x14ac:dyDescent="0.2"/>
    <row r="10610" hidden="1" x14ac:dyDescent="0.2"/>
    <row r="10611" hidden="1" x14ac:dyDescent="0.2"/>
    <row r="10612" hidden="1" x14ac:dyDescent="0.2"/>
    <row r="10613" hidden="1" x14ac:dyDescent="0.2"/>
    <row r="10614" hidden="1" x14ac:dyDescent="0.2"/>
    <row r="10615" hidden="1" x14ac:dyDescent="0.2"/>
    <row r="10616" hidden="1" x14ac:dyDescent="0.2"/>
    <row r="10617" hidden="1" x14ac:dyDescent="0.2"/>
    <row r="10618" hidden="1" x14ac:dyDescent="0.2"/>
    <row r="10619" hidden="1" x14ac:dyDescent="0.2"/>
    <row r="10620" hidden="1" x14ac:dyDescent="0.2"/>
    <row r="10621" hidden="1" x14ac:dyDescent="0.2"/>
    <row r="10622" hidden="1" x14ac:dyDescent="0.2"/>
    <row r="10623" hidden="1" x14ac:dyDescent="0.2"/>
    <row r="10624" hidden="1" x14ac:dyDescent="0.2"/>
    <row r="10625" hidden="1" x14ac:dyDescent="0.2"/>
    <row r="10626" hidden="1" x14ac:dyDescent="0.2"/>
    <row r="10627" hidden="1" x14ac:dyDescent="0.2"/>
    <row r="10628" hidden="1" x14ac:dyDescent="0.2"/>
    <row r="10629" hidden="1" x14ac:dyDescent="0.2"/>
    <row r="10630" hidden="1" x14ac:dyDescent="0.2"/>
    <row r="10631" hidden="1" x14ac:dyDescent="0.2"/>
    <row r="10632" hidden="1" x14ac:dyDescent="0.2"/>
    <row r="10633" hidden="1" x14ac:dyDescent="0.2"/>
    <row r="10634" hidden="1" x14ac:dyDescent="0.2"/>
    <row r="10635" hidden="1" x14ac:dyDescent="0.2"/>
    <row r="10636" hidden="1" x14ac:dyDescent="0.2"/>
    <row r="10637" hidden="1" x14ac:dyDescent="0.2"/>
    <row r="10638" hidden="1" x14ac:dyDescent="0.2"/>
    <row r="10639" hidden="1" x14ac:dyDescent="0.2"/>
    <row r="10640" hidden="1" x14ac:dyDescent="0.2"/>
    <row r="10641" hidden="1" x14ac:dyDescent="0.2"/>
    <row r="10642" hidden="1" x14ac:dyDescent="0.2"/>
    <row r="10643" hidden="1" x14ac:dyDescent="0.2"/>
    <row r="10644" hidden="1" x14ac:dyDescent="0.2"/>
    <row r="10645" hidden="1" x14ac:dyDescent="0.2"/>
    <row r="10646" hidden="1" x14ac:dyDescent="0.2"/>
    <row r="10647" hidden="1" x14ac:dyDescent="0.2"/>
    <row r="10648" hidden="1" x14ac:dyDescent="0.2"/>
    <row r="10649" hidden="1" x14ac:dyDescent="0.2"/>
    <row r="10650" hidden="1" x14ac:dyDescent="0.2"/>
    <row r="10651" hidden="1" x14ac:dyDescent="0.2"/>
    <row r="10652" hidden="1" x14ac:dyDescent="0.2"/>
    <row r="10653" hidden="1" x14ac:dyDescent="0.2"/>
    <row r="10654" hidden="1" x14ac:dyDescent="0.2"/>
    <row r="10655" hidden="1" x14ac:dyDescent="0.2"/>
    <row r="10656" hidden="1" x14ac:dyDescent="0.2"/>
    <row r="10657" hidden="1" x14ac:dyDescent="0.2"/>
    <row r="10658" hidden="1" x14ac:dyDescent="0.2"/>
    <row r="10659" hidden="1" x14ac:dyDescent="0.2"/>
    <row r="10660" hidden="1" x14ac:dyDescent="0.2"/>
    <row r="10661" hidden="1" x14ac:dyDescent="0.2"/>
    <row r="10662" hidden="1" x14ac:dyDescent="0.2"/>
    <row r="10663" hidden="1" x14ac:dyDescent="0.2"/>
    <row r="10664" hidden="1" x14ac:dyDescent="0.2"/>
    <row r="10665" hidden="1" x14ac:dyDescent="0.2"/>
    <row r="10666" hidden="1" x14ac:dyDescent="0.2"/>
    <row r="10667" hidden="1" x14ac:dyDescent="0.2"/>
    <row r="10668" hidden="1" x14ac:dyDescent="0.2"/>
    <row r="10669" hidden="1" x14ac:dyDescent="0.2"/>
    <row r="10670" hidden="1" x14ac:dyDescent="0.2"/>
    <row r="10671" hidden="1" x14ac:dyDescent="0.2"/>
    <row r="10672" hidden="1" x14ac:dyDescent="0.2"/>
    <row r="10673" hidden="1" x14ac:dyDescent="0.2"/>
    <row r="10674" hidden="1" x14ac:dyDescent="0.2"/>
    <row r="10675" hidden="1" x14ac:dyDescent="0.2"/>
    <row r="10676" hidden="1" x14ac:dyDescent="0.2"/>
    <row r="10677" hidden="1" x14ac:dyDescent="0.2"/>
    <row r="10678" hidden="1" x14ac:dyDescent="0.2"/>
    <row r="10679" hidden="1" x14ac:dyDescent="0.2"/>
    <row r="10680" hidden="1" x14ac:dyDescent="0.2"/>
    <row r="10681" hidden="1" x14ac:dyDescent="0.2"/>
    <row r="10682" hidden="1" x14ac:dyDescent="0.2"/>
    <row r="10683" hidden="1" x14ac:dyDescent="0.2"/>
    <row r="10684" hidden="1" x14ac:dyDescent="0.2"/>
    <row r="10685" hidden="1" x14ac:dyDescent="0.2"/>
    <row r="10686" hidden="1" x14ac:dyDescent="0.2"/>
    <row r="10687" hidden="1" x14ac:dyDescent="0.2"/>
    <row r="10688" hidden="1" x14ac:dyDescent="0.2"/>
    <row r="10689" hidden="1" x14ac:dyDescent="0.2"/>
    <row r="10690" hidden="1" x14ac:dyDescent="0.2"/>
    <row r="10691" hidden="1" x14ac:dyDescent="0.2"/>
    <row r="10692" hidden="1" x14ac:dyDescent="0.2"/>
    <row r="10693" hidden="1" x14ac:dyDescent="0.2"/>
    <row r="10694" hidden="1" x14ac:dyDescent="0.2"/>
    <row r="10695" hidden="1" x14ac:dyDescent="0.2"/>
    <row r="10696" hidden="1" x14ac:dyDescent="0.2"/>
    <row r="10697" hidden="1" x14ac:dyDescent="0.2"/>
    <row r="10698" hidden="1" x14ac:dyDescent="0.2"/>
    <row r="10699" hidden="1" x14ac:dyDescent="0.2"/>
    <row r="10700" hidden="1" x14ac:dyDescent="0.2"/>
    <row r="10701" hidden="1" x14ac:dyDescent="0.2"/>
    <row r="10702" hidden="1" x14ac:dyDescent="0.2"/>
    <row r="10703" hidden="1" x14ac:dyDescent="0.2"/>
    <row r="10704" hidden="1" x14ac:dyDescent="0.2"/>
    <row r="10705" hidden="1" x14ac:dyDescent="0.2"/>
    <row r="10706" hidden="1" x14ac:dyDescent="0.2"/>
    <row r="10707" hidden="1" x14ac:dyDescent="0.2"/>
    <row r="10708" hidden="1" x14ac:dyDescent="0.2"/>
    <row r="10709" hidden="1" x14ac:dyDescent="0.2"/>
    <row r="10710" hidden="1" x14ac:dyDescent="0.2"/>
    <row r="10711" hidden="1" x14ac:dyDescent="0.2"/>
    <row r="10712" hidden="1" x14ac:dyDescent="0.2"/>
    <row r="10713" hidden="1" x14ac:dyDescent="0.2"/>
    <row r="10714" hidden="1" x14ac:dyDescent="0.2"/>
    <row r="10715" hidden="1" x14ac:dyDescent="0.2"/>
    <row r="10716" hidden="1" x14ac:dyDescent="0.2"/>
    <row r="10717" hidden="1" x14ac:dyDescent="0.2"/>
    <row r="10718" hidden="1" x14ac:dyDescent="0.2"/>
    <row r="10719" hidden="1" x14ac:dyDescent="0.2"/>
    <row r="10720" hidden="1" x14ac:dyDescent="0.2"/>
    <row r="10721" hidden="1" x14ac:dyDescent="0.2"/>
    <row r="10722" hidden="1" x14ac:dyDescent="0.2"/>
    <row r="10723" hidden="1" x14ac:dyDescent="0.2"/>
    <row r="10724" hidden="1" x14ac:dyDescent="0.2"/>
    <row r="10725" hidden="1" x14ac:dyDescent="0.2"/>
    <row r="10726" hidden="1" x14ac:dyDescent="0.2"/>
    <row r="10727" hidden="1" x14ac:dyDescent="0.2"/>
    <row r="10728" hidden="1" x14ac:dyDescent="0.2"/>
    <row r="10729" hidden="1" x14ac:dyDescent="0.2"/>
    <row r="10730" hidden="1" x14ac:dyDescent="0.2"/>
    <row r="10731" hidden="1" x14ac:dyDescent="0.2"/>
    <row r="10732" hidden="1" x14ac:dyDescent="0.2"/>
    <row r="10733" hidden="1" x14ac:dyDescent="0.2"/>
    <row r="10734" hidden="1" x14ac:dyDescent="0.2"/>
    <row r="10735" hidden="1" x14ac:dyDescent="0.2"/>
    <row r="10736" hidden="1" x14ac:dyDescent="0.2"/>
    <row r="10737" hidden="1" x14ac:dyDescent="0.2"/>
    <row r="10738" hidden="1" x14ac:dyDescent="0.2"/>
    <row r="10739" hidden="1" x14ac:dyDescent="0.2"/>
    <row r="10740" hidden="1" x14ac:dyDescent="0.2"/>
    <row r="10741" hidden="1" x14ac:dyDescent="0.2"/>
    <row r="10742" hidden="1" x14ac:dyDescent="0.2"/>
    <row r="10743" hidden="1" x14ac:dyDescent="0.2"/>
    <row r="10744" hidden="1" x14ac:dyDescent="0.2"/>
    <row r="10745" hidden="1" x14ac:dyDescent="0.2"/>
    <row r="10746" hidden="1" x14ac:dyDescent="0.2"/>
    <row r="10747" hidden="1" x14ac:dyDescent="0.2"/>
    <row r="10748" hidden="1" x14ac:dyDescent="0.2"/>
    <row r="10749" hidden="1" x14ac:dyDescent="0.2"/>
    <row r="10750" hidden="1" x14ac:dyDescent="0.2"/>
    <row r="10751" hidden="1" x14ac:dyDescent="0.2"/>
    <row r="10752" hidden="1" x14ac:dyDescent="0.2"/>
    <row r="10753" hidden="1" x14ac:dyDescent="0.2"/>
    <row r="10754" hidden="1" x14ac:dyDescent="0.2"/>
    <row r="10755" hidden="1" x14ac:dyDescent="0.2"/>
    <row r="10756" hidden="1" x14ac:dyDescent="0.2"/>
    <row r="10757" hidden="1" x14ac:dyDescent="0.2"/>
    <row r="10758" hidden="1" x14ac:dyDescent="0.2"/>
    <row r="10759" hidden="1" x14ac:dyDescent="0.2"/>
    <row r="10760" hidden="1" x14ac:dyDescent="0.2"/>
    <row r="10761" hidden="1" x14ac:dyDescent="0.2"/>
    <row r="10762" hidden="1" x14ac:dyDescent="0.2"/>
    <row r="10763" hidden="1" x14ac:dyDescent="0.2"/>
    <row r="10764" hidden="1" x14ac:dyDescent="0.2"/>
    <row r="10765" hidden="1" x14ac:dyDescent="0.2"/>
    <row r="10766" hidden="1" x14ac:dyDescent="0.2"/>
    <row r="10767" hidden="1" x14ac:dyDescent="0.2"/>
    <row r="10768" hidden="1" x14ac:dyDescent="0.2"/>
    <row r="10769" hidden="1" x14ac:dyDescent="0.2"/>
    <row r="10770" hidden="1" x14ac:dyDescent="0.2"/>
    <row r="10771" hidden="1" x14ac:dyDescent="0.2"/>
    <row r="10772" hidden="1" x14ac:dyDescent="0.2"/>
    <row r="10773" hidden="1" x14ac:dyDescent="0.2"/>
    <row r="10774" hidden="1" x14ac:dyDescent="0.2"/>
    <row r="10775" hidden="1" x14ac:dyDescent="0.2"/>
    <row r="10776" hidden="1" x14ac:dyDescent="0.2"/>
    <row r="10777" hidden="1" x14ac:dyDescent="0.2"/>
    <row r="10778" hidden="1" x14ac:dyDescent="0.2"/>
    <row r="10779" hidden="1" x14ac:dyDescent="0.2"/>
    <row r="10780" hidden="1" x14ac:dyDescent="0.2"/>
    <row r="10781" hidden="1" x14ac:dyDescent="0.2"/>
    <row r="10782" hidden="1" x14ac:dyDescent="0.2"/>
    <row r="10783" hidden="1" x14ac:dyDescent="0.2"/>
    <row r="10784" hidden="1" x14ac:dyDescent="0.2"/>
    <row r="10785" hidden="1" x14ac:dyDescent="0.2"/>
    <row r="10786" hidden="1" x14ac:dyDescent="0.2"/>
    <row r="10787" hidden="1" x14ac:dyDescent="0.2"/>
    <row r="10788" hidden="1" x14ac:dyDescent="0.2"/>
    <row r="10789" hidden="1" x14ac:dyDescent="0.2"/>
    <row r="10790" hidden="1" x14ac:dyDescent="0.2"/>
    <row r="10791" hidden="1" x14ac:dyDescent="0.2"/>
    <row r="10792" hidden="1" x14ac:dyDescent="0.2"/>
    <row r="10793" hidden="1" x14ac:dyDescent="0.2"/>
    <row r="10794" hidden="1" x14ac:dyDescent="0.2"/>
    <row r="10795" hidden="1" x14ac:dyDescent="0.2"/>
    <row r="10796" hidden="1" x14ac:dyDescent="0.2"/>
    <row r="10797" hidden="1" x14ac:dyDescent="0.2"/>
    <row r="10798" hidden="1" x14ac:dyDescent="0.2"/>
    <row r="10799" hidden="1" x14ac:dyDescent="0.2"/>
    <row r="10800" hidden="1" x14ac:dyDescent="0.2"/>
    <row r="10801" hidden="1" x14ac:dyDescent="0.2"/>
    <row r="10802" hidden="1" x14ac:dyDescent="0.2"/>
    <row r="10803" hidden="1" x14ac:dyDescent="0.2"/>
    <row r="10804" hidden="1" x14ac:dyDescent="0.2"/>
    <row r="10805" hidden="1" x14ac:dyDescent="0.2"/>
    <row r="10806" hidden="1" x14ac:dyDescent="0.2"/>
    <row r="10807" hidden="1" x14ac:dyDescent="0.2"/>
    <row r="10808" hidden="1" x14ac:dyDescent="0.2"/>
    <row r="10809" hidden="1" x14ac:dyDescent="0.2"/>
    <row r="10810" hidden="1" x14ac:dyDescent="0.2"/>
    <row r="10811" hidden="1" x14ac:dyDescent="0.2"/>
    <row r="10812" hidden="1" x14ac:dyDescent="0.2"/>
    <row r="10813" hidden="1" x14ac:dyDescent="0.2"/>
    <row r="10814" hidden="1" x14ac:dyDescent="0.2"/>
    <row r="10815" hidden="1" x14ac:dyDescent="0.2"/>
    <row r="10816" hidden="1" x14ac:dyDescent="0.2"/>
    <row r="10817" hidden="1" x14ac:dyDescent="0.2"/>
    <row r="10818" hidden="1" x14ac:dyDescent="0.2"/>
    <row r="10819" hidden="1" x14ac:dyDescent="0.2"/>
    <row r="10820" hidden="1" x14ac:dyDescent="0.2"/>
    <row r="10821" hidden="1" x14ac:dyDescent="0.2"/>
    <row r="10822" hidden="1" x14ac:dyDescent="0.2"/>
    <row r="10823" hidden="1" x14ac:dyDescent="0.2"/>
    <row r="10824" hidden="1" x14ac:dyDescent="0.2"/>
    <row r="10825" hidden="1" x14ac:dyDescent="0.2"/>
    <row r="10826" hidden="1" x14ac:dyDescent="0.2"/>
    <row r="10827" hidden="1" x14ac:dyDescent="0.2"/>
    <row r="10828" hidden="1" x14ac:dyDescent="0.2"/>
    <row r="10829" hidden="1" x14ac:dyDescent="0.2"/>
    <row r="10830" hidden="1" x14ac:dyDescent="0.2"/>
    <row r="10831" hidden="1" x14ac:dyDescent="0.2"/>
    <row r="10832" hidden="1" x14ac:dyDescent="0.2"/>
    <row r="10833" hidden="1" x14ac:dyDescent="0.2"/>
    <row r="10834" hidden="1" x14ac:dyDescent="0.2"/>
    <row r="10835" hidden="1" x14ac:dyDescent="0.2"/>
    <row r="10836" hidden="1" x14ac:dyDescent="0.2"/>
    <row r="10837" hidden="1" x14ac:dyDescent="0.2"/>
    <row r="10838" hidden="1" x14ac:dyDescent="0.2"/>
    <row r="10839" hidden="1" x14ac:dyDescent="0.2"/>
    <row r="10840" hidden="1" x14ac:dyDescent="0.2"/>
    <row r="10841" hidden="1" x14ac:dyDescent="0.2"/>
    <row r="10842" hidden="1" x14ac:dyDescent="0.2"/>
    <row r="10843" hidden="1" x14ac:dyDescent="0.2"/>
    <row r="10844" hidden="1" x14ac:dyDescent="0.2"/>
    <row r="10845" hidden="1" x14ac:dyDescent="0.2"/>
    <row r="10846" hidden="1" x14ac:dyDescent="0.2"/>
    <row r="10847" hidden="1" x14ac:dyDescent="0.2"/>
    <row r="10848" hidden="1" x14ac:dyDescent="0.2"/>
    <row r="10849" hidden="1" x14ac:dyDescent="0.2"/>
    <row r="10850" hidden="1" x14ac:dyDescent="0.2"/>
    <row r="10851" hidden="1" x14ac:dyDescent="0.2"/>
    <row r="10852" hidden="1" x14ac:dyDescent="0.2"/>
    <row r="10853" hidden="1" x14ac:dyDescent="0.2"/>
    <row r="10854" hidden="1" x14ac:dyDescent="0.2"/>
    <row r="10855" hidden="1" x14ac:dyDescent="0.2"/>
    <row r="10856" hidden="1" x14ac:dyDescent="0.2"/>
    <row r="10857" hidden="1" x14ac:dyDescent="0.2"/>
    <row r="10858" hidden="1" x14ac:dyDescent="0.2"/>
    <row r="10859" hidden="1" x14ac:dyDescent="0.2"/>
    <row r="10860" hidden="1" x14ac:dyDescent="0.2"/>
    <row r="10861" hidden="1" x14ac:dyDescent="0.2"/>
    <row r="10862" hidden="1" x14ac:dyDescent="0.2"/>
    <row r="10863" hidden="1" x14ac:dyDescent="0.2"/>
    <row r="10864" hidden="1" x14ac:dyDescent="0.2"/>
    <row r="10865" hidden="1" x14ac:dyDescent="0.2"/>
    <row r="10866" hidden="1" x14ac:dyDescent="0.2"/>
    <row r="10867" hidden="1" x14ac:dyDescent="0.2"/>
    <row r="10868" hidden="1" x14ac:dyDescent="0.2"/>
    <row r="10869" hidden="1" x14ac:dyDescent="0.2"/>
    <row r="10870" hidden="1" x14ac:dyDescent="0.2"/>
    <row r="10871" hidden="1" x14ac:dyDescent="0.2"/>
    <row r="10872" hidden="1" x14ac:dyDescent="0.2"/>
    <row r="10873" hidden="1" x14ac:dyDescent="0.2"/>
    <row r="10874" hidden="1" x14ac:dyDescent="0.2"/>
    <row r="10875" hidden="1" x14ac:dyDescent="0.2"/>
    <row r="10876" hidden="1" x14ac:dyDescent="0.2"/>
    <row r="10877" hidden="1" x14ac:dyDescent="0.2"/>
    <row r="10878" hidden="1" x14ac:dyDescent="0.2"/>
    <row r="10879" hidden="1" x14ac:dyDescent="0.2"/>
    <row r="10880" hidden="1" x14ac:dyDescent="0.2"/>
    <row r="10881" hidden="1" x14ac:dyDescent="0.2"/>
    <row r="10882" hidden="1" x14ac:dyDescent="0.2"/>
    <row r="10883" hidden="1" x14ac:dyDescent="0.2"/>
    <row r="10884" hidden="1" x14ac:dyDescent="0.2"/>
    <row r="10885" hidden="1" x14ac:dyDescent="0.2"/>
    <row r="10886" hidden="1" x14ac:dyDescent="0.2"/>
    <row r="10887" hidden="1" x14ac:dyDescent="0.2"/>
    <row r="10888" hidden="1" x14ac:dyDescent="0.2"/>
    <row r="10889" hidden="1" x14ac:dyDescent="0.2"/>
    <row r="10890" hidden="1" x14ac:dyDescent="0.2"/>
    <row r="10891" hidden="1" x14ac:dyDescent="0.2"/>
    <row r="10892" hidden="1" x14ac:dyDescent="0.2"/>
    <row r="10893" hidden="1" x14ac:dyDescent="0.2"/>
    <row r="10894" hidden="1" x14ac:dyDescent="0.2"/>
    <row r="10895" hidden="1" x14ac:dyDescent="0.2"/>
    <row r="10896" hidden="1" x14ac:dyDescent="0.2"/>
    <row r="10897" hidden="1" x14ac:dyDescent="0.2"/>
    <row r="10898" hidden="1" x14ac:dyDescent="0.2"/>
    <row r="10899" hidden="1" x14ac:dyDescent="0.2"/>
    <row r="10900" hidden="1" x14ac:dyDescent="0.2"/>
    <row r="10901" hidden="1" x14ac:dyDescent="0.2"/>
    <row r="10902" hidden="1" x14ac:dyDescent="0.2"/>
    <row r="10903" hidden="1" x14ac:dyDescent="0.2"/>
    <row r="10904" hidden="1" x14ac:dyDescent="0.2"/>
    <row r="10905" hidden="1" x14ac:dyDescent="0.2"/>
    <row r="10906" hidden="1" x14ac:dyDescent="0.2"/>
    <row r="10907" hidden="1" x14ac:dyDescent="0.2"/>
    <row r="10908" hidden="1" x14ac:dyDescent="0.2"/>
    <row r="10909" hidden="1" x14ac:dyDescent="0.2"/>
    <row r="10910" hidden="1" x14ac:dyDescent="0.2"/>
    <row r="10911" hidden="1" x14ac:dyDescent="0.2"/>
    <row r="10912" hidden="1" x14ac:dyDescent="0.2"/>
    <row r="10913" hidden="1" x14ac:dyDescent="0.2"/>
    <row r="10914" hidden="1" x14ac:dyDescent="0.2"/>
    <row r="10915" hidden="1" x14ac:dyDescent="0.2"/>
    <row r="10916" hidden="1" x14ac:dyDescent="0.2"/>
    <row r="10917" hidden="1" x14ac:dyDescent="0.2"/>
    <row r="10918" hidden="1" x14ac:dyDescent="0.2"/>
    <row r="10919" hidden="1" x14ac:dyDescent="0.2"/>
    <row r="10920" hidden="1" x14ac:dyDescent="0.2"/>
    <row r="10921" hidden="1" x14ac:dyDescent="0.2"/>
    <row r="10922" hidden="1" x14ac:dyDescent="0.2"/>
    <row r="10923" hidden="1" x14ac:dyDescent="0.2"/>
    <row r="10924" hidden="1" x14ac:dyDescent="0.2"/>
    <row r="10925" hidden="1" x14ac:dyDescent="0.2"/>
    <row r="10926" hidden="1" x14ac:dyDescent="0.2"/>
    <row r="10927" hidden="1" x14ac:dyDescent="0.2"/>
    <row r="10928" hidden="1" x14ac:dyDescent="0.2"/>
    <row r="10929" hidden="1" x14ac:dyDescent="0.2"/>
    <row r="10930" hidden="1" x14ac:dyDescent="0.2"/>
    <row r="10931" hidden="1" x14ac:dyDescent="0.2"/>
    <row r="10932" hidden="1" x14ac:dyDescent="0.2"/>
    <row r="10933" hidden="1" x14ac:dyDescent="0.2"/>
    <row r="10934" hidden="1" x14ac:dyDescent="0.2"/>
    <row r="10935" hidden="1" x14ac:dyDescent="0.2"/>
    <row r="10936" hidden="1" x14ac:dyDescent="0.2"/>
    <row r="10937" hidden="1" x14ac:dyDescent="0.2"/>
    <row r="10938" hidden="1" x14ac:dyDescent="0.2"/>
    <row r="10939" hidden="1" x14ac:dyDescent="0.2"/>
    <row r="10940" hidden="1" x14ac:dyDescent="0.2"/>
    <row r="10941" hidden="1" x14ac:dyDescent="0.2"/>
    <row r="10942" hidden="1" x14ac:dyDescent="0.2"/>
    <row r="10943" hidden="1" x14ac:dyDescent="0.2"/>
    <row r="10944" hidden="1" x14ac:dyDescent="0.2"/>
    <row r="10945" hidden="1" x14ac:dyDescent="0.2"/>
    <row r="10946" hidden="1" x14ac:dyDescent="0.2"/>
    <row r="10947" hidden="1" x14ac:dyDescent="0.2"/>
    <row r="10948" hidden="1" x14ac:dyDescent="0.2"/>
    <row r="10949" hidden="1" x14ac:dyDescent="0.2"/>
    <row r="10950" hidden="1" x14ac:dyDescent="0.2"/>
    <row r="10951" hidden="1" x14ac:dyDescent="0.2"/>
    <row r="10952" hidden="1" x14ac:dyDescent="0.2"/>
    <row r="10953" hidden="1" x14ac:dyDescent="0.2"/>
    <row r="10954" hidden="1" x14ac:dyDescent="0.2"/>
    <row r="10955" hidden="1" x14ac:dyDescent="0.2"/>
    <row r="10956" hidden="1" x14ac:dyDescent="0.2"/>
    <row r="10957" hidden="1" x14ac:dyDescent="0.2"/>
    <row r="10958" hidden="1" x14ac:dyDescent="0.2"/>
    <row r="10959" hidden="1" x14ac:dyDescent="0.2"/>
    <row r="10960" hidden="1" x14ac:dyDescent="0.2"/>
    <row r="10961" hidden="1" x14ac:dyDescent="0.2"/>
    <row r="10962" hidden="1" x14ac:dyDescent="0.2"/>
    <row r="10963" hidden="1" x14ac:dyDescent="0.2"/>
    <row r="10964" hidden="1" x14ac:dyDescent="0.2"/>
    <row r="10965" hidden="1" x14ac:dyDescent="0.2"/>
    <row r="10966" hidden="1" x14ac:dyDescent="0.2"/>
    <row r="10967" hidden="1" x14ac:dyDescent="0.2"/>
    <row r="10968" hidden="1" x14ac:dyDescent="0.2"/>
    <row r="10969" hidden="1" x14ac:dyDescent="0.2"/>
    <row r="10970" hidden="1" x14ac:dyDescent="0.2"/>
    <row r="10971" hidden="1" x14ac:dyDescent="0.2"/>
    <row r="10972" hidden="1" x14ac:dyDescent="0.2"/>
    <row r="10973" hidden="1" x14ac:dyDescent="0.2"/>
    <row r="10974" hidden="1" x14ac:dyDescent="0.2"/>
    <row r="10975" hidden="1" x14ac:dyDescent="0.2"/>
    <row r="10976" hidden="1" x14ac:dyDescent="0.2"/>
    <row r="10977" hidden="1" x14ac:dyDescent="0.2"/>
    <row r="10978" hidden="1" x14ac:dyDescent="0.2"/>
    <row r="10979" hidden="1" x14ac:dyDescent="0.2"/>
    <row r="10980" hidden="1" x14ac:dyDescent="0.2"/>
    <row r="10981" hidden="1" x14ac:dyDescent="0.2"/>
    <row r="10982" hidden="1" x14ac:dyDescent="0.2"/>
    <row r="10983" hidden="1" x14ac:dyDescent="0.2"/>
    <row r="10984" hidden="1" x14ac:dyDescent="0.2"/>
    <row r="10985" hidden="1" x14ac:dyDescent="0.2"/>
    <row r="10986" hidden="1" x14ac:dyDescent="0.2"/>
    <row r="10987" hidden="1" x14ac:dyDescent="0.2"/>
    <row r="10988" hidden="1" x14ac:dyDescent="0.2"/>
    <row r="10989" hidden="1" x14ac:dyDescent="0.2"/>
    <row r="10990" hidden="1" x14ac:dyDescent="0.2"/>
    <row r="10991" hidden="1" x14ac:dyDescent="0.2"/>
    <row r="10992" hidden="1" x14ac:dyDescent="0.2"/>
    <row r="10993" hidden="1" x14ac:dyDescent="0.2"/>
    <row r="10994" hidden="1" x14ac:dyDescent="0.2"/>
    <row r="10995" hidden="1" x14ac:dyDescent="0.2"/>
    <row r="10996" hidden="1" x14ac:dyDescent="0.2"/>
    <row r="10997" hidden="1" x14ac:dyDescent="0.2"/>
    <row r="10998" hidden="1" x14ac:dyDescent="0.2"/>
    <row r="10999" hidden="1" x14ac:dyDescent="0.2"/>
    <row r="11000" hidden="1" x14ac:dyDescent="0.2"/>
    <row r="11001" hidden="1" x14ac:dyDescent="0.2"/>
    <row r="11002" hidden="1" x14ac:dyDescent="0.2"/>
    <row r="11003" hidden="1" x14ac:dyDescent="0.2"/>
    <row r="11004" hidden="1" x14ac:dyDescent="0.2"/>
    <row r="11005" hidden="1" x14ac:dyDescent="0.2"/>
    <row r="11006" hidden="1" x14ac:dyDescent="0.2"/>
    <row r="11007" hidden="1" x14ac:dyDescent="0.2"/>
    <row r="11008" hidden="1" x14ac:dyDescent="0.2"/>
    <row r="11009" hidden="1" x14ac:dyDescent="0.2"/>
    <row r="11010" hidden="1" x14ac:dyDescent="0.2"/>
    <row r="11011" hidden="1" x14ac:dyDescent="0.2"/>
    <row r="11012" hidden="1" x14ac:dyDescent="0.2"/>
    <row r="11013" hidden="1" x14ac:dyDescent="0.2"/>
    <row r="11014" hidden="1" x14ac:dyDescent="0.2"/>
    <row r="11015" hidden="1" x14ac:dyDescent="0.2"/>
    <row r="11016" hidden="1" x14ac:dyDescent="0.2"/>
    <row r="11017" hidden="1" x14ac:dyDescent="0.2"/>
    <row r="11018" hidden="1" x14ac:dyDescent="0.2"/>
    <row r="11019" hidden="1" x14ac:dyDescent="0.2"/>
    <row r="11020" hidden="1" x14ac:dyDescent="0.2"/>
    <row r="11021" hidden="1" x14ac:dyDescent="0.2"/>
    <row r="11022" hidden="1" x14ac:dyDescent="0.2"/>
    <row r="11023" hidden="1" x14ac:dyDescent="0.2"/>
    <row r="11024" hidden="1" x14ac:dyDescent="0.2"/>
    <row r="11025" hidden="1" x14ac:dyDescent="0.2"/>
    <row r="11026" hidden="1" x14ac:dyDescent="0.2"/>
    <row r="11027" hidden="1" x14ac:dyDescent="0.2"/>
    <row r="11028" hidden="1" x14ac:dyDescent="0.2"/>
    <row r="11029" hidden="1" x14ac:dyDescent="0.2"/>
    <row r="11030" hidden="1" x14ac:dyDescent="0.2"/>
    <row r="11031" hidden="1" x14ac:dyDescent="0.2"/>
    <row r="11032" hidden="1" x14ac:dyDescent="0.2"/>
    <row r="11033" hidden="1" x14ac:dyDescent="0.2"/>
    <row r="11034" hidden="1" x14ac:dyDescent="0.2"/>
    <row r="11035" hidden="1" x14ac:dyDescent="0.2"/>
    <row r="11036" hidden="1" x14ac:dyDescent="0.2"/>
    <row r="11037" hidden="1" x14ac:dyDescent="0.2"/>
    <row r="11038" hidden="1" x14ac:dyDescent="0.2"/>
    <row r="11039" hidden="1" x14ac:dyDescent="0.2"/>
    <row r="11040" hidden="1" x14ac:dyDescent="0.2"/>
    <row r="11041" hidden="1" x14ac:dyDescent="0.2"/>
    <row r="11042" hidden="1" x14ac:dyDescent="0.2"/>
    <row r="11043" hidden="1" x14ac:dyDescent="0.2"/>
    <row r="11044" hidden="1" x14ac:dyDescent="0.2"/>
    <row r="11045" hidden="1" x14ac:dyDescent="0.2"/>
    <row r="11046" hidden="1" x14ac:dyDescent="0.2"/>
    <row r="11047" hidden="1" x14ac:dyDescent="0.2"/>
    <row r="11048" hidden="1" x14ac:dyDescent="0.2"/>
    <row r="11049" hidden="1" x14ac:dyDescent="0.2"/>
    <row r="11050" hidden="1" x14ac:dyDescent="0.2"/>
    <row r="11051" hidden="1" x14ac:dyDescent="0.2"/>
    <row r="11052" hidden="1" x14ac:dyDescent="0.2"/>
    <row r="11053" hidden="1" x14ac:dyDescent="0.2"/>
    <row r="11054" hidden="1" x14ac:dyDescent="0.2"/>
    <row r="11055" hidden="1" x14ac:dyDescent="0.2"/>
    <row r="11056" hidden="1" x14ac:dyDescent="0.2"/>
    <row r="11057" hidden="1" x14ac:dyDescent="0.2"/>
    <row r="11058" hidden="1" x14ac:dyDescent="0.2"/>
    <row r="11059" hidden="1" x14ac:dyDescent="0.2"/>
    <row r="11060" hidden="1" x14ac:dyDescent="0.2"/>
    <row r="11061" hidden="1" x14ac:dyDescent="0.2"/>
    <row r="11062" hidden="1" x14ac:dyDescent="0.2"/>
    <row r="11063" hidden="1" x14ac:dyDescent="0.2"/>
    <row r="11064" hidden="1" x14ac:dyDescent="0.2"/>
    <row r="11065" hidden="1" x14ac:dyDescent="0.2"/>
    <row r="11066" hidden="1" x14ac:dyDescent="0.2"/>
    <row r="11067" hidden="1" x14ac:dyDescent="0.2"/>
    <row r="11068" hidden="1" x14ac:dyDescent="0.2"/>
    <row r="11069" hidden="1" x14ac:dyDescent="0.2"/>
    <row r="11070" hidden="1" x14ac:dyDescent="0.2"/>
    <row r="11071" hidden="1" x14ac:dyDescent="0.2"/>
    <row r="11072" hidden="1" x14ac:dyDescent="0.2"/>
    <row r="11073" hidden="1" x14ac:dyDescent="0.2"/>
    <row r="11074" hidden="1" x14ac:dyDescent="0.2"/>
    <row r="11075" hidden="1" x14ac:dyDescent="0.2"/>
    <row r="11076" hidden="1" x14ac:dyDescent="0.2"/>
    <row r="11077" hidden="1" x14ac:dyDescent="0.2"/>
    <row r="11078" hidden="1" x14ac:dyDescent="0.2"/>
    <row r="11079" hidden="1" x14ac:dyDescent="0.2"/>
    <row r="11080" hidden="1" x14ac:dyDescent="0.2"/>
    <row r="11081" hidden="1" x14ac:dyDescent="0.2"/>
    <row r="11082" hidden="1" x14ac:dyDescent="0.2"/>
    <row r="11083" hidden="1" x14ac:dyDescent="0.2"/>
    <row r="11084" hidden="1" x14ac:dyDescent="0.2"/>
    <row r="11085" hidden="1" x14ac:dyDescent="0.2"/>
    <row r="11086" hidden="1" x14ac:dyDescent="0.2"/>
    <row r="11087" hidden="1" x14ac:dyDescent="0.2"/>
    <row r="11088" hidden="1" x14ac:dyDescent="0.2"/>
    <row r="11089" hidden="1" x14ac:dyDescent="0.2"/>
    <row r="11090" hidden="1" x14ac:dyDescent="0.2"/>
    <row r="11091" hidden="1" x14ac:dyDescent="0.2"/>
    <row r="11092" hidden="1" x14ac:dyDescent="0.2"/>
    <row r="11093" hidden="1" x14ac:dyDescent="0.2"/>
    <row r="11094" hidden="1" x14ac:dyDescent="0.2"/>
    <row r="11095" hidden="1" x14ac:dyDescent="0.2"/>
    <row r="11096" hidden="1" x14ac:dyDescent="0.2"/>
    <row r="11097" hidden="1" x14ac:dyDescent="0.2"/>
    <row r="11098" hidden="1" x14ac:dyDescent="0.2"/>
    <row r="11099" hidden="1" x14ac:dyDescent="0.2"/>
    <row r="11100" hidden="1" x14ac:dyDescent="0.2"/>
    <row r="11101" hidden="1" x14ac:dyDescent="0.2"/>
    <row r="11102" hidden="1" x14ac:dyDescent="0.2"/>
    <row r="11103" hidden="1" x14ac:dyDescent="0.2"/>
    <row r="11104" hidden="1" x14ac:dyDescent="0.2"/>
    <row r="11105" hidden="1" x14ac:dyDescent="0.2"/>
    <row r="11106" hidden="1" x14ac:dyDescent="0.2"/>
    <row r="11107" hidden="1" x14ac:dyDescent="0.2"/>
    <row r="11108" hidden="1" x14ac:dyDescent="0.2"/>
    <row r="11109" hidden="1" x14ac:dyDescent="0.2"/>
    <row r="11110" hidden="1" x14ac:dyDescent="0.2"/>
    <row r="11111" hidden="1" x14ac:dyDescent="0.2"/>
    <row r="11112" hidden="1" x14ac:dyDescent="0.2"/>
    <row r="11113" hidden="1" x14ac:dyDescent="0.2"/>
    <row r="11114" hidden="1" x14ac:dyDescent="0.2"/>
    <row r="11115" hidden="1" x14ac:dyDescent="0.2"/>
    <row r="11116" hidden="1" x14ac:dyDescent="0.2"/>
    <row r="11117" hidden="1" x14ac:dyDescent="0.2"/>
    <row r="11118" hidden="1" x14ac:dyDescent="0.2"/>
    <row r="11119" hidden="1" x14ac:dyDescent="0.2"/>
    <row r="11120" hidden="1" x14ac:dyDescent="0.2"/>
    <row r="11121" hidden="1" x14ac:dyDescent="0.2"/>
    <row r="11122" hidden="1" x14ac:dyDescent="0.2"/>
    <row r="11123" hidden="1" x14ac:dyDescent="0.2"/>
    <row r="11124" hidden="1" x14ac:dyDescent="0.2"/>
    <row r="11125" hidden="1" x14ac:dyDescent="0.2"/>
    <row r="11126" hidden="1" x14ac:dyDescent="0.2"/>
    <row r="11127" hidden="1" x14ac:dyDescent="0.2"/>
    <row r="11128" hidden="1" x14ac:dyDescent="0.2"/>
    <row r="11129" hidden="1" x14ac:dyDescent="0.2"/>
    <row r="11130" hidden="1" x14ac:dyDescent="0.2"/>
    <row r="11131" hidden="1" x14ac:dyDescent="0.2"/>
    <row r="11132" hidden="1" x14ac:dyDescent="0.2"/>
    <row r="11133" hidden="1" x14ac:dyDescent="0.2"/>
    <row r="11134" hidden="1" x14ac:dyDescent="0.2"/>
    <row r="11135" hidden="1" x14ac:dyDescent="0.2"/>
    <row r="11136" hidden="1" x14ac:dyDescent="0.2"/>
    <row r="11137" hidden="1" x14ac:dyDescent="0.2"/>
    <row r="11138" hidden="1" x14ac:dyDescent="0.2"/>
    <row r="11139" hidden="1" x14ac:dyDescent="0.2"/>
    <row r="11140" hidden="1" x14ac:dyDescent="0.2"/>
    <row r="11141" hidden="1" x14ac:dyDescent="0.2"/>
    <row r="11142" hidden="1" x14ac:dyDescent="0.2"/>
    <row r="11143" hidden="1" x14ac:dyDescent="0.2"/>
    <row r="11144" hidden="1" x14ac:dyDescent="0.2"/>
    <row r="11145" hidden="1" x14ac:dyDescent="0.2"/>
    <row r="11146" hidden="1" x14ac:dyDescent="0.2"/>
    <row r="11147" hidden="1" x14ac:dyDescent="0.2"/>
    <row r="11148" hidden="1" x14ac:dyDescent="0.2"/>
    <row r="11149" hidden="1" x14ac:dyDescent="0.2"/>
    <row r="11150" hidden="1" x14ac:dyDescent="0.2"/>
    <row r="11151" hidden="1" x14ac:dyDescent="0.2"/>
    <row r="11152" hidden="1" x14ac:dyDescent="0.2"/>
    <row r="11153" hidden="1" x14ac:dyDescent="0.2"/>
    <row r="11154" hidden="1" x14ac:dyDescent="0.2"/>
    <row r="11155" hidden="1" x14ac:dyDescent="0.2"/>
    <row r="11156" hidden="1" x14ac:dyDescent="0.2"/>
    <row r="11157" hidden="1" x14ac:dyDescent="0.2"/>
    <row r="11158" hidden="1" x14ac:dyDescent="0.2"/>
    <row r="11159" hidden="1" x14ac:dyDescent="0.2"/>
    <row r="11160" hidden="1" x14ac:dyDescent="0.2"/>
    <row r="11161" hidden="1" x14ac:dyDescent="0.2"/>
    <row r="11162" hidden="1" x14ac:dyDescent="0.2"/>
    <row r="11163" hidden="1" x14ac:dyDescent="0.2"/>
    <row r="11164" hidden="1" x14ac:dyDescent="0.2"/>
    <row r="11165" hidden="1" x14ac:dyDescent="0.2"/>
    <row r="11166" hidden="1" x14ac:dyDescent="0.2"/>
    <row r="11167" hidden="1" x14ac:dyDescent="0.2"/>
    <row r="11168" hidden="1" x14ac:dyDescent="0.2"/>
    <row r="11169" hidden="1" x14ac:dyDescent="0.2"/>
    <row r="11170" hidden="1" x14ac:dyDescent="0.2"/>
    <row r="11171" hidden="1" x14ac:dyDescent="0.2"/>
    <row r="11172" hidden="1" x14ac:dyDescent="0.2"/>
    <row r="11173" hidden="1" x14ac:dyDescent="0.2"/>
    <row r="11174" hidden="1" x14ac:dyDescent="0.2"/>
    <row r="11175" hidden="1" x14ac:dyDescent="0.2"/>
    <row r="11176" hidden="1" x14ac:dyDescent="0.2"/>
    <row r="11177" hidden="1" x14ac:dyDescent="0.2"/>
    <row r="11178" hidden="1" x14ac:dyDescent="0.2"/>
    <row r="11179" hidden="1" x14ac:dyDescent="0.2"/>
    <row r="11180" hidden="1" x14ac:dyDescent="0.2"/>
    <row r="11181" hidden="1" x14ac:dyDescent="0.2"/>
    <row r="11182" hidden="1" x14ac:dyDescent="0.2"/>
    <row r="11183" hidden="1" x14ac:dyDescent="0.2"/>
    <row r="11184" hidden="1" x14ac:dyDescent="0.2"/>
    <row r="11185" hidden="1" x14ac:dyDescent="0.2"/>
    <row r="11186" hidden="1" x14ac:dyDescent="0.2"/>
    <row r="11187" hidden="1" x14ac:dyDescent="0.2"/>
    <row r="11188" hidden="1" x14ac:dyDescent="0.2"/>
    <row r="11189" hidden="1" x14ac:dyDescent="0.2"/>
    <row r="11190" hidden="1" x14ac:dyDescent="0.2"/>
    <row r="11191" hidden="1" x14ac:dyDescent="0.2"/>
    <row r="11192" hidden="1" x14ac:dyDescent="0.2"/>
    <row r="11193" hidden="1" x14ac:dyDescent="0.2"/>
    <row r="11194" hidden="1" x14ac:dyDescent="0.2"/>
    <row r="11195" hidden="1" x14ac:dyDescent="0.2"/>
    <row r="11196" hidden="1" x14ac:dyDescent="0.2"/>
    <row r="11197" hidden="1" x14ac:dyDescent="0.2"/>
    <row r="11198" hidden="1" x14ac:dyDescent="0.2"/>
    <row r="11199" hidden="1" x14ac:dyDescent="0.2"/>
    <row r="11200" hidden="1" x14ac:dyDescent="0.2"/>
    <row r="11201" hidden="1" x14ac:dyDescent="0.2"/>
    <row r="11202" hidden="1" x14ac:dyDescent="0.2"/>
    <row r="11203" hidden="1" x14ac:dyDescent="0.2"/>
    <row r="11204" hidden="1" x14ac:dyDescent="0.2"/>
    <row r="11205" hidden="1" x14ac:dyDescent="0.2"/>
    <row r="11206" hidden="1" x14ac:dyDescent="0.2"/>
    <row r="11207" hidden="1" x14ac:dyDescent="0.2"/>
    <row r="11208" hidden="1" x14ac:dyDescent="0.2"/>
    <row r="11209" hidden="1" x14ac:dyDescent="0.2"/>
    <row r="11210" hidden="1" x14ac:dyDescent="0.2"/>
    <row r="11211" hidden="1" x14ac:dyDescent="0.2"/>
    <row r="11212" hidden="1" x14ac:dyDescent="0.2"/>
    <row r="11213" hidden="1" x14ac:dyDescent="0.2"/>
    <row r="11214" hidden="1" x14ac:dyDescent="0.2"/>
    <row r="11215" hidden="1" x14ac:dyDescent="0.2"/>
    <row r="11216" hidden="1" x14ac:dyDescent="0.2"/>
    <row r="11217" hidden="1" x14ac:dyDescent="0.2"/>
    <row r="11218" hidden="1" x14ac:dyDescent="0.2"/>
    <row r="11219" hidden="1" x14ac:dyDescent="0.2"/>
    <row r="11220" hidden="1" x14ac:dyDescent="0.2"/>
    <row r="11221" hidden="1" x14ac:dyDescent="0.2"/>
    <row r="11222" hidden="1" x14ac:dyDescent="0.2"/>
    <row r="11223" hidden="1" x14ac:dyDescent="0.2"/>
    <row r="11224" hidden="1" x14ac:dyDescent="0.2"/>
    <row r="11225" hidden="1" x14ac:dyDescent="0.2"/>
    <row r="11226" hidden="1" x14ac:dyDescent="0.2"/>
    <row r="11227" hidden="1" x14ac:dyDescent="0.2"/>
    <row r="11228" hidden="1" x14ac:dyDescent="0.2"/>
    <row r="11229" hidden="1" x14ac:dyDescent="0.2"/>
    <row r="11230" hidden="1" x14ac:dyDescent="0.2"/>
    <row r="11231" hidden="1" x14ac:dyDescent="0.2"/>
    <row r="11232" hidden="1" x14ac:dyDescent="0.2"/>
    <row r="11233" hidden="1" x14ac:dyDescent="0.2"/>
    <row r="11234" hidden="1" x14ac:dyDescent="0.2"/>
    <row r="11235" hidden="1" x14ac:dyDescent="0.2"/>
    <row r="11236" hidden="1" x14ac:dyDescent="0.2"/>
    <row r="11237" hidden="1" x14ac:dyDescent="0.2"/>
    <row r="11238" hidden="1" x14ac:dyDescent="0.2"/>
    <row r="11239" hidden="1" x14ac:dyDescent="0.2"/>
    <row r="11240" hidden="1" x14ac:dyDescent="0.2"/>
    <row r="11241" hidden="1" x14ac:dyDescent="0.2"/>
    <row r="11242" hidden="1" x14ac:dyDescent="0.2"/>
    <row r="11243" hidden="1" x14ac:dyDescent="0.2"/>
    <row r="11244" hidden="1" x14ac:dyDescent="0.2"/>
    <row r="11245" hidden="1" x14ac:dyDescent="0.2"/>
    <row r="11246" hidden="1" x14ac:dyDescent="0.2"/>
    <row r="11247" hidden="1" x14ac:dyDescent="0.2"/>
    <row r="11248" hidden="1" x14ac:dyDescent="0.2"/>
    <row r="11249" hidden="1" x14ac:dyDescent="0.2"/>
    <row r="11250" hidden="1" x14ac:dyDescent="0.2"/>
    <row r="11251" hidden="1" x14ac:dyDescent="0.2"/>
    <row r="11252" hidden="1" x14ac:dyDescent="0.2"/>
    <row r="11253" hidden="1" x14ac:dyDescent="0.2"/>
    <row r="11254" hidden="1" x14ac:dyDescent="0.2"/>
    <row r="11255" hidden="1" x14ac:dyDescent="0.2"/>
    <row r="11256" hidden="1" x14ac:dyDescent="0.2"/>
    <row r="11257" hidden="1" x14ac:dyDescent="0.2"/>
    <row r="11258" hidden="1" x14ac:dyDescent="0.2"/>
    <row r="11259" hidden="1" x14ac:dyDescent="0.2"/>
    <row r="11260" hidden="1" x14ac:dyDescent="0.2"/>
    <row r="11261" hidden="1" x14ac:dyDescent="0.2"/>
    <row r="11262" hidden="1" x14ac:dyDescent="0.2"/>
    <row r="11263" hidden="1" x14ac:dyDescent="0.2"/>
    <row r="11264" hidden="1" x14ac:dyDescent="0.2"/>
    <row r="11265" hidden="1" x14ac:dyDescent="0.2"/>
    <row r="11266" hidden="1" x14ac:dyDescent="0.2"/>
    <row r="11267" hidden="1" x14ac:dyDescent="0.2"/>
    <row r="11268" hidden="1" x14ac:dyDescent="0.2"/>
    <row r="11269" hidden="1" x14ac:dyDescent="0.2"/>
    <row r="11270" hidden="1" x14ac:dyDescent="0.2"/>
    <row r="11271" hidden="1" x14ac:dyDescent="0.2"/>
    <row r="11272" hidden="1" x14ac:dyDescent="0.2"/>
    <row r="11273" hidden="1" x14ac:dyDescent="0.2"/>
    <row r="11274" hidden="1" x14ac:dyDescent="0.2"/>
    <row r="11275" hidden="1" x14ac:dyDescent="0.2"/>
    <row r="11276" hidden="1" x14ac:dyDescent="0.2"/>
    <row r="11277" hidden="1" x14ac:dyDescent="0.2"/>
    <row r="11278" hidden="1" x14ac:dyDescent="0.2"/>
    <row r="11279" hidden="1" x14ac:dyDescent="0.2"/>
    <row r="11280" hidden="1" x14ac:dyDescent="0.2"/>
    <row r="11281" hidden="1" x14ac:dyDescent="0.2"/>
    <row r="11282" hidden="1" x14ac:dyDescent="0.2"/>
    <row r="11283" hidden="1" x14ac:dyDescent="0.2"/>
    <row r="11284" hidden="1" x14ac:dyDescent="0.2"/>
    <row r="11285" hidden="1" x14ac:dyDescent="0.2"/>
    <row r="11286" hidden="1" x14ac:dyDescent="0.2"/>
    <row r="11287" hidden="1" x14ac:dyDescent="0.2"/>
    <row r="11288" hidden="1" x14ac:dyDescent="0.2"/>
    <row r="11289" hidden="1" x14ac:dyDescent="0.2"/>
    <row r="11290" hidden="1" x14ac:dyDescent="0.2"/>
    <row r="11291" hidden="1" x14ac:dyDescent="0.2"/>
    <row r="11292" hidden="1" x14ac:dyDescent="0.2"/>
    <row r="11293" hidden="1" x14ac:dyDescent="0.2"/>
    <row r="11294" hidden="1" x14ac:dyDescent="0.2"/>
    <row r="11295" hidden="1" x14ac:dyDescent="0.2"/>
    <row r="11296" hidden="1" x14ac:dyDescent="0.2"/>
    <row r="11297" hidden="1" x14ac:dyDescent="0.2"/>
    <row r="11298" hidden="1" x14ac:dyDescent="0.2"/>
    <row r="11299" hidden="1" x14ac:dyDescent="0.2"/>
    <row r="11300" hidden="1" x14ac:dyDescent="0.2"/>
    <row r="11301" hidden="1" x14ac:dyDescent="0.2"/>
    <row r="11302" hidden="1" x14ac:dyDescent="0.2"/>
    <row r="11303" hidden="1" x14ac:dyDescent="0.2"/>
    <row r="11304" hidden="1" x14ac:dyDescent="0.2"/>
    <row r="11305" hidden="1" x14ac:dyDescent="0.2"/>
    <row r="11306" hidden="1" x14ac:dyDescent="0.2"/>
    <row r="11307" hidden="1" x14ac:dyDescent="0.2"/>
    <row r="11308" hidden="1" x14ac:dyDescent="0.2"/>
    <row r="11309" hidden="1" x14ac:dyDescent="0.2"/>
    <row r="11310" hidden="1" x14ac:dyDescent="0.2"/>
    <row r="11311" hidden="1" x14ac:dyDescent="0.2"/>
    <row r="11312" hidden="1" x14ac:dyDescent="0.2"/>
    <row r="11313" hidden="1" x14ac:dyDescent="0.2"/>
    <row r="11314" hidden="1" x14ac:dyDescent="0.2"/>
    <row r="11315" hidden="1" x14ac:dyDescent="0.2"/>
    <row r="11316" hidden="1" x14ac:dyDescent="0.2"/>
    <row r="11317" hidden="1" x14ac:dyDescent="0.2"/>
    <row r="11318" hidden="1" x14ac:dyDescent="0.2"/>
    <row r="11319" hidden="1" x14ac:dyDescent="0.2"/>
    <row r="11320" hidden="1" x14ac:dyDescent="0.2"/>
    <row r="11321" hidden="1" x14ac:dyDescent="0.2"/>
    <row r="11322" hidden="1" x14ac:dyDescent="0.2"/>
    <row r="11323" hidden="1" x14ac:dyDescent="0.2"/>
    <row r="11324" hidden="1" x14ac:dyDescent="0.2"/>
    <row r="11325" hidden="1" x14ac:dyDescent="0.2"/>
    <row r="11326" hidden="1" x14ac:dyDescent="0.2"/>
    <row r="11327" hidden="1" x14ac:dyDescent="0.2"/>
    <row r="11328" hidden="1" x14ac:dyDescent="0.2"/>
    <row r="11329" hidden="1" x14ac:dyDescent="0.2"/>
    <row r="11330" hidden="1" x14ac:dyDescent="0.2"/>
    <row r="11331" hidden="1" x14ac:dyDescent="0.2"/>
    <row r="11332" hidden="1" x14ac:dyDescent="0.2"/>
    <row r="11333" hidden="1" x14ac:dyDescent="0.2"/>
    <row r="11334" hidden="1" x14ac:dyDescent="0.2"/>
    <row r="11335" hidden="1" x14ac:dyDescent="0.2"/>
    <row r="11336" hidden="1" x14ac:dyDescent="0.2"/>
    <row r="11337" hidden="1" x14ac:dyDescent="0.2"/>
    <row r="11338" hidden="1" x14ac:dyDescent="0.2"/>
    <row r="11339" hidden="1" x14ac:dyDescent="0.2"/>
    <row r="11340" hidden="1" x14ac:dyDescent="0.2"/>
    <row r="11341" hidden="1" x14ac:dyDescent="0.2"/>
    <row r="11342" hidden="1" x14ac:dyDescent="0.2"/>
    <row r="11343" hidden="1" x14ac:dyDescent="0.2"/>
    <row r="11344" hidden="1" x14ac:dyDescent="0.2"/>
    <row r="11345" hidden="1" x14ac:dyDescent="0.2"/>
    <row r="11346" hidden="1" x14ac:dyDescent="0.2"/>
    <row r="11347" hidden="1" x14ac:dyDescent="0.2"/>
    <row r="11348" hidden="1" x14ac:dyDescent="0.2"/>
    <row r="11349" hidden="1" x14ac:dyDescent="0.2"/>
    <row r="11350" hidden="1" x14ac:dyDescent="0.2"/>
    <row r="11351" hidden="1" x14ac:dyDescent="0.2"/>
    <row r="11352" hidden="1" x14ac:dyDescent="0.2"/>
    <row r="11353" hidden="1" x14ac:dyDescent="0.2"/>
    <row r="11354" hidden="1" x14ac:dyDescent="0.2"/>
    <row r="11355" hidden="1" x14ac:dyDescent="0.2"/>
    <row r="11356" hidden="1" x14ac:dyDescent="0.2"/>
    <row r="11357" hidden="1" x14ac:dyDescent="0.2"/>
    <row r="11358" hidden="1" x14ac:dyDescent="0.2"/>
    <row r="11359" hidden="1" x14ac:dyDescent="0.2"/>
    <row r="11360" hidden="1" x14ac:dyDescent="0.2"/>
    <row r="11361" hidden="1" x14ac:dyDescent="0.2"/>
    <row r="11362" hidden="1" x14ac:dyDescent="0.2"/>
    <row r="11363" hidden="1" x14ac:dyDescent="0.2"/>
    <row r="11364" hidden="1" x14ac:dyDescent="0.2"/>
    <row r="11365" hidden="1" x14ac:dyDescent="0.2"/>
    <row r="11366" hidden="1" x14ac:dyDescent="0.2"/>
    <row r="11367" hidden="1" x14ac:dyDescent="0.2"/>
    <row r="11368" hidden="1" x14ac:dyDescent="0.2"/>
    <row r="11369" hidden="1" x14ac:dyDescent="0.2"/>
    <row r="11370" hidden="1" x14ac:dyDescent="0.2"/>
    <row r="11371" hidden="1" x14ac:dyDescent="0.2"/>
    <row r="11372" hidden="1" x14ac:dyDescent="0.2"/>
    <row r="11373" hidden="1" x14ac:dyDescent="0.2"/>
    <row r="11374" hidden="1" x14ac:dyDescent="0.2"/>
    <row r="11375" hidden="1" x14ac:dyDescent="0.2"/>
    <row r="11376" hidden="1" x14ac:dyDescent="0.2"/>
    <row r="11377" hidden="1" x14ac:dyDescent="0.2"/>
    <row r="11378" hidden="1" x14ac:dyDescent="0.2"/>
    <row r="11379" hidden="1" x14ac:dyDescent="0.2"/>
    <row r="11380" hidden="1" x14ac:dyDescent="0.2"/>
    <row r="11381" hidden="1" x14ac:dyDescent="0.2"/>
    <row r="11382" hidden="1" x14ac:dyDescent="0.2"/>
    <row r="11383" hidden="1" x14ac:dyDescent="0.2"/>
    <row r="11384" hidden="1" x14ac:dyDescent="0.2"/>
    <row r="11385" hidden="1" x14ac:dyDescent="0.2"/>
    <row r="11386" hidden="1" x14ac:dyDescent="0.2"/>
    <row r="11387" hidden="1" x14ac:dyDescent="0.2"/>
    <row r="11388" hidden="1" x14ac:dyDescent="0.2"/>
    <row r="11389" hidden="1" x14ac:dyDescent="0.2"/>
    <row r="11390" hidden="1" x14ac:dyDescent="0.2"/>
    <row r="11391" hidden="1" x14ac:dyDescent="0.2"/>
    <row r="11392" hidden="1" x14ac:dyDescent="0.2"/>
    <row r="11393" hidden="1" x14ac:dyDescent="0.2"/>
    <row r="11394" hidden="1" x14ac:dyDescent="0.2"/>
    <row r="11395" hidden="1" x14ac:dyDescent="0.2"/>
    <row r="11396" hidden="1" x14ac:dyDescent="0.2"/>
    <row r="11397" hidden="1" x14ac:dyDescent="0.2"/>
    <row r="11398" hidden="1" x14ac:dyDescent="0.2"/>
    <row r="11399" hidden="1" x14ac:dyDescent="0.2"/>
    <row r="11400" hidden="1" x14ac:dyDescent="0.2"/>
    <row r="11401" hidden="1" x14ac:dyDescent="0.2"/>
    <row r="11402" hidden="1" x14ac:dyDescent="0.2"/>
    <row r="11403" hidden="1" x14ac:dyDescent="0.2"/>
    <row r="11404" hidden="1" x14ac:dyDescent="0.2"/>
    <row r="11405" hidden="1" x14ac:dyDescent="0.2"/>
    <row r="11406" hidden="1" x14ac:dyDescent="0.2"/>
    <row r="11407" hidden="1" x14ac:dyDescent="0.2"/>
    <row r="11408" hidden="1" x14ac:dyDescent="0.2"/>
    <row r="11409" hidden="1" x14ac:dyDescent="0.2"/>
    <row r="11410" hidden="1" x14ac:dyDescent="0.2"/>
    <row r="11411" hidden="1" x14ac:dyDescent="0.2"/>
    <row r="11412" hidden="1" x14ac:dyDescent="0.2"/>
    <row r="11413" hidden="1" x14ac:dyDescent="0.2"/>
    <row r="11414" hidden="1" x14ac:dyDescent="0.2"/>
    <row r="11415" hidden="1" x14ac:dyDescent="0.2"/>
    <row r="11416" hidden="1" x14ac:dyDescent="0.2"/>
    <row r="11417" hidden="1" x14ac:dyDescent="0.2"/>
    <row r="11418" hidden="1" x14ac:dyDescent="0.2"/>
    <row r="11419" hidden="1" x14ac:dyDescent="0.2"/>
    <row r="11420" hidden="1" x14ac:dyDescent="0.2"/>
    <row r="11421" hidden="1" x14ac:dyDescent="0.2"/>
    <row r="11422" hidden="1" x14ac:dyDescent="0.2"/>
    <row r="11423" hidden="1" x14ac:dyDescent="0.2"/>
    <row r="11424" hidden="1" x14ac:dyDescent="0.2"/>
    <row r="11425" hidden="1" x14ac:dyDescent="0.2"/>
    <row r="11426" hidden="1" x14ac:dyDescent="0.2"/>
    <row r="11427" hidden="1" x14ac:dyDescent="0.2"/>
    <row r="11428" hidden="1" x14ac:dyDescent="0.2"/>
    <row r="11429" hidden="1" x14ac:dyDescent="0.2"/>
    <row r="11430" hidden="1" x14ac:dyDescent="0.2"/>
    <row r="11431" hidden="1" x14ac:dyDescent="0.2"/>
    <row r="11432" hidden="1" x14ac:dyDescent="0.2"/>
    <row r="11433" hidden="1" x14ac:dyDescent="0.2"/>
    <row r="11434" hidden="1" x14ac:dyDescent="0.2"/>
    <row r="11435" hidden="1" x14ac:dyDescent="0.2"/>
    <row r="11436" hidden="1" x14ac:dyDescent="0.2"/>
    <row r="11437" hidden="1" x14ac:dyDescent="0.2"/>
    <row r="11438" hidden="1" x14ac:dyDescent="0.2"/>
    <row r="11439" hidden="1" x14ac:dyDescent="0.2"/>
    <row r="11440" hidden="1" x14ac:dyDescent="0.2"/>
    <row r="11441" hidden="1" x14ac:dyDescent="0.2"/>
    <row r="11442" hidden="1" x14ac:dyDescent="0.2"/>
    <row r="11443" hidden="1" x14ac:dyDescent="0.2"/>
    <row r="11444" hidden="1" x14ac:dyDescent="0.2"/>
    <row r="11445" hidden="1" x14ac:dyDescent="0.2"/>
    <row r="11446" hidden="1" x14ac:dyDescent="0.2"/>
    <row r="11447" hidden="1" x14ac:dyDescent="0.2"/>
    <row r="11448" hidden="1" x14ac:dyDescent="0.2"/>
    <row r="11449" hidden="1" x14ac:dyDescent="0.2"/>
    <row r="11450" hidden="1" x14ac:dyDescent="0.2"/>
    <row r="11451" hidden="1" x14ac:dyDescent="0.2"/>
    <row r="11452" hidden="1" x14ac:dyDescent="0.2"/>
    <row r="11453" hidden="1" x14ac:dyDescent="0.2"/>
    <row r="11454" hidden="1" x14ac:dyDescent="0.2"/>
    <row r="11455" hidden="1" x14ac:dyDescent="0.2"/>
    <row r="11456" hidden="1" x14ac:dyDescent="0.2"/>
    <row r="11457" hidden="1" x14ac:dyDescent="0.2"/>
    <row r="11458" hidden="1" x14ac:dyDescent="0.2"/>
    <row r="11459" hidden="1" x14ac:dyDescent="0.2"/>
    <row r="11460" hidden="1" x14ac:dyDescent="0.2"/>
    <row r="11461" hidden="1" x14ac:dyDescent="0.2"/>
    <row r="11462" hidden="1" x14ac:dyDescent="0.2"/>
    <row r="11463" hidden="1" x14ac:dyDescent="0.2"/>
    <row r="11464" hidden="1" x14ac:dyDescent="0.2"/>
    <row r="11465" hidden="1" x14ac:dyDescent="0.2"/>
    <row r="11466" hidden="1" x14ac:dyDescent="0.2"/>
    <row r="11467" hidden="1" x14ac:dyDescent="0.2"/>
    <row r="11468" hidden="1" x14ac:dyDescent="0.2"/>
    <row r="11469" hidden="1" x14ac:dyDescent="0.2"/>
    <row r="11470" hidden="1" x14ac:dyDescent="0.2"/>
    <row r="11471" hidden="1" x14ac:dyDescent="0.2"/>
    <row r="11472" hidden="1" x14ac:dyDescent="0.2"/>
    <row r="11473" hidden="1" x14ac:dyDescent="0.2"/>
    <row r="11474" hidden="1" x14ac:dyDescent="0.2"/>
    <row r="11475" hidden="1" x14ac:dyDescent="0.2"/>
    <row r="11476" hidden="1" x14ac:dyDescent="0.2"/>
    <row r="11477" hidden="1" x14ac:dyDescent="0.2"/>
    <row r="11478" hidden="1" x14ac:dyDescent="0.2"/>
    <row r="11479" hidden="1" x14ac:dyDescent="0.2"/>
    <row r="11480" hidden="1" x14ac:dyDescent="0.2"/>
    <row r="11481" hidden="1" x14ac:dyDescent="0.2"/>
    <row r="11482" hidden="1" x14ac:dyDescent="0.2"/>
    <row r="11483" hidden="1" x14ac:dyDescent="0.2"/>
    <row r="11484" hidden="1" x14ac:dyDescent="0.2"/>
    <row r="11485" hidden="1" x14ac:dyDescent="0.2"/>
    <row r="11486" hidden="1" x14ac:dyDescent="0.2"/>
    <row r="11487" hidden="1" x14ac:dyDescent="0.2"/>
    <row r="11488" hidden="1" x14ac:dyDescent="0.2"/>
    <row r="11489" hidden="1" x14ac:dyDescent="0.2"/>
    <row r="11490" hidden="1" x14ac:dyDescent="0.2"/>
    <row r="11491" hidden="1" x14ac:dyDescent="0.2"/>
    <row r="11492" hidden="1" x14ac:dyDescent="0.2"/>
    <row r="11493" hidden="1" x14ac:dyDescent="0.2"/>
    <row r="11494" hidden="1" x14ac:dyDescent="0.2"/>
    <row r="11495" hidden="1" x14ac:dyDescent="0.2"/>
    <row r="11496" hidden="1" x14ac:dyDescent="0.2"/>
    <row r="11497" hidden="1" x14ac:dyDescent="0.2"/>
    <row r="11498" hidden="1" x14ac:dyDescent="0.2"/>
    <row r="11499" hidden="1" x14ac:dyDescent="0.2"/>
    <row r="11500" hidden="1" x14ac:dyDescent="0.2"/>
    <row r="11501" hidden="1" x14ac:dyDescent="0.2"/>
    <row r="11502" hidden="1" x14ac:dyDescent="0.2"/>
    <row r="11503" hidden="1" x14ac:dyDescent="0.2"/>
    <row r="11504" hidden="1" x14ac:dyDescent="0.2"/>
    <row r="11505" hidden="1" x14ac:dyDescent="0.2"/>
    <row r="11506" hidden="1" x14ac:dyDescent="0.2"/>
    <row r="11507" hidden="1" x14ac:dyDescent="0.2"/>
    <row r="11508" hidden="1" x14ac:dyDescent="0.2"/>
    <row r="11509" hidden="1" x14ac:dyDescent="0.2"/>
    <row r="11510" hidden="1" x14ac:dyDescent="0.2"/>
    <row r="11511" hidden="1" x14ac:dyDescent="0.2"/>
    <row r="11512" hidden="1" x14ac:dyDescent="0.2"/>
    <row r="11513" hidden="1" x14ac:dyDescent="0.2"/>
    <row r="11514" hidden="1" x14ac:dyDescent="0.2"/>
    <row r="11515" hidden="1" x14ac:dyDescent="0.2"/>
    <row r="11516" hidden="1" x14ac:dyDescent="0.2"/>
    <row r="11517" hidden="1" x14ac:dyDescent="0.2"/>
    <row r="11518" hidden="1" x14ac:dyDescent="0.2"/>
    <row r="11519" hidden="1" x14ac:dyDescent="0.2"/>
    <row r="11520" hidden="1" x14ac:dyDescent="0.2"/>
    <row r="11521" hidden="1" x14ac:dyDescent="0.2"/>
    <row r="11522" hidden="1" x14ac:dyDescent="0.2"/>
    <row r="11523" hidden="1" x14ac:dyDescent="0.2"/>
    <row r="11524" hidden="1" x14ac:dyDescent="0.2"/>
    <row r="11525" hidden="1" x14ac:dyDescent="0.2"/>
    <row r="11526" hidden="1" x14ac:dyDescent="0.2"/>
    <row r="11527" hidden="1" x14ac:dyDescent="0.2"/>
    <row r="11528" hidden="1" x14ac:dyDescent="0.2"/>
    <row r="11529" hidden="1" x14ac:dyDescent="0.2"/>
    <row r="11530" hidden="1" x14ac:dyDescent="0.2"/>
    <row r="11531" hidden="1" x14ac:dyDescent="0.2"/>
    <row r="11532" hidden="1" x14ac:dyDescent="0.2"/>
    <row r="11533" hidden="1" x14ac:dyDescent="0.2"/>
    <row r="11534" hidden="1" x14ac:dyDescent="0.2"/>
    <row r="11535" hidden="1" x14ac:dyDescent="0.2"/>
    <row r="11536" hidden="1" x14ac:dyDescent="0.2"/>
    <row r="11537" hidden="1" x14ac:dyDescent="0.2"/>
    <row r="11538" hidden="1" x14ac:dyDescent="0.2"/>
    <row r="11539" hidden="1" x14ac:dyDescent="0.2"/>
    <row r="11540" hidden="1" x14ac:dyDescent="0.2"/>
    <row r="11541" hidden="1" x14ac:dyDescent="0.2"/>
    <row r="11542" hidden="1" x14ac:dyDescent="0.2"/>
    <row r="11543" hidden="1" x14ac:dyDescent="0.2"/>
    <row r="11544" hidden="1" x14ac:dyDescent="0.2"/>
    <row r="11545" hidden="1" x14ac:dyDescent="0.2"/>
    <row r="11546" hidden="1" x14ac:dyDescent="0.2"/>
    <row r="11547" hidden="1" x14ac:dyDescent="0.2"/>
    <row r="11548" hidden="1" x14ac:dyDescent="0.2"/>
    <row r="11549" hidden="1" x14ac:dyDescent="0.2"/>
    <row r="11550" hidden="1" x14ac:dyDescent="0.2"/>
    <row r="11551" hidden="1" x14ac:dyDescent="0.2"/>
    <row r="11552" hidden="1" x14ac:dyDescent="0.2"/>
    <row r="11553" hidden="1" x14ac:dyDescent="0.2"/>
    <row r="11554" hidden="1" x14ac:dyDescent="0.2"/>
    <row r="11555" hidden="1" x14ac:dyDescent="0.2"/>
    <row r="11556" hidden="1" x14ac:dyDescent="0.2"/>
    <row r="11557" hidden="1" x14ac:dyDescent="0.2"/>
    <row r="11558" hidden="1" x14ac:dyDescent="0.2"/>
    <row r="11559" hidden="1" x14ac:dyDescent="0.2"/>
    <row r="11560" hidden="1" x14ac:dyDescent="0.2"/>
    <row r="11561" hidden="1" x14ac:dyDescent="0.2"/>
    <row r="11562" hidden="1" x14ac:dyDescent="0.2"/>
    <row r="11563" hidden="1" x14ac:dyDescent="0.2"/>
    <row r="11564" hidden="1" x14ac:dyDescent="0.2"/>
    <row r="11565" hidden="1" x14ac:dyDescent="0.2"/>
    <row r="11566" hidden="1" x14ac:dyDescent="0.2"/>
    <row r="11567" hidden="1" x14ac:dyDescent="0.2"/>
    <row r="11568" hidden="1" x14ac:dyDescent="0.2"/>
    <row r="11569" hidden="1" x14ac:dyDescent="0.2"/>
    <row r="11570" hidden="1" x14ac:dyDescent="0.2"/>
    <row r="11571" hidden="1" x14ac:dyDescent="0.2"/>
    <row r="11572" hidden="1" x14ac:dyDescent="0.2"/>
    <row r="11573" hidden="1" x14ac:dyDescent="0.2"/>
    <row r="11574" hidden="1" x14ac:dyDescent="0.2"/>
    <row r="11575" hidden="1" x14ac:dyDescent="0.2"/>
    <row r="11576" hidden="1" x14ac:dyDescent="0.2"/>
    <row r="11577" hidden="1" x14ac:dyDescent="0.2"/>
    <row r="11578" hidden="1" x14ac:dyDescent="0.2"/>
    <row r="11579" hidden="1" x14ac:dyDescent="0.2"/>
    <row r="11580" hidden="1" x14ac:dyDescent="0.2"/>
    <row r="11581" hidden="1" x14ac:dyDescent="0.2"/>
    <row r="11582" hidden="1" x14ac:dyDescent="0.2"/>
    <row r="11583" hidden="1" x14ac:dyDescent="0.2"/>
    <row r="11584" hidden="1" x14ac:dyDescent="0.2"/>
    <row r="11585" hidden="1" x14ac:dyDescent="0.2"/>
    <row r="11586" hidden="1" x14ac:dyDescent="0.2"/>
    <row r="11587" hidden="1" x14ac:dyDescent="0.2"/>
    <row r="11588" hidden="1" x14ac:dyDescent="0.2"/>
    <row r="11589" hidden="1" x14ac:dyDescent="0.2"/>
    <row r="11590" hidden="1" x14ac:dyDescent="0.2"/>
    <row r="11591" hidden="1" x14ac:dyDescent="0.2"/>
    <row r="11592" hidden="1" x14ac:dyDescent="0.2"/>
    <row r="11593" hidden="1" x14ac:dyDescent="0.2"/>
    <row r="11594" hidden="1" x14ac:dyDescent="0.2"/>
    <row r="11595" hidden="1" x14ac:dyDescent="0.2"/>
    <row r="11596" hidden="1" x14ac:dyDescent="0.2"/>
    <row r="11597" hidden="1" x14ac:dyDescent="0.2"/>
    <row r="11598" hidden="1" x14ac:dyDescent="0.2"/>
    <row r="11599" hidden="1" x14ac:dyDescent="0.2"/>
    <row r="11600" hidden="1" x14ac:dyDescent="0.2"/>
    <row r="11601" hidden="1" x14ac:dyDescent="0.2"/>
    <row r="11602" hidden="1" x14ac:dyDescent="0.2"/>
    <row r="11603" hidden="1" x14ac:dyDescent="0.2"/>
    <row r="11604" hidden="1" x14ac:dyDescent="0.2"/>
    <row r="11605" hidden="1" x14ac:dyDescent="0.2"/>
    <row r="11606" hidden="1" x14ac:dyDescent="0.2"/>
    <row r="11607" hidden="1" x14ac:dyDescent="0.2"/>
    <row r="11608" hidden="1" x14ac:dyDescent="0.2"/>
    <row r="11609" hidden="1" x14ac:dyDescent="0.2"/>
    <row r="11610" hidden="1" x14ac:dyDescent="0.2"/>
    <row r="11611" hidden="1" x14ac:dyDescent="0.2"/>
    <row r="11612" hidden="1" x14ac:dyDescent="0.2"/>
    <row r="11613" hidden="1" x14ac:dyDescent="0.2"/>
    <row r="11614" hidden="1" x14ac:dyDescent="0.2"/>
    <row r="11615" hidden="1" x14ac:dyDescent="0.2"/>
    <row r="11616" hidden="1" x14ac:dyDescent="0.2"/>
    <row r="11617" hidden="1" x14ac:dyDescent="0.2"/>
    <row r="11618" hidden="1" x14ac:dyDescent="0.2"/>
    <row r="11619" hidden="1" x14ac:dyDescent="0.2"/>
    <row r="11620" hidden="1" x14ac:dyDescent="0.2"/>
    <row r="11621" hidden="1" x14ac:dyDescent="0.2"/>
    <row r="11622" hidden="1" x14ac:dyDescent="0.2"/>
    <row r="11623" hidden="1" x14ac:dyDescent="0.2"/>
    <row r="11624" hidden="1" x14ac:dyDescent="0.2"/>
    <row r="11625" hidden="1" x14ac:dyDescent="0.2"/>
    <row r="11626" hidden="1" x14ac:dyDescent="0.2"/>
    <row r="11627" hidden="1" x14ac:dyDescent="0.2"/>
    <row r="11628" hidden="1" x14ac:dyDescent="0.2"/>
    <row r="11629" hidden="1" x14ac:dyDescent="0.2"/>
    <row r="11630" hidden="1" x14ac:dyDescent="0.2"/>
    <row r="11631" hidden="1" x14ac:dyDescent="0.2"/>
    <row r="11632" hidden="1" x14ac:dyDescent="0.2"/>
    <row r="11633" hidden="1" x14ac:dyDescent="0.2"/>
    <row r="11634" hidden="1" x14ac:dyDescent="0.2"/>
    <row r="11635" hidden="1" x14ac:dyDescent="0.2"/>
    <row r="11636" hidden="1" x14ac:dyDescent="0.2"/>
    <row r="11637" hidden="1" x14ac:dyDescent="0.2"/>
    <row r="11638" hidden="1" x14ac:dyDescent="0.2"/>
    <row r="11639" hidden="1" x14ac:dyDescent="0.2"/>
    <row r="11640" hidden="1" x14ac:dyDescent="0.2"/>
    <row r="11641" hidden="1" x14ac:dyDescent="0.2"/>
    <row r="11642" hidden="1" x14ac:dyDescent="0.2"/>
    <row r="11643" hidden="1" x14ac:dyDescent="0.2"/>
    <row r="11644" hidden="1" x14ac:dyDescent="0.2"/>
    <row r="11645" hidden="1" x14ac:dyDescent="0.2"/>
    <row r="11646" hidden="1" x14ac:dyDescent="0.2"/>
    <row r="11647" hidden="1" x14ac:dyDescent="0.2"/>
    <row r="11648" hidden="1" x14ac:dyDescent="0.2"/>
    <row r="11649" hidden="1" x14ac:dyDescent="0.2"/>
    <row r="11650" hidden="1" x14ac:dyDescent="0.2"/>
    <row r="11651" hidden="1" x14ac:dyDescent="0.2"/>
    <row r="11652" hidden="1" x14ac:dyDescent="0.2"/>
    <row r="11653" hidden="1" x14ac:dyDescent="0.2"/>
    <row r="11654" hidden="1" x14ac:dyDescent="0.2"/>
    <row r="11655" hidden="1" x14ac:dyDescent="0.2"/>
    <row r="11656" hidden="1" x14ac:dyDescent="0.2"/>
    <row r="11657" hidden="1" x14ac:dyDescent="0.2"/>
    <row r="11658" hidden="1" x14ac:dyDescent="0.2"/>
    <row r="11659" hidden="1" x14ac:dyDescent="0.2"/>
    <row r="11660" hidden="1" x14ac:dyDescent="0.2"/>
    <row r="11661" hidden="1" x14ac:dyDescent="0.2"/>
    <row r="11662" hidden="1" x14ac:dyDescent="0.2"/>
    <row r="11663" hidden="1" x14ac:dyDescent="0.2"/>
    <row r="11664" hidden="1" x14ac:dyDescent="0.2"/>
    <row r="11665" hidden="1" x14ac:dyDescent="0.2"/>
    <row r="11666" hidden="1" x14ac:dyDescent="0.2"/>
    <row r="11667" hidden="1" x14ac:dyDescent="0.2"/>
    <row r="11668" hidden="1" x14ac:dyDescent="0.2"/>
    <row r="11669" hidden="1" x14ac:dyDescent="0.2"/>
    <row r="11670" hidden="1" x14ac:dyDescent="0.2"/>
    <row r="11671" hidden="1" x14ac:dyDescent="0.2"/>
    <row r="11672" hidden="1" x14ac:dyDescent="0.2"/>
    <row r="11673" hidden="1" x14ac:dyDescent="0.2"/>
    <row r="11674" hidden="1" x14ac:dyDescent="0.2"/>
    <row r="11675" hidden="1" x14ac:dyDescent="0.2"/>
    <row r="11676" hidden="1" x14ac:dyDescent="0.2"/>
    <row r="11677" hidden="1" x14ac:dyDescent="0.2"/>
    <row r="11678" hidden="1" x14ac:dyDescent="0.2"/>
    <row r="11679" hidden="1" x14ac:dyDescent="0.2"/>
    <row r="11680" hidden="1" x14ac:dyDescent="0.2"/>
    <row r="11681" hidden="1" x14ac:dyDescent="0.2"/>
    <row r="11682" hidden="1" x14ac:dyDescent="0.2"/>
    <row r="11683" hidden="1" x14ac:dyDescent="0.2"/>
    <row r="11684" hidden="1" x14ac:dyDescent="0.2"/>
    <row r="11685" hidden="1" x14ac:dyDescent="0.2"/>
    <row r="11686" hidden="1" x14ac:dyDescent="0.2"/>
    <row r="11687" hidden="1" x14ac:dyDescent="0.2"/>
    <row r="11688" hidden="1" x14ac:dyDescent="0.2"/>
    <row r="11689" hidden="1" x14ac:dyDescent="0.2"/>
    <row r="11690" hidden="1" x14ac:dyDescent="0.2"/>
    <row r="11691" hidden="1" x14ac:dyDescent="0.2"/>
    <row r="11692" hidden="1" x14ac:dyDescent="0.2"/>
    <row r="11693" hidden="1" x14ac:dyDescent="0.2"/>
    <row r="11694" hidden="1" x14ac:dyDescent="0.2"/>
    <row r="11695" hidden="1" x14ac:dyDescent="0.2"/>
    <row r="11696" hidden="1" x14ac:dyDescent="0.2"/>
    <row r="11697" hidden="1" x14ac:dyDescent="0.2"/>
    <row r="11698" hidden="1" x14ac:dyDescent="0.2"/>
    <row r="11699" hidden="1" x14ac:dyDescent="0.2"/>
    <row r="11700" hidden="1" x14ac:dyDescent="0.2"/>
    <row r="11701" hidden="1" x14ac:dyDescent="0.2"/>
    <row r="11702" hidden="1" x14ac:dyDescent="0.2"/>
    <row r="11703" hidden="1" x14ac:dyDescent="0.2"/>
    <row r="11704" hidden="1" x14ac:dyDescent="0.2"/>
    <row r="11705" hidden="1" x14ac:dyDescent="0.2"/>
    <row r="11706" hidden="1" x14ac:dyDescent="0.2"/>
    <row r="11707" hidden="1" x14ac:dyDescent="0.2"/>
    <row r="11708" hidden="1" x14ac:dyDescent="0.2"/>
    <row r="11709" hidden="1" x14ac:dyDescent="0.2"/>
    <row r="11710" hidden="1" x14ac:dyDescent="0.2"/>
    <row r="11711" hidden="1" x14ac:dyDescent="0.2"/>
    <row r="11712" hidden="1" x14ac:dyDescent="0.2"/>
    <row r="11713" hidden="1" x14ac:dyDescent="0.2"/>
    <row r="11714" hidden="1" x14ac:dyDescent="0.2"/>
    <row r="11715" hidden="1" x14ac:dyDescent="0.2"/>
    <row r="11716" hidden="1" x14ac:dyDescent="0.2"/>
    <row r="11717" hidden="1" x14ac:dyDescent="0.2"/>
    <row r="11718" hidden="1" x14ac:dyDescent="0.2"/>
    <row r="11719" hidden="1" x14ac:dyDescent="0.2"/>
    <row r="11720" hidden="1" x14ac:dyDescent="0.2"/>
    <row r="11721" hidden="1" x14ac:dyDescent="0.2"/>
    <row r="11722" hidden="1" x14ac:dyDescent="0.2"/>
    <row r="11723" hidden="1" x14ac:dyDescent="0.2"/>
    <row r="11724" hidden="1" x14ac:dyDescent="0.2"/>
    <row r="11725" hidden="1" x14ac:dyDescent="0.2"/>
    <row r="11726" hidden="1" x14ac:dyDescent="0.2"/>
    <row r="11727" hidden="1" x14ac:dyDescent="0.2"/>
    <row r="11728" hidden="1" x14ac:dyDescent="0.2"/>
    <row r="11729" hidden="1" x14ac:dyDescent="0.2"/>
    <row r="11730" hidden="1" x14ac:dyDescent="0.2"/>
    <row r="11731" hidden="1" x14ac:dyDescent="0.2"/>
    <row r="11732" hidden="1" x14ac:dyDescent="0.2"/>
    <row r="11733" hidden="1" x14ac:dyDescent="0.2"/>
    <row r="11734" hidden="1" x14ac:dyDescent="0.2"/>
    <row r="11735" hidden="1" x14ac:dyDescent="0.2"/>
    <row r="11736" hidden="1" x14ac:dyDescent="0.2"/>
    <row r="11737" hidden="1" x14ac:dyDescent="0.2"/>
    <row r="11738" hidden="1" x14ac:dyDescent="0.2"/>
    <row r="11739" hidden="1" x14ac:dyDescent="0.2"/>
    <row r="11740" hidden="1" x14ac:dyDescent="0.2"/>
    <row r="11741" hidden="1" x14ac:dyDescent="0.2"/>
    <row r="11742" hidden="1" x14ac:dyDescent="0.2"/>
    <row r="11743" hidden="1" x14ac:dyDescent="0.2"/>
    <row r="11744" hidden="1" x14ac:dyDescent="0.2"/>
    <row r="11745" hidden="1" x14ac:dyDescent="0.2"/>
    <row r="11746" hidden="1" x14ac:dyDescent="0.2"/>
    <row r="11747" hidden="1" x14ac:dyDescent="0.2"/>
    <row r="11748" hidden="1" x14ac:dyDescent="0.2"/>
    <row r="11749" hidden="1" x14ac:dyDescent="0.2"/>
    <row r="11750" hidden="1" x14ac:dyDescent="0.2"/>
    <row r="11751" hidden="1" x14ac:dyDescent="0.2"/>
    <row r="11752" hidden="1" x14ac:dyDescent="0.2"/>
    <row r="11753" hidden="1" x14ac:dyDescent="0.2"/>
    <row r="11754" hidden="1" x14ac:dyDescent="0.2"/>
    <row r="11755" hidden="1" x14ac:dyDescent="0.2"/>
    <row r="11756" hidden="1" x14ac:dyDescent="0.2"/>
    <row r="11757" hidden="1" x14ac:dyDescent="0.2"/>
    <row r="11758" hidden="1" x14ac:dyDescent="0.2"/>
    <row r="11759" hidden="1" x14ac:dyDescent="0.2"/>
    <row r="11760" hidden="1" x14ac:dyDescent="0.2"/>
    <row r="11761" hidden="1" x14ac:dyDescent="0.2"/>
    <row r="11762" hidden="1" x14ac:dyDescent="0.2"/>
    <row r="11763" hidden="1" x14ac:dyDescent="0.2"/>
    <row r="11764" hidden="1" x14ac:dyDescent="0.2"/>
    <row r="11765" hidden="1" x14ac:dyDescent="0.2"/>
    <row r="11766" hidden="1" x14ac:dyDescent="0.2"/>
    <row r="11767" hidden="1" x14ac:dyDescent="0.2"/>
    <row r="11768" hidden="1" x14ac:dyDescent="0.2"/>
    <row r="11769" hidden="1" x14ac:dyDescent="0.2"/>
    <row r="11770" hidden="1" x14ac:dyDescent="0.2"/>
    <row r="11771" hidden="1" x14ac:dyDescent="0.2"/>
    <row r="11772" hidden="1" x14ac:dyDescent="0.2"/>
    <row r="11773" hidden="1" x14ac:dyDescent="0.2"/>
    <row r="11774" hidden="1" x14ac:dyDescent="0.2"/>
    <row r="11775" hidden="1" x14ac:dyDescent="0.2"/>
    <row r="11776" hidden="1" x14ac:dyDescent="0.2"/>
    <row r="11777" hidden="1" x14ac:dyDescent="0.2"/>
    <row r="11778" hidden="1" x14ac:dyDescent="0.2"/>
    <row r="11779" hidden="1" x14ac:dyDescent="0.2"/>
    <row r="11780" hidden="1" x14ac:dyDescent="0.2"/>
    <row r="11781" hidden="1" x14ac:dyDescent="0.2"/>
    <row r="11782" hidden="1" x14ac:dyDescent="0.2"/>
    <row r="11783" hidden="1" x14ac:dyDescent="0.2"/>
    <row r="11784" hidden="1" x14ac:dyDescent="0.2"/>
    <row r="11785" hidden="1" x14ac:dyDescent="0.2"/>
    <row r="11786" hidden="1" x14ac:dyDescent="0.2"/>
    <row r="11787" hidden="1" x14ac:dyDescent="0.2"/>
    <row r="11788" hidden="1" x14ac:dyDescent="0.2"/>
    <row r="11789" hidden="1" x14ac:dyDescent="0.2"/>
    <row r="11790" hidden="1" x14ac:dyDescent="0.2"/>
    <row r="11791" hidden="1" x14ac:dyDescent="0.2"/>
    <row r="11792" hidden="1" x14ac:dyDescent="0.2"/>
    <row r="11793" hidden="1" x14ac:dyDescent="0.2"/>
    <row r="11794" hidden="1" x14ac:dyDescent="0.2"/>
    <row r="11795" hidden="1" x14ac:dyDescent="0.2"/>
    <row r="11796" hidden="1" x14ac:dyDescent="0.2"/>
    <row r="11797" hidden="1" x14ac:dyDescent="0.2"/>
    <row r="11798" hidden="1" x14ac:dyDescent="0.2"/>
    <row r="11799" hidden="1" x14ac:dyDescent="0.2"/>
    <row r="11800" hidden="1" x14ac:dyDescent="0.2"/>
    <row r="11801" hidden="1" x14ac:dyDescent="0.2"/>
    <row r="11802" hidden="1" x14ac:dyDescent="0.2"/>
    <row r="11803" hidden="1" x14ac:dyDescent="0.2"/>
    <row r="11804" hidden="1" x14ac:dyDescent="0.2"/>
    <row r="11805" hidden="1" x14ac:dyDescent="0.2"/>
    <row r="11806" hidden="1" x14ac:dyDescent="0.2"/>
    <row r="11807" hidden="1" x14ac:dyDescent="0.2"/>
    <row r="11808" hidden="1" x14ac:dyDescent="0.2"/>
    <row r="11809" hidden="1" x14ac:dyDescent="0.2"/>
    <row r="11810" hidden="1" x14ac:dyDescent="0.2"/>
    <row r="11811" hidden="1" x14ac:dyDescent="0.2"/>
    <row r="11812" hidden="1" x14ac:dyDescent="0.2"/>
    <row r="11813" hidden="1" x14ac:dyDescent="0.2"/>
    <row r="11814" hidden="1" x14ac:dyDescent="0.2"/>
    <row r="11815" hidden="1" x14ac:dyDescent="0.2"/>
    <row r="11816" hidden="1" x14ac:dyDescent="0.2"/>
    <row r="11817" hidden="1" x14ac:dyDescent="0.2"/>
    <row r="11818" hidden="1" x14ac:dyDescent="0.2"/>
    <row r="11819" hidden="1" x14ac:dyDescent="0.2"/>
    <row r="11820" hidden="1" x14ac:dyDescent="0.2"/>
    <row r="11821" hidden="1" x14ac:dyDescent="0.2"/>
    <row r="11822" hidden="1" x14ac:dyDescent="0.2"/>
    <row r="11823" hidden="1" x14ac:dyDescent="0.2"/>
    <row r="11824" hidden="1" x14ac:dyDescent="0.2"/>
    <row r="11825" hidden="1" x14ac:dyDescent="0.2"/>
    <row r="11826" hidden="1" x14ac:dyDescent="0.2"/>
    <row r="11827" hidden="1" x14ac:dyDescent="0.2"/>
    <row r="11828" hidden="1" x14ac:dyDescent="0.2"/>
    <row r="11829" hidden="1" x14ac:dyDescent="0.2"/>
    <row r="11830" hidden="1" x14ac:dyDescent="0.2"/>
    <row r="11831" hidden="1" x14ac:dyDescent="0.2"/>
    <row r="11832" hidden="1" x14ac:dyDescent="0.2"/>
    <row r="11833" hidden="1" x14ac:dyDescent="0.2"/>
    <row r="11834" hidden="1" x14ac:dyDescent="0.2"/>
    <row r="11835" hidden="1" x14ac:dyDescent="0.2"/>
    <row r="11836" hidden="1" x14ac:dyDescent="0.2"/>
    <row r="11837" hidden="1" x14ac:dyDescent="0.2"/>
    <row r="11838" hidden="1" x14ac:dyDescent="0.2"/>
    <row r="11839" hidden="1" x14ac:dyDescent="0.2"/>
    <row r="11840" hidden="1" x14ac:dyDescent="0.2"/>
    <row r="11841" hidden="1" x14ac:dyDescent="0.2"/>
    <row r="11842" hidden="1" x14ac:dyDescent="0.2"/>
    <row r="11843" hidden="1" x14ac:dyDescent="0.2"/>
    <row r="11844" hidden="1" x14ac:dyDescent="0.2"/>
    <row r="11845" hidden="1" x14ac:dyDescent="0.2"/>
    <row r="11846" hidden="1" x14ac:dyDescent="0.2"/>
    <row r="11847" hidden="1" x14ac:dyDescent="0.2"/>
    <row r="11848" hidden="1" x14ac:dyDescent="0.2"/>
    <row r="11849" hidden="1" x14ac:dyDescent="0.2"/>
    <row r="11850" hidden="1" x14ac:dyDescent="0.2"/>
    <row r="11851" hidden="1" x14ac:dyDescent="0.2"/>
    <row r="11852" hidden="1" x14ac:dyDescent="0.2"/>
    <row r="11853" hidden="1" x14ac:dyDescent="0.2"/>
    <row r="11854" hidden="1" x14ac:dyDescent="0.2"/>
    <row r="11855" hidden="1" x14ac:dyDescent="0.2"/>
    <row r="11856" hidden="1" x14ac:dyDescent="0.2"/>
    <row r="11857" hidden="1" x14ac:dyDescent="0.2"/>
    <row r="11858" hidden="1" x14ac:dyDescent="0.2"/>
    <row r="11859" hidden="1" x14ac:dyDescent="0.2"/>
    <row r="11860" hidden="1" x14ac:dyDescent="0.2"/>
    <row r="11861" hidden="1" x14ac:dyDescent="0.2"/>
    <row r="11862" hidden="1" x14ac:dyDescent="0.2"/>
    <row r="11863" hidden="1" x14ac:dyDescent="0.2"/>
    <row r="11864" hidden="1" x14ac:dyDescent="0.2"/>
    <row r="11865" hidden="1" x14ac:dyDescent="0.2"/>
    <row r="11866" hidden="1" x14ac:dyDescent="0.2"/>
    <row r="11867" hidden="1" x14ac:dyDescent="0.2"/>
    <row r="11868" hidden="1" x14ac:dyDescent="0.2"/>
    <row r="11869" hidden="1" x14ac:dyDescent="0.2"/>
    <row r="11870" hidden="1" x14ac:dyDescent="0.2"/>
    <row r="11871" hidden="1" x14ac:dyDescent="0.2"/>
    <row r="11872" hidden="1" x14ac:dyDescent="0.2"/>
    <row r="11873" hidden="1" x14ac:dyDescent="0.2"/>
    <row r="11874" hidden="1" x14ac:dyDescent="0.2"/>
    <row r="11875" hidden="1" x14ac:dyDescent="0.2"/>
    <row r="11876" hidden="1" x14ac:dyDescent="0.2"/>
    <row r="11877" hidden="1" x14ac:dyDescent="0.2"/>
    <row r="11878" hidden="1" x14ac:dyDescent="0.2"/>
    <row r="11879" hidden="1" x14ac:dyDescent="0.2"/>
    <row r="11880" hidden="1" x14ac:dyDescent="0.2"/>
    <row r="11881" hidden="1" x14ac:dyDescent="0.2"/>
    <row r="11882" hidden="1" x14ac:dyDescent="0.2"/>
    <row r="11883" hidden="1" x14ac:dyDescent="0.2"/>
    <row r="11884" hidden="1" x14ac:dyDescent="0.2"/>
    <row r="11885" hidden="1" x14ac:dyDescent="0.2"/>
    <row r="11886" hidden="1" x14ac:dyDescent="0.2"/>
    <row r="11887" hidden="1" x14ac:dyDescent="0.2"/>
    <row r="11888" hidden="1" x14ac:dyDescent="0.2"/>
    <row r="11889" hidden="1" x14ac:dyDescent="0.2"/>
    <row r="11890" hidden="1" x14ac:dyDescent="0.2"/>
    <row r="11891" hidden="1" x14ac:dyDescent="0.2"/>
    <row r="11892" hidden="1" x14ac:dyDescent="0.2"/>
    <row r="11893" hidden="1" x14ac:dyDescent="0.2"/>
    <row r="11894" hidden="1" x14ac:dyDescent="0.2"/>
    <row r="11895" hidden="1" x14ac:dyDescent="0.2"/>
    <row r="11896" hidden="1" x14ac:dyDescent="0.2"/>
    <row r="11897" hidden="1" x14ac:dyDescent="0.2"/>
    <row r="11898" hidden="1" x14ac:dyDescent="0.2"/>
    <row r="11899" hidden="1" x14ac:dyDescent="0.2"/>
    <row r="11900" hidden="1" x14ac:dyDescent="0.2"/>
    <row r="11901" hidden="1" x14ac:dyDescent="0.2"/>
    <row r="11902" hidden="1" x14ac:dyDescent="0.2"/>
    <row r="11903" hidden="1" x14ac:dyDescent="0.2"/>
    <row r="11904" hidden="1" x14ac:dyDescent="0.2"/>
    <row r="11905" hidden="1" x14ac:dyDescent="0.2"/>
    <row r="11906" hidden="1" x14ac:dyDescent="0.2"/>
    <row r="11907" hidden="1" x14ac:dyDescent="0.2"/>
    <row r="11908" hidden="1" x14ac:dyDescent="0.2"/>
    <row r="11909" hidden="1" x14ac:dyDescent="0.2"/>
    <row r="11910" hidden="1" x14ac:dyDescent="0.2"/>
    <row r="11911" hidden="1" x14ac:dyDescent="0.2"/>
    <row r="11912" hidden="1" x14ac:dyDescent="0.2"/>
    <row r="11913" hidden="1" x14ac:dyDescent="0.2"/>
    <row r="11914" hidden="1" x14ac:dyDescent="0.2"/>
    <row r="11915" hidden="1" x14ac:dyDescent="0.2"/>
    <row r="11916" hidden="1" x14ac:dyDescent="0.2"/>
    <row r="11917" hidden="1" x14ac:dyDescent="0.2"/>
    <row r="11918" hidden="1" x14ac:dyDescent="0.2"/>
    <row r="11919" hidden="1" x14ac:dyDescent="0.2"/>
    <row r="11920" hidden="1" x14ac:dyDescent="0.2"/>
    <row r="11921" hidden="1" x14ac:dyDescent="0.2"/>
    <row r="11922" hidden="1" x14ac:dyDescent="0.2"/>
    <row r="11923" hidden="1" x14ac:dyDescent="0.2"/>
    <row r="11924" hidden="1" x14ac:dyDescent="0.2"/>
    <row r="11925" hidden="1" x14ac:dyDescent="0.2"/>
    <row r="11926" hidden="1" x14ac:dyDescent="0.2"/>
    <row r="11927" hidden="1" x14ac:dyDescent="0.2"/>
    <row r="11928" hidden="1" x14ac:dyDescent="0.2"/>
    <row r="11929" hidden="1" x14ac:dyDescent="0.2"/>
    <row r="11930" hidden="1" x14ac:dyDescent="0.2"/>
    <row r="11931" hidden="1" x14ac:dyDescent="0.2"/>
    <row r="11932" hidden="1" x14ac:dyDescent="0.2"/>
    <row r="11933" hidden="1" x14ac:dyDescent="0.2"/>
    <row r="11934" hidden="1" x14ac:dyDescent="0.2"/>
    <row r="11935" hidden="1" x14ac:dyDescent="0.2"/>
    <row r="11936" hidden="1" x14ac:dyDescent="0.2"/>
    <row r="11937" hidden="1" x14ac:dyDescent="0.2"/>
    <row r="11938" hidden="1" x14ac:dyDescent="0.2"/>
    <row r="11939" hidden="1" x14ac:dyDescent="0.2"/>
    <row r="11940" hidden="1" x14ac:dyDescent="0.2"/>
    <row r="11941" hidden="1" x14ac:dyDescent="0.2"/>
    <row r="11942" hidden="1" x14ac:dyDescent="0.2"/>
    <row r="11943" hidden="1" x14ac:dyDescent="0.2"/>
    <row r="11944" hidden="1" x14ac:dyDescent="0.2"/>
    <row r="11945" hidden="1" x14ac:dyDescent="0.2"/>
    <row r="11946" hidden="1" x14ac:dyDescent="0.2"/>
    <row r="11947" hidden="1" x14ac:dyDescent="0.2"/>
    <row r="11948" hidden="1" x14ac:dyDescent="0.2"/>
    <row r="11949" hidden="1" x14ac:dyDescent="0.2"/>
    <row r="11950" hidden="1" x14ac:dyDescent="0.2"/>
    <row r="11951" hidden="1" x14ac:dyDescent="0.2"/>
    <row r="11952" hidden="1" x14ac:dyDescent="0.2"/>
    <row r="11953" hidden="1" x14ac:dyDescent="0.2"/>
    <row r="11954" hidden="1" x14ac:dyDescent="0.2"/>
    <row r="11955" hidden="1" x14ac:dyDescent="0.2"/>
    <row r="11956" hidden="1" x14ac:dyDescent="0.2"/>
    <row r="11957" hidden="1" x14ac:dyDescent="0.2"/>
    <row r="11958" hidden="1" x14ac:dyDescent="0.2"/>
    <row r="11959" hidden="1" x14ac:dyDescent="0.2"/>
    <row r="11960" hidden="1" x14ac:dyDescent="0.2"/>
    <row r="11961" hidden="1" x14ac:dyDescent="0.2"/>
    <row r="11962" hidden="1" x14ac:dyDescent="0.2"/>
    <row r="11963" hidden="1" x14ac:dyDescent="0.2"/>
    <row r="11964" hidden="1" x14ac:dyDescent="0.2"/>
    <row r="11965" hidden="1" x14ac:dyDescent="0.2"/>
    <row r="11966" hidden="1" x14ac:dyDescent="0.2"/>
    <row r="11967" hidden="1" x14ac:dyDescent="0.2"/>
    <row r="11968" hidden="1" x14ac:dyDescent="0.2"/>
    <row r="11969" hidden="1" x14ac:dyDescent="0.2"/>
    <row r="11970" hidden="1" x14ac:dyDescent="0.2"/>
    <row r="11971" hidden="1" x14ac:dyDescent="0.2"/>
    <row r="11972" hidden="1" x14ac:dyDescent="0.2"/>
    <row r="11973" hidden="1" x14ac:dyDescent="0.2"/>
    <row r="11974" hidden="1" x14ac:dyDescent="0.2"/>
    <row r="11975" hidden="1" x14ac:dyDescent="0.2"/>
    <row r="11976" hidden="1" x14ac:dyDescent="0.2"/>
    <row r="11977" hidden="1" x14ac:dyDescent="0.2"/>
    <row r="11978" hidden="1" x14ac:dyDescent="0.2"/>
    <row r="11979" hidden="1" x14ac:dyDescent="0.2"/>
    <row r="11980" hidden="1" x14ac:dyDescent="0.2"/>
    <row r="11981" hidden="1" x14ac:dyDescent="0.2"/>
    <row r="11982" hidden="1" x14ac:dyDescent="0.2"/>
    <row r="11983" hidden="1" x14ac:dyDescent="0.2"/>
    <row r="11984" hidden="1" x14ac:dyDescent="0.2"/>
    <row r="11985" hidden="1" x14ac:dyDescent="0.2"/>
    <row r="11986" hidden="1" x14ac:dyDescent="0.2"/>
    <row r="11987" hidden="1" x14ac:dyDescent="0.2"/>
    <row r="11988" hidden="1" x14ac:dyDescent="0.2"/>
    <row r="11989" hidden="1" x14ac:dyDescent="0.2"/>
    <row r="11990" hidden="1" x14ac:dyDescent="0.2"/>
    <row r="11991" hidden="1" x14ac:dyDescent="0.2"/>
    <row r="11992" hidden="1" x14ac:dyDescent="0.2"/>
    <row r="11993" hidden="1" x14ac:dyDescent="0.2"/>
    <row r="11994" hidden="1" x14ac:dyDescent="0.2"/>
    <row r="11995" hidden="1" x14ac:dyDescent="0.2"/>
    <row r="11996" hidden="1" x14ac:dyDescent="0.2"/>
    <row r="11997" hidden="1" x14ac:dyDescent="0.2"/>
    <row r="11998" hidden="1" x14ac:dyDescent="0.2"/>
    <row r="11999" hidden="1" x14ac:dyDescent="0.2"/>
    <row r="12000" hidden="1" x14ac:dyDescent="0.2"/>
    <row r="12001" hidden="1" x14ac:dyDescent="0.2"/>
    <row r="12002" hidden="1" x14ac:dyDescent="0.2"/>
    <row r="12003" hidden="1" x14ac:dyDescent="0.2"/>
    <row r="12004" hidden="1" x14ac:dyDescent="0.2"/>
    <row r="12005" hidden="1" x14ac:dyDescent="0.2"/>
    <row r="12006" hidden="1" x14ac:dyDescent="0.2"/>
    <row r="12007" hidden="1" x14ac:dyDescent="0.2"/>
    <row r="12008" hidden="1" x14ac:dyDescent="0.2"/>
    <row r="12009" hidden="1" x14ac:dyDescent="0.2"/>
    <row r="12010" hidden="1" x14ac:dyDescent="0.2"/>
    <row r="12011" hidden="1" x14ac:dyDescent="0.2"/>
    <row r="12012" hidden="1" x14ac:dyDescent="0.2"/>
    <row r="12013" hidden="1" x14ac:dyDescent="0.2"/>
    <row r="12014" hidden="1" x14ac:dyDescent="0.2"/>
    <row r="12015" hidden="1" x14ac:dyDescent="0.2"/>
    <row r="12016" hidden="1" x14ac:dyDescent="0.2"/>
    <row r="12017" hidden="1" x14ac:dyDescent="0.2"/>
    <row r="12018" hidden="1" x14ac:dyDescent="0.2"/>
    <row r="12019" hidden="1" x14ac:dyDescent="0.2"/>
    <row r="12020" hidden="1" x14ac:dyDescent="0.2"/>
    <row r="12021" hidden="1" x14ac:dyDescent="0.2"/>
    <row r="12022" hidden="1" x14ac:dyDescent="0.2"/>
    <row r="12023" hidden="1" x14ac:dyDescent="0.2"/>
    <row r="12024" hidden="1" x14ac:dyDescent="0.2"/>
    <row r="12025" hidden="1" x14ac:dyDescent="0.2"/>
    <row r="12026" hidden="1" x14ac:dyDescent="0.2"/>
    <row r="12027" hidden="1" x14ac:dyDescent="0.2"/>
    <row r="12028" hidden="1" x14ac:dyDescent="0.2"/>
    <row r="12029" hidden="1" x14ac:dyDescent="0.2"/>
    <row r="12030" hidden="1" x14ac:dyDescent="0.2"/>
    <row r="12031" hidden="1" x14ac:dyDescent="0.2"/>
    <row r="12032" hidden="1" x14ac:dyDescent="0.2"/>
    <row r="12033" hidden="1" x14ac:dyDescent="0.2"/>
    <row r="12034" hidden="1" x14ac:dyDescent="0.2"/>
    <row r="12035" hidden="1" x14ac:dyDescent="0.2"/>
    <row r="12036" hidden="1" x14ac:dyDescent="0.2"/>
    <row r="12037" hidden="1" x14ac:dyDescent="0.2"/>
    <row r="12038" hidden="1" x14ac:dyDescent="0.2"/>
    <row r="12039" hidden="1" x14ac:dyDescent="0.2"/>
    <row r="12040" hidden="1" x14ac:dyDescent="0.2"/>
    <row r="12041" hidden="1" x14ac:dyDescent="0.2"/>
    <row r="12042" hidden="1" x14ac:dyDescent="0.2"/>
    <row r="12043" hidden="1" x14ac:dyDescent="0.2"/>
    <row r="12044" hidden="1" x14ac:dyDescent="0.2"/>
    <row r="12045" hidden="1" x14ac:dyDescent="0.2"/>
    <row r="12046" hidden="1" x14ac:dyDescent="0.2"/>
    <row r="12047" hidden="1" x14ac:dyDescent="0.2"/>
    <row r="12048" hidden="1" x14ac:dyDescent="0.2"/>
    <row r="12049" hidden="1" x14ac:dyDescent="0.2"/>
    <row r="12050" hidden="1" x14ac:dyDescent="0.2"/>
    <row r="12051" hidden="1" x14ac:dyDescent="0.2"/>
    <row r="12052" hidden="1" x14ac:dyDescent="0.2"/>
    <row r="12053" hidden="1" x14ac:dyDescent="0.2"/>
    <row r="12054" hidden="1" x14ac:dyDescent="0.2"/>
    <row r="12055" hidden="1" x14ac:dyDescent="0.2"/>
    <row r="12056" hidden="1" x14ac:dyDescent="0.2"/>
    <row r="12057" hidden="1" x14ac:dyDescent="0.2"/>
    <row r="12058" hidden="1" x14ac:dyDescent="0.2"/>
    <row r="12059" hidden="1" x14ac:dyDescent="0.2"/>
    <row r="12060" hidden="1" x14ac:dyDescent="0.2"/>
    <row r="12061" hidden="1" x14ac:dyDescent="0.2"/>
    <row r="12062" hidden="1" x14ac:dyDescent="0.2"/>
    <row r="12063" hidden="1" x14ac:dyDescent="0.2"/>
    <row r="12064" hidden="1" x14ac:dyDescent="0.2"/>
    <row r="12065" hidden="1" x14ac:dyDescent="0.2"/>
    <row r="12066" hidden="1" x14ac:dyDescent="0.2"/>
    <row r="12067" hidden="1" x14ac:dyDescent="0.2"/>
    <row r="12068" hidden="1" x14ac:dyDescent="0.2"/>
    <row r="12069" hidden="1" x14ac:dyDescent="0.2"/>
    <row r="12070" hidden="1" x14ac:dyDescent="0.2"/>
    <row r="12071" hidden="1" x14ac:dyDescent="0.2"/>
    <row r="12072" hidden="1" x14ac:dyDescent="0.2"/>
    <row r="12073" hidden="1" x14ac:dyDescent="0.2"/>
    <row r="12074" hidden="1" x14ac:dyDescent="0.2"/>
    <row r="12075" hidden="1" x14ac:dyDescent="0.2"/>
    <row r="12076" hidden="1" x14ac:dyDescent="0.2"/>
    <row r="12077" hidden="1" x14ac:dyDescent="0.2"/>
    <row r="12078" hidden="1" x14ac:dyDescent="0.2"/>
    <row r="12079" hidden="1" x14ac:dyDescent="0.2"/>
    <row r="12080" hidden="1" x14ac:dyDescent="0.2"/>
    <row r="12081" hidden="1" x14ac:dyDescent="0.2"/>
    <row r="12082" hidden="1" x14ac:dyDescent="0.2"/>
    <row r="12083" hidden="1" x14ac:dyDescent="0.2"/>
    <row r="12084" hidden="1" x14ac:dyDescent="0.2"/>
    <row r="12085" hidden="1" x14ac:dyDescent="0.2"/>
    <row r="12086" hidden="1" x14ac:dyDescent="0.2"/>
    <row r="12087" hidden="1" x14ac:dyDescent="0.2"/>
    <row r="12088" hidden="1" x14ac:dyDescent="0.2"/>
    <row r="12089" hidden="1" x14ac:dyDescent="0.2"/>
    <row r="12090" hidden="1" x14ac:dyDescent="0.2"/>
    <row r="12091" hidden="1" x14ac:dyDescent="0.2"/>
    <row r="12092" hidden="1" x14ac:dyDescent="0.2"/>
    <row r="12093" hidden="1" x14ac:dyDescent="0.2"/>
    <row r="12094" hidden="1" x14ac:dyDescent="0.2"/>
    <row r="12095" hidden="1" x14ac:dyDescent="0.2"/>
    <row r="12096" hidden="1" x14ac:dyDescent="0.2"/>
    <row r="12097" hidden="1" x14ac:dyDescent="0.2"/>
    <row r="12098" hidden="1" x14ac:dyDescent="0.2"/>
    <row r="12099" hidden="1" x14ac:dyDescent="0.2"/>
    <row r="12100" hidden="1" x14ac:dyDescent="0.2"/>
    <row r="12101" hidden="1" x14ac:dyDescent="0.2"/>
    <row r="12102" hidden="1" x14ac:dyDescent="0.2"/>
    <row r="12103" hidden="1" x14ac:dyDescent="0.2"/>
    <row r="12104" hidden="1" x14ac:dyDescent="0.2"/>
    <row r="12105" hidden="1" x14ac:dyDescent="0.2"/>
    <row r="12106" hidden="1" x14ac:dyDescent="0.2"/>
    <row r="12107" hidden="1" x14ac:dyDescent="0.2"/>
    <row r="12108" hidden="1" x14ac:dyDescent="0.2"/>
    <row r="12109" hidden="1" x14ac:dyDescent="0.2"/>
    <row r="12110" hidden="1" x14ac:dyDescent="0.2"/>
    <row r="12111" hidden="1" x14ac:dyDescent="0.2"/>
    <row r="12112" hidden="1" x14ac:dyDescent="0.2"/>
    <row r="12113" hidden="1" x14ac:dyDescent="0.2"/>
    <row r="12114" hidden="1" x14ac:dyDescent="0.2"/>
    <row r="12115" hidden="1" x14ac:dyDescent="0.2"/>
    <row r="12116" hidden="1" x14ac:dyDescent="0.2"/>
    <row r="12117" hidden="1" x14ac:dyDescent="0.2"/>
    <row r="12118" hidden="1" x14ac:dyDescent="0.2"/>
    <row r="12119" hidden="1" x14ac:dyDescent="0.2"/>
    <row r="12120" hidden="1" x14ac:dyDescent="0.2"/>
    <row r="12121" hidden="1" x14ac:dyDescent="0.2"/>
    <row r="12122" hidden="1" x14ac:dyDescent="0.2"/>
    <row r="12123" hidden="1" x14ac:dyDescent="0.2"/>
    <row r="12124" hidden="1" x14ac:dyDescent="0.2"/>
    <row r="12125" hidden="1" x14ac:dyDescent="0.2"/>
    <row r="12126" hidden="1" x14ac:dyDescent="0.2"/>
    <row r="12127" hidden="1" x14ac:dyDescent="0.2"/>
    <row r="12128" hidden="1" x14ac:dyDescent="0.2"/>
    <row r="12129" hidden="1" x14ac:dyDescent="0.2"/>
    <row r="12130" hidden="1" x14ac:dyDescent="0.2"/>
    <row r="12131" hidden="1" x14ac:dyDescent="0.2"/>
    <row r="12132" hidden="1" x14ac:dyDescent="0.2"/>
    <row r="12133" hidden="1" x14ac:dyDescent="0.2"/>
    <row r="12134" hidden="1" x14ac:dyDescent="0.2"/>
    <row r="12135" hidden="1" x14ac:dyDescent="0.2"/>
    <row r="12136" hidden="1" x14ac:dyDescent="0.2"/>
    <row r="12137" hidden="1" x14ac:dyDescent="0.2"/>
    <row r="12138" hidden="1" x14ac:dyDescent="0.2"/>
    <row r="12139" hidden="1" x14ac:dyDescent="0.2"/>
    <row r="12140" hidden="1" x14ac:dyDescent="0.2"/>
    <row r="12141" hidden="1" x14ac:dyDescent="0.2"/>
    <row r="12142" hidden="1" x14ac:dyDescent="0.2"/>
    <row r="12143" hidden="1" x14ac:dyDescent="0.2"/>
    <row r="12144" hidden="1" x14ac:dyDescent="0.2"/>
    <row r="12145" hidden="1" x14ac:dyDescent="0.2"/>
    <row r="12146" hidden="1" x14ac:dyDescent="0.2"/>
    <row r="12147" hidden="1" x14ac:dyDescent="0.2"/>
    <row r="12148" hidden="1" x14ac:dyDescent="0.2"/>
    <row r="12149" hidden="1" x14ac:dyDescent="0.2"/>
    <row r="12150" hidden="1" x14ac:dyDescent="0.2"/>
    <row r="12151" hidden="1" x14ac:dyDescent="0.2"/>
    <row r="12152" hidden="1" x14ac:dyDescent="0.2"/>
    <row r="12153" hidden="1" x14ac:dyDescent="0.2"/>
    <row r="12154" hidden="1" x14ac:dyDescent="0.2"/>
    <row r="12155" hidden="1" x14ac:dyDescent="0.2"/>
    <row r="12156" hidden="1" x14ac:dyDescent="0.2"/>
    <row r="12157" hidden="1" x14ac:dyDescent="0.2"/>
    <row r="12158" hidden="1" x14ac:dyDescent="0.2"/>
    <row r="12159" hidden="1" x14ac:dyDescent="0.2"/>
    <row r="12160" hidden="1" x14ac:dyDescent="0.2"/>
    <row r="12161" hidden="1" x14ac:dyDescent="0.2"/>
    <row r="12162" hidden="1" x14ac:dyDescent="0.2"/>
    <row r="12163" hidden="1" x14ac:dyDescent="0.2"/>
    <row r="12164" hidden="1" x14ac:dyDescent="0.2"/>
    <row r="12165" hidden="1" x14ac:dyDescent="0.2"/>
    <row r="12166" hidden="1" x14ac:dyDescent="0.2"/>
    <row r="12167" hidden="1" x14ac:dyDescent="0.2"/>
    <row r="12168" hidden="1" x14ac:dyDescent="0.2"/>
    <row r="12169" hidden="1" x14ac:dyDescent="0.2"/>
    <row r="12170" hidden="1" x14ac:dyDescent="0.2"/>
    <row r="12171" hidden="1" x14ac:dyDescent="0.2"/>
    <row r="12172" hidden="1" x14ac:dyDescent="0.2"/>
    <row r="12173" hidden="1" x14ac:dyDescent="0.2"/>
    <row r="12174" hidden="1" x14ac:dyDescent="0.2"/>
    <row r="12175" hidden="1" x14ac:dyDescent="0.2"/>
    <row r="12176" hidden="1" x14ac:dyDescent="0.2"/>
    <row r="12177" hidden="1" x14ac:dyDescent="0.2"/>
    <row r="12178" hidden="1" x14ac:dyDescent="0.2"/>
    <row r="12179" hidden="1" x14ac:dyDescent="0.2"/>
    <row r="12180" hidden="1" x14ac:dyDescent="0.2"/>
    <row r="12181" hidden="1" x14ac:dyDescent="0.2"/>
    <row r="12182" hidden="1" x14ac:dyDescent="0.2"/>
    <row r="12183" hidden="1" x14ac:dyDescent="0.2"/>
    <row r="12184" hidden="1" x14ac:dyDescent="0.2"/>
    <row r="12185" hidden="1" x14ac:dyDescent="0.2"/>
    <row r="12186" hidden="1" x14ac:dyDescent="0.2"/>
    <row r="12187" hidden="1" x14ac:dyDescent="0.2"/>
    <row r="12188" hidden="1" x14ac:dyDescent="0.2"/>
    <row r="12189" hidden="1" x14ac:dyDescent="0.2"/>
    <row r="12190" hidden="1" x14ac:dyDescent="0.2"/>
    <row r="12191" hidden="1" x14ac:dyDescent="0.2"/>
    <row r="12192" hidden="1" x14ac:dyDescent="0.2"/>
    <row r="12193" hidden="1" x14ac:dyDescent="0.2"/>
    <row r="12194" hidden="1" x14ac:dyDescent="0.2"/>
    <row r="12195" hidden="1" x14ac:dyDescent="0.2"/>
    <row r="12196" hidden="1" x14ac:dyDescent="0.2"/>
    <row r="12197" hidden="1" x14ac:dyDescent="0.2"/>
    <row r="12198" hidden="1" x14ac:dyDescent="0.2"/>
    <row r="12199" hidden="1" x14ac:dyDescent="0.2"/>
    <row r="12200" hidden="1" x14ac:dyDescent="0.2"/>
    <row r="12201" hidden="1" x14ac:dyDescent="0.2"/>
    <row r="12202" hidden="1" x14ac:dyDescent="0.2"/>
    <row r="12203" hidden="1" x14ac:dyDescent="0.2"/>
    <row r="12204" hidden="1" x14ac:dyDescent="0.2"/>
    <row r="12205" hidden="1" x14ac:dyDescent="0.2"/>
    <row r="12206" hidden="1" x14ac:dyDescent="0.2"/>
    <row r="12207" hidden="1" x14ac:dyDescent="0.2"/>
    <row r="12208" hidden="1" x14ac:dyDescent="0.2"/>
    <row r="12209" hidden="1" x14ac:dyDescent="0.2"/>
    <row r="12210" hidden="1" x14ac:dyDescent="0.2"/>
    <row r="12211" hidden="1" x14ac:dyDescent="0.2"/>
    <row r="12212" hidden="1" x14ac:dyDescent="0.2"/>
    <row r="12213" hidden="1" x14ac:dyDescent="0.2"/>
    <row r="12214" hidden="1" x14ac:dyDescent="0.2"/>
    <row r="12215" hidden="1" x14ac:dyDescent="0.2"/>
    <row r="12216" hidden="1" x14ac:dyDescent="0.2"/>
    <row r="12217" hidden="1" x14ac:dyDescent="0.2"/>
    <row r="12218" hidden="1" x14ac:dyDescent="0.2"/>
    <row r="12219" hidden="1" x14ac:dyDescent="0.2"/>
    <row r="12220" hidden="1" x14ac:dyDescent="0.2"/>
    <row r="12221" hidden="1" x14ac:dyDescent="0.2"/>
    <row r="12222" hidden="1" x14ac:dyDescent="0.2"/>
    <row r="12223" hidden="1" x14ac:dyDescent="0.2"/>
    <row r="12224" hidden="1" x14ac:dyDescent="0.2"/>
    <row r="12225" hidden="1" x14ac:dyDescent="0.2"/>
    <row r="12226" hidden="1" x14ac:dyDescent="0.2"/>
    <row r="12227" hidden="1" x14ac:dyDescent="0.2"/>
    <row r="12228" hidden="1" x14ac:dyDescent="0.2"/>
    <row r="12229" hidden="1" x14ac:dyDescent="0.2"/>
    <row r="12230" hidden="1" x14ac:dyDescent="0.2"/>
    <row r="12231" hidden="1" x14ac:dyDescent="0.2"/>
    <row r="12232" hidden="1" x14ac:dyDescent="0.2"/>
    <row r="12233" hidden="1" x14ac:dyDescent="0.2"/>
    <row r="12234" hidden="1" x14ac:dyDescent="0.2"/>
    <row r="12235" hidden="1" x14ac:dyDescent="0.2"/>
    <row r="12236" hidden="1" x14ac:dyDescent="0.2"/>
    <row r="12237" hidden="1" x14ac:dyDescent="0.2"/>
    <row r="12238" hidden="1" x14ac:dyDescent="0.2"/>
    <row r="12239" hidden="1" x14ac:dyDescent="0.2"/>
    <row r="12240" hidden="1" x14ac:dyDescent="0.2"/>
    <row r="12241" hidden="1" x14ac:dyDescent="0.2"/>
    <row r="12242" hidden="1" x14ac:dyDescent="0.2"/>
    <row r="12243" hidden="1" x14ac:dyDescent="0.2"/>
    <row r="12244" hidden="1" x14ac:dyDescent="0.2"/>
    <row r="12245" hidden="1" x14ac:dyDescent="0.2"/>
    <row r="12246" hidden="1" x14ac:dyDescent="0.2"/>
    <row r="12247" hidden="1" x14ac:dyDescent="0.2"/>
    <row r="12248" hidden="1" x14ac:dyDescent="0.2"/>
    <row r="12249" hidden="1" x14ac:dyDescent="0.2"/>
    <row r="12250" hidden="1" x14ac:dyDescent="0.2"/>
    <row r="12251" hidden="1" x14ac:dyDescent="0.2"/>
    <row r="12252" hidden="1" x14ac:dyDescent="0.2"/>
    <row r="12253" hidden="1" x14ac:dyDescent="0.2"/>
    <row r="12254" hidden="1" x14ac:dyDescent="0.2"/>
    <row r="12255" hidden="1" x14ac:dyDescent="0.2"/>
    <row r="12256" hidden="1" x14ac:dyDescent="0.2"/>
    <row r="12257" hidden="1" x14ac:dyDescent="0.2"/>
    <row r="12258" hidden="1" x14ac:dyDescent="0.2"/>
    <row r="12259" hidden="1" x14ac:dyDescent="0.2"/>
    <row r="12260" hidden="1" x14ac:dyDescent="0.2"/>
    <row r="12261" hidden="1" x14ac:dyDescent="0.2"/>
    <row r="12262" hidden="1" x14ac:dyDescent="0.2"/>
    <row r="12263" hidden="1" x14ac:dyDescent="0.2"/>
    <row r="12264" hidden="1" x14ac:dyDescent="0.2"/>
    <row r="12265" hidden="1" x14ac:dyDescent="0.2"/>
    <row r="12266" hidden="1" x14ac:dyDescent="0.2"/>
    <row r="12267" hidden="1" x14ac:dyDescent="0.2"/>
    <row r="12268" hidden="1" x14ac:dyDescent="0.2"/>
    <row r="12269" hidden="1" x14ac:dyDescent="0.2"/>
    <row r="12270" hidden="1" x14ac:dyDescent="0.2"/>
    <row r="12271" hidden="1" x14ac:dyDescent="0.2"/>
    <row r="12272" hidden="1" x14ac:dyDescent="0.2"/>
    <row r="12273" hidden="1" x14ac:dyDescent="0.2"/>
    <row r="12274" hidden="1" x14ac:dyDescent="0.2"/>
    <row r="12275" hidden="1" x14ac:dyDescent="0.2"/>
    <row r="12276" hidden="1" x14ac:dyDescent="0.2"/>
    <row r="12277" hidden="1" x14ac:dyDescent="0.2"/>
    <row r="12278" hidden="1" x14ac:dyDescent="0.2"/>
    <row r="12279" hidden="1" x14ac:dyDescent="0.2"/>
    <row r="12280" hidden="1" x14ac:dyDescent="0.2"/>
    <row r="12281" hidden="1" x14ac:dyDescent="0.2"/>
    <row r="12282" hidden="1" x14ac:dyDescent="0.2"/>
    <row r="12283" hidden="1" x14ac:dyDescent="0.2"/>
    <row r="12284" hidden="1" x14ac:dyDescent="0.2"/>
    <row r="12285" hidden="1" x14ac:dyDescent="0.2"/>
    <row r="12286" hidden="1" x14ac:dyDescent="0.2"/>
    <row r="12287" hidden="1" x14ac:dyDescent="0.2"/>
    <row r="12288" hidden="1" x14ac:dyDescent="0.2"/>
    <row r="12289" hidden="1" x14ac:dyDescent="0.2"/>
    <row r="12290" hidden="1" x14ac:dyDescent="0.2"/>
    <row r="12291" hidden="1" x14ac:dyDescent="0.2"/>
    <row r="12292" hidden="1" x14ac:dyDescent="0.2"/>
    <row r="12293" hidden="1" x14ac:dyDescent="0.2"/>
    <row r="12294" hidden="1" x14ac:dyDescent="0.2"/>
    <row r="12295" hidden="1" x14ac:dyDescent="0.2"/>
    <row r="12296" hidden="1" x14ac:dyDescent="0.2"/>
    <row r="12297" hidden="1" x14ac:dyDescent="0.2"/>
    <row r="12298" hidden="1" x14ac:dyDescent="0.2"/>
    <row r="12299" hidden="1" x14ac:dyDescent="0.2"/>
    <row r="12300" hidden="1" x14ac:dyDescent="0.2"/>
    <row r="12301" hidden="1" x14ac:dyDescent="0.2"/>
    <row r="12302" hidden="1" x14ac:dyDescent="0.2"/>
    <row r="12303" hidden="1" x14ac:dyDescent="0.2"/>
    <row r="12304" hidden="1" x14ac:dyDescent="0.2"/>
    <row r="12305" hidden="1" x14ac:dyDescent="0.2"/>
    <row r="12306" hidden="1" x14ac:dyDescent="0.2"/>
    <row r="12307" hidden="1" x14ac:dyDescent="0.2"/>
    <row r="12308" hidden="1" x14ac:dyDescent="0.2"/>
    <row r="12309" hidden="1" x14ac:dyDescent="0.2"/>
    <row r="12310" hidden="1" x14ac:dyDescent="0.2"/>
    <row r="12311" hidden="1" x14ac:dyDescent="0.2"/>
    <row r="12312" hidden="1" x14ac:dyDescent="0.2"/>
    <row r="12313" hidden="1" x14ac:dyDescent="0.2"/>
    <row r="12314" hidden="1" x14ac:dyDescent="0.2"/>
    <row r="12315" hidden="1" x14ac:dyDescent="0.2"/>
    <row r="12316" hidden="1" x14ac:dyDescent="0.2"/>
    <row r="12317" hidden="1" x14ac:dyDescent="0.2"/>
    <row r="12318" hidden="1" x14ac:dyDescent="0.2"/>
    <row r="12319" hidden="1" x14ac:dyDescent="0.2"/>
    <row r="12320" hidden="1" x14ac:dyDescent="0.2"/>
    <row r="12321" hidden="1" x14ac:dyDescent="0.2"/>
    <row r="12322" hidden="1" x14ac:dyDescent="0.2"/>
    <row r="12323" hidden="1" x14ac:dyDescent="0.2"/>
    <row r="12324" hidden="1" x14ac:dyDescent="0.2"/>
    <row r="12325" hidden="1" x14ac:dyDescent="0.2"/>
    <row r="12326" hidden="1" x14ac:dyDescent="0.2"/>
    <row r="12327" hidden="1" x14ac:dyDescent="0.2"/>
    <row r="12328" hidden="1" x14ac:dyDescent="0.2"/>
    <row r="12329" hidden="1" x14ac:dyDescent="0.2"/>
    <row r="12330" hidden="1" x14ac:dyDescent="0.2"/>
    <row r="12331" hidden="1" x14ac:dyDescent="0.2"/>
    <row r="12332" hidden="1" x14ac:dyDescent="0.2"/>
    <row r="12333" hidden="1" x14ac:dyDescent="0.2"/>
    <row r="12334" hidden="1" x14ac:dyDescent="0.2"/>
    <row r="12335" hidden="1" x14ac:dyDescent="0.2"/>
    <row r="12336" hidden="1" x14ac:dyDescent="0.2"/>
    <row r="12337" hidden="1" x14ac:dyDescent="0.2"/>
    <row r="12338" hidden="1" x14ac:dyDescent="0.2"/>
    <row r="12339" hidden="1" x14ac:dyDescent="0.2"/>
    <row r="12340" hidden="1" x14ac:dyDescent="0.2"/>
    <row r="12341" hidden="1" x14ac:dyDescent="0.2"/>
    <row r="12342" hidden="1" x14ac:dyDescent="0.2"/>
    <row r="12343" hidden="1" x14ac:dyDescent="0.2"/>
    <row r="12344" hidden="1" x14ac:dyDescent="0.2"/>
    <row r="12345" hidden="1" x14ac:dyDescent="0.2"/>
    <row r="12346" hidden="1" x14ac:dyDescent="0.2"/>
    <row r="12347" hidden="1" x14ac:dyDescent="0.2"/>
    <row r="12348" hidden="1" x14ac:dyDescent="0.2"/>
    <row r="12349" hidden="1" x14ac:dyDescent="0.2"/>
    <row r="12350" hidden="1" x14ac:dyDescent="0.2"/>
    <row r="12351" hidden="1" x14ac:dyDescent="0.2"/>
    <row r="12352" hidden="1" x14ac:dyDescent="0.2"/>
    <row r="12353" hidden="1" x14ac:dyDescent="0.2"/>
    <row r="12354" hidden="1" x14ac:dyDescent="0.2"/>
    <row r="12355" hidden="1" x14ac:dyDescent="0.2"/>
    <row r="12356" hidden="1" x14ac:dyDescent="0.2"/>
    <row r="12357" hidden="1" x14ac:dyDescent="0.2"/>
    <row r="12358" hidden="1" x14ac:dyDescent="0.2"/>
    <row r="12359" hidden="1" x14ac:dyDescent="0.2"/>
    <row r="12360" hidden="1" x14ac:dyDescent="0.2"/>
    <row r="12361" hidden="1" x14ac:dyDescent="0.2"/>
    <row r="12362" hidden="1" x14ac:dyDescent="0.2"/>
    <row r="12363" hidden="1" x14ac:dyDescent="0.2"/>
    <row r="12364" hidden="1" x14ac:dyDescent="0.2"/>
    <row r="12365" hidden="1" x14ac:dyDescent="0.2"/>
    <row r="12366" hidden="1" x14ac:dyDescent="0.2"/>
    <row r="12367" hidden="1" x14ac:dyDescent="0.2"/>
    <row r="12368" hidden="1" x14ac:dyDescent="0.2"/>
    <row r="12369" hidden="1" x14ac:dyDescent="0.2"/>
    <row r="12370" hidden="1" x14ac:dyDescent="0.2"/>
    <row r="12371" hidden="1" x14ac:dyDescent="0.2"/>
    <row r="12372" hidden="1" x14ac:dyDescent="0.2"/>
    <row r="12373" hidden="1" x14ac:dyDescent="0.2"/>
    <row r="12374" hidden="1" x14ac:dyDescent="0.2"/>
    <row r="12375" hidden="1" x14ac:dyDescent="0.2"/>
    <row r="12376" hidden="1" x14ac:dyDescent="0.2"/>
    <row r="12377" hidden="1" x14ac:dyDescent="0.2"/>
    <row r="12378" hidden="1" x14ac:dyDescent="0.2"/>
    <row r="12379" hidden="1" x14ac:dyDescent="0.2"/>
    <row r="12380" hidden="1" x14ac:dyDescent="0.2"/>
    <row r="12381" hidden="1" x14ac:dyDescent="0.2"/>
    <row r="12382" hidden="1" x14ac:dyDescent="0.2"/>
    <row r="12383" hidden="1" x14ac:dyDescent="0.2"/>
    <row r="12384" hidden="1" x14ac:dyDescent="0.2"/>
    <row r="12385" hidden="1" x14ac:dyDescent="0.2"/>
    <row r="12386" hidden="1" x14ac:dyDescent="0.2"/>
    <row r="12387" hidden="1" x14ac:dyDescent="0.2"/>
    <row r="12388" hidden="1" x14ac:dyDescent="0.2"/>
    <row r="12389" hidden="1" x14ac:dyDescent="0.2"/>
    <row r="12390" hidden="1" x14ac:dyDescent="0.2"/>
    <row r="12391" hidden="1" x14ac:dyDescent="0.2"/>
    <row r="12392" hidden="1" x14ac:dyDescent="0.2"/>
    <row r="12393" hidden="1" x14ac:dyDescent="0.2"/>
    <row r="12394" hidden="1" x14ac:dyDescent="0.2"/>
    <row r="12395" hidden="1" x14ac:dyDescent="0.2"/>
    <row r="12396" hidden="1" x14ac:dyDescent="0.2"/>
    <row r="12397" hidden="1" x14ac:dyDescent="0.2"/>
    <row r="12398" hidden="1" x14ac:dyDescent="0.2"/>
    <row r="12399" hidden="1" x14ac:dyDescent="0.2"/>
    <row r="12400" hidden="1" x14ac:dyDescent="0.2"/>
    <row r="12401" hidden="1" x14ac:dyDescent="0.2"/>
    <row r="12402" hidden="1" x14ac:dyDescent="0.2"/>
    <row r="12403" hidden="1" x14ac:dyDescent="0.2"/>
    <row r="12404" hidden="1" x14ac:dyDescent="0.2"/>
    <row r="12405" hidden="1" x14ac:dyDescent="0.2"/>
    <row r="12406" hidden="1" x14ac:dyDescent="0.2"/>
    <row r="12407" hidden="1" x14ac:dyDescent="0.2"/>
    <row r="12408" hidden="1" x14ac:dyDescent="0.2"/>
    <row r="12409" hidden="1" x14ac:dyDescent="0.2"/>
    <row r="12410" hidden="1" x14ac:dyDescent="0.2"/>
    <row r="12411" hidden="1" x14ac:dyDescent="0.2"/>
    <row r="12412" hidden="1" x14ac:dyDescent="0.2"/>
    <row r="12413" hidden="1" x14ac:dyDescent="0.2"/>
    <row r="12414" hidden="1" x14ac:dyDescent="0.2"/>
    <row r="12415" hidden="1" x14ac:dyDescent="0.2"/>
    <row r="12416" hidden="1" x14ac:dyDescent="0.2"/>
    <row r="12417" hidden="1" x14ac:dyDescent="0.2"/>
    <row r="12418" hidden="1" x14ac:dyDescent="0.2"/>
    <row r="12419" hidden="1" x14ac:dyDescent="0.2"/>
    <row r="12420" hidden="1" x14ac:dyDescent="0.2"/>
    <row r="12421" hidden="1" x14ac:dyDescent="0.2"/>
    <row r="12422" hidden="1" x14ac:dyDescent="0.2"/>
    <row r="12423" hidden="1" x14ac:dyDescent="0.2"/>
    <row r="12424" hidden="1" x14ac:dyDescent="0.2"/>
    <row r="12425" hidden="1" x14ac:dyDescent="0.2"/>
    <row r="12426" hidden="1" x14ac:dyDescent="0.2"/>
    <row r="12427" hidden="1" x14ac:dyDescent="0.2"/>
    <row r="12428" hidden="1" x14ac:dyDescent="0.2"/>
    <row r="12429" hidden="1" x14ac:dyDescent="0.2"/>
    <row r="12430" hidden="1" x14ac:dyDescent="0.2"/>
    <row r="12431" hidden="1" x14ac:dyDescent="0.2"/>
    <row r="12432" hidden="1" x14ac:dyDescent="0.2"/>
    <row r="12433" hidden="1" x14ac:dyDescent="0.2"/>
    <row r="12434" hidden="1" x14ac:dyDescent="0.2"/>
    <row r="12435" hidden="1" x14ac:dyDescent="0.2"/>
    <row r="12436" hidden="1" x14ac:dyDescent="0.2"/>
    <row r="12437" hidden="1" x14ac:dyDescent="0.2"/>
    <row r="12438" hidden="1" x14ac:dyDescent="0.2"/>
    <row r="12439" hidden="1" x14ac:dyDescent="0.2"/>
    <row r="12440" hidden="1" x14ac:dyDescent="0.2"/>
    <row r="12441" hidden="1" x14ac:dyDescent="0.2"/>
    <row r="12442" hidden="1" x14ac:dyDescent="0.2"/>
    <row r="12443" hidden="1" x14ac:dyDescent="0.2"/>
    <row r="12444" hidden="1" x14ac:dyDescent="0.2"/>
    <row r="12445" hidden="1" x14ac:dyDescent="0.2"/>
    <row r="12446" hidden="1" x14ac:dyDescent="0.2"/>
    <row r="12447" hidden="1" x14ac:dyDescent="0.2"/>
    <row r="12448" hidden="1" x14ac:dyDescent="0.2"/>
    <row r="12449" hidden="1" x14ac:dyDescent="0.2"/>
    <row r="12450" hidden="1" x14ac:dyDescent="0.2"/>
    <row r="12451" hidden="1" x14ac:dyDescent="0.2"/>
    <row r="12452" hidden="1" x14ac:dyDescent="0.2"/>
    <row r="12453" hidden="1" x14ac:dyDescent="0.2"/>
    <row r="12454" hidden="1" x14ac:dyDescent="0.2"/>
    <row r="12455" hidden="1" x14ac:dyDescent="0.2"/>
    <row r="12456" hidden="1" x14ac:dyDescent="0.2"/>
    <row r="12457" hidden="1" x14ac:dyDescent="0.2"/>
    <row r="12458" hidden="1" x14ac:dyDescent="0.2"/>
    <row r="12459" hidden="1" x14ac:dyDescent="0.2"/>
    <row r="12460" hidden="1" x14ac:dyDescent="0.2"/>
    <row r="12461" hidden="1" x14ac:dyDescent="0.2"/>
    <row r="12462" hidden="1" x14ac:dyDescent="0.2"/>
    <row r="12463" hidden="1" x14ac:dyDescent="0.2"/>
    <row r="12464" hidden="1" x14ac:dyDescent="0.2"/>
    <row r="12465" hidden="1" x14ac:dyDescent="0.2"/>
    <row r="12466" hidden="1" x14ac:dyDescent="0.2"/>
    <row r="12467" hidden="1" x14ac:dyDescent="0.2"/>
    <row r="12468" hidden="1" x14ac:dyDescent="0.2"/>
    <row r="12469" hidden="1" x14ac:dyDescent="0.2"/>
    <row r="12470" hidden="1" x14ac:dyDescent="0.2"/>
    <row r="12471" hidden="1" x14ac:dyDescent="0.2"/>
    <row r="12472" hidden="1" x14ac:dyDescent="0.2"/>
    <row r="12473" hidden="1" x14ac:dyDescent="0.2"/>
    <row r="12474" hidden="1" x14ac:dyDescent="0.2"/>
    <row r="12475" hidden="1" x14ac:dyDescent="0.2"/>
    <row r="12476" hidden="1" x14ac:dyDescent="0.2"/>
    <row r="12477" hidden="1" x14ac:dyDescent="0.2"/>
    <row r="12478" hidden="1" x14ac:dyDescent="0.2"/>
    <row r="12479" hidden="1" x14ac:dyDescent="0.2"/>
    <row r="12480" hidden="1" x14ac:dyDescent="0.2"/>
    <row r="12481" hidden="1" x14ac:dyDescent="0.2"/>
    <row r="12482" hidden="1" x14ac:dyDescent="0.2"/>
    <row r="12483" hidden="1" x14ac:dyDescent="0.2"/>
    <row r="12484" hidden="1" x14ac:dyDescent="0.2"/>
    <row r="12485" hidden="1" x14ac:dyDescent="0.2"/>
    <row r="12486" hidden="1" x14ac:dyDescent="0.2"/>
    <row r="12487" hidden="1" x14ac:dyDescent="0.2"/>
    <row r="12488" hidden="1" x14ac:dyDescent="0.2"/>
    <row r="12489" hidden="1" x14ac:dyDescent="0.2"/>
    <row r="12490" hidden="1" x14ac:dyDescent="0.2"/>
    <row r="12491" hidden="1" x14ac:dyDescent="0.2"/>
    <row r="12492" hidden="1" x14ac:dyDescent="0.2"/>
    <row r="12493" hidden="1" x14ac:dyDescent="0.2"/>
    <row r="12494" hidden="1" x14ac:dyDescent="0.2"/>
    <row r="12495" hidden="1" x14ac:dyDescent="0.2"/>
    <row r="12496" hidden="1" x14ac:dyDescent="0.2"/>
    <row r="12497" hidden="1" x14ac:dyDescent="0.2"/>
    <row r="12498" hidden="1" x14ac:dyDescent="0.2"/>
    <row r="12499" hidden="1" x14ac:dyDescent="0.2"/>
    <row r="12500" hidden="1" x14ac:dyDescent="0.2"/>
    <row r="12501" hidden="1" x14ac:dyDescent="0.2"/>
    <row r="12502" hidden="1" x14ac:dyDescent="0.2"/>
    <row r="12503" hidden="1" x14ac:dyDescent="0.2"/>
    <row r="12504" hidden="1" x14ac:dyDescent="0.2"/>
    <row r="12505" hidden="1" x14ac:dyDescent="0.2"/>
    <row r="12506" hidden="1" x14ac:dyDescent="0.2"/>
    <row r="12507" hidden="1" x14ac:dyDescent="0.2"/>
    <row r="12508" hidden="1" x14ac:dyDescent="0.2"/>
    <row r="12509" hidden="1" x14ac:dyDescent="0.2"/>
    <row r="12510" hidden="1" x14ac:dyDescent="0.2"/>
    <row r="12511" hidden="1" x14ac:dyDescent="0.2"/>
    <row r="12512" hidden="1" x14ac:dyDescent="0.2"/>
    <row r="12513" hidden="1" x14ac:dyDescent="0.2"/>
    <row r="12514" hidden="1" x14ac:dyDescent="0.2"/>
    <row r="12515" hidden="1" x14ac:dyDescent="0.2"/>
    <row r="12516" hidden="1" x14ac:dyDescent="0.2"/>
    <row r="12517" hidden="1" x14ac:dyDescent="0.2"/>
    <row r="12518" hidden="1" x14ac:dyDescent="0.2"/>
    <row r="12519" hidden="1" x14ac:dyDescent="0.2"/>
    <row r="12520" hidden="1" x14ac:dyDescent="0.2"/>
    <row r="12521" hidden="1" x14ac:dyDescent="0.2"/>
    <row r="12522" hidden="1" x14ac:dyDescent="0.2"/>
    <row r="12523" hidden="1" x14ac:dyDescent="0.2"/>
    <row r="12524" hidden="1" x14ac:dyDescent="0.2"/>
    <row r="12525" hidden="1" x14ac:dyDescent="0.2"/>
    <row r="12526" hidden="1" x14ac:dyDescent="0.2"/>
    <row r="12527" hidden="1" x14ac:dyDescent="0.2"/>
    <row r="12528" hidden="1" x14ac:dyDescent="0.2"/>
    <row r="12529" hidden="1" x14ac:dyDescent="0.2"/>
    <row r="12530" hidden="1" x14ac:dyDescent="0.2"/>
    <row r="12531" hidden="1" x14ac:dyDescent="0.2"/>
    <row r="12532" hidden="1" x14ac:dyDescent="0.2"/>
    <row r="12533" hidden="1" x14ac:dyDescent="0.2"/>
    <row r="12534" hidden="1" x14ac:dyDescent="0.2"/>
    <row r="12535" hidden="1" x14ac:dyDescent="0.2"/>
    <row r="12536" hidden="1" x14ac:dyDescent="0.2"/>
    <row r="12537" hidden="1" x14ac:dyDescent="0.2"/>
    <row r="12538" hidden="1" x14ac:dyDescent="0.2"/>
    <row r="12539" hidden="1" x14ac:dyDescent="0.2"/>
    <row r="12540" hidden="1" x14ac:dyDescent="0.2"/>
    <row r="12541" hidden="1" x14ac:dyDescent="0.2"/>
    <row r="12542" hidden="1" x14ac:dyDescent="0.2"/>
    <row r="12543" hidden="1" x14ac:dyDescent="0.2"/>
    <row r="12544" hidden="1" x14ac:dyDescent="0.2"/>
    <row r="12545" hidden="1" x14ac:dyDescent="0.2"/>
    <row r="12546" hidden="1" x14ac:dyDescent="0.2"/>
    <row r="12547" hidden="1" x14ac:dyDescent="0.2"/>
    <row r="12548" hidden="1" x14ac:dyDescent="0.2"/>
    <row r="12549" hidden="1" x14ac:dyDescent="0.2"/>
    <row r="12550" hidden="1" x14ac:dyDescent="0.2"/>
    <row r="12551" hidden="1" x14ac:dyDescent="0.2"/>
    <row r="12552" hidden="1" x14ac:dyDescent="0.2"/>
    <row r="12553" hidden="1" x14ac:dyDescent="0.2"/>
    <row r="12554" hidden="1" x14ac:dyDescent="0.2"/>
    <row r="12555" hidden="1" x14ac:dyDescent="0.2"/>
    <row r="12556" hidden="1" x14ac:dyDescent="0.2"/>
    <row r="12557" hidden="1" x14ac:dyDescent="0.2"/>
    <row r="12558" hidden="1" x14ac:dyDescent="0.2"/>
    <row r="12559" hidden="1" x14ac:dyDescent="0.2"/>
    <row r="12560" hidden="1" x14ac:dyDescent="0.2"/>
    <row r="12561" hidden="1" x14ac:dyDescent="0.2"/>
    <row r="12562" hidden="1" x14ac:dyDescent="0.2"/>
    <row r="12563" hidden="1" x14ac:dyDescent="0.2"/>
    <row r="12564" hidden="1" x14ac:dyDescent="0.2"/>
    <row r="12565" hidden="1" x14ac:dyDescent="0.2"/>
    <row r="12566" hidden="1" x14ac:dyDescent="0.2"/>
    <row r="12567" hidden="1" x14ac:dyDescent="0.2"/>
    <row r="12568" hidden="1" x14ac:dyDescent="0.2"/>
    <row r="12569" hidden="1" x14ac:dyDescent="0.2"/>
    <row r="12570" hidden="1" x14ac:dyDescent="0.2"/>
    <row r="12571" hidden="1" x14ac:dyDescent="0.2"/>
    <row r="12572" hidden="1" x14ac:dyDescent="0.2"/>
    <row r="12573" hidden="1" x14ac:dyDescent="0.2"/>
    <row r="12574" hidden="1" x14ac:dyDescent="0.2"/>
    <row r="12575" hidden="1" x14ac:dyDescent="0.2"/>
    <row r="12576" hidden="1" x14ac:dyDescent="0.2"/>
    <row r="12577" hidden="1" x14ac:dyDescent="0.2"/>
    <row r="12578" hidden="1" x14ac:dyDescent="0.2"/>
    <row r="12579" hidden="1" x14ac:dyDescent="0.2"/>
    <row r="12580" hidden="1" x14ac:dyDescent="0.2"/>
    <row r="12581" hidden="1" x14ac:dyDescent="0.2"/>
    <row r="12582" hidden="1" x14ac:dyDescent="0.2"/>
    <row r="12583" hidden="1" x14ac:dyDescent="0.2"/>
    <row r="12584" hidden="1" x14ac:dyDescent="0.2"/>
    <row r="12585" hidden="1" x14ac:dyDescent="0.2"/>
    <row r="12586" hidden="1" x14ac:dyDescent="0.2"/>
    <row r="12587" hidden="1" x14ac:dyDescent="0.2"/>
    <row r="12588" hidden="1" x14ac:dyDescent="0.2"/>
    <row r="12589" hidden="1" x14ac:dyDescent="0.2"/>
    <row r="12590" hidden="1" x14ac:dyDescent="0.2"/>
    <row r="12591" hidden="1" x14ac:dyDescent="0.2"/>
    <row r="12592" hidden="1" x14ac:dyDescent="0.2"/>
    <row r="12593" hidden="1" x14ac:dyDescent="0.2"/>
    <row r="12594" hidden="1" x14ac:dyDescent="0.2"/>
    <row r="12595" hidden="1" x14ac:dyDescent="0.2"/>
    <row r="12596" hidden="1" x14ac:dyDescent="0.2"/>
    <row r="12597" hidden="1" x14ac:dyDescent="0.2"/>
    <row r="12598" hidden="1" x14ac:dyDescent="0.2"/>
    <row r="12599" hidden="1" x14ac:dyDescent="0.2"/>
    <row r="12600" hidden="1" x14ac:dyDescent="0.2"/>
    <row r="12601" hidden="1" x14ac:dyDescent="0.2"/>
    <row r="12602" hidden="1" x14ac:dyDescent="0.2"/>
    <row r="12603" hidden="1" x14ac:dyDescent="0.2"/>
    <row r="12604" hidden="1" x14ac:dyDescent="0.2"/>
    <row r="12605" hidden="1" x14ac:dyDescent="0.2"/>
    <row r="12606" hidden="1" x14ac:dyDescent="0.2"/>
    <row r="12607" hidden="1" x14ac:dyDescent="0.2"/>
    <row r="12608" hidden="1" x14ac:dyDescent="0.2"/>
    <row r="12609" hidden="1" x14ac:dyDescent="0.2"/>
    <row r="12610" hidden="1" x14ac:dyDescent="0.2"/>
    <row r="12611" hidden="1" x14ac:dyDescent="0.2"/>
    <row r="12612" hidden="1" x14ac:dyDescent="0.2"/>
    <row r="12613" hidden="1" x14ac:dyDescent="0.2"/>
    <row r="12614" hidden="1" x14ac:dyDescent="0.2"/>
    <row r="12615" hidden="1" x14ac:dyDescent="0.2"/>
    <row r="12616" hidden="1" x14ac:dyDescent="0.2"/>
    <row r="12617" hidden="1" x14ac:dyDescent="0.2"/>
    <row r="12618" hidden="1" x14ac:dyDescent="0.2"/>
    <row r="12619" hidden="1" x14ac:dyDescent="0.2"/>
    <row r="12620" hidden="1" x14ac:dyDescent="0.2"/>
    <row r="12621" hidden="1" x14ac:dyDescent="0.2"/>
    <row r="12622" hidden="1" x14ac:dyDescent="0.2"/>
    <row r="12623" hidden="1" x14ac:dyDescent="0.2"/>
    <row r="12624" hidden="1" x14ac:dyDescent="0.2"/>
    <row r="12625" hidden="1" x14ac:dyDescent="0.2"/>
    <row r="12626" hidden="1" x14ac:dyDescent="0.2"/>
    <row r="12627" hidden="1" x14ac:dyDescent="0.2"/>
    <row r="12628" hidden="1" x14ac:dyDescent="0.2"/>
    <row r="12629" hidden="1" x14ac:dyDescent="0.2"/>
    <row r="12630" hidden="1" x14ac:dyDescent="0.2"/>
    <row r="12631" hidden="1" x14ac:dyDescent="0.2"/>
    <row r="12632" hidden="1" x14ac:dyDescent="0.2"/>
    <row r="12633" hidden="1" x14ac:dyDescent="0.2"/>
    <row r="12634" hidden="1" x14ac:dyDescent="0.2"/>
    <row r="12635" hidden="1" x14ac:dyDescent="0.2"/>
    <row r="12636" hidden="1" x14ac:dyDescent="0.2"/>
    <row r="12637" hidden="1" x14ac:dyDescent="0.2"/>
    <row r="12638" hidden="1" x14ac:dyDescent="0.2"/>
    <row r="12639" hidden="1" x14ac:dyDescent="0.2"/>
    <row r="12640" hidden="1" x14ac:dyDescent="0.2"/>
    <row r="12641" hidden="1" x14ac:dyDescent="0.2"/>
    <row r="12642" hidden="1" x14ac:dyDescent="0.2"/>
    <row r="12643" hidden="1" x14ac:dyDescent="0.2"/>
    <row r="12644" hidden="1" x14ac:dyDescent="0.2"/>
    <row r="12645" hidden="1" x14ac:dyDescent="0.2"/>
    <row r="12646" hidden="1" x14ac:dyDescent="0.2"/>
    <row r="12647" hidden="1" x14ac:dyDescent="0.2"/>
    <row r="12648" hidden="1" x14ac:dyDescent="0.2"/>
    <row r="12649" hidden="1" x14ac:dyDescent="0.2"/>
    <row r="12650" hidden="1" x14ac:dyDescent="0.2"/>
    <row r="12651" hidden="1" x14ac:dyDescent="0.2"/>
    <row r="12652" hidden="1" x14ac:dyDescent="0.2"/>
    <row r="12653" hidden="1" x14ac:dyDescent="0.2"/>
    <row r="12654" hidden="1" x14ac:dyDescent="0.2"/>
    <row r="12655" hidden="1" x14ac:dyDescent="0.2"/>
    <row r="12656" hidden="1" x14ac:dyDescent="0.2"/>
    <row r="12657" hidden="1" x14ac:dyDescent="0.2"/>
    <row r="12658" hidden="1" x14ac:dyDescent="0.2"/>
    <row r="12659" hidden="1" x14ac:dyDescent="0.2"/>
    <row r="12660" hidden="1" x14ac:dyDescent="0.2"/>
    <row r="12661" hidden="1" x14ac:dyDescent="0.2"/>
    <row r="12662" hidden="1" x14ac:dyDescent="0.2"/>
    <row r="12663" hidden="1" x14ac:dyDescent="0.2"/>
    <row r="12664" hidden="1" x14ac:dyDescent="0.2"/>
    <row r="12665" hidden="1" x14ac:dyDescent="0.2"/>
    <row r="12666" hidden="1" x14ac:dyDescent="0.2"/>
    <row r="12667" hidden="1" x14ac:dyDescent="0.2"/>
    <row r="12668" hidden="1" x14ac:dyDescent="0.2"/>
    <row r="12669" hidden="1" x14ac:dyDescent="0.2"/>
    <row r="12670" hidden="1" x14ac:dyDescent="0.2"/>
    <row r="12671" hidden="1" x14ac:dyDescent="0.2"/>
    <row r="12672" hidden="1" x14ac:dyDescent="0.2"/>
    <row r="12673" hidden="1" x14ac:dyDescent="0.2"/>
    <row r="12674" hidden="1" x14ac:dyDescent="0.2"/>
    <row r="12675" hidden="1" x14ac:dyDescent="0.2"/>
    <row r="12676" hidden="1" x14ac:dyDescent="0.2"/>
    <row r="12677" hidden="1" x14ac:dyDescent="0.2"/>
    <row r="12678" hidden="1" x14ac:dyDescent="0.2"/>
    <row r="12679" hidden="1" x14ac:dyDescent="0.2"/>
    <row r="12680" hidden="1" x14ac:dyDescent="0.2"/>
    <row r="12681" hidden="1" x14ac:dyDescent="0.2"/>
    <row r="12682" hidden="1" x14ac:dyDescent="0.2"/>
    <row r="12683" hidden="1" x14ac:dyDescent="0.2"/>
    <row r="12684" hidden="1" x14ac:dyDescent="0.2"/>
    <row r="12685" hidden="1" x14ac:dyDescent="0.2"/>
    <row r="12686" hidden="1" x14ac:dyDescent="0.2"/>
    <row r="12687" hidden="1" x14ac:dyDescent="0.2"/>
    <row r="12688" hidden="1" x14ac:dyDescent="0.2"/>
    <row r="12689" hidden="1" x14ac:dyDescent="0.2"/>
    <row r="12690" hidden="1" x14ac:dyDescent="0.2"/>
    <row r="12691" hidden="1" x14ac:dyDescent="0.2"/>
    <row r="12692" hidden="1" x14ac:dyDescent="0.2"/>
    <row r="12693" hidden="1" x14ac:dyDescent="0.2"/>
    <row r="12694" hidden="1" x14ac:dyDescent="0.2"/>
    <row r="12695" hidden="1" x14ac:dyDescent="0.2"/>
    <row r="12696" hidden="1" x14ac:dyDescent="0.2"/>
    <row r="12697" hidden="1" x14ac:dyDescent="0.2"/>
    <row r="12698" hidden="1" x14ac:dyDescent="0.2"/>
    <row r="12699" hidden="1" x14ac:dyDescent="0.2"/>
    <row r="12700" hidden="1" x14ac:dyDescent="0.2"/>
    <row r="12701" hidden="1" x14ac:dyDescent="0.2"/>
    <row r="12702" hidden="1" x14ac:dyDescent="0.2"/>
    <row r="12703" hidden="1" x14ac:dyDescent="0.2"/>
    <row r="12704" hidden="1" x14ac:dyDescent="0.2"/>
    <row r="12705" hidden="1" x14ac:dyDescent="0.2"/>
    <row r="12706" hidden="1" x14ac:dyDescent="0.2"/>
    <row r="12707" hidden="1" x14ac:dyDescent="0.2"/>
    <row r="12708" hidden="1" x14ac:dyDescent="0.2"/>
    <row r="12709" hidden="1" x14ac:dyDescent="0.2"/>
    <row r="12710" hidden="1" x14ac:dyDescent="0.2"/>
    <row r="12711" hidden="1" x14ac:dyDescent="0.2"/>
    <row r="12712" hidden="1" x14ac:dyDescent="0.2"/>
    <row r="12713" hidden="1" x14ac:dyDescent="0.2"/>
    <row r="12714" hidden="1" x14ac:dyDescent="0.2"/>
    <row r="12715" hidden="1" x14ac:dyDescent="0.2"/>
    <row r="12716" hidden="1" x14ac:dyDescent="0.2"/>
    <row r="12717" hidden="1" x14ac:dyDescent="0.2"/>
    <row r="12718" hidden="1" x14ac:dyDescent="0.2"/>
    <row r="12719" hidden="1" x14ac:dyDescent="0.2"/>
    <row r="12720" hidden="1" x14ac:dyDescent="0.2"/>
    <row r="12721" hidden="1" x14ac:dyDescent="0.2"/>
    <row r="12722" hidden="1" x14ac:dyDescent="0.2"/>
    <row r="12723" hidden="1" x14ac:dyDescent="0.2"/>
    <row r="12724" hidden="1" x14ac:dyDescent="0.2"/>
    <row r="12725" hidden="1" x14ac:dyDescent="0.2"/>
    <row r="12726" hidden="1" x14ac:dyDescent="0.2"/>
    <row r="12727" hidden="1" x14ac:dyDescent="0.2"/>
    <row r="12728" hidden="1" x14ac:dyDescent="0.2"/>
    <row r="12729" hidden="1" x14ac:dyDescent="0.2"/>
    <row r="12730" hidden="1" x14ac:dyDescent="0.2"/>
    <row r="12731" hidden="1" x14ac:dyDescent="0.2"/>
    <row r="12732" hidden="1" x14ac:dyDescent="0.2"/>
    <row r="12733" hidden="1" x14ac:dyDescent="0.2"/>
    <row r="12734" hidden="1" x14ac:dyDescent="0.2"/>
    <row r="12735" hidden="1" x14ac:dyDescent="0.2"/>
    <row r="12736" hidden="1" x14ac:dyDescent="0.2"/>
    <row r="12737" hidden="1" x14ac:dyDescent="0.2"/>
    <row r="12738" hidden="1" x14ac:dyDescent="0.2"/>
    <row r="12739" hidden="1" x14ac:dyDescent="0.2"/>
    <row r="12740" hidden="1" x14ac:dyDescent="0.2"/>
    <row r="12741" hidden="1" x14ac:dyDescent="0.2"/>
    <row r="12742" hidden="1" x14ac:dyDescent="0.2"/>
    <row r="12743" hidden="1" x14ac:dyDescent="0.2"/>
    <row r="12744" hidden="1" x14ac:dyDescent="0.2"/>
    <row r="12745" hidden="1" x14ac:dyDescent="0.2"/>
    <row r="12746" hidden="1" x14ac:dyDescent="0.2"/>
    <row r="12747" hidden="1" x14ac:dyDescent="0.2"/>
    <row r="12748" hidden="1" x14ac:dyDescent="0.2"/>
    <row r="12749" hidden="1" x14ac:dyDescent="0.2"/>
    <row r="12750" hidden="1" x14ac:dyDescent="0.2"/>
    <row r="12751" hidden="1" x14ac:dyDescent="0.2"/>
    <row r="12752" hidden="1" x14ac:dyDescent="0.2"/>
    <row r="12753" hidden="1" x14ac:dyDescent="0.2"/>
    <row r="12754" hidden="1" x14ac:dyDescent="0.2"/>
    <row r="12755" hidden="1" x14ac:dyDescent="0.2"/>
    <row r="12756" hidden="1" x14ac:dyDescent="0.2"/>
    <row r="12757" hidden="1" x14ac:dyDescent="0.2"/>
    <row r="12758" hidden="1" x14ac:dyDescent="0.2"/>
    <row r="12759" hidden="1" x14ac:dyDescent="0.2"/>
    <row r="12760" hidden="1" x14ac:dyDescent="0.2"/>
    <row r="12761" hidden="1" x14ac:dyDescent="0.2"/>
    <row r="12762" hidden="1" x14ac:dyDescent="0.2"/>
    <row r="12763" hidden="1" x14ac:dyDescent="0.2"/>
    <row r="12764" hidden="1" x14ac:dyDescent="0.2"/>
    <row r="12765" hidden="1" x14ac:dyDescent="0.2"/>
    <row r="12766" hidden="1" x14ac:dyDescent="0.2"/>
    <row r="12767" hidden="1" x14ac:dyDescent="0.2"/>
    <row r="12768" hidden="1" x14ac:dyDescent="0.2"/>
    <row r="12769" hidden="1" x14ac:dyDescent="0.2"/>
    <row r="12770" hidden="1" x14ac:dyDescent="0.2"/>
    <row r="12771" hidden="1" x14ac:dyDescent="0.2"/>
    <row r="12772" hidden="1" x14ac:dyDescent="0.2"/>
    <row r="12773" hidden="1" x14ac:dyDescent="0.2"/>
    <row r="12774" hidden="1" x14ac:dyDescent="0.2"/>
    <row r="12775" hidden="1" x14ac:dyDescent="0.2"/>
    <row r="12776" hidden="1" x14ac:dyDescent="0.2"/>
    <row r="12777" hidden="1" x14ac:dyDescent="0.2"/>
    <row r="12778" hidden="1" x14ac:dyDescent="0.2"/>
    <row r="12779" hidden="1" x14ac:dyDescent="0.2"/>
    <row r="12780" hidden="1" x14ac:dyDescent="0.2"/>
    <row r="12781" hidden="1" x14ac:dyDescent="0.2"/>
    <row r="12782" hidden="1" x14ac:dyDescent="0.2"/>
    <row r="12783" hidden="1" x14ac:dyDescent="0.2"/>
    <row r="12784" hidden="1" x14ac:dyDescent="0.2"/>
    <row r="12785" hidden="1" x14ac:dyDescent="0.2"/>
    <row r="12786" hidden="1" x14ac:dyDescent="0.2"/>
    <row r="12787" hidden="1" x14ac:dyDescent="0.2"/>
    <row r="12788" hidden="1" x14ac:dyDescent="0.2"/>
    <row r="12789" hidden="1" x14ac:dyDescent="0.2"/>
    <row r="12790" hidden="1" x14ac:dyDescent="0.2"/>
    <row r="12791" hidden="1" x14ac:dyDescent="0.2"/>
    <row r="12792" hidden="1" x14ac:dyDescent="0.2"/>
    <row r="12793" hidden="1" x14ac:dyDescent="0.2"/>
    <row r="12794" hidden="1" x14ac:dyDescent="0.2"/>
    <row r="12795" hidden="1" x14ac:dyDescent="0.2"/>
    <row r="12796" hidden="1" x14ac:dyDescent="0.2"/>
    <row r="12797" hidden="1" x14ac:dyDescent="0.2"/>
    <row r="12798" hidden="1" x14ac:dyDescent="0.2"/>
    <row r="12799" hidden="1" x14ac:dyDescent="0.2"/>
    <row r="12800" hidden="1" x14ac:dyDescent="0.2"/>
    <row r="12801" hidden="1" x14ac:dyDescent="0.2"/>
    <row r="12802" hidden="1" x14ac:dyDescent="0.2"/>
    <row r="12803" hidden="1" x14ac:dyDescent="0.2"/>
    <row r="12804" hidden="1" x14ac:dyDescent="0.2"/>
    <row r="12805" hidden="1" x14ac:dyDescent="0.2"/>
    <row r="12806" hidden="1" x14ac:dyDescent="0.2"/>
    <row r="12807" hidden="1" x14ac:dyDescent="0.2"/>
    <row r="12808" hidden="1" x14ac:dyDescent="0.2"/>
    <row r="12809" hidden="1" x14ac:dyDescent="0.2"/>
    <row r="12810" hidden="1" x14ac:dyDescent="0.2"/>
    <row r="12811" hidden="1" x14ac:dyDescent="0.2"/>
    <row r="12812" hidden="1" x14ac:dyDescent="0.2"/>
    <row r="12813" hidden="1" x14ac:dyDescent="0.2"/>
    <row r="12814" hidden="1" x14ac:dyDescent="0.2"/>
    <row r="12815" hidden="1" x14ac:dyDescent="0.2"/>
    <row r="12816" hidden="1" x14ac:dyDescent="0.2"/>
    <row r="12817" hidden="1" x14ac:dyDescent="0.2"/>
    <row r="12818" hidden="1" x14ac:dyDescent="0.2"/>
    <row r="12819" hidden="1" x14ac:dyDescent="0.2"/>
    <row r="12820" hidden="1" x14ac:dyDescent="0.2"/>
    <row r="12821" hidden="1" x14ac:dyDescent="0.2"/>
    <row r="12822" hidden="1" x14ac:dyDescent="0.2"/>
    <row r="12823" hidden="1" x14ac:dyDescent="0.2"/>
    <row r="12824" hidden="1" x14ac:dyDescent="0.2"/>
    <row r="12825" hidden="1" x14ac:dyDescent="0.2"/>
    <row r="12826" hidden="1" x14ac:dyDescent="0.2"/>
    <row r="12827" hidden="1" x14ac:dyDescent="0.2"/>
    <row r="12828" hidden="1" x14ac:dyDescent="0.2"/>
    <row r="12829" hidden="1" x14ac:dyDescent="0.2"/>
    <row r="12830" hidden="1" x14ac:dyDescent="0.2"/>
    <row r="12831" hidden="1" x14ac:dyDescent="0.2"/>
    <row r="12832" hidden="1" x14ac:dyDescent="0.2"/>
    <row r="12833" hidden="1" x14ac:dyDescent="0.2"/>
    <row r="12834" hidden="1" x14ac:dyDescent="0.2"/>
    <row r="12835" hidden="1" x14ac:dyDescent="0.2"/>
    <row r="12836" hidden="1" x14ac:dyDescent="0.2"/>
    <row r="12837" hidden="1" x14ac:dyDescent="0.2"/>
    <row r="12838" hidden="1" x14ac:dyDescent="0.2"/>
    <row r="12839" hidden="1" x14ac:dyDescent="0.2"/>
    <row r="12840" hidden="1" x14ac:dyDescent="0.2"/>
    <row r="12841" hidden="1" x14ac:dyDescent="0.2"/>
    <row r="12842" hidden="1" x14ac:dyDescent="0.2"/>
    <row r="12843" hidden="1" x14ac:dyDescent="0.2"/>
    <row r="12844" hidden="1" x14ac:dyDescent="0.2"/>
    <row r="12845" hidden="1" x14ac:dyDescent="0.2"/>
    <row r="12846" hidden="1" x14ac:dyDescent="0.2"/>
    <row r="12847" hidden="1" x14ac:dyDescent="0.2"/>
    <row r="12848" hidden="1" x14ac:dyDescent="0.2"/>
    <row r="12849" hidden="1" x14ac:dyDescent="0.2"/>
    <row r="12850" hidden="1" x14ac:dyDescent="0.2"/>
    <row r="12851" hidden="1" x14ac:dyDescent="0.2"/>
    <row r="12852" hidden="1" x14ac:dyDescent="0.2"/>
    <row r="12853" hidden="1" x14ac:dyDescent="0.2"/>
    <row r="12854" hidden="1" x14ac:dyDescent="0.2"/>
    <row r="12855" hidden="1" x14ac:dyDescent="0.2"/>
    <row r="12856" hidden="1" x14ac:dyDescent="0.2"/>
    <row r="12857" hidden="1" x14ac:dyDescent="0.2"/>
    <row r="12858" hidden="1" x14ac:dyDescent="0.2"/>
    <row r="12859" hidden="1" x14ac:dyDescent="0.2"/>
    <row r="12860" hidden="1" x14ac:dyDescent="0.2"/>
    <row r="12861" hidden="1" x14ac:dyDescent="0.2"/>
    <row r="12862" hidden="1" x14ac:dyDescent="0.2"/>
    <row r="12863" hidden="1" x14ac:dyDescent="0.2"/>
    <row r="12864" hidden="1" x14ac:dyDescent="0.2"/>
    <row r="12865" hidden="1" x14ac:dyDescent="0.2"/>
    <row r="12866" hidden="1" x14ac:dyDescent="0.2"/>
    <row r="12867" hidden="1" x14ac:dyDescent="0.2"/>
    <row r="12868" hidden="1" x14ac:dyDescent="0.2"/>
    <row r="12869" hidden="1" x14ac:dyDescent="0.2"/>
    <row r="12870" hidden="1" x14ac:dyDescent="0.2"/>
    <row r="12871" hidden="1" x14ac:dyDescent="0.2"/>
    <row r="12872" hidden="1" x14ac:dyDescent="0.2"/>
    <row r="12873" hidden="1" x14ac:dyDescent="0.2"/>
    <row r="12874" hidden="1" x14ac:dyDescent="0.2"/>
    <row r="12875" hidden="1" x14ac:dyDescent="0.2"/>
    <row r="12876" hidden="1" x14ac:dyDescent="0.2"/>
    <row r="12877" hidden="1" x14ac:dyDescent="0.2"/>
    <row r="12878" hidden="1" x14ac:dyDescent="0.2"/>
    <row r="12879" hidden="1" x14ac:dyDescent="0.2"/>
    <row r="12880" hidden="1" x14ac:dyDescent="0.2"/>
    <row r="12881" hidden="1" x14ac:dyDescent="0.2"/>
    <row r="12882" hidden="1" x14ac:dyDescent="0.2"/>
    <row r="12883" hidden="1" x14ac:dyDescent="0.2"/>
    <row r="12884" hidden="1" x14ac:dyDescent="0.2"/>
    <row r="12885" hidden="1" x14ac:dyDescent="0.2"/>
    <row r="12886" hidden="1" x14ac:dyDescent="0.2"/>
    <row r="12887" hidden="1" x14ac:dyDescent="0.2"/>
    <row r="12888" hidden="1" x14ac:dyDescent="0.2"/>
    <row r="12889" hidden="1" x14ac:dyDescent="0.2"/>
    <row r="12890" hidden="1" x14ac:dyDescent="0.2"/>
    <row r="12891" hidden="1" x14ac:dyDescent="0.2"/>
    <row r="12892" hidden="1" x14ac:dyDescent="0.2"/>
    <row r="12893" hidden="1" x14ac:dyDescent="0.2"/>
    <row r="12894" hidden="1" x14ac:dyDescent="0.2"/>
    <row r="12895" hidden="1" x14ac:dyDescent="0.2"/>
    <row r="12896" hidden="1" x14ac:dyDescent="0.2"/>
    <row r="12897" hidden="1" x14ac:dyDescent="0.2"/>
    <row r="12898" hidden="1" x14ac:dyDescent="0.2"/>
    <row r="12899" hidden="1" x14ac:dyDescent="0.2"/>
    <row r="12900" hidden="1" x14ac:dyDescent="0.2"/>
    <row r="12901" hidden="1" x14ac:dyDescent="0.2"/>
    <row r="12902" hidden="1" x14ac:dyDescent="0.2"/>
    <row r="12903" hidden="1" x14ac:dyDescent="0.2"/>
    <row r="12904" hidden="1" x14ac:dyDescent="0.2"/>
    <row r="12905" hidden="1" x14ac:dyDescent="0.2"/>
    <row r="12906" hidden="1" x14ac:dyDescent="0.2"/>
    <row r="12907" hidden="1" x14ac:dyDescent="0.2"/>
    <row r="12908" hidden="1" x14ac:dyDescent="0.2"/>
    <row r="12909" hidden="1" x14ac:dyDescent="0.2"/>
    <row r="12910" hidden="1" x14ac:dyDescent="0.2"/>
    <row r="12911" hidden="1" x14ac:dyDescent="0.2"/>
    <row r="12912" hidden="1" x14ac:dyDescent="0.2"/>
    <row r="12913" hidden="1" x14ac:dyDescent="0.2"/>
    <row r="12914" hidden="1" x14ac:dyDescent="0.2"/>
    <row r="12915" hidden="1" x14ac:dyDescent="0.2"/>
    <row r="12916" hidden="1" x14ac:dyDescent="0.2"/>
    <row r="12917" hidden="1" x14ac:dyDescent="0.2"/>
    <row r="12918" hidden="1" x14ac:dyDescent="0.2"/>
    <row r="12919" hidden="1" x14ac:dyDescent="0.2"/>
    <row r="12920" hidden="1" x14ac:dyDescent="0.2"/>
    <row r="12921" hidden="1" x14ac:dyDescent="0.2"/>
    <row r="12922" hidden="1" x14ac:dyDescent="0.2"/>
    <row r="12923" hidden="1" x14ac:dyDescent="0.2"/>
    <row r="12924" hidden="1" x14ac:dyDescent="0.2"/>
    <row r="12925" hidden="1" x14ac:dyDescent="0.2"/>
    <row r="12926" hidden="1" x14ac:dyDescent="0.2"/>
    <row r="12927" hidden="1" x14ac:dyDescent="0.2"/>
    <row r="12928" hidden="1" x14ac:dyDescent="0.2"/>
    <row r="12929" hidden="1" x14ac:dyDescent="0.2"/>
    <row r="12930" hidden="1" x14ac:dyDescent="0.2"/>
    <row r="12931" hidden="1" x14ac:dyDescent="0.2"/>
    <row r="12932" hidden="1" x14ac:dyDescent="0.2"/>
    <row r="12933" hidden="1" x14ac:dyDescent="0.2"/>
    <row r="12934" hidden="1" x14ac:dyDescent="0.2"/>
    <row r="12935" hidden="1" x14ac:dyDescent="0.2"/>
    <row r="12936" hidden="1" x14ac:dyDescent="0.2"/>
    <row r="12937" hidden="1" x14ac:dyDescent="0.2"/>
    <row r="12938" hidden="1" x14ac:dyDescent="0.2"/>
    <row r="12939" hidden="1" x14ac:dyDescent="0.2"/>
    <row r="12940" hidden="1" x14ac:dyDescent="0.2"/>
    <row r="12941" hidden="1" x14ac:dyDescent="0.2"/>
    <row r="12942" hidden="1" x14ac:dyDescent="0.2"/>
    <row r="12943" hidden="1" x14ac:dyDescent="0.2"/>
    <row r="12944" hidden="1" x14ac:dyDescent="0.2"/>
    <row r="12945" hidden="1" x14ac:dyDescent="0.2"/>
    <row r="12946" hidden="1" x14ac:dyDescent="0.2"/>
    <row r="12947" hidden="1" x14ac:dyDescent="0.2"/>
    <row r="12948" hidden="1" x14ac:dyDescent="0.2"/>
    <row r="12949" hidden="1" x14ac:dyDescent="0.2"/>
    <row r="12950" hidden="1" x14ac:dyDescent="0.2"/>
    <row r="12951" hidden="1" x14ac:dyDescent="0.2"/>
    <row r="12952" hidden="1" x14ac:dyDescent="0.2"/>
    <row r="12953" hidden="1" x14ac:dyDescent="0.2"/>
    <row r="12954" hidden="1" x14ac:dyDescent="0.2"/>
    <row r="12955" hidden="1" x14ac:dyDescent="0.2"/>
    <row r="12956" hidden="1" x14ac:dyDescent="0.2"/>
    <row r="12957" hidden="1" x14ac:dyDescent="0.2"/>
    <row r="12958" hidden="1" x14ac:dyDescent="0.2"/>
    <row r="12959" hidden="1" x14ac:dyDescent="0.2"/>
    <row r="12960" hidden="1" x14ac:dyDescent="0.2"/>
    <row r="12961" hidden="1" x14ac:dyDescent="0.2"/>
    <row r="12962" hidden="1" x14ac:dyDescent="0.2"/>
    <row r="12963" hidden="1" x14ac:dyDescent="0.2"/>
    <row r="12964" hidden="1" x14ac:dyDescent="0.2"/>
    <row r="12965" hidden="1" x14ac:dyDescent="0.2"/>
    <row r="12966" hidden="1" x14ac:dyDescent="0.2"/>
    <row r="12967" hidden="1" x14ac:dyDescent="0.2"/>
    <row r="12968" hidden="1" x14ac:dyDescent="0.2"/>
    <row r="12969" hidden="1" x14ac:dyDescent="0.2"/>
    <row r="12970" hidden="1" x14ac:dyDescent="0.2"/>
    <row r="12971" hidden="1" x14ac:dyDescent="0.2"/>
    <row r="12972" hidden="1" x14ac:dyDescent="0.2"/>
    <row r="12973" hidden="1" x14ac:dyDescent="0.2"/>
    <row r="12974" hidden="1" x14ac:dyDescent="0.2"/>
    <row r="12975" hidden="1" x14ac:dyDescent="0.2"/>
    <row r="12976" hidden="1" x14ac:dyDescent="0.2"/>
    <row r="12977" hidden="1" x14ac:dyDescent="0.2"/>
    <row r="12978" hidden="1" x14ac:dyDescent="0.2"/>
    <row r="12979" hidden="1" x14ac:dyDescent="0.2"/>
    <row r="12980" hidden="1" x14ac:dyDescent="0.2"/>
    <row r="12981" hidden="1" x14ac:dyDescent="0.2"/>
    <row r="12982" hidden="1" x14ac:dyDescent="0.2"/>
    <row r="12983" hidden="1" x14ac:dyDescent="0.2"/>
    <row r="12984" hidden="1" x14ac:dyDescent="0.2"/>
    <row r="12985" hidden="1" x14ac:dyDescent="0.2"/>
    <row r="12986" hidden="1" x14ac:dyDescent="0.2"/>
    <row r="12987" hidden="1" x14ac:dyDescent="0.2"/>
    <row r="12988" hidden="1" x14ac:dyDescent="0.2"/>
    <row r="12989" hidden="1" x14ac:dyDescent="0.2"/>
    <row r="12990" hidden="1" x14ac:dyDescent="0.2"/>
    <row r="12991" hidden="1" x14ac:dyDescent="0.2"/>
    <row r="12992" hidden="1" x14ac:dyDescent="0.2"/>
    <row r="12993" hidden="1" x14ac:dyDescent="0.2"/>
    <row r="12994" hidden="1" x14ac:dyDescent="0.2"/>
    <row r="12995" hidden="1" x14ac:dyDescent="0.2"/>
    <row r="12996" hidden="1" x14ac:dyDescent="0.2"/>
    <row r="12997" hidden="1" x14ac:dyDescent="0.2"/>
    <row r="12998" hidden="1" x14ac:dyDescent="0.2"/>
    <row r="12999" hidden="1" x14ac:dyDescent="0.2"/>
    <row r="13000" hidden="1" x14ac:dyDescent="0.2"/>
    <row r="13001" hidden="1" x14ac:dyDescent="0.2"/>
    <row r="13002" hidden="1" x14ac:dyDescent="0.2"/>
    <row r="13003" hidden="1" x14ac:dyDescent="0.2"/>
    <row r="13004" hidden="1" x14ac:dyDescent="0.2"/>
    <row r="13005" hidden="1" x14ac:dyDescent="0.2"/>
    <row r="13006" hidden="1" x14ac:dyDescent="0.2"/>
    <row r="13007" hidden="1" x14ac:dyDescent="0.2"/>
    <row r="13008" hidden="1" x14ac:dyDescent="0.2"/>
    <row r="13009" hidden="1" x14ac:dyDescent="0.2"/>
    <row r="13010" hidden="1" x14ac:dyDescent="0.2"/>
    <row r="13011" hidden="1" x14ac:dyDescent="0.2"/>
    <row r="13012" hidden="1" x14ac:dyDescent="0.2"/>
    <row r="13013" hidden="1" x14ac:dyDescent="0.2"/>
    <row r="13014" hidden="1" x14ac:dyDescent="0.2"/>
    <row r="13015" hidden="1" x14ac:dyDescent="0.2"/>
    <row r="13016" hidden="1" x14ac:dyDescent="0.2"/>
    <row r="13017" hidden="1" x14ac:dyDescent="0.2"/>
    <row r="13018" hidden="1" x14ac:dyDescent="0.2"/>
    <row r="13019" hidden="1" x14ac:dyDescent="0.2"/>
    <row r="13020" hidden="1" x14ac:dyDescent="0.2"/>
    <row r="13021" hidden="1" x14ac:dyDescent="0.2"/>
    <row r="13022" hidden="1" x14ac:dyDescent="0.2"/>
    <row r="13023" hidden="1" x14ac:dyDescent="0.2"/>
    <row r="13024" hidden="1" x14ac:dyDescent="0.2"/>
    <row r="13025" hidden="1" x14ac:dyDescent="0.2"/>
    <row r="13026" hidden="1" x14ac:dyDescent="0.2"/>
    <row r="13027" hidden="1" x14ac:dyDescent="0.2"/>
    <row r="13028" hidden="1" x14ac:dyDescent="0.2"/>
    <row r="13029" hidden="1" x14ac:dyDescent="0.2"/>
    <row r="13030" hidden="1" x14ac:dyDescent="0.2"/>
    <row r="13031" hidden="1" x14ac:dyDescent="0.2"/>
    <row r="13032" hidden="1" x14ac:dyDescent="0.2"/>
    <row r="13033" hidden="1" x14ac:dyDescent="0.2"/>
    <row r="13034" hidden="1" x14ac:dyDescent="0.2"/>
    <row r="13035" hidden="1" x14ac:dyDescent="0.2"/>
    <row r="13036" hidden="1" x14ac:dyDescent="0.2"/>
    <row r="13037" hidden="1" x14ac:dyDescent="0.2"/>
    <row r="13038" hidden="1" x14ac:dyDescent="0.2"/>
    <row r="13039" hidden="1" x14ac:dyDescent="0.2"/>
    <row r="13040" hidden="1" x14ac:dyDescent="0.2"/>
    <row r="13041" hidden="1" x14ac:dyDescent="0.2"/>
    <row r="13042" hidden="1" x14ac:dyDescent="0.2"/>
    <row r="13043" hidden="1" x14ac:dyDescent="0.2"/>
    <row r="13044" hidden="1" x14ac:dyDescent="0.2"/>
    <row r="13045" hidden="1" x14ac:dyDescent="0.2"/>
    <row r="13046" hidden="1" x14ac:dyDescent="0.2"/>
    <row r="13047" hidden="1" x14ac:dyDescent="0.2"/>
    <row r="13048" hidden="1" x14ac:dyDescent="0.2"/>
    <row r="13049" hidden="1" x14ac:dyDescent="0.2"/>
    <row r="13050" hidden="1" x14ac:dyDescent="0.2"/>
    <row r="13051" hidden="1" x14ac:dyDescent="0.2"/>
    <row r="13052" hidden="1" x14ac:dyDescent="0.2"/>
    <row r="13053" hidden="1" x14ac:dyDescent="0.2"/>
    <row r="13054" hidden="1" x14ac:dyDescent="0.2"/>
    <row r="13055" hidden="1" x14ac:dyDescent="0.2"/>
    <row r="13056" hidden="1" x14ac:dyDescent="0.2"/>
    <row r="13057" hidden="1" x14ac:dyDescent="0.2"/>
    <row r="13058" hidden="1" x14ac:dyDescent="0.2"/>
    <row r="13059" hidden="1" x14ac:dyDescent="0.2"/>
    <row r="13060" hidden="1" x14ac:dyDescent="0.2"/>
    <row r="13061" hidden="1" x14ac:dyDescent="0.2"/>
    <row r="13062" hidden="1" x14ac:dyDescent="0.2"/>
    <row r="13063" hidden="1" x14ac:dyDescent="0.2"/>
    <row r="13064" hidden="1" x14ac:dyDescent="0.2"/>
    <row r="13065" hidden="1" x14ac:dyDescent="0.2"/>
    <row r="13066" hidden="1" x14ac:dyDescent="0.2"/>
    <row r="13067" hidden="1" x14ac:dyDescent="0.2"/>
    <row r="13068" hidden="1" x14ac:dyDescent="0.2"/>
    <row r="13069" hidden="1" x14ac:dyDescent="0.2"/>
    <row r="13070" hidden="1" x14ac:dyDescent="0.2"/>
    <row r="13071" hidden="1" x14ac:dyDescent="0.2"/>
    <row r="13072" hidden="1" x14ac:dyDescent="0.2"/>
    <row r="13073" hidden="1" x14ac:dyDescent="0.2"/>
    <row r="13074" hidden="1" x14ac:dyDescent="0.2"/>
    <row r="13075" hidden="1" x14ac:dyDescent="0.2"/>
    <row r="13076" hidden="1" x14ac:dyDescent="0.2"/>
    <row r="13077" hidden="1" x14ac:dyDescent="0.2"/>
    <row r="13078" hidden="1" x14ac:dyDescent="0.2"/>
    <row r="13079" hidden="1" x14ac:dyDescent="0.2"/>
    <row r="13080" hidden="1" x14ac:dyDescent="0.2"/>
    <row r="13081" hidden="1" x14ac:dyDescent="0.2"/>
    <row r="13082" hidden="1" x14ac:dyDescent="0.2"/>
    <row r="13083" hidden="1" x14ac:dyDescent="0.2"/>
    <row r="13084" hidden="1" x14ac:dyDescent="0.2"/>
    <row r="13085" hidden="1" x14ac:dyDescent="0.2"/>
    <row r="13086" hidden="1" x14ac:dyDescent="0.2"/>
    <row r="13087" hidden="1" x14ac:dyDescent="0.2"/>
    <row r="13088" hidden="1" x14ac:dyDescent="0.2"/>
    <row r="13089" hidden="1" x14ac:dyDescent="0.2"/>
    <row r="13090" hidden="1" x14ac:dyDescent="0.2"/>
    <row r="13091" hidden="1" x14ac:dyDescent="0.2"/>
    <row r="13092" hidden="1" x14ac:dyDescent="0.2"/>
    <row r="13093" hidden="1" x14ac:dyDescent="0.2"/>
    <row r="13094" hidden="1" x14ac:dyDescent="0.2"/>
    <row r="13095" hidden="1" x14ac:dyDescent="0.2"/>
    <row r="13096" hidden="1" x14ac:dyDescent="0.2"/>
    <row r="13097" hidden="1" x14ac:dyDescent="0.2"/>
    <row r="13098" hidden="1" x14ac:dyDescent="0.2"/>
    <row r="13099" hidden="1" x14ac:dyDescent="0.2"/>
    <row r="13100" hidden="1" x14ac:dyDescent="0.2"/>
    <row r="13101" hidden="1" x14ac:dyDescent="0.2"/>
    <row r="13102" hidden="1" x14ac:dyDescent="0.2"/>
    <row r="13103" hidden="1" x14ac:dyDescent="0.2"/>
    <row r="13104" hidden="1" x14ac:dyDescent="0.2"/>
    <row r="13105" hidden="1" x14ac:dyDescent="0.2"/>
    <row r="13106" hidden="1" x14ac:dyDescent="0.2"/>
    <row r="13107" hidden="1" x14ac:dyDescent="0.2"/>
    <row r="13108" hidden="1" x14ac:dyDescent="0.2"/>
    <row r="13109" hidden="1" x14ac:dyDescent="0.2"/>
    <row r="13110" hidden="1" x14ac:dyDescent="0.2"/>
    <row r="13111" hidden="1" x14ac:dyDescent="0.2"/>
    <row r="13112" hidden="1" x14ac:dyDescent="0.2"/>
    <row r="13113" hidden="1" x14ac:dyDescent="0.2"/>
    <row r="13114" hidden="1" x14ac:dyDescent="0.2"/>
    <row r="13115" hidden="1" x14ac:dyDescent="0.2"/>
    <row r="13116" hidden="1" x14ac:dyDescent="0.2"/>
    <row r="13117" hidden="1" x14ac:dyDescent="0.2"/>
    <row r="13118" hidden="1" x14ac:dyDescent="0.2"/>
    <row r="13119" hidden="1" x14ac:dyDescent="0.2"/>
    <row r="13120" hidden="1" x14ac:dyDescent="0.2"/>
    <row r="13121" hidden="1" x14ac:dyDescent="0.2"/>
    <row r="13122" hidden="1" x14ac:dyDescent="0.2"/>
    <row r="13123" hidden="1" x14ac:dyDescent="0.2"/>
    <row r="13124" hidden="1" x14ac:dyDescent="0.2"/>
    <row r="13125" hidden="1" x14ac:dyDescent="0.2"/>
    <row r="13126" hidden="1" x14ac:dyDescent="0.2"/>
    <row r="13127" hidden="1" x14ac:dyDescent="0.2"/>
    <row r="13128" hidden="1" x14ac:dyDescent="0.2"/>
    <row r="13129" hidden="1" x14ac:dyDescent="0.2"/>
    <row r="13130" hidden="1" x14ac:dyDescent="0.2"/>
    <row r="13131" hidden="1" x14ac:dyDescent="0.2"/>
    <row r="13132" hidden="1" x14ac:dyDescent="0.2"/>
    <row r="13133" hidden="1" x14ac:dyDescent="0.2"/>
    <row r="13134" hidden="1" x14ac:dyDescent="0.2"/>
    <row r="13135" hidden="1" x14ac:dyDescent="0.2"/>
    <row r="13136" hidden="1" x14ac:dyDescent="0.2"/>
    <row r="13137" hidden="1" x14ac:dyDescent="0.2"/>
    <row r="13138" hidden="1" x14ac:dyDescent="0.2"/>
    <row r="13139" hidden="1" x14ac:dyDescent="0.2"/>
    <row r="13140" hidden="1" x14ac:dyDescent="0.2"/>
    <row r="13141" hidden="1" x14ac:dyDescent="0.2"/>
    <row r="13142" hidden="1" x14ac:dyDescent="0.2"/>
    <row r="13143" hidden="1" x14ac:dyDescent="0.2"/>
    <row r="13144" hidden="1" x14ac:dyDescent="0.2"/>
    <row r="13145" hidden="1" x14ac:dyDescent="0.2"/>
    <row r="13146" hidden="1" x14ac:dyDescent="0.2"/>
    <row r="13147" hidden="1" x14ac:dyDescent="0.2"/>
    <row r="13148" hidden="1" x14ac:dyDescent="0.2"/>
    <row r="13149" hidden="1" x14ac:dyDescent="0.2"/>
    <row r="13150" hidden="1" x14ac:dyDescent="0.2"/>
    <row r="13151" hidden="1" x14ac:dyDescent="0.2"/>
    <row r="13152" hidden="1" x14ac:dyDescent="0.2"/>
    <row r="13153" hidden="1" x14ac:dyDescent="0.2"/>
    <row r="13154" hidden="1" x14ac:dyDescent="0.2"/>
    <row r="13155" hidden="1" x14ac:dyDescent="0.2"/>
    <row r="13156" hidden="1" x14ac:dyDescent="0.2"/>
    <row r="13157" hidden="1" x14ac:dyDescent="0.2"/>
    <row r="13158" hidden="1" x14ac:dyDescent="0.2"/>
    <row r="13159" hidden="1" x14ac:dyDescent="0.2"/>
    <row r="13160" hidden="1" x14ac:dyDescent="0.2"/>
    <row r="13161" hidden="1" x14ac:dyDescent="0.2"/>
    <row r="13162" hidden="1" x14ac:dyDescent="0.2"/>
    <row r="13163" hidden="1" x14ac:dyDescent="0.2"/>
    <row r="13164" hidden="1" x14ac:dyDescent="0.2"/>
    <row r="13165" hidden="1" x14ac:dyDescent="0.2"/>
    <row r="13166" hidden="1" x14ac:dyDescent="0.2"/>
    <row r="13167" hidden="1" x14ac:dyDescent="0.2"/>
    <row r="13168" hidden="1" x14ac:dyDescent="0.2"/>
    <row r="13169" hidden="1" x14ac:dyDescent="0.2"/>
    <row r="13170" hidden="1" x14ac:dyDescent="0.2"/>
    <row r="13171" hidden="1" x14ac:dyDescent="0.2"/>
    <row r="13172" hidden="1" x14ac:dyDescent="0.2"/>
    <row r="13173" hidden="1" x14ac:dyDescent="0.2"/>
    <row r="13174" hidden="1" x14ac:dyDescent="0.2"/>
    <row r="13175" hidden="1" x14ac:dyDescent="0.2"/>
    <row r="13176" hidden="1" x14ac:dyDescent="0.2"/>
    <row r="13177" hidden="1" x14ac:dyDescent="0.2"/>
    <row r="13178" hidden="1" x14ac:dyDescent="0.2"/>
    <row r="13179" hidden="1" x14ac:dyDescent="0.2"/>
    <row r="13180" hidden="1" x14ac:dyDescent="0.2"/>
    <row r="13181" hidden="1" x14ac:dyDescent="0.2"/>
    <row r="13182" hidden="1" x14ac:dyDescent="0.2"/>
    <row r="13183" hidden="1" x14ac:dyDescent="0.2"/>
    <row r="13184" hidden="1" x14ac:dyDescent="0.2"/>
    <row r="13185" hidden="1" x14ac:dyDescent="0.2"/>
    <row r="13186" hidden="1" x14ac:dyDescent="0.2"/>
    <row r="13187" hidden="1" x14ac:dyDescent="0.2"/>
    <row r="13188" hidden="1" x14ac:dyDescent="0.2"/>
    <row r="13189" hidden="1" x14ac:dyDescent="0.2"/>
    <row r="13190" hidden="1" x14ac:dyDescent="0.2"/>
    <row r="13191" hidden="1" x14ac:dyDescent="0.2"/>
    <row r="13192" hidden="1" x14ac:dyDescent="0.2"/>
    <row r="13193" hidden="1" x14ac:dyDescent="0.2"/>
    <row r="13194" hidden="1" x14ac:dyDescent="0.2"/>
    <row r="13195" hidden="1" x14ac:dyDescent="0.2"/>
    <row r="13196" hidden="1" x14ac:dyDescent="0.2"/>
    <row r="13197" hidden="1" x14ac:dyDescent="0.2"/>
    <row r="13198" hidden="1" x14ac:dyDescent="0.2"/>
    <row r="13199" hidden="1" x14ac:dyDescent="0.2"/>
    <row r="13200" hidden="1" x14ac:dyDescent="0.2"/>
    <row r="13201" hidden="1" x14ac:dyDescent="0.2"/>
    <row r="13202" hidden="1" x14ac:dyDescent="0.2"/>
    <row r="13203" hidden="1" x14ac:dyDescent="0.2"/>
    <row r="13204" hidden="1" x14ac:dyDescent="0.2"/>
    <row r="13205" hidden="1" x14ac:dyDescent="0.2"/>
    <row r="13206" hidden="1" x14ac:dyDescent="0.2"/>
    <row r="13207" hidden="1" x14ac:dyDescent="0.2"/>
    <row r="13208" hidden="1" x14ac:dyDescent="0.2"/>
    <row r="13209" hidden="1" x14ac:dyDescent="0.2"/>
    <row r="13210" hidden="1" x14ac:dyDescent="0.2"/>
    <row r="13211" hidden="1" x14ac:dyDescent="0.2"/>
    <row r="13212" hidden="1" x14ac:dyDescent="0.2"/>
    <row r="13213" hidden="1" x14ac:dyDescent="0.2"/>
    <row r="13214" hidden="1" x14ac:dyDescent="0.2"/>
    <row r="13215" hidden="1" x14ac:dyDescent="0.2"/>
    <row r="13216" hidden="1" x14ac:dyDescent="0.2"/>
    <row r="13217" hidden="1" x14ac:dyDescent="0.2"/>
    <row r="13218" hidden="1" x14ac:dyDescent="0.2"/>
    <row r="13219" hidden="1" x14ac:dyDescent="0.2"/>
    <row r="13220" hidden="1" x14ac:dyDescent="0.2"/>
    <row r="13221" hidden="1" x14ac:dyDescent="0.2"/>
    <row r="13222" hidden="1" x14ac:dyDescent="0.2"/>
    <row r="13223" hidden="1" x14ac:dyDescent="0.2"/>
    <row r="13224" hidden="1" x14ac:dyDescent="0.2"/>
    <row r="13225" hidden="1" x14ac:dyDescent="0.2"/>
    <row r="13226" hidden="1" x14ac:dyDescent="0.2"/>
    <row r="13227" hidden="1" x14ac:dyDescent="0.2"/>
    <row r="13228" hidden="1" x14ac:dyDescent="0.2"/>
    <row r="13229" hidden="1" x14ac:dyDescent="0.2"/>
    <row r="13230" hidden="1" x14ac:dyDescent="0.2"/>
    <row r="13231" hidden="1" x14ac:dyDescent="0.2"/>
    <row r="13232" hidden="1" x14ac:dyDescent="0.2"/>
    <row r="13233" hidden="1" x14ac:dyDescent="0.2"/>
    <row r="13234" hidden="1" x14ac:dyDescent="0.2"/>
    <row r="13235" hidden="1" x14ac:dyDescent="0.2"/>
    <row r="13236" hidden="1" x14ac:dyDescent="0.2"/>
    <row r="13237" hidden="1" x14ac:dyDescent="0.2"/>
    <row r="13238" hidden="1" x14ac:dyDescent="0.2"/>
    <row r="13239" hidden="1" x14ac:dyDescent="0.2"/>
    <row r="13240" hidden="1" x14ac:dyDescent="0.2"/>
    <row r="13241" hidden="1" x14ac:dyDescent="0.2"/>
    <row r="13242" hidden="1" x14ac:dyDescent="0.2"/>
    <row r="13243" hidden="1" x14ac:dyDescent="0.2"/>
    <row r="13244" hidden="1" x14ac:dyDescent="0.2"/>
    <row r="13245" hidden="1" x14ac:dyDescent="0.2"/>
    <row r="13246" hidden="1" x14ac:dyDescent="0.2"/>
    <row r="13247" hidden="1" x14ac:dyDescent="0.2"/>
    <row r="13248" hidden="1" x14ac:dyDescent="0.2"/>
    <row r="13249" hidden="1" x14ac:dyDescent="0.2"/>
    <row r="13250" hidden="1" x14ac:dyDescent="0.2"/>
    <row r="13251" hidden="1" x14ac:dyDescent="0.2"/>
    <row r="13252" hidden="1" x14ac:dyDescent="0.2"/>
    <row r="13253" hidden="1" x14ac:dyDescent="0.2"/>
    <row r="13254" hidden="1" x14ac:dyDescent="0.2"/>
    <row r="13255" hidden="1" x14ac:dyDescent="0.2"/>
    <row r="13256" hidden="1" x14ac:dyDescent="0.2"/>
    <row r="13257" hidden="1" x14ac:dyDescent="0.2"/>
    <row r="13258" hidden="1" x14ac:dyDescent="0.2"/>
    <row r="13259" hidden="1" x14ac:dyDescent="0.2"/>
    <row r="13260" hidden="1" x14ac:dyDescent="0.2"/>
    <row r="13261" hidden="1" x14ac:dyDescent="0.2"/>
    <row r="13262" hidden="1" x14ac:dyDescent="0.2"/>
    <row r="13263" hidden="1" x14ac:dyDescent="0.2"/>
    <row r="13264" hidden="1" x14ac:dyDescent="0.2"/>
    <row r="13265" hidden="1" x14ac:dyDescent="0.2"/>
    <row r="13266" hidden="1" x14ac:dyDescent="0.2"/>
    <row r="13267" hidden="1" x14ac:dyDescent="0.2"/>
    <row r="13268" hidden="1" x14ac:dyDescent="0.2"/>
    <row r="13269" hidden="1" x14ac:dyDescent="0.2"/>
    <row r="13270" hidden="1" x14ac:dyDescent="0.2"/>
    <row r="13271" hidden="1" x14ac:dyDescent="0.2"/>
    <row r="13272" hidden="1" x14ac:dyDescent="0.2"/>
    <row r="13273" hidden="1" x14ac:dyDescent="0.2"/>
    <row r="13274" hidden="1" x14ac:dyDescent="0.2"/>
    <row r="13275" hidden="1" x14ac:dyDescent="0.2"/>
    <row r="13276" hidden="1" x14ac:dyDescent="0.2"/>
    <row r="13277" hidden="1" x14ac:dyDescent="0.2"/>
    <row r="13278" hidden="1" x14ac:dyDescent="0.2"/>
    <row r="13279" hidden="1" x14ac:dyDescent="0.2"/>
    <row r="13280" hidden="1" x14ac:dyDescent="0.2"/>
    <row r="13281" hidden="1" x14ac:dyDescent="0.2"/>
    <row r="13282" hidden="1" x14ac:dyDescent="0.2"/>
    <row r="13283" hidden="1" x14ac:dyDescent="0.2"/>
    <row r="13284" hidden="1" x14ac:dyDescent="0.2"/>
    <row r="13285" hidden="1" x14ac:dyDescent="0.2"/>
    <row r="13286" hidden="1" x14ac:dyDescent="0.2"/>
    <row r="13287" hidden="1" x14ac:dyDescent="0.2"/>
    <row r="13288" hidden="1" x14ac:dyDescent="0.2"/>
    <row r="13289" hidden="1" x14ac:dyDescent="0.2"/>
    <row r="13290" hidden="1" x14ac:dyDescent="0.2"/>
    <row r="13291" hidden="1" x14ac:dyDescent="0.2"/>
    <row r="13292" hidden="1" x14ac:dyDescent="0.2"/>
    <row r="13293" hidden="1" x14ac:dyDescent="0.2"/>
    <row r="13294" hidden="1" x14ac:dyDescent="0.2"/>
    <row r="13295" hidden="1" x14ac:dyDescent="0.2"/>
    <row r="13296" hidden="1" x14ac:dyDescent="0.2"/>
    <row r="13297" hidden="1" x14ac:dyDescent="0.2"/>
    <row r="13298" hidden="1" x14ac:dyDescent="0.2"/>
    <row r="13299" hidden="1" x14ac:dyDescent="0.2"/>
    <row r="13300" hidden="1" x14ac:dyDescent="0.2"/>
    <row r="13301" hidden="1" x14ac:dyDescent="0.2"/>
    <row r="13302" hidden="1" x14ac:dyDescent="0.2"/>
    <row r="13303" hidden="1" x14ac:dyDescent="0.2"/>
    <row r="13304" hidden="1" x14ac:dyDescent="0.2"/>
    <row r="13305" hidden="1" x14ac:dyDescent="0.2"/>
    <row r="13306" hidden="1" x14ac:dyDescent="0.2"/>
    <row r="13307" hidden="1" x14ac:dyDescent="0.2"/>
    <row r="13308" hidden="1" x14ac:dyDescent="0.2"/>
    <row r="13309" hidden="1" x14ac:dyDescent="0.2"/>
    <row r="13310" hidden="1" x14ac:dyDescent="0.2"/>
    <row r="13311" hidden="1" x14ac:dyDescent="0.2"/>
    <row r="13312" hidden="1" x14ac:dyDescent="0.2"/>
    <row r="13313" hidden="1" x14ac:dyDescent="0.2"/>
    <row r="13314" hidden="1" x14ac:dyDescent="0.2"/>
    <row r="13315" hidden="1" x14ac:dyDescent="0.2"/>
    <row r="13316" hidden="1" x14ac:dyDescent="0.2"/>
    <row r="13317" hidden="1" x14ac:dyDescent="0.2"/>
    <row r="13318" hidden="1" x14ac:dyDescent="0.2"/>
    <row r="13319" hidden="1" x14ac:dyDescent="0.2"/>
    <row r="13320" hidden="1" x14ac:dyDescent="0.2"/>
    <row r="13321" hidden="1" x14ac:dyDescent="0.2"/>
    <row r="13322" hidden="1" x14ac:dyDescent="0.2"/>
    <row r="13323" hidden="1" x14ac:dyDescent="0.2"/>
    <row r="13324" hidden="1" x14ac:dyDescent="0.2"/>
    <row r="13325" hidden="1" x14ac:dyDescent="0.2"/>
    <row r="13326" hidden="1" x14ac:dyDescent="0.2"/>
    <row r="13327" hidden="1" x14ac:dyDescent="0.2"/>
    <row r="13328" hidden="1" x14ac:dyDescent="0.2"/>
    <row r="13329" hidden="1" x14ac:dyDescent="0.2"/>
    <row r="13330" hidden="1" x14ac:dyDescent="0.2"/>
    <row r="13331" hidden="1" x14ac:dyDescent="0.2"/>
    <row r="13332" hidden="1" x14ac:dyDescent="0.2"/>
    <row r="13333" hidden="1" x14ac:dyDescent="0.2"/>
    <row r="13334" hidden="1" x14ac:dyDescent="0.2"/>
    <row r="13335" hidden="1" x14ac:dyDescent="0.2"/>
    <row r="13336" hidden="1" x14ac:dyDescent="0.2"/>
    <row r="13337" hidden="1" x14ac:dyDescent="0.2"/>
    <row r="13338" hidden="1" x14ac:dyDescent="0.2"/>
    <row r="13339" hidden="1" x14ac:dyDescent="0.2"/>
    <row r="13340" hidden="1" x14ac:dyDescent="0.2"/>
    <row r="13341" hidden="1" x14ac:dyDescent="0.2"/>
    <row r="13342" hidden="1" x14ac:dyDescent="0.2"/>
    <row r="13343" hidden="1" x14ac:dyDescent="0.2"/>
    <row r="13344" hidden="1" x14ac:dyDescent="0.2"/>
    <row r="13345" hidden="1" x14ac:dyDescent="0.2"/>
    <row r="13346" hidden="1" x14ac:dyDescent="0.2"/>
    <row r="13347" hidden="1" x14ac:dyDescent="0.2"/>
    <row r="13348" hidden="1" x14ac:dyDescent="0.2"/>
    <row r="13349" hidden="1" x14ac:dyDescent="0.2"/>
    <row r="13350" hidden="1" x14ac:dyDescent="0.2"/>
    <row r="13351" hidden="1" x14ac:dyDescent="0.2"/>
    <row r="13352" hidden="1" x14ac:dyDescent="0.2"/>
    <row r="13353" hidden="1" x14ac:dyDescent="0.2"/>
    <row r="13354" hidden="1" x14ac:dyDescent="0.2"/>
    <row r="13355" hidden="1" x14ac:dyDescent="0.2"/>
    <row r="13356" hidden="1" x14ac:dyDescent="0.2"/>
    <row r="13357" hidden="1" x14ac:dyDescent="0.2"/>
    <row r="13358" hidden="1" x14ac:dyDescent="0.2"/>
    <row r="13359" hidden="1" x14ac:dyDescent="0.2"/>
    <row r="13360" hidden="1" x14ac:dyDescent="0.2"/>
    <row r="13361" hidden="1" x14ac:dyDescent="0.2"/>
    <row r="13362" hidden="1" x14ac:dyDescent="0.2"/>
    <row r="13363" hidden="1" x14ac:dyDescent="0.2"/>
    <row r="13364" hidden="1" x14ac:dyDescent="0.2"/>
    <row r="13365" hidden="1" x14ac:dyDescent="0.2"/>
    <row r="13366" hidden="1" x14ac:dyDescent="0.2"/>
    <row r="13367" hidden="1" x14ac:dyDescent="0.2"/>
    <row r="13368" hidden="1" x14ac:dyDescent="0.2"/>
    <row r="13369" hidden="1" x14ac:dyDescent="0.2"/>
    <row r="13370" hidden="1" x14ac:dyDescent="0.2"/>
    <row r="13371" hidden="1" x14ac:dyDescent="0.2"/>
    <row r="13372" hidden="1" x14ac:dyDescent="0.2"/>
    <row r="13373" hidden="1" x14ac:dyDescent="0.2"/>
    <row r="13374" hidden="1" x14ac:dyDescent="0.2"/>
    <row r="13375" hidden="1" x14ac:dyDescent="0.2"/>
    <row r="13376" hidden="1" x14ac:dyDescent="0.2"/>
    <row r="13377" hidden="1" x14ac:dyDescent="0.2"/>
    <row r="13378" hidden="1" x14ac:dyDescent="0.2"/>
    <row r="13379" hidden="1" x14ac:dyDescent="0.2"/>
    <row r="13380" hidden="1" x14ac:dyDescent="0.2"/>
    <row r="13381" hidden="1" x14ac:dyDescent="0.2"/>
    <row r="13382" hidden="1" x14ac:dyDescent="0.2"/>
    <row r="13383" hidden="1" x14ac:dyDescent="0.2"/>
    <row r="13384" hidden="1" x14ac:dyDescent="0.2"/>
    <row r="13385" hidden="1" x14ac:dyDescent="0.2"/>
    <row r="13386" hidden="1" x14ac:dyDescent="0.2"/>
    <row r="13387" hidden="1" x14ac:dyDescent="0.2"/>
    <row r="13388" hidden="1" x14ac:dyDescent="0.2"/>
    <row r="13389" hidden="1" x14ac:dyDescent="0.2"/>
    <row r="13390" hidden="1" x14ac:dyDescent="0.2"/>
    <row r="13391" hidden="1" x14ac:dyDescent="0.2"/>
    <row r="13392" hidden="1" x14ac:dyDescent="0.2"/>
    <row r="13393" hidden="1" x14ac:dyDescent="0.2"/>
    <row r="13394" hidden="1" x14ac:dyDescent="0.2"/>
    <row r="13395" hidden="1" x14ac:dyDescent="0.2"/>
    <row r="13396" hidden="1" x14ac:dyDescent="0.2"/>
    <row r="13397" hidden="1" x14ac:dyDescent="0.2"/>
    <row r="13398" hidden="1" x14ac:dyDescent="0.2"/>
    <row r="13399" hidden="1" x14ac:dyDescent="0.2"/>
    <row r="13400" hidden="1" x14ac:dyDescent="0.2"/>
    <row r="13401" hidden="1" x14ac:dyDescent="0.2"/>
    <row r="13402" hidden="1" x14ac:dyDescent="0.2"/>
    <row r="13403" hidden="1" x14ac:dyDescent="0.2"/>
    <row r="13404" hidden="1" x14ac:dyDescent="0.2"/>
    <row r="13405" hidden="1" x14ac:dyDescent="0.2"/>
    <row r="13406" hidden="1" x14ac:dyDescent="0.2"/>
    <row r="13407" hidden="1" x14ac:dyDescent="0.2"/>
    <row r="13408" hidden="1" x14ac:dyDescent="0.2"/>
    <row r="13409" hidden="1" x14ac:dyDescent="0.2"/>
    <row r="13410" hidden="1" x14ac:dyDescent="0.2"/>
    <row r="13411" hidden="1" x14ac:dyDescent="0.2"/>
    <row r="13412" hidden="1" x14ac:dyDescent="0.2"/>
    <row r="13413" hidden="1" x14ac:dyDescent="0.2"/>
    <row r="13414" hidden="1" x14ac:dyDescent="0.2"/>
    <row r="13415" hidden="1" x14ac:dyDescent="0.2"/>
    <row r="13416" hidden="1" x14ac:dyDescent="0.2"/>
    <row r="13417" hidden="1" x14ac:dyDescent="0.2"/>
    <row r="13418" hidden="1" x14ac:dyDescent="0.2"/>
    <row r="13419" hidden="1" x14ac:dyDescent="0.2"/>
    <row r="13420" hidden="1" x14ac:dyDescent="0.2"/>
    <row r="13421" hidden="1" x14ac:dyDescent="0.2"/>
    <row r="13422" hidden="1" x14ac:dyDescent="0.2"/>
    <row r="13423" hidden="1" x14ac:dyDescent="0.2"/>
    <row r="13424" hidden="1" x14ac:dyDescent="0.2"/>
    <row r="13425" hidden="1" x14ac:dyDescent="0.2"/>
    <row r="13426" hidden="1" x14ac:dyDescent="0.2"/>
    <row r="13427" hidden="1" x14ac:dyDescent="0.2"/>
    <row r="13428" hidden="1" x14ac:dyDescent="0.2"/>
    <row r="13429" hidden="1" x14ac:dyDescent="0.2"/>
    <row r="13430" hidden="1" x14ac:dyDescent="0.2"/>
    <row r="13431" hidden="1" x14ac:dyDescent="0.2"/>
    <row r="13432" hidden="1" x14ac:dyDescent="0.2"/>
    <row r="13433" hidden="1" x14ac:dyDescent="0.2"/>
    <row r="13434" hidden="1" x14ac:dyDescent="0.2"/>
    <row r="13435" hidden="1" x14ac:dyDescent="0.2"/>
    <row r="13436" hidden="1" x14ac:dyDescent="0.2"/>
    <row r="13437" hidden="1" x14ac:dyDescent="0.2"/>
    <row r="13438" hidden="1" x14ac:dyDescent="0.2"/>
    <row r="13439" hidden="1" x14ac:dyDescent="0.2"/>
    <row r="13440" hidden="1" x14ac:dyDescent="0.2"/>
    <row r="13441" hidden="1" x14ac:dyDescent="0.2"/>
    <row r="13442" hidden="1" x14ac:dyDescent="0.2"/>
    <row r="13443" hidden="1" x14ac:dyDescent="0.2"/>
    <row r="13444" hidden="1" x14ac:dyDescent="0.2"/>
    <row r="13445" hidden="1" x14ac:dyDescent="0.2"/>
    <row r="13446" hidden="1" x14ac:dyDescent="0.2"/>
    <row r="13447" hidden="1" x14ac:dyDescent="0.2"/>
    <row r="13448" hidden="1" x14ac:dyDescent="0.2"/>
    <row r="13449" hidden="1" x14ac:dyDescent="0.2"/>
    <row r="13450" hidden="1" x14ac:dyDescent="0.2"/>
    <row r="13451" hidden="1" x14ac:dyDescent="0.2"/>
    <row r="13452" hidden="1" x14ac:dyDescent="0.2"/>
    <row r="13453" hidden="1" x14ac:dyDescent="0.2"/>
    <row r="13454" hidden="1" x14ac:dyDescent="0.2"/>
    <row r="13455" hidden="1" x14ac:dyDescent="0.2"/>
    <row r="13456" hidden="1" x14ac:dyDescent="0.2"/>
    <row r="13457" hidden="1" x14ac:dyDescent="0.2"/>
    <row r="13458" hidden="1" x14ac:dyDescent="0.2"/>
    <row r="13459" hidden="1" x14ac:dyDescent="0.2"/>
    <row r="13460" hidden="1" x14ac:dyDescent="0.2"/>
    <row r="13461" hidden="1" x14ac:dyDescent="0.2"/>
    <row r="13462" hidden="1" x14ac:dyDescent="0.2"/>
    <row r="13463" hidden="1" x14ac:dyDescent="0.2"/>
    <row r="13464" hidden="1" x14ac:dyDescent="0.2"/>
    <row r="13465" hidden="1" x14ac:dyDescent="0.2"/>
    <row r="13466" hidden="1" x14ac:dyDescent="0.2"/>
    <row r="13467" hidden="1" x14ac:dyDescent="0.2"/>
    <row r="13468" hidden="1" x14ac:dyDescent="0.2"/>
    <row r="13469" hidden="1" x14ac:dyDescent="0.2"/>
    <row r="13470" hidden="1" x14ac:dyDescent="0.2"/>
    <row r="13471" hidden="1" x14ac:dyDescent="0.2"/>
    <row r="13472" hidden="1" x14ac:dyDescent="0.2"/>
    <row r="13473" hidden="1" x14ac:dyDescent="0.2"/>
    <row r="13474" hidden="1" x14ac:dyDescent="0.2"/>
    <row r="13475" hidden="1" x14ac:dyDescent="0.2"/>
    <row r="13476" hidden="1" x14ac:dyDescent="0.2"/>
    <row r="13477" hidden="1" x14ac:dyDescent="0.2"/>
    <row r="13478" hidden="1" x14ac:dyDescent="0.2"/>
    <row r="13479" hidden="1" x14ac:dyDescent="0.2"/>
    <row r="13480" hidden="1" x14ac:dyDescent="0.2"/>
    <row r="13481" hidden="1" x14ac:dyDescent="0.2"/>
    <row r="13482" hidden="1" x14ac:dyDescent="0.2"/>
    <row r="13483" hidden="1" x14ac:dyDescent="0.2"/>
    <row r="13484" hidden="1" x14ac:dyDescent="0.2"/>
    <row r="13485" hidden="1" x14ac:dyDescent="0.2"/>
    <row r="13486" hidden="1" x14ac:dyDescent="0.2"/>
    <row r="13487" hidden="1" x14ac:dyDescent="0.2"/>
    <row r="13488" hidden="1" x14ac:dyDescent="0.2"/>
    <row r="13489" hidden="1" x14ac:dyDescent="0.2"/>
    <row r="13490" hidden="1" x14ac:dyDescent="0.2"/>
    <row r="13491" hidden="1" x14ac:dyDescent="0.2"/>
    <row r="13492" hidden="1" x14ac:dyDescent="0.2"/>
    <row r="13493" hidden="1" x14ac:dyDescent="0.2"/>
    <row r="13494" hidden="1" x14ac:dyDescent="0.2"/>
    <row r="13495" hidden="1" x14ac:dyDescent="0.2"/>
    <row r="13496" hidden="1" x14ac:dyDescent="0.2"/>
    <row r="13497" hidden="1" x14ac:dyDescent="0.2"/>
    <row r="13498" hidden="1" x14ac:dyDescent="0.2"/>
    <row r="13499" hidden="1" x14ac:dyDescent="0.2"/>
    <row r="13500" hidden="1" x14ac:dyDescent="0.2"/>
    <row r="13501" hidden="1" x14ac:dyDescent="0.2"/>
    <row r="13502" hidden="1" x14ac:dyDescent="0.2"/>
    <row r="13503" hidden="1" x14ac:dyDescent="0.2"/>
    <row r="13504" hidden="1" x14ac:dyDescent="0.2"/>
    <row r="13505" hidden="1" x14ac:dyDescent="0.2"/>
    <row r="13506" hidden="1" x14ac:dyDescent="0.2"/>
    <row r="13507" hidden="1" x14ac:dyDescent="0.2"/>
    <row r="13508" hidden="1" x14ac:dyDescent="0.2"/>
    <row r="13509" hidden="1" x14ac:dyDescent="0.2"/>
    <row r="13510" hidden="1" x14ac:dyDescent="0.2"/>
    <row r="13511" hidden="1" x14ac:dyDescent="0.2"/>
    <row r="13512" hidden="1" x14ac:dyDescent="0.2"/>
    <row r="13513" hidden="1" x14ac:dyDescent="0.2"/>
    <row r="13514" hidden="1" x14ac:dyDescent="0.2"/>
    <row r="13515" hidden="1" x14ac:dyDescent="0.2"/>
    <row r="13516" hidden="1" x14ac:dyDescent="0.2"/>
    <row r="13517" hidden="1" x14ac:dyDescent="0.2"/>
    <row r="13518" hidden="1" x14ac:dyDescent="0.2"/>
    <row r="13519" hidden="1" x14ac:dyDescent="0.2"/>
    <row r="13520" hidden="1" x14ac:dyDescent="0.2"/>
    <row r="13521" hidden="1" x14ac:dyDescent="0.2"/>
    <row r="13522" hidden="1" x14ac:dyDescent="0.2"/>
    <row r="13523" hidden="1" x14ac:dyDescent="0.2"/>
    <row r="13524" hidden="1" x14ac:dyDescent="0.2"/>
    <row r="13525" hidden="1" x14ac:dyDescent="0.2"/>
    <row r="13526" hidden="1" x14ac:dyDescent="0.2"/>
    <row r="13527" hidden="1" x14ac:dyDescent="0.2"/>
    <row r="13528" hidden="1" x14ac:dyDescent="0.2"/>
    <row r="13529" hidden="1" x14ac:dyDescent="0.2"/>
    <row r="13530" hidden="1" x14ac:dyDescent="0.2"/>
    <row r="13531" hidden="1" x14ac:dyDescent="0.2"/>
    <row r="13532" hidden="1" x14ac:dyDescent="0.2"/>
    <row r="13533" hidden="1" x14ac:dyDescent="0.2"/>
    <row r="13534" hidden="1" x14ac:dyDescent="0.2"/>
    <row r="13535" hidden="1" x14ac:dyDescent="0.2"/>
    <row r="13536" hidden="1" x14ac:dyDescent="0.2"/>
    <row r="13537" hidden="1" x14ac:dyDescent="0.2"/>
    <row r="13538" hidden="1" x14ac:dyDescent="0.2"/>
    <row r="13539" hidden="1" x14ac:dyDescent="0.2"/>
    <row r="13540" hidden="1" x14ac:dyDescent="0.2"/>
    <row r="13541" hidden="1" x14ac:dyDescent="0.2"/>
    <row r="13542" hidden="1" x14ac:dyDescent="0.2"/>
    <row r="13543" hidden="1" x14ac:dyDescent="0.2"/>
    <row r="13544" hidden="1" x14ac:dyDescent="0.2"/>
    <row r="13545" hidden="1" x14ac:dyDescent="0.2"/>
    <row r="13546" hidden="1" x14ac:dyDescent="0.2"/>
    <row r="13547" hidden="1" x14ac:dyDescent="0.2"/>
    <row r="13548" hidden="1" x14ac:dyDescent="0.2"/>
    <row r="13549" hidden="1" x14ac:dyDescent="0.2"/>
    <row r="13550" hidden="1" x14ac:dyDescent="0.2"/>
    <row r="13551" hidden="1" x14ac:dyDescent="0.2"/>
    <row r="13552" hidden="1" x14ac:dyDescent="0.2"/>
    <row r="13553" hidden="1" x14ac:dyDescent="0.2"/>
    <row r="13554" hidden="1" x14ac:dyDescent="0.2"/>
    <row r="13555" hidden="1" x14ac:dyDescent="0.2"/>
    <row r="13556" hidden="1" x14ac:dyDescent="0.2"/>
    <row r="13557" hidden="1" x14ac:dyDescent="0.2"/>
    <row r="13558" hidden="1" x14ac:dyDescent="0.2"/>
    <row r="13559" hidden="1" x14ac:dyDescent="0.2"/>
    <row r="13560" hidden="1" x14ac:dyDescent="0.2"/>
    <row r="13561" hidden="1" x14ac:dyDescent="0.2"/>
    <row r="13562" hidden="1" x14ac:dyDescent="0.2"/>
    <row r="13563" hidden="1" x14ac:dyDescent="0.2"/>
    <row r="13564" hidden="1" x14ac:dyDescent="0.2"/>
    <row r="13565" hidden="1" x14ac:dyDescent="0.2"/>
    <row r="13566" hidden="1" x14ac:dyDescent="0.2"/>
    <row r="13567" hidden="1" x14ac:dyDescent="0.2"/>
    <row r="13568" hidden="1" x14ac:dyDescent="0.2"/>
    <row r="13569" hidden="1" x14ac:dyDescent="0.2"/>
    <row r="13570" hidden="1" x14ac:dyDescent="0.2"/>
    <row r="13571" hidden="1" x14ac:dyDescent="0.2"/>
    <row r="13572" hidden="1" x14ac:dyDescent="0.2"/>
    <row r="13573" hidden="1" x14ac:dyDescent="0.2"/>
    <row r="13574" hidden="1" x14ac:dyDescent="0.2"/>
    <row r="13575" hidden="1" x14ac:dyDescent="0.2"/>
    <row r="13576" hidden="1" x14ac:dyDescent="0.2"/>
    <row r="13577" hidden="1" x14ac:dyDescent="0.2"/>
    <row r="13578" hidden="1" x14ac:dyDescent="0.2"/>
    <row r="13579" hidden="1" x14ac:dyDescent="0.2"/>
    <row r="13580" hidden="1" x14ac:dyDescent="0.2"/>
    <row r="13581" hidden="1" x14ac:dyDescent="0.2"/>
    <row r="13582" hidden="1" x14ac:dyDescent="0.2"/>
    <row r="13583" hidden="1" x14ac:dyDescent="0.2"/>
    <row r="13584" hidden="1" x14ac:dyDescent="0.2"/>
    <row r="13585" hidden="1" x14ac:dyDescent="0.2"/>
    <row r="13586" hidden="1" x14ac:dyDescent="0.2"/>
    <row r="13587" hidden="1" x14ac:dyDescent="0.2"/>
    <row r="13588" hidden="1" x14ac:dyDescent="0.2"/>
    <row r="13589" hidden="1" x14ac:dyDescent="0.2"/>
    <row r="13590" hidden="1" x14ac:dyDescent="0.2"/>
    <row r="13591" hidden="1" x14ac:dyDescent="0.2"/>
    <row r="13592" hidden="1" x14ac:dyDescent="0.2"/>
    <row r="13593" hidden="1" x14ac:dyDescent="0.2"/>
    <row r="13594" hidden="1" x14ac:dyDescent="0.2"/>
    <row r="13595" hidden="1" x14ac:dyDescent="0.2"/>
    <row r="13596" hidden="1" x14ac:dyDescent="0.2"/>
    <row r="13597" hidden="1" x14ac:dyDescent="0.2"/>
    <row r="13598" hidden="1" x14ac:dyDescent="0.2"/>
    <row r="13599" hidden="1" x14ac:dyDescent="0.2"/>
    <row r="13600" hidden="1" x14ac:dyDescent="0.2"/>
    <row r="13601" hidden="1" x14ac:dyDescent="0.2"/>
    <row r="13602" hidden="1" x14ac:dyDescent="0.2"/>
    <row r="13603" hidden="1" x14ac:dyDescent="0.2"/>
    <row r="13604" hidden="1" x14ac:dyDescent="0.2"/>
    <row r="13605" hidden="1" x14ac:dyDescent="0.2"/>
    <row r="13606" hidden="1" x14ac:dyDescent="0.2"/>
    <row r="13607" hidden="1" x14ac:dyDescent="0.2"/>
    <row r="13608" hidden="1" x14ac:dyDescent="0.2"/>
    <row r="13609" hidden="1" x14ac:dyDescent="0.2"/>
    <row r="13610" hidden="1" x14ac:dyDescent="0.2"/>
    <row r="13611" hidden="1" x14ac:dyDescent="0.2"/>
    <row r="13612" hidden="1" x14ac:dyDescent="0.2"/>
    <row r="13613" hidden="1" x14ac:dyDescent="0.2"/>
    <row r="13614" hidden="1" x14ac:dyDescent="0.2"/>
    <row r="13615" hidden="1" x14ac:dyDescent="0.2"/>
    <row r="13616" hidden="1" x14ac:dyDescent="0.2"/>
    <row r="13617" hidden="1" x14ac:dyDescent="0.2"/>
    <row r="13618" hidden="1" x14ac:dyDescent="0.2"/>
    <row r="13619" hidden="1" x14ac:dyDescent="0.2"/>
    <row r="13620" hidden="1" x14ac:dyDescent="0.2"/>
    <row r="13621" hidden="1" x14ac:dyDescent="0.2"/>
    <row r="13622" hidden="1" x14ac:dyDescent="0.2"/>
    <row r="13623" hidden="1" x14ac:dyDescent="0.2"/>
    <row r="13624" hidden="1" x14ac:dyDescent="0.2"/>
    <row r="13625" hidden="1" x14ac:dyDescent="0.2"/>
    <row r="13626" hidden="1" x14ac:dyDescent="0.2"/>
    <row r="13627" hidden="1" x14ac:dyDescent="0.2"/>
    <row r="13628" hidden="1" x14ac:dyDescent="0.2"/>
    <row r="13629" hidden="1" x14ac:dyDescent="0.2"/>
    <row r="13630" hidden="1" x14ac:dyDescent="0.2"/>
    <row r="13631" hidden="1" x14ac:dyDescent="0.2"/>
    <row r="13632" hidden="1" x14ac:dyDescent="0.2"/>
    <row r="13633" hidden="1" x14ac:dyDescent="0.2"/>
    <row r="13634" hidden="1" x14ac:dyDescent="0.2"/>
    <row r="13635" hidden="1" x14ac:dyDescent="0.2"/>
    <row r="13636" hidden="1" x14ac:dyDescent="0.2"/>
    <row r="13637" hidden="1" x14ac:dyDescent="0.2"/>
    <row r="13638" hidden="1" x14ac:dyDescent="0.2"/>
    <row r="13639" hidden="1" x14ac:dyDescent="0.2"/>
    <row r="13640" hidden="1" x14ac:dyDescent="0.2"/>
    <row r="13641" hidden="1" x14ac:dyDescent="0.2"/>
    <row r="13642" hidden="1" x14ac:dyDescent="0.2"/>
    <row r="13643" hidden="1" x14ac:dyDescent="0.2"/>
    <row r="13644" hidden="1" x14ac:dyDescent="0.2"/>
    <row r="13645" hidden="1" x14ac:dyDescent="0.2"/>
    <row r="13646" hidden="1" x14ac:dyDescent="0.2"/>
    <row r="13647" hidden="1" x14ac:dyDescent="0.2"/>
    <row r="13648" hidden="1" x14ac:dyDescent="0.2"/>
    <row r="13649" hidden="1" x14ac:dyDescent="0.2"/>
    <row r="13650" hidden="1" x14ac:dyDescent="0.2"/>
    <row r="13651" hidden="1" x14ac:dyDescent="0.2"/>
    <row r="13652" hidden="1" x14ac:dyDescent="0.2"/>
    <row r="13653" hidden="1" x14ac:dyDescent="0.2"/>
    <row r="13654" hidden="1" x14ac:dyDescent="0.2"/>
    <row r="13655" hidden="1" x14ac:dyDescent="0.2"/>
    <row r="13656" hidden="1" x14ac:dyDescent="0.2"/>
    <row r="13657" hidden="1" x14ac:dyDescent="0.2"/>
    <row r="13658" hidden="1" x14ac:dyDescent="0.2"/>
    <row r="13659" hidden="1" x14ac:dyDescent="0.2"/>
    <row r="13660" hidden="1" x14ac:dyDescent="0.2"/>
    <row r="13661" hidden="1" x14ac:dyDescent="0.2"/>
    <row r="13662" hidden="1" x14ac:dyDescent="0.2"/>
    <row r="13663" hidden="1" x14ac:dyDescent="0.2"/>
    <row r="13664" hidden="1" x14ac:dyDescent="0.2"/>
    <row r="13665" hidden="1" x14ac:dyDescent="0.2"/>
    <row r="13666" hidden="1" x14ac:dyDescent="0.2"/>
    <row r="13667" hidden="1" x14ac:dyDescent="0.2"/>
    <row r="13668" hidden="1" x14ac:dyDescent="0.2"/>
    <row r="13669" hidden="1" x14ac:dyDescent="0.2"/>
    <row r="13670" hidden="1" x14ac:dyDescent="0.2"/>
    <row r="13671" hidden="1" x14ac:dyDescent="0.2"/>
    <row r="13672" hidden="1" x14ac:dyDescent="0.2"/>
    <row r="13673" hidden="1" x14ac:dyDescent="0.2"/>
    <row r="13674" hidden="1" x14ac:dyDescent="0.2"/>
    <row r="13675" hidden="1" x14ac:dyDescent="0.2"/>
    <row r="13676" hidden="1" x14ac:dyDescent="0.2"/>
    <row r="13677" hidden="1" x14ac:dyDescent="0.2"/>
    <row r="13678" hidden="1" x14ac:dyDescent="0.2"/>
    <row r="13679" hidden="1" x14ac:dyDescent="0.2"/>
    <row r="13680" hidden="1" x14ac:dyDescent="0.2"/>
    <row r="13681" hidden="1" x14ac:dyDescent="0.2"/>
    <row r="13682" hidden="1" x14ac:dyDescent="0.2"/>
    <row r="13683" hidden="1" x14ac:dyDescent="0.2"/>
    <row r="13684" hidden="1" x14ac:dyDescent="0.2"/>
    <row r="13685" hidden="1" x14ac:dyDescent="0.2"/>
    <row r="13686" hidden="1" x14ac:dyDescent="0.2"/>
    <row r="13687" hidden="1" x14ac:dyDescent="0.2"/>
    <row r="13688" hidden="1" x14ac:dyDescent="0.2"/>
    <row r="13689" hidden="1" x14ac:dyDescent="0.2"/>
    <row r="13690" hidden="1" x14ac:dyDescent="0.2"/>
    <row r="13691" hidden="1" x14ac:dyDescent="0.2"/>
    <row r="13692" hidden="1" x14ac:dyDescent="0.2"/>
    <row r="13693" hidden="1" x14ac:dyDescent="0.2"/>
    <row r="13694" hidden="1" x14ac:dyDescent="0.2"/>
    <row r="13695" hidden="1" x14ac:dyDescent="0.2"/>
    <row r="13696" hidden="1" x14ac:dyDescent="0.2"/>
    <row r="13697" hidden="1" x14ac:dyDescent="0.2"/>
    <row r="13698" hidden="1" x14ac:dyDescent="0.2"/>
    <row r="13699" hidden="1" x14ac:dyDescent="0.2"/>
    <row r="13700" hidden="1" x14ac:dyDescent="0.2"/>
    <row r="13701" hidden="1" x14ac:dyDescent="0.2"/>
    <row r="13702" hidden="1" x14ac:dyDescent="0.2"/>
    <row r="13703" hidden="1" x14ac:dyDescent="0.2"/>
    <row r="13704" hidden="1" x14ac:dyDescent="0.2"/>
    <row r="13705" hidden="1" x14ac:dyDescent="0.2"/>
    <row r="13706" hidden="1" x14ac:dyDescent="0.2"/>
    <row r="13707" hidden="1" x14ac:dyDescent="0.2"/>
    <row r="13708" hidden="1" x14ac:dyDescent="0.2"/>
    <row r="13709" hidden="1" x14ac:dyDescent="0.2"/>
    <row r="13710" hidden="1" x14ac:dyDescent="0.2"/>
    <row r="13711" hidden="1" x14ac:dyDescent="0.2"/>
    <row r="13712" hidden="1" x14ac:dyDescent="0.2"/>
    <row r="13713" hidden="1" x14ac:dyDescent="0.2"/>
    <row r="13714" hidden="1" x14ac:dyDescent="0.2"/>
    <row r="13715" hidden="1" x14ac:dyDescent="0.2"/>
    <row r="13716" hidden="1" x14ac:dyDescent="0.2"/>
    <row r="13717" hidden="1" x14ac:dyDescent="0.2"/>
    <row r="13718" hidden="1" x14ac:dyDescent="0.2"/>
    <row r="13719" hidden="1" x14ac:dyDescent="0.2"/>
    <row r="13720" hidden="1" x14ac:dyDescent="0.2"/>
    <row r="13721" hidden="1" x14ac:dyDescent="0.2"/>
    <row r="13722" hidden="1" x14ac:dyDescent="0.2"/>
    <row r="13723" hidden="1" x14ac:dyDescent="0.2"/>
    <row r="13724" hidden="1" x14ac:dyDescent="0.2"/>
    <row r="13725" hidden="1" x14ac:dyDescent="0.2"/>
    <row r="13726" hidden="1" x14ac:dyDescent="0.2"/>
    <row r="13727" hidden="1" x14ac:dyDescent="0.2"/>
    <row r="13728" hidden="1" x14ac:dyDescent="0.2"/>
    <row r="13729" hidden="1" x14ac:dyDescent="0.2"/>
    <row r="13730" hidden="1" x14ac:dyDescent="0.2"/>
    <row r="13731" hidden="1" x14ac:dyDescent="0.2"/>
    <row r="13732" hidden="1" x14ac:dyDescent="0.2"/>
    <row r="13733" hidden="1" x14ac:dyDescent="0.2"/>
    <row r="13734" hidden="1" x14ac:dyDescent="0.2"/>
    <row r="13735" hidden="1" x14ac:dyDescent="0.2"/>
    <row r="13736" hidden="1" x14ac:dyDescent="0.2"/>
    <row r="13737" hidden="1" x14ac:dyDescent="0.2"/>
    <row r="13738" hidden="1" x14ac:dyDescent="0.2"/>
    <row r="13739" hidden="1" x14ac:dyDescent="0.2"/>
    <row r="13740" hidden="1" x14ac:dyDescent="0.2"/>
    <row r="13741" hidden="1" x14ac:dyDescent="0.2"/>
    <row r="13742" hidden="1" x14ac:dyDescent="0.2"/>
    <row r="13743" hidden="1" x14ac:dyDescent="0.2"/>
    <row r="13744" hidden="1" x14ac:dyDescent="0.2"/>
    <row r="13745" hidden="1" x14ac:dyDescent="0.2"/>
    <row r="13746" hidden="1" x14ac:dyDescent="0.2"/>
    <row r="13747" hidden="1" x14ac:dyDescent="0.2"/>
    <row r="13748" hidden="1" x14ac:dyDescent="0.2"/>
    <row r="13749" hidden="1" x14ac:dyDescent="0.2"/>
    <row r="13750" hidden="1" x14ac:dyDescent="0.2"/>
    <row r="13751" hidden="1" x14ac:dyDescent="0.2"/>
    <row r="13752" hidden="1" x14ac:dyDescent="0.2"/>
    <row r="13753" hidden="1" x14ac:dyDescent="0.2"/>
    <row r="13754" hidden="1" x14ac:dyDescent="0.2"/>
    <row r="13755" hidden="1" x14ac:dyDescent="0.2"/>
    <row r="13756" hidden="1" x14ac:dyDescent="0.2"/>
    <row r="13757" hidden="1" x14ac:dyDescent="0.2"/>
    <row r="13758" hidden="1" x14ac:dyDescent="0.2"/>
    <row r="13759" hidden="1" x14ac:dyDescent="0.2"/>
    <row r="13760" hidden="1" x14ac:dyDescent="0.2"/>
    <row r="13761" hidden="1" x14ac:dyDescent="0.2"/>
    <row r="13762" hidden="1" x14ac:dyDescent="0.2"/>
    <row r="13763" hidden="1" x14ac:dyDescent="0.2"/>
    <row r="13764" hidden="1" x14ac:dyDescent="0.2"/>
    <row r="13765" hidden="1" x14ac:dyDescent="0.2"/>
    <row r="13766" hidden="1" x14ac:dyDescent="0.2"/>
    <row r="13767" hidden="1" x14ac:dyDescent="0.2"/>
    <row r="13768" hidden="1" x14ac:dyDescent="0.2"/>
    <row r="13769" hidden="1" x14ac:dyDescent="0.2"/>
    <row r="13770" hidden="1" x14ac:dyDescent="0.2"/>
    <row r="13771" hidden="1" x14ac:dyDescent="0.2"/>
    <row r="13772" hidden="1" x14ac:dyDescent="0.2"/>
    <row r="13773" hidden="1" x14ac:dyDescent="0.2"/>
    <row r="13774" hidden="1" x14ac:dyDescent="0.2"/>
    <row r="13775" hidden="1" x14ac:dyDescent="0.2"/>
    <row r="13776" hidden="1" x14ac:dyDescent="0.2"/>
    <row r="13777" hidden="1" x14ac:dyDescent="0.2"/>
    <row r="13778" hidden="1" x14ac:dyDescent="0.2"/>
    <row r="13779" hidden="1" x14ac:dyDescent="0.2"/>
    <row r="13780" hidden="1" x14ac:dyDescent="0.2"/>
    <row r="13781" hidden="1" x14ac:dyDescent="0.2"/>
    <row r="13782" hidden="1" x14ac:dyDescent="0.2"/>
    <row r="13783" hidden="1" x14ac:dyDescent="0.2"/>
    <row r="13784" hidden="1" x14ac:dyDescent="0.2"/>
    <row r="13785" hidden="1" x14ac:dyDescent="0.2"/>
    <row r="13786" hidden="1" x14ac:dyDescent="0.2"/>
    <row r="13787" hidden="1" x14ac:dyDescent="0.2"/>
    <row r="13788" hidden="1" x14ac:dyDescent="0.2"/>
    <row r="13789" hidden="1" x14ac:dyDescent="0.2"/>
    <row r="13790" hidden="1" x14ac:dyDescent="0.2"/>
    <row r="13791" hidden="1" x14ac:dyDescent="0.2"/>
    <row r="13792" hidden="1" x14ac:dyDescent="0.2"/>
    <row r="13793" hidden="1" x14ac:dyDescent="0.2"/>
    <row r="13794" hidden="1" x14ac:dyDescent="0.2"/>
    <row r="13795" hidden="1" x14ac:dyDescent="0.2"/>
    <row r="13796" hidden="1" x14ac:dyDescent="0.2"/>
    <row r="13797" hidden="1" x14ac:dyDescent="0.2"/>
    <row r="13798" hidden="1" x14ac:dyDescent="0.2"/>
    <row r="13799" hidden="1" x14ac:dyDescent="0.2"/>
    <row r="13800" hidden="1" x14ac:dyDescent="0.2"/>
    <row r="13801" hidden="1" x14ac:dyDescent="0.2"/>
    <row r="13802" hidden="1" x14ac:dyDescent="0.2"/>
    <row r="13803" hidden="1" x14ac:dyDescent="0.2"/>
    <row r="13804" hidden="1" x14ac:dyDescent="0.2"/>
    <row r="13805" hidden="1" x14ac:dyDescent="0.2"/>
    <row r="13806" hidden="1" x14ac:dyDescent="0.2"/>
    <row r="13807" hidden="1" x14ac:dyDescent="0.2"/>
    <row r="13808" hidden="1" x14ac:dyDescent="0.2"/>
    <row r="13809" hidden="1" x14ac:dyDescent="0.2"/>
    <row r="13810" hidden="1" x14ac:dyDescent="0.2"/>
    <row r="13811" hidden="1" x14ac:dyDescent="0.2"/>
    <row r="13812" hidden="1" x14ac:dyDescent="0.2"/>
    <row r="13813" hidden="1" x14ac:dyDescent="0.2"/>
    <row r="13814" hidden="1" x14ac:dyDescent="0.2"/>
    <row r="13815" hidden="1" x14ac:dyDescent="0.2"/>
    <row r="13816" hidden="1" x14ac:dyDescent="0.2"/>
    <row r="13817" hidden="1" x14ac:dyDescent="0.2"/>
    <row r="13818" hidden="1" x14ac:dyDescent="0.2"/>
    <row r="13819" hidden="1" x14ac:dyDescent="0.2"/>
    <row r="13820" hidden="1" x14ac:dyDescent="0.2"/>
    <row r="13821" hidden="1" x14ac:dyDescent="0.2"/>
    <row r="13822" hidden="1" x14ac:dyDescent="0.2"/>
    <row r="13823" hidden="1" x14ac:dyDescent="0.2"/>
    <row r="13824" hidden="1" x14ac:dyDescent="0.2"/>
    <row r="13825" hidden="1" x14ac:dyDescent="0.2"/>
    <row r="13826" hidden="1" x14ac:dyDescent="0.2"/>
    <row r="13827" hidden="1" x14ac:dyDescent="0.2"/>
    <row r="13828" hidden="1" x14ac:dyDescent="0.2"/>
    <row r="13829" hidden="1" x14ac:dyDescent="0.2"/>
    <row r="13830" hidden="1" x14ac:dyDescent="0.2"/>
    <row r="13831" hidden="1" x14ac:dyDescent="0.2"/>
    <row r="13832" hidden="1" x14ac:dyDescent="0.2"/>
    <row r="13833" hidden="1" x14ac:dyDescent="0.2"/>
    <row r="13834" hidden="1" x14ac:dyDescent="0.2"/>
    <row r="13835" hidden="1" x14ac:dyDescent="0.2"/>
    <row r="13836" hidden="1" x14ac:dyDescent="0.2"/>
    <row r="13837" hidden="1" x14ac:dyDescent="0.2"/>
    <row r="13838" hidden="1" x14ac:dyDescent="0.2"/>
    <row r="13839" hidden="1" x14ac:dyDescent="0.2"/>
    <row r="13840" hidden="1" x14ac:dyDescent="0.2"/>
    <row r="13841" hidden="1" x14ac:dyDescent="0.2"/>
    <row r="13842" hidden="1" x14ac:dyDescent="0.2"/>
    <row r="13843" hidden="1" x14ac:dyDescent="0.2"/>
    <row r="13844" hidden="1" x14ac:dyDescent="0.2"/>
    <row r="13845" hidden="1" x14ac:dyDescent="0.2"/>
    <row r="13846" hidden="1" x14ac:dyDescent="0.2"/>
    <row r="13847" hidden="1" x14ac:dyDescent="0.2"/>
    <row r="13848" hidden="1" x14ac:dyDescent="0.2"/>
    <row r="13849" hidden="1" x14ac:dyDescent="0.2"/>
    <row r="13850" hidden="1" x14ac:dyDescent="0.2"/>
    <row r="13851" hidden="1" x14ac:dyDescent="0.2"/>
    <row r="13852" hidden="1" x14ac:dyDescent="0.2"/>
    <row r="13853" hidden="1" x14ac:dyDescent="0.2"/>
    <row r="13854" hidden="1" x14ac:dyDescent="0.2"/>
    <row r="13855" hidden="1" x14ac:dyDescent="0.2"/>
    <row r="13856" hidden="1" x14ac:dyDescent="0.2"/>
    <row r="13857" hidden="1" x14ac:dyDescent="0.2"/>
    <row r="13858" hidden="1" x14ac:dyDescent="0.2"/>
    <row r="13859" hidden="1" x14ac:dyDescent="0.2"/>
    <row r="13860" hidden="1" x14ac:dyDescent="0.2"/>
    <row r="13861" hidden="1" x14ac:dyDescent="0.2"/>
    <row r="13862" hidden="1" x14ac:dyDescent="0.2"/>
    <row r="13863" hidden="1" x14ac:dyDescent="0.2"/>
    <row r="13864" hidden="1" x14ac:dyDescent="0.2"/>
    <row r="13865" hidden="1" x14ac:dyDescent="0.2"/>
    <row r="13866" hidden="1" x14ac:dyDescent="0.2"/>
    <row r="13867" hidden="1" x14ac:dyDescent="0.2"/>
    <row r="13868" hidden="1" x14ac:dyDescent="0.2"/>
    <row r="13869" hidden="1" x14ac:dyDescent="0.2"/>
    <row r="13870" hidden="1" x14ac:dyDescent="0.2"/>
    <row r="13871" hidden="1" x14ac:dyDescent="0.2"/>
    <row r="13872" hidden="1" x14ac:dyDescent="0.2"/>
    <row r="13873" hidden="1" x14ac:dyDescent="0.2"/>
    <row r="13874" hidden="1" x14ac:dyDescent="0.2"/>
    <row r="13875" hidden="1" x14ac:dyDescent="0.2"/>
    <row r="13876" hidden="1" x14ac:dyDescent="0.2"/>
    <row r="13877" hidden="1" x14ac:dyDescent="0.2"/>
    <row r="13878" hidden="1" x14ac:dyDescent="0.2"/>
    <row r="13879" hidden="1" x14ac:dyDescent="0.2"/>
    <row r="13880" hidden="1" x14ac:dyDescent="0.2"/>
    <row r="13881" hidden="1" x14ac:dyDescent="0.2"/>
    <row r="13882" hidden="1" x14ac:dyDescent="0.2"/>
    <row r="13883" hidden="1" x14ac:dyDescent="0.2"/>
    <row r="13884" hidden="1" x14ac:dyDescent="0.2"/>
    <row r="13885" hidden="1" x14ac:dyDescent="0.2"/>
    <row r="13886" hidden="1" x14ac:dyDescent="0.2"/>
    <row r="13887" hidden="1" x14ac:dyDescent="0.2"/>
    <row r="13888" hidden="1" x14ac:dyDescent="0.2"/>
    <row r="13889" hidden="1" x14ac:dyDescent="0.2"/>
    <row r="13890" hidden="1" x14ac:dyDescent="0.2"/>
    <row r="13891" hidden="1" x14ac:dyDescent="0.2"/>
    <row r="13892" hidden="1" x14ac:dyDescent="0.2"/>
    <row r="13893" hidden="1" x14ac:dyDescent="0.2"/>
    <row r="13894" hidden="1" x14ac:dyDescent="0.2"/>
    <row r="13895" hidden="1" x14ac:dyDescent="0.2"/>
    <row r="13896" hidden="1" x14ac:dyDescent="0.2"/>
    <row r="13897" hidden="1" x14ac:dyDescent="0.2"/>
    <row r="13898" hidden="1" x14ac:dyDescent="0.2"/>
    <row r="13899" hidden="1" x14ac:dyDescent="0.2"/>
    <row r="13900" hidden="1" x14ac:dyDescent="0.2"/>
    <row r="13901" hidden="1" x14ac:dyDescent="0.2"/>
    <row r="13902" hidden="1" x14ac:dyDescent="0.2"/>
    <row r="13903" hidden="1" x14ac:dyDescent="0.2"/>
    <row r="13904" hidden="1" x14ac:dyDescent="0.2"/>
    <row r="13905" hidden="1" x14ac:dyDescent="0.2"/>
    <row r="13906" hidden="1" x14ac:dyDescent="0.2"/>
    <row r="13907" hidden="1" x14ac:dyDescent="0.2"/>
    <row r="13908" hidden="1" x14ac:dyDescent="0.2"/>
    <row r="13909" hidden="1" x14ac:dyDescent="0.2"/>
    <row r="13910" hidden="1" x14ac:dyDescent="0.2"/>
    <row r="13911" hidden="1" x14ac:dyDescent="0.2"/>
    <row r="13912" hidden="1" x14ac:dyDescent="0.2"/>
    <row r="13913" hidden="1" x14ac:dyDescent="0.2"/>
    <row r="13914" hidden="1" x14ac:dyDescent="0.2"/>
    <row r="13915" hidden="1" x14ac:dyDescent="0.2"/>
    <row r="13916" hidden="1" x14ac:dyDescent="0.2"/>
    <row r="13917" hidden="1" x14ac:dyDescent="0.2"/>
    <row r="13918" hidden="1" x14ac:dyDescent="0.2"/>
    <row r="13919" hidden="1" x14ac:dyDescent="0.2"/>
    <row r="13920" hidden="1" x14ac:dyDescent="0.2"/>
    <row r="13921" hidden="1" x14ac:dyDescent="0.2"/>
    <row r="13922" hidden="1" x14ac:dyDescent="0.2"/>
    <row r="13923" hidden="1" x14ac:dyDescent="0.2"/>
    <row r="13924" hidden="1" x14ac:dyDescent="0.2"/>
    <row r="13925" hidden="1" x14ac:dyDescent="0.2"/>
    <row r="13926" hidden="1" x14ac:dyDescent="0.2"/>
    <row r="13927" hidden="1" x14ac:dyDescent="0.2"/>
    <row r="13928" hidden="1" x14ac:dyDescent="0.2"/>
    <row r="13929" hidden="1" x14ac:dyDescent="0.2"/>
    <row r="13930" hidden="1" x14ac:dyDescent="0.2"/>
    <row r="13931" hidden="1" x14ac:dyDescent="0.2"/>
    <row r="13932" hidden="1" x14ac:dyDescent="0.2"/>
    <row r="13933" hidden="1" x14ac:dyDescent="0.2"/>
    <row r="13934" hidden="1" x14ac:dyDescent="0.2"/>
    <row r="13935" hidden="1" x14ac:dyDescent="0.2"/>
    <row r="13936" hidden="1" x14ac:dyDescent="0.2"/>
    <row r="13937" hidden="1" x14ac:dyDescent="0.2"/>
    <row r="13938" hidden="1" x14ac:dyDescent="0.2"/>
    <row r="13939" hidden="1" x14ac:dyDescent="0.2"/>
    <row r="13940" hidden="1" x14ac:dyDescent="0.2"/>
    <row r="13941" hidden="1" x14ac:dyDescent="0.2"/>
    <row r="13942" hidden="1" x14ac:dyDescent="0.2"/>
    <row r="13943" hidden="1" x14ac:dyDescent="0.2"/>
    <row r="13944" hidden="1" x14ac:dyDescent="0.2"/>
    <row r="13945" hidden="1" x14ac:dyDescent="0.2"/>
    <row r="13946" hidden="1" x14ac:dyDescent="0.2"/>
    <row r="13947" hidden="1" x14ac:dyDescent="0.2"/>
    <row r="13948" hidden="1" x14ac:dyDescent="0.2"/>
    <row r="13949" hidden="1" x14ac:dyDescent="0.2"/>
    <row r="13950" hidden="1" x14ac:dyDescent="0.2"/>
    <row r="13951" hidden="1" x14ac:dyDescent="0.2"/>
    <row r="13952" hidden="1" x14ac:dyDescent="0.2"/>
    <row r="13953" hidden="1" x14ac:dyDescent="0.2"/>
    <row r="13954" hidden="1" x14ac:dyDescent="0.2"/>
    <row r="13955" hidden="1" x14ac:dyDescent="0.2"/>
    <row r="13956" hidden="1" x14ac:dyDescent="0.2"/>
    <row r="13957" hidden="1" x14ac:dyDescent="0.2"/>
    <row r="13958" hidden="1" x14ac:dyDescent="0.2"/>
    <row r="13959" hidden="1" x14ac:dyDescent="0.2"/>
    <row r="13960" hidden="1" x14ac:dyDescent="0.2"/>
    <row r="13961" hidden="1" x14ac:dyDescent="0.2"/>
    <row r="13962" hidden="1" x14ac:dyDescent="0.2"/>
    <row r="13963" hidden="1" x14ac:dyDescent="0.2"/>
    <row r="13964" hidden="1" x14ac:dyDescent="0.2"/>
    <row r="13965" hidden="1" x14ac:dyDescent="0.2"/>
    <row r="13966" hidden="1" x14ac:dyDescent="0.2"/>
    <row r="13967" hidden="1" x14ac:dyDescent="0.2"/>
    <row r="13968" hidden="1" x14ac:dyDescent="0.2"/>
    <row r="13969" hidden="1" x14ac:dyDescent="0.2"/>
    <row r="13970" hidden="1" x14ac:dyDescent="0.2"/>
    <row r="13971" hidden="1" x14ac:dyDescent="0.2"/>
    <row r="13972" hidden="1" x14ac:dyDescent="0.2"/>
    <row r="13973" hidden="1" x14ac:dyDescent="0.2"/>
    <row r="13974" hidden="1" x14ac:dyDescent="0.2"/>
    <row r="13975" hidden="1" x14ac:dyDescent="0.2"/>
    <row r="13976" hidden="1" x14ac:dyDescent="0.2"/>
    <row r="13977" hidden="1" x14ac:dyDescent="0.2"/>
    <row r="13978" hidden="1" x14ac:dyDescent="0.2"/>
    <row r="13979" hidden="1" x14ac:dyDescent="0.2"/>
    <row r="13980" hidden="1" x14ac:dyDescent="0.2"/>
    <row r="13981" hidden="1" x14ac:dyDescent="0.2"/>
    <row r="13982" hidden="1" x14ac:dyDescent="0.2"/>
    <row r="13983" hidden="1" x14ac:dyDescent="0.2"/>
    <row r="13984" hidden="1" x14ac:dyDescent="0.2"/>
    <row r="13985" hidden="1" x14ac:dyDescent="0.2"/>
    <row r="13986" hidden="1" x14ac:dyDescent="0.2"/>
    <row r="13987" hidden="1" x14ac:dyDescent="0.2"/>
    <row r="13988" hidden="1" x14ac:dyDescent="0.2"/>
    <row r="13989" hidden="1" x14ac:dyDescent="0.2"/>
    <row r="13990" hidden="1" x14ac:dyDescent="0.2"/>
    <row r="13991" hidden="1" x14ac:dyDescent="0.2"/>
    <row r="13992" hidden="1" x14ac:dyDescent="0.2"/>
    <row r="13993" hidden="1" x14ac:dyDescent="0.2"/>
    <row r="13994" hidden="1" x14ac:dyDescent="0.2"/>
    <row r="13995" hidden="1" x14ac:dyDescent="0.2"/>
    <row r="13996" hidden="1" x14ac:dyDescent="0.2"/>
    <row r="13997" hidden="1" x14ac:dyDescent="0.2"/>
    <row r="13998" hidden="1" x14ac:dyDescent="0.2"/>
    <row r="13999" hidden="1" x14ac:dyDescent="0.2"/>
    <row r="14000" hidden="1" x14ac:dyDescent="0.2"/>
    <row r="14001" hidden="1" x14ac:dyDescent="0.2"/>
    <row r="14002" hidden="1" x14ac:dyDescent="0.2"/>
    <row r="14003" hidden="1" x14ac:dyDescent="0.2"/>
    <row r="14004" hidden="1" x14ac:dyDescent="0.2"/>
    <row r="14005" hidden="1" x14ac:dyDescent="0.2"/>
    <row r="14006" hidden="1" x14ac:dyDescent="0.2"/>
    <row r="14007" hidden="1" x14ac:dyDescent="0.2"/>
    <row r="14008" hidden="1" x14ac:dyDescent="0.2"/>
    <row r="14009" hidden="1" x14ac:dyDescent="0.2"/>
    <row r="14010" hidden="1" x14ac:dyDescent="0.2"/>
    <row r="14011" hidden="1" x14ac:dyDescent="0.2"/>
    <row r="14012" hidden="1" x14ac:dyDescent="0.2"/>
    <row r="14013" hidden="1" x14ac:dyDescent="0.2"/>
    <row r="14014" hidden="1" x14ac:dyDescent="0.2"/>
    <row r="14015" hidden="1" x14ac:dyDescent="0.2"/>
    <row r="14016" hidden="1" x14ac:dyDescent="0.2"/>
    <row r="14017" hidden="1" x14ac:dyDescent="0.2"/>
    <row r="14018" hidden="1" x14ac:dyDescent="0.2"/>
    <row r="14019" hidden="1" x14ac:dyDescent="0.2"/>
    <row r="14020" hidden="1" x14ac:dyDescent="0.2"/>
    <row r="14021" hidden="1" x14ac:dyDescent="0.2"/>
    <row r="14022" hidden="1" x14ac:dyDescent="0.2"/>
    <row r="14023" hidden="1" x14ac:dyDescent="0.2"/>
    <row r="14024" hidden="1" x14ac:dyDescent="0.2"/>
    <row r="14025" hidden="1" x14ac:dyDescent="0.2"/>
    <row r="14026" hidden="1" x14ac:dyDescent="0.2"/>
    <row r="14027" hidden="1" x14ac:dyDescent="0.2"/>
    <row r="14028" hidden="1" x14ac:dyDescent="0.2"/>
    <row r="14029" hidden="1" x14ac:dyDescent="0.2"/>
    <row r="14030" hidden="1" x14ac:dyDescent="0.2"/>
    <row r="14031" hidden="1" x14ac:dyDescent="0.2"/>
    <row r="14032" hidden="1" x14ac:dyDescent="0.2"/>
    <row r="14033" hidden="1" x14ac:dyDescent="0.2"/>
    <row r="14034" hidden="1" x14ac:dyDescent="0.2"/>
    <row r="14035" hidden="1" x14ac:dyDescent="0.2"/>
    <row r="14036" hidden="1" x14ac:dyDescent="0.2"/>
    <row r="14037" hidden="1" x14ac:dyDescent="0.2"/>
    <row r="14038" hidden="1" x14ac:dyDescent="0.2"/>
    <row r="14039" hidden="1" x14ac:dyDescent="0.2"/>
    <row r="14040" hidden="1" x14ac:dyDescent="0.2"/>
    <row r="14041" hidden="1" x14ac:dyDescent="0.2"/>
    <row r="14042" hidden="1" x14ac:dyDescent="0.2"/>
    <row r="14043" hidden="1" x14ac:dyDescent="0.2"/>
    <row r="14044" hidden="1" x14ac:dyDescent="0.2"/>
    <row r="14045" hidden="1" x14ac:dyDescent="0.2"/>
    <row r="14046" hidden="1" x14ac:dyDescent="0.2"/>
    <row r="14047" hidden="1" x14ac:dyDescent="0.2"/>
    <row r="14048" hidden="1" x14ac:dyDescent="0.2"/>
    <row r="14049" hidden="1" x14ac:dyDescent="0.2"/>
    <row r="14050" hidden="1" x14ac:dyDescent="0.2"/>
    <row r="14051" hidden="1" x14ac:dyDescent="0.2"/>
    <row r="14052" hidden="1" x14ac:dyDescent="0.2"/>
    <row r="14053" hidden="1" x14ac:dyDescent="0.2"/>
    <row r="14054" hidden="1" x14ac:dyDescent="0.2"/>
    <row r="14055" hidden="1" x14ac:dyDescent="0.2"/>
    <row r="14056" hidden="1" x14ac:dyDescent="0.2"/>
    <row r="14057" hidden="1" x14ac:dyDescent="0.2"/>
    <row r="14058" hidden="1" x14ac:dyDescent="0.2"/>
    <row r="14059" hidden="1" x14ac:dyDescent="0.2"/>
    <row r="14060" hidden="1" x14ac:dyDescent="0.2"/>
    <row r="14061" hidden="1" x14ac:dyDescent="0.2"/>
    <row r="14062" hidden="1" x14ac:dyDescent="0.2"/>
    <row r="14063" hidden="1" x14ac:dyDescent="0.2"/>
    <row r="14064" hidden="1" x14ac:dyDescent="0.2"/>
    <row r="14065" hidden="1" x14ac:dyDescent="0.2"/>
    <row r="14066" hidden="1" x14ac:dyDescent="0.2"/>
    <row r="14067" hidden="1" x14ac:dyDescent="0.2"/>
    <row r="14068" hidden="1" x14ac:dyDescent="0.2"/>
    <row r="14069" hidden="1" x14ac:dyDescent="0.2"/>
    <row r="14070" hidden="1" x14ac:dyDescent="0.2"/>
    <row r="14071" hidden="1" x14ac:dyDescent="0.2"/>
    <row r="14072" hidden="1" x14ac:dyDescent="0.2"/>
    <row r="14073" hidden="1" x14ac:dyDescent="0.2"/>
    <row r="14074" hidden="1" x14ac:dyDescent="0.2"/>
    <row r="14075" hidden="1" x14ac:dyDescent="0.2"/>
    <row r="14076" hidden="1" x14ac:dyDescent="0.2"/>
    <row r="14077" hidden="1" x14ac:dyDescent="0.2"/>
    <row r="14078" hidden="1" x14ac:dyDescent="0.2"/>
    <row r="14079" hidden="1" x14ac:dyDescent="0.2"/>
    <row r="14080" hidden="1" x14ac:dyDescent="0.2"/>
    <row r="14081" hidden="1" x14ac:dyDescent="0.2"/>
    <row r="14082" hidden="1" x14ac:dyDescent="0.2"/>
    <row r="14083" hidden="1" x14ac:dyDescent="0.2"/>
    <row r="14084" hidden="1" x14ac:dyDescent="0.2"/>
    <row r="14085" hidden="1" x14ac:dyDescent="0.2"/>
    <row r="14086" hidden="1" x14ac:dyDescent="0.2"/>
    <row r="14087" hidden="1" x14ac:dyDescent="0.2"/>
    <row r="14088" hidden="1" x14ac:dyDescent="0.2"/>
    <row r="14089" hidden="1" x14ac:dyDescent="0.2"/>
    <row r="14090" hidden="1" x14ac:dyDescent="0.2"/>
    <row r="14091" hidden="1" x14ac:dyDescent="0.2"/>
    <row r="14092" hidden="1" x14ac:dyDescent="0.2"/>
    <row r="14093" hidden="1" x14ac:dyDescent="0.2"/>
    <row r="14094" hidden="1" x14ac:dyDescent="0.2"/>
    <row r="14095" hidden="1" x14ac:dyDescent="0.2"/>
    <row r="14096" hidden="1" x14ac:dyDescent="0.2"/>
    <row r="14097" hidden="1" x14ac:dyDescent="0.2"/>
    <row r="14098" hidden="1" x14ac:dyDescent="0.2"/>
    <row r="14099" hidden="1" x14ac:dyDescent="0.2"/>
    <row r="14100" hidden="1" x14ac:dyDescent="0.2"/>
    <row r="14101" hidden="1" x14ac:dyDescent="0.2"/>
    <row r="14102" hidden="1" x14ac:dyDescent="0.2"/>
    <row r="14103" hidden="1" x14ac:dyDescent="0.2"/>
    <row r="14104" hidden="1" x14ac:dyDescent="0.2"/>
    <row r="14105" hidden="1" x14ac:dyDescent="0.2"/>
    <row r="14106" hidden="1" x14ac:dyDescent="0.2"/>
    <row r="14107" hidden="1" x14ac:dyDescent="0.2"/>
    <row r="14108" hidden="1" x14ac:dyDescent="0.2"/>
    <row r="14109" hidden="1" x14ac:dyDescent="0.2"/>
    <row r="14110" hidden="1" x14ac:dyDescent="0.2"/>
    <row r="14111" hidden="1" x14ac:dyDescent="0.2"/>
    <row r="14112" hidden="1" x14ac:dyDescent="0.2"/>
    <row r="14113" hidden="1" x14ac:dyDescent="0.2"/>
    <row r="14114" hidden="1" x14ac:dyDescent="0.2"/>
    <row r="14115" hidden="1" x14ac:dyDescent="0.2"/>
    <row r="14116" hidden="1" x14ac:dyDescent="0.2"/>
    <row r="14117" hidden="1" x14ac:dyDescent="0.2"/>
    <row r="14118" hidden="1" x14ac:dyDescent="0.2"/>
    <row r="14119" hidden="1" x14ac:dyDescent="0.2"/>
    <row r="14120" hidden="1" x14ac:dyDescent="0.2"/>
    <row r="14121" hidden="1" x14ac:dyDescent="0.2"/>
    <row r="14122" hidden="1" x14ac:dyDescent="0.2"/>
    <row r="14123" hidden="1" x14ac:dyDescent="0.2"/>
    <row r="14124" hidden="1" x14ac:dyDescent="0.2"/>
    <row r="14125" hidden="1" x14ac:dyDescent="0.2"/>
    <row r="14126" hidden="1" x14ac:dyDescent="0.2"/>
    <row r="14127" hidden="1" x14ac:dyDescent="0.2"/>
    <row r="14128" hidden="1" x14ac:dyDescent="0.2"/>
    <row r="14129" hidden="1" x14ac:dyDescent="0.2"/>
    <row r="14130" hidden="1" x14ac:dyDescent="0.2"/>
    <row r="14131" hidden="1" x14ac:dyDescent="0.2"/>
    <row r="14132" hidden="1" x14ac:dyDescent="0.2"/>
    <row r="14133" hidden="1" x14ac:dyDescent="0.2"/>
    <row r="14134" hidden="1" x14ac:dyDescent="0.2"/>
    <row r="14135" hidden="1" x14ac:dyDescent="0.2"/>
    <row r="14136" hidden="1" x14ac:dyDescent="0.2"/>
    <row r="14137" hidden="1" x14ac:dyDescent="0.2"/>
    <row r="14138" hidden="1" x14ac:dyDescent="0.2"/>
    <row r="14139" hidden="1" x14ac:dyDescent="0.2"/>
    <row r="14140" hidden="1" x14ac:dyDescent="0.2"/>
    <row r="14141" hidden="1" x14ac:dyDescent="0.2"/>
    <row r="14142" hidden="1" x14ac:dyDescent="0.2"/>
    <row r="14143" hidden="1" x14ac:dyDescent="0.2"/>
    <row r="14144" hidden="1" x14ac:dyDescent="0.2"/>
    <row r="14145" hidden="1" x14ac:dyDescent="0.2"/>
    <row r="14146" hidden="1" x14ac:dyDescent="0.2"/>
    <row r="14147" hidden="1" x14ac:dyDescent="0.2"/>
    <row r="14148" hidden="1" x14ac:dyDescent="0.2"/>
    <row r="14149" hidden="1" x14ac:dyDescent="0.2"/>
    <row r="14150" hidden="1" x14ac:dyDescent="0.2"/>
    <row r="14151" hidden="1" x14ac:dyDescent="0.2"/>
    <row r="14152" hidden="1" x14ac:dyDescent="0.2"/>
    <row r="14153" hidden="1" x14ac:dyDescent="0.2"/>
    <row r="14154" hidden="1" x14ac:dyDescent="0.2"/>
    <row r="14155" hidden="1" x14ac:dyDescent="0.2"/>
    <row r="14156" hidden="1" x14ac:dyDescent="0.2"/>
    <row r="14157" hidden="1" x14ac:dyDescent="0.2"/>
    <row r="14158" hidden="1" x14ac:dyDescent="0.2"/>
    <row r="14159" hidden="1" x14ac:dyDescent="0.2"/>
    <row r="14160" hidden="1" x14ac:dyDescent="0.2"/>
    <row r="14161" hidden="1" x14ac:dyDescent="0.2"/>
    <row r="14162" hidden="1" x14ac:dyDescent="0.2"/>
    <row r="14163" hidden="1" x14ac:dyDescent="0.2"/>
    <row r="14164" hidden="1" x14ac:dyDescent="0.2"/>
    <row r="14165" hidden="1" x14ac:dyDescent="0.2"/>
    <row r="14166" hidden="1" x14ac:dyDescent="0.2"/>
    <row r="14167" hidden="1" x14ac:dyDescent="0.2"/>
    <row r="14168" hidden="1" x14ac:dyDescent="0.2"/>
    <row r="14169" hidden="1" x14ac:dyDescent="0.2"/>
    <row r="14170" hidden="1" x14ac:dyDescent="0.2"/>
    <row r="14171" hidden="1" x14ac:dyDescent="0.2"/>
    <row r="14172" hidden="1" x14ac:dyDescent="0.2"/>
    <row r="14173" hidden="1" x14ac:dyDescent="0.2"/>
    <row r="14174" hidden="1" x14ac:dyDescent="0.2"/>
    <row r="14175" hidden="1" x14ac:dyDescent="0.2"/>
    <row r="14176" hidden="1" x14ac:dyDescent="0.2"/>
    <row r="14177" hidden="1" x14ac:dyDescent="0.2"/>
    <row r="14178" hidden="1" x14ac:dyDescent="0.2"/>
    <row r="14179" hidden="1" x14ac:dyDescent="0.2"/>
    <row r="14180" hidden="1" x14ac:dyDescent="0.2"/>
    <row r="14181" hidden="1" x14ac:dyDescent="0.2"/>
    <row r="14182" hidden="1" x14ac:dyDescent="0.2"/>
    <row r="14183" hidden="1" x14ac:dyDescent="0.2"/>
    <row r="14184" hidden="1" x14ac:dyDescent="0.2"/>
    <row r="14185" hidden="1" x14ac:dyDescent="0.2"/>
    <row r="14186" hidden="1" x14ac:dyDescent="0.2"/>
    <row r="14187" hidden="1" x14ac:dyDescent="0.2"/>
    <row r="14188" hidden="1" x14ac:dyDescent="0.2"/>
    <row r="14189" hidden="1" x14ac:dyDescent="0.2"/>
    <row r="14190" hidden="1" x14ac:dyDescent="0.2"/>
    <row r="14191" hidden="1" x14ac:dyDescent="0.2"/>
    <row r="14192" hidden="1" x14ac:dyDescent="0.2"/>
    <row r="14193" hidden="1" x14ac:dyDescent="0.2"/>
    <row r="14194" hidden="1" x14ac:dyDescent="0.2"/>
    <row r="14195" hidden="1" x14ac:dyDescent="0.2"/>
    <row r="14196" hidden="1" x14ac:dyDescent="0.2"/>
    <row r="14197" hidden="1" x14ac:dyDescent="0.2"/>
    <row r="14198" hidden="1" x14ac:dyDescent="0.2"/>
    <row r="14199" hidden="1" x14ac:dyDescent="0.2"/>
    <row r="14200" hidden="1" x14ac:dyDescent="0.2"/>
    <row r="14201" hidden="1" x14ac:dyDescent="0.2"/>
    <row r="14202" hidden="1" x14ac:dyDescent="0.2"/>
    <row r="14203" hidden="1" x14ac:dyDescent="0.2"/>
    <row r="14204" hidden="1" x14ac:dyDescent="0.2"/>
    <row r="14205" hidden="1" x14ac:dyDescent="0.2"/>
    <row r="14206" hidden="1" x14ac:dyDescent="0.2"/>
    <row r="14207" hidden="1" x14ac:dyDescent="0.2"/>
    <row r="14208" hidden="1" x14ac:dyDescent="0.2"/>
    <row r="14209" hidden="1" x14ac:dyDescent="0.2"/>
    <row r="14210" hidden="1" x14ac:dyDescent="0.2"/>
    <row r="14211" hidden="1" x14ac:dyDescent="0.2"/>
    <row r="14212" hidden="1" x14ac:dyDescent="0.2"/>
    <row r="14213" hidden="1" x14ac:dyDescent="0.2"/>
    <row r="14214" hidden="1" x14ac:dyDescent="0.2"/>
    <row r="14215" hidden="1" x14ac:dyDescent="0.2"/>
    <row r="14216" hidden="1" x14ac:dyDescent="0.2"/>
    <row r="14217" hidden="1" x14ac:dyDescent="0.2"/>
    <row r="14218" hidden="1" x14ac:dyDescent="0.2"/>
    <row r="14219" hidden="1" x14ac:dyDescent="0.2"/>
    <row r="14220" hidden="1" x14ac:dyDescent="0.2"/>
    <row r="14221" hidden="1" x14ac:dyDescent="0.2"/>
    <row r="14222" hidden="1" x14ac:dyDescent="0.2"/>
    <row r="14223" hidden="1" x14ac:dyDescent="0.2"/>
    <row r="14224" hidden="1" x14ac:dyDescent="0.2"/>
    <row r="14225" hidden="1" x14ac:dyDescent="0.2"/>
    <row r="14226" hidden="1" x14ac:dyDescent="0.2"/>
    <row r="14227" hidden="1" x14ac:dyDescent="0.2"/>
    <row r="14228" hidden="1" x14ac:dyDescent="0.2"/>
    <row r="14229" hidden="1" x14ac:dyDescent="0.2"/>
    <row r="14230" hidden="1" x14ac:dyDescent="0.2"/>
    <row r="14231" hidden="1" x14ac:dyDescent="0.2"/>
    <row r="14232" hidden="1" x14ac:dyDescent="0.2"/>
    <row r="14233" hidden="1" x14ac:dyDescent="0.2"/>
    <row r="14234" hidden="1" x14ac:dyDescent="0.2"/>
    <row r="14235" hidden="1" x14ac:dyDescent="0.2"/>
    <row r="14236" hidden="1" x14ac:dyDescent="0.2"/>
    <row r="14237" hidden="1" x14ac:dyDescent="0.2"/>
    <row r="14238" hidden="1" x14ac:dyDescent="0.2"/>
    <row r="14239" hidden="1" x14ac:dyDescent="0.2"/>
    <row r="14240" hidden="1" x14ac:dyDescent="0.2"/>
    <row r="14241" hidden="1" x14ac:dyDescent="0.2"/>
    <row r="14242" hidden="1" x14ac:dyDescent="0.2"/>
    <row r="14243" hidden="1" x14ac:dyDescent="0.2"/>
    <row r="14244" hidden="1" x14ac:dyDescent="0.2"/>
    <row r="14245" hidden="1" x14ac:dyDescent="0.2"/>
    <row r="14246" hidden="1" x14ac:dyDescent="0.2"/>
    <row r="14247" hidden="1" x14ac:dyDescent="0.2"/>
    <row r="14248" hidden="1" x14ac:dyDescent="0.2"/>
    <row r="14249" hidden="1" x14ac:dyDescent="0.2"/>
    <row r="14250" hidden="1" x14ac:dyDescent="0.2"/>
    <row r="14251" hidden="1" x14ac:dyDescent="0.2"/>
    <row r="14252" hidden="1" x14ac:dyDescent="0.2"/>
    <row r="14253" hidden="1" x14ac:dyDescent="0.2"/>
    <row r="14254" hidden="1" x14ac:dyDescent="0.2"/>
    <row r="14255" hidden="1" x14ac:dyDescent="0.2"/>
    <row r="14256" hidden="1" x14ac:dyDescent="0.2"/>
    <row r="14257" hidden="1" x14ac:dyDescent="0.2"/>
    <row r="14258" hidden="1" x14ac:dyDescent="0.2"/>
    <row r="14259" hidden="1" x14ac:dyDescent="0.2"/>
    <row r="14260" hidden="1" x14ac:dyDescent="0.2"/>
    <row r="14261" hidden="1" x14ac:dyDescent="0.2"/>
    <row r="14262" hidden="1" x14ac:dyDescent="0.2"/>
    <row r="14263" hidden="1" x14ac:dyDescent="0.2"/>
    <row r="14264" hidden="1" x14ac:dyDescent="0.2"/>
    <row r="14265" hidden="1" x14ac:dyDescent="0.2"/>
    <row r="14266" hidden="1" x14ac:dyDescent="0.2"/>
    <row r="14267" hidden="1" x14ac:dyDescent="0.2"/>
    <row r="14268" hidden="1" x14ac:dyDescent="0.2"/>
    <row r="14269" hidden="1" x14ac:dyDescent="0.2"/>
    <row r="14270" hidden="1" x14ac:dyDescent="0.2"/>
    <row r="14271" hidden="1" x14ac:dyDescent="0.2"/>
    <row r="14272" hidden="1" x14ac:dyDescent="0.2"/>
    <row r="14273" hidden="1" x14ac:dyDescent="0.2"/>
    <row r="14274" hidden="1" x14ac:dyDescent="0.2"/>
    <row r="14275" hidden="1" x14ac:dyDescent="0.2"/>
    <row r="14276" hidden="1" x14ac:dyDescent="0.2"/>
    <row r="14277" hidden="1" x14ac:dyDescent="0.2"/>
    <row r="14278" hidden="1" x14ac:dyDescent="0.2"/>
    <row r="14279" hidden="1" x14ac:dyDescent="0.2"/>
    <row r="14280" hidden="1" x14ac:dyDescent="0.2"/>
    <row r="14281" hidden="1" x14ac:dyDescent="0.2"/>
    <row r="14282" hidden="1" x14ac:dyDescent="0.2"/>
    <row r="14283" hidden="1" x14ac:dyDescent="0.2"/>
    <row r="14284" hidden="1" x14ac:dyDescent="0.2"/>
    <row r="14285" hidden="1" x14ac:dyDescent="0.2"/>
    <row r="14286" hidden="1" x14ac:dyDescent="0.2"/>
    <row r="14287" hidden="1" x14ac:dyDescent="0.2"/>
    <row r="14288" hidden="1" x14ac:dyDescent="0.2"/>
    <row r="14289" hidden="1" x14ac:dyDescent="0.2"/>
    <row r="14290" hidden="1" x14ac:dyDescent="0.2"/>
    <row r="14291" hidden="1" x14ac:dyDescent="0.2"/>
    <row r="14292" hidden="1" x14ac:dyDescent="0.2"/>
    <row r="14293" hidden="1" x14ac:dyDescent="0.2"/>
    <row r="14294" hidden="1" x14ac:dyDescent="0.2"/>
    <row r="14295" hidden="1" x14ac:dyDescent="0.2"/>
    <row r="14296" hidden="1" x14ac:dyDescent="0.2"/>
    <row r="14297" hidden="1" x14ac:dyDescent="0.2"/>
    <row r="14298" hidden="1" x14ac:dyDescent="0.2"/>
    <row r="14299" hidden="1" x14ac:dyDescent="0.2"/>
    <row r="14300" hidden="1" x14ac:dyDescent="0.2"/>
    <row r="14301" hidden="1" x14ac:dyDescent="0.2"/>
    <row r="14302" hidden="1" x14ac:dyDescent="0.2"/>
    <row r="14303" hidden="1" x14ac:dyDescent="0.2"/>
    <row r="14304" hidden="1" x14ac:dyDescent="0.2"/>
    <row r="14305" hidden="1" x14ac:dyDescent="0.2"/>
    <row r="14306" hidden="1" x14ac:dyDescent="0.2"/>
    <row r="14307" hidden="1" x14ac:dyDescent="0.2"/>
    <row r="14308" hidden="1" x14ac:dyDescent="0.2"/>
    <row r="14309" hidden="1" x14ac:dyDescent="0.2"/>
    <row r="14310" hidden="1" x14ac:dyDescent="0.2"/>
    <row r="14311" hidden="1" x14ac:dyDescent="0.2"/>
    <row r="14312" hidden="1" x14ac:dyDescent="0.2"/>
    <row r="14313" hidden="1" x14ac:dyDescent="0.2"/>
    <row r="14314" hidden="1" x14ac:dyDescent="0.2"/>
    <row r="14315" hidden="1" x14ac:dyDescent="0.2"/>
    <row r="14316" hidden="1" x14ac:dyDescent="0.2"/>
    <row r="14317" hidden="1" x14ac:dyDescent="0.2"/>
    <row r="14318" hidden="1" x14ac:dyDescent="0.2"/>
    <row r="14319" hidden="1" x14ac:dyDescent="0.2"/>
    <row r="14320" hidden="1" x14ac:dyDescent="0.2"/>
    <row r="14321" hidden="1" x14ac:dyDescent="0.2"/>
    <row r="14322" hidden="1" x14ac:dyDescent="0.2"/>
    <row r="14323" hidden="1" x14ac:dyDescent="0.2"/>
    <row r="14324" hidden="1" x14ac:dyDescent="0.2"/>
    <row r="14325" hidden="1" x14ac:dyDescent="0.2"/>
    <row r="14326" hidden="1" x14ac:dyDescent="0.2"/>
    <row r="14327" hidden="1" x14ac:dyDescent="0.2"/>
    <row r="14328" hidden="1" x14ac:dyDescent="0.2"/>
    <row r="14329" hidden="1" x14ac:dyDescent="0.2"/>
    <row r="14330" hidden="1" x14ac:dyDescent="0.2"/>
    <row r="14331" hidden="1" x14ac:dyDescent="0.2"/>
    <row r="14332" hidden="1" x14ac:dyDescent="0.2"/>
    <row r="14333" hidden="1" x14ac:dyDescent="0.2"/>
    <row r="14334" hidden="1" x14ac:dyDescent="0.2"/>
    <row r="14335" hidden="1" x14ac:dyDescent="0.2"/>
    <row r="14336" hidden="1" x14ac:dyDescent="0.2"/>
    <row r="14337" hidden="1" x14ac:dyDescent="0.2"/>
    <row r="14338" hidden="1" x14ac:dyDescent="0.2"/>
    <row r="14339" hidden="1" x14ac:dyDescent="0.2"/>
    <row r="14340" hidden="1" x14ac:dyDescent="0.2"/>
    <row r="14341" hidden="1" x14ac:dyDescent="0.2"/>
    <row r="14342" hidden="1" x14ac:dyDescent="0.2"/>
    <row r="14343" hidden="1" x14ac:dyDescent="0.2"/>
    <row r="14344" hidden="1" x14ac:dyDescent="0.2"/>
    <row r="14345" hidden="1" x14ac:dyDescent="0.2"/>
    <row r="14346" hidden="1" x14ac:dyDescent="0.2"/>
    <row r="14347" hidden="1" x14ac:dyDescent="0.2"/>
    <row r="14348" hidden="1" x14ac:dyDescent="0.2"/>
    <row r="14349" hidden="1" x14ac:dyDescent="0.2"/>
    <row r="14350" hidden="1" x14ac:dyDescent="0.2"/>
    <row r="14351" hidden="1" x14ac:dyDescent="0.2"/>
    <row r="14352" hidden="1" x14ac:dyDescent="0.2"/>
    <row r="14353" hidden="1" x14ac:dyDescent="0.2"/>
    <row r="14354" hidden="1" x14ac:dyDescent="0.2"/>
    <row r="14355" hidden="1" x14ac:dyDescent="0.2"/>
    <row r="14356" hidden="1" x14ac:dyDescent="0.2"/>
    <row r="14357" hidden="1" x14ac:dyDescent="0.2"/>
    <row r="14358" hidden="1" x14ac:dyDescent="0.2"/>
    <row r="14359" hidden="1" x14ac:dyDescent="0.2"/>
    <row r="14360" hidden="1" x14ac:dyDescent="0.2"/>
    <row r="14361" hidden="1" x14ac:dyDescent="0.2"/>
    <row r="14362" hidden="1" x14ac:dyDescent="0.2"/>
    <row r="14363" hidden="1" x14ac:dyDescent="0.2"/>
    <row r="14364" hidden="1" x14ac:dyDescent="0.2"/>
    <row r="14365" hidden="1" x14ac:dyDescent="0.2"/>
    <row r="14366" hidden="1" x14ac:dyDescent="0.2"/>
    <row r="14367" hidden="1" x14ac:dyDescent="0.2"/>
    <row r="14368" hidden="1" x14ac:dyDescent="0.2"/>
    <row r="14369" hidden="1" x14ac:dyDescent="0.2"/>
    <row r="14370" hidden="1" x14ac:dyDescent="0.2"/>
    <row r="14371" hidden="1" x14ac:dyDescent="0.2"/>
    <row r="14372" hidden="1" x14ac:dyDescent="0.2"/>
    <row r="14373" hidden="1" x14ac:dyDescent="0.2"/>
    <row r="14374" hidden="1" x14ac:dyDescent="0.2"/>
    <row r="14375" hidden="1" x14ac:dyDescent="0.2"/>
    <row r="14376" hidden="1" x14ac:dyDescent="0.2"/>
    <row r="14377" hidden="1" x14ac:dyDescent="0.2"/>
    <row r="14378" hidden="1" x14ac:dyDescent="0.2"/>
    <row r="14379" hidden="1" x14ac:dyDescent="0.2"/>
    <row r="14380" hidden="1" x14ac:dyDescent="0.2"/>
    <row r="14381" hidden="1" x14ac:dyDescent="0.2"/>
    <row r="14382" hidden="1" x14ac:dyDescent="0.2"/>
    <row r="14383" hidden="1" x14ac:dyDescent="0.2"/>
    <row r="14384" hidden="1" x14ac:dyDescent="0.2"/>
    <row r="14385" hidden="1" x14ac:dyDescent="0.2"/>
    <row r="14386" hidden="1" x14ac:dyDescent="0.2"/>
    <row r="14387" hidden="1" x14ac:dyDescent="0.2"/>
    <row r="14388" hidden="1" x14ac:dyDescent="0.2"/>
    <row r="14389" hidden="1" x14ac:dyDescent="0.2"/>
    <row r="14390" hidden="1" x14ac:dyDescent="0.2"/>
    <row r="14391" hidden="1" x14ac:dyDescent="0.2"/>
    <row r="14392" hidden="1" x14ac:dyDescent="0.2"/>
    <row r="14393" hidden="1" x14ac:dyDescent="0.2"/>
    <row r="14394" hidden="1" x14ac:dyDescent="0.2"/>
    <row r="14395" hidden="1" x14ac:dyDescent="0.2"/>
    <row r="14396" hidden="1" x14ac:dyDescent="0.2"/>
    <row r="14397" hidden="1" x14ac:dyDescent="0.2"/>
    <row r="14398" hidden="1" x14ac:dyDescent="0.2"/>
    <row r="14399" hidden="1" x14ac:dyDescent="0.2"/>
    <row r="14400" hidden="1" x14ac:dyDescent="0.2"/>
    <row r="14401" hidden="1" x14ac:dyDescent="0.2"/>
    <row r="14402" hidden="1" x14ac:dyDescent="0.2"/>
    <row r="14403" hidden="1" x14ac:dyDescent="0.2"/>
    <row r="14404" hidden="1" x14ac:dyDescent="0.2"/>
    <row r="14405" hidden="1" x14ac:dyDescent="0.2"/>
    <row r="14406" hidden="1" x14ac:dyDescent="0.2"/>
    <row r="14407" hidden="1" x14ac:dyDescent="0.2"/>
    <row r="14408" hidden="1" x14ac:dyDescent="0.2"/>
    <row r="14409" hidden="1" x14ac:dyDescent="0.2"/>
    <row r="14410" hidden="1" x14ac:dyDescent="0.2"/>
    <row r="14411" hidden="1" x14ac:dyDescent="0.2"/>
    <row r="14412" hidden="1" x14ac:dyDescent="0.2"/>
    <row r="14413" hidden="1" x14ac:dyDescent="0.2"/>
    <row r="14414" hidden="1" x14ac:dyDescent="0.2"/>
    <row r="14415" hidden="1" x14ac:dyDescent="0.2"/>
    <row r="14416" hidden="1" x14ac:dyDescent="0.2"/>
    <row r="14417" hidden="1" x14ac:dyDescent="0.2"/>
    <row r="14418" hidden="1" x14ac:dyDescent="0.2"/>
    <row r="14419" hidden="1" x14ac:dyDescent="0.2"/>
    <row r="14420" hidden="1" x14ac:dyDescent="0.2"/>
    <row r="14421" hidden="1" x14ac:dyDescent="0.2"/>
    <row r="14422" hidden="1" x14ac:dyDescent="0.2"/>
    <row r="14423" hidden="1" x14ac:dyDescent="0.2"/>
    <row r="14424" hidden="1" x14ac:dyDescent="0.2"/>
    <row r="14425" hidden="1" x14ac:dyDescent="0.2"/>
    <row r="14426" hidden="1" x14ac:dyDescent="0.2"/>
    <row r="14427" hidden="1" x14ac:dyDescent="0.2"/>
    <row r="14428" hidden="1" x14ac:dyDescent="0.2"/>
    <row r="14429" hidden="1" x14ac:dyDescent="0.2"/>
    <row r="14430" hidden="1" x14ac:dyDescent="0.2"/>
    <row r="14431" hidden="1" x14ac:dyDescent="0.2"/>
    <row r="14432" hidden="1" x14ac:dyDescent="0.2"/>
    <row r="14433" hidden="1" x14ac:dyDescent="0.2"/>
    <row r="14434" hidden="1" x14ac:dyDescent="0.2"/>
    <row r="14435" hidden="1" x14ac:dyDescent="0.2"/>
    <row r="14436" hidden="1" x14ac:dyDescent="0.2"/>
    <row r="14437" hidden="1" x14ac:dyDescent="0.2"/>
    <row r="14438" hidden="1" x14ac:dyDescent="0.2"/>
    <row r="14439" hidden="1" x14ac:dyDescent="0.2"/>
    <row r="14440" hidden="1" x14ac:dyDescent="0.2"/>
    <row r="14441" hidden="1" x14ac:dyDescent="0.2"/>
    <row r="14442" hidden="1" x14ac:dyDescent="0.2"/>
    <row r="14443" hidden="1" x14ac:dyDescent="0.2"/>
    <row r="14444" hidden="1" x14ac:dyDescent="0.2"/>
    <row r="14445" hidden="1" x14ac:dyDescent="0.2"/>
    <row r="14446" hidden="1" x14ac:dyDescent="0.2"/>
    <row r="14447" hidden="1" x14ac:dyDescent="0.2"/>
    <row r="14448" hidden="1" x14ac:dyDescent="0.2"/>
    <row r="14449" hidden="1" x14ac:dyDescent="0.2"/>
    <row r="14450" hidden="1" x14ac:dyDescent="0.2"/>
    <row r="14451" hidden="1" x14ac:dyDescent="0.2"/>
    <row r="14452" hidden="1" x14ac:dyDescent="0.2"/>
    <row r="14453" hidden="1" x14ac:dyDescent="0.2"/>
    <row r="14454" hidden="1" x14ac:dyDescent="0.2"/>
    <row r="14455" hidden="1" x14ac:dyDescent="0.2"/>
    <row r="14456" hidden="1" x14ac:dyDescent="0.2"/>
    <row r="14457" hidden="1" x14ac:dyDescent="0.2"/>
    <row r="14458" hidden="1" x14ac:dyDescent="0.2"/>
    <row r="14459" hidden="1" x14ac:dyDescent="0.2"/>
    <row r="14460" hidden="1" x14ac:dyDescent="0.2"/>
    <row r="14461" hidden="1" x14ac:dyDescent="0.2"/>
    <row r="14462" hidden="1" x14ac:dyDescent="0.2"/>
    <row r="14463" hidden="1" x14ac:dyDescent="0.2"/>
    <row r="14464" hidden="1" x14ac:dyDescent="0.2"/>
    <row r="14465" hidden="1" x14ac:dyDescent="0.2"/>
    <row r="14466" hidden="1" x14ac:dyDescent="0.2"/>
    <row r="14467" hidden="1" x14ac:dyDescent="0.2"/>
    <row r="14468" hidden="1" x14ac:dyDescent="0.2"/>
    <row r="14469" hidden="1" x14ac:dyDescent="0.2"/>
    <row r="14470" hidden="1" x14ac:dyDescent="0.2"/>
    <row r="14471" hidden="1" x14ac:dyDescent="0.2"/>
    <row r="14472" hidden="1" x14ac:dyDescent="0.2"/>
    <row r="14473" hidden="1" x14ac:dyDescent="0.2"/>
    <row r="14474" hidden="1" x14ac:dyDescent="0.2"/>
    <row r="14475" hidden="1" x14ac:dyDescent="0.2"/>
    <row r="14476" hidden="1" x14ac:dyDescent="0.2"/>
    <row r="14477" hidden="1" x14ac:dyDescent="0.2"/>
    <row r="14478" hidden="1" x14ac:dyDescent="0.2"/>
    <row r="14479" hidden="1" x14ac:dyDescent="0.2"/>
    <row r="14480" hidden="1" x14ac:dyDescent="0.2"/>
    <row r="14481" hidden="1" x14ac:dyDescent="0.2"/>
    <row r="14482" hidden="1" x14ac:dyDescent="0.2"/>
    <row r="14483" hidden="1" x14ac:dyDescent="0.2"/>
    <row r="14484" hidden="1" x14ac:dyDescent="0.2"/>
    <row r="14485" hidden="1" x14ac:dyDescent="0.2"/>
    <row r="14486" hidden="1" x14ac:dyDescent="0.2"/>
    <row r="14487" hidden="1" x14ac:dyDescent="0.2"/>
    <row r="14488" hidden="1" x14ac:dyDescent="0.2"/>
    <row r="14489" hidden="1" x14ac:dyDescent="0.2"/>
    <row r="14490" hidden="1" x14ac:dyDescent="0.2"/>
    <row r="14491" hidden="1" x14ac:dyDescent="0.2"/>
    <row r="14492" hidden="1" x14ac:dyDescent="0.2"/>
    <row r="14493" hidden="1" x14ac:dyDescent="0.2"/>
    <row r="14494" hidden="1" x14ac:dyDescent="0.2"/>
    <row r="14495" hidden="1" x14ac:dyDescent="0.2"/>
    <row r="14496" hidden="1" x14ac:dyDescent="0.2"/>
    <row r="14497" hidden="1" x14ac:dyDescent="0.2"/>
    <row r="14498" hidden="1" x14ac:dyDescent="0.2"/>
    <row r="14499" hidden="1" x14ac:dyDescent="0.2"/>
    <row r="14500" hidden="1" x14ac:dyDescent="0.2"/>
    <row r="14501" hidden="1" x14ac:dyDescent="0.2"/>
    <row r="14502" hidden="1" x14ac:dyDescent="0.2"/>
    <row r="14503" hidden="1" x14ac:dyDescent="0.2"/>
    <row r="14504" hidden="1" x14ac:dyDescent="0.2"/>
    <row r="14505" hidden="1" x14ac:dyDescent="0.2"/>
    <row r="14506" hidden="1" x14ac:dyDescent="0.2"/>
    <row r="14507" hidden="1" x14ac:dyDescent="0.2"/>
    <row r="14508" hidden="1" x14ac:dyDescent="0.2"/>
    <row r="14509" hidden="1" x14ac:dyDescent="0.2"/>
    <row r="14510" hidden="1" x14ac:dyDescent="0.2"/>
    <row r="14511" hidden="1" x14ac:dyDescent="0.2"/>
    <row r="14512" hidden="1" x14ac:dyDescent="0.2"/>
    <row r="14513" hidden="1" x14ac:dyDescent="0.2"/>
    <row r="14514" hidden="1" x14ac:dyDescent="0.2"/>
    <row r="14515" hidden="1" x14ac:dyDescent="0.2"/>
    <row r="14516" hidden="1" x14ac:dyDescent="0.2"/>
    <row r="14517" hidden="1" x14ac:dyDescent="0.2"/>
    <row r="14518" hidden="1" x14ac:dyDescent="0.2"/>
    <row r="14519" hidden="1" x14ac:dyDescent="0.2"/>
    <row r="14520" hidden="1" x14ac:dyDescent="0.2"/>
    <row r="14521" hidden="1" x14ac:dyDescent="0.2"/>
    <row r="14522" hidden="1" x14ac:dyDescent="0.2"/>
    <row r="14523" hidden="1" x14ac:dyDescent="0.2"/>
    <row r="14524" hidden="1" x14ac:dyDescent="0.2"/>
    <row r="14525" hidden="1" x14ac:dyDescent="0.2"/>
    <row r="14526" hidden="1" x14ac:dyDescent="0.2"/>
    <row r="14527" hidden="1" x14ac:dyDescent="0.2"/>
    <row r="14528" hidden="1" x14ac:dyDescent="0.2"/>
    <row r="14529" hidden="1" x14ac:dyDescent="0.2"/>
    <row r="14530" hidden="1" x14ac:dyDescent="0.2"/>
    <row r="14531" hidden="1" x14ac:dyDescent="0.2"/>
    <row r="14532" hidden="1" x14ac:dyDescent="0.2"/>
    <row r="14533" hidden="1" x14ac:dyDescent="0.2"/>
    <row r="14534" hidden="1" x14ac:dyDescent="0.2"/>
    <row r="14535" hidden="1" x14ac:dyDescent="0.2"/>
    <row r="14536" hidden="1" x14ac:dyDescent="0.2"/>
    <row r="14537" hidden="1" x14ac:dyDescent="0.2"/>
    <row r="14538" hidden="1" x14ac:dyDescent="0.2"/>
    <row r="14539" hidden="1" x14ac:dyDescent="0.2"/>
    <row r="14540" hidden="1" x14ac:dyDescent="0.2"/>
    <row r="14541" hidden="1" x14ac:dyDescent="0.2"/>
    <row r="14542" hidden="1" x14ac:dyDescent="0.2"/>
    <row r="14543" hidden="1" x14ac:dyDescent="0.2"/>
    <row r="14544" hidden="1" x14ac:dyDescent="0.2"/>
    <row r="14545" hidden="1" x14ac:dyDescent="0.2"/>
    <row r="14546" hidden="1" x14ac:dyDescent="0.2"/>
    <row r="14547" hidden="1" x14ac:dyDescent="0.2"/>
    <row r="14548" hidden="1" x14ac:dyDescent="0.2"/>
    <row r="14549" hidden="1" x14ac:dyDescent="0.2"/>
    <row r="14550" hidden="1" x14ac:dyDescent="0.2"/>
    <row r="14551" hidden="1" x14ac:dyDescent="0.2"/>
    <row r="14552" hidden="1" x14ac:dyDescent="0.2"/>
    <row r="14553" hidden="1" x14ac:dyDescent="0.2"/>
    <row r="14554" hidden="1" x14ac:dyDescent="0.2"/>
    <row r="14555" hidden="1" x14ac:dyDescent="0.2"/>
    <row r="14556" hidden="1" x14ac:dyDescent="0.2"/>
    <row r="14557" hidden="1" x14ac:dyDescent="0.2"/>
    <row r="14558" hidden="1" x14ac:dyDescent="0.2"/>
    <row r="14559" hidden="1" x14ac:dyDescent="0.2"/>
    <row r="14560" hidden="1" x14ac:dyDescent="0.2"/>
    <row r="14561" hidden="1" x14ac:dyDescent="0.2"/>
    <row r="14562" hidden="1" x14ac:dyDescent="0.2"/>
    <row r="14563" hidden="1" x14ac:dyDescent="0.2"/>
    <row r="14564" hidden="1" x14ac:dyDescent="0.2"/>
    <row r="14565" hidden="1" x14ac:dyDescent="0.2"/>
    <row r="14566" hidden="1" x14ac:dyDescent="0.2"/>
    <row r="14567" hidden="1" x14ac:dyDescent="0.2"/>
    <row r="14568" hidden="1" x14ac:dyDescent="0.2"/>
    <row r="14569" hidden="1" x14ac:dyDescent="0.2"/>
    <row r="14570" hidden="1" x14ac:dyDescent="0.2"/>
    <row r="14571" hidden="1" x14ac:dyDescent="0.2"/>
    <row r="14572" hidden="1" x14ac:dyDescent="0.2"/>
    <row r="14573" hidden="1" x14ac:dyDescent="0.2"/>
    <row r="14574" hidden="1" x14ac:dyDescent="0.2"/>
    <row r="14575" hidden="1" x14ac:dyDescent="0.2"/>
    <row r="14576" hidden="1" x14ac:dyDescent="0.2"/>
    <row r="14577" hidden="1" x14ac:dyDescent="0.2"/>
    <row r="14578" hidden="1" x14ac:dyDescent="0.2"/>
    <row r="14579" hidden="1" x14ac:dyDescent="0.2"/>
    <row r="14580" hidden="1" x14ac:dyDescent="0.2"/>
    <row r="14581" hidden="1" x14ac:dyDescent="0.2"/>
    <row r="14582" hidden="1" x14ac:dyDescent="0.2"/>
    <row r="14583" hidden="1" x14ac:dyDescent="0.2"/>
    <row r="14584" hidden="1" x14ac:dyDescent="0.2"/>
    <row r="14585" hidden="1" x14ac:dyDescent="0.2"/>
    <row r="14586" hidden="1" x14ac:dyDescent="0.2"/>
    <row r="14587" hidden="1" x14ac:dyDescent="0.2"/>
    <row r="14588" hidden="1" x14ac:dyDescent="0.2"/>
    <row r="14589" hidden="1" x14ac:dyDescent="0.2"/>
    <row r="14590" hidden="1" x14ac:dyDescent="0.2"/>
    <row r="14591" hidden="1" x14ac:dyDescent="0.2"/>
    <row r="14592" hidden="1" x14ac:dyDescent="0.2"/>
    <row r="14593" hidden="1" x14ac:dyDescent="0.2"/>
    <row r="14594" hidden="1" x14ac:dyDescent="0.2"/>
    <row r="14595" hidden="1" x14ac:dyDescent="0.2"/>
    <row r="14596" hidden="1" x14ac:dyDescent="0.2"/>
    <row r="14597" hidden="1" x14ac:dyDescent="0.2"/>
    <row r="14598" hidden="1" x14ac:dyDescent="0.2"/>
    <row r="14599" hidden="1" x14ac:dyDescent="0.2"/>
    <row r="14600" hidden="1" x14ac:dyDescent="0.2"/>
    <row r="14601" hidden="1" x14ac:dyDescent="0.2"/>
    <row r="14602" hidden="1" x14ac:dyDescent="0.2"/>
    <row r="14603" hidden="1" x14ac:dyDescent="0.2"/>
    <row r="14604" hidden="1" x14ac:dyDescent="0.2"/>
    <row r="14605" hidden="1" x14ac:dyDescent="0.2"/>
    <row r="14606" hidden="1" x14ac:dyDescent="0.2"/>
    <row r="14607" hidden="1" x14ac:dyDescent="0.2"/>
    <row r="14608" hidden="1" x14ac:dyDescent="0.2"/>
    <row r="14609" hidden="1" x14ac:dyDescent="0.2"/>
    <row r="14610" hidden="1" x14ac:dyDescent="0.2"/>
    <row r="14611" hidden="1" x14ac:dyDescent="0.2"/>
    <row r="14612" hidden="1" x14ac:dyDescent="0.2"/>
    <row r="14613" hidden="1" x14ac:dyDescent="0.2"/>
    <row r="14614" hidden="1" x14ac:dyDescent="0.2"/>
    <row r="14615" hidden="1" x14ac:dyDescent="0.2"/>
    <row r="14616" hidden="1" x14ac:dyDescent="0.2"/>
    <row r="14617" hidden="1" x14ac:dyDescent="0.2"/>
    <row r="14618" hidden="1" x14ac:dyDescent="0.2"/>
    <row r="14619" hidden="1" x14ac:dyDescent="0.2"/>
    <row r="14620" hidden="1" x14ac:dyDescent="0.2"/>
    <row r="14621" hidden="1" x14ac:dyDescent="0.2"/>
    <row r="14622" hidden="1" x14ac:dyDescent="0.2"/>
    <row r="14623" hidden="1" x14ac:dyDescent="0.2"/>
    <row r="14624" hidden="1" x14ac:dyDescent="0.2"/>
    <row r="14625" hidden="1" x14ac:dyDescent="0.2"/>
    <row r="14626" hidden="1" x14ac:dyDescent="0.2"/>
    <row r="14627" hidden="1" x14ac:dyDescent="0.2"/>
    <row r="14628" hidden="1" x14ac:dyDescent="0.2"/>
    <row r="14629" hidden="1" x14ac:dyDescent="0.2"/>
    <row r="14630" hidden="1" x14ac:dyDescent="0.2"/>
    <row r="14631" hidden="1" x14ac:dyDescent="0.2"/>
    <row r="14632" hidden="1" x14ac:dyDescent="0.2"/>
    <row r="14633" hidden="1" x14ac:dyDescent="0.2"/>
    <row r="14634" hidden="1" x14ac:dyDescent="0.2"/>
    <row r="14635" hidden="1" x14ac:dyDescent="0.2"/>
    <row r="14636" hidden="1" x14ac:dyDescent="0.2"/>
    <row r="14637" hidden="1" x14ac:dyDescent="0.2"/>
    <row r="14638" hidden="1" x14ac:dyDescent="0.2"/>
    <row r="14639" hidden="1" x14ac:dyDescent="0.2"/>
    <row r="14640" hidden="1" x14ac:dyDescent="0.2"/>
    <row r="14641" hidden="1" x14ac:dyDescent="0.2"/>
    <row r="14642" hidden="1" x14ac:dyDescent="0.2"/>
    <row r="14643" hidden="1" x14ac:dyDescent="0.2"/>
    <row r="14644" hidden="1" x14ac:dyDescent="0.2"/>
    <row r="14645" hidden="1" x14ac:dyDescent="0.2"/>
    <row r="14646" hidden="1" x14ac:dyDescent="0.2"/>
    <row r="14647" hidden="1" x14ac:dyDescent="0.2"/>
    <row r="14648" hidden="1" x14ac:dyDescent="0.2"/>
    <row r="14649" hidden="1" x14ac:dyDescent="0.2"/>
    <row r="14650" hidden="1" x14ac:dyDescent="0.2"/>
    <row r="14651" hidden="1" x14ac:dyDescent="0.2"/>
    <row r="14652" hidden="1" x14ac:dyDescent="0.2"/>
    <row r="14653" hidden="1" x14ac:dyDescent="0.2"/>
    <row r="14654" hidden="1" x14ac:dyDescent="0.2"/>
    <row r="14655" hidden="1" x14ac:dyDescent="0.2"/>
    <row r="14656" hidden="1" x14ac:dyDescent="0.2"/>
    <row r="14657" hidden="1" x14ac:dyDescent="0.2"/>
    <row r="14658" hidden="1" x14ac:dyDescent="0.2"/>
    <row r="14659" hidden="1" x14ac:dyDescent="0.2"/>
    <row r="14660" hidden="1" x14ac:dyDescent="0.2"/>
    <row r="14661" hidden="1" x14ac:dyDescent="0.2"/>
    <row r="14662" hidden="1" x14ac:dyDescent="0.2"/>
    <row r="14663" hidden="1" x14ac:dyDescent="0.2"/>
    <row r="14664" hidden="1" x14ac:dyDescent="0.2"/>
    <row r="14665" hidden="1" x14ac:dyDescent="0.2"/>
    <row r="14666" hidden="1" x14ac:dyDescent="0.2"/>
    <row r="14667" hidden="1" x14ac:dyDescent="0.2"/>
    <row r="14668" hidden="1" x14ac:dyDescent="0.2"/>
    <row r="14669" hidden="1" x14ac:dyDescent="0.2"/>
    <row r="14670" hidden="1" x14ac:dyDescent="0.2"/>
    <row r="14671" hidden="1" x14ac:dyDescent="0.2"/>
    <row r="14672" hidden="1" x14ac:dyDescent="0.2"/>
    <row r="14673" hidden="1" x14ac:dyDescent="0.2"/>
    <row r="14674" hidden="1" x14ac:dyDescent="0.2"/>
    <row r="14675" hidden="1" x14ac:dyDescent="0.2"/>
    <row r="14676" hidden="1" x14ac:dyDescent="0.2"/>
    <row r="14677" hidden="1" x14ac:dyDescent="0.2"/>
    <row r="14678" hidden="1" x14ac:dyDescent="0.2"/>
    <row r="14679" hidden="1" x14ac:dyDescent="0.2"/>
    <row r="14680" hidden="1" x14ac:dyDescent="0.2"/>
    <row r="14681" hidden="1" x14ac:dyDescent="0.2"/>
    <row r="14682" hidden="1" x14ac:dyDescent="0.2"/>
    <row r="14683" hidden="1" x14ac:dyDescent="0.2"/>
    <row r="14684" hidden="1" x14ac:dyDescent="0.2"/>
    <row r="14685" hidden="1" x14ac:dyDescent="0.2"/>
    <row r="14686" hidden="1" x14ac:dyDescent="0.2"/>
    <row r="14687" hidden="1" x14ac:dyDescent="0.2"/>
    <row r="14688" hidden="1" x14ac:dyDescent="0.2"/>
    <row r="14689" hidden="1" x14ac:dyDescent="0.2"/>
    <row r="14690" hidden="1" x14ac:dyDescent="0.2"/>
    <row r="14691" hidden="1" x14ac:dyDescent="0.2"/>
    <row r="14692" hidden="1" x14ac:dyDescent="0.2"/>
    <row r="14693" hidden="1" x14ac:dyDescent="0.2"/>
    <row r="14694" hidden="1" x14ac:dyDescent="0.2"/>
    <row r="14695" hidden="1" x14ac:dyDescent="0.2"/>
    <row r="14696" hidden="1" x14ac:dyDescent="0.2"/>
    <row r="14697" hidden="1" x14ac:dyDescent="0.2"/>
    <row r="14698" hidden="1" x14ac:dyDescent="0.2"/>
    <row r="14699" hidden="1" x14ac:dyDescent="0.2"/>
    <row r="14700" hidden="1" x14ac:dyDescent="0.2"/>
    <row r="14701" hidden="1" x14ac:dyDescent="0.2"/>
    <row r="14702" hidden="1" x14ac:dyDescent="0.2"/>
    <row r="14703" hidden="1" x14ac:dyDescent="0.2"/>
    <row r="14704" hidden="1" x14ac:dyDescent="0.2"/>
    <row r="14705" hidden="1" x14ac:dyDescent="0.2"/>
    <row r="14706" hidden="1" x14ac:dyDescent="0.2"/>
    <row r="14707" hidden="1" x14ac:dyDescent="0.2"/>
    <row r="14708" hidden="1" x14ac:dyDescent="0.2"/>
    <row r="14709" hidden="1" x14ac:dyDescent="0.2"/>
    <row r="14710" hidden="1" x14ac:dyDescent="0.2"/>
    <row r="14711" hidden="1" x14ac:dyDescent="0.2"/>
    <row r="14712" hidden="1" x14ac:dyDescent="0.2"/>
    <row r="14713" hidden="1" x14ac:dyDescent="0.2"/>
    <row r="14714" hidden="1" x14ac:dyDescent="0.2"/>
    <row r="14715" hidden="1" x14ac:dyDescent="0.2"/>
    <row r="14716" hidden="1" x14ac:dyDescent="0.2"/>
    <row r="14717" hidden="1" x14ac:dyDescent="0.2"/>
    <row r="14718" hidden="1" x14ac:dyDescent="0.2"/>
    <row r="14719" hidden="1" x14ac:dyDescent="0.2"/>
    <row r="14720" hidden="1" x14ac:dyDescent="0.2"/>
    <row r="14721" hidden="1" x14ac:dyDescent="0.2"/>
    <row r="14722" hidden="1" x14ac:dyDescent="0.2"/>
    <row r="14723" hidden="1" x14ac:dyDescent="0.2"/>
    <row r="14724" hidden="1" x14ac:dyDescent="0.2"/>
    <row r="14725" hidden="1" x14ac:dyDescent="0.2"/>
    <row r="14726" hidden="1" x14ac:dyDescent="0.2"/>
    <row r="14727" hidden="1" x14ac:dyDescent="0.2"/>
    <row r="14728" hidden="1" x14ac:dyDescent="0.2"/>
    <row r="14729" hidden="1" x14ac:dyDescent="0.2"/>
    <row r="14730" hidden="1" x14ac:dyDescent="0.2"/>
    <row r="14731" hidden="1" x14ac:dyDescent="0.2"/>
    <row r="14732" hidden="1" x14ac:dyDescent="0.2"/>
    <row r="14733" hidden="1" x14ac:dyDescent="0.2"/>
    <row r="14734" hidden="1" x14ac:dyDescent="0.2"/>
    <row r="14735" hidden="1" x14ac:dyDescent="0.2"/>
    <row r="14736" hidden="1" x14ac:dyDescent="0.2"/>
    <row r="14737" hidden="1" x14ac:dyDescent="0.2"/>
    <row r="14738" hidden="1" x14ac:dyDescent="0.2"/>
    <row r="14739" hidden="1" x14ac:dyDescent="0.2"/>
    <row r="14740" hidden="1" x14ac:dyDescent="0.2"/>
    <row r="14741" hidden="1" x14ac:dyDescent="0.2"/>
    <row r="14742" hidden="1" x14ac:dyDescent="0.2"/>
    <row r="14743" hidden="1" x14ac:dyDescent="0.2"/>
    <row r="14744" hidden="1" x14ac:dyDescent="0.2"/>
    <row r="14745" hidden="1" x14ac:dyDescent="0.2"/>
    <row r="14746" hidden="1" x14ac:dyDescent="0.2"/>
    <row r="14747" hidden="1" x14ac:dyDescent="0.2"/>
    <row r="14748" hidden="1" x14ac:dyDescent="0.2"/>
    <row r="14749" hidden="1" x14ac:dyDescent="0.2"/>
    <row r="14750" hidden="1" x14ac:dyDescent="0.2"/>
    <row r="14751" hidden="1" x14ac:dyDescent="0.2"/>
    <row r="14752" hidden="1" x14ac:dyDescent="0.2"/>
    <row r="14753" hidden="1" x14ac:dyDescent="0.2"/>
    <row r="14754" hidden="1" x14ac:dyDescent="0.2"/>
    <row r="14755" hidden="1" x14ac:dyDescent="0.2"/>
    <row r="14756" hidden="1" x14ac:dyDescent="0.2"/>
    <row r="14757" hidden="1" x14ac:dyDescent="0.2"/>
    <row r="14758" hidden="1" x14ac:dyDescent="0.2"/>
    <row r="14759" hidden="1" x14ac:dyDescent="0.2"/>
    <row r="14760" hidden="1" x14ac:dyDescent="0.2"/>
    <row r="14761" hidden="1" x14ac:dyDescent="0.2"/>
    <row r="14762" hidden="1" x14ac:dyDescent="0.2"/>
    <row r="14763" hidden="1" x14ac:dyDescent="0.2"/>
    <row r="14764" hidden="1" x14ac:dyDescent="0.2"/>
    <row r="14765" hidden="1" x14ac:dyDescent="0.2"/>
    <row r="14766" hidden="1" x14ac:dyDescent="0.2"/>
    <row r="14767" hidden="1" x14ac:dyDescent="0.2"/>
    <row r="14768" hidden="1" x14ac:dyDescent="0.2"/>
    <row r="14769" hidden="1" x14ac:dyDescent="0.2"/>
    <row r="14770" hidden="1" x14ac:dyDescent="0.2"/>
    <row r="14771" hidden="1" x14ac:dyDescent="0.2"/>
    <row r="14772" hidden="1" x14ac:dyDescent="0.2"/>
    <row r="14773" hidden="1" x14ac:dyDescent="0.2"/>
    <row r="14774" hidden="1" x14ac:dyDescent="0.2"/>
    <row r="14775" hidden="1" x14ac:dyDescent="0.2"/>
    <row r="14776" hidden="1" x14ac:dyDescent="0.2"/>
    <row r="14777" hidden="1" x14ac:dyDescent="0.2"/>
    <row r="14778" hidden="1" x14ac:dyDescent="0.2"/>
    <row r="14779" hidden="1" x14ac:dyDescent="0.2"/>
    <row r="14780" hidden="1" x14ac:dyDescent="0.2"/>
    <row r="14781" hidden="1" x14ac:dyDescent="0.2"/>
    <row r="14782" hidden="1" x14ac:dyDescent="0.2"/>
    <row r="14783" hidden="1" x14ac:dyDescent="0.2"/>
    <row r="14784" hidden="1" x14ac:dyDescent="0.2"/>
    <row r="14785" hidden="1" x14ac:dyDescent="0.2"/>
    <row r="14786" hidden="1" x14ac:dyDescent="0.2"/>
    <row r="14787" hidden="1" x14ac:dyDescent="0.2"/>
    <row r="14788" hidden="1" x14ac:dyDescent="0.2"/>
    <row r="14789" hidden="1" x14ac:dyDescent="0.2"/>
    <row r="14790" hidden="1" x14ac:dyDescent="0.2"/>
    <row r="14791" hidden="1" x14ac:dyDescent="0.2"/>
    <row r="14792" hidden="1" x14ac:dyDescent="0.2"/>
    <row r="14793" hidden="1" x14ac:dyDescent="0.2"/>
    <row r="14794" hidden="1" x14ac:dyDescent="0.2"/>
    <row r="14795" hidden="1" x14ac:dyDescent="0.2"/>
    <row r="14796" hidden="1" x14ac:dyDescent="0.2"/>
    <row r="14797" hidden="1" x14ac:dyDescent="0.2"/>
    <row r="14798" hidden="1" x14ac:dyDescent="0.2"/>
    <row r="14799" hidden="1" x14ac:dyDescent="0.2"/>
    <row r="14800" hidden="1" x14ac:dyDescent="0.2"/>
    <row r="14801" hidden="1" x14ac:dyDescent="0.2"/>
    <row r="14802" hidden="1" x14ac:dyDescent="0.2"/>
    <row r="14803" hidden="1" x14ac:dyDescent="0.2"/>
    <row r="14804" hidden="1" x14ac:dyDescent="0.2"/>
    <row r="14805" hidden="1" x14ac:dyDescent="0.2"/>
    <row r="14806" hidden="1" x14ac:dyDescent="0.2"/>
    <row r="14807" hidden="1" x14ac:dyDescent="0.2"/>
    <row r="14808" hidden="1" x14ac:dyDescent="0.2"/>
    <row r="14809" hidden="1" x14ac:dyDescent="0.2"/>
    <row r="14810" hidden="1" x14ac:dyDescent="0.2"/>
    <row r="14811" hidden="1" x14ac:dyDescent="0.2"/>
    <row r="14812" hidden="1" x14ac:dyDescent="0.2"/>
    <row r="14813" hidden="1" x14ac:dyDescent="0.2"/>
    <row r="14814" hidden="1" x14ac:dyDescent="0.2"/>
    <row r="14815" hidden="1" x14ac:dyDescent="0.2"/>
    <row r="14816" hidden="1" x14ac:dyDescent="0.2"/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  <row r="16385" hidden="1" x14ac:dyDescent="0.2"/>
    <row r="16386" hidden="1" x14ac:dyDescent="0.2"/>
    <row r="16387" hidden="1" x14ac:dyDescent="0.2"/>
    <row r="16388" hidden="1" x14ac:dyDescent="0.2"/>
    <row r="16389" hidden="1" x14ac:dyDescent="0.2"/>
    <row r="16390" hidden="1" x14ac:dyDescent="0.2"/>
    <row r="16391" hidden="1" x14ac:dyDescent="0.2"/>
    <row r="16392" hidden="1" x14ac:dyDescent="0.2"/>
    <row r="16393" hidden="1" x14ac:dyDescent="0.2"/>
    <row r="16394" hidden="1" x14ac:dyDescent="0.2"/>
    <row r="16395" hidden="1" x14ac:dyDescent="0.2"/>
    <row r="16396" hidden="1" x14ac:dyDescent="0.2"/>
    <row r="16397" hidden="1" x14ac:dyDescent="0.2"/>
    <row r="16398" hidden="1" x14ac:dyDescent="0.2"/>
    <row r="16399" hidden="1" x14ac:dyDescent="0.2"/>
    <row r="16400" hidden="1" x14ac:dyDescent="0.2"/>
    <row r="16401" hidden="1" x14ac:dyDescent="0.2"/>
    <row r="16402" hidden="1" x14ac:dyDescent="0.2"/>
    <row r="16403" hidden="1" x14ac:dyDescent="0.2"/>
    <row r="16404" hidden="1" x14ac:dyDescent="0.2"/>
    <row r="16405" hidden="1" x14ac:dyDescent="0.2"/>
    <row r="16406" hidden="1" x14ac:dyDescent="0.2"/>
    <row r="16407" hidden="1" x14ac:dyDescent="0.2"/>
    <row r="16408" hidden="1" x14ac:dyDescent="0.2"/>
    <row r="16409" hidden="1" x14ac:dyDescent="0.2"/>
    <row r="16410" hidden="1" x14ac:dyDescent="0.2"/>
    <row r="16411" hidden="1" x14ac:dyDescent="0.2"/>
    <row r="16412" hidden="1" x14ac:dyDescent="0.2"/>
    <row r="16413" hidden="1" x14ac:dyDescent="0.2"/>
    <row r="16414" hidden="1" x14ac:dyDescent="0.2"/>
    <row r="16415" hidden="1" x14ac:dyDescent="0.2"/>
    <row r="16416" hidden="1" x14ac:dyDescent="0.2"/>
    <row r="16417" hidden="1" x14ac:dyDescent="0.2"/>
    <row r="16418" hidden="1" x14ac:dyDescent="0.2"/>
    <row r="16419" hidden="1" x14ac:dyDescent="0.2"/>
    <row r="16420" hidden="1" x14ac:dyDescent="0.2"/>
    <row r="16421" hidden="1" x14ac:dyDescent="0.2"/>
    <row r="16422" hidden="1" x14ac:dyDescent="0.2"/>
    <row r="16423" hidden="1" x14ac:dyDescent="0.2"/>
    <row r="16424" hidden="1" x14ac:dyDescent="0.2"/>
    <row r="16425" hidden="1" x14ac:dyDescent="0.2"/>
    <row r="16426" hidden="1" x14ac:dyDescent="0.2"/>
    <row r="16427" hidden="1" x14ac:dyDescent="0.2"/>
    <row r="16428" hidden="1" x14ac:dyDescent="0.2"/>
    <row r="16429" hidden="1" x14ac:dyDescent="0.2"/>
    <row r="16430" hidden="1" x14ac:dyDescent="0.2"/>
    <row r="16431" hidden="1" x14ac:dyDescent="0.2"/>
    <row r="16432" hidden="1" x14ac:dyDescent="0.2"/>
    <row r="16433" hidden="1" x14ac:dyDescent="0.2"/>
    <row r="16434" hidden="1" x14ac:dyDescent="0.2"/>
    <row r="16435" hidden="1" x14ac:dyDescent="0.2"/>
    <row r="16436" hidden="1" x14ac:dyDescent="0.2"/>
    <row r="16437" hidden="1" x14ac:dyDescent="0.2"/>
    <row r="16438" hidden="1" x14ac:dyDescent="0.2"/>
    <row r="16439" hidden="1" x14ac:dyDescent="0.2"/>
    <row r="16440" hidden="1" x14ac:dyDescent="0.2"/>
    <row r="16441" hidden="1" x14ac:dyDescent="0.2"/>
    <row r="16442" hidden="1" x14ac:dyDescent="0.2"/>
    <row r="16443" hidden="1" x14ac:dyDescent="0.2"/>
    <row r="16444" hidden="1" x14ac:dyDescent="0.2"/>
    <row r="16445" hidden="1" x14ac:dyDescent="0.2"/>
    <row r="16446" hidden="1" x14ac:dyDescent="0.2"/>
    <row r="16447" hidden="1" x14ac:dyDescent="0.2"/>
    <row r="16448" hidden="1" x14ac:dyDescent="0.2"/>
    <row r="16449" hidden="1" x14ac:dyDescent="0.2"/>
    <row r="16450" hidden="1" x14ac:dyDescent="0.2"/>
    <row r="16451" hidden="1" x14ac:dyDescent="0.2"/>
    <row r="16452" hidden="1" x14ac:dyDescent="0.2"/>
    <row r="16453" hidden="1" x14ac:dyDescent="0.2"/>
    <row r="16454" hidden="1" x14ac:dyDescent="0.2"/>
    <row r="16455" hidden="1" x14ac:dyDescent="0.2"/>
    <row r="16456" hidden="1" x14ac:dyDescent="0.2"/>
    <row r="16457" hidden="1" x14ac:dyDescent="0.2"/>
    <row r="16458" hidden="1" x14ac:dyDescent="0.2"/>
    <row r="16459" hidden="1" x14ac:dyDescent="0.2"/>
    <row r="16460" hidden="1" x14ac:dyDescent="0.2"/>
    <row r="16461" hidden="1" x14ac:dyDescent="0.2"/>
    <row r="16462" hidden="1" x14ac:dyDescent="0.2"/>
    <row r="16463" hidden="1" x14ac:dyDescent="0.2"/>
    <row r="16464" hidden="1" x14ac:dyDescent="0.2"/>
    <row r="16465" hidden="1" x14ac:dyDescent="0.2"/>
    <row r="16466" hidden="1" x14ac:dyDescent="0.2"/>
    <row r="16467" hidden="1" x14ac:dyDescent="0.2"/>
    <row r="16468" hidden="1" x14ac:dyDescent="0.2"/>
    <row r="16469" hidden="1" x14ac:dyDescent="0.2"/>
    <row r="16470" hidden="1" x14ac:dyDescent="0.2"/>
    <row r="16471" hidden="1" x14ac:dyDescent="0.2"/>
    <row r="16472" hidden="1" x14ac:dyDescent="0.2"/>
    <row r="16473" hidden="1" x14ac:dyDescent="0.2"/>
    <row r="16474" hidden="1" x14ac:dyDescent="0.2"/>
    <row r="16475" hidden="1" x14ac:dyDescent="0.2"/>
    <row r="16476" hidden="1" x14ac:dyDescent="0.2"/>
    <row r="16477" hidden="1" x14ac:dyDescent="0.2"/>
    <row r="16478" hidden="1" x14ac:dyDescent="0.2"/>
    <row r="16479" hidden="1" x14ac:dyDescent="0.2"/>
    <row r="16480" hidden="1" x14ac:dyDescent="0.2"/>
    <row r="16481" hidden="1" x14ac:dyDescent="0.2"/>
    <row r="16482" hidden="1" x14ac:dyDescent="0.2"/>
    <row r="16483" hidden="1" x14ac:dyDescent="0.2"/>
    <row r="16484" hidden="1" x14ac:dyDescent="0.2"/>
    <row r="16485" hidden="1" x14ac:dyDescent="0.2"/>
    <row r="16486" hidden="1" x14ac:dyDescent="0.2"/>
    <row r="16487" hidden="1" x14ac:dyDescent="0.2"/>
    <row r="16488" hidden="1" x14ac:dyDescent="0.2"/>
    <row r="16489" hidden="1" x14ac:dyDescent="0.2"/>
    <row r="16490" hidden="1" x14ac:dyDescent="0.2"/>
    <row r="16491" hidden="1" x14ac:dyDescent="0.2"/>
    <row r="16492" hidden="1" x14ac:dyDescent="0.2"/>
    <row r="16493" hidden="1" x14ac:dyDescent="0.2"/>
    <row r="16494" hidden="1" x14ac:dyDescent="0.2"/>
    <row r="16495" hidden="1" x14ac:dyDescent="0.2"/>
    <row r="16496" hidden="1" x14ac:dyDescent="0.2"/>
    <row r="16497" hidden="1" x14ac:dyDescent="0.2"/>
    <row r="16498" hidden="1" x14ac:dyDescent="0.2"/>
    <row r="16499" hidden="1" x14ac:dyDescent="0.2"/>
    <row r="16500" hidden="1" x14ac:dyDescent="0.2"/>
    <row r="16501" hidden="1" x14ac:dyDescent="0.2"/>
    <row r="16502" hidden="1" x14ac:dyDescent="0.2"/>
    <row r="16503" hidden="1" x14ac:dyDescent="0.2"/>
    <row r="16504" hidden="1" x14ac:dyDescent="0.2"/>
    <row r="16505" hidden="1" x14ac:dyDescent="0.2"/>
    <row r="16506" hidden="1" x14ac:dyDescent="0.2"/>
    <row r="16507" hidden="1" x14ac:dyDescent="0.2"/>
    <row r="16508" hidden="1" x14ac:dyDescent="0.2"/>
    <row r="16509" hidden="1" x14ac:dyDescent="0.2"/>
    <row r="16510" hidden="1" x14ac:dyDescent="0.2"/>
    <row r="16511" hidden="1" x14ac:dyDescent="0.2"/>
    <row r="16512" hidden="1" x14ac:dyDescent="0.2"/>
    <row r="16513" hidden="1" x14ac:dyDescent="0.2"/>
    <row r="16514" hidden="1" x14ac:dyDescent="0.2"/>
    <row r="16515" hidden="1" x14ac:dyDescent="0.2"/>
    <row r="16516" hidden="1" x14ac:dyDescent="0.2"/>
    <row r="16517" hidden="1" x14ac:dyDescent="0.2"/>
    <row r="16518" hidden="1" x14ac:dyDescent="0.2"/>
    <row r="16519" hidden="1" x14ac:dyDescent="0.2"/>
    <row r="16520" hidden="1" x14ac:dyDescent="0.2"/>
    <row r="16521" hidden="1" x14ac:dyDescent="0.2"/>
    <row r="16522" hidden="1" x14ac:dyDescent="0.2"/>
    <row r="16523" hidden="1" x14ac:dyDescent="0.2"/>
    <row r="16524" hidden="1" x14ac:dyDescent="0.2"/>
    <row r="16525" hidden="1" x14ac:dyDescent="0.2"/>
    <row r="16526" hidden="1" x14ac:dyDescent="0.2"/>
    <row r="16527" hidden="1" x14ac:dyDescent="0.2"/>
    <row r="16528" hidden="1" x14ac:dyDescent="0.2"/>
    <row r="16529" hidden="1" x14ac:dyDescent="0.2"/>
    <row r="16530" hidden="1" x14ac:dyDescent="0.2"/>
    <row r="16531" hidden="1" x14ac:dyDescent="0.2"/>
    <row r="16532" hidden="1" x14ac:dyDescent="0.2"/>
    <row r="16533" hidden="1" x14ac:dyDescent="0.2"/>
    <row r="16534" hidden="1" x14ac:dyDescent="0.2"/>
    <row r="16535" hidden="1" x14ac:dyDescent="0.2"/>
    <row r="16536" hidden="1" x14ac:dyDescent="0.2"/>
    <row r="16537" hidden="1" x14ac:dyDescent="0.2"/>
    <row r="16538" hidden="1" x14ac:dyDescent="0.2"/>
    <row r="16539" hidden="1" x14ac:dyDescent="0.2"/>
    <row r="16540" hidden="1" x14ac:dyDescent="0.2"/>
    <row r="16541" hidden="1" x14ac:dyDescent="0.2"/>
    <row r="16542" hidden="1" x14ac:dyDescent="0.2"/>
    <row r="16543" hidden="1" x14ac:dyDescent="0.2"/>
    <row r="16544" hidden="1" x14ac:dyDescent="0.2"/>
    <row r="16545" hidden="1" x14ac:dyDescent="0.2"/>
    <row r="16546" hidden="1" x14ac:dyDescent="0.2"/>
    <row r="16547" hidden="1" x14ac:dyDescent="0.2"/>
    <row r="16548" hidden="1" x14ac:dyDescent="0.2"/>
    <row r="16549" hidden="1" x14ac:dyDescent="0.2"/>
    <row r="16550" hidden="1" x14ac:dyDescent="0.2"/>
    <row r="16551" hidden="1" x14ac:dyDescent="0.2"/>
    <row r="16552" hidden="1" x14ac:dyDescent="0.2"/>
    <row r="16553" hidden="1" x14ac:dyDescent="0.2"/>
    <row r="16554" hidden="1" x14ac:dyDescent="0.2"/>
    <row r="16555" hidden="1" x14ac:dyDescent="0.2"/>
    <row r="16556" hidden="1" x14ac:dyDescent="0.2"/>
    <row r="16557" hidden="1" x14ac:dyDescent="0.2"/>
    <row r="16558" hidden="1" x14ac:dyDescent="0.2"/>
    <row r="16559" hidden="1" x14ac:dyDescent="0.2"/>
    <row r="16560" hidden="1" x14ac:dyDescent="0.2"/>
    <row r="16561" hidden="1" x14ac:dyDescent="0.2"/>
    <row r="16562" hidden="1" x14ac:dyDescent="0.2"/>
    <row r="16563" hidden="1" x14ac:dyDescent="0.2"/>
    <row r="16564" hidden="1" x14ac:dyDescent="0.2"/>
    <row r="16565" hidden="1" x14ac:dyDescent="0.2"/>
    <row r="16566" hidden="1" x14ac:dyDescent="0.2"/>
    <row r="16567" hidden="1" x14ac:dyDescent="0.2"/>
    <row r="16568" hidden="1" x14ac:dyDescent="0.2"/>
    <row r="16569" hidden="1" x14ac:dyDescent="0.2"/>
    <row r="16570" hidden="1" x14ac:dyDescent="0.2"/>
    <row r="16571" hidden="1" x14ac:dyDescent="0.2"/>
    <row r="16572" hidden="1" x14ac:dyDescent="0.2"/>
    <row r="16573" hidden="1" x14ac:dyDescent="0.2"/>
    <row r="16574" hidden="1" x14ac:dyDescent="0.2"/>
    <row r="16575" hidden="1" x14ac:dyDescent="0.2"/>
    <row r="16576" hidden="1" x14ac:dyDescent="0.2"/>
    <row r="16577" hidden="1" x14ac:dyDescent="0.2"/>
    <row r="16578" hidden="1" x14ac:dyDescent="0.2"/>
    <row r="16579" hidden="1" x14ac:dyDescent="0.2"/>
    <row r="16580" hidden="1" x14ac:dyDescent="0.2"/>
    <row r="16581" hidden="1" x14ac:dyDescent="0.2"/>
    <row r="16582" hidden="1" x14ac:dyDescent="0.2"/>
    <row r="16583" hidden="1" x14ac:dyDescent="0.2"/>
    <row r="16584" hidden="1" x14ac:dyDescent="0.2"/>
    <row r="16585" hidden="1" x14ac:dyDescent="0.2"/>
    <row r="16586" hidden="1" x14ac:dyDescent="0.2"/>
    <row r="16587" hidden="1" x14ac:dyDescent="0.2"/>
    <row r="16588" hidden="1" x14ac:dyDescent="0.2"/>
    <row r="16589" hidden="1" x14ac:dyDescent="0.2"/>
    <row r="16590" hidden="1" x14ac:dyDescent="0.2"/>
    <row r="16591" hidden="1" x14ac:dyDescent="0.2"/>
    <row r="16592" hidden="1" x14ac:dyDescent="0.2"/>
    <row r="16593" hidden="1" x14ac:dyDescent="0.2"/>
    <row r="16594" hidden="1" x14ac:dyDescent="0.2"/>
    <row r="16595" hidden="1" x14ac:dyDescent="0.2"/>
    <row r="16596" hidden="1" x14ac:dyDescent="0.2"/>
    <row r="16597" hidden="1" x14ac:dyDescent="0.2"/>
    <row r="16598" hidden="1" x14ac:dyDescent="0.2"/>
    <row r="16599" hidden="1" x14ac:dyDescent="0.2"/>
    <row r="16600" hidden="1" x14ac:dyDescent="0.2"/>
    <row r="16601" hidden="1" x14ac:dyDescent="0.2"/>
    <row r="16602" hidden="1" x14ac:dyDescent="0.2"/>
    <row r="16603" hidden="1" x14ac:dyDescent="0.2"/>
    <row r="16604" hidden="1" x14ac:dyDescent="0.2"/>
    <row r="16605" hidden="1" x14ac:dyDescent="0.2"/>
    <row r="16606" hidden="1" x14ac:dyDescent="0.2"/>
    <row r="16607" hidden="1" x14ac:dyDescent="0.2"/>
    <row r="16608" hidden="1" x14ac:dyDescent="0.2"/>
    <row r="16609" hidden="1" x14ac:dyDescent="0.2"/>
    <row r="16610" hidden="1" x14ac:dyDescent="0.2"/>
    <row r="16611" hidden="1" x14ac:dyDescent="0.2"/>
    <row r="16612" hidden="1" x14ac:dyDescent="0.2"/>
    <row r="16613" hidden="1" x14ac:dyDescent="0.2"/>
    <row r="16614" hidden="1" x14ac:dyDescent="0.2"/>
    <row r="16615" hidden="1" x14ac:dyDescent="0.2"/>
    <row r="16616" hidden="1" x14ac:dyDescent="0.2"/>
    <row r="16617" hidden="1" x14ac:dyDescent="0.2"/>
    <row r="16618" hidden="1" x14ac:dyDescent="0.2"/>
    <row r="16619" hidden="1" x14ac:dyDescent="0.2"/>
    <row r="16620" hidden="1" x14ac:dyDescent="0.2"/>
    <row r="16621" hidden="1" x14ac:dyDescent="0.2"/>
    <row r="16622" hidden="1" x14ac:dyDescent="0.2"/>
    <row r="16623" hidden="1" x14ac:dyDescent="0.2"/>
    <row r="16624" hidden="1" x14ac:dyDescent="0.2"/>
    <row r="16625" hidden="1" x14ac:dyDescent="0.2"/>
    <row r="16626" hidden="1" x14ac:dyDescent="0.2"/>
    <row r="16627" hidden="1" x14ac:dyDescent="0.2"/>
    <row r="16628" hidden="1" x14ac:dyDescent="0.2"/>
    <row r="16629" hidden="1" x14ac:dyDescent="0.2"/>
    <row r="16630" hidden="1" x14ac:dyDescent="0.2"/>
    <row r="16631" hidden="1" x14ac:dyDescent="0.2"/>
    <row r="16632" hidden="1" x14ac:dyDescent="0.2"/>
    <row r="16633" hidden="1" x14ac:dyDescent="0.2"/>
    <row r="16634" hidden="1" x14ac:dyDescent="0.2"/>
    <row r="16635" hidden="1" x14ac:dyDescent="0.2"/>
    <row r="16636" hidden="1" x14ac:dyDescent="0.2"/>
    <row r="16637" hidden="1" x14ac:dyDescent="0.2"/>
    <row r="16638" hidden="1" x14ac:dyDescent="0.2"/>
    <row r="16639" hidden="1" x14ac:dyDescent="0.2"/>
    <row r="16640" hidden="1" x14ac:dyDescent="0.2"/>
    <row r="16641" hidden="1" x14ac:dyDescent="0.2"/>
    <row r="16642" hidden="1" x14ac:dyDescent="0.2"/>
    <row r="16643" hidden="1" x14ac:dyDescent="0.2"/>
    <row r="16644" hidden="1" x14ac:dyDescent="0.2"/>
    <row r="16645" hidden="1" x14ac:dyDescent="0.2"/>
    <row r="16646" hidden="1" x14ac:dyDescent="0.2"/>
    <row r="16647" hidden="1" x14ac:dyDescent="0.2"/>
    <row r="16648" hidden="1" x14ac:dyDescent="0.2"/>
    <row r="16649" hidden="1" x14ac:dyDescent="0.2"/>
    <row r="16650" hidden="1" x14ac:dyDescent="0.2"/>
    <row r="16651" hidden="1" x14ac:dyDescent="0.2"/>
    <row r="16652" hidden="1" x14ac:dyDescent="0.2"/>
    <row r="16653" hidden="1" x14ac:dyDescent="0.2"/>
    <row r="16654" hidden="1" x14ac:dyDescent="0.2"/>
    <row r="16655" hidden="1" x14ac:dyDescent="0.2"/>
    <row r="16656" hidden="1" x14ac:dyDescent="0.2"/>
    <row r="16657" hidden="1" x14ac:dyDescent="0.2"/>
    <row r="16658" hidden="1" x14ac:dyDescent="0.2"/>
    <row r="16659" hidden="1" x14ac:dyDescent="0.2"/>
    <row r="16660" hidden="1" x14ac:dyDescent="0.2"/>
    <row r="16661" hidden="1" x14ac:dyDescent="0.2"/>
    <row r="16662" hidden="1" x14ac:dyDescent="0.2"/>
    <row r="16663" hidden="1" x14ac:dyDescent="0.2"/>
    <row r="16664" hidden="1" x14ac:dyDescent="0.2"/>
    <row r="16665" hidden="1" x14ac:dyDescent="0.2"/>
    <row r="16666" hidden="1" x14ac:dyDescent="0.2"/>
    <row r="16667" hidden="1" x14ac:dyDescent="0.2"/>
    <row r="16668" hidden="1" x14ac:dyDescent="0.2"/>
    <row r="16669" hidden="1" x14ac:dyDescent="0.2"/>
    <row r="16670" hidden="1" x14ac:dyDescent="0.2"/>
    <row r="16671" hidden="1" x14ac:dyDescent="0.2"/>
    <row r="16672" hidden="1" x14ac:dyDescent="0.2"/>
    <row r="16673" hidden="1" x14ac:dyDescent="0.2"/>
    <row r="16674" hidden="1" x14ac:dyDescent="0.2"/>
    <row r="16675" hidden="1" x14ac:dyDescent="0.2"/>
    <row r="16676" hidden="1" x14ac:dyDescent="0.2"/>
    <row r="16677" hidden="1" x14ac:dyDescent="0.2"/>
    <row r="16678" hidden="1" x14ac:dyDescent="0.2"/>
    <row r="16679" hidden="1" x14ac:dyDescent="0.2"/>
    <row r="16680" hidden="1" x14ac:dyDescent="0.2"/>
    <row r="16681" hidden="1" x14ac:dyDescent="0.2"/>
    <row r="16682" hidden="1" x14ac:dyDescent="0.2"/>
    <row r="16683" hidden="1" x14ac:dyDescent="0.2"/>
    <row r="16684" hidden="1" x14ac:dyDescent="0.2"/>
    <row r="16685" hidden="1" x14ac:dyDescent="0.2"/>
    <row r="16686" hidden="1" x14ac:dyDescent="0.2"/>
    <row r="16687" hidden="1" x14ac:dyDescent="0.2"/>
    <row r="16688" hidden="1" x14ac:dyDescent="0.2"/>
    <row r="16689" hidden="1" x14ac:dyDescent="0.2"/>
    <row r="16690" hidden="1" x14ac:dyDescent="0.2"/>
    <row r="16691" hidden="1" x14ac:dyDescent="0.2"/>
    <row r="16692" hidden="1" x14ac:dyDescent="0.2"/>
    <row r="16693" hidden="1" x14ac:dyDescent="0.2"/>
    <row r="16694" hidden="1" x14ac:dyDescent="0.2"/>
    <row r="16695" hidden="1" x14ac:dyDescent="0.2"/>
    <row r="16696" hidden="1" x14ac:dyDescent="0.2"/>
    <row r="16697" hidden="1" x14ac:dyDescent="0.2"/>
    <row r="16698" hidden="1" x14ac:dyDescent="0.2"/>
    <row r="16699" hidden="1" x14ac:dyDescent="0.2"/>
    <row r="16700" hidden="1" x14ac:dyDescent="0.2"/>
    <row r="16701" hidden="1" x14ac:dyDescent="0.2"/>
    <row r="16702" hidden="1" x14ac:dyDescent="0.2"/>
    <row r="16703" hidden="1" x14ac:dyDescent="0.2"/>
    <row r="16704" hidden="1" x14ac:dyDescent="0.2"/>
    <row r="16705" hidden="1" x14ac:dyDescent="0.2"/>
    <row r="16706" hidden="1" x14ac:dyDescent="0.2"/>
    <row r="16707" hidden="1" x14ac:dyDescent="0.2"/>
    <row r="16708" hidden="1" x14ac:dyDescent="0.2"/>
    <row r="16709" hidden="1" x14ac:dyDescent="0.2"/>
    <row r="16710" hidden="1" x14ac:dyDescent="0.2"/>
    <row r="16711" hidden="1" x14ac:dyDescent="0.2"/>
    <row r="16712" hidden="1" x14ac:dyDescent="0.2"/>
    <row r="16713" hidden="1" x14ac:dyDescent="0.2"/>
    <row r="16714" hidden="1" x14ac:dyDescent="0.2"/>
    <row r="16715" hidden="1" x14ac:dyDescent="0.2"/>
    <row r="16716" hidden="1" x14ac:dyDescent="0.2"/>
    <row r="16717" hidden="1" x14ac:dyDescent="0.2"/>
    <row r="16718" hidden="1" x14ac:dyDescent="0.2"/>
    <row r="16719" hidden="1" x14ac:dyDescent="0.2"/>
    <row r="16720" hidden="1" x14ac:dyDescent="0.2"/>
    <row r="16721" hidden="1" x14ac:dyDescent="0.2"/>
    <row r="16722" hidden="1" x14ac:dyDescent="0.2"/>
    <row r="16723" hidden="1" x14ac:dyDescent="0.2"/>
    <row r="16724" hidden="1" x14ac:dyDescent="0.2"/>
    <row r="16725" hidden="1" x14ac:dyDescent="0.2"/>
    <row r="16726" hidden="1" x14ac:dyDescent="0.2"/>
    <row r="16727" hidden="1" x14ac:dyDescent="0.2"/>
    <row r="16728" hidden="1" x14ac:dyDescent="0.2"/>
    <row r="16729" hidden="1" x14ac:dyDescent="0.2"/>
    <row r="16730" hidden="1" x14ac:dyDescent="0.2"/>
    <row r="16731" hidden="1" x14ac:dyDescent="0.2"/>
    <row r="16732" hidden="1" x14ac:dyDescent="0.2"/>
    <row r="16733" hidden="1" x14ac:dyDescent="0.2"/>
    <row r="16734" hidden="1" x14ac:dyDescent="0.2"/>
    <row r="16735" hidden="1" x14ac:dyDescent="0.2"/>
    <row r="16736" hidden="1" x14ac:dyDescent="0.2"/>
    <row r="16737" hidden="1" x14ac:dyDescent="0.2"/>
    <row r="16738" hidden="1" x14ac:dyDescent="0.2"/>
    <row r="16739" hidden="1" x14ac:dyDescent="0.2"/>
    <row r="16740" hidden="1" x14ac:dyDescent="0.2"/>
    <row r="16741" hidden="1" x14ac:dyDescent="0.2"/>
    <row r="16742" hidden="1" x14ac:dyDescent="0.2"/>
    <row r="16743" hidden="1" x14ac:dyDescent="0.2"/>
    <row r="16744" hidden="1" x14ac:dyDescent="0.2"/>
    <row r="16745" hidden="1" x14ac:dyDescent="0.2"/>
    <row r="16746" hidden="1" x14ac:dyDescent="0.2"/>
    <row r="16747" hidden="1" x14ac:dyDescent="0.2"/>
    <row r="16748" hidden="1" x14ac:dyDescent="0.2"/>
    <row r="16749" hidden="1" x14ac:dyDescent="0.2"/>
    <row r="16750" hidden="1" x14ac:dyDescent="0.2"/>
    <row r="16751" hidden="1" x14ac:dyDescent="0.2"/>
    <row r="16752" hidden="1" x14ac:dyDescent="0.2"/>
    <row r="16753" hidden="1" x14ac:dyDescent="0.2"/>
    <row r="16754" hidden="1" x14ac:dyDescent="0.2"/>
    <row r="16755" hidden="1" x14ac:dyDescent="0.2"/>
    <row r="16756" hidden="1" x14ac:dyDescent="0.2"/>
    <row r="16757" hidden="1" x14ac:dyDescent="0.2"/>
    <row r="16758" hidden="1" x14ac:dyDescent="0.2"/>
    <row r="16759" hidden="1" x14ac:dyDescent="0.2"/>
    <row r="16760" hidden="1" x14ac:dyDescent="0.2"/>
    <row r="16761" hidden="1" x14ac:dyDescent="0.2"/>
    <row r="16762" hidden="1" x14ac:dyDescent="0.2"/>
    <row r="16763" hidden="1" x14ac:dyDescent="0.2"/>
    <row r="16764" hidden="1" x14ac:dyDescent="0.2"/>
    <row r="16765" hidden="1" x14ac:dyDescent="0.2"/>
    <row r="16766" hidden="1" x14ac:dyDescent="0.2"/>
    <row r="16767" hidden="1" x14ac:dyDescent="0.2"/>
    <row r="16768" hidden="1" x14ac:dyDescent="0.2"/>
    <row r="16769" hidden="1" x14ac:dyDescent="0.2"/>
    <row r="16770" hidden="1" x14ac:dyDescent="0.2"/>
    <row r="16771" hidden="1" x14ac:dyDescent="0.2"/>
    <row r="16772" hidden="1" x14ac:dyDescent="0.2"/>
    <row r="16773" hidden="1" x14ac:dyDescent="0.2"/>
    <row r="16774" hidden="1" x14ac:dyDescent="0.2"/>
    <row r="16775" hidden="1" x14ac:dyDescent="0.2"/>
    <row r="16776" hidden="1" x14ac:dyDescent="0.2"/>
    <row r="16777" hidden="1" x14ac:dyDescent="0.2"/>
    <row r="16778" hidden="1" x14ac:dyDescent="0.2"/>
    <row r="16779" hidden="1" x14ac:dyDescent="0.2"/>
    <row r="16780" hidden="1" x14ac:dyDescent="0.2"/>
    <row r="16781" hidden="1" x14ac:dyDescent="0.2"/>
    <row r="16782" hidden="1" x14ac:dyDescent="0.2"/>
    <row r="16783" hidden="1" x14ac:dyDescent="0.2"/>
    <row r="16784" hidden="1" x14ac:dyDescent="0.2"/>
    <row r="16785" hidden="1" x14ac:dyDescent="0.2"/>
    <row r="16786" hidden="1" x14ac:dyDescent="0.2"/>
    <row r="16787" hidden="1" x14ac:dyDescent="0.2"/>
    <row r="16788" hidden="1" x14ac:dyDescent="0.2"/>
    <row r="16789" hidden="1" x14ac:dyDescent="0.2"/>
    <row r="16790" hidden="1" x14ac:dyDescent="0.2"/>
    <row r="16791" hidden="1" x14ac:dyDescent="0.2"/>
    <row r="16792" hidden="1" x14ac:dyDescent="0.2"/>
    <row r="16793" hidden="1" x14ac:dyDescent="0.2"/>
    <row r="16794" hidden="1" x14ac:dyDescent="0.2"/>
    <row r="16795" hidden="1" x14ac:dyDescent="0.2"/>
    <row r="16796" hidden="1" x14ac:dyDescent="0.2"/>
    <row r="16797" hidden="1" x14ac:dyDescent="0.2"/>
    <row r="16798" hidden="1" x14ac:dyDescent="0.2"/>
    <row r="16799" hidden="1" x14ac:dyDescent="0.2"/>
    <row r="16800" hidden="1" x14ac:dyDescent="0.2"/>
    <row r="16801" hidden="1" x14ac:dyDescent="0.2"/>
    <row r="16802" hidden="1" x14ac:dyDescent="0.2"/>
    <row r="16803" hidden="1" x14ac:dyDescent="0.2"/>
    <row r="16804" hidden="1" x14ac:dyDescent="0.2"/>
    <row r="16805" hidden="1" x14ac:dyDescent="0.2"/>
    <row r="16806" hidden="1" x14ac:dyDescent="0.2"/>
    <row r="16807" hidden="1" x14ac:dyDescent="0.2"/>
    <row r="16808" hidden="1" x14ac:dyDescent="0.2"/>
    <row r="16809" hidden="1" x14ac:dyDescent="0.2"/>
    <row r="16810" hidden="1" x14ac:dyDescent="0.2"/>
    <row r="16811" hidden="1" x14ac:dyDescent="0.2"/>
    <row r="16812" hidden="1" x14ac:dyDescent="0.2"/>
    <row r="16813" hidden="1" x14ac:dyDescent="0.2"/>
    <row r="16814" hidden="1" x14ac:dyDescent="0.2"/>
    <row r="16815" hidden="1" x14ac:dyDescent="0.2"/>
    <row r="16816" hidden="1" x14ac:dyDescent="0.2"/>
    <row r="16817" hidden="1" x14ac:dyDescent="0.2"/>
    <row r="16818" hidden="1" x14ac:dyDescent="0.2"/>
    <row r="16819" hidden="1" x14ac:dyDescent="0.2"/>
    <row r="16820" hidden="1" x14ac:dyDescent="0.2"/>
    <row r="16821" hidden="1" x14ac:dyDescent="0.2"/>
    <row r="16822" hidden="1" x14ac:dyDescent="0.2"/>
    <row r="16823" hidden="1" x14ac:dyDescent="0.2"/>
    <row r="16824" hidden="1" x14ac:dyDescent="0.2"/>
    <row r="16825" hidden="1" x14ac:dyDescent="0.2"/>
    <row r="16826" hidden="1" x14ac:dyDescent="0.2"/>
    <row r="16827" hidden="1" x14ac:dyDescent="0.2"/>
    <row r="16828" hidden="1" x14ac:dyDescent="0.2"/>
    <row r="16829" hidden="1" x14ac:dyDescent="0.2"/>
    <row r="16830" hidden="1" x14ac:dyDescent="0.2"/>
    <row r="16831" hidden="1" x14ac:dyDescent="0.2"/>
    <row r="16832" hidden="1" x14ac:dyDescent="0.2"/>
    <row r="16833" hidden="1" x14ac:dyDescent="0.2"/>
    <row r="16834" hidden="1" x14ac:dyDescent="0.2"/>
    <row r="16835" hidden="1" x14ac:dyDescent="0.2"/>
    <row r="16836" hidden="1" x14ac:dyDescent="0.2"/>
    <row r="16837" hidden="1" x14ac:dyDescent="0.2"/>
    <row r="16838" hidden="1" x14ac:dyDescent="0.2"/>
    <row r="16839" hidden="1" x14ac:dyDescent="0.2"/>
    <row r="16840" hidden="1" x14ac:dyDescent="0.2"/>
    <row r="16841" hidden="1" x14ac:dyDescent="0.2"/>
    <row r="16842" hidden="1" x14ac:dyDescent="0.2"/>
    <row r="16843" hidden="1" x14ac:dyDescent="0.2"/>
    <row r="16844" hidden="1" x14ac:dyDescent="0.2"/>
    <row r="16845" hidden="1" x14ac:dyDescent="0.2"/>
    <row r="16846" hidden="1" x14ac:dyDescent="0.2"/>
    <row r="16847" hidden="1" x14ac:dyDescent="0.2"/>
    <row r="16848" hidden="1" x14ac:dyDescent="0.2"/>
    <row r="16849" hidden="1" x14ac:dyDescent="0.2"/>
    <row r="16850" hidden="1" x14ac:dyDescent="0.2"/>
    <row r="16851" hidden="1" x14ac:dyDescent="0.2"/>
    <row r="16852" hidden="1" x14ac:dyDescent="0.2"/>
    <row r="16853" hidden="1" x14ac:dyDescent="0.2"/>
    <row r="16854" hidden="1" x14ac:dyDescent="0.2"/>
    <row r="16855" hidden="1" x14ac:dyDescent="0.2"/>
    <row r="16856" hidden="1" x14ac:dyDescent="0.2"/>
    <row r="16857" hidden="1" x14ac:dyDescent="0.2"/>
    <row r="16858" hidden="1" x14ac:dyDescent="0.2"/>
    <row r="16859" hidden="1" x14ac:dyDescent="0.2"/>
    <row r="16860" hidden="1" x14ac:dyDescent="0.2"/>
    <row r="16861" hidden="1" x14ac:dyDescent="0.2"/>
    <row r="16862" hidden="1" x14ac:dyDescent="0.2"/>
    <row r="16863" hidden="1" x14ac:dyDescent="0.2"/>
    <row r="16864" hidden="1" x14ac:dyDescent="0.2"/>
    <row r="16865" hidden="1" x14ac:dyDescent="0.2"/>
    <row r="16866" hidden="1" x14ac:dyDescent="0.2"/>
    <row r="16867" hidden="1" x14ac:dyDescent="0.2"/>
    <row r="16868" hidden="1" x14ac:dyDescent="0.2"/>
    <row r="16869" hidden="1" x14ac:dyDescent="0.2"/>
    <row r="16870" hidden="1" x14ac:dyDescent="0.2"/>
    <row r="16871" hidden="1" x14ac:dyDescent="0.2"/>
    <row r="16872" hidden="1" x14ac:dyDescent="0.2"/>
    <row r="16873" hidden="1" x14ac:dyDescent="0.2"/>
    <row r="16874" hidden="1" x14ac:dyDescent="0.2"/>
    <row r="16875" hidden="1" x14ac:dyDescent="0.2"/>
    <row r="16876" hidden="1" x14ac:dyDescent="0.2"/>
    <row r="16877" hidden="1" x14ac:dyDescent="0.2"/>
    <row r="16878" hidden="1" x14ac:dyDescent="0.2"/>
    <row r="16879" hidden="1" x14ac:dyDescent="0.2"/>
    <row r="16880" hidden="1" x14ac:dyDescent="0.2"/>
    <row r="16881" hidden="1" x14ac:dyDescent="0.2"/>
    <row r="16882" hidden="1" x14ac:dyDescent="0.2"/>
    <row r="16883" hidden="1" x14ac:dyDescent="0.2"/>
    <row r="16884" hidden="1" x14ac:dyDescent="0.2"/>
    <row r="16885" hidden="1" x14ac:dyDescent="0.2"/>
    <row r="16886" hidden="1" x14ac:dyDescent="0.2"/>
    <row r="16887" hidden="1" x14ac:dyDescent="0.2"/>
    <row r="16888" hidden="1" x14ac:dyDescent="0.2"/>
    <row r="16889" hidden="1" x14ac:dyDescent="0.2"/>
    <row r="16890" hidden="1" x14ac:dyDescent="0.2"/>
    <row r="16891" hidden="1" x14ac:dyDescent="0.2"/>
    <row r="16892" hidden="1" x14ac:dyDescent="0.2"/>
    <row r="16893" hidden="1" x14ac:dyDescent="0.2"/>
    <row r="16894" hidden="1" x14ac:dyDescent="0.2"/>
    <row r="16895" hidden="1" x14ac:dyDescent="0.2"/>
    <row r="16896" hidden="1" x14ac:dyDescent="0.2"/>
    <row r="16897" hidden="1" x14ac:dyDescent="0.2"/>
    <row r="16898" hidden="1" x14ac:dyDescent="0.2"/>
    <row r="16899" hidden="1" x14ac:dyDescent="0.2"/>
    <row r="16900" hidden="1" x14ac:dyDescent="0.2"/>
    <row r="16901" hidden="1" x14ac:dyDescent="0.2"/>
    <row r="16902" hidden="1" x14ac:dyDescent="0.2"/>
    <row r="16903" hidden="1" x14ac:dyDescent="0.2"/>
    <row r="16904" hidden="1" x14ac:dyDescent="0.2"/>
    <row r="16905" hidden="1" x14ac:dyDescent="0.2"/>
    <row r="16906" hidden="1" x14ac:dyDescent="0.2"/>
    <row r="16907" hidden="1" x14ac:dyDescent="0.2"/>
    <row r="16908" hidden="1" x14ac:dyDescent="0.2"/>
    <row r="16909" hidden="1" x14ac:dyDescent="0.2"/>
    <row r="16910" hidden="1" x14ac:dyDescent="0.2"/>
    <row r="16911" hidden="1" x14ac:dyDescent="0.2"/>
    <row r="16912" hidden="1" x14ac:dyDescent="0.2"/>
    <row r="16913" hidden="1" x14ac:dyDescent="0.2"/>
    <row r="16914" hidden="1" x14ac:dyDescent="0.2"/>
    <row r="16915" hidden="1" x14ac:dyDescent="0.2"/>
    <row r="16916" hidden="1" x14ac:dyDescent="0.2"/>
    <row r="16917" hidden="1" x14ac:dyDescent="0.2"/>
    <row r="16918" hidden="1" x14ac:dyDescent="0.2"/>
    <row r="16919" hidden="1" x14ac:dyDescent="0.2"/>
    <row r="16920" hidden="1" x14ac:dyDescent="0.2"/>
    <row r="16921" hidden="1" x14ac:dyDescent="0.2"/>
    <row r="16922" hidden="1" x14ac:dyDescent="0.2"/>
    <row r="16923" hidden="1" x14ac:dyDescent="0.2"/>
    <row r="16924" hidden="1" x14ac:dyDescent="0.2"/>
    <row r="16925" hidden="1" x14ac:dyDescent="0.2"/>
    <row r="16926" hidden="1" x14ac:dyDescent="0.2"/>
    <row r="16927" hidden="1" x14ac:dyDescent="0.2"/>
    <row r="16928" hidden="1" x14ac:dyDescent="0.2"/>
    <row r="16929" hidden="1" x14ac:dyDescent="0.2"/>
    <row r="16930" hidden="1" x14ac:dyDescent="0.2"/>
    <row r="16931" hidden="1" x14ac:dyDescent="0.2"/>
    <row r="16932" hidden="1" x14ac:dyDescent="0.2"/>
    <row r="16933" hidden="1" x14ac:dyDescent="0.2"/>
    <row r="16934" hidden="1" x14ac:dyDescent="0.2"/>
    <row r="16935" hidden="1" x14ac:dyDescent="0.2"/>
    <row r="16936" hidden="1" x14ac:dyDescent="0.2"/>
    <row r="16937" hidden="1" x14ac:dyDescent="0.2"/>
    <row r="16938" hidden="1" x14ac:dyDescent="0.2"/>
    <row r="16939" hidden="1" x14ac:dyDescent="0.2"/>
    <row r="16940" hidden="1" x14ac:dyDescent="0.2"/>
    <row r="16941" hidden="1" x14ac:dyDescent="0.2"/>
    <row r="16942" hidden="1" x14ac:dyDescent="0.2"/>
    <row r="16943" hidden="1" x14ac:dyDescent="0.2"/>
    <row r="16944" hidden="1" x14ac:dyDescent="0.2"/>
    <row r="16945" hidden="1" x14ac:dyDescent="0.2"/>
    <row r="16946" hidden="1" x14ac:dyDescent="0.2"/>
    <row r="16947" hidden="1" x14ac:dyDescent="0.2"/>
    <row r="16948" hidden="1" x14ac:dyDescent="0.2"/>
    <row r="16949" hidden="1" x14ac:dyDescent="0.2"/>
    <row r="16950" hidden="1" x14ac:dyDescent="0.2"/>
    <row r="16951" hidden="1" x14ac:dyDescent="0.2"/>
    <row r="16952" hidden="1" x14ac:dyDescent="0.2"/>
    <row r="16953" hidden="1" x14ac:dyDescent="0.2"/>
    <row r="16954" hidden="1" x14ac:dyDescent="0.2"/>
    <row r="16955" hidden="1" x14ac:dyDescent="0.2"/>
    <row r="16956" hidden="1" x14ac:dyDescent="0.2"/>
    <row r="16957" hidden="1" x14ac:dyDescent="0.2"/>
    <row r="16958" hidden="1" x14ac:dyDescent="0.2"/>
    <row r="16959" hidden="1" x14ac:dyDescent="0.2"/>
    <row r="16960" hidden="1" x14ac:dyDescent="0.2"/>
    <row r="16961" hidden="1" x14ac:dyDescent="0.2"/>
    <row r="16962" hidden="1" x14ac:dyDescent="0.2"/>
    <row r="16963" hidden="1" x14ac:dyDescent="0.2"/>
    <row r="16964" hidden="1" x14ac:dyDescent="0.2"/>
    <row r="16965" hidden="1" x14ac:dyDescent="0.2"/>
    <row r="16966" hidden="1" x14ac:dyDescent="0.2"/>
    <row r="16967" hidden="1" x14ac:dyDescent="0.2"/>
    <row r="16968" hidden="1" x14ac:dyDescent="0.2"/>
    <row r="16969" hidden="1" x14ac:dyDescent="0.2"/>
    <row r="16970" hidden="1" x14ac:dyDescent="0.2"/>
    <row r="16971" hidden="1" x14ac:dyDescent="0.2"/>
    <row r="16972" hidden="1" x14ac:dyDescent="0.2"/>
    <row r="16973" hidden="1" x14ac:dyDescent="0.2"/>
    <row r="16974" hidden="1" x14ac:dyDescent="0.2"/>
    <row r="16975" hidden="1" x14ac:dyDescent="0.2"/>
    <row r="16976" hidden="1" x14ac:dyDescent="0.2"/>
    <row r="16977" hidden="1" x14ac:dyDescent="0.2"/>
    <row r="16978" hidden="1" x14ac:dyDescent="0.2"/>
    <row r="16979" hidden="1" x14ac:dyDescent="0.2"/>
    <row r="16980" hidden="1" x14ac:dyDescent="0.2"/>
    <row r="16981" hidden="1" x14ac:dyDescent="0.2"/>
    <row r="16982" hidden="1" x14ac:dyDescent="0.2"/>
    <row r="16983" hidden="1" x14ac:dyDescent="0.2"/>
    <row r="16984" hidden="1" x14ac:dyDescent="0.2"/>
    <row r="16985" hidden="1" x14ac:dyDescent="0.2"/>
    <row r="16986" hidden="1" x14ac:dyDescent="0.2"/>
    <row r="16987" hidden="1" x14ac:dyDescent="0.2"/>
    <row r="16988" hidden="1" x14ac:dyDescent="0.2"/>
    <row r="16989" hidden="1" x14ac:dyDescent="0.2"/>
    <row r="16990" hidden="1" x14ac:dyDescent="0.2"/>
    <row r="16991" hidden="1" x14ac:dyDescent="0.2"/>
    <row r="16992" hidden="1" x14ac:dyDescent="0.2"/>
    <row r="16993" hidden="1" x14ac:dyDescent="0.2"/>
    <row r="16994" hidden="1" x14ac:dyDescent="0.2"/>
    <row r="16995" hidden="1" x14ac:dyDescent="0.2"/>
    <row r="16996" hidden="1" x14ac:dyDescent="0.2"/>
    <row r="16997" hidden="1" x14ac:dyDescent="0.2"/>
    <row r="16998" hidden="1" x14ac:dyDescent="0.2"/>
    <row r="16999" hidden="1" x14ac:dyDescent="0.2"/>
    <row r="17000" hidden="1" x14ac:dyDescent="0.2"/>
    <row r="17001" hidden="1" x14ac:dyDescent="0.2"/>
    <row r="17002" hidden="1" x14ac:dyDescent="0.2"/>
    <row r="17003" hidden="1" x14ac:dyDescent="0.2"/>
    <row r="17004" hidden="1" x14ac:dyDescent="0.2"/>
    <row r="17005" hidden="1" x14ac:dyDescent="0.2"/>
    <row r="17006" hidden="1" x14ac:dyDescent="0.2"/>
    <row r="17007" hidden="1" x14ac:dyDescent="0.2"/>
    <row r="17008" hidden="1" x14ac:dyDescent="0.2"/>
    <row r="17009" hidden="1" x14ac:dyDescent="0.2"/>
    <row r="17010" hidden="1" x14ac:dyDescent="0.2"/>
    <row r="17011" hidden="1" x14ac:dyDescent="0.2"/>
    <row r="17012" hidden="1" x14ac:dyDescent="0.2"/>
    <row r="17013" hidden="1" x14ac:dyDescent="0.2"/>
    <row r="17014" hidden="1" x14ac:dyDescent="0.2"/>
    <row r="17015" hidden="1" x14ac:dyDescent="0.2"/>
    <row r="17016" hidden="1" x14ac:dyDescent="0.2"/>
    <row r="17017" hidden="1" x14ac:dyDescent="0.2"/>
    <row r="17018" hidden="1" x14ac:dyDescent="0.2"/>
    <row r="17019" hidden="1" x14ac:dyDescent="0.2"/>
    <row r="17020" hidden="1" x14ac:dyDescent="0.2"/>
    <row r="17021" hidden="1" x14ac:dyDescent="0.2"/>
    <row r="17022" hidden="1" x14ac:dyDescent="0.2"/>
    <row r="17023" hidden="1" x14ac:dyDescent="0.2"/>
    <row r="17024" hidden="1" x14ac:dyDescent="0.2"/>
    <row r="17025" hidden="1" x14ac:dyDescent="0.2"/>
    <row r="17026" hidden="1" x14ac:dyDescent="0.2"/>
    <row r="17027" hidden="1" x14ac:dyDescent="0.2"/>
    <row r="17028" hidden="1" x14ac:dyDescent="0.2"/>
    <row r="17029" hidden="1" x14ac:dyDescent="0.2"/>
    <row r="17030" hidden="1" x14ac:dyDescent="0.2"/>
    <row r="17031" hidden="1" x14ac:dyDescent="0.2"/>
    <row r="17032" hidden="1" x14ac:dyDescent="0.2"/>
    <row r="17033" hidden="1" x14ac:dyDescent="0.2"/>
    <row r="17034" hidden="1" x14ac:dyDescent="0.2"/>
    <row r="17035" hidden="1" x14ac:dyDescent="0.2"/>
    <row r="17036" hidden="1" x14ac:dyDescent="0.2"/>
    <row r="17037" hidden="1" x14ac:dyDescent="0.2"/>
    <row r="17038" hidden="1" x14ac:dyDescent="0.2"/>
    <row r="17039" hidden="1" x14ac:dyDescent="0.2"/>
    <row r="17040" hidden="1" x14ac:dyDescent="0.2"/>
    <row r="17041" hidden="1" x14ac:dyDescent="0.2"/>
    <row r="17042" hidden="1" x14ac:dyDescent="0.2"/>
    <row r="17043" hidden="1" x14ac:dyDescent="0.2"/>
    <row r="17044" hidden="1" x14ac:dyDescent="0.2"/>
    <row r="17045" hidden="1" x14ac:dyDescent="0.2"/>
    <row r="17046" hidden="1" x14ac:dyDescent="0.2"/>
    <row r="17047" hidden="1" x14ac:dyDescent="0.2"/>
    <row r="17048" hidden="1" x14ac:dyDescent="0.2"/>
    <row r="17049" hidden="1" x14ac:dyDescent="0.2"/>
    <row r="17050" hidden="1" x14ac:dyDescent="0.2"/>
    <row r="17051" hidden="1" x14ac:dyDescent="0.2"/>
    <row r="17052" hidden="1" x14ac:dyDescent="0.2"/>
    <row r="17053" hidden="1" x14ac:dyDescent="0.2"/>
    <row r="17054" hidden="1" x14ac:dyDescent="0.2"/>
    <row r="17055" hidden="1" x14ac:dyDescent="0.2"/>
    <row r="17056" hidden="1" x14ac:dyDescent="0.2"/>
    <row r="17057" hidden="1" x14ac:dyDescent="0.2"/>
    <row r="17058" hidden="1" x14ac:dyDescent="0.2"/>
    <row r="17059" hidden="1" x14ac:dyDescent="0.2"/>
    <row r="17060" hidden="1" x14ac:dyDescent="0.2"/>
    <row r="17061" hidden="1" x14ac:dyDescent="0.2"/>
    <row r="17062" hidden="1" x14ac:dyDescent="0.2"/>
    <row r="17063" hidden="1" x14ac:dyDescent="0.2"/>
    <row r="17064" hidden="1" x14ac:dyDescent="0.2"/>
    <row r="17065" hidden="1" x14ac:dyDescent="0.2"/>
    <row r="17066" hidden="1" x14ac:dyDescent="0.2"/>
    <row r="17067" hidden="1" x14ac:dyDescent="0.2"/>
    <row r="17068" hidden="1" x14ac:dyDescent="0.2"/>
    <row r="17069" hidden="1" x14ac:dyDescent="0.2"/>
    <row r="17070" hidden="1" x14ac:dyDescent="0.2"/>
    <row r="17071" hidden="1" x14ac:dyDescent="0.2"/>
    <row r="17072" hidden="1" x14ac:dyDescent="0.2"/>
    <row r="17073" hidden="1" x14ac:dyDescent="0.2"/>
    <row r="17074" hidden="1" x14ac:dyDescent="0.2"/>
    <row r="17075" hidden="1" x14ac:dyDescent="0.2"/>
    <row r="17076" hidden="1" x14ac:dyDescent="0.2"/>
    <row r="17077" hidden="1" x14ac:dyDescent="0.2"/>
    <row r="17078" hidden="1" x14ac:dyDescent="0.2"/>
    <row r="17079" hidden="1" x14ac:dyDescent="0.2"/>
    <row r="17080" hidden="1" x14ac:dyDescent="0.2"/>
    <row r="17081" hidden="1" x14ac:dyDescent="0.2"/>
    <row r="17082" hidden="1" x14ac:dyDescent="0.2"/>
    <row r="17083" hidden="1" x14ac:dyDescent="0.2"/>
    <row r="17084" hidden="1" x14ac:dyDescent="0.2"/>
    <row r="17085" hidden="1" x14ac:dyDescent="0.2"/>
    <row r="17086" hidden="1" x14ac:dyDescent="0.2"/>
    <row r="17087" hidden="1" x14ac:dyDescent="0.2"/>
    <row r="17088" hidden="1" x14ac:dyDescent="0.2"/>
    <row r="17089" hidden="1" x14ac:dyDescent="0.2"/>
    <row r="17090" hidden="1" x14ac:dyDescent="0.2"/>
    <row r="17091" hidden="1" x14ac:dyDescent="0.2"/>
    <row r="17092" hidden="1" x14ac:dyDescent="0.2"/>
    <row r="17093" hidden="1" x14ac:dyDescent="0.2"/>
    <row r="17094" hidden="1" x14ac:dyDescent="0.2"/>
    <row r="17095" hidden="1" x14ac:dyDescent="0.2"/>
    <row r="17096" hidden="1" x14ac:dyDescent="0.2"/>
    <row r="17097" hidden="1" x14ac:dyDescent="0.2"/>
    <row r="17098" hidden="1" x14ac:dyDescent="0.2"/>
    <row r="17099" hidden="1" x14ac:dyDescent="0.2"/>
    <row r="17100" hidden="1" x14ac:dyDescent="0.2"/>
    <row r="17101" hidden="1" x14ac:dyDescent="0.2"/>
    <row r="17102" hidden="1" x14ac:dyDescent="0.2"/>
    <row r="17103" hidden="1" x14ac:dyDescent="0.2"/>
    <row r="17104" hidden="1" x14ac:dyDescent="0.2"/>
    <row r="17105" hidden="1" x14ac:dyDescent="0.2"/>
    <row r="17106" hidden="1" x14ac:dyDescent="0.2"/>
    <row r="17107" hidden="1" x14ac:dyDescent="0.2"/>
    <row r="17108" hidden="1" x14ac:dyDescent="0.2"/>
    <row r="17109" hidden="1" x14ac:dyDescent="0.2"/>
    <row r="17110" hidden="1" x14ac:dyDescent="0.2"/>
    <row r="17111" hidden="1" x14ac:dyDescent="0.2"/>
    <row r="17112" hidden="1" x14ac:dyDescent="0.2"/>
    <row r="17113" hidden="1" x14ac:dyDescent="0.2"/>
    <row r="17114" hidden="1" x14ac:dyDescent="0.2"/>
    <row r="17115" hidden="1" x14ac:dyDescent="0.2"/>
    <row r="17116" hidden="1" x14ac:dyDescent="0.2"/>
    <row r="17117" hidden="1" x14ac:dyDescent="0.2"/>
    <row r="17118" hidden="1" x14ac:dyDescent="0.2"/>
    <row r="17119" hidden="1" x14ac:dyDescent="0.2"/>
    <row r="17120" hidden="1" x14ac:dyDescent="0.2"/>
    <row r="17121" hidden="1" x14ac:dyDescent="0.2"/>
    <row r="17122" hidden="1" x14ac:dyDescent="0.2"/>
    <row r="17123" hidden="1" x14ac:dyDescent="0.2"/>
    <row r="17124" hidden="1" x14ac:dyDescent="0.2"/>
    <row r="17125" hidden="1" x14ac:dyDescent="0.2"/>
    <row r="17126" hidden="1" x14ac:dyDescent="0.2"/>
    <row r="17127" hidden="1" x14ac:dyDescent="0.2"/>
    <row r="17128" hidden="1" x14ac:dyDescent="0.2"/>
    <row r="17129" hidden="1" x14ac:dyDescent="0.2"/>
    <row r="17130" hidden="1" x14ac:dyDescent="0.2"/>
    <row r="17131" hidden="1" x14ac:dyDescent="0.2"/>
    <row r="17132" hidden="1" x14ac:dyDescent="0.2"/>
    <row r="17133" hidden="1" x14ac:dyDescent="0.2"/>
    <row r="17134" hidden="1" x14ac:dyDescent="0.2"/>
    <row r="17135" hidden="1" x14ac:dyDescent="0.2"/>
    <row r="17136" hidden="1" x14ac:dyDescent="0.2"/>
    <row r="17137" hidden="1" x14ac:dyDescent="0.2"/>
    <row r="17138" hidden="1" x14ac:dyDescent="0.2"/>
    <row r="17139" hidden="1" x14ac:dyDescent="0.2"/>
    <row r="17140" hidden="1" x14ac:dyDescent="0.2"/>
    <row r="17141" hidden="1" x14ac:dyDescent="0.2"/>
    <row r="17142" hidden="1" x14ac:dyDescent="0.2"/>
    <row r="17143" hidden="1" x14ac:dyDescent="0.2"/>
    <row r="17144" hidden="1" x14ac:dyDescent="0.2"/>
    <row r="17145" hidden="1" x14ac:dyDescent="0.2"/>
    <row r="17146" hidden="1" x14ac:dyDescent="0.2"/>
    <row r="17147" hidden="1" x14ac:dyDescent="0.2"/>
    <row r="17148" hidden="1" x14ac:dyDescent="0.2"/>
    <row r="17149" hidden="1" x14ac:dyDescent="0.2"/>
    <row r="17150" hidden="1" x14ac:dyDescent="0.2"/>
    <row r="17151" hidden="1" x14ac:dyDescent="0.2"/>
    <row r="17152" hidden="1" x14ac:dyDescent="0.2"/>
    <row r="17153" hidden="1" x14ac:dyDescent="0.2"/>
    <row r="17154" hidden="1" x14ac:dyDescent="0.2"/>
    <row r="17155" hidden="1" x14ac:dyDescent="0.2"/>
    <row r="17156" hidden="1" x14ac:dyDescent="0.2"/>
    <row r="17157" hidden="1" x14ac:dyDescent="0.2"/>
    <row r="17158" hidden="1" x14ac:dyDescent="0.2"/>
    <row r="17159" hidden="1" x14ac:dyDescent="0.2"/>
    <row r="17160" hidden="1" x14ac:dyDescent="0.2"/>
    <row r="17161" hidden="1" x14ac:dyDescent="0.2"/>
    <row r="17162" hidden="1" x14ac:dyDescent="0.2"/>
    <row r="17163" hidden="1" x14ac:dyDescent="0.2"/>
    <row r="17164" hidden="1" x14ac:dyDescent="0.2"/>
    <row r="17165" hidden="1" x14ac:dyDescent="0.2"/>
    <row r="17166" hidden="1" x14ac:dyDescent="0.2"/>
    <row r="17167" hidden="1" x14ac:dyDescent="0.2"/>
    <row r="17168" hidden="1" x14ac:dyDescent="0.2"/>
    <row r="17169" hidden="1" x14ac:dyDescent="0.2"/>
    <row r="17170" hidden="1" x14ac:dyDescent="0.2"/>
    <row r="17171" hidden="1" x14ac:dyDescent="0.2"/>
    <row r="17172" hidden="1" x14ac:dyDescent="0.2"/>
    <row r="17173" hidden="1" x14ac:dyDescent="0.2"/>
    <row r="17174" hidden="1" x14ac:dyDescent="0.2"/>
    <row r="17175" hidden="1" x14ac:dyDescent="0.2"/>
    <row r="17176" hidden="1" x14ac:dyDescent="0.2"/>
    <row r="17177" hidden="1" x14ac:dyDescent="0.2"/>
    <row r="17178" hidden="1" x14ac:dyDescent="0.2"/>
    <row r="17179" hidden="1" x14ac:dyDescent="0.2"/>
    <row r="17180" hidden="1" x14ac:dyDescent="0.2"/>
    <row r="17181" hidden="1" x14ac:dyDescent="0.2"/>
    <row r="17182" hidden="1" x14ac:dyDescent="0.2"/>
    <row r="17183" hidden="1" x14ac:dyDescent="0.2"/>
    <row r="17184" hidden="1" x14ac:dyDescent="0.2"/>
    <row r="17185" hidden="1" x14ac:dyDescent="0.2"/>
    <row r="17186" hidden="1" x14ac:dyDescent="0.2"/>
    <row r="17187" hidden="1" x14ac:dyDescent="0.2"/>
    <row r="17188" hidden="1" x14ac:dyDescent="0.2"/>
    <row r="17189" hidden="1" x14ac:dyDescent="0.2"/>
    <row r="17190" hidden="1" x14ac:dyDescent="0.2"/>
    <row r="17191" hidden="1" x14ac:dyDescent="0.2"/>
    <row r="17192" hidden="1" x14ac:dyDescent="0.2"/>
    <row r="17193" hidden="1" x14ac:dyDescent="0.2"/>
    <row r="17194" hidden="1" x14ac:dyDescent="0.2"/>
    <row r="17195" hidden="1" x14ac:dyDescent="0.2"/>
    <row r="17196" hidden="1" x14ac:dyDescent="0.2"/>
    <row r="17197" hidden="1" x14ac:dyDescent="0.2"/>
    <row r="17198" hidden="1" x14ac:dyDescent="0.2"/>
    <row r="17199" hidden="1" x14ac:dyDescent="0.2"/>
    <row r="17200" hidden="1" x14ac:dyDescent="0.2"/>
    <row r="17201" hidden="1" x14ac:dyDescent="0.2"/>
    <row r="17202" hidden="1" x14ac:dyDescent="0.2"/>
    <row r="17203" hidden="1" x14ac:dyDescent="0.2"/>
    <row r="17204" hidden="1" x14ac:dyDescent="0.2"/>
    <row r="17205" hidden="1" x14ac:dyDescent="0.2"/>
    <row r="17206" hidden="1" x14ac:dyDescent="0.2"/>
    <row r="17207" hidden="1" x14ac:dyDescent="0.2"/>
    <row r="17208" hidden="1" x14ac:dyDescent="0.2"/>
    <row r="17209" hidden="1" x14ac:dyDescent="0.2"/>
    <row r="17210" hidden="1" x14ac:dyDescent="0.2"/>
    <row r="17211" hidden="1" x14ac:dyDescent="0.2"/>
    <row r="17212" hidden="1" x14ac:dyDescent="0.2"/>
    <row r="17213" hidden="1" x14ac:dyDescent="0.2"/>
    <row r="17214" hidden="1" x14ac:dyDescent="0.2"/>
    <row r="17215" hidden="1" x14ac:dyDescent="0.2"/>
    <row r="17216" hidden="1" x14ac:dyDescent="0.2"/>
    <row r="17217" hidden="1" x14ac:dyDescent="0.2"/>
    <row r="17218" hidden="1" x14ac:dyDescent="0.2"/>
    <row r="17219" hidden="1" x14ac:dyDescent="0.2"/>
    <row r="17220" hidden="1" x14ac:dyDescent="0.2"/>
    <row r="17221" hidden="1" x14ac:dyDescent="0.2"/>
    <row r="17222" hidden="1" x14ac:dyDescent="0.2"/>
    <row r="17223" hidden="1" x14ac:dyDescent="0.2"/>
    <row r="17224" hidden="1" x14ac:dyDescent="0.2"/>
    <row r="17225" hidden="1" x14ac:dyDescent="0.2"/>
    <row r="17226" hidden="1" x14ac:dyDescent="0.2"/>
    <row r="17227" hidden="1" x14ac:dyDescent="0.2"/>
    <row r="17228" hidden="1" x14ac:dyDescent="0.2"/>
    <row r="17229" hidden="1" x14ac:dyDescent="0.2"/>
    <row r="17230" hidden="1" x14ac:dyDescent="0.2"/>
    <row r="17231" hidden="1" x14ac:dyDescent="0.2"/>
    <row r="17232" hidden="1" x14ac:dyDescent="0.2"/>
    <row r="17233" hidden="1" x14ac:dyDescent="0.2"/>
    <row r="17234" hidden="1" x14ac:dyDescent="0.2"/>
    <row r="17235" hidden="1" x14ac:dyDescent="0.2"/>
    <row r="17236" hidden="1" x14ac:dyDescent="0.2"/>
    <row r="17237" hidden="1" x14ac:dyDescent="0.2"/>
    <row r="17238" hidden="1" x14ac:dyDescent="0.2"/>
    <row r="17239" hidden="1" x14ac:dyDescent="0.2"/>
    <row r="17240" hidden="1" x14ac:dyDescent="0.2"/>
    <row r="17241" hidden="1" x14ac:dyDescent="0.2"/>
    <row r="17242" hidden="1" x14ac:dyDescent="0.2"/>
    <row r="17243" hidden="1" x14ac:dyDescent="0.2"/>
    <row r="17244" hidden="1" x14ac:dyDescent="0.2"/>
    <row r="17245" hidden="1" x14ac:dyDescent="0.2"/>
    <row r="17246" hidden="1" x14ac:dyDescent="0.2"/>
    <row r="17247" hidden="1" x14ac:dyDescent="0.2"/>
    <row r="17248" hidden="1" x14ac:dyDescent="0.2"/>
    <row r="17249" hidden="1" x14ac:dyDescent="0.2"/>
    <row r="17250" hidden="1" x14ac:dyDescent="0.2"/>
    <row r="17251" hidden="1" x14ac:dyDescent="0.2"/>
    <row r="17252" hidden="1" x14ac:dyDescent="0.2"/>
    <row r="17253" hidden="1" x14ac:dyDescent="0.2"/>
    <row r="17254" hidden="1" x14ac:dyDescent="0.2"/>
    <row r="17255" hidden="1" x14ac:dyDescent="0.2"/>
    <row r="17256" hidden="1" x14ac:dyDescent="0.2"/>
    <row r="17257" hidden="1" x14ac:dyDescent="0.2"/>
    <row r="17258" hidden="1" x14ac:dyDescent="0.2"/>
    <row r="17259" hidden="1" x14ac:dyDescent="0.2"/>
    <row r="17260" hidden="1" x14ac:dyDescent="0.2"/>
    <row r="17261" hidden="1" x14ac:dyDescent="0.2"/>
    <row r="17262" hidden="1" x14ac:dyDescent="0.2"/>
    <row r="17263" hidden="1" x14ac:dyDescent="0.2"/>
    <row r="17264" hidden="1" x14ac:dyDescent="0.2"/>
    <row r="17265" hidden="1" x14ac:dyDescent="0.2"/>
    <row r="17266" hidden="1" x14ac:dyDescent="0.2"/>
    <row r="17267" hidden="1" x14ac:dyDescent="0.2"/>
    <row r="17268" hidden="1" x14ac:dyDescent="0.2"/>
    <row r="17269" hidden="1" x14ac:dyDescent="0.2"/>
    <row r="17270" hidden="1" x14ac:dyDescent="0.2"/>
    <row r="17271" hidden="1" x14ac:dyDescent="0.2"/>
    <row r="17272" hidden="1" x14ac:dyDescent="0.2"/>
    <row r="17273" hidden="1" x14ac:dyDescent="0.2"/>
    <row r="17274" hidden="1" x14ac:dyDescent="0.2"/>
    <row r="17275" hidden="1" x14ac:dyDescent="0.2"/>
    <row r="17276" hidden="1" x14ac:dyDescent="0.2"/>
    <row r="17277" hidden="1" x14ac:dyDescent="0.2"/>
    <row r="17278" hidden="1" x14ac:dyDescent="0.2"/>
    <row r="17279" hidden="1" x14ac:dyDescent="0.2"/>
    <row r="17280" hidden="1" x14ac:dyDescent="0.2"/>
    <row r="17281" hidden="1" x14ac:dyDescent="0.2"/>
    <row r="17282" hidden="1" x14ac:dyDescent="0.2"/>
    <row r="17283" hidden="1" x14ac:dyDescent="0.2"/>
    <row r="17284" hidden="1" x14ac:dyDescent="0.2"/>
    <row r="17285" hidden="1" x14ac:dyDescent="0.2"/>
    <row r="17286" hidden="1" x14ac:dyDescent="0.2"/>
    <row r="17287" hidden="1" x14ac:dyDescent="0.2"/>
    <row r="17288" hidden="1" x14ac:dyDescent="0.2"/>
    <row r="17289" hidden="1" x14ac:dyDescent="0.2"/>
    <row r="17290" hidden="1" x14ac:dyDescent="0.2"/>
    <row r="17291" hidden="1" x14ac:dyDescent="0.2"/>
    <row r="17292" hidden="1" x14ac:dyDescent="0.2"/>
    <row r="17293" hidden="1" x14ac:dyDescent="0.2"/>
    <row r="17294" hidden="1" x14ac:dyDescent="0.2"/>
    <row r="17295" hidden="1" x14ac:dyDescent="0.2"/>
    <row r="17296" hidden="1" x14ac:dyDescent="0.2"/>
    <row r="17297" hidden="1" x14ac:dyDescent="0.2"/>
    <row r="17298" hidden="1" x14ac:dyDescent="0.2"/>
    <row r="17299" hidden="1" x14ac:dyDescent="0.2"/>
    <row r="17300" hidden="1" x14ac:dyDescent="0.2"/>
    <row r="17301" hidden="1" x14ac:dyDescent="0.2"/>
    <row r="17302" hidden="1" x14ac:dyDescent="0.2"/>
    <row r="17303" hidden="1" x14ac:dyDescent="0.2"/>
    <row r="17304" hidden="1" x14ac:dyDescent="0.2"/>
    <row r="17305" hidden="1" x14ac:dyDescent="0.2"/>
    <row r="17306" hidden="1" x14ac:dyDescent="0.2"/>
    <row r="17307" hidden="1" x14ac:dyDescent="0.2"/>
    <row r="17308" hidden="1" x14ac:dyDescent="0.2"/>
    <row r="17309" hidden="1" x14ac:dyDescent="0.2"/>
    <row r="17310" hidden="1" x14ac:dyDescent="0.2"/>
    <row r="17311" hidden="1" x14ac:dyDescent="0.2"/>
    <row r="17312" hidden="1" x14ac:dyDescent="0.2"/>
    <row r="17313" hidden="1" x14ac:dyDescent="0.2"/>
    <row r="17314" hidden="1" x14ac:dyDescent="0.2"/>
    <row r="17315" hidden="1" x14ac:dyDescent="0.2"/>
    <row r="17316" hidden="1" x14ac:dyDescent="0.2"/>
    <row r="17317" hidden="1" x14ac:dyDescent="0.2"/>
    <row r="17318" hidden="1" x14ac:dyDescent="0.2"/>
    <row r="17319" hidden="1" x14ac:dyDescent="0.2"/>
    <row r="17320" hidden="1" x14ac:dyDescent="0.2"/>
    <row r="17321" hidden="1" x14ac:dyDescent="0.2"/>
    <row r="17322" hidden="1" x14ac:dyDescent="0.2"/>
    <row r="17323" hidden="1" x14ac:dyDescent="0.2"/>
    <row r="17324" hidden="1" x14ac:dyDescent="0.2"/>
    <row r="17325" hidden="1" x14ac:dyDescent="0.2"/>
    <row r="17326" hidden="1" x14ac:dyDescent="0.2"/>
    <row r="17327" hidden="1" x14ac:dyDescent="0.2"/>
    <row r="17328" hidden="1" x14ac:dyDescent="0.2"/>
    <row r="17329" hidden="1" x14ac:dyDescent="0.2"/>
    <row r="17330" hidden="1" x14ac:dyDescent="0.2"/>
    <row r="17331" hidden="1" x14ac:dyDescent="0.2"/>
    <row r="17332" hidden="1" x14ac:dyDescent="0.2"/>
    <row r="17333" hidden="1" x14ac:dyDescent="0.2"/>
    <row r="17334" hidden="1" x14ac:dyDescent="0.2"/>
    <row r="17335" hidden="1" x14ac:dyDescent="0.2"/>
    <row r="17336" hidden="1" x14ac:dyDescent="0.2"/>
    <row r="17337" hidden="1" x14ac:dyDescent="0.2"/>
    <row r="17338" hidden="1" x14ac:dyDescent="0.2"/>
    <row r="17339" hidden="1" x14ac:dyDescent="0.2"/>
    <row r="17340" hidden="1" x14ac:dyDescent="0.2"/>
    <row r="17341" hidden="1" x14ac:dyDescent="0.2"/>
    <row r="17342" hidden="1" x14ac:dyDescent="0.2"/>
    <row r="17343" hidden="1" x14ac:dyDescent="0.2"/>
    <row r="17344" hidden="1" x14ac:dyDescent="0.2"/>
    <row r="17345" hidden="1" x14ac:dyDescent="0.2"/>
    <row r="17346" hidden="1" x14ac:dyDescent="0.2"/>
    <row r="17347" hidden="1" x14ac:dyDescent="0.2"/>
    <row r="17348" hidden="1" x14ac:dyDescent="0.2"/>
    <row r="17349" hidden="1" x14ac:dyDescent="0.2"/>
    <row r="17350" hidden="1" x14ac:dyDescent="0.2"/>
    <row r="17351" hidden="1" x14ac:dyDescent="0.2"/>
    <row r="17352" hidden="1" x14ac:dyDescent="0.2"/>
    <row r="17353" hidden="1" x14ac:dyDescent="0.2"/>
    <row r="17354" hidden="1" x14ac:dyDescent="0.2"/>
    <row r="17355" hidden="1" x14ac:dyDescent="0.2"/>
    <row r="17356" hidden="1" x14ac:dyDescent="0.2"/>
    <row r="17357" hidden="1" x14ac:dyDescent="0.2"/>
    <row r="17358" hidden="1" x14ac:dyDescent="0.2"/>
    <row r="17359" hidden="1" x14ac:dyDescent="0.2"/>
    <row r="17360" hidden="1" x14ac:dyDescent="0.2"/>
    <row r="17361" hidden="1" x14ac:dyDescent="0.2"/>
    <row r="17362" hidden="1" x14ac:dyDescent="0.2"/>
    <row r="17363" hidden="1" x14ac:dyDescent="0.2"/>
    <row r="17364" hidden="1" x14ac:dyDescent="0.2"/>
    <row r="17365" hidden="1" x14ac:dyDescent="0.2"/>
    <row r="17366" hidden="1" x14ac:dyDescent="0.2"/>
    <row r="17367" hidden="1" x14ac:dyDescent="0.2"/>
    <row r="17368" hidden="1" x14ac:dyDescent="0.2"/>
    <row r="17369" hidden="1" x14ac:dyDescent="0.2"/>
    <row r="17370" hidden="1" x14ac:dyDescent="0.2"/>
    <row r="17371" hidden="1" x14ac:dyDescent="0.2"/>
    <row r="17372" hidden="1" x14ac:dyDescent="0.2"/>
    <row r="17373" hidden="1" x14ac:dyDescent="0.2"/>
    <row r="17374" hidden="1" x14ac:dyDescent="0.2"/>
    <row r="17375" hidden="1" x14ac:dyDescent="0.2"/>
    <row r="17376" hidden="1" x14ac:dyDescent="0.2"/>
    <row r="17377" hidden="1" x14ac:dyDescent="0.2"/>
    <row r="17378" hidden="1" x14ac:dyDescent="0.2"/>
    <row r="17379" hidden="1" x14ac:dyDescent="0.2"/>
    <row r="17380" hidden="1" x14ac:dyDescent="0.2"/>
    <row r="17381" hidden="1" x14ac:dyDescent="0.2"/>
    <row r="17382" hidden="1" x14ac:dyDescent="0.2"/>
    <row r="17383" hidden="1" x14ac:dyDescent="0.2"/>
    <row r="17384" hidden="1" x14ac:dyDescent="0.2"/>
    <row r="17385" hidden="1" x14ac:dyDescent="0.2"/>
    <row r="17386" hidden="1" x14ac:dyDescent="0.2"/>
    <row r="17387" hidden="1" x14ac:dyDescent="0.2"/>
    <row r="17388" hidden="1" x14ac:dyDescent="0.2"/>
    <row r="17389" hidden="1" x14ac:dyDescent="0.2"/>
    <row r="17390" hidden="1" x14ac:dyDescent="0.2"/>
    <row r="17391" hidden="1" x14ac:dyDescent="0.2"/>
    <row r="17392" hidden="1" x14ac:dyDescent="0.2"/>
    <row r="17393" hidden="1" x14ac:dyDescent="0.2"/>
    <row r="17394" hidden="1" x14ac:dyDescent="0.2"/>
    <row r="17395" hidden="1" x14ac:dyDescent="0.2"/>
    <row r="17396" hidden="1" x14ac:dyDescent="0.2"/>
    <row r="17397" hidden="1" x14ac:dyDescent="0.2"/>
    <row r="17398" hidden="1" x14ac:dyDescent="0.2"/>
    <row r="17399" hidden="1" x14ac:dyDescent="0.2"/>
    <row r="17400" hidden="1" x14ac:dyDescent="0.2"/>
    <row r="17401" hidden="1" x14ac:dyDescent="0.2"/>
    <row r="17402" hidden="1" x14ac:dyDescent="0.2"/>
    <row r="17403" hidden="1" x14ac:dyDescent="0.2"/>
    <row r="17404" hidden="1" x14ac:dyDescent="0.2"/>
    <row r="17405" hidden="1" x14ac:dyDescent="0.2"/>
    <row r="17406" hidden="1" x14ac:dyDescent="0.2"/>
    <row r="17407" hidden="1" x14ac:dyDescent="0.2"/>
    <row r="17408" hidden="1" x14ac:dyDescent="0.2"/>
    <row r="17409" hidden="1" x14ac:dyDescent="0.2"/>
    <row r="17410" hidden="1" x14ac:dyDescent="0.2"/>
    <row r="17411" hidden="1" x14ac:dyDescent="0.2"/>
    <row r="17412" hidden="1" x14ac:dyDescent="0.2"/>
    <row r="17413" hidden="1" x14ac:dyDescent="0.2"/>
    <row r="17414" hidden="1" x14ac:dyDescent="0.2"/>
    <row r="17415" hidden="1" x14ac:dyDescent="0.2"/>
    <row r="17416" hidden="1" x14ac:dyDescent="0.2"/>
    <row r="17417" hidden="1" x14ac:dyDescent="0.2"/>
    <row r="17418" hidden="1" x14ac:dyDescent="0.2"/>
    <row r="17419" hidden="1" x14ac:dyDescent="0.2"/>
    <row r="17420" hidden="1" x14ac:dyDescent="0.2"/>
    <row r="17421" hidden="1" x14ac:dyDescent="0.2"/>
    <row r="17422" hidden="1" x14ac:dyDescent="0.2"/>
    <row r="17423" hidden="1" x14ac:dyDescent="0.2"/>
    <row r="17424" hidden="1" x14ac:dyDescent="0.2"/>
    <row r="17425" hidden="1" x14ac:dyDescent="0.2"/>
    <row r="17426" hidden="1" x14ac:dyDescent="0.2"/>
    <row r="17427" hidden="1" x14ac:dyDescent="0.2"/>
    <row r="17428" hidden="1" x14ac:dyDescent="0.2"/>
    <row r="17429" hidden="1" x14ac:dyDescent="0.2"/>
    <row r="17430" hidden="1" x14ac:dyDescent="0.2"/>
    <row r="17431" hidden="1" x14ac:dyDescent="0.2"/>
    <row r="17432" hidden="1" x14ac:dyDescent="0.2"/>
    <row r="17433" hidden="1" x14ac:dyDescent="0.2"/>
    <row r="17434" hidden="1" x14ac:dyDescent="0.2"/>
    <row r="17435" hidden="1" x14ac:dyDescent="0.2"/>
    <row r="17436" hidden="1" x14ac:dyDescent="0.2"/>
    <row r="17437" hidden="1" x14ac:dyDescent="0.2"/>
    <row r="17438" hidden="1" x14ac:dyDescent="0.2"/>
    <row r="17439" hidden="1" x14ac:dyDescent="0.2"/>
    <row r="17440" hidden="1" x14ac:dyDescent="0.2"/>
    <row r="17441" hidden="1" x14ac:dyDescent="0.2"/>
    <row r="17442" hidden="1" x14ac:dyDescent="0.2"/>
    <row r="17443" hidden="1" x14ac:dyDescent="0.2"/>
    <row r="17444" hidden="1" x14ac:dyDescent="0.2"/>
    <row r="17445" hidden="1" x14ac:dyDescent="0.2"/>
    <row r="17446" hidden="1" x14ac:dyDescent="0.2"/>
    <row r="17447" hidden="1" x14ac:dyDescent="0.2"/>
    <row r="17448" hidden="1" x14ac:dyDescent="0.2"/>
    <row r="17449" hidden="1" x14ac:dyDescent="0.2"/>
    <row r="17450" hidden="1" x14ac:dyDescent="0.2"/>
    <row r="17451" hidden="1" x14ac:dyDescent="0.2"/>
    <row r="17452" hidden="1" x14ac:dyDescent="0.2"/>
    <row r="17453" hidden="1" x14ac:dyDescent="0.2"/>
    <row r="17454" hidden="1" x14ac:dyDescent="0.2"/>
    <row r="17455" hidden="1" x14ac:dyDescent="0.2"/>
    <row r="17456" hidden="1" x14ac:dyDescent="0.2"/>
    <row r="17457" hidden="1" x14ac:dyDescent="0.2"/>
    <row r="17458" hidden="1" x14ac:dyDescent="0.2"/>
    <row r="17459" hidden="1" x14ac:dyDescent="0.2"/>
    <row r="17460" hidden="1" x14ac:dyDescent="0.2"/>
    <row r="17461" hidden="1" x14ac:dyDescent="0.2"/>
    <row r="17462" hidden="1" x14ac:dyDescent="0.2"/>
    <row r="17463" hidden="1" x14ac:dyDescent="0.2"/>
    <row r="17464" hidden="1" x14ac:dyDescent="0.2"/>
    <row r="17465" hidden="1" x14ac:dyDescent="0.2"/>
    <row r="17466" hidden="1" x14ac:dyDescent="0.2"/>
    <row r="17467" hidden="1" x14ac:dyDescent="0.2"/>
    <row r="17468" hidden="1" x14ac:dyDescent="0.2"/>
    <row r="17469" hidden="1" x14ac:dyDescent="0.2"/>
    <row r="17470" hidden="1" x14ac:dyDescent="0.2"/>
    <row r="17471" hidden="1" x14ac:dyDescent="0.2"/>
    <row r="17472" hidden="1" x14ac:dyDescent="0.2"/>
    <row r="17473" hidden="1" x14ac:dyDescent="0.2"/>
    <row r="17474" hidden="1" x14ac:dyDescent="0.2"/>
    <row r="17475" hidden="1" x14ac:dyDescent="0.2"/>
    <row r="17476" hidden="1" x14ac:dyDescent="0.2"/>
    <row r="17477" hidden="1" x14ac:dyDescent="0.2"/>
    <row r="17478" hidden="1" x14ac:dyDescent="0.2"/>
    <row r="17479" hidden="1" x14ac:dyDescent="0.2"/>
    <row r="17480" hidden="1" x14ac:dyDescent="0.2"/>
    <row r="17481" hidden="1" x14ac:dyDescent="0.2"/>
    <row r="17482" hidden="1" x14ac:dyDescent="0.2"/>
    <row r="17483" hidden="1" x14ac:dyDescent="0.2"/>
    <row r="17484" hidden="1" x14ac:dyDescent="0.2"/>
    <row r="17485" hidden="1" x14ac:dyDescent="0.2"/>
    <row r="17486" hidden="1" x14ac:dyDescent="0.2"/>
    <row r="17487" hidden="1" x14ac:dyDescent="0.2"/>
    <row r="17488" hidden="1" x14ac:dyDescent="0.2"/>
    <row r="17489" hidden="1" x14ac:dyDescent="0.2"/>
    <row r="17490" hidden="1" x14ac:dyDescent="0.2"/>
    <row r="17491" hidden="1" x14ac:dyDescent="0.2"/>
    <row r="17492" hidden="1" x14ac:dyDescent="0.2"/>
    <row r="17493" hidden="1" x14ac:dyDescent="0.2"/>
    <row r="17494" hidden="1" x14ac:dyDescent="0.2"/>
    <row r="17495" hidden="1" x14ac:dyDescent="0.2"/>
    <row r="17496" hidden="1" x14ac:dyDescent="0.2"/>
    <row r="17497" hidden="1" x14ac:dyDescent="0.2"/>
    <row r="17498" hidden="1" x14ac:dyDescent="0.2"/>
    <row r="17499" hidden="1" x14ac:dyDescent="0.2"/>
    <row r="17500" hidden="1" x14ac:dyDescent="0.2"/>
    <row r="17501" hidden="1" x14ac:dyDescent="0.2"/>
    <row r="17502" hidden="1" x14ac:dyDescent="0.2"/>
    <row r="17503" hidden="1" x14ac:dyDescent="0.2"/>
    <row r="17504" hidden="1" x14ac:dyDescent="0.2"/>
    <row r="17505" hidden="1" x14ac:dyDescent="0.2"/>
    <row r="17506" hidden="1" x14ac:dyDescent="0.2"/>
    <row r="17507" hidden="1" x14ac:dyDescent="0.2"/>
    <row r="17508" hidden="1" x14ac:dyDescent="0.2"/>
    <row r="17509" hidden="1" x14ac:dyDescent="0.2"/>
    <row r="17510" hidden="1" x14ac:dyDescent="0.2"/>
    <row r="17511" hidden="1" x14ac:dyDescent="0.2"/>
    <row r="17512" hidden="1" x14ac:dyDescent="0.2"/>
    <row r="17513" hidden="1" x14ac:dyDescent="0.2"/>
    <row r="17514" hidden="1" x14ac:dyDescent="0.2"/>
    <row r="17515" hidden="1" x14ac:dyDescent="0.2"/>
    <row r="17516" hidden="1" x14ac:dyDescent="0.2"/>
    <row r="17517" hidden="1" x14ac:dyDescent="0.2"/>
    <row r="17518" hidden="1" x14ac:dyDescent="0.2"/>
    <row r="17519" hidden="1" x14ac:dyDescent="0.2"/>
    <row r="17520" hidden="1" x14ac:dyDescent="0.2"/>
    <row r="17521" hidden="1" x14ac:dyDescent="0.2"/>
    <row r="17522" hidden="1" x14ac:dyDescent="0.2"/>
    <row r="17523" hidden="1" x14ac:dyDescent="0.2"/>
    <row r="17524" hidden="1" x14ac:dyDescent="0.2"/>
    <row r="17525" hidden="1" x14ac:dyDescent="0.2"/>
    <row r="17526" hidden="1" x14ac:dyDescent="0.2"/>
    <row r="17527" hidden="1" x14ac:dyDescent="0.2"/>
    <row r="17528" hidden="1" x14ac:dyDescent="0.2"/>
    <row r="17529" hidden="1" x14ac:dyDescent="0.2"/>
    <row r="17530" hidden="1" x14ac:dyDescent="0.2"/>
    <row r="17531" hidden="1" x14ac:dyDescent="0.2"/>
    <row r="17532" hidden="1" x14ac:dyDescent="0.2"/>
    <row r="17533" hidden="1" x14ac:dyDescent="0.2"/>
    <row r="17534" hidden="1" x14ac:dyDescent="0.2"/>
    <row r="17535" hidden="1" x14ac:dyDescent="0.2"/>
    <row r="17536" hidden="1" x14ac:dyDescent="0.2"/>
    <row r="17537" hidden="1" x14ac:dyDescent="0.2"/>
    <row r="17538" hidden="1" x14ac:dyDescent="0.2"/>
    <row r="17539" hidden="1" x14ac:dyDescent="0.2"/>
    <row r="17540" hidden="1" x14ac:dyDescent="0.2"/>
    <row r="17541" hidden="1" x14ac:dyDescent="0.2"/>
    <row r="17542" hidden="1" x14ac:dyDescent="0.2"/>
    <row r="17543" hidden="1" x14ac:dyDescent="0.2"/>
    <row r="17544" hidden="1" x14ac:dyDescent="0.2"/>
    <row r="17545" hidden="1" x14ac:dyDescent="0.2"/>
    <row r="17546" hidden="1" x14ac:dyDescent="0.2"/>
    <row r="17547" hidden="1" x14ac:dyDescent="0.2"/>
    <row r="17548" hidden="1" x14ac:dyDescent="0.2"/>
    <row r="17549" hidden="1" x14ac:dyDescent="0.2"/>
    <row r="17550" hidden="1" x14ac:dyDescent="0.2"/>
    <row r="17551" hidden="1" x14ac:dyDescent="0.2"/>
    <row r="17552" hidden="1" x14ac:dyDescent="0.2"/>
    <row r="17553" hidden="1" x14ac:dyDescent="0.2"/>
    <row r="17554" hidden="1" x14ac:dyDescent="0.2"/>
    <row r="17555" hidden="1" x14ac:dyDescent="0.2"/>
    <row r="17556" hidden="1" x14ac:dyDescent="0.2"/>
    <row r="17557" hidden="1" x14ac:dyDescent="0.2"/>
    <row r="17558" hidden="1" x14ac:dyDescent="0.2"/>
    <row r="17559" hidden="1" x14ac:dyDescent="0.2"/>
    <row r="17560" hidden="1" x14ac:dyDescent="0.2"/>
    <row r="17561" hidden="1" x14ac:dyDescent="0.2"/>
    <row r="17562" hidden="1" x14ac:dyDescent="0.2"/>
    <row r="17563" hidden="1" x14ac:dyDescent="0.2"/>
    <row r="17564" hidden="1" x14ac:dyDescent="0.2"/>
    <row r="17565" hidden="1" x14ac:dyDescent="0.2"/>
    <row r="17566" hidden="1" x14ac:dyDescent="0.2"/>
    <row r="17567" hidden="1" x14ac:dyDescent="0.2"/>
    <row r="17568" hidden="1" x14ac:dyDescent="0.2"/>
    <row r="17569" hidden="1" x14ac:dyDescent="0.2"/>
    <row r="17570" hidden="1" x14ac:dyDescent="0.2"/>
    <row r="17571" hidden="1" x14ac:dyDescent="0.2"/>
    <row r="17572" hidden="1" x14ac:dyDescent="0.2"/>
    <row r="17573" hidden="1" x14ac:dyDescent="0.2"/>
    <row r="17574" hidden="1" x14ac:dyDescent="0.2"/>
    <row r="17575" hidden="1" x14ac:dyDescent="0.2"/>
    <row r="17576" hidden="1" x14ac:dyDescent="0.2"/>
    <row r="17577" hidden="1" x14ac:dyDescent="0.2"/>
    <row r="17578" hidden="1" x14ac:dyDescent="0.2"/>
    <row r="17579" hidden="1" x14ac:dyDescent="0.2"/>
    <row r="17580" hidden="1" x14ac:dyDescent="0.2"/>
    <row r="17581" hidden="1" x14ac:dyDescent="0.2"/>
    <row r="17582" hidden="1" x14ac:dyDescent="0.2"/>
    <row r="17583" hidden="1" x14ac:dyDescent="0.2"/>
    <row r="17584" hidden="1" x14ac:dyDescent="0.2"/>
    <row r="17585" hidden="1" x14ac:dyDescent="0.2"/>
    <row r="17586" hidden="1" x14ac:dyDescent="0.2"/>
    <row r="17587" hidden="1" x14ac:dyDescent="0.2"/>
    <row r="17588" hidden="1" x14ac:dyDescent="0.2"/>
    <row r="17589" hidden="1" x14ac:dyDescent="0.2"/>
    <row r="17590" hidden="1" x14ac:dyDescent="0.2"/>
    <row r="17591" hidden="1" x14ac:dyDescent="0.2"/>
    <row r="17592" hidden="1" x14ac:dyDescent="0.2"/>
    <row r="17593" hidden="1" x14ac:dyDescent="0.2"/>
    <row r="17594" hidden="1" x14ac:dyDescent="0.2"/>
    <row r="17595" hidden="1" x14ac:dyDescent="0.2"/>
    <row r="17596" hidden="1" x14ac:dyDescent="0.2"/>
    <row r="17597" hidden="1" x14ac:dyDescent="0.2"/>
    <row r="17598" hidden="1" x14ac:dyDescent="0.2"/>
    <row r="17599" hidden="1" x14ac:dyDescent="0.2"/>
    <row r="17600" hidden="1" x14ac:dyDescent="0.2"/>
    <row r="17601" hidden="1" x14ac:dyDescent="0.2"/>
    <row r="17602" hidden="1" x14ac:dyDescent="0.2"/>
    <row r="17603" hidden="1" x14ac:dyDescent="0.2"/>
    <row r="17604" hidden="1" x14ac:dyDescent="0.2"/>
    <row r="17605" hidden="1" x14ac:dyDescent="0.2"/>
    <row r="17606" hidden="1" x14ac:dyDescent="0.2"/>
    <row r="17607" hidden="1" x14ac:dyDescent="0.2"/>
    <row r="17608" hidden="1" x14ac:dyDescent="0.2"/>
    <row r="17609" hidden="1" x14ac:dyDescent="0.2"/>
    <row r="17610" hidden="1" x14ac:dyDescent="0.2"/>
    <row r="17611" hidden="1" x14ac:dyDescent="0.2"/>
    <row r="17612" hidden="1" x14ac:dyDescent="0.2"/>
    <row r="17613" hidden="1" x14ac:dyDescent="0.2"/>
    <row r="17614" hidden="1" x14ac:dyDescent="0.2"/>
    <row r="17615" hidden="1" x14ac:dyDescent="0.2"/>
    <row r="17616" hidden="1" x14ac:dyDescent="0.2"/>
    <row r="17617" hidden="1" x14ac:dyDescent="0.2"/>
    <row r="17618" hidden="1" x14ac:dyDescent="0.2"/>
    <row r="17619" hidden="1" x14ac:dyDescent="0.2"/>
    <row r="17620" hidden="1" x14ac:dyDescent="0.2"/>
    <row r="17621" hidden="1" x14ac:dyDescent="0.2"/>
    <row r="17622" hidden="1" x14ac:dyDescent="0.2"/>
    <row r="17623" hidden="1" x14ac:dyDescent="0.2"/>
    <row r="17624" hidden="1" x14ac:dyDescent="0.2"/>
    <row r="17625" hidden="1" x14ac:dyDescent="0.2"/>
    <row r="17626" hidden="1" x14ac:dyDescent="0.2"/>
    <row r="17627" hidden="1" x14ac:dyDescent="0.2"/>
    <row r="17628" hidden="1" x14ac:dyDescent="0.2"/>
    <row r="17629" hidden="1" x14ac:dyDescent="0.2"/>
    <row r="17630" hidden="1" x14ac:dyDescent="0.2"/>
    <row r="17631" hidden="1" x14ac:dyDescent="0.2"/>
    <row r="17632" hidden="1" x14ac:dyDescent="0.2"/>
    <row r="17633" hidden="1" x14ac:dyDescent="0.2"/>
    <row r="17634" hidden="1" x14ac:dyDescent="0.2"/>
    <row r="17635" hidden="1" x14ac:dyDescent="0.2"/>
    <row r="17636" hidden="1" x14ac:dyDescent="0.2"/>
    <row r="17637" hidden="1" x14ac:dyDescent="0.2"/>
    <row r="17638" hidden="1" x14ac:dyDescent="0.2"/>
    <row r="17639" hidden="1" x14ac:dyDescent="0.2"/>
    <row r="17640" hidden="1" x14ac:dyDescent="0.2"/>
    <row r="17641" hidden="1" x14ac:dyDescent="0.2"/>
    <row r="17642" hidden="1" x14ac:dyDescent="0.2"/>
    <row r="17643" hidden="1" x14ac:dyDescent="0.2"/>
    <row r="17644" hidden="1" x14ac:dyDescent="0.2"/>
    <row r="17645" hidden="1" x14ac:dyDescent="0.2"/>
    <row r="17646" hidden="1" x14ac:dyDescent="0.2"/>
    <row r="17647" hidden="1" x14ac:dyDescent="0.2"/>
    <row r="17648" hidden="1" x14ac:dyDescent="0.2"/>
    <row r="17649" hidden="1" x14ac:dyDescent="0.2"/>
    <row r="17650" hidden="1" x14ac:dyDescent="0.2"/>
    <row r="17651" hidden="1" x14ac:dyDescent="0.2"/>
    <row r="17652" hidden="1" x14ac:dyDescent="0.2"/>
    <row r="17653" hidden="1" x14ac:dyDescent="0.2"/>
    <row r="17654" hidden="1" x14ac:dyDescent="0.2"/>
    <row r="17655" hidden="1" x14ac:dyDescent="0.2"/>
    <row r="17656" hidden="1" x14ac:dyDescent="0.2"/>
    <row r="17657" hidden="1" x14ac:dyDescent="0.2"/>
    <row r="17658" hidden="1" x14ac:dyDescent="0.2"/>
    <row r="17659" hidden="1" x14ac:dyDescent="0.2"/>
    <row r="17660" hidden="1" x14ac:dyDescent="0.2"/>
    <row r="17661" hidden="1" x14ac:dyDescent="0.2"/>
    <row r="17662" hidden="1" x14ac:dyDescent="0.2"/>
    <row r="17663" hidden="1" x14ac:dyDescent="0.2"/>
    <row r="17664" hidden="1" x14ac:dyDescent="0.2"/>
    <row r="17665" hidden="1" x14ac:dyDescent="0.2"/>
    <row r="17666" hidden="1" x14ac:dyDescent="0.2"/>
    <row r="17667" hidden="1" x14ac:dyDescent="0.2"/>
    <row r="17668" hidden="1" x14ac:dyDescent="0.2"/>
    <row r="17669" hidden="1" x14ac:dyDescent="0.2"/>
    <row r="17670" hidden="1" x14ac:dyDescent="0.2"/>
    <row r="17671" hidden="1" x14ac:dyDescent="0.2"/>
    <row r="17672" hidden="1" x14ac:dyDescent="0.2"/>
    <row r="17673" hidden="1" x14ac:dyDescent="0.2"/>
    <row r="17674" hidden="1" x14ac:dyDescent="0.2"/>
    <row r="17675" hidden="1" x14ac:dyDescent="0.2"/>
    <row r="17676" hidden="1" x14ac:dyDescent="0.2"/>
    <row r="17677" hidden="1" x14ac:dyDescent="0.2"/>
    <row r="17678" hidden="1" x14ac:dyDescent="0.2"/>
    <row r="17679" hidden="1" x14ac:dyDescent="0.2"/>
    <row r="17680" hidden="1" x14ac:dyDescent="0.2"/>
    <row r="17681" hidden="1" x14ac:dyDescent="0.2"/>
    <row r="17682" hidden="1" x14ac:dyDescent="0.2"/>
    <row r="17683" hidden="1" x14ac:dyDescent="0.2"/>
    <row r="17684" hidden="1" x14ac:dyDescent="0.2"/>
    <row r="17685" hidden="1" x14ac:dyDescent="0.2"/>
    <row r="17686" hidden="1" x14ac:dyDescent="0.2"/>
    <row r="17687" hidden="1" x14ac:dyDescent="0.2"/>
    <row r="17688" hidden="1" x14ac:dyDescent="0.2"/>
    <row r="17689" hidden="1" x14ac:dyDescent="0.2"/>
    <row r="17690" hidden="1" x14ac:dyDescent="0.2"/>
    <row r="17691" hidden="1" x14ac:dyDescent="0.2"/>
    <row r="17692" hidden="1" x14ac:dyDescent="0.2"/>
    <row r="17693" hidden="1" x14ac:dyDescent="0.2"/>
    <row r="17694" hidden="1" x14ac:dyDescent="0.2"/>
    <row r="17695" hidden="1" x14ac:dyDescent="0.2"/>
    <row r="17696" hidden="1" x14ac:dyDescent="0.2"/>
    <row r="17697" hidden="1" x14ac:dyDescent="0.2"/>
    <row r="17698" hidden="1" x14ac:dyDescent="0.2"/>
    <row r="17699" hidden="1" x14ac:dyDescent="0.2"/>
    <row r="17700" hidden="1" x14ac:dyDescent="0.2"/>
    <row r="17701" hidden="1" x14ac:dyDescent="0.2"/>
    <row r="17702" hidden="1" x14ac:dyDescent="0.2"/>
    <row r="17703" hidden="1" x14ac:dyDescent="0.2"/>
    <row r="17704" hidden="1" x14ac:dyDescent="0.2"/>
    <row r="17705" hidden="1" x14ac:dyDescent="0.2"/>
    <row r="17706" hidden="1" x14ac:dyDescent="0.2"/>
    <row r="17707" hidden="1" x14ac:dyDescent="0.2"/>
    <row r="17708" hidden="1" x14ac:dyDescent="0.2"/>
    <row r="17709" hidden="1" x14ac:dyDescent="0.2"/>
    <row r="17710" hidden="1" x14ac:dyDescent="0.2"/>
    <row r="17711" hidden="1" x14ac:dyDescent="0.2"/>
    <row r="17712" hidden="1" x14ac:dyDescent="0.2"/>
    <row r="17713" hidden="1" x14ac:dyDescent="0.2"/>
    <row r="17714" hidden="1" x14ac:dyDescent="0.2"/>
    <row r="17715" hidden="1" x14ac:dyDescent="0.2"/>
    <row r="17716" hidden="1" x14ac:dyDescent="0.2"/>
    <row r="17717" hidden="1" x14ac:dyDescent="0.2"/>
    <row r="17718" hidden="1" x14ac:dyDescent="0.2"/>
    <row r="17719" hidden="1" x14ac:dyDescent="0.2"/>
    <row r="17720" hidden="1" x14ac:dyDescent="0.2"/>
    <row r="17721" hidden="1" x14ac:dyDescent="0.2"/>
    <row r="17722" hidden="1" x14ac:dyDescent="0.2"/>
    <row r="17723" hidden="1" x14ac:dyDescent="0.2"/>
    <row r="17724" hidden="1" x14ac:dyDescent="0.2"/>
    <row r="17725" hidden="1" x14ac:dyDescent="0.2"/>
    <row r="17726" hidden="1" x14ac:dyDescent="0.2"/>
    <row r="17727" hidden="1" x14ac:dyDescent="0.2"/>
    <row r="17728" hidden="1" x14ac:dyDescent="0.2"/>
    <row r="17729" hidden="1" x14ac:dyDescent="0.2"/>
    <row r="17730" hidden="1" x14ac:dyDescent="0.2"/>
    <row r="17731" hidden="1" x14ac:dyDescent="0.2"/>
    <row r="17732" hidden="1" x14ac:dyDescent="0.2"/>
    <row r="17733" hidden="1" x14ac:dyDescent="0.2"/>
    <row r="17734" hidden="1" x14ac:dyDescent="0.2"/>
    <row r="17735" hidden="1" x14ac:dyDescent="0.2"/>
    <row r="17736" hidden="1" x14ac:dyDescent="0.2"/>
    <row r="17737" hidden="1" x14ac:dyDescent="0.2"/>
    <row r="17738" hidden="1" x14ac:dyDescent="0.2"/>
    <row r="17739" hidden="1" x14ac:dyDescent="0.2"/>
    <row r="17740" hidden="1" x14ac:dyDescent="0.2"/>
    <row r="17741" hidden="1" x14ac:dyDescent="0.2"/>
    <row r="17742" hidden="1" x14ac:dyDescent="0.2"/>
    <row r="17743" hidden="1" x14ac:dyDescent="0.2"/>
    <row r="17744" hidden="1" x14ac:dyDescent="0.2"/>
    <row r="17745" hidden="1" x14ac:dyDescent="0.2"/>
    <row r="17746" hidden="1" x14ac:dyDescent="0.2"/>
    <row r="17747" hidden="1" x14ac:dyDescent="0.2"/>
    <row r="17748" hidden="1" x14ac:dyDescent="0.2"/>
    <row r="17749" hidden="1" x14ac:dyDescent="0.2"/>
    <row r="17750" hidden="1" x14ac:dyDescent="0.2"/>
    <row r="17751" hidden="1" x14ac:dyDescent="0.2"/>
    <row r="17752" hidden="1" x14ac:dyDescent="0.2"/>
    <row r="17753" hidden="1" x14ac:dyDescent="0.2"/>
    <row r="17754" hidden="1" x14ac:dyDescent="0.2"/>
    <row r="17755" hidden="1" x14ac:dyDescent="0.2"/>
    <row r="17756" hidden="1" x14ac:dyDescent="0.2"/>
    <row r="17757" hidden="1" x14ac:dyDescent="0.2"/>
    <row r="17758" hidden="1" x14ac:dyDescent="0.2"/>
    <row r="17759" hidden="1" x14ac:dyDescent="0.2"/>
    <row r="17760" hidden="1" x14ac:dyDescent="0.2"/>
    <row r="17761" hidden="1" x14ac:dyDescent="0.2"/>
    <row r="17762" hidden="1" x14ac:dyDescent="0.2"/>
    <row r="17763" hidden="1" x14ac:dyDescent="0.2"/>
    <row r="17764" hidden="1" x14ac:dyDescent="0.2"/>
    <row r="17765" hidden="1" x14ac:dyDescent="0.2"/>
    <row r="17766" hidden="1" x14ac:dyDescent="0.2"/>
    <row r="17767" hidden="1" x14ac:dyDescent="0.2"/>
    <row r="17768" hidden="1" x14ac:dyDescent="0.2"/>
    <row r="17769" hidden="1" x14ac:dyDescent="0.2"/>
    <row r="17770" hidden="1" x14ac:dyDescent="0.2"/>
    <row r="17771" hidden="1" x14ac:dyDescent="0.2"/>
    <row r="17772" hidden="1" x14ac:dyDescent="0.2"/>
    <row r="17773" hidden="1" x14ac:dyDescent="0.2"/>
    <row r="17774" hidden="1" x14ac:dyDescent="0.2"/>
    <row r="17775" hidden="1" x14ac:dyDescent="0.2"/>
    <row r="17776" hidden="1" x14ac:dyDescent="0.2"/>
    <row r="17777" hidden="1" x14ac:dyDescent="0.2"/>
    <row r="17778" hidden="1" x14ac:dyDescent="0.2"/>
    <row r="17779" hidden="1" x14ac:dyDescent="0.2"/>
    <row r="17780" hidden="1" x14ac:dyDescent="0.2"/>
    <row r="17781" hidden="1" x14ac:dyDescent="0.2"/>
    <row r="17782" hidden="1" x14ac:dyDescent="0.2"/>
    <row r="17783" hidden="1" x14ac:dyDescent="0.2"/>
    <row r="17784" hidden="1" x14ac:dyDescent="0.2"/>
    <row r="17785" hidden="1" x14ac:dyDescent="0.2"/>
    <row r="17786" hidden="1" x14ac:dyDescent="0.2"/>
    <row r="17787" hidden="1" x14ac:dyDescent="0.2"/>
    <row r="17788" hidden="1" x14ac:dyDescent="0.2"/>
    <row r="17789" hidden="1" x14ac:dyDescent="0.2"/>
    <row r="17790" hidden="1" x14ac:dyDescent="0.2"/>
    <row r="17791" hidden="1" x14ac:dyDescent="0.2"/>
    <row r="17792" hidden="1" x14ac:dyDescent="0.2"/>
    <row r="17793" hidden="1" x14ac:dyDescent="0.2"/>
    <row r="17794" hidden="1" x14ac:dyDescent="0.2"/>
    <row r="17795" hidden="1" x14ac:dyDescent="0.2"/>
    <row r="17796" hidden="1" x14ac:dyDescent="0.2"/>
    <row r="17797" hidden="1" x14ac:dyDescent="0.2"/>
    <row r="17798" hidden="1" x14ac:dyDescent="0.2"/>
    <row r="17799" hidden="1" x14ac:dyDescent="0.2"/>
    <row r="17800" hidden="1" x14ac:dyDescent="0.2"/>
    <row r="17801" hidden="1" x14ac:dyDescent="0.2"/>
    <row r="17802" hidden="1" x14ac:dyDescent="0.2"/>
    <row r="17803" hidden="1" x14ac:dyDescent="0.2"/>
    <row r="17804" hidden="1" x14ac:dyDescent="0.2"/>
    <row r="17805" hidden="1" x14ac:dyDescent="0.2"/>
    <row r="17806" hidden="1" x14ac:dyDescent="0.2"/>
    <row r="17807" hidden="1" x14ac:dyDescent="0.2"/>
    <row r="17808" hidden="1" x14ac:dyDescent="0.2"/>
    <row r="17809" hidden="1" x14ac:dyDescent="0.2"/>
    <row r="17810" hidden="1" x14ac:dyDescent="0.2"/>
    <row r="17811" hidden="1" x14ac:dyDescent="0.2"/>
    <row r="17812" hidden="1" x14ac:dyDescent="0.2"/>
    <row r="17813" hidden="1" x14ac:dyDescent="0.2"/>
    <row r="17814" hidden="1" x14ac:dyDescent="0.2"/>
    <row r="17815" hidden="1" x14ac:dyDescent="0.2"/>
    <row r="17816" hidden="1" x14ac:dyDescent="0.2"/>
    <row r="17817" hidden="1" x14ac:dyDescent="0.2"/>
    <row r="17818" hidden="1" x14ac:dyDescent="0.2"/>
    <row r="17819" hidden="1" x14ac:dyDescent="0.2"/>
    <row r="17820" hidden="1" x14ac:dyDescent="0.2"/>
    <row r="17821" hidden="1" x14ac:dyDescent="0.2"/>
    <row r="17822" hidden="1" x14ac:dyDescent="0.2"/>
    <row r="17823" hidden="1" x14ac:dyDescent="0.2"/>
    <row r="17824" hidden="1" x14ac:dyDescent="0.2"/>
    <row r="17825" hidden="1" x14ac:dyDescent="0.2"/>
    <row r="17826" hidden="1" x14ac:dyDescent="0.2"/>
    <row r="17827" hidden="1" x14ac:dyDescent="0.2"/>
    <row r="17828" hidden="1" x14ac:dyDescent="0.2"/>
    <row r="17829" hidden="1" x14ac:dyDescent="0.2"/>
    <row r="17830" hidden="1" x14ac:dyDescent="0.2"/>
    <row r="17831" hidden="1" x14ac:dyDescent="0.2"/>
    <row r="17832" hidden="1" x14ac:dyDescent="0.2"/>
    <row r="17833" hidden="1" x14ac:dyDescent="0.2"/>
    <row r="17834" hidden="1" x14ac:dyDescent="0.2"/>
    <row r="17835" hidden="1" x14ac:dyDescent="0.2"/>
    <row r="17836" hidden="1" x14ac:dyDescent="0.2"/>
    <row r="17837" hidden="1" x14ac:dyDescent="0.2"/>
    <row r="17838" hidden="1" x14ac:dyDescent="0.2"/>
    <row r="17839" hidden="1" x14ac:dyDescent="0.2"/>
    <row r="17840" hidden="1" x14ac:dyDescent="0.2"/>
    <row r="17841" hidden="1" x14ac:dyDescent="0.2"/>
    <row r="17842" hidden="1" x14ac:dyDescent="0.2"/>
    <row r="17843" hidden="1" x14ac:dyDescent="0.2"/>
    <row r="17844" hidden="1" x14ac:dyDescent="0.2"/>
    <row r="17845" hidden="1" x14ac:dyDescent="0.2"/>
    <row r="17846" hidden="1" x14ac:dyDescent="0.2"/>
    <row r="17847" hidden="1" x14ac:dyDescent="0.2"/>
    <row r="17848" hidden="1" x14ac:dyDescent="0.2"/>
    <row r="17849" hidden="1" x14ac:dyDescent="0.2"/>
    <row r="17850" hidden="1" x14ac:dyDescent="0.2"/>
    <row r="17851" hidden="1" x14ac:dyDescent="0.2"/>
    <row r="17852" hidden="1" x14ac:dyDescent="0.2"/>
    <row r="17853" hidden="1" x14ac:dyDescent="0.2"/>
    <row r="17854" hidden="1" x14ac:dyDescent="0.2"/>
    <row r="17855" hidden="1" x14ac:dyDescent="0.2"/>
    <row r="17856" hidden="1" x14ac:dyDescent="0.2"/>
    <row r="17857" hidden="1" x14ac:dyDescent="0.2"/>
    <row r="17858" hidden="1" x14ac:dyDescent="0.2"/>
    <row r="17859" hidden="1" x14ac:dyDescent="0.2"/>
    <row r="17860" hidden="1" x14ac:dyDescent="0.2"/>
    <row r="17861" hidden="1" x14ac:dyDescent="0.2"/>
    <row r="17862" hidden="1" x14ac:dyDescent="0.2"/>
    <row r="17863" hidden="1" x14ac:dyDescent="0.2"/>
    <row r="17864" hidden="1" x14ac:dyDescent="0.2"/>
    <row r="17865" hidden="1" x14ac:dyDescent="0.2"/>
    <row r="17866" hidden="1" x14ac:dyDescent="0.2"/>
    <row r="17867" hidden="1" x14ac:dyDescent="0.2"/>
    <row r="17868" hidden="1" x14ac:dyDescent="0.2"/>
    <row r="17869" hidden="1" x14ac:dyDescent="0.2"/>
    <row r="17870" hidden="1" x14ac:dyDescent="0.2"/>
    <row r="17871" hidden="1" x14ac:dyDescent="0.2"/>
    <row r="17872" hidden="1" x14ac:dyDescent="0.2"/>
    <row r="17873" hidden="1" x14ac:dyDescent="0.2"/>
    <row r="17874" hidden="1" x14ac:dyDescent="0.2"/>
    <row r="17875" hidden="1" x14ac:dyDescent="0.2"/>
    <row r="17876" hidden="1" x14ac:dyDescent="0.2"/>
    <row r="17877" hidden="1" x14ac:dyDescent="0.2"/>
    <row r="17878" hidden="1" x14ac:dyDescent="0.2"/>
    <row r="17879" hidden="1" x14ac:dyDescent="0.2"/>
    <row r="17880" hidden="1" x14ac:dyDescent="0.2"/>
    <row r="17881" hidden="1" x14ac:dyDescent="0.2"/>
    <row r="17882" hidden="1" x14ac:dyDescent="0.2"/>
    <row r="17883" hidden="1" x14ac:dyDescent="0.2"/>
    <row r="17884" hidden="1" x14ac:dyDescent="0.2"/>
    <row r="17885" hidden="1" x14ac:dyDescent="0.2"/>
    <row r="17886" hidden="1" x14ac:dyDescent="0.2"/>
    <row r="17887" hidden="1" x14ac:dyDescent="0.2"/>
    <row r="17888" hidden="1" x14ac:dyDescent="0.2"/>
    <row r="17889" hidden="1" x14ac:dyDescent="0.2"/>
    <row r="17890" hidden="1" x14ac:dyDescent="0.2"/>
    <row r="17891" hidden="1" x14ac:dyDescent="0.2"/>
    <row r="17892" hidden="1" x14ac:dyDescent="0.2"/>
    <row r="17893" hidden="1" x14ac:dyDescent="0.2"/>
    <row r="17894" hidden="1" x14ac:dyDescent="0.2"/>
    <row r="17895" hidden="1" x14ac:dyDescent="0.2"/>
    <row r="17896" hidden="1" x14ac:dyDescent="0.2"/>
    <row r="17897" hidden="1" x14ac:dyDescent="0.2"/>
    <row r="17898" hidden="1" x14ac:dyDescent="0.2"/>
    <row r="17899" hidden="1" x14ac:dyDescent="0.2"/>
    <row r="17900" hidden="1" x14ac:dyDescent="0.2"/>
    <row r="17901" hidden="1" x14ac:dyDescent="0.2"/>
    <row r="17902" hidden="1" x14ac:dyDescent="0.2"/>
    <row r="17903" hidden="1" x14ac:dyDescent="0.2"/>
    <row r="17904" hidden="1" x14ac:dyDescent="0.2"/>
    <row r="17905" hidden="1" x14ac:dyDescent="0.2"/>
    <row r="17906" hidden="1" x14ac:dyDescent="0.2"/>
    <row r="17907" hidden="1" x14ac:dyDescent="0.2"/>
    <row r="17908" hidden="1" x14ac:dyDescent="0.2"/>
    <row r="17909" hidden="1" x14ac:dyDescent="0.2"/>
    <row r="17910" hidden="1" x14ac:dyDescent="0.2"/>
    <row r="17911" hidden="1" x14ac:dyDescent="0.2"/>
    <row r="17912" hidden="1" x14ac:dyDescent="0.2"/>
    <row r="17913" hidden="1" x14ac:dyDescent="0.2"/>
    <row r="17914" hidden="1" x14ac:dyDescent="0.2"/>
    <row r="17915" hidden="1" x14ac:dyDescent="0.2"/>
    <row r="17916" hidden="1" x14ac:dyDescent="0.2"/>
    <row r="17917" hidden="1" x14ac:dyDescent="0.2"/>
    <row r="17918" hidden="1" x14ac:dyDescent="0.2"/>
    <row r="17919" hidden="1" x14ac:dyDescent="0.2"/>
    <row r="17920" hidden="1" x14ac:dyDescent="0.2"/>
    <row r="17921" hidden="1" x14ac:dyDescent="0.2"/>
    <row r="17922" hidden="1" x14ac:dyDescent="0.2"/>
    <row r="17923" hidden="1" x14ac:dyDescent="0.2"/>
    <row r="17924" hidden="1" x14ac:dyDescent="0.2"/>
    <row r="17925" hidden="1" x14ac:dyDescent="0.2"/>
    <row r="17926" hidden="1" x14ac:dyDescent="0.2"/>
    <row r="17927" hidden="1" x14ac:dyDescent="0.2"/>
    <row r="17928" hidden="1" x14ac:dyDescent="0.2"/>
    <row r="17929" hidden="1" x14ac:dyDescent="0.2"/>
    <row r="17930" hidden="1" x14ac:dyDescent="0.2"/>
    <row r="17931" hidden="1" x14ac:dyDescent="0.2"/>
    <row r="17932" hidden="1" x14ac:dyDescent="0.2"/>
    <row r="17933" hidden="1" x14ac:dyDescent="0.2"/>
    <row r="17934" hidden="1" x14ac:dyDescent="0.2"/>
    <row r="17935" hidden="1" x14ac:dyDescent="0.2"/>
    <row r="17936" hidden="1" x14ac:dyDescent="0.2"/>
    <row r="17937" hidden="1" x14ac:dyDescent="0.2"/>
    <row r="17938" hidden="1" x14ac:dyDescent="0.2"/>
    <row r="17939" hidden="1" x14ac:dyDescent="0.2"/>
    <row r="17940" hidden="1" x14ac:dyDescent="0.2"/>
    <row r="17941" hidden="1" x14ac:dyDescent="0.2"/>
    <row r="17942" hidden="1" x14ac:dyDescent="0.2"/>
    <row r="17943" hidden="1" x14ac:dyDescent="0.2"/>
    <row r="17944" hidden="1" x14ac:dyDescent="0.2"/>
    <row r="17945" hidden="1" x14ac:dyDescent="0.2"/>
    <row r="17946" hidden="1" x14ac:dyDescent="0.2"/>
    <row r="17947" hidden="1" x14ac:dyDescent="0.2"/>
    <row r="17948" hidden="1" x14ac:dyDescent="0.2"/>
    <row r="17949" hidden="1" x14ac:dyDescent="0.2"/>
    <row r="17950" hidden="1" x14ac:dyDescent="0.2"/>
    <row r="17951" hidden="1" x14ac:dyDescent="0.2"/>
    <row r="17952" hidden="1" x14ac:dyDescent="0.2"/>
    <row r="17953" hidden="1" x14ac:dyDescent="0.2"/>
    <row r="17954" hidden="1" x14ac:dyDescent="0.2"/>
    <row r="17955" hidden="1" x14ac:dyDescent="0.2"/>
    <row r="17956" hidden="1" x14ac:dyDescent="0.2"/>
    <row r="17957" hidden="1" x14ac:dyDescent="0.2"/>
    <row r="17958" hidden="1" x14ac:dyDescent="0.2"/>
    <row r="17959" hidden="1" x14ac:dyDescent="0.2"/>
    <row r="17960" hidden="1" x14ac:dyDescent="0.2"/>
    <row r="17961" hidden="1" x14ac:dyDescent="0.2"/>
    <row r="17962" hidden="1" x14ac:dyDescent="0.2"/>
    <row r="17963" hidden="1" x14ac:dyDescent="0.2"/>
    <row r="17964" hidden="1" x14ac:dyDescent="0.2"/>
    <row r="17965" hidden="1" x14ac:dyDescent="0.2"/>
    <row r="17966" hidden="1" x14ac:dyDescent="0.2"/>
    <row r="17967" hidden="1" x14ac:dyDescent="0.2"/>
    <row r="17968" hidden="1" x14ac:dyDescent="0.2"/>
    <row r="17969" hidden="1" x14ac:dyDescent="0.2"/>
    <row r="17970" hidden="1" x14ac:dyDescent="0.2"/>
    <row r="17971" hidden="1" x14ac:dyDescent="0.2"/>
    <row r="17972" hidden="1" x14ac:dyDescent="0.2"/>
    <row r="17973" hidden="1" x14ac:dyDescent="0.2"/>
    <row r="17974" hidden="1" x14ac:dyDescent="0.2"/>
    <row r="17975" hidden="1" x14ac:dyDescent="0.2"/>
    <row r="17976" hidden="1" x14ac:dyDescent="0.2"/>
    <row r="17977" hidden="1" x14ac:dyDescent="0.2"/>
    <row r="17978" hidden="1" x14ac:dyDescent="0.2"/>
    <row r="17979" hidden="1" x14ac:dyDescent="0.2"/>
    <row r="17980" hidden="1" x14ac:dyDescent="0.2"/>
    <row r="17981" hidden="1" x14ac:dyDescent="0.2"/>
    <row r="17982" hidden="1" x14ac:dyDescent="0.2"/>
    <row r="17983" hidden="1" x14ac:dyDescent="0.2"/>
    <row r="17984" hidden="1" x14ac:dyDescent="0.2"/>
    <row r="17985" hidden="1" x14ac:dyDescent="0.2"/>
    <row r="17986" hidden="1" x14ac:dyDescent="0.2"/>
    <row r="17987" hidden="1" x14ac:dyDescent="0.2"/>
    <row r="17988" hidden="1" x14ac:dyDescent="0.2"/>
    <row r="17989" hidden="1" x14ac:dyDescent="0.2"/>
    <row r="17990" hidden="1" x14ac:dyDescent="0.2"/>
    <row r="17991" hidden="1" x14ac:dyDescent="0.2"/>
    <row r="17992" hidden="1" x14ac:dyDescent="0.2"/>
    <row r="17993" hidden="1" x14ac:dyDescent="0.2"/>
    <row r="17994" hidden="1" x14ac:dyDescent="0.2"/>
    <row r="17995" hidden="1" x14ac:dyDescent="0.2"/>
    <row r="17996" hidden="1" x14ac:dyDescent="0.2"/>
    <row r="17997" hidden="1" x14ac:dyDescent="0.2"/>
    <row r="17998" hidden="1" x14ac:dyDescent="0.2"/>
    <row r="17999" hidden="1" x14ac:dyDescent="0.2"/>
    <row r="18000" hidden="1" x14ac:dyDescent="0.2"/>
    <row r="18001" hidden="1" x14ac:dyDescent="0.2"/>
    <row r="18002" hidden="1" x14ac:dyDescent="0.2"/>
    <row r="18003" hidden="1" x14ac:dyDescent="0.2"/>
    <row r="18004" hidden="1" x14ac:dyDescent="0.2"/>
    <row r="18005" hidden="1" x14ac:dyDescent="0.2"/>
    <row r="18006" hidden="1" x14ac:dyDescent="0.2"/>
    <row r="18007" hidden="1" x14ac:dyDescent="0.2"/>
    <row r="18008" hidden="1" x14ac:dyDescent="0.2"/>
    <row r="18009" hidden="1" x14ac:dyDescent="0.2"/>
    <row r="18010" hidden="1" x14ac:dyDescent="0.2"/>
    <row r="18011" hidden="1" x14ac:dyDescent="0.2"/>
    <row r="18012" hidden="1" x14ac:dyDescent="0.2"/>
    <row r="18013" hidden="1" x14ac:dyDescent="0.2"/>
    <row r="18014" hidden="1" x14ac:dyDescent="0.2"/>
    <row r="18015" hidden="1" x14ac:dyDescent="0.2"/>
    <row r="18016" hidden="1" x14ac:dyDescent="0.2"/>
    <row r="18017" hidden="1" x14ac:dyDescent="0.2"/>
    <row r="18018" hidden="1" x14ac:dyDescent="0.2"/>
    <row r="18019" hidden="1" x14ac:dyDescent="0.2"/>
    <row r="18020" hidden="1" x14ac:dyDescent="0.2"/>
    <row r="18021" hidden="1" x14ac:dyDescent="0.2"/>
    <row r="18022" hidden="1" x14ac:dyDescent="0.2"/>
    <row r="18023" hidden="1" x14ac:dyDescent="0.2"/>
    <row r="18024" hidden="1" x14ac:dyDescent="0.2"/>
    <row r="18025" hidden="1" x14ac:dyDescent="0.2"/>
    <row r="18026" hidden="1" x14ac:dyDescent="0.2"/>
    <row r="18027" hidden="1" x14ac:dyDescent="0.2"/>
    <row r="18028" hidden="1" x14ac:dyDescent="0.2"/>
    <row r="18029" hidden="1" x14ac:dyDescent="0.2"/>
    <row r="18030" hidden="1" x14ac:dyDescent="0.2"/>
    <row r="18031" hidden="1" x14ac:dyDescent="0.2"/>
    <row r="18032" hidden="1" x14ac:dyDescent="0.2"/>
    <row r="18033" hidden="1" x14ac:dyDescent="0.2"/>
    <row r="18034" hidden="1" x14ac:dyDescent="0.2"/>
    <row r="18035" hidden="1" x14ac:dyDescent="0.2"/>
    <row r="18036" hidden="1" x14ac:dyDescent="0.2"/>
    <row r="18037" hidden="1" x14ac:dyDescent="0.2"/>
    <row r="18038" hidden="1" x14ac:dyDescent="0.2"/>
    <row r="18039" hidden="1" x14ac:dyDescent="0.2"/>
    <row r="18040" hidden="1" x14ac:dyDescent="0.2"/>
    <row r="18041" hidden="1" x14ac:dyDescent="0.2"/>
    <row r="18042" hidden="1" x14ac:dyDescent="0.2"/>
    <row r="18043" hidden="1" x14ac:dyDescent="0.2"/>
    <row r="18044" hidden="1" x14ac:dyDescent="0.2"/>
    <row r="18045" hidden="1" x14ac:dyDescent="0.2"/>
    <row r="18046" hidden="1" x14ac:dyDescent="0.2"/>
    <row r="18047" hidden="1" x14ac:dyDescent="0.2"/>
    <row r="18048" hidden="1" x14ac:dyDescent="0.2"/>
    <row r="18049" hidden="1" x14ac:dyDescent="0.2"/>
    <row r="18050" hidden="1" x14ac:dyDescent="0.2"/>
    <row r="18051" hidden="1" x14ac:dyDescent="0.2"/>
    <row r="18052" hidden="1" x14ac:dyDescent="0.2"/>
    <row r="18053" hidden="1" x14ac:dyDescent="0.2"/>
    <row r="18054" hidden="1" x14ac:dyDescent="0.2"/>
    <row r="18055" hidden="1" x14ac:dyDescent="0.2"/>
    <row r="18056" hidden="1" x14ac:dyDescent="0.2"/>
    <row r="18057" hidden="1" x14ac:dyDescent="0.2"/>
    <row r="18058" hidden="1" x14ac:dyDescent="0.2"/>
    <row r="18059" hidden="1" x14ac:dyDescent="0.2"/>
    <row r="18060" hidden="1" x14ac:dyDescent="0.2"/>
    <row r="18061" hidden="1" x14ac:dyDescent="0.2"/>
    <row r="18062" hidden="1" x14ac:dyDescent="0.2"/>
    <row r="18063" hidden="1" x14ac:dyDescent="0.2"/>
    <row r="18064" hidden="1" x14ac:dyDescent="0.2"/>
    <row r="18065" hidden="1" x14ac:dyDescent="0.2"/>
    <row r="18066" hidden="1" x14ac:dyDescent="0.2"/>
    <row r="18067" hidden="1" x14ac:dyDescent="0.2"/>
    <row r="18068" hidden="1" x14ac:dyDescent="0.2"/>
    <row r="18069" hidden="1" x14ac:dyDescent="0.2"/>
    <row r="18070" hidden="1" x14ac:dyDescent="0.2"/>
    <row r="18071" hidden="1" x14ac:dyDescent="0.2"/>
    <row r="18072" hidden="1" x14ac:dyDescent="0.2"/>
    <row r="18073" hidden="1" x14ac:dyDescent="0.2"/>
    <row r="18074" hidden="1" x14ac:dyDescent="0.2"/>
    <row r="18075" hidden="1" x14ac:dyDescent="0.2"/>
    <row r="18076" hidden="1" x14ac:dyDescent="0.2"/>
    <row r="18077" hidden="1" x14ac:dyDescent="0.2"/>
    <row r="18078" hidden="1" x14ac:dyDescent="0.2"/>
    <row r="18079" hidden="1" x14ac:dyDescent="0.2"/>
    <row r="18080" hidden="1" x14ac:dyDescent="0.2"/>
    <row r="18081" hidden="1" x14ac:dyDescent="0.2"/>
    <row r="18082" hidden="1" x14ac:dyDescent="0.2"/>
    <row r="18083" hidden="1" x14ac:dyDescent="0.2"/>
    <row r="18084" hidden="1" x14ac:dyDescent="0.2"/>
    <row r="18085" hidden="1" x14ac:dyDescent="0.2"/>
    <row r="18086" hidden="1" x14ac:dyDescent="0.2"/>
    <row r="18087" hidden="1" x14ac:dyDescent="0.2"/>
    <row r="18088" hidden="1" x14ac:dyDescent="0.2"/>
    <row r="18089" hidden="1" x14ac:dyDescent="0.2"/>
    <row r="18090" hidden="1" x14ac:dyDescent="0.2"/>
    <row r="18091" hidden="1" x14ac:dyDescent="0.2"/>
    <row r="18092" hidden="1" x14ac:dyDescent="0.2"/>
    <row r="18093" hidden="1" x14ac:dyDescent="0.2"/>
    <row r="18094" hidden="1" x14ac:dyDescent="0.2"/>
    <row r="18095" hidden="1" x14ac:dyDescent="0.2"/>
    <row r="18096" hidden="1" x14ac:dyDescent="0.2"/>
    <row r="18097" hidden="1" x14ac:dyDescent="0.2"/>
    <row r="18098" hidden="1" x14ac:dyDescent="0.2"/>
    <row r="18099" hidden="1" x14ac:dyDescent="0.2"/>
    <row r="18100" hidden="1" x14ac:dyDescent="0.2"/>
    <row r="18101" hidden="1" x14ac:dyDescent="0.2"/>
    <row r="18102" hidden="1" x14ac:dyDescent="0.2"/>
    <row r="18103" hidden="1" x14ac:dyDescent="0.2"/>
    <row r="18104" hidden="1" x14ac:dyDescent="0.2"/>
    <row r="18105" hidden="1" x14ac:dyDescent="0.2"/>
    <row r="18106" hidden="1" x14ac:dyDescent="0.2"/>
    <row r="18107" hidden="1" x14ac:dyDescent="0.2"/>
    <row r="18108" hidden="1" x14ac:dyDescent="0.2"/>
    <row r="18109" hidden="1" x14ac:dyDescent="0.2"/>
    <row r="18110" hidden="1" x14ac:dyDescent="0.2"/>
    <row r="18111" hidden="1" x14ac:dyDescent="0.2"/>
    <row r="18112" hidden="1" x14ac:dyDescent="0.2"/>
    <row r="18113" hidden="1" x14ac:dyDescent="0.2"/>
    <row r="18114" hidden="1" x14ac:dyDescent="0.2"/>
    <row r="18115" hidden="1" x14ac:dyDescent="0.2"/>
    <row r="18116" hidden="1" x14ac:dyDescent="0.2"/>
    <row r="18117" hidden="1" x14ac:dyDescent="0.2"/>
    <row r="18118" hidden="1" x14ac:dyDescent="0.2"/>
    <row r="18119" hidden="1" x14ac:dyDescent="0.2"/>
    <row r="18120" hidden="1" x14ac:dyDescent="0.2"/>
    <row r="18121" hidden="1" x14ac:dyDescent="0.2"/>
    <row r="18122" hidden="1" x14ac:dyDescent="0.2"/>
    <row r="18123" hidden="1" x14ac:dyDescent="0.2"/>
    <row r="18124" hidden="1" x14ac:dyDescent="0.2"/>
    <row r="18125" hidden="1" x14ac:dyDescent="0.2"/>
    <row r="18126" hidden="1" x14ac:dyDescent="0.2"/>
    <row r="18127" hidden="1" x14ac:dyDescent="0.2"/>
    <row r="18128" hidden="1" x14ac:dyDescent="0.2"/>
    <row r="18129" hidden="1" x14ac:dyDescent="0.2"/>
    <row r="18130" hidden="1" x14ac:dyDescent="0.2"/>
    <row r="18131" hidden="1" x14ac:dyDescent="0.2"/>
    <row r="18132" hidden="1" x14ac:dyDescent="0.2"/>
    <row r="18133" hidden="1" x14ac:dyDescent="0.2"/>
    <row r="18134" hidden="1" x14ac:dyDescent="0.2"/>
    <row r="18135" hidden="1" x14ac:dyDescent="0.2"/>
    <row r="18136" hidden="1" x14ac:dyDescent="0.2"/>
    <row r="18137" hidden="1" x14ac:dyDescent="0.2"/>
    <row r="18138" hidden="1" x14ac:dyDescent="0.2"/>
    <row r="18139" hidden="1" x14ac:dyDescent="0.2"/>
    <row r="18140" hidden="1" x14ac:dyDescent="0.2"/>
    <row r="18141" hidden="1" x14ac:dyDescent="0.2"/>
    <row r="18142" hidden="1" x14ac:dyDescent="0.2"/>
    <row r="18143" hidden="1" x14ac:dyDescent="0.2"/>
    <row r="18144" hidden="1" x14ac:dyDescent="0.2"/>
    <row r="18145" hidden="1" x14ac:dyDescent="0.2"/>
    <row r="18146" hidden="1" x14ac:dyDescent="0.2"/>
    <row r="18147" hidden="1" x14ac:dyDescent="0.2"/>
    <row r="18148" hidden="1" x14ac:dyDescent="0.2"/>
    <row r="18149" hidden="1" x14ac:dyDescent="0.2"/>
    <row r="18150" hidden="1" x14ac:dyDescent="0.2"/>
    <row r="18151" hidden="1" x14ac:dyDescent="0.2"/>
    <row r="18152" hidden="1" x14ac:dyDescent="0.2"/>
    <row r="18153" hidden="1" x14ac:dyDescent="0.2"/>
    <row r="18154" hidden="1" x14ac:dyDescent="0.2"/>
    <row r="18155" hidden="1" x14ac:dyDescent="0.2"/>
    <row r="18156" hidden="1" x14ac:dyDescent="0.2"/>
    <row r="18157" hidden="1" x14ac:dyDescent="0.2"/>
    <row r="18158" hidden="1" x14ac:dyDescent="0.2"/>
    <row r="18159" hidden="1" x14ac:dyDescent="0.2"/>
    <row r="18160" hidden="1" x14ac:dyDescent="0.2"/>
    <row r="18161" hidden="1" x14ac:dyDescent="0.2"/>
    <row r="18162" hidden="1" x14ac:dyDescent="0.2"/>
    <row r="18163" hidden="1" x14ac:dyDescent="0.2"/>
    <row r="18164" hidden="1" x14ac:dyDescent="0.2"/>
    <row r="18165" hidden="1" x14ac:dyDescent="0.2"/>
    <row r="18166" hidden="1" x14ac:dyDescent="0.2"/>
    <row r="18167" hidden="1" x14ac:dyDescent="0.2"/>
    <row r="18168" hidden="1" x14ac:dyDescent="0.2"/>
    <row r="18169" hidden="1" x14ac:dyDescent="0.2"/>
    <row r="18170" hidden="1" x14ac:dyDescent="0.2"/>
    <row r="18171" hidden="1" x14ac:dyDescent="0.2"/>
    <row r="18172" hidden="1" x14ac:dyDescent="0.2"/>
    <row r="18173" hidden="1" x14ac:dyDescent="0.2"/>
    <row r="18174" hidden="1" x14ac:dyDescent="0.2"/>
    <row r="18175" hidden="1" x14ac:dyDescent="0.2"/>
    <row r="18176" hidden="1" x14ac:dyDescent="0.2"/>
    <row r="18177" hidden="1" x14ac:dyDescent="0.2"/>
    <row r="18178" hidden="1" x14ac:dyDescent="0.2"/>
    <row r="18179" hidden="1" x14ac:dyDescent="0.2"/>
    <row r="18180" hidden="1" x14ac:dyDescent="0.2"/>
    <row r="18181" hidden="1" x14ac:dyDescent="0.2"/>
    <row r="18182" hidden="1" x14ac:dyDescent="0.2"/>
    <row r="18183" hidden="1" x14ac:dyDescent="0.2"/>
    <row r="18184" hidden="1" x14ac:dyDescent="0.2"/>
    <row r="18185" hidden="1" x14ac:dyDescent="0.2"/>
    <row r="18186" hidden="1" x14ac:dyDescent="0.2"/>
    <row r="18187" hidden="1" x14ac:dyDescent="0.2"/>
    <row r="18188" hidden="1" x14ac:dyDescent="0.2"/>
    <row r="18189" hidden="1" x14ac:dyDescent="0.2"/>
    <row r="18190" hidden="1" x14ac:dyDescent="0.2"/>
    <row r="18191" hidden="1" x14ac:dyDescent="0.2"/>
    <row r="18192" hidden="1" x14ac:dyDescent="0.2"/>
    <row r="18193" hidden="1" x14ac:dyDescent="0.2"/>
    <row r="18194" hidden="1" x14ac:dyDescent="0.2"/>
    <row r="18195" hidden="1" x14ac:dyDescent="0.2"/>
    <row r="18196" hidden="1" x14ac:dyDescent="0.2"/>
    <row r="18197" hidden="1" x14ac:dyDescent="0.2"/>
    <row r="18198" hidden="1" x14ac:dyDescent="0.2"/>
    <row r="18199" hidden="1" x14ac:dyDescent="0.2"/>
    <row r="18200" hidden="1" x14ac:dyDescent="0.2"/>
    <row r="18201" hidden="1" x14ac:dyDescent="0.2"/>
    <row r="18202" hidden="1" x14ac:dyDescent="0.2"/>
    <row r="18203" hidden="1" x14ac:dyDescent="0.2"/>
    <row r="18204" hidden="1" x14ac:dyDescent="0.2"/>
    <row r="18205" hidden="1" x14ac:dyDescent="0.2"/>
    <row r="18206" hidden="1" x14ac:dyDescent="0.2"/>
    <row r="18207" hidden="1" x14ac:dyDescent="0.2"/>
    <row r="18208" hidden="1" x14ac:dyDescent="0.2"/>
    <row r="18209" hidden="1" x14ac:dyDescent="0.2"/>
    <row r="18210" hidden="1" x14ac:dyDescent="0.2"/>
    <row r="18211" hidden="1" x14ac:dyDescent="0.2"/>
    <row r="18212" hidden="1" x14ac:dyDescent="0.2"/>
    <row r="18213" hidden="1" x14ac:dyDescent="0.2"/>
    <row r="18214" hidden="1" x14ac:dyDescent="0.2"/>
    <row r="18215" hidden="1" x14ac:dyDescent="0.2"/>
    <row r="18216" hidden="1" x14ac:dyDescent="0.2"/>
    <row r="18217" hidden="1" x14ac:dyDescent="0.2"/>
    <row r="18218" hidden="1" x14ac:dyDescent="0.2"/>
    <row r="18219" hidden="1" x14ac:dyDescent="0.2"/>
    <row r="18220" hidden="1" x14ac:dyDescent="0.2"/>
    <row r="18221" hidden="1" x14ac:dyDescent="0.2"/>
    <row r="18222" hidden="1" x14ac:dyDescent="0.2"/>
    <row r="18223" hidden="1" x14ac:dyDescent="0.2"/>
    <row r="18224" hidden="1" x14ac:dyDescent="0.2"/>
    <row r="18225" hidden="1" x14ac:dyDescent="0.2"/>
    <row r="18226" hidden="1" x14ac:dyDescent="0.2"/>
    <row r="18227" hidden="1" x14ac:dyDescent="0.2"/>
    <row r="18228" hidden="1" x14ac:dyDescent="0.2"/>
    <row r="18229" hidden="1" x14ac:dyDescent="0.2"/>
    <row r="18230" hidden="1" x14ac:dyDescent="0.2"/>
    <row r="18231" hidden="1" x14ac:dyDescent="0.2"/>
    <row r="18232" hidden="1" x14ac:dyDescent="0.2"/>
    <row r="18233" hidden="1" x14ac:dyDescent="0.2"/>
    <row r="18234" hidden="1" x14ac:dyDescent="0.2"/>
    <row r="18235" hidden="1" x14ac:dyDescent="0.2"/>
    <row r="18236" hidden="1" x14ac:dyDescent="0.2"/>
    <row r="18237" hidden="1" x14ac:dyDescent="0.2"/>
    <row r="18238" hidden="1" x14ac:dyDescent="0.2"/>
    <row r="18239" hidden="1" x14ac:dyDescent="0.2"/>
    <row r="18240" hidden="1" x14ac:dyDescent="0.2"/>
    <row r="18241" hidden="1" x14ac:dyDescent="0.2"/>
    <row r="18242" hidden="1" x14ac:dyDescent="0.2"/>
    <row r="18243" hidden="1" x14ac:dyDescent="0.2"/>
    <row r="18244" hidden="1" x14ac:dyDescent="0.2"/>
    <row r="18245" hidden="1" x14ac:dyDescent="0.2"/>
    <row r="18246" hidden="1" x14ac:dyDescent="0.2"/>
    <row r="18247" hidden="1" x14ac:dyDescent="0.2"/>
    <row r="18248" hidden="1" x14ac:dyDescent="0.2"/>
    <row r="18249" hidden="1" x14ac:dyDescent="0.2"/>
    <row r="18250" hidden="1" x14ac:dyDescent="0.2"/>
    <row r="18251" hidden="1" x14ac:dyDescent="0.2"/>
    <row r="18252" hidden="1" x14ac:dyDescent="0.2"/>
    <row r="18253" hidden="1" x14ac:dyDescent="0.2"/>
    <row r="18254" hidden="1" x14ac:dyDescent="0.2"/>
    <row r="18255" hidden="1" x14ac:dyDescent="0.2"/>
    <row r="18256" hidden="1" x14ac:dyDescent="0.2"/>
    <row r="18257" hidden="1" x14ac:dyDescent="0.2"/>
    <row r="18258" hidden="1" x14ac:dyDescent="0.2"/>
    <row r="18259" hidden="1" x14ac:dyDescent="0.2"/>
    <row r="18260" hidden="1" x14ac:dyDescent="0.2"/>
    <row r="18261" hidden="1" x14ac:dyDescent="0.2"/>
    <row r="18262" hidden="1" x14ac:dyDescent="0.2"/>
    <row r="18263" hidden="1" x14ac:dyDescent="0.2"/>
    <row r="18264" hidden="1" x14ac:dyDescent="0.2"/>
    <row r="18265" hidden="1" x14ac:dyDescent="0.2"/>
    <row r="18266" hidden="1" x14ac:dyDescent="0.2"/>
    <row r="18267" hidden="1" x14ac:dyDescent="0.2"/>
    <row r="18268" hidden="1" x14ac:dyDescent="0.2"/>
    <row r="18269" hidden="1" x14ac:dyDescent="0.2"/>
    <row r="18270" hidden="1" x14ac:dyDescent="0.2"/>
    <row r="18271" hidden="1" x14ac:dyDescent="0.2"/>
    <row r="18272" hidden="1" x14ac:dyDescent="0.2"/>
    <row r="18273" hidden="1" x14ac:dyDescent="0.2"/>
    <row r="18274" hidden="1" x14ac:dyDescent="0.2"/>
    <row r="18275" hidden="1" x14ac:dyDescent="0.2"/>
    <row r="18276" hidden="1" x14ac:dyDescent="0.2"/>
    <row r="18277" hidden="1" x14ac:dyDescent="0.2"/>
    <row r="18278" hidden="1" x14ac:dyDescent="0.2"/>
    <row r="18279" hidden="1" x14ac:dyDescent="0.2"/>
    <row r="18280" hidden="1" x14ac:dyDescent="0.2"/>
    <row r="18281" hidden="1" x14ac:dyDescent="0.2"/>
    <row r="18282" hidden="1" x14ac:dyDescent="0.2"/>
    <row r="18283" hidden="1" x14ac:dyDescent="0.2"/>
    <row r="18284" hidden="1" x14ac:dyDescent="0.2"/>
    <row r="18285" hidden="1" x14ac:dyDescent="0.2"/>
    <row r="18286" hidden="1" x14ac:dyDescent="0.2"/>
    <row r="18287" hidden="1" x14ac:dyDescent="0.2"/>
    <row r="18288" hidden="1" x14ac:dyDescent="0.2"/>
    <row r="18289" hidden="1" x14ac:dyDescent="0.2"/>
    <row r="18290" hidden="1" x14ac:dyDescent="0.2"/>
    <row r="18291" hidden="1" x14ac:dyDescent="0.2"/>
    <row r="18292" hidden="1" x14ac:dyDescent="0.2"/>
    <row r="18293" hidden="1" x14ac:dyDescent="0.2"/>
    <row r="18294" hidden="1" x14ac:dyDescent="0.2"/>
    <row r="18295" hidden="1" x14ac:dyDescent="0.2"/>
    <row r="18296" hidden="1" x14ac:dyDescent="0.2"/>
    <row r="18297" hidden="1" x14ac:dyDescent="0.2"/>
    <row r="18298" hidden="1" x14ac:dyDescent="0.2"/>
    <row r="18299" hidden="1" x14ac:dyDescent="0.2"/>
    <row r="18300" hidden="1" x14ac:dyDescent="0.2"/>
    <row r="18301" hidden="1" x14ac:dyDescent="0.2"/>
    <row r="18302" hidden="1" x14ac:dyDescent="0.2"/>
    <row r="18303" hidden="1" x14ac:dyDescent="0.2"/>
    <row r="18304" hidden="1" x14ac:dyDescent="0.2"/>
    <row r="18305" hidden="1" x14ac:dyDescent="0.2"/>
    <row r="18306" hidden="1" x14ac:dyDescent="0.2"/>
    <row r="18307" hidden="1" x14ac:dyDescent="0.2"/>
    <row r="18308" hidden="1" x14ac:dyDescent="0.2"/>
    <row r="18309" hidden="1" x14ac:dyDescent="0.2"/>
    <row r="18310" hidden="1" x14ac:dyDescent="0.2"/>
    <row r="18311" hidden="1" x14ac:dyDescent="0.2"/>
    <row r="18312" hidden="1" x14ac:dyDescent="0.2"/>
    <row r="18313" hidden="1" x14ac:dyDescent="0.2"/>
    <row r="18314" hidden="1" x14ac:dyDescent="0.2"/>
    <row r="18315" hidden="1" x14ac:dyDescent="0.2"/>
    <row r="18316" hidden="1" x14ac:dyDescent="0.2"/>
    <row r="18317" hidden="1" x14ac:dyDescent="0.2"/>
    <row r="18318" hidden="1" x14ac:dyDescent="0.2"/>
    <row r="18319" hidden="1" x14ac:dyDescent="0.2"/>
    <row r="18320" hidden="1" x14ac:dyDescent="0.2"/>
    <row r="18321" hidden="1" x14ac:dyDescent="0.2"/>
    <row r="18322" hidden="1" x14ac:dyDescent="0.2"/>
    <row r="18323" hidden="1" x14ac:dyDescent="0.2"/>
    <row r="18324" hidden="1" x14ac:dyDescent="0.2"/>
    <row r="18325" hidden="1" x14ac:dyDescent="0.2"/>
    <row r="18326" hidden="1" x14ac:dyDescent="0.2"/>
    <row r="18327" hidden="1" x14ac:dyDescent="0.2"/>
    <row r="18328" hidden="1" x14ac:dyDescent="0.2"/>
    <row r="18329" hidden="1" x14ac:dyDescent="0.2"/>
    <row r="18330" hidden="1" x14ac:dyDescent="0.2"/>
    <row r="18331" hidden="1" x14ac:dyDescent="0.2"/>
    <row r="18332" hidden="1" x14ac:dyDescent="0.2"/>
    <row r="18333" hidden="1" x14ac:dyDescent="0.2"/>
    <row r="18334" hidden="1" x14ac:dyDescent="0.2"/>
    <row r="18335" hidden="1" x14ac:dyDescent="0.2"/>
    <row r="18336" hidden="1" x14ac:dyDescent="0.2"/>
    <row r="18337" hidden="1" x14ac:dyDescent="0.2"/>
    <row r="18338" hidden="1" x14ac:dyDescent="0.2"/>
    <row r="18339" hidden="1" x14ac:dyDescent="0.2"/>
    <row r="18340" hidden="1" x14ac:dyDescent="0.2"/>
    <row r="18341" hidden="1" x14ac:dyDescent="0.2"/>
    <row r="18342" hidden="1" x14ac:dyDescent="0.2"/>
    <row r="18343" hidden="1" x14ac:dyDescent="0.2"/>
    <row r="18344" hidden="1" x14ac:dyDescent="0.2"/>
    <row r="18345" hidden="1" x14ac:dyDescent="0.2"/>
    <row r="18346" hidden="1" x14ac:dyDescent="0.2"/>
    <row r="18347" hidden="1" x14ac:dyDescent="0.2"/>
    <row r="18348" hidden="1" x14ac:dyDescent="0.2"/>
    <row r="18349" hidden="1" x14ac:dyDescent="0.2"/>
    <row r="18350" hidden="1" x14ac:dyDescent="0.2"/>
    <row r="18351" hidden="1" x14ac:dyDescent="0.2"/>
    <row r="18352" hidden="1" x14ac:dyDescent="0.2"/>
    <row r="18353" hidden="1" x14ac:dyDescent="0.2"/>
    <row r="18354" hidden="1" x14ac:dyDescent="0.2"/>
    <row r="18355" hidden="1" x14ac:dyDescent="0.2"/>
    <row r="18356" hidden="1" x14ac:dyDescent="0.2"/>
    <row r="18357" hidden="1" x14ac:dyDescent="0.2"/>
    <row r="18358" hidden="1" x14ac:dyDescent="0.2"/>
    <row r="18359" hidden="1" x14ac:dyDescent="0.2"/>
    <row r="18360" hidden="1" x14ac:dyDescent="0.2"/>
    <row r="18361" hidden="1" x14ac:dyDescent="0.2"/>
    <row r="18362" hidden="1" x14ac:dyDescent="0.2"/>
    <row r="18363" hidden="1" x14ac:dyDescent="0.2"/>
    <row r="18364" hidden="1" x14ac:dyDescent="0.2"/>
    <row r="18365" hidden="1" x14ac:dyDescent="0.2"/>
    <row r="18366" hidden="1" x14ac:dyDescent="0.2"/>
    <row r="18367" hidden="1" x14ac:dyDescent="0.2"/>
    <row r="18368" hidden="1" x14ac:dyDescent="0.2"/>
    <row r="18369" hidden="1" x14ac:dyDescent="0.2"/>
    <row r="18370" hidden="1" x14ac:dyDescent="0.2"/>
    <row r="18371" hidden="1" x14ac:dyDescent="0.2"/>
    <row r="18372" hidden="1" x14ac:dyDescent="0.2"/>
    <row r="18373" hidden="1" x14ac:dyDescent="0.2"/>
    <row r="18374" hidden="1" x14ac:dyDescent="0.2"/>
    <row r="18375" hidden="1" x14ac:dyDescent="0.2"/>
    <row r="18376" hidden="1" x14ac:dyDescent="0.2"/>
    <row r="18377" hidden="1" x14ac:dyDescent="0.2"/>
    <row r="18378" hidden="1" x14ac:dyDescent="0.2"/>
    <row r="18379" hidden="1" x14ac:dyDescent="0.2"/>
    <row r="18380" hidden="1" x14ac:dyDescent="0.2"/>
    <row r="18381" hidden="1" x14ac:dyDescent="0.2"/>
    <row r="18382" hidden="1" x14ac:dyDescent="0.2"/>
    <row r="18383" hidden="1" x14ac:dyDescent="0.2"/>
    <row r="18384" hidden="1" x14ac:dyDescent="0.2"/>
    <row r="18385" hidden="1" x14ac:dyDescent="0.2"/>
    <row r="18386" hidden="1" x14ac:dyDescent="0.2"/>
    <row r="18387" hidden="1" x14ac:dyDescent="0.2"/>
    <row r="18388" hidden="1" x14ac:dyDescent="0.2"/>
    <row r="18389" hidden="1" x14ac:dyDescent="0.2"/>
    <row r="18390" hidden="1" x14ac:dyDescent="0.2"/>
    <row r="18391" hidden="1" x14ac:dyDescent="0.2"/>
    <row r="18392" hidden="1" x14ac:dyDescent="0.2"/>
    <row r="18393" hidden="1" x14ac:dyDescent="0.2"/>
    <row r="18394" hidden="1" x14ac:dyDescent="0.2"/>
    <row r="18395" hidden="1" x14ac:dyDescent="0.2"/>
    <row r="18396" hidden="1" x14ac:dyDescent="0.2"/>
    <row r="18397" hidden="1" x14ac:dyDescent="0.2"/>
    <row r="18398" hidden="1" x14ac:dyDescent="0.2"/>
    <row r="18399" hidden="1" x14ac:dyDescent="0.2"/>
    <row r="18400" hidden="1" x14ac:dyDescent="0.2"/>
    <row r="18401" hidden="1" x14ac:dyDescent="0.2"/>
    <row r="18402" hidden="1" x14ac:dyDescent="0.2"/>
    <row r="18403" hidden="1" x14ac:dyDescent="0.2"/>
    <row r="18404" hidden="1" x14ac:dyDescent="0.2"/>
    <row r="18405" hidden="1" x14ac:dyDescent="0.2"/>
    <row r="18406" hidden="1" x14ac:dyDescent="0.2"/>
    <row r="18407" hidden="1" x14ac:dyDescent="0.2"/>
    <row r="18408" hidden="1" x14ac:dyDescent="0.2"/>
    <row r="18409" hidden="1" x14ac:dyDescent="0.2"/>
    <row r="18410" hidden="1" x14ac:dyDescent="0.2"/>
    <row r="18411" hidden="1" x14ac:dyDescent="0.2"/>
    <row r="18412" hidden="1" x14ac:dyDescent="0.2"/>
    <row r="18413" hidden="1" x14ac:dyDescent="0.2"/>
    <row r="18414" hidden="1" x14ac:dyDescent="0.2"/>
    <row r="18415" hidden="1" x14ac:dyDescent="0.2"/>
    <row r="18416" hidden="1" x14ac:dyDescent="0.2"/>
    <row r="18417" hidden="1" x14ac:dyDescent="0.2"/>
    <row r="18418" hidden="1" x14ac:dyDescent="0.2"/>
    <row r="18419" hidden="1" x14ac:dyDescent="0.2"/>
    <row r="18420" hidden="1" x14ac:dyDescent="0.2"/>
    <row r="18421" hidden="1" x14ac:dyDescent="0.2"/>
    <row r="18422" hidden="1" x14ac:dyDescent="0.2"/>
    <row r="18423" hidden="1" x14ac:dyDescent="0.2"/>
    <row r="18424" hidden="1" x14ac:dyDescent="0.2"/>
    <row r="18425" hidden="1" x14ac:dyDescent="0.2"/>
    <row r="18426" hidden="1" x14ac:dyDescent="0.2"/>
    <row r="18427" hidden="1" x14ac:dyDescent="0.2"/>
    <row r="18428" hidden="1" x14ac:dyDescent="0.2"/>
    <row r="18429" hidden="1" x14ac:dyDescent="0.2"/>
    <row r="18430" hidden="1" x14ac:dyDescent="0.2"/>
    <row r="18431" hidden="1" x14ac:dyDescent="0.2"/>
    <row r="18432" hidden="1" x14ac:dyDescent="0.2"/>
    <row r="18433" hidden="1" x14ac:dyDescent="0.2"/>
    <row r="18434" hidden="1" x14ac:dyDescent="0.2"/>
    <row r="18435" hidden="1" x14ac:dyDescent="0.2"/>
    <row r="18436" hidden="1" x14ac:dyDescent="0.2"/>
    <row r="18437" hidden="1" x14ac:dyDescent="0.2"/>
    <row r="18438" hidden="1" x14ac:dyDescent="0.2"/>
    <row r="18439" hidden="1" x14ac:dyDescent="0.2"/>
    <row r="18440" hidden="1" x14ac:dyDescent="0.2"/>
    <row r="18441" hidden="1" x14ac:dyDescent="0.2"/>
    <row r="18442" hidden="1" x14ac:dyDescent="0.2"/>
    <row r="18443" hidden="1" x14ac:dyDescent="0.2"/>
    <row r="18444" hidden="1" x14ac:dyDescent="0.2"/>
    <row r="18445" hidden="1" x14ac:dyDescent="0.2"/>
    <row r="18446" hidden="1" x14ac:dyDescent="0.2"/>
    <row r="18447" hidden="1" x14ac:dyDescent="0.2"/>
    <row r="18448" hidden="1" x14ac:dyDescent="0.2"/>
    <row r="18449" hidden="1" x14ac:dyDescent="0.2"/>
    <row r="18450" hidden="1" x14ac:dyDescent="0.2"/>
    <row r="18451" hidden="1" x14ac:dyDescent="0.2"/>
    <row r="18452" hidden="1" x14ac:dyDescent="0.2"/>
    <row r="18453" hidden="1" x14ac:dyDescent="0.2"/>
    <row r="18454" hidden="1" x14ac:dyDescent="0.2"/>
    <row r="18455" hidden="1" x14ac:dyDescent="0.2"/>
    <row r="18456" hidden="1" x14ac:dyDescent="0.2"/>
    <row r="18457" hidden="1" x14ac:dyDescent="0.2"/>
    <row r="18458" hidden="1" x14ac:dyDescent="0.2"/>
    <row r="18459" hidden="1" x14ac:dyDescent="0.2"/>
    <row r="18460" hidden="1" x14ac:dyDescent="0.2"/>
    <row r="18461" hidden="1" x14ac:dyDescent="0.2"/>
    <row r="18462" hidden="1" x14ac:dyDescent="0.2"/>
    <row r="18463" hidden="1" x14ac:dyDescent="0.2"/>
    <row r="18464" hidden="1" x14ac:dyDescent="0.2"/>
    <row r="18465" hidden="1" x14ac:dyDescent="0.2"/>
    <row r="18466" hidden="1" x14ac:dyDescent="0.2"/>
    <row r="18467" hidden="1" x14ac:dyDescent="0.2"/>
    <row r="18468" hidden="1" x14ac:dyDescent="0.2"/>
    <row r="18469" hidden="1" x14ac:dyDescent="0.2"/>
    <row r="18470" hidden="1" x14ac:dyDescent="0.2"/>
    <row r="18471" hidden="1" x14ac:dyDescent="0.2"/>
    <row r="18472" hidden="1" x14ac:dyDescent="0.2"/>
    <row r="18473" hidden="1" x14ac:dyDescent="0.2"/>
    <row r="18474" hidden="1" x14ac:dyDescent="0.2"/>
    <row r="18475" hidden="1" x14ac:dyDescent="0.2"/>
    <row r="18476" hidden="1" x14ac:dyDescent="0.2"/>
    <row r="18477" hidden="1" x14ac:dyDescent="0.2"/>
    <row r="18478" hidden="1" x14ac:dyDescent="0.2"/>
    <row r="18479" hidden="1" x14ac:dyDescent="0.2"/>
    <row r="18480" hidden="1" x14ac:dyDescent="0.2"/>
    <row r="18481" hidden="1" x14ac:dyDescent="0.2"/>
    <row r="18482" hidden="1" x14ac:dyDescent="0.2"/>
    <row r="18483" hidden="1" x14ac:dyDescent="0.2"/>
    <row r="18484" hidden="1" x14ac:dyDescent="0.2"/>
    <row r="18485" hidden="1" x14ac:dyDescent="0.2"/>
    <row r="18486" hidden="1" x14ac:dyDescent="0.2"/>
    <row r="18487" hidden="1" x14ac:dyDescent="0.2"/>
    <row r="18488" hidden="1" x14ac:dyDescent="0.2"/>
    <row r="18489" hidden="1" x14ac:dyDescent="0.2"/>
    <row r="18490" hidden="1" x14ac:dyDescent="0.2"/>
    <row r="18491" hidden="1" x14ac:dyDescent="0.2"/>
    <row r="18492" hidden="1" x14ac:dyDescent="0.2"/>
    <row r="18493" hidden="1" x14ac:dyDescent="0.2"/>
    <row r="18494" hidden="1" x14ac:dyDescent="0.2"/>
    <row r="18495" hidden="1" x14ac:dyDescent="0.2"/>
    <row r="18496" hidden="1" x14ac:dyDescent="0.2"/>
    <row r="18497" hidden="1" x14ac:dyDescent="0.2"/>
    <row r="18498" hidden="1" x14ac:dyDescent="0.2"/>
    <row r="18499" hidden="1" x14ac:dyDescent="0.2"/>
    <row r="18500" hidden="1" x14ac:dyDescent="0.2"/>
    <row r="18501" hidden="1" x14ac:dyDescent="0.2"/>
    <row r="18502" hidden="1" x14ac:dyDescent="0.2"/>
    <row r="18503" hidden="1" x14ac:dyDescent="0.2"/>
    <row r="18504" hidden="1" x14ac:dyDescent="0.2"/>
    <row r="18505" hidden="1" x14ac:dyDescent="0.2"/>
    <row r="18506" hidden="1" x14ac:dyDescent="0.2"/>
    <row r="18507" hidden="1" x14ac:dyDescent="0.2"/>
    <row r="18508" hidden="1" x14ac:dyDescent="0.2"/>
    <row r="18509" hidden="1" x14ac:dyDescent="0.2"/>
    <row r="18510" hidden="1" x14ac:dyDescent="0.2"/>
    <row r="18511" hidden="1" x14ac:dyDescent="0.2"/>
    <row r="18512" hidden="1" x14ac:dyDescent="0.2"/>
    <row r="18513" hidden="1" x14ac:dyDescent="0.2"/>
    <row r="18514" hidden="1" x14ac:dyDescent="0.2"/>
    <row r="18515" hidden="1" x14ac:dyDescent="0.2"/>
    <row r="18516" hidden="1" x14ac:dyDescent="0.2"/>
    <row r="18517" hidden="1" x14ac:dyDescent="0.2"/>
    <row r="18518" hidden="1" x14ac:dyDescent="0.2"/>
    <row r="18519" hidden="1" x14ac:dyDescent="0.2"/>
    <row r="18520" hidden="1" x14ac:dyDescent="0.2"/>
    <row r="18521" hidden="1" x14ac:dyDescent="0.2"/>
    <row r="18522" hidden="1" x14ac:dyDescent="0.2"/>
    <row r="18523" hidden="1" x14ac:dyDescent="0.2"/>
    <row r="18524" hidden="1" x14ac:dyDescent="0.2"/>
    <row r="18525" hidden="1" x14ac:dyDescent="0.2"/>
    <row r="18526" hidden="1" x14ac:dyDescent="0.2"/>
    <row r="18527" hidden="1" x14ac:dyDescent="0.2"/>
    <row r="18528" hidden="1" x14ac:dyDescent="0.2"/>
    <row r="18529" hidden="1" x14ac:dyDescent="0.2"/>
    <row r="18530" hidden="1" x14ac:dyDescent="0.2"/>
    <row r="18531" hidden="1" x14ac:dyDescent="0.2"/>
    <row r="18532" hidden="1" x14ac:dyDescent="0.2"/>
    <row r="18533" hidden="1" x14ac:dyDescent="0.2"/>
    <row r="18534" hidden="1" x14ac:dyDescent="0.2"/>
    <row r="18535" hidden="1" x14ac:dyDescent="0.2"/>
    <row r="18536" hidden="1" x14ac:dyDescent="0.2"/>
    <row r="18537" hidden="1" x14ac:dyDescent="0.2"/>
    <row r="18538" hidden="1" x14ac:dyDescent="0.2"/>
    <row r="18539" hidden="1" x14ac:dyDescent="0.2"/>
    <row r="18540" hidden="1" x14ac:dyDescent="0.2"/>
    <row r="18541" hidden="1" x14ac:dyDescent="0.2"/>
    <row r="18542" hidden="1" x14ac:dyDescent="0.2"/>
    <row r="18543" hidden="1" x14ac:dyDescent="0.2"/>
    <row r="18544" hidden="1" x14ac:dyDescent="0.2"/>
    <row r="18545" hidden="1" x14ac:dyDescent="0.2"/>
    <row r="18546" hidden="1" x14ac:dyDescent="0.2"/>
    <row r="18547" hidden="1" x14ac:dyDescent="0.2"/>
    <row r="18548" hidden="1" x14ac:dyDescent="0.2"/>
    <row r="18549" hidden="1" x14ac:dyDescent="0.2"/>
    <row r="18550" hidden="1" x14ac:dyDescent="0.2"/>
    <row r="18551" hidden="1" x14ac:dyDescent="0.2"/>
    <row r="18552" hidden="1" x14ac:dyDescent="0.2"/>
    <row r="18553" hidden="1" x14ac:dyDescent="0.2"/>
    <row r="18554" hidden="1" x14ac:dyDescent="0.2"/>
    <row r="18555" hidden="1" x14ac:dyDescent="0.2"/>
    <row r="18556" hidden="1" x14ac:dyDescent="0.2"/>
    <row r="18557" hidden="1" x14ac:dyDescent="0.2"/>
    <row r="18558" hidden="1" x14ac:dyDescent="0.2"/>
    <row r="18559" hidden="1" x14ac:dyDescent="0.2"/>
    <row r="18560" hidden="1" x14ac:dyDescent="0.2"/>
    <row r="18561" hidden="1" x14ac:dyDescent="0.2"/>
    <row r="18562" hidden="1" x14ac:dyDescent="0.2"/>
    <row r="18563" hidden="1" x14ac:dyDescent="0.2"/>
    <row r="18564" hidden="1" x14ac:dyDescent="0.2"/>
    <row r="18565" hidden="1" x14ac:dyDescent="0.2"/>
    <row r="18566" hidden="1" x14ac:dyDescent="0.2"/>
    <row r="18567" hidden="1" x14ac:dyDescent="0.2"/>
    <row r="18568" hidden="1" x14ac:dyDescent="0.2"/>
    <row r="18569" hidden="1" x14ac:dyDescent="0.2"/>
    <row r="18570" hidden="1" x14ac:dyDescent="0.2"/>
    <row r="18571" hidden="1" x14ac:dyDescent="0.2"/>
    <row r="18572" hidden="1" x14ac:dyDescent="0.2"/>
    <row r="18573" hidden="1" x14ac:dyDescent="0.2"/>
    <row r="18574" hidden="1" x14ac:dyDescent="0.2"/>
    <row r="18575" hidden="1" x14ac:dyDescent="0.2"/>
    <row r="18576" hidden="1" x14ac:dyDescent="0.2"/>
    <row r="18577" hidden="1" x14ac:dyDescent="0.2"/>
    <row r="18578" hidden="1" x14ac:dyDescent="0.2"/>
    <row r="18579" hidden="1" x14ac:dyDescent="0.2"/>
    <row r="18580" hidden="1" x14ac:dyDescent="0.2"/>
    <row r="18581" hidden="1" x14ac:dyDescent="0.2"/>
    <row r="18582" hidden="1" x14ac:dyDescent="0.2"/>
    <row r="18583" hidden="1" x14ac:dyDescent="0.2"/>
    <row r="18584" hidden="1" x14ac:dyDescent="0.2"/>
    <row r="18585" hidden="1" x14ac:dyDescent="0.2"/>
    <row r="18586" hidden="1" x14ac:dyDescent="0.2"/>
    <row r="18587" hidden="1" x14ac:dyDescent="0.2"/>
    <row r="18588" hidden="1" x14ac:dyDescent="0.2"/>
    <row r="18589" hidden="1" x14ac:dyDescent="0.2"/>
    <row r="18590" hidden="1" x14ac:dyDescent="0.2"/>
    <row r="18591" hidden="1" x14ac:dyDescent="0.2"/>
    <row r="18592" hidden="1" x14ac:dyDescent="0.2"/>
    <row r="18593" hidden="1" x14ac:dyDescent="0.2"/>
    <row r="18594" hidden="1" x14ac:dyDescent="0.2"/>
    <row r="18595" hidden="1" x14ac:dyDescent="0.2"/>
    <row r="18596" hidden="1" x14ac:dyDescent="0.2"/>
    <row r="18597" hidden="1" x14ac:dyDescent="0.2"/>
    <row r="18598" hidden="1" x14ac:dyDescent="0.2"/>
    <row r="18599" hidden="1" x14ac:dyDescent="0.2"/>
    <row r="18600" hidden="1" x14ac:dyDescent="0.2"/>
    <row r="18601" hidden="1" x14ac:dyDescent="0.2"/>
    <row r="18602" hidden="1" x14ac:dyDescent="0.2"/>
    <row r="18603" hidden="1" x14ac:dyDescent="0.2"/>
    <row r="18604" hidden="1" x14ac:dyDescent="0.2"/>
    <row r="18605" hidden="1" x14ac:dyDescent="0.2"/>
    <row r="18606" hidden="1" x14ac:dyDescent="0.2"/>
    <row r="18607" hidden="1" x14ac:dyDescent="0.2"/>
    <row r="18608" hidden="1" x14ac:dyDescent="0.2"/>
    <row r="18609" hidden="1" x14ac:dyDescent="0.2"/>
    <row r="18610" hidden="1" x14ac:dyDescent="0.2"/>
    <row r="18611" hidden="1" x14ac:dyDescent="0.2"/>
    <row r="18612" hidden="1" x14ac:dyDescent="0.2"/>
    <row r="18613" hidden="1" x14ac:dyDescent="0.2"/>
    <row r="18614" hidden="1" x14ac:dyDescent="0.2"/>
    <row r="18615" hidden="1" x14ac:dyDescent="0.2"/>
    <row r="18616" hidden="1" x14ac:dyDescent="0.2"/>
    <row r="18617" hidden="1" x14ac:dyDescent="0.2"/>
    <row r="18618" hidden="1" x14ac:dyDescent="0.2"/>
    <row r="18619" hidden="1" x14ac:dyDescent="0.2"/>
    <row r="18620" hidden="1" x14ac:dyDescent="0.2"/>
    <row r="18621" hidden="1" x14ac:dyDescent="0.2"/>
    <row r="18622" hidden="1" x14ac:dyDescent="0.2"/>
    <row r="18623" hidden="1" x14ac:dyDescent="0.2"/>
    <row r="18624" hidden="1" x14ac:dyDescent="0.2"/>
    <row r="18625" hidden="1" x14ac:dyDescent="0.2"/>
    <row r="18626" hidden="1" x14ac:dyDescent="0.2"/>
    <row r="18627" hidden="1" x14ac:dyDescent="0.2"/>
    <row r="18628" hidden="1" x14ac:dyDescent="0.2"/>
    <row r="18629" hidden="1" x14ac:dyDescent="0.2"/>
    <row r="18630" hidden="1" x14ac:dyDescent="0.2"/>
    <row r="18631" hidden="1" x14ac:dyDescent="0.2"/>
    <row r="18632" hidden="1" x14ac:dyDescent="0.2"/>
    <row r="18633" hidden="1" x14ac:dyDescent="0.2"/>
    <row r="18634" hidden="1" x14ac:dyDescent="0.2"/>
    <row r="18635" hidden="1" x14ac:dyDescent="0.2"/>
    <row r="18636" hidden="1" x14ac:dyDescent="0.2"/>
    <row r="18637" hidden="1" x14ac:dyDescent="0.2"/>
    <row r="18638" hidden="1" x14ac:dyDescent="0.2"/>
    <row r="18639" hidden="1" x14ac:dyDescent="0.2"/>
    <row r="18640" hidden="1" x14ac:dyDescent="0.2"/>
    <row r="18641" hidden="1" x14ac:dyDescent="0.2"/>
    <row r="18642" hidden="1" x14ac:dyDescent="0.2"/>
    <row r="18643" hidden="1" x14ac:dyDescent="0.2"/>
    <row r="18644" hidden="1" x14ac:dyDescent="0.2"/>
    <row r="18645" hidden="1" x14ac:dyDescent="0.2"/>
    <row r="18646" hidden="1" x14ac:dyDescent="0.2"/>
    <row r="18647" hidden="1" x14ac:dyDescent="0.2"/>
    <row r="18648" hidden="1" x14ac:dyDescent="0.2"/>
    <row r="18649" hidden="1" x14ac:dyDescent="0.2"/>
    <row r="18650" hidden="1" x14ac:dyDescent="0.2"/>
    <row r="18651" hidden="1" x14ac:dyDescent="0.2"/>
    <row r="18652" hidden="1" x14ac:dyDescent="0.2"/>
    <row r="18653" hidden="1" x14ac:dyDescent="0.2"/>
    <row r="18654" hidden="1" x14ac:dyDescent="0.2"/>
    <row r="18655" hidden="1" x14ac:dyDescent="0.2"/>
    <row r="18656" hidden="1" x14ac:dyDescent="0.2"/>
    <row r="18657" hidden="1" x14ac:dyDescent="0.2"/>
    <row r="18658" hidden="1" x14ac:dyDescent="0.2"/>
    <row r="18659" hidden="1" x14ac:dyDescent="0.2"/>
    <row r="18660" hidden="1" x14ac:dyDescent="0.2"/>
    <row r="18661" hidden="1" x14ac:dyDescent="0.2"/>
    <row r="18662" hidden="1" x14ac:dyDescent="0.2"/>
    <row r="18663" hidden="1" x14ac:dyDescent="0.2"/>
    <row r="18664" hidden="1" x14ac:dyDescent="0.2"/>
    <row r="18665" hidden="1" x14ac:dyDescent="0.2"/>
    <row r="18666" hidden="1" x14ac:dyDescent="0.2"/>
    <row r="18667" hidden="1" x14ac:dyDescent="0.2"/>
    <row r="18668" hidden="1" x14ac:dyDescent="0.2"/>
    <row r="18669" hidden="1" x14ac:dyDescent="0.2"/>
    <row r="18670" hidden="1" x14ac:dyDescent="0.2"/>
    <row r="18671" hidden="1" x14ac:dyDescent="0.2"/>
    <row r="18672" hidden="1" x14ac:dyDescent="0.2"/>
    <row r="18673" hidden="1" x14ac:dyDescent="0.2"/>
    <row r="18674" hidden="1" x14ac:dyDescent="0.2"/>
    <row r="18675" hidden="1" x14ac:dyDescent="0.2"/>
    <row r="18676" hidden="1" x14ac:dyDescent="0.2"/>
    <row r="18677" hidden="1" x14ac:dyDescent="0.2"/>
    <row r="18678" hidden="1" x14ac:dyDescent="0.2"/>
    <row r="18679" hidden="1" x14ac:dyDescent="0.2"/>
    <row r="18680" hidden="1" x14ac:dyDescent="0.2"/>
    <row r="18681" hidden="1" x14ac:dyDescent="0.2"/>
    <row r="18682" hidden="1" x14ac:dyDescent="0.2"/>
    <row r="18683" hidden="1" x14ac:dyDescent="0.2"/>
    <row r="18684" hidden="1" x14ac:dyDescent="0.2"/>
    <row r="18685" hidden="1" x14ac:dyDescent="0.2"/>
    <row r="18686" hidden="1" x14ac:dyDescent="0.2"/>
    <row r="18687" hidden="1" x14ac:dyDescent="0.2"/>
    <row r="18688" hidden="1" x14ac:dyDescent="0.2"/>
    <row r="18689" hidden="1" x14ac:dyDescent="0.2"/>
    <row r="18690" hidden="1" x14ac:dyDescent="0.2"/>
    <row r="18691" hidden="1" x14ac:dyDescent="0.2"/>
    <row r="18692" hidden="1" x14ac:dyDescent="0.2"/>
    <row r="18693" hidden="1" x14ac:dyDescent="0.2"/>
    <row r="18694" hidden="1" x14ac:dyDescent="0.2"/>
    <row r="18695" hidden="1" x14ac:dyDescent="0.2"/>
    <row r="18696" hidden="1" x14ac:dyDescent="0.2"/>
    <row r="18697" hidden="1" x14ac:dyDescent="0.2"/>
    <row r="18698" hidden="1" x14ac:dyDescent="0.2"/>
    <row r="18699" hidden="1" x14ac:dyDescent="0.2"/>
    <row r="18700" hidden="1" x14ac:dyDescent="0.2"/>
    <row r="18701" hidden="1" x14ac:dyDescent="0.2"/>
    <row r="18702" hidden="1" x14ac:dyDescent="0.2"/>
    <row r="18703" hidden="1" x14ac:dyDescent="0.2"/>
    <row r="18704" hidden="1" x14ac:dyDescent="0.2"/>
    <row r="18705" hidden="1" x14ac:dyDescent="0.2"/>
    <row r="18706" hidden="1" x14ac:dyDescent="0.2"/>
    <row r="18707" hidden="1" x14ac:dyDescent="0.2"/>
    <row r="18708" hidden="1" x14ac:dyDescent="0.2"/>
    <row r="18709" hidden="1" x14ac:dyDescent="0.2"/>
    <row r="18710" hidden="1" x14ac:dyDescent="0.2"/>
    <row r="18711" hidden="1" x14ac:dyDescent="0.2"/>
    <row r="18712" hidden="1" x14ac:dyDescent="0.2"/>
    <row r="18713" hidden="1" x14ac:dyDescent="0.2"/>
    <row r="18714" hidden="1" x14ac:dyDescent="0.2"/>
    <row r="18715" hidden="1" x14ac:dyDescent="0.2"/>
    <row r="18716" hidden="1" x14ac:dyDescent="0.2"/>
    <row r="18717" hidden="1" x14ac:dyDescent="0.2"/>
    <row r="18718" hidden="1" x14ac:dyDescent="0.2"/>
    <row r="18719" hidden="1" x14ac:dyDescent="0.2"/>
    <row r="18720" hidden="1" x14ac:dyDescent="0.2"/>
    <row r="18721" hidden="1" x14ac:dyDescent="0.2"/>
    <row r="18722" hidden="1" x14ac:dyDescent="0.2"/>
    <row r="18723" hidden="1" x14ac:dyDescent="0.2"/>
    <row r="18724" hidden="1" x14ac:dyDescent="0.2"/>
    <row r="18725" hidden="1" x14ac:dyDescent="0.2"/>
    <row r="18726" hidden="1" x14ac:dyDescent="0.2"/>
    <row r="18727" hidden="1" x14ac:dyDescent="0.2"/>
    <row r="18728" hidden="1" x14ac:dyDescent="0.2"/>
    <row r="18729" hidden="1" x14ac:dyDescent="0.2"/>
    <row r="18730" hidden="1" x14ac:dyDescent="0.2"/>
    <row r="18731" hidden="1" x14ac:dyDescent="0.2"/>
    <row r="18732" hidden="1" x14ac:dyDescent="0.2"/>
    <row r="18733" hidden="1" x14ac:dyDescent="0.2"/>
    <row r="18734" hidden="1" x14ac:dyDescent="0.2"/>
    <row r="18735" hidden="1" x14ac:dyDescent="0.2"/>
    <row r="18736" hidden="1" x14ac:dyDescent="0.2"/>
    <row r="18737" hidden="1" x14ac:dyDescent="0.2"/>
    <row r="18738" hidden="1" x14ac:dyDescent="0.2"/>
    <row r="18739" hidden="1" x14ac:dyDescent="0.2"/>
    <row r="18740" hidden="1" x14ac:dyDescent="0.2"/>
    <row r="18741" hidden="1" x14ac:dyDescent="0.2"/>
    <row r="18742" hidden="1" x14ac:dyDescent="0.2"/>
    <row r="18743" hidden="1" x14ac:dyDescent="0.2"/>
    <row r="18744" hidden="1" x14ac:dyDescent="0.2"/>
    <row r="18745" hidden="1" x14ac:dyDescent="0.2"/>
    <row r="18746" hidden="1" x14ac:dyDescent="0.2"/>
    <row r="18747" hidden="1" x14ac:dyDescent="0.2"/>
    <row r="18748" hidden="1" x14ac:dyDescent="0.2"/>
    <row r="18749" hidden="1" x14ac:dyDescent="0.2"/>
    <row r="18750" hidden="1" x14ac:dyDescent="0.2"/>
    <row r="18751" hidden="1" x14ac:dyDescent="0.2"/>
    <row r="18752" hidden="1" x14ac:dyDescent="0.2"/>
    <row r="18753" hidden="1" x14ac:dyDescent="0.2"/>
    <row r="18754" hidden="1" x14ac:dyDescent="0.2"/>
    <row r="18755" hidden="1" x14ac:dyDescent="0.2"/>
    <row r="18756" hidden="1" x14ac:dyDescent="0.2"/>
    <row r="18757" hidden="1" x14ac:dyDescent="0.2"/>
    <row r="18758" hidden="1" x14ac:dyDescent="0.2"/>
    <row r="18759" hidden="1" x14ac:dyDescent="0.2"/>
    <row r="18760" hidden="1" x14ac:dyDescent="0.2"/>
    <row r="18761" hidden="1" x14ac:dyDescent="0.2"/>
    <row r="18762" hidden="1" x14ac:dyDescent="0.2"/>
    <row r="18763" hidden="1" x14ac:dyDescent="0.2"/>
    <row r="18764" hidden="1" x14ac:dyDescent="0.2"/>
    <row r="18765" hidden="1" x14ac:dyDescent="0.2"/>
    <row r="18766" hidden="1" x14ac:dyDescent="0.2"/>
    <row r="18767" hidden="1" x14ac:dyDescent="0.2"/>
    <row r="18768" hidden="1" x14ac:dyDescent="0.2"/>
    <row r="18769" hidden="1" x14ac:dyDescent="0.2"/>
    <row r="18770" hidden="1" x14ac:dyDescent="0.2"/>
    <row r="18771" hidden="1" x14ac:dyDescent="0.2"/>
    <row r="18772" hidden="1" x14ac:dyDescent="0.2"/>
    <row r="18773" hidden="1" x14ac:dyDescent="0.2"/>
    <row r="18774" hidden="1" x14ac:dyDescent="0.2"/>
    <row r="18775" hidden="1" x14ac:dyDescent="0.2"/>
    <row r="18776" hidden="1" x14ac:dyDescent="0.2"/>
    <row r="18777" hidden="1" x14ac:dyDescent="0.2"/>
    <row r="18778" hidden="1" x14ac:dyDescent="0.2"/>
    <row r="18779" hidden="1" x14ac:dyDescent="0.2"/>
    <row r="18780" hidden="1" x14ac:dyDescent="0.2"/>
    <row r="18781" hidden="1" x14ac:dyDescent="0.2"/>
    <row r="18782" hidden="1" x14ac:dyDescent="0.2"/>
    <row r="18783" hidden="1" x14ac:dyDescent="0.2"/>
    <row r="18784" hidden="1" x14ac:dyDescent="0.2"/>
    <row r="18785" hidden="1" x14ac:dyDescent="0.2"/>
    <row r="18786" hidden="1" x14ac:dyDescent="0.2"/>
    <row r="18787" hidden="1" x14ac:dyDescent="0.2"/>
    <row r="18788" hidden="1" x14ac:dyDescent="0.2"/>
    <row r="18789" hidden="1" x14ac:dyDescent="0.2"/>
    <row r="18790" hidden="1" x14ac:dyDescent="0.2"/>
    <row r="18791" hidden="1" x14ac:dyDescent="0.2"/>
    <row r="18792" hidden="1" x14ac:dyDescent="0.2"/>
    <row r="18793" hidden="1" x14ac:dyDescent="0.2"/>
    <row r="18794" hidden="1" x14ac:dyDescent="0.2"/>
    <row r="18795" hidden="1" x14ac:dyDescent="0.2"/>
    <row r="18796" hidden="1" x14ac:dyDescent="0.2"/>
    <row r="18797" hidden="1" x14ac:dyDescent="0.2"/>
    <row r="18798" hidden="1" x14ac:dyDescent="0.2"/>
    <row r="18799" hidden="1" x14ac:dyDescent="0.2"/>
    <row r="18800" hidden="1" x14ac:dyDescent="0.2"/>
    <row r="18801" hidden="1" x14ac:dyDescent="0.2"/>
    <row r="18802" hidden="1" x14ac:dyDescent="0.2"/>
    <row r="18803" hidden="1" x14ac:dyDescent="0.2"/>
    <row r="18804" hidden="1" x14ac:dyDescent="0.2"/>
    <row r="18805" hidden="1" x14ac:dyDescent="0.2"/>
    <row r="18806" hidden="1" x14ac:dyDescent="0.2"/>
    <row r="18807" hidden="1" x14ac:dyDescent="0.2"/>
    <row r="18808" hidden="1" x14ac:dyDescent="0.2"/>
    <row r="18809" hidden="1" x14ac:dyDescent="0.2"/>
    <row r="18810" hidden="1" x14ac:dyDescent="0.2"/>
    <row r="18811" hidden="1" x14ac:dyDescent="0.2"/>
    <row r="18812" hidden="1" x14ac:dyDescent="0.2"/>
    <row r="18813" hidden="1" x14ac:dyDescent="0.2"/>
    <row r="18814" hidden="1" x14ac:dyDescent="0.2"/>
    <row r="18815" hidden="1" x14ac:dyDescent="0.2"/>
    <row r="18816" hidden="1" x14ac:dyDescent="0.2"/>
    <row r="18817" hidden="1" x14ac:dyDescent="0.2"/>
    <row r="18818" hidden="1" x14ac:dyDescent="0.2"/>
    <row r="18819" hidden="1" x14ac:dyDescent="0.2"/>
    <row r="18820" hidden="1" x14ac:dyDescent="0.2"/>
    <row r="18821" hidden="1" x14ac:dyDescent="0.2"/>
    <row r="18822" hidden="1" x14ac:dyDescent="0.2"/>
    <row r="18823" hidden="1" x14ac:dyDescent="0.2"/>
    <row r="18824" hidden="1" x14ac:dyDescent="0.2"/>
    <row r="18825" hidden="1" x14ac:dyDescent="0.2"/>
    <row r="18826" hidden="1" x14ac:dyDescent="0.2"/>
    <row r="18827" hidden="1" x14ac:dyDescent="0.2"/>
    <row r="18828" hidden="1" x14ac:dyDescent="0.2"/>
    <row r="18829" hidden="1" x14ac:dyDescent="0.2"/>
    <row r="18830" hidden="1" x14ac:dyDescent="0.2"/>
    <row r="18831" hidden="1" x14ac:dyDescent="0.2"/>
    <row r="18832" hidden="1" x14ac:dyDescent="0.2"/>
    <row r="18833" hidden="1" x14ac:dyDescent="0.2"/>
    <row r="18834" hidden="1" x14ac:dyDescent="0.2"/>
    <row r="18835" hidden="1" x14ac:dyDescent="0.2"/>
    <row r="18836" hidden="1" x14ac:dyDescent="0.2"/>
    <row r="18837" hidden="1" x14ac:dyDescent="0.2"/>
    <row r="18838" hidden="1" x14ac:dyDescent="0.2"/>
    <row r="18839" hidden="1" x14ac:dyDescent="0.2"/>
    <row r="18840" hidden="1" x14ac:dyDescent="0.2"/>
    <row r="18841" hidden="1" x14ac:dyDescent="0.2"/>
    <row r="18842" hidden="1" x14ac:dyDescent="0.2"/>
    <row r="18843" hidden="1" x14ac:dyDescent="0.2"/>
    <row r="18844" hidden="1" x14ac:dyDescent="0.2"/>
    <row r="18845" hidden="1" x14ac:dyDescent="0.2"/>
    <row r="18846" hidden="1" x14ac:dyDescent="0.2"/>
    <row r="18847" hidden="1" x14ac:dyDescent="0.2"/>
    <row r="18848" hidden="1" x14ac:dyDescent="0.2"/>
    <row r="18849" hidden="1" x14ac:dyDescent="0.2"/>
    <row r="18850" hidden="1" x14ac:dyDescent="0.2"/>
    <row r="18851" hidden="1" x14ac:dyDescent="0.2"/>
    <row r="18852" hidden="1" x14ac:dyDescent="0.2"/>
    <row r="18853" hidden="1" x14ac:dyDescent="0.2"/>
    <row r="18854" hidden="1" x14ac:dyDescent="0.2"/>
    <row r="18855" hidden="1" x14ac:dyDescent="0.2"/>
    <row r="18856" hidden="1" x14ac:dyDescent="0.2"/>
    <row r="18857" hidden="1" x14ac:dyDescent="0.2"/>
    <row r="18858" hidden="1" x14ac:dyDescent="0.2"/>
    <row r="18859" hidden="1" x14ac:dyDescent="0.2"/>
    <row r="18860" hidden="1" x14ac:dyDescent="0.2"/>
    <row r="18861" hidden="1" x14ac:dyDescent="0.2"/>
    <row r="18862" hidden="1" x14ac:dyDescent="0.2"/>
    <row r="18863" hidden="1" x14ac:dyDescent="0.2"/>
    <row r="18864" hidden="1" x14ac:dyDescent="0.2"/>
    <row r="18865" hidden="1" x14ac:dyDescent="0.2"/>
    <row r="18866" hidden="1" x14ac:dyDescent="0.2"/>
    <row r="18867" hidden="1" x14ac:dyDescent="0.2"/>
    <row r="18868" hidden="1" x14ac:dyDescent="0.2"/>
    <row r="18869" hidden="1" x14ac:dyDescent="0.2"/>
    <row r="18870" hidden="1" x14ac:dyDescent="0.2"/>
    <row r="18871" hidden="1" x14ac:dyDescent="0.2"/>
    <row r="18872" hidden="1" x14ac:dyDescent="0.2"/>
    <row r="18873" hidden="1" x14ac:dyDescent="0.2"/>
    <row r="18874" hidden="1" x14ac:dyDescent="0.2"/>
    <row r="18875" hidden="1" x14ac:dyDescent="0.2"/>
    <row r="18876" hidden="1" x14ac:dyDescent="0.2"/>
    <row r="18877" hidden="1" x14ac:dyDescent="0.2"/>
    <row r="18878" hidden="1" x14ac:dyDescent="0.2"/>
    <row r="18879" hidden="1" x14ac:dyDescent="0.2"/>
    <row r="18880" hidden="1" x14ac:dyDescent="0.2"/>
    <row r="18881" hidden="1" x14ac:dyDescent="0.2"/>
    <row r="18882" hidden="1" x14ac:dyDescent="0.2"/>
    <row r="18883" hidden="1" x14ac:dyDescent="0.2"/>
    <row r="18884" hidden="1" x14ac:dyDescent="0.2"/>
    <row r="18885" hidden="1" x14ac:dyDescent="0.2"/>
    <row r="18886" hidden="1" x14ac:dyDescent="0.2"/>
    <row r="18887" hidden="1" x14ac:dyDescent="0.2"/>
    <row r="18888" hidden="1" x14ac:dyDescent="0.2"/>
    <row r="18889" hidden="1" x14ac:dyDescent="0.2"/>
    <row r="18890" hidden="1" x14ac:dyDescent="0.2"/>
    <row r="18891" hidden="1" x14ac:dyDescent="0.2"/>
    <row r="18892" hidden="1" x14ac:dyDescent="0.2"/>
    <row r="18893" hidden="1" x14ac:dyDescent="0.2"/>
    <row r="18894" hidden="1" x14ac:dyDescent="0.2"/>
    <row r="18895" hidden="1" x14ac:dyDescent="0.2"/>
    <row r="18896" hidden="1" x14ac:dyDescent="0.2"/>
    <row r="18897" hidden="1" x14ac:dyDescent="0.2"/>
    <row r="18898" hidden="1" x14ac:dyDescent="0.2"/>
    <row r="18899" hidden="1" x14ac:dyDescent="0.2"/>
    <row r="18900" hidden="1" x14ac:dyDescent="0.2"/>
    <row r="18901" hidden="1" x14ac:dyDescent="0.2"/>
    <row r="18902" hidden="1" x14ac:dyDescent="0.2"/>
    <row r="18903" hidden="1" x14ac:dyDescent="0.2"/>
    <row r="18904" hidden="1" x14ac:dyDescent="0.2"/>
    <row r="18905" hidden="1" x14ac:dyDescent="0.2"/>
    <row r="18906" hidden="1" x14ac:dyDescent="0.2"/>
    <row r="18907" hidden="1" x14ac:dyDescent="0.2"/>
    <row r="18908" hidden="1" x14ac:dyDescent="0.2"/>
    <row r="18909" hidden="1" x14ac:dyDescent="0.2"/>
    <row r="18910" hidden="1" x14ac:dyDescent="0.2"/>
    <row r="18911" hidden="1" x14ac:dyDescent="0.2"/>
    <row r="18912" hidden="1" x14ac:dyDescent="0.2"/>
    <row r="18913" hidden="1" x14ac:dyDescent="0.2"/>
    <row r="18914" hidden="1" x14ac:dyDescent="0.2"/>
    <row r="18915" hidden="1" x14ac:dyDescent="0.2"/>
    <row r="18916" hidden="1" x14ac:dyDescent="0.2"/>
    <row r="18917" hidden="1" x14ac:dyDescent="0.2"/>
    <row r="18918" hidden="1" x14ac:dyDescent="0.2"/>
    <row r="18919" hidden="1" x14ac:dyDescent="0.2"/>
    <row r="18920" hidden="1" x14ac:dyDescent="0.2"/>
    <row r="18921" hidden="1" x14ac:dyDescent="0.2"/>
    <row r="18922" hidden="1" x14ac:dyDescent="0.2"/>
    <row r="18923" hidden="1" x14ac:dyDescent="0.2"/>
    <row r="18924" hidden="1" x14ac:dyDescent="0.2"/>
    <row r="18925" hidden="1" x14ac:dyDescent="0.2"/>
    <row r="18926" hidden="1" x14ac:dyDescent="0.2"/>
    <row r="18927" hidden="1" x14ac:dyDescent="0.2"/>
    <row r="18928" hidden="1" x14ac:dyDescent="0.2"/>
    <row r="18929" hidden="1" x14ac:dyDescent="0.2"/>
    <row r="18930" hidden="1" x14ac:dyDescent="0.2"/>
    <row r="18931" hidden="1" x14ac:dyDescent="0.2"/>
    <row r="18932" hidden="1" x14ac:dyDescent="0.2"/>
    <row r="18933" hidden="1" x14ac:dyDescent="0.2"/>
    <row r="18934" hidden="1" x14ac:dyDescent="0.2"/>
    <row r="18935" hidden="1" x14ac:dyDescent="0.2"/>
    <row r="18936" hidden="1" x14ac:dyDescent="0.2"/>
    <row r="18937" hidden="1" x14ac:dyDescent="0.2"/>
    <row r="18938" hidden="1" x14ac:dyDescent="0.2"/>
    <row r="18939" hidden="1" x14ac:dyDescent="0.2"/>
    <row r="18940" hidden="1" x14ac:dyDescent="0.2"/>
    <row r="18941" hidden="1" x14ac:dyDescent="0.2"/>
    <row r="18942" hidden="1" x14ac:dyDescent="0.2"/>
    <row r="18943" hidden="1" x14ac:dyDescent="0.2"/>
    <row r="18944" hidden="1" x14ac:dyDescent="0.2"/>
    <row r="18945" hidden="1" x14ac:dyDescent="0.2"/>
    <row r="18946" hidden="1" x14ac:dyDescent="0.2"/>
    <row r="18947" hidden="1" x14ac:dyDescent="0.2"/>
    <row r="18948" hidden="1" x14ac:dyDescent="0.2"/>
    <row r="18949" hidden="1" x14ac:dyDescent="0.2"/>
    <row r="18950" hidden="1" x14ac:dyDescent="0.2"/>
    <row r="18951" hidden="1" x14ac:dyDescent="0.2"/>
    <row r="18952" hidden="1" x14ac:dyDescent="0.2"/>
    <row r="18953" hidden="1" x14ac:dyDescent="0.2"/>
    <row r="18954" hidden="1" x14ac:dyDescent="0.2"/>
    <row r="18955" hidden="1" x14ac:dyDescent="0.2"/>
    <row r="18956" hidden="1" x14ac:dyDescent="0.2"/>
    <row r="18957" hidden="1" x14ac:dyDescent="0.2"/>
    <row r="18958" hidden="1" x14ac:dyDescent="0.2"/>
    <row r="18959" hidden="1" x14ac:dyDescent="0.2"/>
    <row r="18960" hidden="1" x14ac:dyDescent="0.2"/>
    <row r="18961" hidden="1" x14ac:dyDescent="0.2"/>
    <row r="18962" hidden="1" x14ac:dyDescent="0.2"/>
    <row r="18963" hidden="1" x14ac:dyDescent="0.2"/>
    <row r="18964" hidden="1" x14ac:dyDescent="0.2"/>
    <row r="18965" hidden="1" x14ac:dyDescent="0.2"/>
    <row r="18966" hidden="1" x14ac:dyDescent="0.2"/>
    <row r="18967" hidden="1" x14ac:dyDescent="0.2"/>
    <row r="18968" hidden="1" x14ac:dyDescent="0.2"/>
    <row r="18969" hidden="1" x14ac:dyDescent="0.2"/>
    <row r="18970" hidden="1" x14ac:dyDescent="0.2"/>
    <row r="18971" hidden="1" x14ac:dyDescent="0.2"/>
    <row r="18972" hidden="1" x14ac:dyDescent="0.2"/>
    <row r="18973" hidden="1" x14ac:dyDescent="0.2"/>
    <row r="18974" hidden="1" x14ac:dyDescent="0.2"/>
    <row r="18975" hidden="1" x14ac:dyDescent="0.2"/>
    <row r="18976" hidden="1" x14ac:dyDescent="0.2"/>
    <row r="18977" hidden="1" x14ac:dyDescent="0.2"/>
    <row r="18978" hidden="1" x14ac:dyDescent="0.2"/>
    <row r="18979" hidden="1" x14ac:dyDescent="0.2"/>
    <row r="18980" hidden="1" x14ac:dyDescent="0.2"/>
    <row r="18981" hidden="1" x14ac:dyDescent="0.2"/>
    <row r="18982" hidden="1" x14ac:dyDescent="0.2"/>
    <row r="18983" hidden="1" x14ac:dyDescent="0.2"/>
    <row r="18984" hidden="1" x14ac:dyDescent="0.2"/>
    <row r="18985" hidden="1" x14ac:dyDescent="0.2"/>
    <row r="18986" hidden="1" x14ac:dyDescent="0.2"/>
    <row r="18987" hidden="1" x14ac:dyDescent="0.2"/>
    <row r="18988" hidden="1" x14ac:dyDescent="0.2"/>
    <row r="18989" hidden="1" x14ac:dyDescent="0.2"/>
    <row r="18990" hidden="1" x14ac:dyDescent="0.2"/>
    <row r="18991" hidden="1" x14ac:dyDescent="0.2"/>
    <row r="18992" hidden="1" x14ac:dyDescent="0.2"/>
    <row r="18993" hidden="1" x14ac:dyDescent="0.2"/>
    <row r="18994" hidden="1" x14ac:dyDescent="0.2"/>
    <row r="18995" hidden="1" x14ac:dyDescent="0.2"/>
    <row r="18996" hidden="1" x14ac:dyDescent="0.2"/>
    <row r="18997" hidden="1" x14ac:dyDescent="0.2"/>
    <row r="18998" hidden="1" x14ac:dyDescent="0.2"/>
    <row r="18999" hidden="1" x14ac:dyDescent="0.2"/>
    <row r="19000" hidden="1" x14ac:dyDescent="0.2"/>
    <row r="19001" hidden="1" x14ac:dyDescent="0.2"/>
    <row r="19002" hidden="1" x14ac:dyDescent="0.2"/>
    <row r="19003" hidden="1" x14ac:dyDescent="0.2"/>
    <row r="19004" hidden="1" x14ac:dyDescent="0.2"/>
    <row r="19005" hidden="1" x14ac:dyDescent="0.2"/>
    <row r="19006" hidden="1" x14ac:dyDescent="0.2"/>
    <row r="19007" hidden="1" x14ac:dyDescent="0.2"/>
    <row r="19008" hidden="1" x14ac:dyDescent="0.2"/>
    <row r="19009" hidden="1" x14ac:dyDescent="0.2"/>
    <row r="19010" hidden="1" x14ac:dyDescent="0.2"/>
    <row r="19011" hidden="1" x14ac:dyDescent="0.2"/>
    <row r="19012" hidden="1" x14ac:dyDescent="0.2"/>
    <row r="19013" hidden="1" x14ac:dyDescent="0.2"/>
    <row r="19014" hidden="1" x14ac:dyDescent="0.2"/>
    <row r="19015" hidden="1" x14ac:dyDescent="0.2"/>
    <row r="19016" hidden="1" x14ac:dyDescent="0.2"/>
    <row r="19017" hidden="1" x14ac:dyDescent="0.2"/>
    <row r="19018" hidden="1" x14ac:dyDescent="0.2"/>
    <row r="19019" hidden="1" x14ac:dyDescent="0.2"/>
    <row r="19020" hidden="1" x14ac:dyDescent="0.2"/>
    <row r="19021" hidden="1" x14ac:dyDescent="0.2"/>
    <row r="19022" hidden="1" x14ac:dyDescent="0.2"/>
    <row r="19023" hidden="1" x14ac:dyDescent="0.2"/>
    <row r="19024" hidden="1" x14ac:dyDescent="0.2"/>
    <row r="19025" hidden="1" x14ac:dyDescent="0.2"/>
    <row r="19026" hidden="1" x14ac:dyDescent="0.2"/>
    <row r="19027" hidden="1" x14ac:dyDescent="0.2"/>
    <row r="19028" hidden="1" x14ac:dyDescent="0.2"/>
    <row r="19029" hidden="1" x14ac:dyDescent="0.2"/>
    <row r="19030" hidden="1" x14ac:dyDescent="0.2"/>
    <row r="19031" hidden="1" x14ac:dyDescent="0.2"/>
    <row r="19032" hidden="1" x14ac:dyDescent="0.2"/>
    <row r="19033" hidden="1" x14ac:dyDescent="0.2"/>
    <row r="19034" hidden="1" x14ac:dyDescent="0.2"/>
    <row r="19035" hidden="1" x14ac:dyDescent="0.2"/>
    <row r="19036" hidden="1" x14ac:dyDescent="0.2"/>
    <row r="19037" hidden="1" x14ac:dyDescent="0.2"/>
    <row r="19038" hidden="1" x14ac:dyDescent="0.2"/>
    <row r="19039" hidden="1" x14ac:dyDescent="0.2"/>
    <row r="19040" hidden="1" x14ac:dyDescent="0.2"/>
    <row r="19041" hidden="1" x14ac:dyDescent="0.2"/>
    <row r="19042" hidden="1" x14ac:dyDescent="0.2"/>
    <row r="19043" hidden="1" x14ac:dyDescent="0.2"/>
    <row r="19044" hidden="1" x14ac:dyDescent="0.2"/>
    <row r="19045" hidden="1" x14ac:dyDescent="0.2"/>
    <row r="19046" hidden="1" x14ac:dyDescent="0.2"/>
    <row r="19047" hidden="1" x14ac:dyDescent="0.2"/>
    <row r="19048" hidden="1" x14ac:dyDescent="0.2"/>
    <row r="19049" hidden="1" x14ac:dyDescent="0.2"/>
    <row r="19050" hidden="1" x14ac:dyDescent="0.2"/>
    <row r="19051" hidden="1" x14ac:dyDescent="0.2"/>
    <row r="19052" hidden="1" x14ac:dyDescent="0.2"/>
    <row r="19053" hidden="1" x14ac:dyDescent="0.2"/>
    <row r="19054" hidden="1" x14ac:dyDescent="0.2"/>
    <row r="19055" hidden="1" x14ac:dyDescent="0.2"/>
    <row r="19056" hidden="1" x14ac:dyDescent="0.2"/>
    <row r="19057" hidden="1" x14ac:dyDescent="0.2"/>
    <row r="19058" hidden="1" x14ac:dyDescent="0.2"/>
    <row r="19059" hidden="1" x14ac:dyDescent="0.2"/>
    <row r="19060" hidden="1" x14ac:dyDescent="0.2"/>
    <row r="19061" hidden="1" x14ac:dyDescent="0.2"/>
    <row r="19062" hidden="1" x14ac:dyDescent="0.2"/>
    <row r="19063" hidden="1" x14ac:dyDescent="0.2"/>
    <row r="19064" hidden="1" x14ac:dyDescent="0.2"/>
    <row r="19065" hidden="1" x14ac:dyDescent="0.2"/>
    <row r="19066" hidden="1" x14ac:dyDescent="0.2"/>
    <row r="19067" hidden="1" x14ac:dyDescent="0.2"/>
    <row r="19068" hidden="1" x14ac:dyDescent="0.2"/>
    <row r="19069" hidden="1" x14ac:dyDescent="0.2"/>
    <row r="19070" hidden="1" x14ac:dyDescent="0.2"/>
    <row r="19071" hidden="1" x14ac:dyDescent="0.2"/>
    <row r="19072" hidden="1" x14ac:dyDescent="0.2"/>
    <row r="19073" hidden="1" x14ac:dyDescent="0.2"/>
    <row r="19074" hidden="1" x14ac:dyDescent="0.2"/>
    <row r="19075" hidden="1" x14ac:dyDescent="0.2"/>
    <row r="19076" hidden="1" x14ac:dyDescent="0.2"/>
    <row r="19077" hidden="1" x14ac:dyDescent="0.2"/>
    <row r="19078" hidden="1" x14ac:dyDescent="0.2"/>
    <row r="19079" hidden="1" x14ac:dyDescent="0.2"/>
    <row r="19080" hidden="1" x14ac:dyDescent="0.2"/>
    <row r="19081" hidden="1" x14ac:dyDescent="0.2"/>
    <row r="19082" hidden="1" x14ac:dyDescent="0.2"/>
    <row r="19083" hidden="1" x14ac:dyDescent="0.2"/>
    <row r="19084" hidden="1" x14ac:dyDescent="0.2"/>
    <row r="19085" hidden="1" x14ac:dyDescent="0.2"/>
    <row r="19086" hidden="1" x14ac:dyDescent="0.2"/>
    <row r="19087" hidden="1" x14ac:dyDescent="0.2"/>
    <row r="19088" hidden="1" x14ac:dyDescent="0.2"/>
    <row r="19089" hidden="1" x14ac:dyDescent="0.2"/>
    <row r="19090" hidden="1" x14ac:dyDescent="0.2"/>
    <row r="19091" hidden="1" x14ac:dyDescent="0.2"/>
    <row r="19092" hidden="1" x14ac:dyDescent="0.2"/>
    <row r="19093" hidden="1" x14ac:dyDescent="0.2"/>
    <row r="19094" hidden="1" x14ac:dyDescent="0.2"/>
    <row r="19095" hidden="1" x14ac:dyDescent="0.2"/>
    <row r="19096" hidden="1" x14ac:dyDescent="0.2"/>
    <row r="19097" hidden="1" x14ac:dyDescent="0.2"/>
    <row r="19098" hidden="1" x14ac:dyDescent="0.2"/>
    <row r="19099" hidden="1" x14ac:dyDescent="0.2"/>
    <row r="19100" hidden="1" x14ac:dyDescent="0.2"/>
    <row r="19101" hidden="1" x14ac:dyDescent="0.2"/>
    <row r="19102" hidden="1" x14ac:dyDescent="0.2"/>
    <row r="19103" hidden="1" x14ac:dyDescent="0.2"/>
    <row r="19104" hidden="1" x14ac:dyDescent="0.2"/>
    <row r="19105" hidden="1" x14ac:dyDescent="0.2"/>
    <row r="19106" hidden="1" x14ac:dyDescent="0.2"/>
    <row r="19107" hidden="1" x14ac:dyDescent="0.2"/>
    <row r="19108" hidden="1" x14ac:dyDescent="0.2"/>
    <row r="19109" hidden="1" x14ac:dyDescent="0.2"/>
    <row r="19110" hidden="1" x14ac:dyDescent="0.2"/>
    <row r="19111" hidden="1" x14ac:dyDescent="0.2"/>
    <row r="19112" hidden="1" x14ac:dyDescent="0.2"/>
    <row r="19113" hidden="1" x14ac:dyDescent="0.2"/>
    <row r="19114" hidden="1" x14ac:dyDescent="0.2"/>
    <row r="19115" hidden="1" x14ac:dyDescent="0.2"/>
    <row r="19116" hidden="1" x14ac:dyDescent="0.2"/>
    <row r="19117" hidden="1" x14ac:dyDescent="0.2"/>
    <row r="19118" hidden="1" x14ac:dyDescent="0.2"/>
    <row r="19119" hidden="1" x14ac:dyDescent="0.2"/>
    <row r="19120" hidden="1" x14ac:dyDescent="0.2"/>
    <row r="19121" hidden="1" x14ac:dyDescent="0.2"/>
    <row r="19122" hidden="1" x14ac:dyDescent="0.2"/>
    <row r="19123" hidden="1" x14ac:dyDescent="0.2"/>
    <row r="19124" hidden="1" x14ac:dyDescent="0.2"/>
    <row r="19125" hidden="1" x14ac:dyDescent="0.2"/>
    <row r="19126" hidden="1" x14ac:dyDescent="0.2"/>
    <row r="19127" hidden="1" x14ac:dyDescent="0.2"/>
    <row r="19128" hidden="1" x14ac:dyDescent="0.2"/>
    <row r="19129" hidden="1" x14ac:dyDescent="0.2"/>
    <row r="19130" hidden="1" x14ac:dyDescent="0.2"/>
    <row r="19131" hidden="1" x14ac:dyDescent="0.2"/>
    <row r="19132" hidden="1" x14ac:dyDescent="0.2"/>
    <row r="19133" hidden="1" x14ac:dyDescent="0.2"/>
    <row r="19134" hidden="1" x14ac:dyDescent="0.2"/>
    <row r="19135" hidden="1" x14ac:dyDescent="0.2"/>
    <row r="19136" hidden="1" x14ac:dyDescent="0.2"/>
    <row r="19137" hidden="1" x14ac:dyDescent="0.2"/>
    <row r="19138" hidden="1" x14ac:dyDescent="0.2"/>
    <row r="19139" hidden="1" x14ac:dyDescent="0.2"/>
    <row r="19140" hidden="1" x14ac:dyDescent="0.2"/>
    <row r="19141" hidden="1" x14ac:dyDescent="0.2"/>
    <row r="19142" hidden="1" x14ac:dyDescent="0.2"/>
    <row r="19143" hidden="1" x14ac:dyDescent="0.2"/>
    <row r="19144" hidden="1" x14ac:dyDescent="0.2"/>
    <row r="19145" hidden="1" x14ac:dyDescent="0.2"/>
    <row r="19146" hidden="1" x14ac:dyDescent="0.2"/>
    <row r="19147" hidden="1" x14ac:dyDescent="0.2"/>
    <row r="19148" hidden="1" x14ac:dyDescent="0.2"/>
    <row r="19149" hidden="1" x14ac:dyDescent="0.2"/>
    <row r="19150" hidden="1" x14ac:dyDescent="0.2"/>
    <row r="19151" hidden="1" x14ac:dyDescent="0.2"/>
    <row r="19152" hidden="1" x14ac:dyDescent="0.2"/>
    <row r="19153" hidden="1" x14ac:dyDescent="0.2"/>
    <row r="19154" hidden="1" x14ac:dyDescent="0.2"/>
    <row r="19155" hidden="1" x14ac:dyDescent="0.2"/>
    <row r="19156" hidden="1" x14ac:dyDescent="0.2"/>
    <row r="19157" hidden="1" x14ac:dyDescent="0.2"/>
    <row r="19158" hidden="1" x14ac:dyDescent="0.2"/>
    <row r="19159" hidden="1" x14ac:dyDescent="0.2"/>
    <row r="19160" hidden="1" x14ac:dyDescent="0.2"/>
    <row r="19161" hidden="1" x14ac:dyDescent="0.2"/>
    <row r="19162" hidden="1" x14ac:dyDescent="0.2"/>
    <row r="19163" hidden="1" x14ac:dyDescent="0.2"/>
    <row r="19164" hidden="1" x14ac:dyDescent="0.2"/>
    <row r="19165" hidden="1" x14ac:dyDescent="0.2"/>
    <row r="19166" hidden="1" x14ac:dyDescent="0.2"/>
    <row r="19167" hidden="1" x14ac:dyDescent="0.2"/>
    <row r="19168" hidden="1" x14ac:dyDescent="0.2"/>
    <row r="19169" hidden="1" x14ac:dyDescent="0.2"/>
    <row r="19170" hidden="1" x14ac:dyDescent="0.2"/>
    <row r="19171" hidden="1" x14ac:dyDescent="0.2"/>
    <row r="19172" hidden="1" x14ac:dyDescent="0.2"/>
    <row r="19173" hidden="1" x14ac:dyDescent="0.2"/>
    <row r="19174" hidden="1" x14ac:dyDescent="0.2"/>
    <row r="19175" hidden="1" x14ac:dyDescent="0.2"/>
    <row r="19176" hidden="1" x14ac:dyDescent="0.2"/>
    <row r="19177" hidden="1" x14ac:dyDescent="0.2"/>
    <row r="19178" hidden="1" x14ac:dyDescent="0.2"/>
    <row r="19179" hidden="1" x14ac:dyDescent="0.2"/>
    <row r="19180" hidden="1" x14ac:dyDescent="0.2"/>
    <row r="19181" hidden="1" x14ac:dyDescent="0.2"/>
    <row r="19182" hidden="1" x14ac:dyDescent="0.2"/>
    <row r="19183" hidden="1" x14ac:dyDescent="0.2"/>
    <row r="19184" hidden="1" x14ac:dyDescent="0.2"/>
    <row r="19185" hidden="1" x14ac:dyDescent="0.2"/>
    <row r="19186" hidden="1" x14ac:dyDescent="0.2"/>
    <row r="19187" hidden="1" x14ac:dyDescent="0.2"/>
    <row r="19188" hidden="1" x14ac:dyDescent="0.2"/>
    <row r="19189" hidden="1" x14ac:dyDescent="0.2"/>
    <row r="19190" hidden="1" x14ac:dyDescent="0.2"/>
    <row r="19191" hidden="1" x14ac:dyDescent="0.2"/>
    <row r="19192" hidden="1" x14ac:dyDescent="0.2"/>
    <row r="19193" hidden="1" x14ac:dyDescent="0.2"/>
    <row r="19194" hidden="1" x14ac:dyDescent="0.2"/>
    <row r="19195" hidden="1" x14ac:dyDescent="0.2"/>
    <row r="19196" hidden="1" x14ac:dyDescent="0.2"/>
    <row r="19197" hidden="1" x14ac:dyDescent="0.2"/>
    <row r="19198" hidden="1" x14ac:dyDescent="0.2"/>
    <row r="19199" hidden="1" x14ac:dyDescent="0.2"/>
    <row r="19200" hidden="1" x14ac:dyDescent="0.2"/>
    <row r="19201" hidden="1" x14ac:dyDescent="0.2"/>
    <row r="19202" hidden="1" x14ac:dyDescent="0.2"/>
    <row r="19203" hidden="1" x14ac:dyDescent="0.2"/>
    <row r="19204" hidden="1" x14ac:dyDescent="0.2"/>
    <row r="19205" hidden="1" x14ac:dyDescent="0.2"/>
    <row r="19206" hidden="1" x14ac:dyDescent="0.2"/>
    <row r="19207" hidden="1" x14ac:dyDescent="0.2"/>
    <row r="19208" hidden="1" x14ac:dyDescent="0.2"/>
    <row r="19209" hidden="1" x14ac:dyDescent="0.2"/>
    <row r="19210" hidden="1" x14ac:dyDescent="0.2"/>
    <row r="19211" hidden="1" x14ac:dyDescent="0.2"/>
    <row r="19212" hidden="1" x14ac:dyDescent="0.2"/>
    <row r="19213" hidden="1" x14ac:dyDescent="0.2"/>
    <row r="19214" hidden="1" x14ac:dyDescent="0.2"/>
    <row r="19215" hidden="1" x14ac:dyDescent="0.2"/>
    <row r="19216" hidden="1" x14ac:dyDescent="0.2"/>
    <row r="19217" hidden="1" x14ac:dyDescent="0.2"/>
    <row r="19218" hidden="1" x14ac:dyDescent="0.2"/>
    <row r="19219" hidden="1" x14ac:dyDescent="0.2"/>
    <row r="19220" hidden="1" x14ac:dyDescent="0.2"/>
    <row r="19221" hidden="1" x14ac:dyDescent="0.2"/>
    <row r="19222" hidden="1" x14ac:dyDescent="0.2"/>
    <row r="19223" hidden="1" x14ac:dyDescent="0.2"/>
    <row r="19224" hidden="1" x14ac:dyDescent="0.2"/>
    <row r="19225" hidden="1" x14ac:dyDescent="0.2"/>
    <row r="19226" hidden="1" x14ac:dyDescent="0.2"/>
    <row r="19227" hidden="1" x14ac:dyDescent="0.2"/>
    <row r="19228" hidden="1" x14ac:dyDescent="0.2"/>
    <row r="19229" hidden="1" x14ac:dyDescent="0.2"/>
    <row r="19230" hidden="1" x14ac:dyDescent="0.2"/>
    <row r="19231" hidden="1" x14ac:dyDescent="0.2"/>
    <row r="19232" hidden="1" x14ac:dyDescent="0.2"/>
    <row r="19233" hidden="1" x14ac:dyDescent="0.2"/>
    <row r="19234" hidden="1" x14ac:dyDescent="0.2"/>
    <row r="19235" hidden="1" x14ac:dyDescent="0.2"/>
    <row r="19236" hidden="1" x14ac:dyDescent="0.2"/>
    <row r="19237" hidden="1" x14ac:dyDescent="0.2"/>
    <row r="19238" hidden="1" x14ac:dyDescent="0.2"/>
    <row r="19239" hidden="1" x14ac:dyDescent="0.2"/>
    <row r="19240" hidden="1" x14ac:dyDescent="0.2"/>
    <row r="19241" hidden="1" x14ac:dyDescent="0.2"/>
    <row r="19242" hidden="1" x14ac:dyDescent="0.2"/>
    <row r="19243" hidden="1" x14ac:dyDescent="0.2"/>
    <row r="19244" hidden="1" x14ac:dyDescent="0.2"/>
    <row r="19245" hidden="1" x14ac:dyDescent="0.2"/>
    <row r="19246" hidden="1" x14ac:dyDescent="0.2"/>
    <row r="19247" hidden="1" x14ac:dyDescent="0.2"/>
    <row r="19248" hidden="1" x14ac:dyDescent="0.2"/>
    <row r="19249" hidden="1" x14ac:dyDescent="0.2"/>
    <row r="19250" hidden="1" x14ac:dyDescent="0.2"/>
    <row r="19251" hidden="1" x14ac:dyDescent="0.2"/>
    <row r="19252" hidden="1" x14ac:dyDescent="0.2"/>
    <row r="19253" hidden="1" x14ac:dyDescent="0.2"/>
    <row r="19254" hidden="1" x14ac:dyDescent="0.2"/>
    <row r="19255" hidden="1" x14ac:dyDescent="0.2"/>
    <row r="19256" hidden="1" x14ac:dyDescent="0.2"/>
    <row r="19257" hidden="1" x14ac:dyDescent="0.2"/>
    <row r="19258" hidden="1" x14ac:dyDescent="0.2"/>
    <row r="19259" hidden="1" x14ac:dyDescent="0.2"/>
    <row r="19260" hidden="1" x14ac:dyDescent="0.2"/>
    <row r="19261" hidden="1" x14ac:dyDescent="0.2"/>
    <row r="19262" hidden="1" x14ac:dyDescent="0.2"/>
    <row r="19263" hidden="1" x14ac:dyDescent="0.2"/>
    <row r="19264" hidden="1" x14ac:dyDescent="0.2"/>
    <row r="19265" hidden="1" x14ac:dyDescent="0.2"/>
    <row r="19266" hidden="1" x14ac:dyDescent="0.2"/>
    <row r="19267" hidden="1" x14ac:dyDescent="0.2"/>
    <row r="19268" hidden="1" x14ac:dyDescent="0.2"/>
    <row r="19269" hidden="1" x14ac:dyDescent="0.2"/>
    <row r="19270" hidden="1" x14ac:dyDescent="0.2"/>
    <row r="19271" hidden="1" x14ac:dyDescent="0.2"/>
    <row r="19272" hidden="1" x14ac:dyDescent="0.2"/>
    <row r="19273" hidden="1" x14ac:dyDescent="0.2"/>
    <row r="19274" hidden="1" x14ac:dyDescent="0.2"/>
    <row r="19275" hidden="1" x14ac:dyDescent="0.2"/>
    <row r="19276" hidden="1" x14ac:dyDescent="0.2"/>
    <row r="19277" hidden="1" x14ac:dyDescent="0.2"/>
    <row r="19278" hidden="1" x14ac:dyDescent="0.2"/>
    <row r="19279" hidden="1" x14ac:dyDescent="0.2"/>
    <row r="19280" hidden="1" x14ac:dyDescent="0.2"/>
    <row r="19281" hidden="1" x14ac:dyDescent="0.2"/>
    <row r="19282" hidden="1" x14ac:dyDescent="0.2"/>
    <row r="19283" hidden="1" x14ac:dyDescent="0.2"/>
    <row r="19284" hidden="1" x14ac:dyDescent="0.2"/>
    <row r="19285" hidden="1" x14ac:dyDescent="0.2"/>
    <row r="19286" hidden="1" x14ac:dyDescent="0.2"/>
    <row r="19287" hidden="1" x14ac:dyDescent="0.2"/>
    <row r="19288" hidden="1" x14ac:dyDescent="0.2"/>
    <row r="19289" hidden="1" x14ac:dyDescent="0.2"/>
    <row r="19290" hidden="1" x14ac:dyDescent="0.2"/>
    <row r="19291" hidden="1" x14ac:dyDescent="0.2"/>
    <row r="19292" hidden="1" x14ac:dyDescent="0.2"/>
    <row r="19293" hidden="1" x14ac:dyDescent="0.2"/>
    <row r="19294" hidden="1" x14ac:dyDescent="0.2"/>
    <row r="19295" hidden="1" x14ac:dyDescent="0.2"/>
    <row r="19296" hidden="1" x14ac:dyDescent="0.2"/>
    <row r="19297" hidden="1" x14ac:dyDescent="0.2"/>
    <row r="19298" hidden="1" x14ac:dyDescent="0.2"/>
    <row r="19299" hidden="1" x14ac:dyDescent="0.2"/>
    <row r="19300" hidden="1" x14ac:dyDescent="0.2"/>
    <row r="19301" hidden="1" x14ac:dyDescent="0.2"/>
    <row r="19302" hidden="1" x14ac:dyDescent="0.2"/>
    <row r="19303" hidden="1" x14ac:dyDescent="0.2"/>
    <row r="19304" hidden="1" x14ac:dyDescent="0.2"/>
    <row r="19305" hidden="1" x14ac:dyDescent="0.2"/>
    <row r="19306" hidden="1" x14ac:dyDescent="0.2"/>
    <row r="19307" hidden="1" x14ac:dyDescent="0.2"/>
    <row r="19308" hidden="1" x14ac:dyDescent="0.2"/>
    <row r="19309" hidden="1" x14ac:dyDescent="0.2"/>
    <row r="19310" hidden="1" x14ac:dyDescent="0.2"/>
    <row r="19311" hidden="1" x14ac:dyDescent="0.2"/>
    <row r="19312" hidden="1" x14ac:dyDescent="0.2"/>
    <row r="19313" hidden="1" x14ac:dyDescent="0.2"/>
    <row r="19314" hidden="1" x14ac:dyDescent="0.2"/>
    <row r="19315" hidden="1" x14ac:dyDescent="0.2"/>
    <row r="19316" hidden="1" x14ac:dyDescent="0.2"/>
    <row r="19317" hidden="1" x14ac:dyDescent="0.2"/>
    <row r="19318" hidden="1" x14ac:dyDescent="0.2"/>
    <row r="19319" hidden="1" x14ac:dyDescent="0.2"/>
    <row r="19320" hidden="1" x14ac:dyDescent="0.2"/>
    <row r="19321" hidden="1" x14ac:dyDescent="0.2"/>
    <row r="19322" hidden="1" x14ac:dyDescent="0.2"/>
    <row r="19323" hidden="1" x14ac:dyDescent="0.2"/>
    <row r="19324" hidden="1" x14ac:dyDescent="0.2"/>
    <row r="19325" hidden="1" x14ac:dyDescent="0.2"/>
    <row r="19326" hidden="1" x14ac:dyDescent="0.2"/>
    <row r="19327" hidden="1" x14ac:dyDescent="0.2"/>
    <row r="19328" hidden="1" x14ac:dyDescent="0.2"/>
    <row r="19329" hidden="1" x14ac:dyDescent="0.2"/>
    <row r="19330" hidden="1" x14ac:dyDescent="0.2"/>
    <row r="19331" hidden="1" x14ac:dyDescent="0.2"/>
    <row r="19332" hidden="1" x14ac:dyDescent="0.2"/>
    <row r="19333" hidden="1" x14ac:dyDescent="0.2"/>
    <row r="19334" hidden="1" x14ac:dyDescent="0.2"/>
    <row r="19335" hidden="1" x14ac:dyDescent="0.2"/>
    <row r="19336" hidden="1" x14ac:dyDescent="0.2"/>
    <row r="19337" hidden="1" x14ac:dyDescent="0.2"/>
    <row r="19338" hidden="1" x14ac:dyDescent="0.2"/>
    <row r="19339" hidden="1" x14ac:dyDescent="0.2"/>
    <row r="19340" hidden="1" x14ac:dyDescent="0.2"/>
    <row r="19341" hidden="1" x14ac:dyDescent="0.2"/>
    <row r="19342" hidden="1" x14ac:dyDescent="0.2"/>
    <row r="19343" hidden="1" x14ac:dyDescent="0.2"/>
    <row r="19344" hidden="1" x14ac:dyDescent="0.2"/>
    <row r="19345" hidden="1" x14ac:dyDescent="0.2"/>
    <row r="19346" hidden="1" x14ac:dyDescent="0.2"/>
    <row r="19347" hidden="1" x14ac:dyDescent="0.2"/>
    <row r="19348" hidden="1" x14ac:dyDescent="0.2"/>
    <row r="19349" hidden="1" x14ac:dyDescent="0.2"/>
    <row r="19350" hidden="1" x14ac:dyDescent="0.2"/>
    <row r="19351" hidden="1" x14ac:dyDescent="0.2"/>
    <row r="19352" hidden="1" x14ac:dyDescent="0.2"/>
    <row r="19353" hidden="1" x14ac:dyDescent="0.2"/>
    <row r="19354" hidden="1" x14ac:dyDescent="0.2"/>
    <row r="19355" hidden="1" x14ac:dyDescent="0.2"/>
    <row r="19356" hidden="1" x14ac:dyDescent="0.2"/>
    <row r="19357" hidden="1" x14ac:dyDescent="0.2"/>
    <row r="19358" hidden="1" x14ac:dyDescent="0.2"/>
    <row r="19359" hidden="1" x14ac:dyDescent="0.2"/>
    <row r="19360" hidden="1" x14ac:dyDescent="0.2"/>
    <row r="19361" hidden="1" x14ac:dyDescent="0.2"/>
    <row r="19362" hidden="1" x14ac:dyDescent="0.2"/>
    <row r="19363" hidden="1" x14ac:dyDescent="0.2"/>
    <row r="19364" hidden="1" x14ac:dyDescent="0.2"/>
    <row r="19365" hidden="1" x14ac:dyDescent="0.2"/>
    <row r="19366" hidden="1" x14ac:dyDescent="0.2"/>
    <row r="19367" hidden="1" x14ac:dyDescent="0.2"/>
    <row r="19368" hidden="1" x14ac:dyDescent="0.2"/>
    <row r="19369" hidden="1" x14ac:dyDescent="0.2"/>
    <row r="19370" hidden="1" x14ac:dyDescent="0.2"/>
    <row r="19371" hidden="1" x14ac:dyDescent="0.2"/>
    <row r="19372" hidden="1" x14ac:dyDescent="0.2"/>
    <row r="19373" hidden="1" x14ac:dyDescent="0.2"/>
    <row r="19374" hidden="1" x14ac:dyDescent="0.2"/>
    <row r="19375" hidden="1" x14ac:dyDescent="0.2"/>
    <row r="19376" hidden="1" x14ac:dyDescent="0.2"/>
    <row r="19377" hidden="1" x14ac:dyDescent="0.2"/>
    <row r="19378" hidden="1" x14ac:dyDescent="0.2"/>
    <row r="19379" hidden="1" x14ac:dyDescent="0.2"/>
    <row r="19380" hidden="1" x14ac:dyDescent="0.2"/>
    <row r="19381" hidden="1" x14ac:dyDescent="0.2"/>
    <row r="19382" hidden="1" x14ac:dyDescent="0.2"/>
    <row r="19383" hidden="1" x14ac:dyDescent="0.2"/>
    <row r="19384" hidden="1" x14ac:dyDescent="0.2"/>
    <row r="19385" hidden="1" x14ac:dyDescent="0.2"/>
    <row r="19386" hidden="1" x14ac:dyDescent="0.2"/>
    <row r="19387" hidden="1" x14ac:dyDescent="0.2"/>
    <row r="19388" hidden="1" x14ac:dyDescent="0.2"/>
    <row r="19389" hidden="1" x14ac:dyDescent="0.2"/>
    <row r="19390" hidden="1" x14ac:dyDescent="0.2"/>
    <row r="19391" hidden="1" x14ac:dyDescent="0.2"/>
    <row r="19392" hidden="1" x14ac:dyDescent="0.2"/>
    <row r="19393" hidden="1" x14ac:dyDescent="0.2"/>
    <row r="19394" hidden="1" x14ac:dyDescent="0.2"/>
    <row r="19395" hidden="1" x14ac:dyDescent="0.2"/>
    <row r="19396" hidden="1" x14ac:dyDescent="0.2"/>
    <row r="19397" hidden="1" x14ac:dyDescent="0.2"/>
    <row r="19398" hidden="1" x14ac:dyDescent="0.2"/>
    <row r="19399" hidden="1" x14ac:dyDescent="0.2"/>
    <row r="19400" hidden="1" x14ac:dyDescent="0.2"/>
    <row r="19401" hidden="1" x14ac:dyDescent="0.2"/>
    <row r="19402" hidden="1" x14ac:dyDescent="0.2"/>
    <row r="19403" hidden="1" x14ac:dyDescent="0.2"/>
    <row r="19404" hidden="1" x14ac:dyDescent="0.2"/>
    <row r="19405" hidden="1" x14ac:dyDescent="0.2"/>
    <row r="19406" hidden="1" x14ac:dyDescent="0.2"/>
    <row r="19407" hidden="1" x14ac:dyDescent="0.2"/>
    <row r="19408" hidden="1" x14ac:dyDescent="0.2"/>
    <row r="19409" hidden="1" x14ac:dyDescent="0.2"/>
    <row r="19410" hidden="1" x14ac:dyDescent="0.2"/>
    <row r="19411" hidden="1" x14ac:dyDescent="0.2"/>
    <row r="19412" hidden="1" x14ac:dyDescent="0.2"/>
    <row r="19413" hidden="1" x14ac:dyDescent="0.2"/>
    <row r="19414" hidden="1" x14ac:dyDescent="0.2"/>
    <row r="19415" hidden="1" x14ac:dyDescent="0.2"/>
    <row r="19416" hidden="1" x14ac:dyDescent="0.2"/>
    <row r="19417" hidden="1" x14ac:dyDescent="0.2"/>
    <row r="19418" hidden="1" x14ac:dyDescent="0.2"/>
    <row r="19419" hidden="1" x14ac:dyDescent="0.2"/>
    <row r="19420" hidden="1" x14ac:dyDescent="0.2"/>
    <row r="19421" hidden="1" x14ac:dyDescent="0.2"/>
    <row r="19422" hidden="1" x14ac:dyDescent="0.2"/>
    <row r="19423" hidden="1" x14ac:dyDescent="0.2"/>
    <row r="19424" hidden="1" x14ac:dyDescent="0.2"/>
    <row r="19425" hidden="1" x14ac:dyDescent="0.2"/>
    <row r="19426" hidden="1" x14ac:dyDescent="0.2"/>
    <row r="19427" hidden="1" x14ac:dyDescent="0.2"/>
    <row r="19428" hidden="1" x14ac:dyDescent="0.2"/>
    <row r="19429" hidden="1" x14ac:dyDescent="0.2"/>
    <row r="19430" hidden="1" x14ac:dyDescent="0.2"/>
    <row r="19431" hidden="1" x14ac:dyDescent="0.2"/>
    <row r="19432" hidden="1" x14ac:dyDescent="0.2"/>
    <row r="19433" hidden="1" x14ac:dyDescent="0.2"/>
    <row r="19434" hidden="1" x14ac:dyDescent="0.2"/>
    <row r="19435" hidden="1" x14ac:dyDescent="0.2"/>
    <row r="19436" hidden="1" x14ac:dyDescent="0.2"/>
    <row r="19437" hidden="1" x14ac:dyDescent="0.2"/>
    <row r="19438" hidden="1" x14ac:dyDescent="0.2"/>
    <row r="19439" hidden="1" x14ac:dyDescent="0.2"/>
    <row r="19440" hidden="1" x14ac:dyDescent="0.2"/>
    <row r="19441" hidden="1" x14ac:dyDescent="0.2"/>
    <row r="19442" hidden="1" x14ac:dyDescent="0.2"/>
    <row r="19443" hidden="1" x14ac:dyDescent="0.2"/>
    <row r="19444" hidden="1" x14ac:dyDescent="0.2"/>
    <row r="19445" hidden="1" x14ac:dyDescent="0.2"/>
    <row r="19446" hidden="1" x14ac:dyDescent="0.2"/>
    <row r="19447" hidden="1" x14ac:dyDescent="0.2"/>
    <row r="19448" hidden="1" x14ac:dyDescent="0.2"/>
    <row r="19449" hidden="1" x14ac:dyDescent="0.2"/>
    <row r="19450" hidden="1" x14ac:dyDescent="0.2"/>
    <row r="19451" hidden="1" x14ac:dyDescent="0.2"/>
    <row r="19452" hidden="1" x14ac:dyDescent="0.2"/>
    <row r="19453" hidden="1" x14ac:dyDescent="0.2"/>
    <row r="19454" hidden="1" x14ac:dyDescent="0.2"/>
    <row r="19455" hidden="1" x14ac:dyDescent="0.2"/>
    <row r="19456" hidden="1" x14ac:dyDescent="0.2"/>
    <row r="19457" hidden="1" x14ac:dyDescent="0.2"/>
    <row r="19458" hidden="1" x14ac:dyDescent="0.2"/>
    <row r="19459" hidden="1" x14ac:dyDescent="0.2"/>
    <row r="19460" hidden="1" x14ac:dyDescent="0.2"/>
    <row r="19461" hidden="1" x14ac:dyDescent="0.2"/>
    <row r="19462" hidden="1" x14ac:dyDescent="0.2"/>
    <row r="19463" hidden="1" x14ac:dyDescent="0.2"/>
    <row r="19464" hidden="1" x14ac:dyDescent="0.2"/>
    <row r="19465" hidden="1" x14ac:dyDescent="0.2"/>
    <row r="19466" hidden="1" x14ac:dyDescent="0.2"/>
    <row r="19467" hidden="1" x14ac:dyDescent="0.2"/>
    <row r="19468" hidden="1" x14ac:dyDescent="0.2"/>
    <row r="19469" hidden="1" x14ac:dyDescent="0.2"/>
    <row r="19470" hidden="1" x14ac:dyDescent="0.2"/>
    <row r="19471" hidden="1" x14ac:dyDescent="0.2"/>
    <row r="19472" hidden="1" x14ac:dyDescent="0.2"/>
    <row r="19473" hidden="1" x14ac:dyDescent="0.2"/>
    <row r="19474" hidden="1" x14ac:dyDescent="0.2"/>
    <row r="19475" hidden="1" x14ac:dyDescent="0.2"/>
    <row r="19476" hidden="1" x14ac:dyDescent="0.2"/>
    <row r="19477" hidden="1" x14ac:dyDescent="0.2"/>
    <row r="19478" hidden="1" x14ac:dyDescent="0.2"/>
    <row r="19479" hidden="1" x14ac:dyDescent="0.2"/>
    <row r="19480" hidden="1" x14ac:dyDescent="0.2"/>
    <row r="19481" hidden="1" x14ac:dyDescent="0.2"/>
    <row r="19482" hidden="1" x14ac:dyDescent="0.2"/>
    <row r="19483" hidden="1" x14ac:dyDescent="0.2"/>
    <row r="19484" hidden="1" x14ac:dyDescent="0.2"/>
    <row r="19485" hidden="1" x14ac:dyDescent="0.2"/>
    <row r="19486" hidden="1" x14ac:dyDescent="0.2"/>
    <row r="19487" hidden="1" x14ac:dyDescent="0.2"/>
    <row r="19488" hidden="1" x14ac:dyDescent="0.2"/>
    <row r="19489" hidden="1" x14ac:dyDescent="0.2"/>
    <row r="19490" hidden="1" x14ac:dyDescent="0.2"/>
    <row r="19491" hidden="1" x14ac:dyDescent="0.2"/>
    <row r="19492" hidden="1" x14ac:dyDescent="0.2"/>
    <row r="19493" hidden="1" x14ac:dyDescent="0.2"/>
    <row r="19494" hidden="1" x14ac:dyDescent="0.2"/>
    <row r="19495" hidden="1" x14ac:dyDescent="0.2"/>
    <row r="19496" hidden="1" x14ac:dyDescent="0.2"/>
    <row r="19497" hidden="1" x14ac:dyDescent="0.2"/>
    <row r="19498" hidden="1" x14ac:dyDescent="0.2"/>
    <row r="19499" hidden="1" x14ac:dyDescent="0.2"/>
    <row r="19500" hidden="1" x14ac:dyDescent="0.2"/>
    <row r="19501" hidden="1" x14ac:dyDescent="0.2"/>
    <row r="19502" hidden="1" x14ac:dyDescent="0.2"/>
    <row r="19503" hidden="1" x14ac:dyDescent="0.2"/>
    <row r="19504" hidden="1" x14ac:dyDescent="0.2"/>
    <row r="19505" hidden="1" x14ac:dyDescent="0.2"/>
    <row r="19506" hidden="1" x14ac:dyDescent="0.2"/>
    <row r="19507" hidden="1" x14ac:dyDescent="0.2"/>
    <row r="19508" hidden="1" x14ac:dyDescent="0.2"/>
    <row r="19509" hidden="1" x14ac:dyDescent="0.2"/>
    <row r="19510" hidden="1" x14ac:dyDescent="0.2"/>
    <row r="19511" hidden="1" x14ac:dyDescent="0.2"/>
    <row r="19512" hidden="1" x14ac:dyDescent="0.2"/>
    <row r="19513" hidden="1" x14ac:dyDescent="0.2"/>
    <row r="19514" hidden="1" x14ac:dyDescent="0.2"/>
    <row r="19515" hidden="1" x14ac:dyDescent="0.2"/>
    <row r="19516" hidden="1" x14ac:dyDescent="0.2"/>
    <row r="19517" hidden="1" x14ac:dyDescent="0.2"/>
    <row r="19518" hidden="1" x14ac:dyDescent="0.2"/>
    <row r="19519" hidden="1" x14ac:dyDescent="0.2"/>
    <row r="19520" hidden="1" x14ac:dyDescent="0.2"/>
    <row r="19521" hidden="1" x14ac:dyDescent="0.2"/>
    <row r="19522" hidden="1" x14ac:dyDescent="0.2"/>
    <row r="19523" hidden="1" x14ac:dyDescent="0.2"/>
    <row r="19524" hidden="1" x14ac:dyDescent="0.2"/>
    <row r="19525" hidden="1" x14ac:dyDescent="0.2"/>
    <row r="19526" hidden="1" x14ac:dyDescent="0.2"/>
    <row r="19527" hidden="1" x14ac:dyDescent="0.2"/>
    <row r="19528" hidden="1" x14ac:dyDescent="0.2"/>
    <row r="19529" hidden="1" x14ac:dyDescent="0.2"/>
    <row r="19530" hidden="1" x14ac:dyDescent="0.2"/>
    <row r="19531" hidden="1" x14ac:dyDescent="0.2"/>
    <row r="19532" hidden="1" x14ac:dyDescent="0.2"/>
    <row r="19533" hidden="1" x14ac:dyDescent="0.2"/>
    <row r="19534" hidden="1" x14ac:dyDescent="0.2"/>
    <row r="19535" hidden="1" x14ac:dyDescent="0.2"/>
    <row r="19536" hidden="1" x14ac:dyDescent="0.2"/>
    <row r="19537" hidden="1" x14ac:dyDescent="0.2"/>
    <row r="19538" hidden="1" x14ac:dyDescent="0.2"/>
    <row r="19539" hidden="1" x14ac:dyDescent="0.2"/>
    <row r="19540" hidden="1" x14ac:dyDescent="0.2"/>
    <row r="19541" hidden="1" x14ac:dyDescent="0.2"/>
    <row r="19542" hidden="1" x14ac:dyDescent="0.2"/>
    <row r="19543" hidden="1" x14ac:dyDescent="0.2"/>
    <row r="19544" hidden="1" x14ac:dyDescent="0.2"/>
    <row r="19545" hidden="1" x14ac:dyDescent="0.2"/>
    <row r="19546" hidden="1" x14ac:dyDescent="0.2"/>
    <row r="19547" hidden="1" x14ac:dyDescent="0.2"/>
    <row r="19548" hidden="1" x14ac:dyDescent="0.2"/>
    <row r="19549" hidden="1" x14ac:dyDescent="0.2"/>
    <row r="19550" hidden="1" x14ac:dyDescent="0.2"/>
    <row r="19551" hidden="1" x14ac:dyDescent="0.2"/>
    <row r="19552" hidden="1" x14ac:dyDescent="0.2"/>
    <row r="19553" hidden="1" x14ac:dyDescent="0.2"/>
    <row r="19554" hidden="1" x14ac:dyDescent="0.2"/>
    <row r="19555" hidden="1" x14ac:dyDescent="0.2"/>
    <row r="19556" hidden="1" x14ac:dyDescent="0.2"/>
    <row r="19557" hidden="1" x14ac:dyDescent="0.2"/>
    <row r="19558" hidden="1" x14ac:dyDescent="0.2"/>
    <row r="19559" hidden="1" x14ac:dyDescent="0.2"/>
    <row r="19560" hidden="1" x14ac:dyDescent="0.2"/>
    <row r="19561" hidden="1" x14ac:dyDescent="0.2"/>
    <row r="19562" hidden="1" x14ac:dyDescent="0.2"/>
    <row r="19563" hidden="1" x14ac:dyDescent="0.2"/>
    <row r="19564" hidden="1" x14ac:dyDescent="0.2"/>
    <row r="19565" hidden="1" x14ac:dyDescent="0.2"/>
    <row r="19566" hidden="1" x14ac:dyDescent="0.2"/>
    <row r="19567" hidden="1" x14ac:dyDescent="0.2"/>
    <row r="19568" hidden="1" x14ac:dyDescent="0.2"/>
    <row r="19569" hidden="1" x14ac:dyDescent="0.2"/>
    <row r="19570" hidden="1" x14ac:dyDescent="0.2"/>
    <row r="19571" hidden="1" x14ac:dyDescent="0.2"/>
    <row r="19572" hidden="1" x14ac:dyDescent="0.2"/>
    <row r="19573" hidden="1" x14ac:dyDescent="0.2"/>
    <row r="19574" hidden="1" x14ac:dyDescent="0.2"/>
    <row r="19575" hidden="1" x14ac:dyDescent="0.2"/>
    <row r="19576" hidden="1" x14ac:dyDescent="0.2"/>
    <row r="19577" hidden="1" x14ac:dyDescent="0.2"/>
    <row r="19578" hidden="1" x14ac:dyDescent="0.2"/>
    <row r="19579" hidden="1" x14ac:dyDescent="0.2"/>
    <row r="19580" hidden="1" x14ac:dyDescent="0.2"/>
    <row r="19581" hidden="1" x14ac:dyDescent="0.2"/>
    <row r="19582" hidden="1" x14ac:dyDescent="0.2"/>
    <row r="19583" hidden="1" x14ac:dyDescent="0.2"/>
    <row r="19584" hidden="1" x14ac:dyDescent="0.2"/>
    <row r="19585" hidden="1" x14ac:dyDescent="0.2"/>
    <row r="19586" hidden="1" x14ac:dyDescent="0.2"/>
    <row r="19587" hidden="1" x14ac:dyDescent="0.2"/>
    <row r="19588" hidden="1" x14ac:dyDescent="0.2"/>
    <row r="19589" hidden="1" x14ac:dyDescent="0.2"/>
    <row r="19590" hidden="1" x14ac:dyDescent="0.2"/>
    <row r="19591" hidden="1" x14ac:dyDescent="0.2"/>
    <row r="19592" hidden="1" x14ac:dyDescent="0.2"/>
    <row r="19593" hidden="1" x14ac:dyDescent="0.2"/>
    <row r="19594" hidden="1" x14ac:dyDescent="0.2"/>
    <row r="19595" hidden="1" x14ac:dyDescent="0.2"/>
    <row r="19596" hidden="1" x14ac:dyDescent="0.2"/>
    <row r="19597" hidden="1" x14ac:dyDescent="0.2"/>
    <row r="19598" hidden="1" x14ac:dyDescent="0.2"/>
    <row r="19599" hidden="1" x14ac:dyDescent="0.2"/>
    <row r="19600" hidden="1" x14ac:dyDescent="0.2"/>
    <row r="19601" hidden="1" x14ac:dyDescent="0.2"/>
    <row r="19602" hidden="1" x14ac:dyDescent="0.2"/>
    <row r="19603" hidden="1" x14ac:dyDescent="0.2"/>
    <row r="19604" hidden="1" x14ac:dyDescent="0.2"/>
    <row r="19605" hidden="1" x14ac:dyDescent="0.2"/>
    <row r="19606" hidden="1" x14ac:dyDescent="0.2"/>
    <row r="19607" hidden="1" x14ac:dyDescent="0.2"/>
    <row r="19608" hidden="1" x14ac:dyDescent="0.2"/>
    <row r="19609" hidden="1" x14ac:dyDescent="0.2"/>
    <row r="19610" hidden="1" x14ac:dyDescent="0.2"/>
    <row r="19611" hidden="1" x14ac:dyDescent="0.2"/>
    <row r="19612" hidden="1" x14ac:dyDescent="0.2"/>
    <row r="19613" hidden="1" x14ac:dyDescent="0.2"/>
    <row r="19614" hidden="1" x14ac:dyDescent="0.2"/>
    <row r="19615" hidden="1" x14ac:dyDescent="0.2"/>
    <row r="19616" hidden="1" x14ac:dyDescent="0.2"/>
    <row r="19617" hidden="1" x14ac:dyDescent="0.2"/>
    <row r="19618" hidden="1" x14ac:dyDescent="0.2"/>
    <row r="19619" hidden="1" x14ac:dyDescent="0.2"/>
    <row r="19620" hidden="1" x14ac:dyDescent="0.2"/>
    <row r="19621" hidden="1" x14ac:dyDescent="0.2"/>
    <row r="19622" hidden="1" x14ac:dyDescent="0.2"/>
    <row r="19623" hidden="1" x14ac:dyDescent="0.2"/>
    <row r="19624" hidden="1" x14ac:dyDescent="0.2"/>
    <row r="19625" hidden="1" x14ac:dyDescent="0.2"/>
    <row r="19626" hidden="1" x14ac:dyDescent="0.2"/>
    <row r="19627" hidden="1" x14ac:dyDescent="0.2"/>
    <row r="19628" hidden="1" x14ac:dyDescent="0.2"/>
    <row r="19629" hidden="1" x14ac:dyDescent="0.2"/>
    <row r="19630" hidden="1" x14ac:dyDescent="0.2"/>
    <row r="19631" hidden="1" x14ac:dyDescent="0.2"/>
    <row r="19632" hidden="1" x14ac:dyDescent="0.2"/>
    <row r="19633" hidden="1" x14ac:dyDescent="0.2"/>
    <row r="19634" hidden="1" x14ac:dyDescent="0.2"/>
    <row r="19635" hidden="1" x14ac:dyDescent="0.2"/>
    <row r="19636" hidden="1" x14ac:dyDescent="0.2"/>
    <row r="19637" hidden="1" x14ac:dyDescent="0.2"/>
    <row r="19638" hidden="1" x14ac:dyDescent="0.2"/>
    <row r="19639" hidden="1" x14ac:dyDescent="0.2"/>
    <row r="19640" hidden="1" x14ac:dyDescent="0.2"/>
    <row r="19641" hidden="1" x14ac:dyDescent="0.2"/>
    <row r="19642" hidden="1" x14ac:dyDescent="0.2"/>
    <row r="19643" hidden="1" x14ac:dyDescent="0.2"/>
    <row r="19644" hidden="1" x14ac:dyDescent="0.2"/>
    <row r="19645" hidden="1" x14ac:dyDescent="0.2"/>
    <row r="19646" hidden="1" x14ac:dyDescent="0.2"/>
    <row r="19647" hidden="1" x14ac:dyDescent="0.2"/>
    <row r="19648" hidden="1" x14ac:dyDescent="0.2"/>
    <row r="19649" hidden="1" x14ac:dyDescent="0.2"/>
    <row r="19650" hidden="1" x14ac:dyDescent="0.2"/>
    <row r="19651" hidden="1" x14ac:dyDescent="0.2"/>
    <row r="19652" hidden="1" x14ac:dyDescent="0.2"/>
    <row r="19653" hidden="1" x14ac:dyDescent="0.2"/>
    <row r="19654" hidden="1" x14ac:dyDescent="0.2"/>
    <row r="19655" hidden="1" x14ac:dyDescent="0.2"/>
    <row r="19656" hidden="1" x14ac:dyDescent="0.2"/>
    <row r="19657" hidden="1" x14ac:dyDescent="0.2"/>
    <row r="19658" hidden="1" x14ac:dyDescent="0.2"/>
    <row r="19659" hidden="1" x14ac:dyDescent="0.2"/>
    <row r="19660" hidden="1" x14ac:dyDescent="0.2"/>
    <row r="19661" hidden="1" x14ac:dyDescent="0.2"/>
    <row r="19662" hidden="1" x14ac:dyDescent="0.2"/>
    <row r="19663" hidden="1" x14ac:dyDescent="0.2"/>
    <row r="19664" hidden="1" x14ac:dyDescent="0.2"/>
    <row r="19665" hidden="1" x14ac:dyDescent="0.2"/>
    <row r="19666" hidden="1" x14ac:dyDescent="0.2"/>
    <row r="19667" hidden="1" x14ac:dyDescent="0.2"/>
    <row r="19668" hidden="1" x14ac:dyDescent="0.2"/>
    <row r="19669" hidden="1" x14ac:dyDescent="0.2"/>
    <row r="19670" hidden="1" x14ac:dyDescent="0.2"/>
    <row r="19671" hidden="1" x14ac:dyDescent="0.2"/>
    <row r="19672" hidden="1" x14ac:dyDescent="0.2"/>
    <row r="19673" hidden="1" x14ac:dyDescent="0.2"/>
    <row r="19674" hidden="1" x14ac:dyDescent="0.2"/>
    <row r="19675" hidden="1" x14ac:dyDescent="0.2"/>
    <row r="19676" hidden="1" x14ac:dyDescent="0.2"/>
    <row r="19677" hidden="1" x14ac:dyDescent="0.2"/>
    <row r="19678" hidden="1" x14ac:dyDescent="0.2"/>
    <row r="19679" hidden="1" x14ac:dyDescent="0.2"/>
    <row r="19680" hidden="1" x14ac:dyDescent="0.2"/>
    <row r="19681" hidden="1" x14ac:dyDescent="0.2"/>
    <row r="19682" hidden="1" x14ac:dyDescent="0.2"/>
    <row r="19683" hidden="1" x14ac:dyDescent="0.2"/>
    <row r="19684" hidden="1" x14ac:dyDescent="0.2"/>
    <row r="19685" hidden="1" x14ac:dyDescent="0.2"/>
    <row r="19686" hidden="1" x14ac:dyDescent="0.2"/>
    <row r="19687" hidden="1" x14ac:dyDescent="0.2"/>
    <row r="19688" hidden="1" x14ac:dyDescent="0.2"/>
    <row r="19689" hidden="1" x14ac:dyDescent="0.2"/>
    <row r="19690" hidden="1" x14ac:dyDescent="0.2"/>
    <row r="19691" hidden="1" x14ac:dyDescent="0.2"/>
    <row r="19692" hidden="1" x14ac:dyDescent="0.2"/>
    <row r="19693" hidden="1" x14ac:dyDescent="0.2"/>
    <row r="19694" hidden="1" x14ac:dyDescent="0.2"/>
    <row r="19695" hidden="1" x14ac:dyDescent="0.2"/>
    <row r="19696" hidden="1" x14ac:dyDescent="0.2"/>
    <row r="19697" hidden="1" x14ac:dyDescent="0.2"/>
    <row r="19698" hidden="1" x14ac:dyDescent="0.2"/>
    <row r="19699" hidden="1" x14ac:dyDescent="0.2"/>
    <row r="19700" hidden="1" x14ac:dyDescent="0.2"/>
    <row r="19701" hidden="1" x14ac:dyDescent="0.2"/>
    <row r="19702" hidden="1" x14ac:dyDescent="0.2"/>
    <row r="19703" hidden="1" x14ac:dyDescent="0.2"/>
    <row r="19704" hidden="1" x14ac:dyDescent="0.2"/>
    <row r="19705" hidden="1" x14ac:dyDescent="0.2"/>
    <row r="19706" hidden="1" x14ac:dyDescent="0.2"/>
    <row r="19707" hidden="1" x14ac:dyDescent="0.2"/>
    <row r="19708" hidden="1" x14ac:dyDescent="0.2"/>
    <row r="19709" hidden="1" x14ac:dyDescent="0.2"/>
    <row r="19710" hidden="1" x14ac:dyDescent="0.2"/>
    <row r="19711" hidden="1" x14ac:dyDescent="0.2"/>
    <row r="19712" hidden="1" x14ac:dyDescent="0.2"/>
    <row r="19713" hidden="1" x14ac:dyDescent="0.2"/>
    <row r="19714" hidden="1" x14ac:dyDescent="0.2"/>
    <row r="19715" hidden="1" x14ac:dyDescent="0.2"/>
    <row r="19716" hidden="1" x14ac:dyDescent="0.2"/>
    <row r="19717" hidden="1" x14ac:dyDescent="0.2"/>
    <row r="19718" hidden="1" x14ac:dyDescent="0.2"/>
    <row r="19719" hidden="1" x14ac:dyDescent="0.2"/>
    <row r="19720" hidden="1" x14ac:dyDescent="0.2"/>
    <row r="19721" hidden="1" x14ac:dyDescent="0.2"/>
    <row r="19722" hidden="1" x14ac:dyDescent="0.2"/>
    <row r="19723" hidden="1" x14ac:dyDescent="0.2"/>
    <row r="19724" hidden="1" x14ac:dyDescent="0.2"/>
    <row r="19725" hidden="1" x14ac:dyDescent="0.2"/>
    <row r="19726" hidden="1" x14ac:dyDescent="0.2"/>
    <row r="19727" hidden="1" x14ac:dyDescent="0.2"/>
    <row r="19728" hidden="1" x14ac:dyDescent="0.2"/>
    <row r="19729" hidden="1" x14ac:dyDescent="0.2"/>
    <row r="19730" hidden="1" x14ac:dyDescent="0.2"/>
    <row r="19731" hidden="1" x14ac:dyDescent="0.2"/>
    <row r="19732" hidden="1" x14ac:dyDescent="0.2"/>
    <row r="19733" hidden="1" x14ac:dyDescent="0.2"/>
    <row r="19734" hidden="1" x14ac:dyDescent="0.2"/>
    <row r="19735" hidden="1" x14ac:dyDescent="0.2"/>
    <row r="19736" hidden="1" x14ac:dyDescent="0.2"/>
    <row r="19737" hidden="1" x14ac:dyDescent="0.2"/>
    <row r="19738" hidden="1" x14ac:dyDescent="0.2"/>
    <row r="19739" hidden="1" x14ac:dyDescent="0.2"/>
    <row r="19740" hidden="1" x14ac:dyDescent="0.2"/>
    <row r="19741" hidden="1" x14ac:dyDescent="0.2"/>
    <row r="19742" hidden="1" x14ac:dyDescent="0.2"/>
    <row r="19743" hidden="1" x14ac:dyDescent="0.2"/>
    <row r="19744" hidden="1" x14ac:dyDescent="0.2"/>
    <row r="19745" hidden="1" x14ac:dyDescent="0.2"/>
    <row r="19746" hidden="1" x14ac:dyDescent="0.2"/>
    <row r="19747" hidden="1" x14ac:dyDescent="0.2"/>
    <row r="19748" hidden="1" x14ac:dyDescent="0.2"/>
    <row r="19749" hidden="1" x14ac:dyDescent="0.2"/>
    <row r="19750" hidden="1" x14ac:dyDescent="0.2"/>
    <row r="19751" hidden="1" x14ac:dyDescent="0.2"/>
    <row r="19752" hidden="1" x14ac:dyDescent="0.2"/>
    <row r="19753" hidden="1" x14ac:dyDescent="0.2"/>
    <row r="19754" hidden="1" x14ac:dyDescent="0.2"/>
    <row r="19755" hidden="1" x14ac:dyDescent="0.2"/>
    <row r="19756" hidden="1" x14ac:dyDescent="0.2"/>
    <row r="19757" hidden="1" x14ac:dyDescent="0.2"/>
    <row r="19758" hidden="1" x14ac:dyDescent="0.2"/>
    <row r="19759" hidden="1" x14ac:dyDescent="0.2"/>
    <row r="19760" hidden="1" x14ac:dyDescent="0.2"/>
    <row r="19761" hidden="1" x14ac:dyDescent="0.2"/>
    <row r="19762" hidden="1" x14ac:dyDescent="0.2"/>
    <row r="19763" hidden="1" x14ac:dyDescent="0.2"/>
    <row r="19764" hidden="1" x14ac:dyDescent="0.2"/>
    <row r="19765" hidden="1" x14ac:dyDescent="0.2"/>
    <row r="19766" hidden="1" x14ac:dyDescent="0.2"/>
    <row r="19767" hidden="1" x14ac:dyDescent="0.2"/>
    <row r="19768" hidden="1" x14ac:dyDescent="0.2"/>
    <row r="19769" hidden="1" x14ac:dyDescent="0.2"/>
    <row r="19770" hidden="1" x14ac:dyDescent="0.2"/>
    <row r="19771" hidden="1" x14ac:dyDescent="0.2"/>
    <row r="19772" hidden="1" x14ac:dyDescent="0.2"/>
    <row r="19773" hidden="1" x14ac:dyDescent="0.2"/>
    <row r="19774" hidden="1" x14ac:dyDescent="0.2"/>
    <row r="19775" hidden="1" x14ac:dyDescent="0.2"/>
    <row r="19776" hidden="1" x14ac:dyDescent="0.2"/>
    <row r="19777" hidden="1" x14ac:dyDescent="0.2"/>
    <row r="19778" hidden="1" x14ac:dyDescent="0.2"/>
    <row r="19779" hidden="1" x14ac:dyDescent="0.2"/>
    <row r="19780" hidden="1" x14ac:dyDescent="0.2"/>
    <row r="19781" hidden="1" x14ac:dyDescent="0.2"/>
    <row r="19782" hidden="1" x14ac:dyDescent="0.2"/>
    <row r="19783" hidden="1" x14ac:dyDescent="0.2"/>
    <row r="19784" hidden="1" x14ac:dyDescent="0.2"/>
    <row r="19785" hidden="1" x14ac:dyDescent="0.2"/>
    <row r="19786" hidden="1" x14ac:dyDescent="0.2"/>
    <row r="19787" hidden="1" x14ac:dyDescent="0.2"/>
    <row r="19788" hidden="1" x14ac:dyDescent="0.2"/>
    <row r="19789" hidden="1" x14ac:dyDescent="0.2"/>
    <row r="19790" hidden="1" x14ac:dyDescent="0.2"/>
    <row r="19791" hidden="1" x14ac:dyDescent="0.2"/>
    <row r="19792" hidden="1" x14ac:dyDescent="0.2"/>
    <row r="19793" hidden="1" x14ac:dyDescent="0.2"/>
    <row r="19794" hidden="1" x14ac:dyDescent="0.2"/>
    <row r="19795" hidden="1" x14ac:dyDescent="0.2"/>
    <row r="19796" hidden="1" x14ac:dyDescent="0.2"/>
    <row r="19797" hidden="1" x14ac:dyDescent="0.2"/>
    <row r="19798" hidden="1" x14ac:dyDescent="0.2"/>
    <row r="19799" hidden="1" x14ac:dyDescent="0.2"/>
    <row r="19800" hidden="1" x14ac:dyDescent="0.2"/>
    <row r="19801" hidden="1" x14ac:dyDescent="0.2"/>
    <row r="19802" hidden="1" x14ac:dyDescent="0.2"/>
    <row r="19803" hidden="1" x14ac:dyDescent="0.2"/>
    <row r="19804" hidden="1" x14ac:dyDescent="0.2"/>
    <row r="19805" hidden="1" x14ac:dyDescent="0.2"/>
    <row r="19806" hidden="1" x14ac:dyDescent="0.2"/>
    <row r="19807" hidden="1" x14ac:dyDescent="0.2"/>
    <row r="19808" hidden="1" x14ac:dyDescent="0.2"/>
    <row r="19809" hidden="1" x14ac:dyDescent="0.2"/>
    <row r="19810" hidden="1" x14ac:dyDescent="0.2"/>
    <row r="19811" hidden="1" x14ac:dyDescent="0.2"/>
    <row r="19812" hidden="1" x14ac:dyDescent="0.2"/>
    <row r="19813" hidden="1" x14ac:dyDescent="0.2"/>
    <row r="19814" hidden="1" x14ac:dyDescent="0.2"/>
    <row r="19815" hidden="1" x14ac:dyDescent="0.2"/>
    <row r="19816" hidden="1" x14ac:dyDescent="0.2"/>
    <row r="19817" hidden="1" x14ac:dyDescent="0.2"/>
    <row r="19818" hidden="1" x14ac:dyDescent="0.2"/>
    <row r="19819" hidden="1" x14ac:dyDescent="0.2"/>
    <row r="19820" hidden="1" x14ac:dyDescent="0.2"/>
    <row r="19821" hidden="1" x14ac:dyDescent="0.2"/>
    <row r="19822" hidden="1" x14ac:dyDescent="0.2"/>
    <row r="19823" hidden="1" x14ac:dyDescent="0.2"/>
    <row r="19824" hidden="1" x14ac:dyDescent="0.2"/>
    <row r="19825" hidden="1" x14ac:dyDescent="0.2"/>
    <row r="19826" hidden="1" x14ac:dyDescent="0.2"/>
    <row r="19827" hidden="1" x14ac:dyDescent="0.2"/>
    <row r="19828" hidden="1" x14ac:dyDescent="0.2"/>
    <row r="19829" hidden="1" x14ac:dyDescent="0.2"/>
    <row r="19830" hidden="1" x14ac:dyDescent="0.2"/>
    <row r="19831" hidden="1" x14ac:dyDescent="0.2"/>
    <row r="19832" hidden="1" x14ac:dyDescent="0.2"/>
    <row r="19833" hidden="1" x14ac:dyDescent="0.2"/>
    <row r="19834" hidden="1" x14ac:dyDescent="0.2"/>
    <row r="19835" hidden="1" x14ac:dyDescent="0.2"/>
    <row r="19836" hidden="1" x14ac:dyDescent="0.2"/>
    <row r="19837" hidden="1" x14ac:dyDescent="0.2"/>
    <row r="19838" hidden="1" x14ac:dyDescent="0.2"/>
    <row r="19839" hidden="1" x14ac:dyDescent="0.2"/>
    <row r="19840" hidden="1" x14ac:dyDescent="0.2"/>
    <row r="19841" hidden="1" x14ac:dyDescent="0.2"/>
    <row r="19842" hidden="1" x14ac:dyDescent="0.2"/>
    <row r="19843" hidden="1" x14ac:dyDescent="0.2"/>
    <row r="19844" hidden="1" x14ac:dyDescent="0.2"/>
    <row r="19845" hidden="1" x14ac:dyDescent="0.2"/>
    <row r="19846" hidden="1" x14ac:dyDescent="0.2"/>
    <row r="19847" hidden="1" x14ac:dyDescent="0.2"/>
    <row r="19848" hidden="1" x14ac:dyDescent="0.2"/>
    <row r="19849" hidden="1" x14ac:dyDescent="0.2"/>
    <row r="19850" hidden="1" x14ac:dyDescent="0.2"/>
    <row r="19851" hidden="1" x14ac:dyDescent="0.2"/>
    <row r="19852" hidden="1" x14ac:dyDescent="0.2"/>
    <row r="19853" hidden="1" x14ac:dyDescent="0.2"/>
    <row r="19854" hidden="1" x14ac:dyDescent="0.2"/>
    <row r="19855" hidden="1" x14ac:dyDescent="0.2"/>
    <row r="19856" hidden="1" x14ac:dyDescent="0.2"/>
    <row r="19857" hidden="1" x14ac:dyDescent="0.2"/>
    <row r="19858" hidden="1" x14ac:dyDescent="0.2"/>
    <row r="19859" hidden="1" x14ac:dyDescent="0.2"/>
    <row r="19860" hidden="1" x14ac:dyDescent="0.2"/>
    <row r="19861" hidden="1" x14ac:dyDescent="0.2"/>
    <row r="19862" hidden="1" x14ac:dyDescent="0.2"/>
    <row r="19863" hidden="1" x14ac:dyDescent="0.2"/>
    <row r="19864" hidden="1" x14ac:dyDescent="0.2"/>
    <row r="19865" hidden="1" x14ac:dyDescent="0.2"/>
    <row r="19866" hidden="1" x14ac:dyDescent="0.2"/>
    <row r="19867" hidden="1" x14ac:dyDescent="0.2"/>
    <row r="19868" hidden="1" x14ac:dyDescent="0.2"/>
    <row r="19869" hidden="1" x14ac:dyDescent="0.2"/>
    <row r="19870" hidden="1" x14ac:dyDescent="0.2"/>
    <row r="19871" hidden="1" x14ac:dyDescent="0.2"/>
    <row r="19872" hidden="1" x14ac:dyDescent="0.2"/>
    <row r="19873" hidden="1" x14ac:dyDescent="0.2"/>
    <row r="19874" hidden="1" x14ac:dyDescent="0.2"/>
    <row r="19875" hidden="1" x14ac:dyDescent="0.2"/>
    <row r="19876" hidden="1" x14ac:dyDescent="0.2"/>
    <row r="19877" hidden="1" x14ac:dyDescent="0.2"/>
    <row r="19878" hidden="1" x14ac:dyDescent="0.2"/>
    <row r="19879" hidden="1" x14ac:dyDescent="0.2"/>
    <row r="19880" hidden="1" x14ac:dyDescent="0.2"/>
    <row r="19881" hidden="1" x14ac:dyDescent="0.2"/>
    <row r="19882" hidden="1" x14ac:dyDescent="0.2"/>
    <row r="19883" hidden="1" x14ac:dyDescent="0.2"/>
    <row r="19884" hidden="1" x14ac:dyDescent="0.2"/>
    <row r="19885" hidden="1" x14ac:dyDescent="0.2"/>
    <row r="19886" hidden="1" x14ac:dyDescent="0.2"/>
    <row r="19887" hidden="1" x14ac:dyDescent="0.2"/>
    <row r="19888" hidden="1" x14ac:dyDescent="0.2"/>
    <row r="19889" hidden="1" x14ac:dyDescent="0.2"/>
    <row r="19890" hidden="1" x14ac:dyDescent="0.2"/>
    <row r="19891" hidden="1" x14ac:dyDescent="0.2"/>
    <row r="19892" hidden="1" x14ac:dyDescent="0.2"/>
    <row r="19893" hidden="1" x14ac:dyDescent="0.2"/>
    <row r="19894" hidden="1" x14ac:dyDescent="0.2"/>
    <row r="19895" hidden="1" x14ac:dyDescent="0.2"/>
    <row r="19896" hidden="1" x14ac:dyDescent="0.2"/>
    <row r="19897" hidden="1" x14ac:dyDescent="0.2"/>
    <row r="19898" hidden="1" x14ac:dyDescent="0.2"/>
    <row r="19899" hidden="1" x14ac:dyDescent="0.2"/>
    <row r="19900" hidden="1" x14ac:dyDescent="0.2"/>
    <row r="19901" hidden="1" x14ac:dyDescent="0.2"/>
    <row r="19902" hidden="1" x14ac:dyDescent="0.2"/>
    <row r="19903" hidden="1" x14ac:dyDescent="0.2"/>
    <row r="19904" hidden="1" x14ac:dyDescent="0.2"/>
    <row r="19905" hidden="1" x14ac:dyDescent="0.2"/>
    <row r="19906" hidden="1" x14ac:dyDescent="0.2"/>
    <row r="19907" hidden="1" x14ac:dyDescent="0.2"/>
    <row r="19908" hidden="1" x14ac:dyDescent="0.2"/>
    <row r="19909" hidden="1" x14ac:dyDescent="0.2"/>
    <row r="19910" hidden="1" x14ac:dyDescent="0.2"/>
    <row r="19911" hidden="1" x14ac:dyDescent="0.2"/>
    <row r="19912" hidden="1" x14ac:dyDescent="0.2"/>
    <row r="19913" hidden="1" x14ac:dyDescent="0.2"/>
    <row r="19914" hidden="1" x14ac:dyDescent="0.2"/>
    <row r="19915" hidden="1" x14ac:dyDescent="0.2"/>
    <row r="19916" hidden="1" x14ac:dyDescent="0.2"/>
    <row r="19917" hidden="1" x14ac:dyDescent="0.2"/>
    <row r="19918" hidden="1" x14ac:dyDescent="0.2"/>
    <row r="19919" hidden="1" x14ac:dyDescent="0.2"/>
    <row r="19920" hidden="1" x14ac:dyDescent="0.2"/>
    <row r="19921" hidden="1" x14ac:dyDescent="0.2"/>
    <row r="19922" hidden="1" x14ac:dyDescent="0.2"/>
    <row r="19923" hidden="1" x14ac:dyDescent="0.2"/>
    <row r="19924" hidden="1" x14ac:dyDescent="0.2"/>
    <row r="19925" hidden="1" x14ac:dyDescent="0.2"/>
    <row r="19926" hidden="1" x14ac:dyDescent="0.2"/>
    <row r="19927" hidden="1" x14ac:dyDescent="0.2"/>
    <row r="19928" hidden="1" x14ac:dyDescent="0.2"/>
    <row r="19929" hidden="1" x14ac:dyDescent="0.2"/>
    <row r="19930" hidden="1" x14ac:dyDescent="0.2"/>
    <row r="19931" hidden="1" x14ac:dyDescent="0.2"/>
    <row r="19932" hidden="1" x14ac:dyDescent="0.2"/>
    <row r="19933" hidden="1" x14ac:dyDescent="0.2"/>
    <row r="19934" hidden="1" x14ac:dyDescent="0.2"/>
    <row r="19935" hidden="1" x14ac:dyDescent="0.2"/>
    <row r="19936" hidden="1" x14ac:dyDescent="0.2"/>
    <row r="19937" hidden="1" x14ac:dyDescent="0.2"/>
    <row r="19938" hidden="1" x14ac:dyDescent="0.2"/>
    <row r="19939" hidden="1" x14ac:dyDescent="0.2"/>
    <row r="19940" hidden="1" x14ac:dyDescent="0.2"/>
    <row r="19941" hidden="1" x14ac:dyDescent="0.2"/>
    <row r="19942" hidden="1" x14ac:dyDescent="0.2"/>
    <row r="19943" hidden="1" x14ac:dyDescent="0.2"/>
    <row r="19944" hidden="1" x14ac:dyDescent="0.2"/>
    <row r="19945" hidden="1" x14ac:dyDescent="0.2"/>
    <row r="19946" hidden="1" x14ac:dyDescent="0.2"/>
    <row r="19947" hidden="1" x14ac:dyDescent="0.2"/>
    <row r="19948" hidden="1" x14ac:dyDescent="0.2"/>
    <row r="19949" hidden="1" x14ac:dyDescent="0.2"/>
    <row r="19950" hidden="1" x14ac:dyDescent="0.2"/>
    <row r="19951" hidden="1" x14ac:dyDescent="0.2"/>
    <row r="19952" hidden="1" x14ac:dyDescent="0.2"/>
    <row r="19953" hidden="1" x14ac:dyDescent="0.2"/>
    <row r="19954" hidden="1" x14ac:dyDescent="0.2"/>
    <row r="19955" hidden="1" x14ac:dyDescent="0.2"/>
    <row r="19956" hidden="1" x14ac:dyDescent="0.2"/>
    <row r="19957" hidden="1" x14ac:dyDescent="0.2"/>
    <row r="19958" hidden="1" x14ac:dyDescent="0.2"/>
    <row r="19959" hidden="1" x14ac:dyDescent="0.2"/>
    <row r="19960" hidden="1" x14ac:dyDescent="0.2"/>
    <row r="19961" hidden="1" x14ac:dyDescent="0.2"/>
    <row r="19962" hidden="1" x14ac:dyDescent="0.2"/>
    <row r="19963" hidden="1" x14ac:dyDescent="0.2"/>
    <row r="19964" hidden="1" x14ac:dyDescent="0.2"/>
    <row r="19965" hidden="1" x14ac:dyDescent="0.2"/>
    <row r="19966" hidden="1" x14ac:dyDescent="0.2"/>
    <row r="19967" hidden="1" x14ac:dyDescent="0.2"/>
    <row r="19968" hidden="1" x14ac:dyDescent="0.2"/>
    <row r="19969" hidden="1" x14ac:dyDescent="0.2"/>
    <row r="19970" hidden="1" x14ac:dyDescent="0.2"/>
    <row r="19971" hidden="1" x14ac:dyDescent="0.2"/>
    <row r="19972" hidden="1" x14ac:dyDescent="0.2"/>
    <row r="19973" hidden="1" x14ac:dyDescent="0.2"/>
    <row r="19974" hidden="1" x14ac:dyDescent="0.2"/>
    <row r="19975" hidden="1" x14ac:dyDescent="0.2"/>
    <row r="19976" hidden="1" x14ac:dyDescent="0.2"/>
    <row r="19977" hidden="1" x14ac:dyDescent="0.2"/>
    <row r="19978" hidden="1" x14ac:dyDescent="0.2"/>
    <row r="19979" hidden="1" x14ac:dyDescent="0.2"/>
    <row r="19980" hidden="1" x14ac:dyDescent="0.2"/>
    <row r="19981" hidden="1" x14ac:dyDescent="0.2"/>
    <row r="19982" hidden="1" x14ac:dyDescent="0.2"/>
    <row r="19983" hidden="1" x14ac:dyDescent="0.2"/>
    <row r="19984" hidden="1" x14ac:dyDescent="0.2"/>
    <row r="19985" hidden="1" x14ac:dyDescent="0.2"/>
    <row r="19986" hidden="1" x14ac:dyDescent="0.2"/>
    <row r="19987" hidden="1" x14ac:dyDescent="0.2"/>
    <row r="19988" hidden="1" x14ac:dyDescent="0.2"/>
    <row r="19989" hidden="1" x14ac:dyDescent="0.2"/>
    <row r="19990" hidden="1" x14ac:dyDescent="0.2"/>
    <row r="19991" hidden="1" x14ac:dyDescent="0.2"/>
    <row r="19992" hidden="1" x14ac:dyDescent="0.2"/>
    <row r="19993" hidden="1" x14ac:dyDescent="0.2"/>
    <row r="19994" hidden="1" x14ac:dyDescent="0.2"/>
    <row r="19995" hidden="1" x14ac:dyDescent="0.2"/>
    <row r="19996" hidden="1" x14ac:dyDescent="0.2"/>
    <row r="19997" hidden="1" x14ac:dyDescent="0.2"/>
    <row r="19998" hidden="1" x14ac:dyDescent="0.2"/>
    <row r="19999" hidden="1" x14ac:dyDescent="0.2"/>
    <row r="20000" hidden="1" x14ac:dyDescent="0.2"/>
    <row r="20001" hidden="1" x14ac:dyDescent="0.2"/>
    <row r="20002" hidden="1" x14ac:dyDescent="0.2"/>
    <row r="20003" hidden="1" x14ac:dyDescent="0.2"/>
    <row r="20004" hidden="1" x14ac:dyDescent="0.2"/>
    <row r="20005" hidden="1" x14ac:dyDescent="0.2"/>
    <row r="20006" hidden="1" x14ac:dyDescent="0.2"/>
    <row r="20007" hidden="1" x14ac:dyDescent="0.2"/>
    <row r="20008" hidden="1" x14ac:dyDescent="0.2"/>
    <row r="20009" hidden="1" x14ac:dyDescent="0.2"/>
    <row r="20010" hidden="1" x14ac:dyDescent="0.2"/>
    <row r="20011" hidden="1" x14ac:dyDescent="0.2"/>
    <row r="20012" hidden="1" x14ac:dyDescent="0.2"/>
    <row r="20013" hidden="1" x14ac:dyDescent="0.2"/>
    <row r="20014" hidden="1" x14ac:dyDescent="0.2"/>
    <row r="20015" hidden="1" x14ac:dyDescent="0.2"/>
    <row r="20016" hidden="1" x14ac:dyDescent="0.2"/>
    <row r="20017" hidden="1" x14ac:dyDescent="0.2"/>
    <row r="20018" hidden="1" x14ac:dyDescent="0.2"/>
    <row r="20019" hidden="1" x14ac:dyDescent="0.2"/>
    <row r="20020" hidden="1" x14ac:dyDescent="0.2"/>
    <row r="20021" hidden="1" x14ac:dyDescent="0.2"/>
    <row r="20022" hidden="1" x14ac:dyDescent="0.2"/>
    <row r="20023" hidden="1" x14ac:dyDescent="0.2"/>
    <row r="20024" hidden="1" x14ac:dyDescent="0.2"/>
    <row r="20025" hidden="1" x14ac:dyDescent="0.2"/>
    <row r="20026" hidden="1" x14ac:dyDescent="0.2"/>
    <row r="20027" hidden="1" x14ac:dyDescent="0.2"/>
    <row r="20028" hidden="1" x14ac:dyDescent="0.2"/>
    <row r="20029" hidden="1" x14ac:dyDescent="0.2"/>
    <row r="20030" hidden="1" x14ac:dyDescent="0.2"/>
    <row r="20031" hidden="1" x14ac:dyDescent="0.2"/>
    <row r="20032" hidden="1" x14ac:dyDescent="0.2"/>
    <row r="20033" hidden="1" x14ac:dyDescent="0.2"/>
    <row r="20034" hidden="1" x14ac:dyDescent="0.2"/>
    <row r="20035" hidden="1" x14ac:dyDescent="0.2"/>
    <row r="20036" hidden="1" x14ac:dyDescent="0.2"/>
    <row r="20037" hidden="1" x14ac:dyDescent="0.2"/>
    <row r="20038" hidden="1" x14ac:dyDescent="0.2"/>
    <row r="20039" hidden="1" x14ac:dyDescent="0.2"/>
    <row r="20040" hidden="1" x14ac:dyDescent="0.2"/>
    <row r="20041" hidden="1" x14ac:dyDescent="0.2"/>
    <row r="20042" hidden="1" x14ac:dyDescent="0.2"/>
    <row r="20043" hidden="1" x14ac:dyDescent="0.2"/>
    <row r="20044" hidden="1" x14ac:dyDescent="0.2"/>
    <row r="20045" hidden="1" x14ac:dyDescent="0.2"/>
    <row r="20046" hidden="1" x14ac:dyDescent="0.2"/>
    <row r="20047" hidden="1" x14ac:dyDescent="0.2"/>
    <row r="20048" hidden="1" x14ac:dyDescent="0.2"/>
    <row r="20049" hidden="1" x14ac:dyDescent="0.2"/>
    <row r="20050" hidden="1" x14ac:dyDescent="0.2"/>
    <row r="20051" hidden="1" x14ac:dyDescent="0.2"/>
    <row r="20052" hidden="1" x14ac:dyDescent="0.2"/>
    <row r="20053" hidden="1" x14ac:dyDescent="0.2"/>
    <row r="20054" hidden="1" x14ac:dyDescent="0.2"/>
    <row r="20055" hidden="1" x14ac:dyDescent="0.2"/>
    <row r="20056" hidden="1" x14ac:dyDescent="0.2"/>
    <row r="20057" hidden="1" x14ac:dyDescent="0.2"/>
    <row r="20058" hidden="1" x14ac:dyDescent="0.2"/>
    <row r="20059" hidden="1" x14ac:dyDescent="0.2"/>
    <row r="20060" hidden="1" x14ac:dyDescent="0.2"/>
    <row r="20061" hidden="1" x14ac:dyDescent="0.2"/>
    <row r="20062" hidden="1" x14ac:dyDescent="0.2"/>
    <row r="20063" hidden="1" x14ac:dyDescent="0.2"/>
    <row r="20064" hidden="1" x14ac:dyDescent="0.2"/>
    <row r="20065" hidden="1" x14ac:dyDescent="0.2"/>
    <row r="20066" hidden="1" x14ac:dyDescent="0.2"/>
    <row r="20067" hidden="1" x14ac:dyDescent="0.2"/>
    <row r="20068" hidden="1" x14ac:dyDescent="0.2"/>
    <row r="20069" hidden="1" x14ac:dyDescent="0.2"/>
    <row r="20070" hidden="1" x14ac:dyDescent="0.2"/>
    <row r="20071" hidden="1" x14ac:dyDescent="0.2"/>
    <row r="20072" hidden="1" x14ac:dyDescent="0.2"/>
    <row r="20073" hidden="1" x14ac:dyDescent="0.2"/>
    <row r="20074" hidden="1" x14ac:dyDescent="0.2"/>
    <row r="20075" hidden="1" x14ac:dyDescent="0.2"/>
    <row r="20076" hidden="1" x14ac:dyDescent="0.2"/>
    <row r="20077" hidden="1" x14ac:dyDescent="0.2"/>
    <row r="20078" hidden="1" x14ac:dyDescent="0.2"/>
    <row r="20079" hidden="1" x14ac:dyDescent="0.2"/>
    <row r="20080" hidden="1" x14ac:dyDescent="0.2"/>
    <row r="20081" hidden="1" x14ac:dyDescent="0.2"/>
    <row r="20082" hidden="1" x14ac:dyDescent="0.2"/>
    <row r="20083" hidden="1" x14ac:dyDescent="0.2"/>
    <row r="20084" hidden="1" x14ac:dyDescent="0.2"/>
    <row r="20085" hidden="1" x14ac:dyDescent="0.2"/>
    <row r="20086" hidden="1" x14ac:dyDescent="0.2"/>
    <row r="20087" hidden="1" x14ac:dyDescent="0.2"/>
    <row r="20088" hidden="1" x14ac:dyDescent="0.2"/>
    <row r="20089" hidden="1" x14ac:dyDescent="0.2"/>
    <row r="20090" hidden="1" x14ac:dyDescent="0.2"/>
    <row r="20091" hidden="1" x14ac:dyDescent="0.2"/>
    <row r="20092" hidden="1" x14ac:dyDescent="0.2"/>
    <row r="20093" hidden="1" x14ac:dyDescent="0.2"/>
    <row r="20094" hidden="1" x14ac:dyDescent="0.2"/>
    <row r="20095" hidden="1" x14ac:dyDescent="0.2"/>
    <row r="20096" hidden="1" x14ac:dyDescent="0.2"/>
    <row r="20097" hidden="1" x14ac:dyDescent="0.2"/>
    <row r="20098" hidden="1" x14ac:dyDescent="0.2"/>
    <row r="20099" hidden="1" x14ac:dyDescent="0.2"/>
    <row r="20100" hidden="1" x14ac:dyDescent="0.2"/>
    <row r="20101" hidden="1" x14ac:dyDescent="0.2"/>
    <row r="20102" hidden="1" x14ac:dyDescent="0.2"/>
    <row r="20103" hidden="1" x14ac:dyDescent="0.2"/>
    <row r="20104" hidden="1" x14ac:dyDescent="0.2"/>
    <row r="20105" hidden="1" x14ac:dyDescent="0.2"/>
    <row r="20106" hidden="1" x14ac:dyDescent="0.2"/>
    <row r="20107" hidden="1" x14ac:dyDescent="0.2"/>
    <row r="20108" hidden="1" x14ac:dyDescent="0.2"/>
    <row r="20109" hidden="1" x14ac:dyDescent="0.2"/>
    <row r="20110" hidden="1" x14ac:dyDescent="0.2"/>
    <row r="20111" hidden="1" x14ac:dyDescent="0.2"/>
    <row r="20112" hidden="1" x14ac:dyDescent="0.2"/>
    <row r="20113" hidden="1" x14ac:dyDescent="0.2"/>
    <row r="20114" hidden="1" x14ac:dyDescent="0.2"/>
    <row r="20115" hidden="1" x14ac:dyDescent="0.2"/>
    <row r="20116" hidden="1" x14ac:dyDescent="0.2"/>
    <row r="20117" hidden="1" x14ac:dyDescent="0.2"/>
    <row r="20118" hidden="1" x14ac:dyDescent="0.2"/>
    <row r="20119" hidden="1" x14ac:dyDescent="0.2"/>
    <row r="20120" hidden="1" x14ac:dyDescent="0.2"/>
    <row r="20121" hidden="1" x14ac:dyDescent="0.2"/>
    <row r="20122" hidden="1" x14ac:dyDescent="0.2"/>
    <row r="20123" hidden="1" x14ac:dyDescent="0.2"/>
    <row r="20124" hidden="1" x14ac:dyDescent="0.2"/>
    <row r="20125" hidden="1" x14ac:dyDescent="0.2"/>
    <row r="20126" hidden="1" x14ac:dyDescent="0.2"/>
    <row r="20127" hidden="1" x14ac:dyDescent="0.2"/>
    <row r="20128" hidden="1" x14ac:dyDescent="0.2"/>
    <row r="20129" hidden="1" x14ac:dyDescent="0.2"/>
    <row r="20130" hidden="1" x14ac:dyDescent="0.2"/>
    <row r="20131" hidden="1" x14ac:dyDescent="0.2"/>
    <row r="20132" hidden="1" x14ac:dyDescent="0.2"/>
    <row r="20133" hidden="1" x14ac:dyDescent="0.2"/>
    <row r="20134" hidden="1" x14ac:dyDescent="0.2"/>
    <row r="20135" hidden="1" x14ac:dyDescent="0.2"/>
    <row r="20136" hidden="1" x14ac:dyDescent="0.2"/>
    <row r="20137" hidden="1" x14ac:dyDescent="0.2"/>
    <row r="20138" hidden="1" x14ac:dyDescent="0.2"/>
    <row r="20139" hidden="1" x14ac:dyDescent="0.2"/>
    <row r="20140" hidden="1" x14ac:dyDescent="0.2"/>
    <row r="20141" hidden="1" x14ac:dyDescent="0.2"/>
    <row r="20142" hidden="1" x14ac:dyDescent="0.2"/>
    <row r="20143" hidden="1" x14ac:dyDescent="0.2"/>
    <row r="20144" hidden="1" x14ac:dyDescent="0.2"/>
    <row r="20145" hidden="1" x14ac:dyDescent="0.2"/>
    <row r="20146" hidden="1" x14ac:dyDescent="0.2"/>
    <row r="20147" hidden="1" x14ac:dyDescent="0.2"/>
    <row r="20148" hidden="1" x14ac:dyDescent="0.2"/>
    <row r="20149" hidden="1" x14ac:dyDescent="0.2"/>
    <row r="20150" hidden="1" x14ac:dyDescent="0.2"/>
    <row r="20151" hidden="1" x14ac:dyDescent="0.2"/>
    <row r="20152" hidden="1" x14ac:dyDescent="0.2"/>
    <row r="20153" hidden="1" x14ac:dyDescent="0.2"/>
    <row r="20154" hidden="1" x14ac:dyDescent="0.2"/>
    <row r="20155" hidden="1" x14ac:dyDescent="0.2"/>
    <row r="20156" hidden="1" x14ac:dyDescent="0.2"/>
    <row r="20157" hidden="1" x14ac:dyDescent="0.2"/>
    <row r="20158" hidden="1" x14ac:dyDescent="0.2"/>
    <row r="20159" hidden="1" x14ac:dyDescent="0.2"/>
    <row r="20160" hidden="1" x14ac:dyDescent="0.2"/>
    <row r="20161" hidden="1" x14ac:dyDescent="0.2"/>
    <row r="20162" hidden="1" x14ac:dyDescent="0.2"/>
    <row r="20163" hidden="1" x14ac:dyDescent="0.2"/>
    <row r="20164" hidden="1" x14ac:dyDescent="0.2"/>
    <row r="20165" hidden="1" x14ac:dyDescent="0.2"/>
    <row r="20166" hidden="1" x14ac:dyDescent="0.2"/>
    <row r="20167" hidden="1" x14ac:dyDescent="0.2"/>
    <row r="20168" hidden="1" x14ac:dyDescent="0.2"/>
    <row r="20169" hidden="1" x14ac:dyDescent="0.2"/>
    <row r="20170" hidden="1" x14ac:dyDescent="0.2"/>
    <row r="20171" hidden="1" x14ac:dyDescent="0.2"/>
    <row r="20172" hidden="1" x14ac:dyDescent="0.2"/>
    <row r="20173" hidden="1" x14ac:dyDescent="0.2"/>
    <row r="20174" hidden="1" x14ac:dyDescent="0.2"/>
    <row r="20175" hidden="1" x14ac:dyDescent="0.2"/>
    <row r="20176" hidden="1" x14ac:dyDescent="0.2"/>
    <row r="20177" hidden="1" x14ac:dyDescent="0.2"/>
    <row r="20178" hidden="1" x14ac:dyDescent="0.2"/>
    <row r="20179" hidden="1" x14ac:dyDescent="0.2"/>
    <row r="20180" hidden="1" x14ac:dyDescent="0.2"/>
    <row r="20181" hidden="1" x14ac:dyDescent="0.2"/>
    <row r="20182" hidden="1" x14ac:dyDescent="0.2"/>
    <row r="20183" hidden="1" x14ac:dyDescent="0.2"/>
    <row r="20184" hidden="1" x14ac:dyDescent="0.2"/>
    <row r="20185" hidden="1" x14ac:dyDescent="0.2"/>
    <row r="20186" hidden="1" x14ac:dyDescent="0.2"/>
    <row r="20187" hidden="1" x14ac:dyDescent="0.2"/>
    <row r="20188" hidden="1" x14ac:dyDescent="0.2"/>
    <row r="20189" hidden="1" x14ac:dyDescent="0.2"/>
    <row r="20190" hidden="1" x14ac:dyDescent="0.2"/>
    <row r="20191" hidden="1" x14ac:dyDescent="0.2"/>
    <row r="20192" hidden="1" x14ac:dyDescent="0.2"/>
    <row r="20193" hidden="1" x14ac:dyDescent="0.2"/>
    <row r="20194" hidden="1" x14ac:dyDescent="0.2"/>
    <row r="20195" hidden="1" x14ac:dyDescent="0.2"/>
    <row r="20196" hidden="1" x14ac:dyDescent="0.2"/>
    <row r="20197" hidden="1" x14ac:dyDescent="0.2"/>
    <row r="20198" hidden="1" x14ac:dyDescent="0.2"/>
    <row r="20199" hidden="1" x14ac:dyDescent="0.2"/>
    <row r="20200" hidden="1" x14ac:dyDescent="0.2"/>
    <row r="20201" hidden="1" x14ac:dyDescent="0.2"/>
    <row r="20202" hidden="1" x14ac:dyDescent="0.2"/>
    <row r="20203" hidden="1" x14ac:dyDescent="0.2"/>
    <row r="20204" hidden="1" x14ac:dyDescent="0.2"/>
    <row r="20205" hidden="1" x14ac:dyDescent="0.2"/>
    <row r="20206" hidden="1" x14ac:dyDescent="0.2"/>
    <row r="20207" hidden="1" x14ac:dyDescent="0.2"/>
    <row r="20208" hidden="1" x14ac:dyDescent="0.2"/>
    <row r="20209" hidden="1" x14ac:dyDescent="0.2"/>
    <row r="20210" hidden="1" x14ac:dyDescent="0.2"/>
    <row r="20211" hidden="1" x14ac:dyDescent="0.2"/>
    <row r="20212" hidden="1" x14ac:dyDescent="0.2"/>
    <row r="20213" hidden="1" x14ac:dyDescent="0.2"/>
    <row r="20214" hidden="1" x14ac:dyDescent="0.2"/>
    <row r="20215" hidden="1" x14ac:dyDescent="0.2"/>
    <row r="20216" hidden="1" x14ac:dyDescent="0.2"/>
    <row r="20217" hidden="1" x14ac:dyDescent="0.2"/>
    <row r="20218" hidden="1" x14ac:dyDescent="0.2"/>
    <row r="20219" hidden="1" x14ac:dyDescent="0.2"/>
    <row r="20220" hidden="1" x14ac:dyDescent="0.2"/>
    <row r="20221" hidden="1" x14ac:dyDescent="0.2"/>
    <row r="20222" hidden="1" x14ac:dyDescent="0.2"/>
    <row r="20223" hidden="1" x14ac:dyDescent="0.2"/>
    <row r="20224" hidden="1" x14ac:dyDescent="0.2"/>
    <row r="20225" hidden="1" x14ac:dyDescent="0.2"/>
    <row r="20226" hidden="1" x14ac:dyDescent="0.2"/>
    <row r="20227" hidden="1" x14ac:dyDescent="0.2"/>
    <row r="20228" hidden="1" x14ac:dyDescent="0.2"/>
    <row r="20229" hidden="1" x14ac:dyDescent="0.2"/>
    <row r="20230" hidden="1" x14ac:dyDescent="0.2"/>
    <row r="20231" hidden="1" x14ac:dyDescent="0.2"/>
    <row r="20232" hidden="1" x14ac:dyDescent="0.2"/>
    <row r="20233" hidden="1" x14ac:dyDescent="0.2"/>
    <row r="20234" hidden="1" x14ac:dyDescent="0.2"/>
    <row r="20235" hidden="1" x14ac:dyDescent="0.2"/>
    <row r="20236" hidden="1" x14ac:dyDescent="0.2"/>
    <row r="20237" hidden="1" x14ac:dyDescent="0.2"/>
    <row r="20238" hidden="1" x14ac:dyDescent="0.2"/>
    <row r="20239" hidden="1" x14ac:dyDescent="0.2"/>
    <row r="20240" hidden="1" x14ac:dyDescent="0.2"/>
    <row r="20241" hidden="1" x14ac:dyDescent="0.2"/>
    <row r="20242" hidden="1" x14ac:dyDescent="0.2"/>
    <row r="20243" hidden="1" x14ac:dyDescent="0.2"/>
    <row r="20244" hidden="1" x14ac:dyDescent="0.2"/>
    <row r="20245" hidden="1" x14ac:dyDescent="0.2"/>
    <row r="20246" hidden="1" x14ac:dyDescent="0.2"/>
    <row r="20247" hidden="1" x14ac:dyDescent="0.2"/>
    <row r="20248" hidden="1" x14ac:dyDescent="0.2"/>
    <row r="20249" hidden="1" x14ac:dyDescent="0.2"/>
    <row r="20250" hidden="1" x14ac:dyDescent="0.2"/>
    <row r="20251" hidden="1" x14ac:dyDescent="0.2"/>
    <row r="20252" hidden="1" x14ac:dyDescent="0.2"/>
    <row r="20253" hidden="1" x14ac:dyDescent="0.2"/>
    <row r="20254" hidden="1" x14ac:dyDescent="0.2"/>
    <row r="20255" hidden="1" x14ac:dyDescent="0.2"/>
    <row r="20256" hidden="1" x14ac:dyDescent="0.2"/>
    <row r="20257" hidden="1" x14ac:dyDescent="0.2"/>
    <row r="20258" hidden="1" x14ac:dyDescent="0.2"/>
    <row r="20259" hidden="1" x14ac:dyDescent="0.2"/>
    <row r="20260" hidden="1" x14ac:dyDescent="0.2"/>
    <row r="20261" hidden="1" x14ac:dyDescent="0.2"/>
    <row r="20262" hidden="1" x14ac:dyDescent="0.2"/>
    <row r="20263" hidden="1" x14ac:dyDescent="0.2"/>
    <row r="20264" hidden="1" x14ac:dyDescent="0.2"/>
    <row r="20265" hidden="1" x14ac:dyDescent="0.2"/>
    <row r="20266" hidden="1" x14ac:dyDescent="0.2"/>
    <row r="20267" hidden="1" x14ac:dyDescent="0.2"/>
    <row r="20268" hidden="1" x14ac:dyDescent="0.2"/>
    <row r="20269" hidden="1" x14ac:dyDescent="0.2"/>
    <row r="20270" hidden="1" x14ac:dyDescent="0.2"/>
    <row r="20271" hidden="1" x14ac:dyDescent="0.2"/>
    <row r="20272" hidden="1" x14ac:dyDescent="0.2"/>
    <row r="20273" hidden="1" x14ac:dyDescent="0.2"/>
    <row r="20274" hidden="1" x14ac:dyDescent="0.2"/>
    <row r="20275" hidden="1" x14ac:dyDescent="0.2"/>
    <row r="20276" hidden="1" x14ac:dyDescent="0.2"/>
    <row r="20277" hidden="1" x14ac:dyDescent="0.2"/>
    <row r="20278" hidden="1" x14ac:dyDescent="0.2"/>
    <row r="20279" hidden="1" x14ac:dyDescent="0.2"/>
    <row r="20280" hidden="1" x14ac:dyDescent="0.2"/>
    <row r="20281" hidden="1" x14ac:dyDescent="0.2"/>
    <row r="20282" hidden="1" x14ac:dyDescent="0.2"/>
    <row r="20283" hidden="1" x14ac:dyDescent="0.2"/>
    <row r="20284" hidden="1" x14ac:dyDescent="0.2"/>
    <row r="20285" hidden="1" x14ac:dyDescent="0.2"/>
    <row r="20286" hidden="1" x14ac:dyDescent="0.2"/>
    <row r="20287" hidden="1" x14ac:dyDescent="0.2"/>
    <row r="20288" hidden="1" x14ac:dyDescent="0.2"/>
    <row r="20289" hidden="1" x14ac:dyDescent="0.2"/>
    <row r="20290" hidden="1" x14ac:dyDescent="0.2"/>
    <row r="20291" hidden="1" x14ac:dyDescent="0.2"/>
    <row r="20292" hidden="1" x14ac:dyDescent="0.2"/>
    <row r="20293" hidden="1" x14ac:dyDescent="0.2"/>
    <row r="20294" hidden="1" x14ac:dyDescent="0.2"/>
    <row r="20295" hidden="1" x14ac:dyDescent="0.2"/>
    <row r="20296" hidden="1" x14ac:dyDescent="0.2"/>
    <row r="20297" hidden="1" x14ac:dyDescent="0.2"/>
    <row r="20298" hidden="1" x14ac:dyDescent="0.2"/>
    <row r="20299" hidden="1" x14ac:dyDescent="0.2"/>
    <row r="20300" hidden="1" x14ac:dyDescent="0.2"/>
    <row r="20301" hidden="1" x14ac:dyDescent="0.2"/>
    <row r="20302" hidden="1" x14ac:dyDescent="0.2"/>
    <row r="20303" hidden="1" x14ac:dyDescent="0.2"/>
    <row r="20304" hidden="1" x14ac:dyDescent="0.2"/>
    <row r="20305" hidden="1" x14ac:dyDescent="0.2"/>
    <row r="20306" hidden="1" x14ac:dyDescent="0.2"/>
    <row r="20307" hidden="1" x14ac:dyDescent="0.2"/>
    <row r="20308" hidden="1" x14ac:dyDescent="0.2"/>
    <row r="20309" hidden="1" x14ac:dyDescent="0.2"/>
    <row r="20310" hidden="1" x14ac:dyDescent="0.2"/>
    <row r="20311" hidden="1" x14ac:dyDescent="0.2"/>
    <row r="20312" hidden="1" x14ac:dyDescent="0.2"/>
    <row r="20313" hidden="1" x14ac:dyDescent="0.2"/>
    <row r="20314" hidden="1" x14ac:dyDescent="0.2"/>
    <row r="20315" hidden="1" x14ac:dyDescent="0.2"/>
    <row r="20316" hidden="1" x14ac:dyDescent="0.2"/>
    <row r="20317" hidden="1" x14ac:dyDescent="0.2"/>
    <row r="20318" hidden="1" x14ac:dyDescent="0.2"/>
    <row r="20319" hidden="1" x14ac:dyDescent="0.2"/>
    <row r="20320" hidden="1" x14ac:dyDescent="0.2"/>
    <row r="20321" hidden="1" x14ac:dyDescent="0.2"/>
    <row r="20322" hidden="1" x14ac:dyDescent="0.2"/>
    <row r="20323" hidden="1" x14ac:dyDescent="0.2"/>
    <row r="20324" hidden="1" x14ac:dyDescent="0.2"/>
    <row r="20325" hidden="1" x14ac:dyDescent="0.2"/>
    <row r="20326" hidden="1" x14ac:dyDescent="0.2"/>
    <row r="20327" hidden="1" x14ac:dyDescent="0.2"/>
    <row r="20328" hidden="1" x14ac:dyDescent="0.2"/>
    <row r="20329" hidden="1" x14ac:dyDescent="0.2"/>
    <row r="20330" hidden="1" x14ac:dyDescent="0.2"/>
    <row r="20331" hidden="1" x14ac:dyDescent="0.2"/>
    <row r="20332" hidden="1" x14ac:dyDescent="0.2"/>
    <row r="20333" hidden="1" x14ac:dyDescent="0.2"/>
    <row r="20334" hidden="1" x14ac:dyDescent="0.2"/>
    <row r="20335" hidden="1" x14ac:dyDescent="0.2"/>
    <row r="20336" hidden="1" x14ac:dyDescent="0.2"/>
    <row r="20337" hidden="1" x14ac:dyDescent="0.2"/>
    <row r="20338" hidden="1" x14ac:dyDescent="0.2"/>
    <row r="20339" hidden="1" x14ac:dyDescent="0.2"/>
    <row r="20340" hidden="1" x14ac:dyDescent="0.2"/>
    <row r="20341" hidden="1" x14ac:dyDescent="0.2"/>
    <row r="20342" hidden="1" x14ac:dyDescent="0.2"/>
    <row r="20343" hidden="1" x14ac:dyDescent="0.2"/>
    <row r="20344" hidden="1" x14ac:dyDescent="0.2"/>
    <row r="20345" hidden="1" x14ac:dyDescent="0.2"/>
    <row r="20346" hidden="1" x14ac:dyDescent="0.2"/>
    <row r="20347" hidden="1" x14ac:dyDescent="0.2"/>
    <row r="20348" hidden="1" x14ac:dyDescent="0.2"/>
    <row r="20349" hidden="1" x14ac:dyDescent="0.2"/>
    <row r="20350" hidden="1" x14ac:dyDescent="0.2"/>
    <row r="20351" hidden="1" x14ac:dyDescent="0.2"/>
    <row r="20352" hidden="1" x14ac:dyDescent="0.2"/>
    <row r="20353" hidden="1" x14ac:dyDescent="0.2"/>
    <row r="20354" hidden="1" x14ac:dyDescent="0.2"/>
    <row r="20355" hidden="1" x14ac:dyDescent="0.2"/>
    <row r="20356" hidden="1" x14ac:dyDescent="0.2"/>
    <row r="20357" hidden="1" x14ac:dyDescent="0.2"/>
    <row r="20358" hidden="1" x14ac:dyDescent="0.2"/>
    <row r="20359" hidden="1" x14ac:dyDescent="0.2"/>
    <row r="20360" hidden="1" x14ac:dyDescent="0.2"/>
    <row r="20361" hidden="1" x14ac:dyDescent="0.2"/>
    <row r="20362" hidden="1" x14ac:dyDescent="0.2"/>
    <row r="20363" hidden="1" x14ac:dyDescent="0.2"/>
    <row r="20364" hidden="1" x14ac:dyDescent="0.2"/>
    <row r="20365" hidden="1" x14ac:dyDescent="0.2"/>
    <row r="20366" hidden="1" x14ac:dyDescent="0.2"/>
    <row r="20367" hidden="1" x14ac:dyDescent="0.2"/>
    <row r="20368" hidden="1" x14ac:dyDescent="0.2"/>
    <row r="20369" hidden="1" x14ac:dyDescent="0.2"/>
    <row r="20370" hidden="1" x14ac:dyDescent="0.2"/>
    <row r="20371" hidden="1" x14ac:dyDescent="0.2"/>
    <row r="20372" hidden="1" x14ac:dyDescent="0.2"/>
    <row r="20373" hidden="1" x14ac:dyDescent="0.2"/>
    <row r="20374" hidden="1" x14ac:dyDescent="0.2"/>
    <row r="20375" hidden="1" x14ac:dyDescent="0.2"/>
    <row r="20376" hidden="1" x14ac:dyDescent="0.2"/>
    <row r="20377" hidden="1" x14ac:dyDescent="0.2"/>
    <row r="20378" hidden="1" x14ac:dyDescent="0.2"/>
    <row r="20379" hidden="1" x14ac:dyDescent="0.2"/>
    <row r="20380" hidden="1" x14ac:dyDescent="0.2"/>
    <row r="20381" hidden="1" x14ac:dyDescent="0.2"/>
    <row r="20382" hidden="1" x14ac:dyDescent="0.2"/>
    <row r="20383" hidden="1" x14ac:dyDescent="0.2"/>
    <row r="20384" hidden="1" x14ac:dyDescent="0.2"/>
    <row r="20385" hidden="1" x14ac:dyDescent="0.2"/>
    <row r="20386" hidden="1" x14ac:dyDescent="0.2"/>
    <row r="20387" hidden="1" x14ac:dyDescent="0.2"/>
    <row r="20388" hidden="1" x14ac:dyDescent="0.2"/>
    <row r="20389" hidden="1" x14ac:dyDescent="0.2"/>
    <row r="20390" hidden="1" x14ac:dyDescent="0.2"/>
    <row r="20391" hidden="1" x14ac:dyDescent="0.2"/>
    <row r="20392" hidden="1" x14ac:dyDescent="0.2"/>
    <row r="20393" hidden="1" x14ac:dyDescent="0.2"/>
    <row r="20394" hidden="1" x14ac:dyDescent="0.2"/>
    <row r="20395" hidden="1" x14ac:dyDescent="0.2"/>
    <row r="20396" hidden="1" x14ac:dyDescent="0.2"/>
    <row r="20397" hidden="1" x14ac:dyDescent="0.2"/>
    <row r="20398" hidden="1" x14ac:dyDescent="0.2"/>
    <row r="20399" hidden="1" x14ac:dyDescent="0.2"/>
    <row r="20400" hidden="1" x14ac:dyDescent="0.2"/>
    <row r="20401" hidden="1" x14ac:dyDescent="0.2"/>
    <row r="20402" hidden="1" x14ac:dyDescent="0.2"/>
    <row r="20403" hidden="1" x14ac:dyDescent="0.2"/>
    <row r="20404" hidden="1" x14ac:dyDescent="0.2"/>
    <row r="20405" hidden="1" x14ac:dyDescent="0.2"/>
    <row r="20406" hidden="1" x14ac:dyDescent="0.2"/>
    <row r="20407" hidden="1" x14ac:dyDescent="0.2"/>
    <row r="20408" hidden="1" x14ac:dyDescent="0.2"/>
    <row r="20409" hidden="1" x14ac:dyDescent="0.2"/>
    <row r="20410" hidden="1" x14ac:dyDescent="0.2"/>
    <row r="20411" hidden="1" x14ac:dyDescent="0.2"/>
    <row r="20412" hidden="1" x14ac:dyDescent="0.2"/>
    <row r="20413" hidden="1" x14ac:dyDescent="0.2"/>
    <row r="20414" hidden="1" x14ac:dyDescent="0.2"/>
    <row r="20415" hidden="1" x14ac:dyDescent="0.2"/>
    <row r="20416" hidden="1" x14ac:dyDescent="0.2"/>
    <row r="20417" hidden="1" x14ac:dyDescent="0.2"/>
    <row r="20418" hidden="1" x14ac:dyDescent="0.2"/>
    <row r="20419" hidden="1" x14ac:dyDescent="0.2"/>
    <row r="20420" hidden="1" x14ac:dyDescent="0.2"/>
    <row r="20421" hidden="1" x14ac:dyDescent="0.2"/>
    <row r="20422" hidden="1" x14ac:dyDescent="0.2"/>
    <row r="20423" hidden="1" x14ac:dyDescent="0.2"/>
    <row r="20424" hidden="1" x14ac:dyDescent="0.2"/>
    <row r="20425" hidden="1" x14ac:dyDescent="0.2"/>
    <row r="20426" hidden="1" x14ac:dyDescent="0.2"/>
    <row r="20427" hidden="1" x14ac:dyDescent="0.2"/>
    <row r="20428" hidden="1" x14ac:dyDescent="0.2"/>
    <row r="20429" hidden="1" x14ac:dyDescent="0.2"/>
    <row r="20430" hidden="1" x14ac:dyDescent="0.2"/>
    <row r="20431" hidden="1" x14ac:dyDescent="0.2"/>
    <row r="20432" hidden="1" x14ac:dyDescent="0.2"/>
    <row r="20433" hidden="1" x14ac:dyDescent="0.2"/>
    <row r="20434" hidden="1" x14ac:dyDescent="0.2"/>
    <row r="20435" hidden="1" x14ac:dyDescent="0.2"/>
    <row r="20436" hidden="1" x14ac:dyDescent="0.2"/>
    <row r="20437" hidden="1" x14ac:dyDescent="0.2"/>
    <row r="20438" hidden="1" x14ac:dyDescent="0.2"/>
    <row r="20439" hidden="1" x14ac:dyDescent="0.2"/>
    <row r="20440" hidden="1" x14ac:dyDescent="0.2"/>
    <row r="20441" hidden="1" x14ac:dyDescent="0.2"/>
    <row r="20442" hidden="1" x14ac:dyDescent="0.2"/>
    <row r="20443" hidden="1" x14ac:dyDescent="0.2"/>
    <row r="20444" hidden="1" x14ac:dyDescent="0.2"/>
    <row r="20445" hidden="1" x14ac:dyDescent="0.2"/>
    <row r="20446" hidden="1" x14ac:dyDescent="0.2"/>
    <row r="20447" hidden="1" x14ac:dyDescent="0.2"/>
    <row r="20448" hidden="1" x14ac:dyDescent="0.2"/>
    <row r="20449" hidden="1" x14ac:dyDescent="0.2"/>
    <row r="20450" hidden="1" x14ac:dyDescent="0.2"/>
    <row r="20451" hidden="1" x14ac:dyDescent="0.2"/>
    <row r="20452" hidden="1" x14ac:dyDescent="0.2"/>
    <row r="20453" hidden="1" x14ac:dyDescent="0.2"/>
    <row r="20454" hidden="1" x14ac:dyDescent="0.2"/>
    <row r="20455" hidden="1" x14ac:dyDescent="0.2"/>
    <row r="20456" hidden="1" x14ac:dyDescent="0.2"/>
    <row r="20457" hidden="1" x14ac:dyDescent="0.2"/>
    <row r="20458" hidden="1" x14ac:dyDescent="0.2"/>
    <row r="20459" hidden="1" x14ac:dyDescent="0.2"/>
    <row r="20460" hidden="1" x14ac:dyDescent="0.2"/>
    <row r="20461" hidden="1" x14ac:dyDescent="0.2"/>
    <row r="20462" hidden="1" x14ac:dyDescent="0.2"/>
    <row r="20463" hidden="1" x14ac:dyDescent="0.2"/>
    <row r="20464" hidden="1" x14ac:dyDescent="0.2"/>
    <row r="20465" hidden="1" x14ac:dyDescent="0.2"/>
    <row r="20466" hidden="1" x14ac:dyDescent="0.2"/>
    <row r="20467" hidden="1" x14ac:dyDescent="0.2"/>
    <row r="20468" hidden="1" x14ac:dyDescent="0.2"/>
    <row r="20469" hidden="1" x14ac:dyDescent="0.2"/>
    <row r="20470" hidden="1" x14ac:dyDescent="0.2"/>
    <row r="20471" hidden="1" x14ac:dyDescent="0.2"/>
    <row r="20472" hidden="1" x14ac:dyDescent="0.2"/>
    <row r="20473" hidden="1" x14ac:dyDescent="0.2"/>
    <row r="20474" hidden="1" x14ac:dyDescent="0.2"/>
    <row r="20475" hidden="1" x14ac:dyDescent="0.2"/>
    <row r="20476" hidden="1" x14ac:dyDescent="0.2"/>
    <row r="20477" hidden="1" x14ac:dyDescent="0.2"/>
    <row r="20478" hidden="1" x14ac:dyDescent="0.2"/>
    <row r="20479" hidden="1" x14ac:dyDescent="0.2"/>
    <row r="20480" hidden="1" x14ac:dyDescent="0.2"/>
    <row r="20481" hidden="1" x14ac:dyDescent="0.2"/>
    <row r="20482" hidden="1" x14ac:dyDescent="0.2"/>
    <row r="20483" hidden="1" x14ac:dyDescent="0.2"/>
    <row r="20484" hidden="1" x14ac:dyDescent="0.2"/>
    <row r="20485" hidden="1" x14ac:dyDescent="0.2"/>
    <row r="20486" hidden="1" x14ac:dyDescent="0.2"/>
    <row r="20487" hidden="1" x14ac:dyDescent="0.2"/>
    <row r="20488" hidden="1" x14ac:dyDescent="0.2"/>
    <row r="20489" hidden="1" x14ac:dyDescent="0.2"/>
    <row r="20490" hidden="1" x14ac:dyDescent="0.2"/>
    <row r="20491" hidden="1" x14ac:dyDescent="0.2"/>
    <row r="20492" hidden="1" x14ac:dyDescent="0.2"/>
    <row r="20493" hidden="1" x14ac:dyDescent="0.2"/>
    <row r="20494" hidden="1" x14ac:dyDescent="0.2"/>
    <row r="20495" hidden="1" x14ac:dyDescent="0.2"/>
    <row r="20496" hidden="1" x14ac:dyDescent="0.2"/>
    <row r="20497" hidden="1" x14ac:dyDescent="0.2"/>
    <row r="20498" hidden="1" x14ac:dyDescent="0.2"/>
    <row r="20499" hidden="1" x14ac:dyDescent="0.2"/>
    <row r="20500" hidden="1" x14ac:dyDescent="0.2"/>
    <row r="20501" hidden="1" x14ac:dyDescent="0.2"/>
    <row r="20502" hidden="1" x14ac:dyDescent="0.2"/>
    <row r="20503" hidden="1" x14ac:dyDescent="0.2"/>
    <row r="20504" hidden="1" x14ac:dyDescent="0.2"/>
    <row r="20505" hidden="1" x14ac:dyDescent="0.2"/>
    <row r="20506" hidden="1" x14ac:dyDescent="0.2"/>
    <row r="20507" hidden="1" x14ac:dyDescent="0.2"/>
    <row r="20508" hidden="1" x14ac:dyDescent="0.2"/>
    <row r="20509" hidden="1" x14ac:dyDescent="0.2"/>
    <row r="20510" hidden="1" x14ac:dyDescent="0.2"/>
    <row r="20511" hidden="1" x14ac:dyDescent="0.2"/>
    <row r="20512" hidden="1" x14ac:dyDescent="0.2"/>
    <row r="20513" hidden="1" x14ac:dyDescent="0.2"/>
    <row r="20514" hidden="1" x14ac:dyDescent="0.2"/>
    <row r="20515" hidden="1" x14ac:dyDescent="0.2"/>
    <row r="20516" hidden="1" x14ac:dyDescent="0.2"/>
    <row r="20517" hidden="1" x14ac:dyDescent="0.2"/>
    <row r="20518" hidden="1" x14ac:dyDescent="0.2"/>
    <row r="20519" hidden="1" x14ac:dyDescent="0.2"/>
    <row r="20520" hidden="1" x14ac:dyDescent="0.2"/>
    <row r="20521" hidden="1" x14ac:dyDescent="0.2"/>
    <row r="20522" hidden="1" x14ac:dyDescent="0.2"/>
    <row r="20523" hidden="1" x14ac:dyDescent="0.2"/>
    <row r="20524" hidden="1" x14ac:dyDescent="0.2"/>
    <row r="20525" hidden="1" x14ac:dyDescent="0.2"/>
    <row r="20526" hidden="1" x14ac:dyDescent="0.2"/>
    <row r="20527" hidden="1" x14ac:dyDescent="0.2"/>
    <row r="20528" hidden="1" x14ac:dyDescent="0.2"/>
    <row r="20529" hidden="1" x14ac:dyDescent="0.2"/>
    <row r="20530" hidden="1" x14ac:dyDescent="0.2"/>
    <row r="20531" hidden="1" x14ac:dyDescent="0.2"/>
    <row r="20532" hidden="1" x14ac:dyDescent="0.2"/>
    <row r="20533" hidden="1" x14ac:dyDescent="0.2"/>
    <row r="20534" hidden="1" x14ac:dyDescent="0.2"/>
    <row r="20535" hidden="1" x14ac:dyDescent="0.2"/>
    <row r="20536" hidden="1" x14ac:dyDescent="0.2"/>
    <row r="20537" hidden="1" x14ac:dyDescent="0.2"/>
    <row r="20538" hidden="1" x14ac:dyDescent="0.2"/>
    <row r="20539" hidden="1" x14ac:dyDescent="0.2"/>
    <row r="20540" hidden="1" x14ac:dyDescent="0.2"/>
    <row r="20541" hidden="1" x14ac:dyDescent="0.2"/>
    <row r="20542" hidden="1" x14ac:dyDescent="0.2"/>
    <row r="20543" hidden="1" x14ac:dyDescent="0.2"/>
    <row r="20544" hidden="1" x14ac:dyDescent="0.2"/>
    <row r="20545" hidden="1" x14ac:dyDescent="0.2"/>
    <row r="20546" hidden="1" x14ac:dyDescent="0.2"/>
    <row r="20547" hidden="1" x14ac:dyDescent="0.2"/>
    <row r="20548" hidden="1" x14ac:dyDescent="0.2"/>
    <row r="20549" hidden="1" x14ac:dyDescent="0.2"/>
    <row r="20550" hidden="1" x14ac:dyDescent="0.2"/>
    <row r="20551" hidden="1" x14ac:dyDescent="0.2"/>
    <row r="20552" hidden="1" x14ac:dyDescent="0.2"/>
    <row r="20553" hidden="1" x14ac:dyDescent="0.2"/>
    <row r="20554" hidden="1" x14ac:dyDescent="0.2"/>
    <row r="20555" hidden="1" x14ac:dyDescent="0.2"/>
    <row r="20556" hidden="1" x14ac:dyDescent="0.2"/>
    <row r="20557" hidden="1" x14ac:dyDescent="0.2"/>
    <row r="20558" hidden="1" x14ac:dyDescent="0.2"/>
    <row r="20559" hidden="1" x14ac:dyDescent="0.2"/>
    <row r="20560" hidden="1" x14ac:dyDescent="0.2"/>
    <row r="20561" hidden="1" x14ac:dyDescent="0.2"/>
    <row r="20562" hidden="1" x14ac:dyDescent="0.2"/>
    <row r="20563" hidden="1" x14ac:dyDescent="0.2"/>
    <row r="20564" hidden="1" x14ac:dyDescent="0.2"/>
    <row r="20565" hidden="1" x14ac:dyDescent="0.2"/>
    <row r="20566" hidden="1" x14ac:dyDescent="0.2"/>
    <row r="20567" hidden="1" x14ac:dyDescent="0.2"/>
    <row r="20568" hidden="1" x14ac:dyDescent="0.2"/>
    <row r="20569" hidden="1" x14ac:dyDescent="0.2"/>
    <row r="20570" hidden="1" x14ac:dyDescent="0.2"/>
    <row r="20571" hidden="1" x14ac:dyDescent="0.2"/>
    <row r="20572" hidden="1" x14ac:dyDescent="0.2"/>
    <row r="20573" hidden="1" x14ac:dyDescent="0.2"/>
    <row r="20574" hidden="1" x14ac:dyDescent="0.2"/>
    <row r="20575" hidden="1" x14ac:dyDescent="0.2"/>
    <row r="20576" hidden="1" x14ac:dyDescent="0.2"/>
    <row r="20577" hidden="1" x14ac:dyDescent="0.2"/>
    <row r="20578" hidden="1" x14ac:dyDescent="0.2"/>
    <row r="20579" hidden="1" x14ac:dyDescent="0.2"/>
    <row r="20580" hidden="1" x14ac:dyDescent="0.2"/>
    <row r="20581" hidden="1" x14ac:dyDescent="0.2"/>
    <row r="20582" hidden="1" x14ac:dyDescent="0.2"/>
    <row r="20583" hidden="1" x14ac:dyDescent="0.2"/>
    <row r="20584" hidden="1" x14ac:dyDescent="0.2"/>
    <row r="20585" hidden="1" x14ac:dyDescent="0.2"/>
    <row r="20586" hidden="1" x14ac:dyDescent="0.2"/>
    <row r="20587" hidden="1" x14ac:dyDescent="0.2"/>
    <row r="20588" hidden="1" x14ac:dyDescent="0.2"/>
    <row r="20589" hidden="1" x14ac:dyDescent="0.2"/>
    <row r="20590" hidden="1" x14ac:dyDescent="0.2"/>
    <row r="20591" hidden="1" x14ac:dyDescent="0.2"/>
    <row r="20592" hidden="1" x14ac:dyDescent="0.2"/>
    <row r="20593" hidden="1" x14ac:dyDescent="0.2"/>
    <row r="20594" hidden="1" x14ac:dyDescent="0.2"/>
    <row r="20595" hidden="1" x14ac:dyDescent="0.2"/>
    <row r="20596" hidden="1" x14ac:dyDescent="0.2"/>
    <row r="20597" hidden="1" x14ac:dyDescent="0.2"/>
    <row r="20598" hidden="1" x14ac:dyDescent="0.2"/>
    <row r="20599" hidden="1" x14ac:dyDescent="0.2"/>
    <row r="20600" hidden="1" x14ac:dyDescent="0.2"/>
    <row r="20601" hidden="1" x14ac:dyDescent="0.2"/>
    <row r="20602" hidden="1" x14ac:dyDescent="0.2"/>
    <row r="20603" hidden="1" x14ac:dyDescent="0.2"/>
    <row r="20604" hidden="1" x14ac:dyDescent="0.2"/>
    <row r="20605" hidden="1" x14ac:dyDescent="0.2"/>
    <row r="20606" hidden="1" x14ac:dyDescent="0.2"/>
    <row r="20607" hidden="1" x14ac:dyDescent="0.2"/>
    <row r="20608" hidden="1" x14ac:dyDescent="0.2"/>
    <row r="20609" hidden="1" x14ac:dyDescent="0.2"/>
    <row r="20610" hidden="1" x14ac:dyDescent="0.2"/>
    <row r="20611" hidden="1" x14ac:dyDescent="0.2"/>
    <row r="20612" hidden="1" x14ac:dyDescent="0.2"/>
    <row r="20613" hidden="1" x14ac:dyDescent="0.2"/>
    <row r="20614" hidden="1" x14ac:dyDescent="0.2"/>
    <row r="20615" hidden="1" x14ac:dyDescent="0.2"/>
    <row r="20616" hidden="1" x14ac:dyDescent="0.2"/>
    <row r="20617" hidden="1" x14ac:dyDescent="0.2"/>
    <row r="20618" hidden="1" x14ac:dyDescent="0.2"/>
    <row r="20619" hidden="1" x14ac:dyDescent="0.2"/>
    <row r="20620" hidden="1" x14ac:dyDescent="0.2"/>
    <row r="20621" hidden="1" x14ac:dyDescent="0.2"/>
    <row r="20622" hidden="1" x14ac:dyDescent="0.2"/>
    <row r="20623" hidden="1" x14ac:dyDescent="0.2"/>
    <row r="20624" hidden="1" x14ac:dyDescent="0.2"/>
    <row r="20625" hidden="1" x14ac:dyDescent="0.2"/>
    <row r="20626" hidden="1" x14ac:dyDescent="0.2"/>
    <row r="20627" hidden="1" x14ac:dyDescent="0.2"/>
    <row r="20628" hidden="1" x14ac:dyDescent="0.2"/>
    <row r="20629" hidden="1" x14ac:dyDescent="0.2"/>
    <row r="20630" hidden="1" x14ac:dyDescent="0.2"/>
    <row r="20631" hidden="1" x14ac:dyDescent="0.2"/>
    <row r="20632" hidden="1" x14ac:dyDescent="0.2"/>
    <row r="20633" hidden="1" x14ac:dyDescent="0.2"/>
    <row r="20634" hidden="1" x14ac:dyDescent="0.2"/>
    <row r="20635" hidden="1" x14ac:dyDescent="0.2"/>
    <row r="20636" hidden="1" x14ac:dyDescent="0.2"/>
    <row r="20637" hidden="1" x14ac:dyDescent="0.2"/>
    <row r="20638" hidden="1" x14ac:dyDescent="0.2"/>
    <row r="20639" hidden="1" x14ac:dyDescent="0.2"/>
    <row r="20640" hidden="1" x14ac:dyDescent="0.2"/>
    <row r="20641" hidden="1" x14ac:dyDescent="0.2"/>
    <row r="20642" hidden="1" x14ac:dyDescent="0.2"/>
    <row r="20643" hidden="1" x14ac:dyDescent="0.2"/>
    <row r="20644" hidden="1" x14ac:dyDescent="0.2"/>
    <row r="20645" hidden="1" x14ac:dyDescent="0.2"/>
    <row r="20646" hidden="1" x14ac:dyDescent="0.2"/>
    <row r="20647" hidden="1" x14ac:dyDescent="0.2"/>
    <row r="20648" hidden="1" x14ac:dyDescent="0.2"/>
    <row r="20649" hidden="1" x14ac:dyDescent="0.2"/>
    <row r="20650" hidden="1" x14ac:dyDescent="0.2"/>
    <row r="20651" hidden="1" x14ac:dyDescent="0.2"/>
    <row r="20652" hidden="1" x14ac:dyDescent="0.2"/>
    <row r="20653" hidden="1" x14ac:dyDescent="0.2"/>
    <row r="20654" hidden="1" x14ac:dyDescent="0.2"/>
    <row r="20655" hidden="1" x14ac:dyDescent="0.2"/>
    <row r="20656" hidden="1" x14ac:dyDescent="0.2"/>
    <row r="20657" hidden="1" x14ac:dyDescent="0.2"/>
    <row r="20658" hidden="1" x14ac:dyDescent="0.2"/>
    <row r="20659" hidden="1" x14ac:dyDescent="0.2"/>
    <row r="20660" hidden="1" x14ac:dyDescent="0.2"/>
    <row r="20661" hidden="1" x14ac:dyDescent="0.2"/>
    <row r="20662" hidden="1" x14ac:dyDescent="0.2"/>
    <row r="20663" hidden="1" x14ac:dyDescent="0.2"/>
    <row r="20664" hidden="1" x14ac:dyDescent="0.2"/>
    <row r="20665" hidden="1" x14ac:dyDescent="0.2"/>
    <row r="20666" hidden="1" x14ac:dyDescent="0.2"/>
    <row r="20667" hidden="1" x14ac:dyDescent="0.2"/>
    <row r="20668" hidden="1" x14ac:dyDescent="0.2"/>
    <row r="20669" hidden="1" x14ac:dyDescent="0.2"/>
    <row r="20670" hidden="1" x14ac:dyDescent="0.2"/>
    <row r="20671" hidden="1" x14ac:dyDescent="0.2"/>
    <row r="20672" hidden="1" x14ac:dyDescent="0.2"/>
    <row r="20673" hidden="1" x14ac:dyDescent="0.2"/>
    <row r="20674" hidden="1" x14ac:dyDescent="0.2"/>
    <row r="20675" hidden="1" x14ac:dyDescent="0.2"/>
    <row r="20676" hidden="1" x14ac:dyDescent="0.2"/>
    <row r="20677" hidden="1" x14ac:dyDescent="0.2"/>
    <row r="20678" hidden="1" x14ac:dyDescent="0.2"/>
    <row r="20679" hidden="1" x14ac:dyDescent="0.2"/>
    <row r="20680" hidden="1" x14ac:dyDescent="0.2"/>
    <row r="20681" hidden="1" x14ac:dyDescent="0.2"/>
    <row r="20682" hidden="1" x14ac:dyDescent="0.2"/>
    <row r="20683" hidden="1" x14ac:dyDescent="0.2"/>
    <row r="20684" hidden="1" x14ac:dyDescent="0.2"/>
    <row r="20685" hidden="1" x14ac:dyDescent="0.2"/>
    <row r="20686" hidden="1" x14ac:dyDescent="0.2"/>
    <row r="20687" hidden="1" x14ac:dyDescent="0.2"/>
    <row r="20688" hidden="1" x14ac:dyDescent="0.2"/>
    <row r="20689" hidden="1" x14ac:dyDescent="0.2"/>
    <row r="20690" hidden="1" x14ac:dyDescent="0.2"/>
    <row r="20691" hidden="1" x14ac:dyDescent="0.2"/>
    <row r="20692" hidden="1" x14ac:dyDescent="0.2"/>
    <row r="20693" hidden="1" x14ac:dyDescent="0.2"/>
    <row r="20694" hidden="1" x14ac:dyDescent="0.2"/>
    <row r="20695" hidden="1" x14ac:dyDescent="0.2"/>
    <row r="20696" hidden="1" x14ac:dyDescent="0.2"/>
    <row r="20697" hidden="1" x14ac:dyDescent="0.2"/>
    <row r="20698" hidden="1" x14ac:dyDescent="0.2"/>
    <row r="20699" hidden="1" x14ac:dyDescent="0.2"/>
    <row r="20700" hidden="1" x14ac:dyDescent="0.2"/>
    <row r="20701" hidden="1" x14ac:dyDescent="0.2"/>
    <row r="20702" hidden="1" x14ac:dyDescent="0.2"/>
    <row r="20703" hidden="1" x14ac:dyDescent="0.2"/>
    <row r="20704" hidden="1" x14ac:dyDescent="0.2"/>
    <row r="20705" hidden="1" x14ac:dyDescent="0.2"/>
    <row r="20706" hidden="1" x14ac:dyDescent="0.2"/>
    <row r="20707" hidden="1" x14ac:dyDescent="0.2"/>
    <row r="20708" hidden="1" x14ac:dyDescent="0.2"/>
    <row r="20709" hidden="1" x14ac:dyDescent="0.2"/>
    <row r="20710" hidden="1" x14ac:dyDescent="0.2"/>
    <row r="20711" hidden="1" x14ac:dyDescent="0.2"/>
    <row r="20712" hidden="1" x14ac:dyDescent="0.2"/>
    <row r="20713" hidden="1" x14ac:dyDescent="0.2"/>
    <row r="20714" hidden="1" x14ac:dyDescent="0.2"/>
    <row r="20715" hidden="1" x14ac:dyDescent="0.2"/>
    <row r="20716" hidden="1" x14ac:dyDescent="0.2"/>
    <row r="20717" hidden="1" x14ac:dyDescent="0.2"/>
    <row r="20718" hidden="1" x14ac:dyDescent="0.2"/>
    <row r="20719" hidden="1" x14ac:dyDescent="0.2"/>
    <row r="20720" hidden="1" x14ac:dyDescent="0.2"/>
    <row r="20721" hidden="1" x14ac:dyDescent="0.2"/>
    <row r="20722" hidden="1" x14ac:dyDescent="0.2"/>
    <row r="20723" hidden="1" x14ac:dyDescent="0.2"/>
    <row r="20724" hidden="1" x14ac:dyDescent="0.2"/>
    <row r="20725" hidden="1" x14ac:dyDescent="0.2"/>
    <row r="20726" hidden="1" x14ac:dyDescent="0.2"/>
    <row r="20727" hidden="1" x14ac:dyDescent="0.2"/>
    <row r="20728" hidden="1" x14ac:dyDescent="0.2"/>
    <row r="20729" hidden="1" x14ac:dyDescent="0.2"/>
    <row r="20730" hidden="1" x14ac:dyDescent="0.2"/>
    <row r="20731" hidden="1" x14ac:dyDescent="0.2"/>
    <row r="20732" hidden="1" x14ac:dyDescent="0.2"/>
    <row r="20733" hidden="1" x14ac:dyDescent="0.2"/>
    <row r="20734" hidden="1" x14ac:dyDescent="0.2"/>
    <row r="20735" hidden="1" x14ac:dyDescent="0.2"/>
    <row r="20736" hidden="1" x14ac:dyDescent="0.2"/>
    <row r="20737" hidden="1" x14ac:dyDescent="0.2"/>
    <row r="20738" hidden="1" x14ac:dyDescent="0.2"/>
    <row r="20739" hidden="1" x14ac:dyDescent="0.2"/>
    <row r="20740" hidden="1" x14ac:dyDescent="0.2"/>
    <row r="20741" hidden="1" x14ac:dyDescent="0.2"/>
    <row r="20742" hidden="1" x14ac:dyDescent="0.2"/>
    <row r="20743" hidden="1" x14ac:dyDescent="0.2"/>
    <row r="20744" hidden="1" x14ac:dyDescent="0.2"/>
    <row r="20745" hidden="1" x14ac:dyDescent="0.2"/>
    <row r="20746" hidden="1" x14ac:dyDescent="0.2"/>
    <row r="20747" hidden="1" x14ac:dyDescent="0.2"/>
    <row r="20748" hidden="1" x14ac:dyDescent="0.2"/>
    <row r="20749" hidden="1" x14ac:dyDescent="0.2"/>
    <row r="20750" hidden="1" x14ac:dyDescent="0.2"/>
    <row r="20751" hidden="1" x14ac:dyDescent="0.2"/>
    <row r="20752" hidden="1" x14ac:dyDescent="0.2"/>
    <row r="20753" hidden="1" x14ac:dyDescent="0.2"/>
    <row r="20754" hidden="1" x14ac:dyDescent="0.2"/>
    <row r="20755" hidden="1" x14ac:dyDescent="0.2"/>
    <row r="20756" hidden="1" x14ac:dyDescent="0.2"/>
    <row r="20757" hidden="1" x14ac:dyDescent="0.2"/>
    <row r="20758" hidden="1" x14ac:dyDescent="0.2"/>
    <row r="20759" hidden="1" x14ac:dyDescent="0.2"/>
    <row r="20760" hidden="1" x14ac:dyDescent="0.2"/>
    <row r="20761" hidden="1" x14ac:dyDescent="0.2"/>
    <row r="20762" hidden="1" x14ac:dyDescent="0.2"/>
    <row r="20763" hidden="1" x14ac:dyDescent="0.2"/>
    <row r="20764" hidden="1" x14ac:dyDescent="0.2"/>
    <row r="20765" hidden="1" x14ac:dyDescent="0.2"/>
    <row r="20766" hidden="1" x14ac:dyDescent="0.2"/>
    <row r="20767" hidden="1" x14ac:dyDescent="0.2"/>
    <row r="20768" hidden="1" x14ac:dyDescent="0.2"/>
    <row r="20769" hidden="1" x14ac:dyDescent="0.2"/>
    <row r="20770" hidden="1" x14ac:dyDescent="0.2"/>
    <row r="20771" hidden="1" x14ac:dyDescent="0.2"/>
    <row r="20772" hidden="1" x14ac:dyDescent="0.2"/>
    <row r="20773" hidden="1" x14ac:dyDescent="0.2"/>
    <row r="20774" hidden="1" x14ac:dyDescent="0.2"/>
    <row r="20775" hidden="1" x14ac:dyDescent="0.2"/>
    <row r="20776" hidden="1" x14ac:dyDescent="0.2"/>
    <row r="20777" hidden="1" x14ac:dyDescent="0.2"/>
    <row r="20778" hidden="1" x14ac:dyDescent="0.2"/>
    <row r="20779" hidden="1" x14ac:dyDescent="0.2"/>
    <row r="20780" hidden="1" x14ac:dyDescent="0.2"/>
    <row r="20781" hidden="1" x14ac:dyDescent="0.2"/>
    <row r="20782" hidden="1" x14ac:dyDescent="0.2"/>
    <row r="20783" hidden="1" x14ac:dyDescent="0.2"/>
    <row r="20784" hidden="1" x14ac:dyDescent="0.2"/>
    <row r="20785" hidden="1" x14ac:dyDescent="0.2"/>
    <row r="20786" hidden="1" x14ac:dyDescent="0.2"/>
    <row r="20787" hidden="1" x14ac:dyDescent="0.2"/>
    <row r="20788" hidden="1" x14ac:dyDescent="0.2"/>
    <row r="20789" hidden="1" x14ac:dyDescent="0.2"/>
    <row r="20790" hidden="1" x14ac:dyDescent="0.2"/>
    <row r="20791" hidden="1" x14ac:dyDescent="0.2"/>
    <row r="20792" hidden="1" x14ac:dyDescent="0.2"/>
    <row r="20793" hidden="1" x14ac:dyDescent="0.2"/>
    <row r="20794" hidden="1" x14ac:dyDescent="0.2"/>
    <row r="20795" hidden="1" x14ac:dyDescent="0.2"/>
    <row r="20796" hidden="1" x14ac:dyDescent="0.2"/>
    <row r="20797" hidden="1" x14ac:dyDescent="0.2"/>
    <row r="20798" hidden="1" x14ac:dyDescent="0.2"/>
    <row r="20799" hidden="1" x14ac:dyDescent="0.2"/>
    <row r="20800" hidden="1" x14ac:dyDescent="0.2"/>
    <row r="20801" hidden="1" x14ac:dyDescent="0.2"/>
    <row r="20802" hidden="1" x14ac:dyDescent="0.2"/>
    <row r="20803" hidden="1" x14ac:dyDescent="0.2"/>
    <row r="20804" hidden="1" x14ac:dyDescent="0.2"/>
    <row r="20805" hidden="1" x14ac:dyDescent="0.2"/>
    <row r="20806" hidden="1" x14ac:dyDescent="0.2"/>
    <row r="20807" hidden="1" x14ac:dyDescent="0.2"/>
    <row r="20808" hidden="1" x14ac:dyDescent="0.2"/>
    <row r="20809" hidden="1" x14ac:dyDescent="0.2"/>
    <row r="20810" hidden="1" x14ac:dyDescent="0.2"/>
    <row r="20811" hidden="1" x14ac:dyDescent="0.2"/>
    <row r="20812" hidden="1" x14ac:dyDescent="0.2"/>
    <row r="20813" hidden="1" x14ac:dyDescent="0.2"/>
    <row r="20814" hidden="1" x14ac:dyDescent="0.2"/>
    <row r="20815" hidden="1" x14ac:dyDescent="0.2"/>
    <row r="20816" hidden="1" x14ac:dyDescent="0.2"/>
    <row r="20817" hidden="1" x14ac:dyDescent="0.2"/>
    <row r="20818" hidden="1" x14ac:dyDescent="0.2"/>
    <row r="20819" hidden="1" x14ac:dyDescent="0.2"/>
    <row r="20820" hidden="1" x14ac:dyDescent="0.2"/>
    <row r="20821" hidden="1" x14ac:dyDescent="0.2"/>
    <row r="20822" hidden="1" x14ac:dyDescent="0.2"/>
    <row r="20823" hidden="1" x14ac:dyDescent="0.2"/>
    <row r="20824" hidden="1" x14ac:dyDescent="0.2"/>
    <row r="20825" hidden="1" x14ac:dyDescent="0.2"/>
    <row r="20826" hidden="1" x14ac:dyDescent="0.2"/>
    <row r="20827" hidden="1" x14ac:dyDescent="0.2"/>
    <row r="20828" hidden="1" x14ac:dyDescent="0.2"/>
    <row r="20829" hidden="1" x14ac:dyDescent="0.2"/>
    <row r="20830" hidden="1" x14ac:dyDescent="0.2"/>
    <row r="20831" hidden="1" x14ac:dyDescent="0.2"/>
    <row r="20832" hidden="1" x14ac:dyDescent="0.2"/>
    <row r="20833" hidden="1" x14ac:dyDescent="0.2"/>
    <row r="20834" hidden="1" x14ac:dyDescent="0.2"/>
    <row r="20835" hidden="1" x14ac:dyDescent="0.2"/>
    <row r="20836" hidden="1" x14ac:dyDescent="0.2"/>
    <row r="20837" hidden="1" x14ac:dyDescent="0.2"/>
    <row r="20838" hidden="1" x14ac:dyDescent="0.2"/>
    <row r="20839" hidden="1" x14ac:dyDescent="0.2"/>
    <row r="20840" hidden="1" x14ac:dyDescent="0.2"/>
    <row r="20841" hidden="1" x14ac:dyDescent="0.2"/>
    <row r="20842" hidden="1" x14ac:dyDescent="0.2"/>
    <row r="20843" hidden="1" x14ac:dyDescent="0.2"/>
    <row r="20844" hidden="1" x14ac:dyDescent="0.2"/>
    <row r="20845" hidden="1" x14ac:dyDescent="0.2"/>
    <row r="20846" hidden="1" x14ac:dyDescent="0.2"/>
    <row r="20847" hidden="1" x14ac:dyDescent="0.2"/>
    <row r="20848" hidden="1" x14ac:dyDescent="0.2"/>
    <row r="20849" hidden="1" x14ac:dyDescent="0.2"/>
    <row r="20850" hidden="1" x14ac:dyDescent="0.2"/>
    <row r="20851" hidden="1" x14ac:dyDescent="0.2"/>
    <row r="20852" hidden="1" x14ac:dyDescent="0.2"/>
    <row r="20853" hidden="1" x14ac:dyDescent="0.2"/>
    <row r="20854" hidden="1" x14ac:dyDescent="0.2"/>
    <row r="20855" hidden="1" x14ac:dyDescent="0.2"/>
    <row r="20856" hidden="1" x14ac:dyDescent="0.2"/>
    <row r="20857" hidden="1" x14ac:dyDescent="0.2"/>
    <row r="20858" hidden="1" x14ac:dyDescent="0.2"/>
    <row r="20859" hidden="1" x14ac:dyDescent="0.2"/>
    <row r="20860" hidden="1" x14ac:dyDescent="0.2"/>
    <row r="20861" hidden="1" x14ac:dyDescent="0.2"/>
    <row r="20862" hidden="1" x14ac:dyDescent="0.2"/>
    <row r="20863" hidden="1" x14ac:dyDescent="0.2"/>
    <row r="20864" hidden="1" x14ac:dyDescent="0.2"/>
    <row r="20865" hidden="1" x14ac:dyDescent="0.2"/>
    <row r="20866" hidden="1" x14ac:dyDescent="0.2"/>
    <row r="20867" hidden="1" x14ac:dyDescent="0.2"/>
    <row r="20868" hidden="1" x14ac:dyDescent="0.2"/>
    <row r="20869" hidden="1" x14ac:dyDescent="0.2"/>
    <row r="20870" hidden="1" x14ac:dyDescent="0.2"/>
    <row r="20871" hidden="1" x14ac:dyDescent="0.2"/>
    <row r="20872" hidden="1" x14ac:dyDescent="0.2"/>
    <row r="20873" hidden="1" x14ac:dyDescent="0.2"/>
    <row r="20874" hidden="1" x14ac:dyDescent="0.2"/>
    <row r="20875" hidden="1" x14ac:dyDescent="0.2"/>
    <row r="20876" hidden="1" x14ac:dyDescent="0.2"/>
    <row r="20877" hidden="1" x14ac:dyDescent="0.2"/>
    <row r="20878" hidden="1" x14ac:dyDescent="0.2"/>
    <row r="20879" hidden="1" x14ac:dyDescent="0.2"/>
    <row r="20880" hidden="1" x14ac:dyDescent="0.2"/>
    <row r="20881" hidden="1" x14ac:dyDescent="0.2"/>
    <row r="20882" hidden="1" x14ac:dyDescent="0.2"/>
    <row r="20883" hidden="1" x14ac:dyDescent="0.2"/>
    <row r="20884" hidden="1" x14ac:dyDescent="0.2"/>
    <row r="20885" hidden="1" x14ac:dyDescent="0.2"/>
    <row r="20886" hidden="1" x14ac:dyDescent="0.2"/>
    <row r="20887" hidden="1" x14ac:dyDescent="0.2"/>
    <row r="20888" hidden="1" x14ac:dyDescent="0.2"/>
    <row r="20889" hidden="1" x14ac:dyDescent="0.2"/>
    <row r="20890" hidden="1" x14ac:dyDescent="0.2"/>
    <row r="20891" hidden="1" x14ac:dyDescent="0.2"/>
    <row r="20892" hidden="1" x14ac:dyDescent="0.2"/>
    <row r="20893" hidden="1" x14ac:dyDescent="0.2"/>
    <row r="20894" hidden="1" x14ac:dyDescent="0.2"/>
    <row r="20895" hidden="1" x14ac:dyDescent="0.2"/>
    <row r="20896" hidden="1" x14ac:dyDescent="0.2"/>
    <row r="20897" hidden="1" x14ac:dyDescent="0.2"/>
    <row r="20898" hidden="1" x14ac:dyDescent="0.2"/>
    <row r="20899" hidden="1" x14ac:dyDescent="0.2"/>
    <row r="20900" hidden="1" x14ac:dyDescent="0.2"/>
    <row r="20901" hidden="1" x14ac:dyDescent="0.2"/>
    <row r="20902" hidden="1" x14ac:dyDescent="0.2"/>
    <row r="20903" hidden="1" x14ac:dyDescent="0.2"/>
    <row r="20904" hidden="1" x14ac:dyDescent="0.2"/>
    <row r="20905" hidden="1" x14ac:dyDescent="0.2"/>
    <row r="20906" hidden="1" x14ac:dyDescent="0.2"/>
    <row r="20907" hidden="1" x14ac:dyDescent="0.2"/>
    <row r="20908" hidden="1" x14ac:dyDescent="0.2"/>
    <row r="20909" hidden="1" x14ac:dyDescent="0.2"/>
    <row r="20910" hidden="1" x14ac:dyDescent="0.2"/>
    <row r="20911" hidden="1" x14ac:dyDescent="0.2"/>
    <row r="20912" hidden="1" x14ac:dyDescent="0.2"/>
    <row r="20913" hidden="1" x14ac:dyDescent="0.2"/>
    <row r="20914" hidden="1" x14ac:dyDescent="0.2"/>
    <row r="20915" hidden="1" x14ac:dyDescent="0.2"/>
    <row r="20916" hidden="1" x14ac:dyDescent="0.2"/>
    <row r="20917" hidden="1" x14ac:dyDescent="0.2"/>
    <row r="20918" hidden="1" x14ac:dyDescent="0.2"/>
    <row r="20919" hidden="1" x14ac:dyDescent="0.2"/>
    <row r="20920" hidden="1" x14ac:dyDescent="0.2"/>
    <row r="20921" hidden="1" x14ac:dyDescent="0.2"/>
    <row r="20922" hidden="1" x14ac:dyDescent="0.2"/>
    <row r="20923" hidden="1" x14ac:dyDescent="0.2"/>
    <row r="20924" hidden="1" x14ac:dyDescent="0.2"/>
    <row r="20925" hidden="1" x14ac:dyDescent="0.2"/>
    <row r="20926" hidden="1" x14ac:dyDescent="0.2"/>
    <row r="20927" hidden="1" x14ac:dyDescent="0.2"/>
    <row r="20928" hidden="1" x14ac:dyDescent="0.2"/>
    <row r="20929" hidden="1" x14ac:dyDescent="0.2"/>
    <row r="20930" hidden="1" x14ac:dyDescent="0.2"/>
    <row r="20931" hidden="1" x14ac:dyDescent="0.2"/>
    <row r="20932" hidden="1" x14ac:dyDescent="0.2"/>
    <row r="20933" hidden="1" x14ac:dyDescent="0.2"/>
    <row r="20934" hidden="1" x14ac:dyDescent="0.2"/>
    <row r="20935" hidden="1" x14ac:dyDescent="0.2"/>
    <row r="20936" hidden="1" x14ac:dyDescent="0.2"/>
    <row r="20937" hidden="1" x14ac:dyDescent="0.2"/>
    <row r="20938" hidden="1" x14ac:dyDescent="0.2"/>
    <row r="20939" hidden="1" x14ac:dyDescent="0.2"/>
    <row r="20940" hidden="1" x14ac:dyDescent="0.2"/>
    <row r="20941" hidden="1" x14ac:dyDescent="0.2"/>
    <row r="20942" hidden="1" x14ac:dyDescent="0.2"/>
    <row r="20943" hidden="1" x14ac:dyDescent="0.2"/>
    <row r="20944" hidden="1" x14ac:dyDescent="0.2"/>
    <row r="20945" hidden="1" x14ac:dyDescent="0.2"/>
    <row r="20946" hidden="1" x14ac:dyDescent="0.2"/>
    <row r="20947" hidden="1" x14ac:dyDescent="0.2"/>
    <row r="20948" hidden="1" x14ac:dyDescent="0.2"/>
    <row r="20949" hidden="1" x14ac:dyDescent="0.2"/>
    <row r="20950" hidden="1" x14ac:dyDescent="0.2"/>
    <row r="20951" hidden="1" x14ac:dyDescent="0.2"/>
    <row r="20952" hidden="1" x14ac:dyDescent="0.2"/>
    <row r="20953" hidden="1" x14ac:dyDescent="0.2"/>
    <row r="20954" hidden="1" x14ac:dyDescent="0.2"/>
    <row r="20955" hidden="1" x14ac:dyDescent="0.2"/>
    <row r="20956" hidden="1" x14ac:dyDescent="0.2"/>
    <row r="20957" hidden="1" x14ac:dyDescent="0.2"/>
    <row r="20958" hidden="1" x14ac:dyDescent="0.2"/>
    <row r="20959" hidden="1" x14ac:dyDescent="0.2"/>
    <row r="20960" hidden="1" x14ac:dyDescent="0.2"/>
    <row r="20961" hidden="1" x14ac:dyDescent="0.2"/>
    <row r="20962" hidden="1" x14ac:dyDescent="0.2"/>
    <row r="20963" hidden="1" x14ac:dyDescent="0.2"/>
    <row r="20964" hidden="1" x14ac:dyDescent="0.2"/>
    <row r="20965" hidden="1" x14ac:dyDescent="0.2"/>
    <row r="20966" hidden="1" x14ac:dyDescent="0.2"/>
    <row r="20967" hidden="1" x14ac:dyDescent="0.2"/>
    <row r="20968" hidden="1" x14ac:dyDescent="0.2"/>
    <row r="20969" hidden="1" x14ac:dyDescent="0.2"/>
    <row r="20970" hidden="1" x14ac:dyDescent="0.2"/>
    <row r="20971" hidden="1" x14ac:dyDescent="0.2"/>
    <row r="20972" hidden="1" x14ac:dyDescent="0.2"/>
    <row r="20973" hidden="1" x14ac:dyDescent="0.2"/>
    <row r="20974" hidden="1" x14ac:dyDescent="0.2"/>
    <row r="20975" hidden="1" x14ac:dyDescent="0.2"/>
    <row r="20976" hidden="1" x14ac:dyDescent="0.2"/>
    <row r="20977" hidden="1" x14ac:dyDescent="0.2"/>
    <row r="20978" hidden="1" x14ac:dyDescent="0.2"/>
    <row r="20979" hidden="1" x14ac:dyDescent="0.2"/>
    <row r="20980" hidden="1" x14ac:dyDescent="0.2"/>
    <row r="20981" hidden="1" x14ac:dyDescent="0.2"/>
    <row r="20982" hidden="1" x14ac:dyDescent="0.2"/>
    <row r="20983" hidden="1" x14ac:dyDescent="0.2"/>
    <row r="20984" hidden="1" x14ac:dyDescent="0.2"/>
    <row r="20985" hidden="1" x14ac:dyDescent="0.2"/>
    <row r="20986" hidden="1" x14ac:dyDescent="0.2"/>
    <row r="20987" hidden="1" x14ac:dyDescent="0.2"/>
    <row r="20988" hidden="1" x14ac:dyDescent="0.2"/>
    <row r="20989" hidden="1" x14ac:dyDescent="0.2"/>
    <row r="20990" hidden="1" x14ac:dyDescent="0.2"/>
    <row r="20991" hidden="1" x14ac:dyDescent="0.2"/>
    <row r="20992" hidden="1" x14ac:dyDescent="0.2"/>
    <row r="20993" hidden="1" x14ac:dyDescent="0.2"/>
    <row r="20994" hidden="1" x14ac:dyDescent="0.2"/>
    <row r="20995" hidden="1" x14ac:dyDescent="0.2"/>
    <row r="20996" hidden="1" x14ac:dyDescent="0.2"/>
    <row r="20997" hidden="1" x14ac:dyDescent="0.2"/>
    <row r="20998" hidden="1" x14ac:dyDescent="0.2"/>
    <row r="20999" hidden="1" x14ac:dyDescent="0.2"/>
    <row r="21000" hidden="1" x14ac:dyDescent="0.2"/>
    <row r="21001" hidden="1" x14ac:dyDescent="0.2"/>
    <row r="21002" hidden="1" x14ac:dyDescent="0.2"/>
    <row r="21003" hidden="1" x14ac:dyDescent="0.2"/>
    <row r="21004" hidden="1" x14ac:dyDescent="0.2"/>
    <row r="21005" hidden="1" x14ac:dyDescent="0.2"/>
    <row r="21006" hidden="1" x14ac:dyDescent="0.2"/>
    <row r="21007" hidden="1" x14ac:dyDescent="0.2"/>
    <row r="21008" hidden="1" x14ac:dyDescent="0.2"/>
    <row r="21009" hidden="1" x14ac:dyDescent="0.2"/>
    <row r="21010" hidden="1" x14ac:dyDescent="0.2"/>
    <row r="21011" hidden="1" x14ac:dyDescent="0.2"/>
    <row r="21012" hidden="1" x14ac:dyDescent="0.2"/>
    <row r="21013" hidden="1" x14ac:dyDescent="0.2"/>
    <row r="21014" hidden="1" x14ac:dyDescent="0.2"/>
    <row r="21015" hidden="1" x14ac:dyDescent="0.2"/>
    <row r="21016" hidden="1" x14ac:dyDescent="0.2"/>
    <row r="21017" hidden="1" x14ac:dyDescent="0.2"/>
    <row r="21018" hidden="1" x14ac:dyDescent="0.2"/>
    <row r="21019" hidden="1" x14ac:dyDescent="0.2"/>
    <row r="21020" hidden="1" x14ac:dyDescent="0.2"/>
    <row r="21021" hidden="1" x14ac:dyDescent="0.2"/>
    <row r="21022" hidden="1" x14ac:dyDescent="0.2"/>
    <row r="21023" hidden="1" x14ac:dyDescent="0.2"/>
    <row r="21024" hidden="1" x14ac:dyDescent="0.2"/>
    <row r="21025" hidden="1" x14ac:dyDescent="0.2"/>
    <row r="21026" hidden="1" x14ac:dyDescent="0.2"/>
    <row r="21027" hidden="1" x14ac:dyDescent="0.2"/>
    <row r="21028" hidden="1" x14ac:dyDescent="0.2"/>
    <row r="21029" hidden="1" x14ac:dyDescent="0.2"/>
    <row r="21030" hidden="1" x14ac:dyDescent="0.2"/>
    <row r="21031" hidden="1" x14ac:dyDescent="0.2"/>
    <row r="21032" hidden="1" x14ac:dyDescent="0.2"/>
    <row r="21033" hidden="1" x14ac:dyDescent="0.2"/>
    <row r="21034" hidden="1" x14ac:dyDescent="0.2"/>
    <row r="21035" hidden="1" x14ac:dyDescent="0.2"/>
    <row r="21036" hidden="1" x14ac:dyDescent="0.2"/>
    <row r="21037" hidden="1" x14ac:dyDescent="0.2"/>
    <row r="21038" hidden="1" x14ac:dyDescent="0.2"/>
    <row r="21039" hidden="1" x14ac:dyDescent="0.2"/>
    <row r="21040" hidden="1" x14ac:dyDescent="0.2"/>
    <row r="21041" hidden="1" x14ac:dyDescent="0.2"/>
    <row r="21042" hidden="1" x14ac:dyDescent="0.2"/>
    <row r="21043" hidden="1" x14ac:dyDescent="0.2"/>
    <row r="21044" hidden="1" x14ac:dyDescent="0.2"/>
    <row r="21045" hidden="1" x14ac:dyDescent="0.2"/>
    <row r="21046" hidden="1" x14ac:dyDescent="0.2"/>
    <row r="21047" hidden="1" x14ac:dyDescent="0.2"/>
    <row r="21048" hidden="1" x14ac:dyDescent="0.2"/>
    <row r="21049" hidden="1" x14ac:dyDescent="0.2"/>
    <row r="21050" hidden="1" x14ac:dyDescent="0.2"/>
    <row r="21051" hidden="1" x14ac:dyDescent="0.2"/>
    <row r="21052" hidden="1" x14ac:dyDescent="0.2"/>
    <row r="21053" hidden="1" x14ac:dyDescent="0.2"/>
    <row r="21054" hidden="1" x14ac:dyDescent="0.2"/>
    <row r="21055" hidden="1" x14ac:dyDescent="0.2"/>
    <row r="21056" hidden="1" x14ac:dyDescent="0.2"/>
    <row r="21057" hidden="1" x14ac:dyDescent="0.2"/>
    <row r="21058" hidden="1" x14ac:dyDescent="0.2"/>
    <row r="21059" hidden="1" x14ac:dyDescent="0.2"/>
    <row r="21060" hidden="1" x14ac:dyDescent="0.2"/>
    <row r="21061" hidden="1" x14ac:dyDescent="0.2"/>
    <row r="21062" hidden="1" x14ac:dyDescent="0.2"/>
    <row r="21063" hidden="1" x14ac:dyDescent="0.2"/>
    <row r="21064" hidden="1" x14ac:dyDescent="0.2"/>
    <row r="21065" hidden="1" x14ac:dyDescent="0.2"/>
    <row r="21066" hidden="1" x14ac:dyDescent="0.2"/>
    <row r="21067" hidden="1" x14ac:dyDescent="0.2"/>
    <row r="21068" hidden="1" x14ac:dyDescent="0.2"/>
    <row r="21069" hidden="1" x14ac:dyDescent="0.2"/>
    <row r="21070" hidden="1" x14ac:dyDescent="0.2"/>
    <row r="21071" hidden="1" x14ac:dyDescent="0.2"/>
    <row r="21072" hidden="1" x14ac:dyDescent="0.2"/>
    <row r="21073" hidden="1" x14ac:dyDescent="0.2"/>
    <row r="21074" hidden="1" x14ac:dyDescent="0.2"/>
    <row r="21075" hidden="1" x14ac:dyDescent="0.2"/>
    <row r="21076" hidden="1" x14ac:dyDescent="0.2"/>
    <row r="21077" hidden="1" x14ac:dyDescent="0.2"/>
    <row r="21078" hidden="1" x14ac:dyDescent="0.2"/>
    <row r="21079" hidden="1" x14ac:dyDescent="0.2"/>
    <row r="21080" hidden="1" x14ac:dyDescent="0.2"/>
    <row r="21081" hidden="1" x14ac:dyDescent="0.2"/>
    <row r="21082" hidden="1" x14ac:dyDescent="0.2"/>
    <row r="21083" hidden="1" x14ac:dyDescent="0.2"/>
    <row r="21084" hidden="1" x14ac:dyDescent="0.2"/>
    <row r="21085" hidden="1" x14ac:dyDescent="0.2"/>
    <row r="21086" hidden="1" x14ac:dyDescent="0.2"/>
    <row r="21087" hidden="1" x14ac:dyDescent="0.2"/>
    <row r="21088" hidden="1" x14ac:dyDescent="0.2"/>
    <row r="21089" hidden="1" x14ac:dyDescent="0.2"/>
    <row r="21090" hidden="1" x14ac:dyDescent="0.2"/>
    <row r="21091" hidden="1" x14ac:dyDescent="0.2"/>
    <row r="21092" hidden="1" x14ac:dyDescent="0.2"/>
    <row r="21093" hidden="1" x14ac:dyDescent="0.2"/>
    <row r="21094" hidden="1" x14ac:dyDescent="0.2"/>
    <row r="21095" hidden="1" x14ac:dyDescent="0.2"/>
    <row r="21096" hidden="1" x14ac:dyDescent="0.2"/>
    <row r="21097" hidden="1" x14ac:dyDescent="0.2"/>
    <row r="21098" hidden="1" x14ac:dyDescent="0.2"/>
    <row r="21099" hidden="1" x14ac:dyDescent="0.2"/>
    <row r="21100" hidden="1" x14ac:dyDescent="0.2"/>
    <row r="21101" hidden="1" x14ac:dyDescent="0.2"/>
    <row r="21102" hidden="1" x14ac:dyDescent="0.2"/>
    <row r="21103" hidden="1" x14ac:dyDescent="0.2"/>
    <row r="21104" hidden="1" x14ac:dyDescent="0.2"/>
    <row r="21105" hidden="1" x14ac:dyDescent="0.2"/>
    <row r="21106" hidden="1" x14ac:dyDescent="0.2"/>
    <row r="21107" hidden="1" x14ac:dyDescent="0.2"/>
    <row r="21108" hidden="1" x14ac:dyDescent="0.2"/>
    <row r="21109" hidden="1" x14ac:dyDescent="0.2"/>
    <row r="21110" hidden="1" x14ac:dyDescent="0.2"/>
    <row r="21111" hidden="1" x14ac:dyDescent="0.2"/>
    <row r="21112" hidden="1" x14ac:dyDescent="0.2"/>
    <row r="21113" hidden="1" x14ac:dyDescent="0.2"/>
    <row r="21114" hidden="1" x14ac:dyDescent="0.2"/>
    <row r="21115" hidden="1" x14ac:dyDescent="0.2"/>
    <row r="21116" hidden="1" x14ac:dyDescent="0.2"/>
    <row r="21117" hidden="1" x14ac:dyDescent="0.2"/>
    <row r="21118" hidden="1" x14ac:dyDescent="0.2"/>
    <row r="21119" hidden="1" x14ac:dyDescent="0.2"/>
    <row r="21120" hidden="1" x14ac:dyDescent="0.2"/>
    <row r="21121" hidden="1" x14ac:dyDescent="0.2"/>
    <row r="21122" hidden="1" x14ac:dyDescent="0.2"/>
    <row r="21123" hidden="1" x14ac:dyDescent="0.2"/>
    <row r="21124" hidden="1" x14ac:dyDescent="0.2"/>
    <row r="21125" hidden="1" x14ac:dyDescent="0.2"/>
    <row r="21126" hidden="1" x14ac:dyDescent="0.2"/>
    <row r="21127" hidden="1" x14ac:dyDescent="0.2"/>
    <row r="21128" hidden="1" x14ac:dyDescent="0.2"/>
    <row r="21129" hidden="1" x14ac:dyDescent="0.2"/>
    <row r="21130" hidden="1" x14ac:dyDescent="0.2"/>
    <row r="21131" hidden="1" x14ac:dyDescent="0.2"/>
    <row r="21132" hidden="1" x14ac:dyDescent="0.2"/>
    <row r="21133" hidden="1" x14ac:dyDescent="0.2"/>
    <row r="21134" hidden="1" x14ac:dyDescent="0.2"/>
    <row r="21135" hidden="1" x14ac:dyDescent="0.2"/>
    <row r="21136" hidden="1" x14ac:dyDescent="0.2"/>
    <row r="21137" hidden="1" x14ac:dyDescent="0.2"/>
    <row r="21138" hidden="1" x14ac:dyDescent="0.2"/>
    <row r="21139" hidden="1" x14ac:dyDescent="0.2"/>
    <row r="21140" hidden="1" x14ac:dyDescent="0.2"/>
    <row r="21141" hidden="1" x14ac:dyDescent="0.2"/>
    <row r="21142" hidden="1" x14ac:dyDescent="0.2"/>
    <row r="21143" hidden="1" x14ac:dyDescent="0.2"/>
    <row r="21144" hidden="1" x14ac:dyDescent="0.2"/>
    <row r="21145" hidden="1" x14ac:dyDescent="0.2"/>
    <row r="21146" hidden="1" x14ac:dyDescent="0.2"/>
    <row r="21147" hidden="1" x14ac:dyDescent="0.2"/>
    <row r="21148" hidden="1" x14ac:dyDescent="0.2"/>
    <row r="21149" hidden="1" x14ac:dyDescent="0.2"/>
    <row r="21150" hidden="1" x14ac:dyDescent="0.2"/>
    <row r="21151" hidden="1" x14ac:dyDescent="0.2"/>
    <row r="21152" hidden="1" x14ac:dyDescent="0.2"/>
    <row r="21153" hidden="1" x14ac:dyDescent="0.2"/>
    <row r="21154" hidden="1" x14ac:dyDescent="0.2"/>
    <row r="21155" hidden="1" x14ac:dyDescent="0.2"/>
    <row r="21156" hidden="1" x14ac:dyDescent="0.2"/>
    <row r="21157" hidden="1" x14ac:dyDescent="0.2"/>
    <row r="21158" hidden="1" x14ac:dyDescent="0.2"/>
    <row r="21159" hidden="1" x14ac:dyDescent="0.2"/>
    <row r="21160" hidden="1" x14ac:dyDescent="0.2"/>
    <row r="21161" hidden="1" x14ac:dyDescent="0.2"/>
    <row r="21162" hidden="1" x14ac:dyDescent="0.2"/>
    <row r="21163" hidden="1" x14ac:dyDescent="0.2"/>
    <row r="21164" hidden="1" x14ac:dyDescent="0.2"/>
    <row r="21165" hidden="1" x14ac:dyDescent="0.2"/>
    <row r="21166" hidden="1" x14ac:dyDescent="0.2"/>
    <row r="21167" hidden="1" x14ac:dyDescent="0.2"/>
    <row r="21168" hidden="1" x14ac:dyDescent="0.2"/>
    <row r="21169" hidden="1" x14ac:dyDescent="0.2"/>
    <row r="21170" hidden="1" x14ac:dyDescent="0.2"/>
    <row r="21171" hidden="1" x14ac:dyDescent="0.2"/>
    <row r="21172" hidden="1" x14ac:dyDescent="0.2"/>
    <row r="21173" hidden="1" x14ac:dyDescent="0.2"/>
    <row r="21174" hidden="1" x14ac:dyDescent="0.2"/>
    <row r="21175" hidden="1" x14ac:dyDescent="0.2"/>
    <row r="21176" hidden="1" x14ac:dyDescent="0.2"/>
    <row r="21177" hidden="1" x14ac:dyDescent="0.2"/>
    <row r="21178" hidden="1" x14ac:dyDescent="0.2"/>
    <row r="21179" hidden="1" x14ac:dyDescent="0.2"/>
    <row r="21180" hidden="1" x14ac:dyDescent="0.2"/>
    <row r="21181" hidden="1" x14ac:dyDescent="0.2"/>
    <row r="21182" hidden="1" x14ac:dyDescent="0.2"/>
    <row r="21183" hidden="1" x14ac:dyDescent="0.2"/>
    <row r="21184" hidden="1" x14ac:dyDescent="0.2"/>
    <row r="21185" hidden="1" x14ac:dyDescent="0.2"/>
    <row r="21186" hidden="1" x14ac:dyDescent="0.2"/>
    <row r="21187" hidden="1" x14ac:dyDescent="0.2"/>
    <row r="21188" hidden="1" x14ac:dyDescent="0.2"/>
    <row r="21189" hidden="1" x14ac:dyDescent="0.2"/>
    <row r="21190" hidden="1" x14ac:dyDescent="0.2"/>
    <row r="21191" hidden="1" x14ac:dyDescent="0.2"/>
    <row r="21192" hidden="1" x14ac:dyDescent="0.2"/>
    <row r="21193" hidden="1" x14ac:dyDescent="0.2"/>
    <row r="21194" hidden="1" x14ac:dyDescent="0.2"/>
    <row r="21195" hidden="1" x14ac:dyDescent="0.2"/>
    <row r="21196" hidden="1" x14ac:dyDescent="0.2"/>
    <row r="21197" hidden="1" x14ac:dyDescent="0.2"/>
    <row r="21198" hidden="1" x14ac:dyDescent="0.2"/>
    <row r="21199" hidden="1" x14ac:dyDescent="0.2"/>
    <row r="21200" hidden="1" x14ac:dyDescent="0.2"/>
    <row r="21201" hidden="1" x14ac:dyDescent="0.2"/>
    <row r="21202" hidden="1" x14ac:dyDescent="0.2"/>
    <row r="21203" hidden="1" x14ac:dyDescent="0.2"/>
    <row r="21204" hidden="1" x14ac:dyDescent="0.2"/>
    <row r="21205" hidden="1" x14ac:dyDescent="0.2"/>
    <row r="21206" hidden="1" x14ac:dyDescent="0.2"/>
    <row r="21207" hidden="1" x14ac:dyDescent="0.2"/>
    <row r="21208" hidden="1" x14ac:dyDescent="0.2"/>
    <row r="21209" hidden="1" x14ac:dyDescent="0.2"/>
    <row r="21210" hidden="1" x14ac:dyDescent="0.2"/>
    <row r="21211" hidden="1" x14ac:dyDescent="0.2"/>
    <row r="21212" hidden="1" x14ac:dyDescent="0.2"/>
    <row r="21213" hidden="1" x14ac:dyDescent="0.2"/>
    <row r="21214" hidden="1" x14ac:dyDescent="0.2"/>
    <row r="21215" hidden="1" x14ac:dyDescent="0.2"/>
    <row r="21216" hidden="1" x14ac:dyDescent="0.2"/>
    <row r="21217" hidden="1" x14ac:dyDescent="0.2"/>
    <row r="21218" hidden="1" x14ac:dyDescent="0.2"/>
    <row r="21219" hidden="1" x14ac:dyDescent="0.2"/>
    <row r="21220" hidden="1" x14ac:dyDescent="0.2"/>
    <row r="21221" hidden="1" x14ac:dyDescent="0.2"/>
    <row r="21222" hidden="1" x14ac:dyDescent="0.2"/>
    <row r="21223" hidden="1" x14ac:dyDescent="0.2"/>
    <row r="21224" hidden="1" x14ac:dyDescent="0.2"/>
    <row r="21225" hidden="1" x14ac:dyDescent="0.2"/>
    <row r="21226" hidden="1" x14ac:dyDescent="0.2"/>
    <row r="21227" hidden="1" x14ac:dyDescent="0.2"/>
    <row r="21228" hidden="1" x14ac:dyDescent="0.2"/>
    <row r="21229" hidden="1" x14ac:dyDescent="0.2"/>
    <row r="21230" hidden="1" x14ac:dyDescent="0.2"/>
    <row r="21231" hidden="1" x14ac:dyDescent="0.2"/>
    <row r="21232" hidden="1" x14ac:dyDescent="0.2"/>
    <row r="21233" hidden="1" x14ac:dyDescent="0.2"/>
    <row r="21234" hidden="1" x14ac:dyDescent="0.2"/>
    <row r="21235" hidden="1" x14ac:dyDescent="0.2"/>
    <row r="21236" hidden="1" x14ac:dyDescent="0.2"/>
    <row r="21237" hidden="1" x14ac:dyDescent="0.2"/>
    <row r="21238" hidden="1" x14ac:dyDescent="0.2"/>
    <row r="21239" hidden="1" x14ac:dyDescent="0.2"/>
    <row r="21240" hidden="1" x14ac:dyDescent="0.2"/>
    <row r="21241" hidden="1" x14ac:dyDescent="0.2"/>
    <row r="21242" hidden="1" x14ac:dyDescent="0.2"/>
    <row r="21243" hidden="1" x14ac:dyDescent="0.2"/>
    <row r="21244" hidden="1" x14ac:dyDescent="0.2"/>
    <row r="21245" hidden="1" x14ac:dyDescent="0.2"/>
    <row r="21246" hidden="1" x14ac:dyDescent="0.2"/>
    <row r="21247" hidden="1" x14ac:dyDescent="0.2"/>
    <row r="21248" hidden="1" x14ac:dyDescent="0.2"/>
    <row r="21249" hidden="1" x14ac:dyDescent="0.2"/>
    <row r="21250" hidden="1" x14ac:dyDescent="0.2"/>
    <row r="21251" hidden="1" x14ac:dyDescent="0.2"/>
    <row r="21252" hidden="1" x14ac:dyDescent="0.2"/>
    <row r="21253" hidden="1" x14ac:dyDescent="0.2"/>
    <row r="21254" hidden="1" x14ac:dyDescent="0.2"/>
    <row r="21255" hidden="1" x14ac:dyDescent="0.2"/>
    <row r="21256" hidden="1" x14ac:dyDescent="0.2"/>
    <row r="21257" hidden="1" x14ac:dyDescent="0.2"/>
    <row r="21258" hidden="1" x14ac:dyDescent="0.2"/>
    <row r="21259" hidden="1" x14ac:dyDescent="0.2"/>
    <row r="21260" hidden="1" x14ac:dyDescent="0.2"/>
    <row r="21261" hidden="1" x14ac:dyDescent="0.2"/>
    <row r="21262" hidden="1" x14ac:dyDescent="0.2"/>
    <row r="21263" hidden="1" x14ac:dyDescent="0.2"/>
    <row r="21264" hidden="1" x14ac:dyDescent="0.2"/>
    <row r="21265" hidden="1" x14ac:dyDescent="0.2"/>
    <row r="21266" hidden="1" x14ac:dyDescent="0.2"/>
    <row r="21267" hidden="1" x14ac:dyDescent="0.2"/>
    <row r="21268" hidden="1" x14ac:dyDescent="0.2"/>
    <row r="21269" hidden="1" x14ac:dyDescent="0.2"/>
    <row r="21270" hidden="1" x14ac:dyDescent="0.2"/>
    <row r="21271" hidden="1" x14ac:dyDescent="0.2"/>
    <row r="21272" hidden="1" x14ac:dyDescent="0.2"/>
    <row r="21273" hidden="1" x14ac:dyDescent="0.2"/>
    <row r="21274" hidden="1" x14ac:dyDescent="0.2"/>
    <row r="21275" hidden="1" x14ac:dyDescent="0.2"/>
    <row r="21276" hidden="1" x14ac:dyDescent="0.2"/>
    <row r="21277" hidden="1" x14ac:dyDescent="0.2"/>
    <row r="21278" hidden="1" x14ac:dyDescent="0.2"/>
    <row r="21279" hidden="1" x14ac:dyDescent="0.2"/>
    <row r="21280" hidden="1" x14ac:dyDescent="0.2"/>
    <row r="21281" hidden="1" x14ac:dyDescent="0.2"/>
    <row r="21282" hidden="1" x14ac:dyDescent="0.2"/>
    <row r="21283" hidden="1" x14ac:dyDescent="0.2"/>
    <row r="21284" hidden="1" x14ac:dyDescent="0.2"/>
    <row r="21285" hidden="1" x14ac:dyDescent="0.2"/>
    <row r="21286" hidden="1" x14ac:dyDescent="0.2"/>
    <row r="21287" hidden="1" x14ac:dyDescent="0.2"/>
    <row r="21288" hidden="1" x14ac:dyDescent="0.2"/>
    <row r="21289" hidden="1" x14ac:dyDescent="0.2"/>
    <row r="21290" hidden="1" x14ac:dyDescent="0.2"/>
    <row r="21291" hidden="1" x14ac:dyDescent="0.2"/>
    <row r="21292" hidden="1" x14ac:dyDescent="0.2"/>
    <row r="21293" hidden="1" x14ac:dyDescent="0.2"/>
    <row r="21294" hidden="1" x14ac:dyDescent="0.2"/>
    <row r="21295" hidden="1" x14ac:dyDescent="0.2"/>
    <row r="21296" hidden="1" x14ac:dyDescent="0.2"/>
    <row r="21297" hidden="1" x14ac:dyDescent="0.2"/>
    <row r="21298" hidden="1" x14ac:dyDescent="0.2"/>
    <row r="21299" hidden="1" x14ac:dyDescent="0.2"/>
    <row r="21300" hidden="1" x14ac:dyDescent="0.2"/>
    <row r="21301" hidden="1" x14ac:dyDescent="0.2"/>
    <row r="21302" hidden="1" x14ac:dyDescent="0.2"/>
    <row r="21303" hidden="1" x14ac:dyDescent="0.2"/>
    <row r="21304" hidden="1" x14ac:dyDescent="0.2"/>
    <row r="21305" hidden="1" x14ac:dyDescent="0.2"/>
    <row r="21306" hidden="1" x14ac:dyDescent="0.2"/>
    <row r="21307" hidden="1" x14ac:dyDescent="0.2"/>
    <row r="21308" hidden="1" x14ac:dyDescent="0.2"/>
    <row r="21309" hidden="1" x14ac:dyDescent="0.2"/>
    <row r="21310" hidden="1" x14ac:dyDescent="0.2"/>
    <row r="21311" hidden="1" x14ac:dyDescent="0.2"/>
    <row r="21312" hidden="1" x14ac:dyDescent="0.2"/>
    <row r="21313" hidden="1" x14ac:dyDescent="0.2"/>
    <row r="21314" hidden="1" x14ac:dyDescent="0.2"/>
    <row r="21315" hidden="1" x14ac:dyDescent="0.2"/>
    <row r="21316" hidden="1" x14ac:dyDescent="0.2"/>
    <row r="21317" hidden="1" x14ac:dyDescent="0.2"/>
    <row r="21318" hidden="1" x14ac:dyDescent="0.2"/>
    <row r="21319" hidden="1" x14ac:dyDescent="0.2"/>
    <row r="21320" hidden="1" x14ac:dyDescent="0.2"/>
    <row r="21321" hidden="1" x14ac:dyDescent="0.2"/>
    <row r="21322" hidden="1" x14ac:dyDescent="0.2"/>
    <row r="21323" hidden="1" x14ac:dyDescent="0.2"/>
    <row r="21324" hidden="1" x14ac:dyDescent="0.2"/>
    <row r="21325" hidden="1" x14ac:dyDescent="0.2"/>
    <row r="21326" hidden="1" x14ac:dyDescent="0.2"/>
    <row r="21327" hidden="1" x14ac:dyDescent="0.2"/>
    <row r="21328" hidden="1" x14ac:dyDescent="0.2"/>
    <row r="21329" hidden="1" x14ac:dyDescent="0.2"/>
    <row r="21330" hidden="1" x14ac:dyDescent="0.2"/>
    <row r="21331" hidden="1" x14ac:dyDescent="0.2"/>
    <row r="21332" hidden="1" x14ac:dyDescent="0.2"/>
    <row r="21333" hidden="1" x14ac:dyDescent="0.2"/>
    <row r="21334" hidden="1" x14ac:dyDescent="0.2"/>
    <row r="21335" hidden="1" x14ac:dyDescent="0.2"/>
    <row r="21336" hidden="1" x14ac:dyDescent="0.2"/>
    <row r="21337" hidden="1" x14ac:dyDescent="0.2"/>
    <row r="21338" hidden="1" x14ac:dyDescent="0.2"/>
    <row r="21339" hidden="1" x14ac:dyDescent="0.2"/>
    <row r="21340" hidden="1" x14ac:dyDescent="0.2"/>
    <row r="21341" hidden="1" x14ac:dyDescent="0.2"/>
    <row r="21342" hidden="1" x14ac:dyDescent="0.2"/>
    <row r="21343" hidden="1" x14ac:dyDescent="0.2"/>
    <row r="21344" hidden="1" x14ac:dyDescent="0.2"/>
    <row r="21345" hidden="1" x14ac:dyDescent="0.2"/>
    <row r="21346" hidden="1" x14ac:dyDescent="0.2"/>
    <row r="21347" hidden="1" x14ac:dyDescent="0.2"/>
    <row r="21348" hidden="1" x14ac:dyDescent="0.2"/>
    <row r="21349" hidden="1" x14ac:dyDescent="0.2"/>
    <row r="21350" hidden="1" x14ac:dyDescent="0.2"/>
    <row r="21351" hidden="1" x14ac:dyDescent="0.2"/>
    <row r="21352" hidden="1" x14ac:dyDescent="0.2"/>
    <row r="21353" hidden="1" x14ac:dyDescent="0.2"/>
    <row r="21354" hidden="1" x14ac:dyDescent="0.2"/>
    <row r="21355" hidden="1" x14ac:dyDescent="0.2"/>
    <row r="21356" hidden="1" x14ac:dyDescent="0.2"/>
    <row r="21357" hidden="1" x14ac:dyDescent="0.2"/>
    <row r="21358" hidden="1" x14ac:dyDescent="0.2"/>
    <row r="21359" hidden="1" x14ac:dyDescent="0.2"/>
    <row r="21360" hidden="1" x14ac:dyDescent="0.2"/>
    <row r="21361" hidden="1" x14ac:dyDescent="0.2"/>
    <row r="21362" hidden="1" x14ac:dyDescent="0.2"/>
    <row r="21363" hidden="1" x14ac:dyDescent="0.2"/>
    <row r="21364" hidden="1" x14ac:dyDescent="0.2"/>
    <row r="21365" hidden="1" x14ac:dyDescent="0.2"/>
    <row r="21366" hidden="1" x14ac:dyDescent="0.2"/>
    <row r="21367" hidden="1" x14ac:dyDescent="0.2"/>
    <row r="21368" hidden="1" x14ac:dyDescent="0.2"/>
    <row r="21369" hidden="1" x14ac:dyDescent="0.2"/>
    <row r="21370" hidden="1" x14ac:dyDescent="0.2"/>
    <row r="21371" hidden="1" x14ac:dyDescent="0.2"/>
    <row r="21372" hidden="1" x14ac:dyDescent="0.2"/>
    <row r="21373" hidden="1" x14ac:dyDescent="0.2"/>
    <row r="21374" hidden="1" x14ac:dyDescent="0.2"/>
    <row r="21375" hidden="1" x14ac:dyDescent="0.2"/>
    <row r="21376" hidden="1" x14ac:dyDescent="0.2"/>
    <row r="21377" hidden="1" x14ac:dyDescent="0.2"/>
    <row r="21378" hidden="1" x14ac:dyDescent="0.2"/>
    <row r="21379" hidden="1" x14ac:dyDescent="0.2"/>
    <row r="21380" hidden="1" x14ac:dyDescent="0.2"/>
    <row r="21381" hidden="1" x14ac:dyDescent="0.2"/>
    <row r="21382" hidden="1" x14ac:dyDescent="0.2"/>
    <row r="21383" hidden="1" x14ac:dyDescent="0.2"/>
    <row r="21384" hidden="1" x14ac:dyDescent="0.2"/>
    <row r="21385" hidden="1" x14ac:dyDescent="0.2"/>
    <row r="21386" hidden="1" x14ac:dyDescent="0.2"/>
    <row r="21387" hidden="1" x14ac:dyDescent="0.2"/>
    <row r="21388" hidden="1" x14ac:dyDescent="0.2"/>
    <row r="21389" hidden="1" x14ac:dyDescent="0.2"/>
    <row r="21390" hidden="1" x14ac:dyDescent="0.2"/>
    <row r="21391" hidden="1" x14ac:dyDescent="0.2"/>
    <row r="21392" hidden="1" x14ac:dyDescent="0.2"/>
    <row r="21393" hidden="1" x14ac:dyDescent="0.2"/>
    <row r="21394" hidden="1" x14ac:dyDescent="0.2"/>
    <row r="21395" hidden="1" x14ac:dyDescent="0.2"/>
    <row r="21396" hidden="1" x14ac:dyDescent="0.2"/>
    <row r="21397" hidden="1" x14ac:dyDescent="0.2"/>
    <row r="21398" hidden="1" x14ac:dyDescent="0.2"/>
    <row r="21399" hidden="1" x14ac:dyDescent="0.2"/>
    <row r="21400" hidden="1" x14ac:dyDescent="0.2"/>
    <row r="21401" hidden="1" x14ac:dyDescent="0.2"/>
    <row r="21402" hidden="1" x14ac:dyDescent="0.2"/>
    <row r="21403" hidden="1" x14ac:dyDescent="0.2"/>
    <row r="21404" hidden="1" x14ac:dyDescent="0.2"/>
    <row r="21405" hidden="1" x14ac:dyDescent="0.2"/>
    <row r="21406" hidden="1" x14ac:dyDescent="0.2"/>
    <row r="21407" hidden="1" x14ac:dyDescent="0.2"/>
    <row r="21408" hidden="1" x14ac:dyDescent="0.2"/>
    <row r="21409" hidden="1" x14ac:dyDescent="0.2"/>
    <row r="21410" hidden="1" x14ac:dyDescent="0.2"/>
    <row r="21411" hidden="1" x14ac:dyDescent="0.2"/>
    <row r="21412" hidden="1" x14ac:dyDescent="0.2"/>
    <row r="21413" hidden="1" x14ac:dyDescent="0.2"/>
    <row r="21414" hidden="1" x14ac:dyDescent="0.2"/>
    <row r="21415" hidden="1" x14ac:dyDescent="0.2"/>
    <row r="21416" hidden="1" x14ac:dyDescent="0.2"/>
    <row r="21417" hidden="1" x14ac:dyDescent="0.2"/>
    <row r="21418" hidden="1" x14ac:dyDescent="0.2"/>
    <row r="21419" hidden="1" x14ac:dyDescent="0.2"/>
    <row r="21420" hidden="1" x14ac:dyDescent="0.2"/>
    <row r="21421" hidden="1" x14ac:dyDescent="0.2"/>
    <row r="21422" hidden="1" x14ac:dyDescent="0.2"/>
    <row r="21423" hidden="1" x14ac:dyDescent="0.2"/>
    <row r="21424" hidden="1" x14ac:dyDescent="0.2"/>
    <row r="21425" hidden="1" x14ac:dyDescent="0.2"/>
    <row r="21426" hidden="1" x14ac:dyDescent="0.2"/>
    <row r="21427" hidden="1" x14ac:dyDescent="0.2"/>
    <row r="21428" hidden="1" x14ac:dyDescent="0.2"/>
    <row r="21429" hidden="1" x14ac:dyDescent="0.2"/>
    <row r="21430" hidden="1" x14ac:dyDescent="0.2"/>
    <row r="21431" hidden="1" x14ac:dyDescent="0.2"/>
    <row r="21432" hidden="1" x14ac:dyDescent="0.2"/>
    <row r="21433" hidden="1" x14ac:dyDescent="0.2"/>
    <row r="21434" hidden="1" x14ac:dyDescent="0.2"/>
    <row r="21435" hidden="1" x14ac:dyDescent="0.2"/>
    <row r="21436" hidden="1" x14ac:dyDescent="0.2"/>
    <row r="21437" hidden="1" x14ac:dyDescent="0.2"/>
    <row r="21438" hidden="1" x14ac:dyDescent="0.2"/>
    <row r="21439" hidden="1" x14ac:dyDescent="0.2"/>
    <row r="21440" hidden="1" x14ac:dyDescent="0.2"/>
    <row r="21441" hidden="1" x14ac:dyDescent="0.2"/>
    <row r="21442" hidden="1" x14ac:dyDescent="0.2"/>
    <row r="21443" hidden="1" x14ac:dyDescent="0.2"/>
    <row r="21444" hidden="1" x14ac:dyDescent="0.2"/>
    <row r="21445" hidden="1" x14ac:dyDescent="0.2"/>
    <row r="21446" hidden="1" x14ac:dyDescent="0.2"/>
    <row r="21447" hidden="1" x14ac:dyDescent="0.2"/>
    <row r="21448" hidden="1" x14ac:dyDescent="0.2"/>
    <row r="21449" hidden="1" x14ac:dyDescent="0.2"/>
    <row r="21450" hidden="1" x14ac:dyDescent="0.2"/>
    <row r="21451" hidden="1" x14ac:dyDescent="0.2"/>
    <row r="21452" hidden="1" x14ac:dyDescent="0.2"/>
    <row r="21453" hidden="1" x14ac:dyDescent="0.2"/>
    <row r="21454" hidden="1" x14ac:dyDescent="0.2"/>
    <row r="21455" hidden="1" x14ac:dyDescent="0.2"/>
    <row r="21456" hidden="1" x14ac:dyDescent="0.2"/>
    <row r="21457" hidden="1" x14ac:dyDescent="0.2"/>
    <row r="21458" hidden="1" x14ac:dyDescent="0.2"/>
    <row r="21459" hidden="1" x14ac:dyDescent="0.2"/>
    <row r="21460" hidden="1" x14ac:dyDescent="0.2"/>
    <row r="21461" hidden="1" x14ac:dyDescent="0.2"/>
    <row r="21462" hidden="1" x14ac:dyDescent="0.2"/>
    <row r="21463" hidden="1" x14ac:dyDescent="0.2"/>
    <row r="21464" hidden="1" x14ac:dyDescent="0.2"/>
    <row r="21465" hidden="1" x14ac:dyDescent="0.2"/>
    <row r="21466" hidden="1" x14ac:dyDescent="0.2"/>
    <row r="21467" hidden="1" x14ac:dyDescent="0.2"/>
    <row r="21468" hidden="1" x14ac:dyDescent="0.2"/>
    <row r="21469" hidden="1" x14ac:dyDescent="0.2"/>
    <row r="21470" hidden="1" x14ac:dyDescent="0.2"/>
    <row r="21471" hidden="1" x14ac:dyDescent="0.2"/>
    <row r="21472" hidden="1" x14ac:dyDescent="0.2"/>
    <row r="21473" hidden="1" x14ac:dyDescent="0.2"/>
    <row r="21474" hidden="1" x14ac:dyDescent="0.2"/>
    <row r="21475" hidden="1" x14ac:dyDescent="0.2"/>
    <row r="21476" hidden="1" x14ac:dyDescent="0.2"/>
    <row r="21477" hidden="1" x14ac:dyDescent="0.2"/>
    <row r="21478" hidden="1" x14ac:dyDescent="0.2"/>
    <row r="21479" hidden="1" x14ac:dyDescent="0.2"/>
    <row r="21480" hidden="1" x14ac:dyDescent="0.2"/>
    <row r="21481" hidden="1" x14ac:dyDescent="0.2"/>
    <row r="21482" hidden="1" x14ac:dyDescent="0.2"/>
    <row r="21483" hidden="1" x14ac:dyDescent="0.2"/>
    <row r="21484" hidden="1" x14ac:dyDescent="0.2"/>
    <row r="21485" hidden="1" x14ac:dyDescent="0.2"/>
    <row r="21486" hidden="1" x14ac:dyDescent="0.2"/>
    <row r="21487" hidden="1" x14ac:dyDescent="0.2"/>
    <row r="21488" hidden="1" x14ac:dyDescent="0.2"/>
    <row r="21489" hidden="1" x14ac:dyDescent="0.2"/>
    <row r="21490" hidden="1" x14ac:dyDescent="0.2"/>
    <row r="21491" hidden="1" x14ac:dyDescent="0.2"/>
    <row r="21492" hidden="1" x14ac:dyDescent="0.2"/>
    <row r="21493" hidden="1" x14ac:dyDescent="0.2"/>
    <row r="21494" hidden="1" x14ac:dyDescent="0.2"/>
    <row r="21495" hidden="1" x14ac:dyDescent="0.2"/>
    <row r="21496" hidden="1" x14ac:dyDescent="0.2"/>
    <row r="21497" hidden="1" x14ac:dyDescent="0.2"/>
    <row r="21498" hidden="1" x14ac:dyDescent="0.2"/>
    <row r="21499" hidden="1" x14ac:dyDescent="0.2"/>
    <row r="21500" hidden="1" x14ac:dyDescent="0.2"/>
    <row r="21501" hidden="1" x14ac:dyDescent="0.2"/>
    <row r="21502" hidden="1" x14ac:dyDescent="0.2"/>
    <row r="21503" hidden="1" x14ac:dyDescent="0.2"/>
    <row r="21504" hidden="1" x14ac:dyDescent="0.2"/>
    <row r="21505" hidden="1" x14ac:dyDescent="0.2"/>
    <row r="21506" hidden="1" x14ac:dyDescent="0.2"/>
    <row r="21507" hidden="1" x14ac:dyDescent="0.2"/>
    <row r="21508" hidden="1" x14ac:dyDescent="0.2"/>
    <row r="21509" hidden="1" x14ac:dyDescent="0.2"/>
    <row r="21510" hidden="1" x14ac:dyDescent="0.2"/>
    <row r="21511" hidden="1" x14ac:dyDescent="0.2"/>
    <row r="21512" hidden="1" x14ac:dyDescent="0.2"/>
    <row r="21513" hidden="1" x14ac:dyDescent="0.2"/>
    <row r="21514" hidden="1" x14ac:dyDescent="0.2"/>
    <row r="21515" hidden="1" x14ac:dyDescent="0.2"/>
    <row r="21516" hidden="1" x14ac:dyDescent="0.2"/>
    <row r="21517" hidden="1" x14ac:dyDescent="0.2"/>
    <row r="21518" hidden="1" x14ac:dyDescent="0.2"/>
    <row r="21519" hidden="1" x14ac:dyDescent="0.2"/>
    <row r="21520" hidden="1" x14ac:dyDescent="0.2"/>
    <row r="21521" hidden="1" x14ac:dyDescent="0.2"/>
    <row r="21522" hidden="1" x14ac:dyDescent="0.2"/>
    <row r="21523" hidden="1" x14ac:dyDescent="0.2"/>
    <row r="21524" hidden="1" x14ac:dyDescent="0.2"/>
    <row r="21525" hidden="1" x14ac:dyDescent="0.2"/>
    <row r="21526" hidden="1" x14ac:dyDescent="0.2"/>
    <row r="21527" hidden="1" x14ac:dyDescent="0.2"/>
    <row r="21528" hidden="1" x14ac:dyDescent="0.2"/>
    <row r="21529" hidden="1" x14ac:dyDescent="0.2"/>
    <row r="21530" hidden="1" x14ac:dyDescent="0.2"/>
    <row r="21531" hidden="1" x14ac:dyDescent="0.2"/>
    <row r="21532" hidden="1" x14ac:dyDescent="0.2"/>
    <row r="21533" hidden="1" x14ac:dyDescent="0.2"/>
    <row r="21534" hidden="1" x14ac:dyDescent="0.2"/>
    <row r="21535" hidden="1" x14ac:dyDescent="0.2"/>
    <row r="21536" hidden="1" x14ac:dyDescent="0.2"/>
    <row r="21537" hidden="1" x14ac:dyDescent="0.2"/>
    <row r="21538" hidden="1" x14ac:dyDescent="0.2"/>
    <row r="21539" hidden="1" x14ac:dyDescent="0.2"/>
    <row r="21540" hidden="1" x14ac:dyDescent="0.2"/>
    <row r="21541" hidden="1" x14ac:dyDescent="0.2"/>
    <row r="21542" hidden="1" x14ac:dyDescent="0.2"/>
    <row r="21543" hidden="1" x14ac:dyDescent="0.2"/>
    <row r="21544" hidden="1" x14ac:dyDescent="0.2"/>
    <row r="21545" hidden="1" x14ac:dyDescent="0.2"/>
    <row r="21546" hidden="1" x14ac:dyDescent="0.2"/>
    <row r="21547" hidden="1" x14ac:dyDescent="0.2"/>
    <row r="21548" hidden="1" x14ac:dyDescent="0.2"/>
    <row r="21549" hidden="1" x14ac:dyDescent="0.2"/>
    <row r="21550" hidden="1" x14ac:dyDescent="0.2"/>
    <row r="21551" hidden="1" x14ac:dyDescent="0.2"/>
    <row r="21552" hidden="1" x14ac:dyDescent="0.2"/>
    <row r="21553" hidden="1" x14ac:dyDescent="0.2"/>
    <row r="21554" hidden="1" x14ac:dyDescent="0.2"/>
    <row r="21555" hidden="1" x14ac:dyDescent="0.2"/>
    <row r="21556" hidden="1" x14ac:dyDescent="0.2"/>
    <row r="21557" hidden="1" x14ac:dyDescent="0.2"/>
    <row r="21558" hidden="1" x14ac:dyDescent="0.2"/>
    <row r="21559" hidden="1" x14ac:dyDescent="0.2"/>
    <row r="21560" hidden="1" x14ac:dyDescent="0.2"/>
    <row r="21561" hidden="1" x14ac:dyDescent="0.2"/>
    <row r="21562" hidden="1" x14ac:dyDescent="0.2"/>
    <row r="21563" hidden="1" x14ac:dyDescent="0.2"/>
    <row r="21564" hidden="1" x14ac:dyDescent="0.2"/>
    <row r="21565" hidden="1" x14ac:dyDescent="0.2"/>
    <row r="21566" hidden="1" x14ac:dyDescent="0.2"/>
    <row r="21567" hidden="1" x14ac:dyDescent="0.2"/>
    <row r="21568" hidden="1" x14ac:dyDescent="0.2"/>
    <row r="21569" hidden="1" x14ac:dyDescent="0.2"/>
    <row r="21570" hidden="1" x14ac:dyDescent="0.2"/>
    <row r="21571" hidden="1" x14ac:dyDescent="0.2"/>
    <row r="21572" hidden="1" x14ac:dyDescent="0.2"/>
    <row r="21573" hidden="1" x14ac:dyDescent="0.2"/>
    <row r="21574" hidden="1" x14ac:dyDescent="0.2"/>
    <row r="21575" hidden="1" x14ac:dyDescent="0.2"/>
    <row r="21576" hidden="1" x14ac:dyDescent="0.2"/>
    <row r="21577" hidden="1" x14ac:dyDescent="0.2"/>
    <row r="21578" hidden="1" x14ac:dyDescent="0.2"/>
    <row r="21579" hidden="1" x14ac:dyDescent="0.2"/>
    <row r="21580" hidden="1" x14ac:dyDescent="0.2"/>
    <row r="21581" hidden="1" x14ac:dyDescent="0.2"/>
    <row r="21582" hidden="1" x14ac:dyDescent="0.2"/>
    <row r="21583" hidden="1" x14ac:dyDescent="0.2"/>
    <row r="21584" hidden="1" x14ac:dyDescent="0.2"/>
    <row r="21585" hidden="1" x14ac:dyDescent="0.2"/>
    <row r="21586" hidden="1" x14ac:dyDescent="0.2"/>
    <row r="21587" hidden="1" x14ac:dyDescent="0.2"/>
    <row r="21588" hidden="1" x14ac:dyDescent="0.2"/>
    <row r="21589" hidden="1" x14ac:dyDescent="0.2"/>
    <row r="21590" hidden="1" x14ac:dyDescent="0.2"/>
    <row r="21591" hidden="1" x14ac:dyDescent="0.2"/>
    <row r="21592" hidden="1" x14ac:dyDescent="0.2"/>
    <row r="21593" hidden="1" x14ac:dyDescent="0.2"/>
    <row r="21594" hidden="1" x14ac:dyDescent="0.2"/>
    <row r="21595" hidden="1" x14ac:dyDescent="0.2"/>
    <row r="21596" hidden="1" x14ac:dyDescent="0.2"/>
    <row r="21597" hidden="1" x14ac:dyDescent="0.2"/>
    <row r="21598" hidden="1" x14ac:dyDescent="0.2"/>
    <row r="21599" hidden="1" x14ac:dyDescent="0.2"/>
    <row r="21600" hidden="1" x14ac:dyDescent="0.2"/>
    <row r="21601" hidden="1" x14ac:dyDescent="0.2"/>
    <row r="21602" hidden="1" x14ac:dyDescent="0.2"/>
    <row r="21603" hidden="1" x14ac:dyDescent="0.2"/>
    <row r="21604" hidden="1" x14ac:dyDescent="0.2"/>
    <row r="21605" hidden="1" x14ac:dyDescent="0.2"/>
    <row r="21606" hidden="1" x14ac:dyDescent="0.2"/>
    <row r="21607" hidden="1" x14ac:dyDescent="0.2"/>
    <row r="21608" hidden="1" x14ac:dyDescent="0.2"/>
    <row r="21609" hidden="1" x14ac:dyDescent="0.2"/>
    <row r="21610" hidden="1" x14ac:dyDescent="0.2"/>
    <row r="21611" hidden="1" x14ac:dyDescent="0.2"/>
    <row r="21612" hidden="1" x14ac:dyDescent="0.2"/>
    <row r="21613" hidden="1" x14ac:dyDescent="0.2"/>
    <row r="21614" hidden="1" x14ac:dyDescent="0.2"/>
    <row r="21615" hidden="1" x14ac:dyDescent="0.2"/>
    <row r="21616" hidden="1" x14ac:dyDescent="0.2"/>
    <row r="21617" hidden="1" x14ac:dyDescent="0.2"/>
    <row r="21618" hidden="1" x14ac:dyDescent="0.2"/>
    <row r="21619" hidden="1" x14ac:dyDescent="0.2"/>
    <row r="21620" hidden="1" x14ac:dyDescent="0.2"/>
    <row r="21621" hidden="1" x14ac:dyDescent="0.2"/>
    <row r="21622" hidden="1" x14ac:dyDescent="0.2"/>
    <row r="21623" hidden="1" x14ac:dyDescent="0.2"/>
    <row r="21624" hidden="1" x14ac:dyDescent="0.2"/>
    <row r="21625" hidden="1" x14ac:dyDescent="0.2"/>
    <row r="21626" hidden="1" x14ac:dyDescent="0.2"/>
    <row r="21627" hidden="1" x14ac:dyDescent="0.2"/>
    <row r="21628" hidden="1" x14ac:dyDescent="0.2"/>
    <row r="21629" hidden="1" x14ac:dyDescent="0.2"/>
    <row r="21630" hidden="1" x14ac:dyDescent="0.2"/>
    <row r="21631" hidden="1" x14ac:dyDescent="0.2"/>
    <row r="21632" hidden="1" x14ac:dyDescent="0.2"/>
    <row r="21633" hidden="1" x14ac:dyDescent="0.2"/>
    <row r="21634" hidden="1" x14ac:dyDescent="0.2"/>
    <row r="21635" hidden="1" x14ac:dyDescent="0.2"/>
    <row r="21636" hidden="1" x14ac:dyDescent="0.2"/>
    <row r="21637" hidden="1" x14ac:dyDescent="0.2"/>
    <row r="21638" hidden="1" x14ac:dyDescent="0.2"/>
    <row r="21639" hidden="1" x14ac:dyDescent="0.2"/>
    <row r="21640" hidden="1" x14ac:dyDescent="0.2"/>
    <row r="21641" hidden="1" x14ac:dyDescent="0.2"/>
    <row r="21642" hidden="1" x14ac:dyDescent="0.2"/>
    <row r="21643" hidden="1" x14ac:dyDescent="0.2"/>
    <row r="21644" hidden="1" x14ac:dyDescent="0.2"/>
    <row r="21645" hidden="1" x14ac:dyDescent="0.2"/>
    <row r="21646" hidden="1" x14ac:dyDescent="0.2"/>
    <row r="21647" hidden="1" x14ac:dyDescent="0.2"/>
    <row r="21648" hidden="1" x14ac:dyDescent="0.2"/>
    <row r="21649" hidden="1" x14ac:dyDescent="0.2"/>
    <row r="21650" hidden="1" x14ac:dyDescent="0.2"/>
    <row r="21651" hidden="1" x14ac:dyDescent="0.2"/>
    <row r="21652" hidden="1" x14ac:dyDescent="0.2"/>
    <row r="21653" hidden="1" x14ac:dyDescent="0.2"/>
    <row r="21654" hidden="1" x14ac:dyDescent="0.2"/>
    <row r="21655" hidden="1" x14ac:dyDescent="0.2"/>
    <row r="21656" hidden="1" x14ac:dyDescent="0.2"/>
    <row r="21657" hidden="1" x14ac:dyDescent="0.2"/>
    <row r="21658" hidden="1" x14ac:dyDescent="0.2"/>
    <row r="21659" hidden="1" x14ac:dyDescent="0.2"/>
    <row r="21660" hidden="1" x14ac:dyDescent="0.2"/>
    <row r="21661" hidden="1" x14ac:dyDescent="0.2"/>
    <row r="21662" hidden="1" x14ac:dyDescent="0.2"/>
    <row r="21663" hidden="1" x14ac:dyDescent="0.2"/>
    <row r="21664" hidden="1" x14ac:dyDescent="0.2"/>
    <row r="21665" hidden="1" x14ac:dyDescent="0.2"/>
    <row r="21666" hidden="1" x14ac:dyDescent="0.2"/>
    <row r="21667" hidden="1" x14ac:dyDescent="0.2"/>
    <row r="21668" hidden="1" x14ac:dyDescent="0.2"/>
    <row r="21669" hidden="1" x14ac:dyDescent="0.2"/>
    <row r="21670" hidden="1" x14ac:dyDescent="0.2"/>
    <row r="21671" hidden="1" x14ac:dyDescent="0.2"/>
    <row r="21672" hidden="1" x14ac:dyDescent="0.2"/>
    <row r="21673" hidden="1" x14ac:dyDescent="0.2"/>
    <row r="21674" hidden="1" x14ac:dyDescent="0.2"/>
    <row r="21675" hidden="1" x14ac:dyDescent="0.2"/>
    <row r="21676" hidden="1" x14ac:dyDescent="0.2"/>
    <row r="21677" hidden="1" x14ac:dyDescent="0.2"/>
    <row r="21678" hidden="1" x14ac:dyDescent="0.2"/>
    <row r="21679" hidden="1" x14ac:dyDescent="0.2"/>
    <row r="21680" hidden="1" x14ac:dyDescent="0.2"/>
    <row r="21681" hidden="1" x14ac:dyDescent="0.2"/>
    <row r="21682" hidden="1" x14ac:dyDescent="0.2"/>
    <row r="21683" hidden="1" x14ac:dyDescent="0.2"/>
    <row r="21684" hidden="1" x14ac:dyDescent="0.2"/>
    <row r="21685" hidden="1" x14ac:dyDescent="0.2"/>
    <row r="21686" hidden="1" x14ac:dyDescent="0.2"/>
    <row r="21687" hidden="1" x14ac:dyDescent="0.2"/>
    <row r="21688" hidden="1" x14ac:dyDescent="0.2"/>
    <row r="21689" hidden="1" x14ac:dyDescent="0.2"/>
    <row r="21690" hidden="1" x14ac:dyDescent="0.2"/>
    <row r="21691" hidden="1" x14ac:dyDescent="0.2"/>
    <row r="21692" hidden="1" x14ac:dyDescent="0.2"/>
    <row r="21693" hidden="1" x14ac:dyDescent="0.2"/>
    <row r="21694" hidden="1" x14ac:dyDescent="0.2"/>
    <row r="21695" hidden="1" x14ac:dyDescent="0.2"/>
    <row r="21696" hidden="1" x14ac:dyDescent="0.2"/>
    <row r="21697" hidden="1" x14ac:dyDescent="0.2"/>
    <row r="21698" hidden="1" x14ac:dyDescent="0.2"/>
    <row r="21699" hidden="1" x14ac:dyDescent="0.2"/>
    <row r="21700" hidden="1" x14ac:dyDescent="0.2"/>
    <row r="21701" hidden="1" x14ac:dyDescent="0.2"/>
    <row r="21702" hidden="1" x14ac:dyDescent="0.2"/>
    <row r="21703" hidden="1" x14ac:dyDescent="0.2"/>
    <row r="21704" hidden="1" x14ac:dyDescent="0.2"/>
    <row r="21705" hidden="1" x14ac:dyDescent="0.2"/>
    <row r="21706" hidden="1" x14ac:dyDescent="0.2"/>
    <row r="21707" hidden="1" x14ac:dyDescent="0.2"/>
    <row r="21708" hidden="1" x14ac:dyDescent="0.2"/>
    <row r="21709" hidden="1" x14ac:dyDescent="0.2"/>
    <row r="21710" hidden="1" x14ac:dyDescent="0.2"/>
    <row r="21711" hidden="1" x14ac:dyDescent="0.2"/>
    <row r="21712" hidden="1" x14ac:dyDescent="0.2"/>
    <row r="21713" hidden="1" x14ac:dyDescent="0.2"/>
    <row r="21714" hidden="1" x14ac:dyDescent="0.2"/>
    <row r="21715" hidden="1" x14ac:dyDescent="0.2"/>
    <row r="21716" hidden="1" x14ac:dyDescent="0.2"/>
    <row r="21717" hidden="1" x14ac:dyDescent="0.2"/>
    <row r="21718" hidden="1" x14ac:dyDescent="0.2"/>
    <row r="21719" hidden="1" x14ac:dyDescent="0.2"/>
    <row r="21720" hidden="1" x14ac:dyDescent="0.2"/>
    <row r="21721" hidden="1" x14ac:dyDescent="0.2"/>
    <row r="21722" hidden="1" x14ac:dyDescent="0.2"/>
    <row r="21723" hidden="1" x14ac:dyDescent="0.2"/>
    <row r="21724" hidden="1" x14ac:dyDescent="0.2"/>
    <row r="21725" hidden="1" x14ac:dyDescent="0.2"/>
    <row r="21726" hidden="1" x14ac:dyDescent="0.2"/>
    <row r="21727" hidden="1" x14ac:dyDescent="0.2"/>
    <row r="21728" hidden="1" x14ac:dyDescent="0.2"/>
    <row r="21729" hidden="1" x14ac:dyDescent="0.2"/>
    <row r="21730" hidden="1" x14ac:dyDescent="0.2"/>
    <row r="21731" hidden="1" x14ac:dyDescent="0.2"/>
    <row r="21732" hidden="1" x14ac:dyDescent="0.2"/>
    <row r="21733" hidden="1" x14ac:dyDescent="0.2"/>
    <row r="21734" hidden="1" x14ac:dyDescent="0.2"/>
    <row r="21735" hidden="1" x14ac:dyDescent="0.2"/>
    <row r="21736" hidden="1" x14ac:dyDescent="0.2"/>
    <row r="21737" hidden="1" x14ac:dyDescent="0.2"/>
    <row r="21738" hidden="1" x14ac:dyDescent="0.2"/>
    <row r="21739" hidden="1" x14ac:dyDescent="0.2"/>
    <row r="21740" hidden="1" x14ac:dyDescent="0.2"/>
    <row r="21741" hidden="1" x14ac:dyDescent="0.2"/>
    <row r="21742" hidden="1" x14ac:dyDescent="0.2"/>
    <row r="21743" hidden="1" x14ac:dyDescent="0.2"/>
    <row r="21744" hidden="1" x14ac:dyDescent="0.2"/>
    <row r="21745" hidden="1" x14ac:dyDescent="0.2"/>
    <row r="21746" hidden="1" x14ac:dyDescent="0.2"/>
    <row r="21747" hidden="1" x14ac:dyDescent="0.2"/>
    <row r="21748" hidden="1" x14ac:dyDescent="0.2"/>
    <row r="21749" hidden="1" x14ac:dyDescent="0.2"/>
    <row r="21750" hidden="1" x14ac:dyDescent="0.2"/>
    <row r="21751" hidden="1" x14ac:dyDescent="0.2"/>
    <row r="21752" hidden="1" x14ac:dyDescent="0.2"/>
    <row r="21753" hidden="1" x14ac:dyDescent="0.2"/>
    <row r="21754" hidden="1" x14ac:dyDescent="0.2"/>
    <row r="21755" hidden="1" x14ac:dyDescent="0.2"/>
    <row r="21756" hidden="1" x14ac:dyDescent="0.2"/>
    <row r="21757" hidden="1" x14ac:dyDescent="0.2"/>
    <row r="21758" hidden="1" x14ac:dyDescent="0.2"/>
    <row r="21759" hidden="1" x14ac:dyDescent="0.2"/>
    <row r="21760" hidden="1" x14ac:dyDescent="0.2"/>
    <row r="21761" hidden="1" x14ac:dyDescent="0.2"/>
    <row r="21762" hidden="1" x14ac:dyDescent="0.2"/>
    <row r="21763" hidden="1" x14ac:dyDescent="0.2"/>
    <row r="21764" hidden="1" x14ac:dyDescent="0.2"/>
    <row r="21765" hidden="1" x14ac:dyDescent="0.2"/>
    <row r="21766" hidden="1" x14ac:dyDescent="0.2"/>
    <row r="21767" hidden="1" x14ac:dyDescent="0.2"/>
    <row r="21768" hidden="1" x14ac:dyDescent="0.2"/>
    <row r="21769" hidden="1" x14ac:dyDescent="0.2"/>
    <row r="21770" hidden="1" x14ac:dyDescent="0.2"/>
    <row r="21771" hidden="1" x14ac:dyDescent="0.2"/>
    <row r="21772" hidden="1" x14ac:dyDescent="0.2"/>
    <row r="21773" hidden="1" x14ac:dyDescent="0.2"/>
    <row r="21774" hidden="1" x14ac:dyDescent="0.2"/>
    <row r="21775" hidden="1" x14ac:dyDescent="0.2"/>
    <row r="21776" hidden="1" x14ac:dyDescent="0.2"/>
    <row r="21777" hidden="1" x14ac:dyDescent="0.2"/>
    <row r="21778" hidden="1" x14ac:dyDescent="0.2"/>
    <row r="21779" hidden="1" x14ac:dyDescent="0.2"/>
    <row r="21780" hidden="1" x14ac:dyDescent="0.2"/>
    <row r="21781" hidden="1" x14ac:dyDescent="0.2"/>
    <row r="21782" hidden="1" x14ac:dyDescent="0.2"/>
    <row r="21783" hidden="1" x14ac:dyDescent="0.2"/>
    <row r="21784" hidden="1" x14ac:dyDescent="0.2"/>
    <row r="21785" hidden="1" x14ac:dyDescent="0.2"/>
    <row r="21786" hidden="1" x14ac:dyDescent="0.2"/>
    <row r="21787" hidden="1" x14ac:dyDescent="0.2"/>
    <row r="21788" hidden="1" x14ac:dyDescent="0.2"/>
    <row r="21789" hidden="1" x14ac:dyDescent="0.2"/>
    <row r="21790" hidden="1" x14ac:dyDescent="0.2"/>
    <row r="21791" hidden="1" x14ac:dyDescent="0.2"/>
    <row r="21792" hidden="1" x14ac:dyDescent="0.2"/>
    <row r="21793" hidden="1" x14ac:dyDescent="0.2"/>
    <row r="21794" hidden="1" x14ac:dyDescent="0.2"/>
    <row r="21795" hidden="1" x14ac:dyDescent="0.2"/>
    <row r="21796" hidden="1" x14ac:dyDescent="0.2"/>
    <row r="21797" hidden="1" x14ac:dyDescent="0.2"/>
    <row r="21798" hidden="1" x14ac:dyDescent="0.2"/>
    <row r="21799" hidden="1" x14ac:dyDescent="0.2"/>
    <row r="21800" hidden="1" x14ac:dyDescent="0.2"/>
    <row r="21801" hidden="1" x14ac:dyDescent="0.2"/>
    <row r="21802" hidden="1" x14ac:dyDescent="0.2"/>
    <row r="21803" hidden="1" x14ac:dyDescent="0.2"/>
    <row r="21804" hidden="1" x14ac:dyDescent="0.2"/>
    <row r="21805" hidden="1" x14ac:dyDescent="0.2"/>
    <row r="21806" hidden="1" x14ac:dyDescent="0.2"/>
    <row r="21807" hidden="1" x14ac:dyDescent="0.2"/>
    <row r="21808" hidden="1" x14ac:dyDescent="0.2"/>
    <row r="21809" hidden="1" x14ac:dyDescent="0.2"/>
    <row r="21810" hidden="1" x14ac:dyDescent="0.2"/>
    <row r="21811" hidden="1" x14ac:dyDescent="0.2"/>
    <row r="21812" hidden="1" x14ac:dyDescent="0.2"/>
    <row r="21813" hidden="1" x14ac:dyDescent="0.2"/>
    <row r="21814" hidden="1" x14ac:dyDescent="0.2"/>
    <row r="21815" hidden="1" x14ac:dyDescent="0.2"/>
    <row r="21816" hidden="1" x14ac:dyDescent="0.2"/>
    <row r="21817" hidden="1" x14ac:dyDescent="0.2"/>
    <row r="21818" hidden="1" x14ac:dyDescent="0.2"/>
    <row r="21819" hidden="1" x14ac:dyDescent="0.2"/>
    <row r="21820" hidden="1" x14ac:dyDescent="0.2"/>
    <row r="21821" hidden="1" x14ac:dyDescent="0.2"/>
    <row r="21822" hidden="1" x14ac:dyDescent="0.2"/>
    <row r="21823" hidden="1" x14ac:dyDescent="0.2"/>
    <row r="21824" hidden="1" x14ac:dyDescent="0.2"/>
    <row r="21825" hidden="1" x14ac:dyDescent="0.2"/>
    <row r="21826" hidden="1" x14ac:dyDescent="0.2"/>
    <row r="21827" hidden="1" x14ac:dyDescent="0.2"/>
    <row r="21828" hidden="1" x14ac:dyDescent="0.2"/>
    <row r="21829" hidden="1" x14ac:dyDescent="0.2"/>
    <row r="21830" hidden="1" x14ac:dyDescent="0.2"/>
    <row r="21831" hidden="1" x14ac:dyDescent="0.2"/>
    <row r="21832" hidden="1" x14ac:dyDescent="0.2"/>
    <row r="21833" hidden="1" x14ac:dyDescent="0.2"/>
    <row r="21834" hidden="1" x14ac:dyDescent="0.2"/>
    <row r="21835" hidden="1" x14ac:dyDescent="0.2"/>
    <row r="21836" hidden="1" x14ac:dyDescent="0.2"/>
    <row r="21837" hidden="1" x14ac:dyDescent="0.2"/>
    <row r="21838" hidden="1" x14ac:dyDescent="0.2"/>
    <row r="21839" hidden="1" x14ac:dyDescent="0.2"/>
    <row r="21840" hidden="1" x14ac:dyDescent="0.2"/>
    <row r="21841" hidden="1" x14ac:dyDescent="0.2"/>
    <row r="21842" hidden="1" x14ac:dyDescent="0.2"/>
    <row r="21843" hidden="1" x14ac:dyDescent="0.2"/>
    <row r="21844" hidden="1" x14ac:dyDescent="0.2"/>
    <row r="21845" hidden="1" x14ac:dyDescent="0.2"/>
    <row r="21846" hidden="1" x14ac:dyDescent="0.2"/>
    <row r="21847" hidden="1" x14ac:dyDescent="0.2"/>
    <row r="21848" hidden="1" x14ac:dyDescent="0.2"/>
    <row r="21849" hidden="1" x14ac:dyDescent="0.2"/>
    <row r="21850" hidden="1" x14ac:dyDescent="0.2"/>
    <row r="21851" hidden="1" x14ac:dyDescent="0.2"/>
    <row r="21852" hidden="1" x14ac:dyDescent="0.2"/>
    <row r="21853" hidden="1" x14ac:dyDescent="0.2"/>
    <row r="21854" hidden="1" x14ac:dyDescent="0.2"/>
    <row r="21855" hidden="1" x14ac:dyDescent="0.2"/>
    <row r="21856" hidden="1" x14ac:dyDescent="0.2"/>
    <row r="21857" hidden="1" x14ac:dyDescent="0.2"/>
    <row r="21858" hidden="1" x14ac:dyDescent="0.2"/>
    <row r="21859" hidden="1" x14ac:dyDescent="0.2"/>
    <row r="21860" hidden="1" x14ac:dyDescent="0.2"/>
    <row r="21861" hidden="1" x14ac:dyDescent="0.2"/>
    <row r="21862" hidden="1" x14ac:dyDescent="0.2"/>
    <row r="21863" hidden="1" x14ac:dyDescent="0.2"/>
    <row r="21864" hidden="1" x14ac:dyDescent="0.2"/>
    <row r="21865" hidden="1" x14ac:dyDescent="0.2"/>
    <row r="21866" hidden="1" x14ac:dyDescent="0.2"/>
    <row r="21867" hidden="1" x14ac:dyDescent="0.2"/>
    <row r="21868" hidden="1" x14ac:dyDescent="0.2"/>
    <row r="21869" hidden="1" x14ac:dyDescent="0.2"/>
    <row r="21870" hidden="1" x14ac:dyDescent="0.2"/>
    <row r="21871" hidden="1" x14ac:dyDescent="0.2"/>
    <row r="21872" hidden="1" x14ac:dyDescent="0.2"/>
    <row r="21873" hidden="1" x14ac:dyDescent="0.2"/>
    <row r="21874" hidden="1" x14ac:dyDescent="0.2"/>
    <row r="21875" hidden="1" x14ac:dyDescent="0.2"/>
    <row r="21876" hidden="1" x14ac:dyDescent="0.2"/>
    <row r="21877" hidden="1" x14ac:dyDescent="0.2"/>
    <row r="21878" hidden="1" x14ac:dyDescent="0.2"/>
    <row r="21879" hidden="1" x14ac:dyDescent="0.2"/>
    <row r="21880" hidden="1" x14ac:dyDescent="0.2"/>
    <row r="21881" hidden="1" x14ac:dyDescent="0.2"/>
    <row r="21882" hidden="1" x14ac:dyDescent="0.2"/>
    <row r="21883" hidden="1" x14ac:dyDescent="0.2"/>
    <row r="21884" hidden="1" x14ac:dyDescent="0.2"/>
    <row r="21885" hidden="1" x14ac:dyDescent="0.2"/>
    <row r="21886" hidden="1" x14ac:dyDescent="0.2"/>
    <row r="21887" hidden="1" x14ac:dyDescent="0.2"/>
    <row r="21888" hidden="1" x14ac:dyDescent="0.2"/>
    <row r="21889" hidden="1" x14ac:dyDescent="0.2"/>
    <row r="21890" hidden="1" x14ac:dyDescent="0.2"/>
    <row r="21891" hidden="1" x14ac:dyDescent="0.2"/>
    <row r="21892" hidden="1" x14ac:dyDescent="0.2"/>
    <row r="21893" hidden="1" x14ac:dyDescent="0.2"/>
    <row r="21894" hidden="1" x14ac:dyDescent="0.2"/>
    <row r="21895" hidden="1" x14ac:dyDescent="0.2"/>
    <row r="21896" hidden="1" x14ac:dyDescent="0.2"/>
    <row r="21897" hidden="1" x14ac:dyDescent="0.2"/>
    <row r="21898" hidden="1" x14ac:dyDescent="0.2"/>
    <row r="21899" hidden="1" x14ac:dyDescent="0.2"/>
    <row r="21900" hidden="1" x14ac:dyDescent="0.2"/>
    <row r="21901" hidden="1" x14ac:dyDescent="0.2"/>
    <row r="21902" hidden="1" x14ac:dyDescent="0.2"/>
    <row r="21903" hidden="1" x14ac:dyDescent="0.2"/>
    <row r="21904" hidden="1" x14ac:dyDescent="0.2"/>
    <row r="21905" hidden="1" x14ac:dyDescent="0.2"/>
    <row r="21906" hidden="1" x14ac:dyDescent="0.2"/>
    <row r="21907" hidden="1" x14ac:dyDescent="0.2"/>
    <row r="21908" hidden="1" x14ac:dyDescent="0.2"/>
    <row r="21909" hidden="1" x14ac:dyDescent="0.2"/>
    <row r="21910" hidden="1" x14ac:dyDescent="0.2"/>
    <row r="21911" hidden="1" x14ac:dyDescent="0.2"/>
    <row r="21912" hidden="1" x14ac:dyDescent="0.2"/>
    <row r="21913" hidden="1" x14ac:dyDescent="0.2"/>
    <row r="21914" hidden="1" x14ac:dyDescent="0.2"/>
    <row r="21915" hidden="1" x14ac:dyDescent="0.2"/>
    <row r="21916" hidden="1" x14ac:dyDescent="0.2"/>
    <row r="21917" hidden="1" x14ac:dyDescent="0.2"/>
    <row r="21918" hidden="1" x14ac:dyDescent="0.2"/>
    <row r="21919" hidden="1" x14ac:dyDescent="0.2"/>
    <row r="21920" hidden="1" x14ac:dyDescent="0.2"/>
    <row r="21921" hidden="1" x14ac:dyDescent="0.2"/>
    <row r="21922" hidden="1" x14ac:dyDescent="0.2"/>
    <row r="21923" hidden="1" x14ac:dyDescent="0.2"/>
    <row r="21924" hidden="1" x14ac:dyDescent="0.2"/>
    <row r="21925" hidden="1" x14ac:dyDescent="0.2"/>
    <row r="21926" hidden="1" x14ac:dyDescent="0.2"/>
    <row r="21927" hidden="1" x14ac:dyDescent="0.2"/>
    <row r="21928" hidden="1" x14ac:dyDescent="0.2"/>
    <row r="21929" hidden="1" x14ac:dyDescent="0.2"/>
    <row r="21930" hidden="1" x14ac:dyDescent="0.2"/>
    <row r="21931" hidden="1" x14ac:dyDescent="0.2"/>
    <row r="21932" hidden="1" x14ac:dyDescent="0.2"/>
    <row r="21933" hidden="1" x14ac:dyDescent="0.2"/>
    <row r="21934" hidden="1" x14ac:dyDescent="0.2"/>
    <row r="21935" hidden="1" x14ac:dyDescent="0.2"/>
    <row r="21936" hidden="1" x14ac:dyDescent="0.2"/>
    <row r="21937" hidden="1" x14ac:dyDescent="0.2"/>
    <row r="21938" hidden="1" x14ac:dyDescent="0.2"/>
    <row r="21939" hidden="1" x14ac:dyDescent="0.2"/>
    <row r="21940" hidden="1" x14ac:dyDescent="0.2"/>
    <row r="21941" hidden="1" x14ac:dyDescent="0.2"/>
    <row r="21942" hidden="1" x14ac:dyDescent="0.2"/>
    <row r="21943" hidden="1" x14ac:dyDescent="0.2"/>
    <row r="21944" hidden="1" x14ac:dyDescent="0.2"/>
    <row r="21945" hidden="1" x14ac:dyDescent="0.2"/>
    <row r="21946" hidden="1" x14ac:dyDescent="0.2"/>
    <row r="21947" hidden="1" x14ac:dyDescent="0.2"/>
    <row r="21948" hidden="1" x14ac:dyDescent="0.2"/>
    <row r="21949" hidden="1" x14ac:dyDescent="0.2"/>
    <row r="21950" hidden="1" x14ac:dyDescent="0.2"/>
    <row r="21951" hidden="1" x14ac:dyDescent="0.2"/>
    <row r="21952" hidden="1" x14ac:dyDescent="0.2"/>
    <row r="21953" hidden="1" x14ac:dyDescent="0.2"/>
    <row r="21954" hidden="1" x14ac:dyDescent="0.2"/>
    <row r="21955" hidden="1" x14ac:dyDescent="0.2"/>
    <row r="21956" hidden="1" x14ac:dyDescent="0.2"/>
    <row r="21957" hidden="1" x14ac:dyDescent="0.2"/>
    <row r="21958" hidden="1" x14ac:dyDescent="0.2"/>
    <row r="21959" hidden="1" x14ac:dyDescent="0.2"/>
    <row r="21960" hidden="1" x14ac:dyDescent="0.2"/>
    <row r="21961" hidden="1" x14ac:dyDescent="0.2"/>
    <row r="21962" hidden="1" x14ac:dyDescent="0.2"/>
    <row r="21963" hidden="1" x14ac:dyDescent="0.2"/>
    <row r="21964" hidden="1" x14ac:dyDescent="0.2"/>
    <row r="21965" hidden="1" x14ac:dyDescent="0.2"/>
    <row r="21966" hidden="1" x14ac:dyDescent="0.2"/>
    <row r="21967" hidden="1" x14ac:dyDescent="0.2"/>
    <row r="21968" hidden="1" x14ac:dyDescent="0.2"/>
    <row r="21969" hidden="1" x14ac:dyDescent="0.2"/>
    <row r="21970" hidden="1" x14ac:dyDescent="0.2"/>
    <row r="21971" hidden="1" x14ac:dyDescent="0.2"/>
    <row r="21972" hidden="1" x14ac:dyDescent="0.2"/>
    <row r="21973" hidden="1" x14ac:dyDescent="0.2"/>
    <row r="21974" hidden="1" x14ac:dyDescent="0.2"/>
    <row r="21975" hidden="1" x14ac:dyDescent="0.2"/>
    <row r="21976" hidden="1" x14ac:dyDescent="0.2"/>
    <row r="21977" hidden="1" x14ac:dyDescent="0.2"/>
    <row r="21978" hidden="1" x14ac:dyDescent="0.2"/>
    <row r="21979" hidden="1" x14ac:dyDescent="0.2"/>
    <row r="21980" hidden="1" x14ac:dyDescent="0.2"/>
    <row r="21981" hidden="1" x14ac:dyDescent="0.2"/>
    <row r="21982" hidden="1" x14ac:dyDescent="0.2"/>
    <row r="21983" hidden="1" x14ac:dyDescent="0.2"/>
    <row r="21984" hidden="1" x14ac:dyDescent="0.2"/>
    <row r="21985" hidden="1" x14ac:dyDescent="0.2"/>
    <row r="21986" hidden="1" x14ac:dyDescent="0.2"/>
    <row r="21987" hidden="1" x14ac:dyDescent="0.2"/>
    <row r="21988" hidden="1" x14ac:dyDescent="0.2"/>
    <row r="21989" hidden="1" x14ac:dyDescent="0.2"/>
    <row r="21990" hidden="1" x14ac:dyDescent="0.2"/>
    <row r="21991" hidden="1" x14ac:dyDescent="0.2"/>
    <row r="21992" hidden="1" x14ac:dyDescent="0.2"/>
    <row r="21993" hidden="1" x14ac:dyDescent="0.2"/>
    <row r="21994" hidden="1" x14ac:dyDescent="0.2"/>
    <row r="21995" hidden="1" x14ac:dyDescent="0.2"/>
    <row r="21996" hidden="1" x14ac:dyDescent="0.2"/>
    <row r="21997" hidden="1" x14ac:dyDescent="0.2"/>
    <row r="21998" hidden="1" x14ac:dyDescent="0.2"/>
    <row r="21999" hidden="1" x14ac:dyDescent="0.2"/>
    <row r="22000" hidden="1" x14ac:dyDescent="0.2"/>
    <row r="22001" hidden="1" x14ac:dyDescent="0.2"/>
    <row r="22002" hidden="1" x14ac:dyDescent="0.2"/>
    <row r="22003" hidden="1" x14ac:dyDescent="0.2"/>
    <row r="22004" hidden="1" x14ac:dyDescent="0.2"/>
    <row r="22005" hidden="1" x14ac:dyDescent="0.2"/>
    <row r="22006" hidden="1" x14ac:dyDescent="0.2"/>
    <row r="22007" hidden="1" x14ac:dyDescent="0.2"/>
    <row r="22008" hidden="1" x14ac:dyDescent="0.2"/>
    <row r="22009" hidden="1" x14ac:dyDescent="0.2"/>
    <row r="22010" hidden="1" x14ac:dyDescent="0.2"/>
    <row r="22011" hidden="1" x14ac:dyDescent="0.2"/>
    <row r="22012" hidden="1" x14ac:dyDescent="0.2"/>
    <row r="22013" hidden="1" x14ac:dyDescent="0.2"/>
    <row r="22014" hidden="1" x14ac:dyDescent="0.2"/>
    <row r="22015" hidden="1" x14ac:dyDescent="0.2"/>
    <row r="22016" hidden="1" x14ac:dyDescent="0.2"/>
    <row r="22017" hidden="1" x14ac:dyDescent="0.2"/>
    <row r="22018" hidden="1" x14ac:dyDescent="0.2"/>
    <row r="22019" hidden="1" x14ac:dyDescent="0.2"/>
    <row r="22020" hidden="1" x14ac:dyDescent="0.2"/>
    <row r="22021" hidden="1" x14ac:dyDescent="0.2"/>
    <row r="22022" hidden="1" x14ac:dyDescent="0.2"/>
    <row r="22023" hidden="1" x14ac:dyDescent="0.2"/>
    <row r="22024" hidden="1" x14ac:dyDescent="0.2"/>
    <row r="22025" hidden="1" x14ac:dyDescent="0.2"/>
    <row r="22026" hidden="1" x14ac:dyDescent="0.2"/>
    <row r="22027" hidden="1" x14ac:dyDescent="0.2"/>
    <row r="22028" hidden="1" x14ac:dyDescent="0.2"/>
    <row r="22029" hidden="1" x14ac:dyDescent="0.2"/>
    <row r="22030" hidden="1" x14ac:dyDescent="0.2"/>
    <row r="22031" hidden="1" x14ac:dyDescent="0.2"/>
    <row r="22032" hidden="1" x14ac:dyDescent="0.2"/>
    <row r="22033" hidden="1" x14ac:dyDescent="0.2"/>
    <row r="22034" hidden="1" x14ac:dyDescent="0.2"/>
    <row r="22035" hidden="1" x14ac:dyDescent="0.2"/>
    <row r="22036" hidden="1" x14ac:dyDescent="0.2"/>
    <row r="22037" hidden="1" x14ac:dyDescent="0.2"/>
    <row r="22038" hidden="1" x14ac:dyDescent="0.2"/>
    <row r="22039" hidden="1" x14ac:dyDescent="0.2"/>
    <row r="22040" hidden="1" x14ac:dyDescent="0.2"/>
    <row r="22041" hidden="1" x14ac:dyDescent="0.2"/>
    <row r="22042" hidden="1" x14ac:dyDescent="0.2"/>
    <row r="22043" hidden="1" x14ac:dyDescent="0.2"/>
    <row r="22044" hidden="1" x14ac:dyDescent="0.2"/>
    <row r="22045" hidden="1" x14ac:dyDescent="0.2"/>
    <row r="22046" hidden="1" x14ac:dyDescent="0.2"/>
    <row r="22047" hidden="1" x14ac:dyDescent="0.2"/>
    <row r="22048" hidden="1" x14ac:dyDescent="0.2"/>
    <row r="22049" hidden="1" x14ac:dyDescent="0.2"/>
    <row r="22050" hidden="1" x14ac:dyDescent="0.2"/>
    <row r="22051" hidden="1" x14ac:dyDescent="0.2"/>
    <row r="22052" hidden="1" x14ac:dyDescent="0.2"/>
    <row r="22053" hidden="1" x14ac:dyDescent="0.2"/>
    <row r="22054" hidden="1" x14ac:dyDescent="0.2"/>
    <row r="22055" hidden="1" x14ac:dyDescent="0.2"/>
    <row r="22056" hidden="1" x14ac:dyDescent="0.2"/>
    <row r="22057" hidden="1" x14ac:dyDescent="0.2"/>
    <row r="22058" hidden="1" x14ac:dyDescent="0.2"/>
    <row r="22059" hidden="1" x14ac:dyDescent="0.2"/>
    <row r="22060" hidden="1" x14ac:dyDescent="0.2"/>
    <row r="22061" hidden="1" x14ac:dyDescent="0.2"/>
    <row r="22062" hidden="1" x14ac:dyDescent="0.2"/>
    <row r="22063" hidden="1" x14ac:dyDescent="0.2"/>
    <row r="22064" hidden="1" x14ac:dyDescent="0.2"/>
    <row r="22065" hidden="1" x14ac:dyDescent="0.2"/>
    <row r="22066" hidden="1" x14ac:dyDescent="0.2"/>
    <row r="22067" hidden="1" x14ac:dyDescent="0.2"/>
    <row r="22068" hidden="1" x14ac:dyDescent="0.2"/>
    <row r="22069" hidden="1" x14ac:dyDescent="0.2"/>
    <row r="22070" hidden="1" x14ac:dyDescent="0.2"/>
    <row r="22071" hidden="1" x14ac:dyDescent="0.2"/>
    <row r="22072" hidden="1" x14ac:dyDescent="0.2"/>
    <row r="22073" hidden="1" x14ac:dyDescent="0.2"/>
    <row r="22074" hidden="1" x14ac:dyDescent="0.2"/>
    <row r="22075" hidden="1" x14ac:dyDescent="0.2"/>
    <row r="22076" hidden="1" x14ac:dyDescent="0.2"/>
    <row r="22077" hidden="1" x14ac:dyDescent="0.2"/>
    <row r="22078" hidden="1" x14ac:dyDescent="0.2"/>
    <row r="22079" hidden="1" x14ac:dyDescent="0.2"/>
    <row r="22080" hidden="1" x14ac:dyDescent="0.2"/>
    <row r="22081" hidden="1" x14ac:dyDescent="0.2"/>
    <row r="22082" hidden="1" x14ac:dyDescent="0.2"/>
    <row r="22083" hidden="1" x14ac:dyDescent="0.2"/>
    <row r="22084" hidden="1" x14ac:dyDescent="0.2"/>
    <row r="22085" hidden="1" x14ac:dyDescent="0.2"/>
    <row r="22086" hidden="1" x14ac:dyDescent="0.2"/>
    <row r="22087" hidden="1" x14ac:dyDescent="0.2"/>
    <row r="22088" hidden="1" x14ac:dyDescent="0.2"/>
    <row r="22089" hidden="1" x14ac:dyDescent="0.2"/>
    <row r="22090" hidden="1" x14ac:dyDescent="0.2"/>
    <row r="22091" hidden="1" x14ac:dyDescent="0.2"/>
    <row r="22092" hidden="1" x14ac:dyDescent="0.2"/>
    <row r="22093" hidden="1" x14ac:dyDescent="0.2"/>
    <row r="22094" hidden="1" x14ac:dyDescent="0.2"/>
    <row r="22095" hidden="1" x14ac:dyDescent="0.2"/>
    <row r="22096" hidden="1" x14ac:dyDescent="0.2"/>
    <row r="22097" hidden="1" x14ac:dyDescent="0.2"/>
    <row r="22098" hidden="1" x14ac:dyDescent="0.2"/>
    <row r="22099" hidden="1" x14ac:dyDescent="0.2"/>
    <row r="22100" hidden="1" x14ac:dyDescent="0.2"/>
    <row r="22101" hidden="1" x14ac:dyDescent="0.2"/>
    <row r="22102" hidden="1" x14ac:dyDescent="0.2"/>
    <row r="22103" hidden="1" x14ac:dyDescent="0.2"/>
    <row r="22104" hidden="1" x14ac:dyDescent="0.2"/>
    <row r="22105" hidden="1" x14ac:dyDescent="0.2"/>
    <row r="22106" hidden="1" x14ac:dyDescent="0.2"/>
    <row r="22107" hidden="1" x14ac:dyDescent="0.2"/>
    <row r="22108" hidden="1" x14ac:dyDescent="0.2"/>
    <row r="22109" hidden="1" x14ac:dyDescent="0.2"/>
    <row r="22110" hidden="1" x14ac:dyDescent="0.2"/>
    <row r="22111" hidden="1" x14ac:dyDescent="0.2"/>
    <row r="22112" hidden="1" x14ac:dyDescent="0.2"/>
    <row r="22113" hidden="1" x14ac:dyDescent="0.2"/>
    <row r="22114" hidden="1" x14ac:dyDescent="0.2"/>
    <row r="22115" hidden="1" x14ac:dyDescent="0.2"/>
    <row r="22116" hidden="1" x14ac:dyDescent="0.2"/>
    <row r="22117" hidden="1" x14ac:dyDescent="0.2"/>
    <row r="22118" hidden="1" x14ac:dyDescent="0.2"/>
    <row r="22119" hidden="1" x14ac:dyDescent="0.2"/>
    <row r="22120" hidden="1" x14ac:dyDescent="0.2"/>
    <row r="22121" hidden="1" x14ac:dyDescent="0.2"/>
    <row r="22122" hidden="1" x14ac:dyDescent="0.2"/>
    <row r="22123" hidden="1" x14ac:dyDescent="0.2"/>
    <row r="22124" hidden="1" x14ac:dyDescent="0.2"/>
    <row r="22125" hidden="1" x14ac:dyDescent="0.2"/>
    <row r="22126" hidden="1" x14ac:dyDescent="0.2"/>
    <row r="22127" hidden="1" x14ac:dyDescent="0.2"/>
    <row r="22128" hidden="1" x14ac:dyDescent="0.2"/>
    <row r="22129" hidden="1" x14ac:dyDescent="0.2"/>
    <row r="22130" hidden="1" x14ac:dyDescent="0.2"/>
    <row r="22131" hidden="1" x14ac:dyDescent="0.2"/>
    <row r="22132" hidden="1" x14ac:dyDescent="0.2"/>
    <row r="22133" hidden="1" x14ac:dyDescent="0.2"/>
    <row r="22134" hidden="1" x14ac:dyDescent="0.2"/>
    <row r="22135" hidden="1" x14ac:dyDescent="0.2"/>
    <row r="22136" hidden="1" x14ac:dyDescent="0.2"/>
    <row r="22137" hidden="1" x14ac:dyDescent="0.2"/>
    <row r="22138" hidden="1" x14ac:dyDescent="0.2"/>
    <row r="22139" hidden="1" x14ac:dyDescent="0.2"/>
    <row r="22140" hidden="1" x14ac:dyDescent="0.2"/>
    <row r="22141" hidden="1" x14ac:dyDescent="0.2"/>
    <row r="22142" hidden="1" x14ac:dyDescent="0.2"/>
    <row r="22143" hidden="1" x14ac:dyDescent="0.2"/>
    <row r="22144" hidden="1" x14ac:dyDescent="0.2"/>
    <row r="22145" hidden="1" x14ac:dyDescent="0.2"/>
    <row r="22146" hidden="1" x14ac:dyDescent="0.2"/>
    <row r="22147" hidden="1" x14ac:dyDescent="0.2"/>
    <row r="22148" hidden="1" x14ac:dyDescent="0.2"/>
    <row r="22149" hidden="1" x14ac:dyDescent="0.2"/>
    <row r="22150" hidden="1" x14ac:dyDescent="0.2"/>
    <row r="22151" hidden="1" x14ac:dyDescent="0.2"/>
    <row r="22152" hidden="1" x14ac:dyDescent="0.2"/>
    <row r="22153" hidden="1" x14ac:dyDescent="0.2"/>
    <row r="22154" hidden="1" x14ac:dyDescent="0.2"/>
    <row r="22155" hidden="1" x14ac:dyDescent="0.2"/>
    <row r="22156" hidden="1" x14ac:dyDescent="0.2"/>
    <row r="22157" hidden="1" x14ac:dyDescent="0.2"/>
    <row r="22158" hidden="1" x14ac:dyDescent="0.2"/>
    <row r="22159" hidden="1" x14ac:dyDescent="0.2"/>
    <row r="22160" hidden="1" x14ac:dyDescent="0.2"/>
    <row r="22161" hidden="1" x14ac:dyDescent="0.2"/>
    <row r="22162" hidden="1" x14ac:dyDescent="0.2"/>
    <row r="22163" hidden="1" x14ac:dyDescent="0.2"/>
    <row r="22164" hidden="1" x14ac:dyDescent="0.2"/>
    <row r="22165" hidden="1" x14ac:dyDescent="0.2"/>
    <row r="22166" hidden="1" x14ac:dyDescent="0.2"/>
    <row r="22167" hidden="1" x14ac:dyDescent="0.2"/>
    <row r="22168" hidden="1" x14ac:dyDescent="0.2"/>
    <row r="22169" hidden="1" x14ac:dyDescent="0.2"/>
    <row r="22170" hidden="1" x14ac:dyDescent="0.2"/>
    <row r="22171" hidden="1" x14ac:dyDescent="0.2"/>
    <row r="22172" hidden="1" x14ac:dyDescent="0.2"/>
    <row r="22173" hidden="1" x14ac:dyDescent="0.2"/>
    <row r="22174" hidden="1" x14ac:dyDescent="0.2"/>
    <row r="22175" hidden="1" x14ac:dyDescent="0.2"/>
    <row r="22176" hidden="1" x14ac:dyDescent="0.2"/>
    <row r="22177" hidden="1" x14ac:dyDescent="0.2"/>
    <row r="22178" hidden="1" x14ac:dyDescent="0.2"/>
    <row r="22179" hidden="1" x14ac:dyDescent="0.2"/>
    <row r="22180" hidden="1" x14ac:dyDescent="0.2"/>
    <row r="22181" hidden="1" x14ac:dyDescent="0.2"/>
    <row r="22182" hidden="1" x14ac:dyDescent="0.2"/>
    <row r="22183" hidden="1" x14ac:dyDescent="0.2"/>
    <row r="22184" hidden="1" x14ac:dyDescent="0.2"/>
    <row r="22185" hidden="1" x14ac:dyDescent="0.2"/>
    <row r="22186" hidden="1" x14ac:dyDescent="0.2"/>
    <row r="22187" hidden="1" x14ac:dyDescent="0.2"/>
    <row r="22188" hidden="1" x14ac:dyDescent="0.2"/>
    <row r="22189" hidden="1" x14ac:dyDescent="0.2"/>
    <row r="22190" hidden="1" x14ac:dyDescent="0.2"/>
    <row r="22191" hidden="1" x14ac:dyDescent="0.2"/>
    <row r="22192" hidden="1" x14ac:dyDescent="0.2"/>
    <row r="22193" hidden="1" x14ac:dyDescent="0.2"/>
    <row r="22194" hidden="1" x14ac:dyDescent="0.2"/>
    <row r="22195" hidden="1" x14ac:dyDescent="0.2"/>
    <row r="22196" hidden="1" x14ac:dyDescent="0.2"/>
    <row r="22197" hidden="1" x14ac:dyDescent="0.2"/>
    <row r="22198" hidden="1" x14ac:dyDescent="0.2"/>
    <row r="22199" hidden="1" x14ac:dyDescent="0.2"/>
    <row r="22200" hidden="1" x14ac:dyDescent="0.2"/>
    <row r="22201" hidden="1" x14ac:dyDescent="0.2"/>
    <row r="22202" hidden="1" x14ac:dyDescent="0.2"/>
    <row r="22203" hidden="1" x14ac:dyDescent="0.2"/>
    <row r="22204" hidden="1" x14ac:dyDescent="0.2"/>
    <row r="22205" hidden="1" x14ac:dyDescent="0.2"/>
    <row r="22206" hidden="1" x14ac:dyDescent="0.2"/>
    <row r="22207" hidden="1" x14ac:dyDescent="0.2"/>
    <row r="22208" hidden="1" x14ac:dyDescent="0.2"/>
    <row r="22209" hidden="1" x14ac:dyDescent="0.2"/>
    <row r="22210" hidden="1" x14ac:dyDescent="0.2"/>
    <row r="22211" hidden="1" x14ac:dyDescent="0.2"/>
    <row r="22212" hidden="1" x14ac:dyDescent="0.2"/>
    <row r="22213" hidden="1" x14ac:dyDescent="0.2"/>
    <row r="22214" hidden="1" x14ac:dyDescent="0.2"/>
    <row r="22215" hidden="1" x14ac:dyDescent="0.2"/>
    <row r="22216" hidden="1" x14ac:dyDescent="0.2"/>
    <row r="22217" hidden="1" x14ac:dyDescent="0.2"/>
    <row r="22218" hidden="1" x14ac:dyDescent="0.2"/>
    <row r="22219" hidden="1" x14ac:dyDescent="0.2"/>
    <row r="22220" hidden="1" x14ac:dyDescent="0.2"/>
    <row r="22221" hidden="1" x14ac:dyDescent="0.2"/>
    <row r="22222" hidden="1" x14ac:dyDescent="0.2"/>
    <row r="22223" hidden="1" x14ac:dyDescent="0.2"/>
    <row r="22224" hidden="1" x14ac:dyDescent="0.2"/>
    <row r="22225" hidden="1" x14ac:dyDescent="0.2"/>
    <row r="22226" hidden="1" x14ac:dyDescent="0.2"/>
    <row r="22227" hidden="1" x14ac:dyDescent="0.2"/>
    <row r="22228" hidden="1" x14ac:dyDescent="0.2"/>
    <row r="22229" hidden="1" x14ac:dyDescent="0.2"/>
    <row r="22230" hidden="1" x14ac:dyDescent="0.2"/>
    <row r="22231" hidden="1" x14ac:dyDescent="0.2"/>
    <row r="22232" hidden="1" x14ac:dyDescent="0.2"/>
    <row r="22233" hidden="1" x14ac:dyDescent="0.2"/>
    <row r="22234" hidden="1" x14ac:dyDescent="0.2"/>
    <row r="22235" hidden="1" x14ac:dyDescent="0.2"/>
    <row r="22236" hidden="1" x14ac:dyDescent="0.2"/>
    <row r="22237" hidden="1" x14ac:dyDescent="0.2"/>
    <row r="22238" hidden="1" x14ac:dyDescent="0.2"/>
    <row r="22239" hidden="1" x14ac:dyDescent="0.2"/>
    <row r="22240" hidden="1" x14ac:dyDescent="0.2"/>
    <row r="22241" hidden="1" x14ac:dyDescent="0.2"/>
    <row r="22242" hidden="1" x14ac:dyDescent="0.2"/>
    <row r="22243" hidden="1" x14ac:dyDescent="0.2"/>
    <row r="22244" hidden="1" x14ac:dyDescent="0.2"/>
    <row r="22245" hidden="1" x14ac:dyDescent="0.2"/>
    <row r="22246" hidden="1" x14ac:dyDescent="0.2"/>
    <row r="22247" hidden="1" x14ac:dyDescent="0.2"/>
    <row r="22248" hidden="1" x14ac:dyDescent="0.2"/>
    <row r="22249" hidden="1" x14ac:dyDescent="0.2"/>
    <row r="22250" hidden="1" x14ac:dyDescent="0.2"/>
    <row r="22251" hidden="1" x14ac:dyDescent="0.2"/>
    <row r="22252" hidden="1" x14ac:dyDescent="0.2"/>
    <row r="22253" hidden="1" x14ac:dyDescent="0.2"/>
    <row r="22254" hidden="1" x14ac:dyDescent="0.2"/>
    <row r="22255" hidden="1" x14ac:dyDescent="0.2"/>
    <row r="22256" hidden="1" x14ac:dyDescent="0.2"/>
    <row r="22257" hidden="1" x14ac:dyDescent="0.2"/>
    <row r="22258" hidden="1" x14ac:dyDescent="0.2"/>
    <row r="22259" hidden="1" x14ac:dyDescent="0.2"/>
    <row r="22260" hidden="1" x14ac:dyDescent="0.2"/>
    <row r="22261" hidden="1" x14ac:dyDescent="0.2"/>
    <row r="22262" hidden="1" x14ac:dyDescent="0.2"/>
    <row r="22263" hidden="1" x14ac:dyDescent="0.2"/>
    <row r="22264" hidden="1" x14ac:dyDescent="0.2"/>
    <row r="22265" hidden="1" x14ac:dyDescent="0.2"/>
    <row r="22266" hidden="1" x14ac:dyDescent="0.2"/>
    <row r="22267" hidden="1" x14ac:dyDescent="0.2"/>
    <row r="22268" hidden="1" x14ac:dyDescent="0.2"/>
    <row r="22269" hidden="1" x14ac:dyDescent="0.2"/>
    <row r="22270" hidden="1" x14ac:dyDescent="0.2"/>
    <row r="22271" hidden="1" x14ac:dyDescent="0.2"/>
    <row r="22272" hidden="1" x14ac:dyDescent="0.2"/>
    <row r="22273" hidden="1" x14ac:dyDescent="0.2"/>
    <row r="22274" hidden="1" x14ac:dyDescent="0.2"/>
    <row r="22275" hidden="1" x14ac:dyDescent="0.2"/>
    <row r="22276" hidden="1" x14ac:dyDescent="0.2"/>
    <row r="22277" hidden="1" x14ac:dyDescent="0.2"/>
    <row r="22278" hidden="1" x14ac:dyDescent="0.2"/>
    <row r="22279" hidden="1" x14ac:dyDescent="0.2"/>
    <row r="22280" hidden="1" x14ac:dyDescent="0.2"/>
    <row r="22281" hidden="1" x14ac:dyDescent="0.2"/>
    <row r="22282" hidden="1" x14ac:dyDescent="0.2"/>
    <row r="22283" hidden="1" x14ac:dyDescent="0.2"/>
    <row r="22284" hidden="1" x14ac:dyDescent="0.2"/>
    <row r="22285" hidden="1" x14ac:dyDescent="0.2"/>
    <row r="22286" hidden="1" x14ac:dyDescent="0.2"/>
    <row r="22287" hidden="1" x14ac:dyDescent="0.2"/>
    <row r="22288" hidden="1" x14ac:dyDescent="0.2"/>
    <row r="22289" hidden="1" x14ac:dyDescent="0.2"/>
    <row r="22290" hidden="1" x14ac:dyDescent="0.2"/>
    <row r="22291" hidden="1" x14ac:dyDescent="0.2"/>
    <row r="22292" hidden="1" x14ac:dyDescent="0.2"/>
    <row r="22293" hidden="1" x14ac:dyDescent="0.2"/>
    <row r="22294" hidden="1" x14ac:dyDescent="0.2"/>
    <row r="22295" hidden="1" x14ac:dyDescent="0.2"/>
    <row r="22296" hidden="1" x14ac:dyDescent="0.2"/>
    <row r="22297" hidden="1" x14ac:dyDescent="0.2"/>
    <row r="22298" hidden="1" x14ac:dyDescent="0.2"/>
    <row r="22299" hidden="1" x14ac:dyDescent="0.2"/>
    <row r="22300" hidden="1" x14ac:dyDescent="0.2"/>
    <row r="22301" hidden="1" x14ac:dyDescent="0.2"/>
    <row r="22302" hidden="1" x14ac:dyDescent="0.2"/>
    <row r="22303" hidden="1" x14ac:dyDescent="0.2"/>
    <row r="22304" hidden="1" x14ac:dyDescent="0.2"/>
    <row r="22305" hidden="1" x14ac:dyDescent="0.2"/>
    <row r="22306" hidden="1" x14ac:dyDescent="0.2"/>
    <row r="22307" hidden="1" x14ac:dyDescent="0.2"/>
    <row r="22308" hidden="1" x14ac:dyDescent="0.2"/>
    <row r="22309" hidden="1" x14ac:dyDescent="0.2"/>
    <row r="22310" hidden="1" x14ac:dyDescent="0.2"/>
    <row r="22311" hidden="1" x14ac:dyDescent="0.2"/>
    <row r="22312" hidden="1" x14ac:dyDescent="0.2"/>
    <row r="22313" hidden="1" x14ac:dyDescent="0.2"/>
    <row r="22314" hidden="1" x14ac:dyDescent="0.2"/>
    <row r="22315" hidden="1" x14ac:dyDescent="0.2"/>
    <row r="22316" hidden="1" x14ac:dyDescent="0.2"/>
    <row r="22317" hidden="1" x14ac:dyDescent="0.2"/>
    <row r="22318" hidden="1" x14ac:dyDescent="0.2"/>
    <row r="22319" hidden="1" x14ac:dyDescent="0.2"/>
    <row r="22320" hidden="1" x14ac:dyDescent="0.2"/>
    <row r="22321" hidden="1" x14ac:dyDescent="0.2"/>
    <row r="22322" hidden="1" x14ac:dyDescent="0.2"/>
    <row r="22323" hidden="1" x14ac:dyDescent="0.2"/>
    <row r="22324" hidden="1" x14ac:dyDescent="0.2"/>
    <row r="22325" hidden="1" x14ac:dyDescent="0.2"/>
    <row r="22326" hidden="1" x14ac:dyDescent="0.2"/>
    <row r="22327" hidden="1" x14ac:dyDescent="0.2"/>
    <row r="22328" hidden="1" x14ac:dyDescent="0.2"/>
    <row r="22329" hidden="1" x14ac:dyDescent="0.2"/>
    <row r="22330" hidden="1" x14ac:dyDescent="0.2"/>
    <row r="22331" hidden="1" x14ac:dyDescent="0.2"/>
    <row r="22332" hidden="1" x14ac:dyDescent="0.2"/>
    <row r="22333" hidden="1" x14ac:dyDescent="0.2"/>
    <row r="22334" hidden="1" x14ac:dyDescent="0.2"/>
    <row r="22335" hidden="1" x14ac:dyDescent="0.2"/>
    <row r="22336" hidden="1" x14ac:dyDescent="0.2"/>
    <row r="22337" hidden="1" x14ac:dyDescent="0.2"/>
    <row r="22338" hidden="1" x14ac:dyDescent="0.2"/>
    <row r="22339" hidden="1" x14ac:dyDescent="0.2"/>
    <row r="22340" hidden="1" x14ac:dyDescent="0.2"/>
    <row r="22341" hidden="1" x14ac:dyDescent="0.2"/>
    <row r="22342" hidden="1" x14ac:dyDescent="0.2"/>
    <row r="22343" hidden="1" x14ac:dyDescent="0.2"/>
    <row r="22344" hidden="1" x14ac:dyDescent="0.2"/>
    <row r="22345" hidden="1" x14ac:dyDescent="0.2"/>
    <row r="22346" hidden="1" x14ac:dyDescent="0.2"/>
    <row r="22347" hidden="1" x14ac:dyDescent="0.2"/>
    <row r="22348" hidden="1" x14ac:dyDescent="0.2"/>
    <row r="22349" hidden="1" x14ac:dyDescent="0.2"/>
    <row r="22350" hidden="1" x14ac:dyDescent="0.2"/>
    <row r="22351" hidden="1" x14ac:dyDescent="0.2"/>
    <row r="22352" hidden="1" x14ac:dyDescent="0.2"/>
    <row r="22353" hidden="1" x14ac:dyDescent="0.2"/>
    <row r="22354" hidden="1" x14ac:dyDescent="0.2"/>
    <row r="22355" hidden="1" x14ac:dyDescent="0.2"/>
    <row r="22356" hidden="1" x14ac:dyDescent="0.2"/>
    <row r="22357" hidden="1" x14ac:dyDescent="0.2"/>
    <row r="22358" hidden="1" x14ac:dyDescent="0.2"/>
    <row r="22359" hidden="1" x14ac:dyDescent="0.2"/>
    <row r="22360" hidden="1" x14ac:dyDescent="0.2"/>
    <row r="22361" hidden="1" x14ac:dyDescent="0.2"/>
    <row r="22362" hidden="1" x14ac:dyDescent="0.2"/>
    <row r="22363" hidden="1" x14ac:dyDescent="0.2"/>
    <row r="22364" hidden="1" x14ac:dyDescent="0.2"/>
    <row r="22365" hidden="1" x14ac:dyDescent="0.2"/>
    <row r="22366" hidden="1" x14ac:dyDescent="0.2"/>
    <row r="22367" hidden="1" x14ac:dyDescent="0.2"/>
    <row r="22368" hidden="1" x14ac:dyDescent="0.2"/>
    <row r="22369" hidden="1" x14ac:dyDescent="0.2"/>
    <row r="22370" hidden="1" x14ac:dyDescent="0.2"/>
    <row r="22371" hidden="1" x14ac:dyDescent="0.2"/>
    <row r="22372" hidden="1" x14ac:dyDescent="0.2"/>
    <row r="22373" hidden="1" x14ac:dyDescent="0.2"/>
    <row r="22374" hidden="1" x14ac:dyDescent="0.2"/>
    <row r="22375" hidden="1" x14ac:dyDescent="0.2"/>
    <row r="22376" hidden="1" x14ac:dyDescent="0.2"/>
    <row r="22377" hidden="1" x14ac:dyDescent="0.2"/>
    <row r="22378" hidden="1" x14ac:dyDescent="0.2"/>
    <row r="22379" hidden="1" x14ac:dyDescent="0.2"/>
    <row r="22380" hidden="1" x14ac:dyDescent="0.2"/>
    <row r="22381" hidden="1" x14ac:dyDescent="0.2"/>
    <row r="22382" hidden="1" x14ac:dyDescent="0.2"/>
    <row r="22383" hidden="1" x14ac:dyDescent="0.2"/>
    <row r="22384" hidden="1" x14ac:dyDescent="0.2"/>
    <row r="22385" hidden="1" x14ac:dyDescent="0.2"/>
    <row r="22386" hidden="1" x14ac:dyDescent="0.2"/>
    <row r="22387" hidden="1" x14ac:dyDescent="0.2"/>
    <row r="22388" hidden="1" x14ac:dyDescent="0.2"/>
    <row r="22389" hidden="1" x14ac:dyDescent="0.2"/>
    <row r="22390" hidden="1" x14ac:dyDescent="0.2"/>
    <row r="22391" hidden="1" x14ac:dyDescent="0.2"/>
    <row r="22392" hidden="1" x14ac:dyDescent="0.2"/>
    <row r="22393" hidden="1" x14ac:dyDescent="0.2"/>
    <row r="22394" hidden="1" x14ac:dyDescent="0.2"/>
    <row r="22395" hidden="1" x14ac:dyDescent="0.2"/>
    <row r="22396" hidden="1" x14ac:dyDescent="0.2"/>
    <row r="22397" hidden="1" x14ac:dyDescent="0.2"/>
    <row r="22398" hidden="1" x14ac:dyDescent="0.2"/>
    <row r="22399" hidden="1" x14ac:dyDescent="0.2"/>
    <row r="22400" hidden="1" x14ac:dyDescent="0.2"/>
    <row r="22401" hidden="1" x14ac:dyDescent="0.2"/>
    <row r="22402" hidden="1" x14ac:dyDescent="0.2"/>
    <row r="22403" hidden="1" x14ac:dyDescent="0.2"/>
    <row r="22404" hidden="1" x14ac:dyDescent="0.2"/>
    <row r="22405" hidden="1" x14ac:dyDescent="0.2"/>
    <row r="22406" hidden="1" x14ac:dyDescent="0.2"/>
    <row r="22407" hidden="1" x14ac:dyDescent="0.2"/>
    <row r="22408" hidden="1" x14ac:dyDescent="0.2"/>
    <row r="22409" hidden="1" x14ac:dyDescent="0.2"/>
    <row r="22410" hidden="1" x14ac:dyDescent="0.2"/>
    <row r="22411" hidden="1" x14ac:dyDescent="0.2"/>
    <row r="22412" hidden="1" x14ac:dyDescent="0.2"/>
    <row r="22413" hidden="1" x14ac:dyDescent="0.2"/>
    <row r="22414" hidden="1" x14ac:dyDescent="0.2"/>
    <row r="22415" hidden="1" x14ac:dyDescent="0.2"/>
    <row r="22416" hidden="1" x14ac:dyDescent="0.2"/>
    <row r="22417" hidden="1" x14ac:dyDescent="0.2"/>
    <row r="22418" hidden="1" x14ac:dyDescent="0.2"/>
    <row r="22419" hidden="1" x14ac:dyDescent="0.2"/>
    <row r="22420" hidden="1" x14ac:dyDescent="0.2"/>
    <row r="22421" hidden="1" x14ac:dyDescent="0.2"/>
    <row r="22422" hidden="1" x14ac:dyDescent="0.2"/>
    <row r="22423" hidden="1" x14ac:dyDescent="0.2"/>
    <row r="22424" hidden="1" x14ac:dyDescent="0.2"/>
    <row r="22425" hidden="1" x14ac:dyDescent="0.2"/>
    <row r="22426" hidden="1" x14ac:dyDescent="0.2"/>
    <row r="22427" hidden="1" x14ac:dyDescent="0.2"/>
    <row r="22428" hidden="1" x14ac:dyDescent="0.2"/>
    <row r="22429" hidden="1" x14ac:dyDescent="0.2"/>
    <row r="22430" hidden="1" x14ac:dyDescent="0.2"/>
    <row r="22431" hidden="1" x14ac:dyDescent="0.2"/>
    <row r="22432" hidden="1" x14ac:dyDescent="0.2"/>
    <row r="22433" hidden="1" x14ac:dyDescent="0.2"/>
    <row r="22434" hidden="1" x14ac:dyDescent="0.2"/>
    <row r="22435" hidden="1" x14ac:dyDescent="0.2"/>
    <row r="22436" hidden="1" x14ac:dyDescent="0.2"/>
    <row r="22437" hidden="1" x14ac:dyDescent="0.2"/>
    <row r="22438" hidden="1" x14ac:dyDescent="0.2"/>
    <row r="22439" hidden="1" x14ac:dyDescent="0.2"/>
    <row r="22440" hidden="1" x14ac:dyDescent="0.2"/>
    <row r="22441" hidden="1" x14ac:dyDescent="0.2"/>
    <row r="22442" hidden="1" x14ac:dyDescent="0.2"/>
    <row r="22443" hidden="1" x14ac:dyDescent="0.2"/>
    <row r="22444" hidden="1" x14ac:dyDescent="0.2"/>
    <row r="22445" hidden="1" x14ac:dyDescent="0.2"/>
    <row r="22446" hidden="1" x14ac:dyDescent="0.2"/>
    <row r="22447" hidden="1" x14ac:dyDescent="0.2"/>
    <row r="22448" hidden="1" x14ac:dyDescent="0.2"/>
    <row r="22449" hidden="1" x14ac:dyDescent="0.2"/>
    <row r="22450" hidden="1" x14ac:dyDescent="0.2"/>
    <row r="22451" hidden="1" x14ac:dyDescent="0.2"/>
    <row r="22452" hidden="1" x14ac:dyDescent="0.2"/>
    <row r="22453" hidden="1" x14ac:dyDescent="0.2"/>
    <row r="22454" hidden="1" x14ac:dyDescent="0.2"/>
    <row r="22455" hidden="1" x14ac:dyDescent="0.2"/>
    <row r="22456" hidden="1" x14ac:dyDescent="0.2"/>
    <row r="22457" hidden="1" x14ac:dyDescent="0.2"/>
    <row r="22458" hidden="1" x14ac:dyDescent="0.2"/>
    <row r="22459" hidden="1" x14ac:dyDescent="0.2"/>
    <row r="22460" hidden="1" x14ac:dyDescent="0.2"/>
    <row r="22461" hidden="1" x14ac:dyDescent="0.2"/>
    <row r="22462" hidden="1" x14ac:dyDescent="0.2"/>
    <row r="22463" hidden="1" x14ac:dyDescent="0.2"/>
    <row r="22464" hidden="1" x14ac:dyDescent="0.2"/>
    <row r="22465" hidden="1" x14ac:dyDescent="0.2"/>
    <row r="22466" hidden="1" x14ac:dyDescent="0.2"/>
    <row r="22467" hidden="1" x14ac:dyDescent="0.2"/>
    <row r="22468" hidden="1" x14ac:dyDescent="0.2"/>
    <row r="22469" hidden="1" x14ac:dyDescent="0.2"/>
    <row r="22470" hidden="1" x14ac:dyDescent="0.2"/>
    <row r="22471" hidden="1" x14ac:dyDescent="0.2"/>
    <row r="22472" hidden="1" x14ac:dyDescent="0.2"/>
    <row r="22473" hidden="1" x14ac:dyDescent="0.2"/>
    <row r="22474" hidden="1" x14ac:dyDescent="0.2"/>
    <row r="22475" hidden="1" x14ac:dyDescent="0.2"/>
    <row r="22476" hidden="1" x14ac:dyDescent="0.2"/>
    <row r="22477" hidden="1" x14ac:dyDescent="0.2"/>
    <row r="22478" hidden="1" x14ac:dyDescent="0.2"/>
    <row r="22479" hidden="1" x14ac:dyDescent="0.2"/>
    <row r="22480" hidden="1" x14ac:dyDescent="0.2"/>
    <row r="22481" hidden="1" x14ac:dyDescent="0.2"/>
    <row r="22482" hidden="1" x14ac:dyDescent="0.2"/>
    <row r="22483" hidden="1" x14ac:dyDescent="0.2"/>
    <row r="22484" hidden="1" x14ac:dyDescent="0.2"/>
    <row r="22485" hidden="1" x14ac:dyDescent="0.2"/>
    <row r="22486" hidden="1" x14ac:dyDescent="0.2"/>
    <row r="22487" hidden="1" x14ac:dyDescent="0.2"/>
    <row r="22488" hidden="1" x14ac:dyDescent="0.2"/>
    <row r="22489" hidden="1" x14ac:dyDescent="0.2"/>
    <row r="22490" hidden="1" x14ac:dyDescent="0.2"/>
    <row r="22491" hidden="1" x14ac:dyDescent="0.2"/>
    <row r="22492" hidden="1" x14ac:dyDescent="0.2"/>
    <row r="22493" hidden="1" x14ac:dyDescent="0.2"/>
    <row r="22494" hidden="1" x14ac:dyDescent="0.2"/>
    <row r="22495" hidden="1" x14ac:dyDescent="0.2"/>
    <row r="22496" hidden="1" x14ac:dyDescent="0.2"/>
    <row r="22497" hidden="1" x14ac:dyDescent="0.2"/>
    <row r="22498" hidden="1" x14ac:dyDescent="0.2"/>
    <row r="22499" hidden="1" x14ac:dyDescent="0.2"/>
    <row r="22500" hidden="1" x14ac:dyDescent="0.2"/>
    <row r="22501" hidden="1" x14ac:dyDescent="0.2"/>
    <row r="22502" hidden="1" x14ac:dyDescent="0.2"/>
    <row r="22503" hidden="1" x14ac:dyDescent="0.2"/>
    <row r="22504" hidden="1" x14ac:dyDescent="0.2"/>
    <row r="22505" hidden="1" x14ac:dyDescent="0.2"/>
    <row r="22506" hidden="1" x14ac:dyDescent="0.2"/>
    <row r="22507" hidden="1" x14ac:dyDescent="0.2"/>
    <row r="22508" hidden="1" x14ac:dyDescent="0.2"/>
    <row r="22509" hidden="1" x14ac:dyDescent="0.2"/>
    <row r="22510" hidden="1" x14ac:dyDescent="0.2"/>
    <row r="22511" hidden="1" x14ac:dyDescent="0.2"/>
    <row r="22512" hidden="1" x14ac:dyDescent="0.2"/>
    <row r="22513" hidden="1" x14ac:dyDescent="0.2"/>
    <row r="22514" hidden="1" x14ac:dyDescent="0.2"/>
    <row r="22515" hidden="1" x14ac:dyDescent="0.2"/>
    <row r="22516" hidden="1" x14ac:dyDescent="0.2"/>
    <row r="22517" hidden="1" x14ac:dyDescent="0.2"/>
    <row r="22518" hidden="1" x14ac:dyDescent="0.2"/>
    <row r="22519" hidden="1" x14ac:dyDescent="0.2"/>
    <row r="22520" hidden="1" x14ac:dyDescent="0.2"/>
    <row r="22521" hidden="1" x14ac:dyDescent="0.2"/>
    <row r="22522" hidden="1" x14ac:dyDescent="0.2"/>
    <row r="22523" hidden="1" x14ac:dyDescent="0.2"/>
    <row r="22524" hidden="1" x14ac:dyDescent="0.2"/>
    <row r="22525" hidden="1" x14ac:dyDescent="0.2"/>
    <row r="22526" hidden="1" x14ac:dyDescent="0.2"/>
    <row r="22527" hidden="1" x14ac:dyDescent="0.2"/>
    <row r="22528" hidden="1" x14ac:dyDescent="0.2"/>
    <row r="22529" hidden="1" x14ac:dyDescent="0.2"/>
    <row r="22530" hidden="1" x14ac:dyDescent="0.2"/>
    <row r="22531" hidden="1" x14ac:dyDescent="0.2"/>
    <row r="22532" hidden="1" x14ac:dyDescent="0.2"/>
    <row r="22533" hidden="1" x14ac:dyDescent="0.2"/>
    <row r="22534" hidden="1" x14ac:dyDescent="0.2"/>
    <row r="22535" hidden="1" x14ac:dyDescent="0.2"/>
    <row r="22536" hidden="1" x14ac:dyDescent="0.2"/>
    <row r="22537" hidden="1" x14ac:dyDescent="0.2"/>
    <row r="22538" hidden="1" x14ac:dyDescent="0.2"/>
    <row r="22539" hidden="1" x14ac:dyDescent="0.2"/>
    <row r="22540" hidden="1" x14ac:dyDescent="0.2"/>
    <row r="22541" hidden="1" x14ac:dyDescent="0.2"/>
    <row r="22542" hidden="1" x14ac:dyDescent="0.2"/>
    <row r="22543" hidden="1" x14ac:dyDescent="0.2"/>
    <row r="22544" hidden="1" x14ac:dyDescent="0.2"/>
    <row r="22545" hidden="1" x14ac:dyDescent="0.2"/>
    <row r="22546" hidden="1" x14ac:dyDescent="0.2"/>
    <row r="22547" hidden="1" x14ac:dyDescent="0.2"/>
    <row r="22548" hidden="1" x14ac:dyDescent="0.2"/>
    <row r="22549" hidden="1" x14ac:dyDescent="0.2"/>
    <row r="22550" hidden="1" x14ac:dyDescent="0.2"/>
    <row r="22551" hidden="1" x14ac:dyDescent="0.2"/>
    <row r="22552" hidden="1" x14ac:dyDescent="0.2"/>
    <row r="22553" hidden="1" x14ac:dyDescent="0.2"/>
    <row r="22554" hidden="1" x14ac:dyDescent="0.2"/>
    <row r="22555" hidden="1" x14ac:dyDescent="0.2"/>
    <row r="22556" hidden="1" x14ac:dyDescent="0.2"/>
    <row r="22557" hidden="1" x14ac:dyDescent="0.2"/>
    <row r="22558" hidden="1" x14ac:dyDescent="0.2"/>
    <row r="22559" hidden="1" x14ac:dyDescent="0.2"/>
    <row r="22560" hidden="1" x14ac:dyDescent="0.2"/>
    <row r="22561" hidden="1" x14ac:dyDescent="0.2"/>
    <row r="22562" hidden="1" x14ac:dyDescent="0.2"/>
    <row r="22563" hidden="1" x14ac:dyDescent="0.2"/>
    <row r="22564" hidden="1" x14ac:dyDescent="0.2"/>
    <row r="22565" hidden="1" x14ac:dyDescent="0.2"/>
    <row r="22566" hidden="1" x14ac:dyDescent="0.2"/>
    <row r="22567" hidden="1" x14ac:dyDescent="0.2"/>
    <row r="22568" hidden="1" x14ac:dyDescent="0.2"/>
    <row r="22569" hidden="1" x14ac:dyDescent="0.2"/>
    <row r="22570" hidden="1" x14ac:dyDescent="0.2"/>
    <row r="22571" hidden="1" x14ac:dyDescent="0.2"/>
    <row r="22572" hidden="1" x14ac:dyDescent="0.2"/>
    <row r="22573" hidden="1" x14ac:dyDescent="0.2"/>
    <row r="22574" hidden="1" x14ac:dyDescent="0.2"/>
    <row r="22575" hidden="1" x14ac:dyDescent="0.2"/>
    <row r="22576" hidden="1" x14ac:dyDescent="0.2"/>
    <row r="22577" hidden="1" x14ac:dyDescent="0.2"/>
    <row r="22578" hidden="1" x14ac:dyDescent="0.2"/>
    <row r="22579" hidden="1" x14ac:dyDescent="0.2"/>
    <row r="22580" hidden="1" x14ac:dyDescent="0.2"/>
    <row r="22581" hidden="1" x14ac:dyDescent="0.2"/>
    <row r="22582" hidden="1" x14ac:dyDescent="0.2"/>
    <row r="22583" hidden="1" x14ac:dyDescent="0.2"/>
    <row r="22584" hidden="1" x14ac:dyDescent="0.2"/>
    <row r="22585" hidden="1" x14ac:dyDescent="0.2"/>
    <row r="22586" hidden="1" x14ac:dyDescent="0.2"/>
    <row r="22587" hidden="1" x14ac:dyDescent="0.2"/>
    <row r="22588" hidden="1" x14ac:dyDescent="0.2"/>
    <row r="22589" hidden="1" x14ac:dyDescent="0.2"/>
    <row r="22590" hidden="1" x14ac:dyDescent="0.2"/>
    <row r="22591" hidden="1" x14ac:dyDescent="0.2"/>
    <row r="22592" hidden="1" x14ac:dyDescent="0.2"/>
    <row r="22593" hidden="1" x14ac:dyDescent="0.2"/>
    <row r="22594" hidden="1" x14ac:dyDescent="0.2"/>
    <row r="22595" hidden="1" x14ac:dyDescent="0.2"/>
    <row r="22596" hidden="1" x14ac:dyDescent="0.2"/>
    <row r="22597" hidden="1" x14ac:dyDescent="0.2"/>
    <row r="22598" hidden="1" x14ac:dyDescent="0.2"/>
    <row r="22599" hidden="1" x14ac:dyDescent="0.2"/>
    <row r="22600" hidden="1" x14ac:dyDescent="0.2"/>
    <row r="22601" hidden="1" x14ac:dyDescent="0.2"/>
    <row r="22602" hidden="1" x14ac:dyDescent="0.2"/>
    <row r="22603" hidden="1" x14ac:dyDescent="0.2"/>
    <row r="22604" hidden="1" x14ac:dyDescent="0.2"/>
    <row r="22605" hidden="1" x14ac:dyDescent="0.2"/>
    <row r="22606" hidden="1" x14ac:dyDescent="0.2"/>
    <row r="22607" hidden="1" x14ac:dyDescent="0.2"/>
    <row r="22608" hidden="1" x14ac:dyDescent="0.2"/>
    <row r="22609" hidden="1" x14ac:dyDescent="0.2"/>
    <row r="22610" hidden="1" x14ac:dyDescent="0.2"/>
    <row r="22611" hidden="1" x14ac:dyDescent="0.2"/>
    <row r="22612" hidden="1" x14ac:dyDescent="0.2"/>
    <row r="22613" hidden="1" x14ac:dyDescent="0.2"/>
    <row r="22614" hidden="1" x14ac:dyDescent="0.2"/>
    <row r="22615" hidden="1" x14ac:dyDescent="0.2"/>
    <row r="22616" hidden="1" x14ac:dyDescent="0.2"/>
    <row r="22617" hidden="1" x14ac:dyDescent="0.2"/>
    <row r="22618" hidden="1" x14ac:dyDescent="0.2"/>
    <row r="22619" hidden="1" x14ac:dyDescent="0.2"/>
    <row r="22620" hidden="1" x14ac:dyDescent="0.2"/>
    <row r="22621" hidden="1" x14ac:dyDescent="0.2"/>
    <row r="22622" hidden="1" x14ac:dyDescent="0.2"/>
    <row r="22623" hidden="1" x14ac:dyDescent="0.2"/>
    <row r="22624" hidden="1" x14ac:dyDescent="0.2"/>
    <row r="22625" hidden="1" x14ac:dyDescent="0.2"/>
    <row r="22626" hidden="1" x14ac:dyDescent="0.2"/>
    <row r="22627" hidden="1" x14ac:dyDescent="0.2"/>
    <row r="22628" hidden="1" x14ac:dyDescent="0.2"/>
    <row r="22629" hidden="1" x14ac:dyDescent="0.2"/>
    <row r="22630" hidden="1" x14ac:dyDescent="0.2"/>
    <row r="22631" hidden="1" x14ac:dyDescent="0.2"/>
    <row r="22632" hidden="1" x14ac:dyDescent="0.2"/>
    <row r="22633" hidden="1" x14ac:dyDescent="0.2"/>
    <row r="22634" hidden="1" x14ac:dyDescent="0.2"/>
    <row r="22635" hidden="1" x14ac:dyDescent="0.2"/>
    <row r="22636" hidden="1" x14ac:dyDescent="0.2"/>
    <row r="22637" hidden="1" x14ac:dyDescent="0.2"/>
    <row r="22638" hidden="1" x14ac:dyDescent="0.2"/>
    <row r="22639" hidden="1" x14ac:dyDescent="0.2"/>
    <row r="22640" hidden="1" x14ac:dyDescent="0.2"/>
    <row r="22641" hidden="1" x14ac:dyDescent="0.2"/>
    <row r="22642" hidden="1" x14ac:dyDescent="0.2"/>
    <row r="22643" hidden="1" x14ac:dyDescent="0.2"/>
    <row r="22644" hidden="1" x14ac:dyDescent="0.2"/>
    <row r="22645" hidden="1" x14ac:dyDescent="0.2"/>
    <row r="22646" hidden="1" x14ac:dyDescent="0.2"/>
    <row r="22647" hidden="1" x14ac:dyDescent="0.2"/>
    <row r="22648" hidden="1" x14ac:dyDescent="0.2"/>
    <row r="22649" hidden="1" x14ac:dyDescent="0.2"/>
    <row r="22650" hidden="1" x14ac:dyDescent="0.2"/>
    <row r="22651" hidden="1" x14ac:dyDescent="0.2"/>
    <row r="22652" hidden="1" x14ac:dyDescent="0.2"/>
    <row r="22653" hidden="1" x14ac:dyDescent="0.2"/>
    <row r="22654" hidden="1" x14ac:dyDescent="0.2"/>
    <row r="22655" hidden="1" x14ac:dyDescent="0.2"/>
    <row r="22656" hidden="1" x14ac:dyDescent="0.2"/>
    <row r="22657" hidden="1" x14ac:dyDescent="0.2"/>
    <row r="22658" hidden="1" x14ac:dyDescent="0.2"/>
    <row r="22659" hidden="1" x14ac:dyDescent="0.2"/>
    <row r="22660" hidden="1" x14ac:dyDescent="0.2"/>
    <row r="22661" hidden="1" x14ac:dyDescent="0.2"/>
    <row r="22662" hidden="1" x14ac:dyDescent="0.2"/>
    <row r="22663" hidden="1" x14ac:dyDescent="0.2"/>
    <row r="22664" hidden="1" x14ac:dyDescent="0.2"/>
    <row r="22665" hidden="1" x14ac:dyDescent="0.2"/>
    <row r="22666" hidden="1" x14ac:dyDescent="0.2"/>
    <row r="22667" hidden="1" x14ac:dyDescent="0.2"/>
    <row r="22668" hidden="1" x14ac:dyDescent="0.2"/>
    <row r="22669" hidden="1" x14ac:dyDescent="0.2"/>
    <row r="22670" hidden="1" x14ac:dyDescent="0.2"/>
    <row r="22671" hidden="1" x14ac:dyDescent="0.2"/>
    <row r="22672" hidden="1" x14ac:dyDescent="0.2"/>
    <row r="22673" hidden="1" x14ac:dyDescent="0.2"/>
    <row r="22674" hidden="1" x14ac:dyDescent="0.2"/>
    <row r="22675" hidden="1" x14ac:dyDescent="0.2"/>
    <row r="22676" hidden="1" x14ac:dyDescent="0.2"/>
    <row r="22677" hidden="1" x14ac:dyDescent="0.2"/>
    <row r="22678" hidden="1" x14ac:dyDescent="0.2"/>
    <row r="22679" hidden="1" x14ac:dyDescent="0.2"/>
    <row r="22680" hidden="1" x14ac:dyDescent="0.2"/>
    <row r="22681" hidden="1" x14ac:dyDescent="0.2"/>
    <row r="22682" hidden="1" x14ac:dyDescent="0.2"/>
    <row r="22683" hidden="1" x14ac:dyDescent="0.2"/>
    <row r="22684" hidden="1" x14ac:dyDescent="0.2"/>
    <row r="22685" hidden="1" x14ac:dyDescent="0.2"/>
    <row r="22686" hidden="1" x14ac:dyDescent="0.2"/>
    <row r="22687" hidden="1" x14ac:dyDescent="0.2"/>
    <row r="22688" hidden="1" x14ac:dyDescent="0.2"/>
    <row r="22689" hidden="1" x14ac:dyDescent="0.2"/>
    <row r="22690" hidden="1" x14ac:dyDescent="0.2"/>
    <row r="22691" hidden="1" x14ac:dyDescent="0.2"/>
    <row r="22692" hidden="1" x14ac:dyDescent="0.2"/>
    <row r="22693" hidden="1" x14ac:dyDescent="0.2"/>
    <row r="22694" hidden="1" x14ac:dyDescent="0.2"/>
    <row r="22695" hidden="1" x14ac:dyDescent="0.2"/>
    <row r="22696" hidden="1" x14ac:dyDescent="0.2"/>
    <row r="22697" hidden="1" x14ac:dyDescent="0.2"/>
    <row r="22698" hidden="1" x14ac:dyDescent="0.2"/>
    <row r="22699" hidden="1" x14ac:dyDescent="0.2"/>
    <row r="22700" hidden="1" x14ac:dyDescent="0.2"/>
    <row r="22701" hidden="1" x14ac:dyDescent="0.2"/>
    <row r="22702" hidden="1" x14ac:dyDescent="0.2"/>
    <row r="22703" hidden="1" x14ac:dyDescent="0.2"/>
    <row r="22704" hidden="1" x14ac:dyDescent="0.2"/>
    <row r="22705" hidden="1" x14ac:dyDescent="0.2"/>
    <row r="22706" hidden="1" x14ac:dyDescent="0.2"/>
    <row r="22707" hidden="1" x14ac:dyDescent="0.2"/>
    <row r="22708" hidden="1" x14ac:dyDescent="0.2"/>
    <row r="22709" hidden="1" x14ac:dyDescent="0.2"/>
    <row r="22710" hidden="1" x14ac:dyDescent="0.2"/>
    <row r="22711" hidden="1" x14ac:dyDescent="0.2"/>
    <row r="22712" hidden="1" x14ac:dyDescent="0.2"/>
    <row r="22713" hidden="1" x14ac:dyDescent="0.2"/>
    <row r="22714" hidden="1" x14ac:dyDescent="0.2"/>
    <row r="22715" hidden="1" x14ac:dyDescent="0.2"/>
    <row r="22716" hidden="1" x14ac:dyDescent="0.2"/>
    <row r="22717" hidden="1" x14ac:dyDescent="0.2"/>
    <row r="22718" hidden="1" x14ac:dyDescent="0.2"/>
    <row r="22719" hidden="1" x14ac:dyDescent="0.2"/>
    <row r="22720" hidden="1" x14ac:dyDescent="0.2"/>
    <row r="22721" hidden="1" x14ac:dyDescent="0.2"/>
    <row r="22722" hidden="1" x14ac:dyDescent="0.2"/>
    <row r="22723" hidden="1" x14ac:dyDescent="0.2"/>
    <row r="22724" hidden="1" x14ac:dyDescent="0.2"/>
    <row r="22725" hidden="1" x14ac:dyDescent="0.2"/>
    <row r="22726" hidden="1" x14ac:dyDescent="0.2"/>
    <row r="22727" hidden="1" x14ac:dyDescent="0.2"/>
    <row r="22728" hidden="1" x14ac:dyDescent="0.2"/>
    <row r="22729" hidden="1" x14ac:dyDescent="0.2"/>
    <row r="22730" hidden="1" x14ac:dyDescent="0.2"/>
    <row r="22731" hidden="1" x14ac:dyDescent="0.2"/>
    <row r="22732" hidden="1" x14ac:dyDescent="0.2"/>
    <row r="22733" hidden="1" x14ac:dyDescent="0.2"/>
    <row r="22734" hidden="1" x14ac:dyDescent="0.2"/>
    <row r="22735" hidden="1" x14ac:dyDescent="0.2"/>
    <row r="22736" hidden="1" x14ac:dyDescent="0.2"/>
    <row r="22737" hidden="1" x14ac:dyDescent="0.2"/>
    <row r="22738" hidden="1" x14ac:dyDescent="0.2"/>
    <row r="22739" hidden="1" x14ac:dyDescent="0.2"/>
    <row r="22740" hidden="1" x14ac:dyDescent="0.2"/>
    <row r="22741" hidden="1" x14ac:dyDescent="0.2"/>
    <row r="22742" hidden="1" x14ac:dyDescent="0.2"/>
    <row r="22743" hidden="1" x14ac:dyDescent="0.2"/>
    <row r="22744" hidden="1" x14ac:dyDescent="0.2"/>
    <row r="22745" hidden="1" x14ac:dyDescent="0.2"/>
    <row r="22746" hidden="1" x14ac:dyDescent="0.2"/>
    <row r="22747" hidden="1" x14ac:dyDescent="0.2"/>
    <row r="22748" hidden="1" x14ac:dyDescent="0.2"/>
    <row r="22749" hidden="1" x14ac:dyDescent="0.2"/>
    <row r="22750" hidden="1" x14ac:dyDescent="0.2"/>
    <row r="22751" hidden="1" x14ac:dyDescent="0.2"/>
    <row r="22752" hidden="1" x14ac:dyDescent="0.2"/>
    <row r="22753" hidden="1" x14ac:dyDescent="0.2"/>
    <row r="22754" hidden="1" x14ac:dyDescent="0.2"/>
    <row r="22755" hidden="1" x14ac:dyDescent="0.2"/>
    <row r="22756" hidden="1" x14ac:dyDescent="0.2"/>
    <row r="22757" hidden="1" x14ac:dyDescent="0.2"/>
    <row r="22758" hidden="1" x14ac:dyDescent="0.2"/>
    <row r="22759" hidden="1" x14ac:dyDescent="0.2"/>
    <row r="22760" hidden="1" x14ac:dyDescent="0.2"/>
    <row r="22761" hidden="1" x14ac:dyDescent="0.2"/>
    <row r="22762" hidden="1" x14ac:dyDescent="0.2"/>
    <row r="22763" hidden="1" x14ac:dyDescent="0.2"/>
    <row r="22764" hidden="1" x14ac:dyDescent="0.2"/>
    <row r="22765" hidden="1" x14ac:dyDescent="0.2"/>
    <row r="22766" hidden="1" x14ac:dyDescent="0.2"/>
    <row r="22767" hidden="1" x14ac:dyDescent="0.2"/>
    <row r="22768" hidden="1" x14ac:dyDescent="0.2"/>
    <row r="22769" hidden="1" x14ac:dyDescent="0.2"/>
    <row r="22770" hidden="1" x14ac:dyDescent="0.2"/>
    <row r="22771" hidden="1" x14ac:dyDescent="0.2"/>
    <row r="22772" hidden="1" x14ac:dyDescent="0.2"/>
    <row r="22773" hidden="1" x14ac:dyDescent="0.2"/>
    <row r="22774" hidden="1" x14ac:dyDescent="0.2"/>
    <row r="22775" hidden="1" x14ac:dyDescent="0.2"/>
    <row r="22776" hidden="1" x14ac:dyDescent="0.2"/>
    <row r="22777" hidden="1" x14ac:dyDescent="0.2"/>
    <row r="22778" hidden="1" x14ac:dyDescent="0.2"/>
    <row r="22779" hidden="1" x14ac:dyDescent="0.2"/>
    <row r="22780" hidden="1" x14ac:dyDescent="0.2"/>
    <row r="22781" hidden="1" x14ac:dyDescent="0.2"/>
    <row r="22782" hidden="1" x14ac:dyDescent="0.2"/>
    <row r="22783" hidden="1" x14ac:dyDescent="0.2"/>
    <row r="22784" hidden="1" x14ac:dyDescent="0.2"/>
    <row r="22785" hidden="1" x14ac:dyDescent="0.2"/>
    <row r="22786" hidden="1" x14ac:dyDescent="0.2"/>
    <row r="22787" hidden="1" x14ac:dyDescent="0.2"/>
    <row r="22788" hidden="1" x14ac:dyDescent="0.2"/>
    <row r="22789" hidden="1" x14ac:dyDescent="0.2"/>
    <row r="22790" hidden="1" x14ac:dyDescent="0.2"/>
    <row r="22791" hidden="1" x14ac:dyDescent="0.2"/>
    <row r="22792" hidden="1" x14ac:dyDescent="0.2"/>
    <row r="22793" hidden="1" x14ac:dyDescent="0.2"/>
    <row r="22794" hidden="1" x14ac:dyDescent="0.2"/>
    <row r="22795" hidden="1" x14ac:dyDescent="0.2"/>
    <row r="22796" hidden="1" x14ac:dyDescent="0.2"/>
    <row r="22797" hidden="1" x14ac:dyDescent="0.2"/>
    <row r="22798" hidden="1" x14ac:dyDescent="0.2"/>
    <row r="22799" hidden="1" x14ac:dyDescent="0.2"/>
    <row r="22800" hidden="1" x14ac:dyDescent="0.2"/>
    <row r="22801" hidden="1" x14ac:dyDescent="0.2"/>
    <row r="22802" hidden="1" x14ac:dyDescent="0.2"/>
    <row r="22803" hidden="1" x14ac:dyDescent="0.2"/>
    <row r="22804" hidden="1" x14ac:dyDescent="0.2"/>
    <row r="22805" hidden="1" x14ac:dyDescent="0.2"/>
    <row r="22806" hidden="1" x14ac:dyDescent="0.2"/>
    <row r="22807" hidden="1" x14ac:dyDescent="0.2"/>
    <row r="22808" hidden="1" x14ac:dyDescent="0.2"/>
    <row r="22809" hidden="1" x14ac:dyDescent="0.2"/>
    <row r="22810" hidden="1" x14ac:dyDescent="0.2"/>
    <row r="22811" hidden="1" x14ac:dyDescent="0.2"/>
    <row r="22812" hidden="1" x14ac:dyDescent="0.2"/>
    <row r="22813" hidden="1" x14ac:dyDescent="0.2"/>
    <row r="22814" hidden="1" x14ac:dyDescent="0.2"/>
    <row r="22815" hidden="1" x14ac:dyDescent="0.2"/>
    <row r="22816" hidden="1" x14ac:dyDescent="0.2"/>
    <row r="22817" hidden="1" x14ac:dyDescent="0.2"/>
    <row r="22818" hidden="1" x14ac:dyDescent="0.2"/>
    <row r="22819" hidden="1" x14ac:dyDescent="0.2"/>
    <row r="22820" hidden="1" x14ac:dyDescent="0.2"/>
    <row r="22821" hidden="1" x14ac:dyDescent="0.2"/>
    <row r="22822" hidden="1" x14ac:dyDescent="0.2"/>
    <row r="22823" hidden="1" x14ac:dyDescent="0.2"/>
    <row r="22824" hidden="1" x14ac:dyDescent="0.2"/>
    <row r="22825" hidden="1" x14ac:dyDescent="0.2"/>
    <row r="22826" hidden="1" x14ac:dyDescent="0.2"/>
    <row r="22827" hidden="1" x14ac:dyDescent="0.2"/>
    <row r="22828" hidden="1" x14ac:dyDescent="0.2"/>
    <row r="22829" hidden="1" x14ac:dyDescent="0.2"/>
    <row r="22830" hidden="1" x14ac:dyDescent="0.2"/>
    <row r="22831" hidden="1" x14ac:dyDescent="0.2"/>
    <row r="22832" hidden="1" x14ac:dyDescent="0.2"/>
    <row r="22833" hidden="1" x14ac:dyDescent="0.2"/>
    <row r="22834" hidden="1" x14ac:dyDescent="0.2"/>
    <row r="22835" hidden="1" x14ac:dyDescent="0.2"/>
    <row r="22836" hidden="1" x14ac:dyDescent="0.2"/>
    <row r="22837" hidden="1" x14ac:dyDescent="0.2"/>
    <row r="22838" hidden="1" x14ac:dyDescent="0.2"/>
    <row r="22839" hidden="1" x14ac:dyDescent="0.2"/>
    <row r="22840" hidden="1" x14ac:dyDescent="0.2"/>
    <row r="22841" hidden="1" x14ac:dyDescent="0.2"/>
    <row r="22842" hidden="1" x14ac:dyDescent="0.2"/>
    <row r="22843" hidden="1" x14ac:dyDescent="0.2"/>
    <row r="22844" hidden="1" x14ac:dyDescent="0.2"/>
    <row r="22845" hidden="1" x14ac:dyDescent="0.2"/>
    <row r="22846" hidden="1" x14ac:dyDescent="0.2"/>
    <row r="22847" hidden="1" x14ac:dyDescent="0.2"/>
    <row r="22848" hidden="1" x14ac:dyDescent="0.2"/>
    <row r="22849" hidden="1" x14ac:dyDescent="0.2"/>
    <row r="22850" hidden="1" x14ac:dyDescent="0.2"/>
    <row r="22851" hidden="1" x14ac:dyDescent="0.2"/>
    <row r="22852" hidden="1" x14ac:dyDescent="0.2"/>
    <row r="22853" hidden="1" x14ac:dyDescent="0.2"/>
    <row r="22854" hidden="1" x14ac:dyDescent="0.2"/>
    <row r="22855" hidden="1" x14ac:dyDescent="0.2"/>
    <row r="22856" hidden="1" x14ac:dyDescent="0.2"/>
    <row r="22857" hidden="1" x14ac:dyDescent="0.2"/>
    <row r="22858" hidden="1" x14ac:dyDescent="0.2"/>
    <row r="22859" hidden="1" x14ac:dyDescent="0.2"/>
    <row r="22860" hidden="1" x14ac:dyDescent="0.2"/>
    <row r="22861" hidden="1" x14ac:dyDescent="0.2"/>
    <row r="22862" hidden="1" x14ac:dyDescent="0.2"/>
    <row r="22863" hidden="1" x14ac:dyDescent="0.2"/>
    <row r="22864" hidden="1" x14ac:dyDescent="0.2"/>
    <row r="22865" hidden="1" x14ac:dyDescent="0.2"/>
    <row r="22866" hidden="1" x14ac:dyDescent="0.2"/>
    <row r="22867" hidden="1" x14ac:dyDescent="0.2"/>
    <row r="22868" hidden="1" x14ac:dyDescent="0.2"/>
    <row r="22869" hidden="1" x14ac:dyDescent="0.2"/>
    <row r="22870" hidden="1" x14ac:dyDescent="0.2"/>
    <row r="22871" hidden="1" x14ac:dyDescent="0.2"/>
    <row r="22872" hidden="1" x14ac:dyDescent="0.2"/>
    <row r="22873" hidden="1" x14ac:dyDescent="0.2"/>
    <row r="22874" hidden="1" x14ac:dyDescent="0.2"/>
    <row r="22875" hidden="1" x14ac:dyDescent="0.2"/>
    <row r="22876" hidden="1" x14ac:dyDescent="0.2"/>
    <row r="22877" hidden="1" x14ac:dyDescent="0.2"/>
    <row r="22878" hidden="1" x14ac:dyDescent="0.2"/>
    <row r="22879" hidden="1" x14ac:dyDescent="0.2"/>
    <row r="22880" hidden="1" x14ac:dyDescent="0.2"/>
    <row r="22881" hidden="1" x14ac:dyDescent="0.2"/>
    <row r="22882" hidden="1" x14ac:dyDescent="0.2"/>
    <row r="22883" hidden="1" x14ac:dyDescent="0.2"/>
    <row r="22884" hidden="1" x14ac:dyDescent="0.2"/>
    <row r="22885" hidden="1" x14ac:dyDescent="0.2"/>
    <row r="22886" hidden="1" x14ac:dyDescent="0.2"/>
    <row r="22887" hidden="1" x14ac:dyDescent="0.2"/>
    <row r="22888" hidden="1" x14ac:dyDescent="0.2"/>
    <row r="22889" hidden="1" x14ac:dyDescent="0.2"/>
    <row r="22890" hidden="1" x14ac:dyDescent="0.2"/>
    <row r="22891" hidden="1" x14ac:dyDescent="0.2"/>
    <row r="22892" hidden="1" x14ac:dyDescent="0.2"/>
    <row r="22893" hidden="1" x14ac:dyDescent="0.2"/>
    <row r="22894" hidden="1" x14ac:dyDescent="0.2"/>
    <row r="22895" hidden="1" x14ac:dyDescent="0.2"/>
    <row r="22896" hidden="1" x14ac:dyDescent="0.2"/>
    <row r="22897" hidden="1" x14ac:dyDescent="0.2"/>
    <row r="22898" hidden="1" x14ac:dyDescent="0.2"/>
    <row r="22899" hidden="1" x14ac:dyDescent="0.2"/>
    <row r="22900" hidden="1" x14ac:dyDescent="0.2"/>
    <row r="22901" hidden="1" x14ac:dyDescent="0.2"/>
    <row r="22902" hidden="1" x14ac:dyDescent="0.2"/>
    <row r="22903" hidden="1" x14ac:dyDescent="0.2"/>
    <row r="22904" hidden="1" x14ac:dyDescent="0.2"/>
    <row r="22905" hidden="1" x14ac:dyDescent="0.2"/>
    <row r="22906" hidden="1" x14ac:dyDescent="0.2"/>
    <row r="22907" hidden="1" x14ac:dyDescent="0.2"/>
    <row r="22908" hidden="1" x14ac:dyDescent="0.2"/>
    <row r="22909" hidden="1" x14ac:dyDescent="0.2"/>
    <row r="22910" hidden="1" x14ac:dyDescent="0.2"/>
    <row r="22911" hidden="1" x14ac:dyDescent="0.2"/>
    <row r="22912" hidden="1" x14ac:dyDescent="0.2"/>
    <row r="22913" hidden="1" x14ac:dyDescent="0.2"/>
    <row r="22914" hidden="1" x14ac:dyDescent="0.2"/>
    <row r="22915" hidden="1" x14ac:dyDescent="0.2"/>
    <row r="22916" hidden="1" x14ac:dyDescent="0.2"/>
    <row r="22917" hidden="1" x14ac:dyDescent="0.2"/>
    <row r="22918" hidden="1" x14ac:dyDescent="0.2"/>
    <row r="22919" hidden="1" x14ac:dyDescent="0.2"/>
    <row r="22920" hidden="1" x14ac:dyDescent="0.2"/>
    <row r="22921" hidden="1" x14ac:dyDescent="0.2"/>
    <row r="22922" hidden="1" x14ac:dyDescent="0.2"/>
    <row r="22923" hidden="1" x14ac:dyDescent="0.2"/>
    <row r="22924" hidden="1" x14ac:dyDescent="0.2"/>
    <row r="22925" hidden="1" x14ac:dyDescent="0.2"/>
    <row r="22926" hidden="1" x14ac:dyDescent="0.2"/>
    <row r="22927" hidden="1" x14ac:dyDescent="0.2"/>
    <row r="22928" hidden="1" x14ac:dyDescent="0.2"/>
    <row r="22929" hidden="1" x14ac:dyDescent="0.2"/>
    <row r="22930" hidden="1" x14ac:dyDescent="0.2"/>
    <row r="22931" hidden="1" x14ac:dyDescent="0.2"/>
    <row r="22932" hidden="1" x14ac:dyDescent="0.2"/>
    <row r="22933" hidden="1" x14ac:dyDescent="0.2"/>
    <row r="22934" hidden="1" x14ac:dyDescent="0.2"/>
    <row r="22935" hidden="1" x14ac:dyDescent="0.2"/>
    <row r="22936" hidden="1" x14ac:dyDescent="0.2"/>
    <row r="22937" hidden="1" x14ac:dyDescent="0.2"/>
    <row r="22938" hidden="1" x14ac:dyDescent="0.2"/>
    <row r="22939" hidden="1" x14ac:dyDescent="0.2"/>
    <row r="22940" hidden="1" x14ac:dyDescent="0.2"/>
    <row r="22941" hidden="1" x14ac:dyDescent="0.2"/>
    <row r="22942" hidden="1" x14ac:dyDescent="0.2"/>
    <row r="22943" hidden="1" x14ac:dyDescent="0.2"/>
    <row r="22944" hidden="1" x14ac:dyDescent="0.2"/>
    <row r="22945" hidden="1" x14ac:dyDescent="0.2"/>
    <row r="22946" hidden="1" x14ac:dyDescent="0.2"/>
    <row r="22947" hidden="1" x14ac:dyDescent="0.2"/>
    <row r="22948" hidden="1" x14ac:dyDescent="0.2"/>
    <row r="22949" hidden="1" x14ac:dyDescent="0.2"/>
    <row r="22950" hidden="1" x14ac:dyDescent="0.2"/>
    <row r="22951" hidden="1" x14ac:dyDescent="0.2"/>
    <row r="22952" hidden="1" x14ac:dyDescent="0.2"/>
    <row r="22953" hidden="1" x14ac:dyDescent="0.2"/>
    <row r="22954" hidden="1" x14ac:dyDescent="0.2"/>
    <row r="22955" hidden="1" x14ac:dyDescent="0.2"/>
    <row r="22956" hidden="1" x14ac:dyDescent="0.2"/>
    <row r="22957" hidden="1" x14ac:dyDescent="0.2"/>
    <row r="22958" hidden="1" x14ac:dyDescent="0.2"/>
    <row r="22959" hidden="1" x14ac:dyDescent="0.2"/>
    <row r="22960" hidden="1" x14ac:dyDescent="0.2"/>
    <row r="22961" hidden="1" x14ac:dyDescent="0.2"/>
    <row r="22962" hidden="1" x14ac:dyDescent="0.2"/>
    <row r="22963" hidden="1" x14ac:dyDescent="0.2"/>
    <row r="22964" hidden="1" x14ac:dyDescent="0.2"/>
    <row r="22965" hidden="1" x14ac:dyDescent="0.2"/>
    <row r="22966" hidden="1" x14ac:dyDescent="0.2"/>
    <row r="22967" hidden="1" x14ac:dyDescent="0.2"/>
    <row r="22968" hidden="1" x14ac:dyDescent="0.2"/>
    <row r="22969" hidden="1" x14ac:dyDescent="0.2"/>
    <row r="22970" hidden="1" x14ac:dyDescent="0.2"/>
    <row r="22971" hidden="1" x14ac:dyDescent="0.2"/>
    <row r="22972" hidden="1" x14ac:dyDescent="0.2"/>
    <row r="22973" hidden="1" x14ac:dyDescent="0.2"/>
    <row r="22974" hidden="1" x14ac:dyDescent="0.2"/>
    <row r="22975" hidden="1" x14ac:dyDescent="0.2"/>
    <row r="22976" hidden="1" x14ac:dyDescent="0.2"/>
    <row r="22977" hidden="1" x14ac:dyDescent="0.2"/>
    <row r="22978" hidden="1" x14ac:dyDescent="0.2"/>
    <row r="22979" hidden="1" x14ac:dyDescent="0.2"/>
    <row r="22980" hidden="1" x14ac:dyDescent="0.2"/>
    <row r="22981" hidden="1" x14ac:dyDescent="0.2"/>
    <row r="22982" hidden="1" x14ac:dyDescent="0.2"/>
    <row r="22983" hidden="1" x14ac:dyDescent="0.2"/>
    <row r="22984" hidden="1" x14ac:dyDescent="0.2"/>
    <row r="22985" hidden="1" x14ac:dyDescent="0.2"/>
    <row r="22986" hidden="1" x14ac:dyDescent="0.2"/>
    <row r="22987" hidden="1" x14ac:dyDescent="0.2"/>
    <row r="22988" hidden="1" x14ac:dyDescent="0.2"/>
    <row r="22989" hidden="1" x14ac:dyDescent="0.2"/>
    <row r="22990" hidden="1" x14ac:dyDescent="0.2"/>
    <row r="22991" hidden="1" x14ac:dyDescent="0.2"/>
    <row r="22992" hidden="1" x14ac:dyDescent="0.2"/>
    <row r="22993" hidden="1" x14ac:dyDescent="0.2"/>
    <row r="22994" hidden="1" x14ac:dyDescent="0.2"/>
    <row r="22995" hidden="1" x14ac:dyDescent="0.2"/>
    <row r="22996" hidden="1" x14ac:dyDescent="0.2"/>
    <row r="22997" hidden="1" x14ac:dyDescent="0.2"/>
    <row r="22998" hidden="1" x14ac:dyDescent="0.2"/>
    <row r="22999" hidden="1" x14ac:dyDescent="0.2"/>
    <row r="23000" hidden="1" x14ac:dyDescent="0.2"/>
    <row r="23001" hidden="1" x14ac:dyDescent="0.2"/>
    <row r="23002" hidden="1" x14ac:dyDescent="0.2"/>
    <row r="23003" hidden="1" x14ac:dyDescent="0.2"/>
    <row r="23004" hidden="1" x14ac:dyDescent="0.2"/>
    <row r="23005" hidden="1" x14ac:dyDescent="0.2"/>
    <row r="23006" hidden="1" x14ac:dyDescent="0.2"/>
    <row r="23007" hidden="1" x14ac:dyDescent="0.2"/>
    <row r="23008" hidden="1" x14ac:dyDescent="0.2"/>
    <row r="23009" hidden="1" x14ac:dyDescent="0.2"/>
    <row r="23010" hidden="1" x14ac:dyDescent="0.2"/>
    <row r="23011" hidden="1" x14ac:dyDescent="0.2"/>
    <row r="23012" hidden="1" x14ac:dyDescent="0.2"/>
    <row r="23013" hidden="1" x14ac:dyDescent="0.2"/>
    <row r="23014" hidden="1" x14ac:dyDescent="0.2"/>
    <row r="23015" hidden="1" x14ac:dyDescent="0.2"/>
    <row r="23016" hidden="1" x14ac:dyDescent="0.2"/>
    <row r="23017" hidden="1" x14ac:dyDescent="0.2"/>
    <row r="23018" hidden="1" x14ac:dyDescent="0.2"/>
    <row r="23019" hidden="1" x14ac:dyDescent="0.2"/>
    <row r="23020" hidden="1" x14ac:dyDescent="0.2"/>
    <row r="23021" hidden="1" x14ac:dyDescent="0.2"/>
    <row r="23022" hidden="1" x14ac:dyDescent="0.2"/>
    <row r="23023" hidden="1" x14ac:dyDescent="0.2"/>
    <row r="23024" hidden="1" x14ac:dyDescent="0.2"/>
    <row r="23025" hidden="1" x14ac:dyDescent="0.2"/>
    <row r="23026" hidden="1" x14ac:dyDescent="0.2"/>
    <row r="23027" hidden="1" x14ac:dyDescent="0.2"/>
    <row r="23028" hidden="1" x14ac:dyDescent="0.2"/>
    <row r="23029" hidden="1" x14ac:dyDescent="0.2"/>
    <row r="23030" hidden="1" x14ac:dyDescent="0.2"/>
    <row r="23031" hidden="1" x14ac:dyDescent="0.2"/>
    <row r="23032" hidden="1" x14ac:dyDescent="0.2"/>
    <row r="23033" hidden="1" x14ac:dyDescent="0.2"/>
    <row r="23034" hidden="1" x14ac:dyDescent="0.2"/>
    <row r="23035" hidden="1" x14ac:dyDescent="0.2"/>
    <row r="23036" hidden="1" x14ac:dyDescent="0.2"/>
    <row r="23037" hidden="1" x14ac:dyDescent="0.2"/>
    <row r="23038" hidden="1" x14ac:dyDescent="0.2"/>
    <row r="23039" hidden="1" x14ac:dyDescent="0.2"/>
    <row r="23040" hidden="1" x14ac:dyDescent="0.2"/>
    <row r="23041" hidden="1" x14ac:dyDescent="0.2"/>
    <row r="23042" hidden="1" x14ac:dyDescent="0.2"/>
    <row r="23043" hidden="1" x14ac:dyDescent="0.2"/>
    <row r="23044" hidden="1" x14ac:dyDescent="0.2"/>
    <row r="23045" hidden="1" x14ac:dyDescent="0.2"/>
    <row r="23046" hidden="1" x14ac:dyDescent="0.2"/>
    <row r="23047" hidden="1" x14ac:dyDescent="0.2"/>
    <row r="23048" hidden="1" x14ac:dyDescent="0.2"/>
    <row r="23049" hidden="1" x14ac:dyDescent="0.2"/>
    <row r="23050" hidden="1" x14ac:dyDescent="0.2"/>
    <row r="23051" hidden="1" x14ac:dyDescent="0.2"/>
    <row r="23052" hidden="1" x14ac:dyDescent="0.2"/>
    <row r="23053" hidden="1" x14ac:dyDescent="0.2"/>
    <row r="23054" hidden="1" x14ac:dyDescent="0.2"/>
    <row r="23055" hidden="1" x14ac:dyDescent="0.2"/>
    <row r="23056" hidden="1" x14ac:dyDescent="0.2"/>
    <row r="23057" hidden="1" x14ac:dyDescent="0.2"/>
    <row r="23058" hidden="1" x14ac:dyDescent="0.2"/>
    <row r="23059" hidden="1" x14ac:dyDescent="0.2"/>
    <row r="23060" hidden="1" x14ac:dyDescent="0.2"/>
    <row r="23061" hidden="1" x14ac:dyDescent="0.2"/>
    <row r="23062" hidden="1" x14ac:dyDescent="0.2"/>
    <row r="23063" hidden="1" x14ac:dyDescent="0.2"/>
    <row r="23064" hidden="1" x14ac:dyDescent="0.2"/>
    <row r="23065" hidden="1" x14ac:dyDescent="0.2"/>
    <row r="23066" hidden="1" x14ac:dyDescent="0.2"/>
    <row r="23067" hidden="1" x14ac:dyDescent="0.2"/>
    <row r="23068" hidden="1" x14ac:dyDescent="0.2"/>
    <row r="23069" hidden="1" x14ac:dyDescent="0.2"/>
    <row r="23070" hidden="1" x14ac:dyDescent="0.2"/>
    <row r="23071" hidden="1" x14ac:dyDescent="0.2"/>
    <row r="23072" hidden="1" x14ac:dyDescent="0.2"/>
    <row r="23073" hidden="1" x14ac:dyDescent="0.2"/>
    <row r="23074" hidden="1" x14ac:dyDescent="0.2"/>
    <row r="23075" hidden="1" x14ac:dyDescent="0.2"/>
    <row r="23076" hidden="1" x14ac:dyDescent="0.2"/>
    <row r="23077" hidden="1" x14ac:dyDescent="0.2"/>
    <row r="23078" hidden="1" x14ac:dyDescent="0.2"/>
    <row r="23079" hidden="1" x14ac:dyDescent="0.2"/>
    <row r="23080" hidden="1" x14ac:dyDescent="0.2"/>
    <row r="23081" hidden="1" x14ac:dyDescent="0.2"/>
    <row r="23082" hidden="1" x14ac:dyDescent="0.2"/>
    <row r="23083" hidden="1" x14ac:dyDescent="0.2"/>
    <row r="23084" hidden="1" x14ac:dyDescent="0.2"/>
    <row r="23085" hidden="1" x14ac:dyDescent="0.2"/>
    <row r="23086" hidden="1" x14ac:dyDescent="0.2"/>
    <row r="23087" hidden="1" x14ac:dyDescent="0.2"/>
    <row r="23088" hidden="1" x14ac:dyDescent="0.2"/>
    <row r="23089" hidden="1" x14ac:dyDescent="0.2"/>
    <row r="23090" hidden="1" x14ac:dyDescent="0.2"/>
    <row r="23091" hidden="1" x14ac:dyDescent="0.2"/>
    <row r="23092" hidden="1" x14ac:dyDescent="0.2"/>
    <row r="23093" hidden="1" x14ac:dyDescent="0.2"/>
    <row r="23094" hidden="1" x14ac:dyDescent="0.2"/>
    <row r="23095" hidden="1" x14ac:dyDescent="0.2"/>
    <row r="23096" hidden="1" x14ac:dyDescent="0.2"/>
    <row r="23097" hidden="1" x14ac:dyDescent="0.2"/>
    <row r="23098" hidden="1" x14ac:dyDescent="0.2"/>
    <row r="23099" hidden="1" x14ac:dyDescent="0.2"/>
    <row r="23100" hidden="1" x14ac:dyDescent="0.2"/>
    <row r="23101" hidden="1" x14ac:dyDescent="0.2"/>
    <row r="23102" hidden="1" x14ac:dyDescent="0.2"/>
    <row r="23103" hidden="1" x14ac:dyDescent="0.2"/>
    <row r="23104" hidden="1" x14ac:dyDescent="0.2"/>
    <row r="23105" hidden="1" x14ac:dyDescent="0.2"/>
    <row r="23106" hidden="1" x14ac:dyDescent="0.2"/>
    <row r="23107" hidden="1" x14ac:dyDescent="0.2"/>
    <row r="23108" hidden="1" x14ac:dyDescent="0.2"/>
    <row r="23109" hidden="1" x14ac:dyDescent="0.2"/>
    <row r="23110" hidden="1" x14ac:dyDescent="0.2"/>
    <row r="23111" hidden="1" x14ac:dyDescent="0.2"/>
    <row r="23112" hidden="1" x14ac:dyDescent="0.2"/>
    <row r="23113" hidden="1" x14ac:dyDescent="0.2"/>
    <row r="23114" hidden="1" x14ac:dyDescent="0.2"/>
    <row r="23115" hidden="1" x14ac:dyDescent="0.2"/>
    <row r="23116" hidden="1" x14ac:dyDescent="0.2"/>
    <row r="23117" hidden="1" x14ac:dyDescent="0.2"/>
    <row r="23118" hidden="1" x14ac:dyDescent="0.2"/>
    <row r="23119" hidden="1" x14ac:dyDescent="0.2"/>
    <row r="23120" hidden="1" x14ac:dyDescent="0.2"/>
    <row r="23121" hidden="1" x14ac:dyDescent="0.2"/>
    <row r="23122" hidden="1" x14ac:dyDescent="0.2"/>
    <row r="23123" hidden="1" x14ac:dyDescent="0.2"/>
    <row r="23124" hidden="1" x14ac:dyDescent="0.2"/>
    <row r="23125" hidden="1" x14ac:dyDescent="0.2"/>
    <row r="23126" hidden="1" x14ac:dyDescent="0.2"/>
    <row r="23127" hidden="1" x14ac:dyDescent="0.2"/>
    <row r="23128" hidden="1" x14ac:dyDescent="0.2"/>
    <row r="23129" hidden="1" x14ac:dyDescent="0.2"/>
    <row r="23130" hidden="1" x14ac:dyDescent="0.2"/>
    <row r="23131" hidden="1" x14ac:dyDescent="0.2"/>
    <row r="23132" hidden="1" x14ac:dyDescent="0.2"/>
    <row r="23133" hidden="1" x14ac:dyDescent="0.2"/>
    <row r="23134" hidden="1" x14ac:dyDescent="0.2"/>
    <row r="23135" hidden="1" x14ac:dyDescent="0.2"/>
    <row r="23136" hidden="1" x14ac:dyDescent="0.2"/>
    <row r="23137" hidden="1" x14ac:dyDescent="0.2"/>
    <row r="23138" hidden="1" x14ac:dyDescent="0.2"/>
    <row r="23139" hidden="1" x14ac:dyDescent="0.2"/>
    <row r="23140" hidden="1" x14ac:dyDescent="0.2"/>
    <row r="23141" hidden="1" x14ac:dyDescent="0.2"/>
    <row r="23142" hidden="1" x14ac:dyDescent="0.2"/>
    <row r="23143" hidden="1" x14ac:dyDescent="0.2"/>
    <row r="23144" hidden="1" x14ac:dyDescent="0.2"/>
    <row r="23145" hidden="1" x14ac:dyDescent="0.2"/>
    <row r="23146" hidden="1" x14ac:dyDescent="0.2"/>
    <row r="23147" hidden="1" x14ac:dyDescent="0.2"/>
    <row r="23148" hidden="1" x14ac:dyDescent="0.2"/>
    <row r="23149" hidden="1" x14ac:dyDescent="0.2"/>
    <row r="23150" hidden="1" x14ac:dyDescent="0.2"/>
    <row r="23151" hidden="1" x14ac:dyDescent="0.2"/>
    <row r="23152" hidden="1" x14ac:dyDescent="0.2"/>
    <row r="23153" hidden="1" x14ac:dyDescent="0.2"/>
    <row r="23154" hidden="1" x14ac:dyDescent="0.2"/>
    <row r="23155" hidden="1" x14ac:dyDescent="0.2"/>
    <row r="23156" hidden="1" x14ac:dyDescent="0.2"/>
    <row r="23157" hidden="1" x14ac:dyDescent="0.2"/>
    <row r="23158" hidden="1" x14ac:dyDescent="0.2"/>
    <row r="23159" hidden="1" x14ac:dyDescent="0.2"/>
    <row r="23160" hidden="1" x14ac:dyDescent="0.2"/>
    <row r="23161" hidden="1" x14ac:dyDescent="0.2"/>
    <row r="23162" hidden="1" x14ac:dyDescent="0.2"/>
    <row r="23163" hidden="1" x14ac:dyDescent="0.2"/>
    <row r="23164" hidden="1" x14ac:dyDescent="0.2"/>
    <row r="23165" hidden="1" x14ac:dyDescent="0.2"/>
    <row r="23166" hidden="1" x14ac:dyDescent="0.2"/>
    <row r="23167" hidden="1" x14ac:dyDescent="0.2"/>
    <row r="23168" hidden="1" x14ac:dyDescent="0.2"/>
    <row r="23169" hidden="1" x14ac:dyDescent="0.2"/>
    <row r="23170" hidden="1" x14ac:dyDescent="0.2"/>
    <row r="23171" hidden="1" x14ac:dyDescent="0.2"/>
    <row r="23172" hidden="1" x14ac:dyDescent="0.2"/>
    <row r="23173" hidden="1" x14ac:dyDescent="0.2"/>
    <row r="23174" hidden="1" x14ac:dyDescent="0.2"/>
    <row r="23175" hidden="1" x14ac:dyDescent="0.2"/>
    <row r="23176" hidden="1" x14ac:dyDescent="0.2"/>
    <row r="23177" hidden="1" x14ac:dyDescent="0.2"/>
    <row r="23178" hidden="1" x14ac:dyDescent="0.2"/>
    <row r="23179" hidden="1" x14ac:dyDescent="0.2"/>
    <row r="23180" hidden="1" x14ac:dyDescent="0.2"/>
    <row r="23181" hidden="1" x14ac:dyDescent="0.2"/>
    <row r="23182" hidden="1" x14ac:dyDescent="0.2"/>
    <row r="23183" hidden="1" x14ac:dyDescent="0.2"/>
    <row r="23184" hidden="1" x14ac:dyDescent="0.2"/>
    <row r="23185" hidden="1" x14ac:dyDescent="0.2"/>
    <row r="23186" hidden="1" x14ac:dyDescent="0.2"/>
    <row r="23187" hidden="1" x14ac:dyDescent="0.2"/>
    <row r="23188" hidden="1" x14ac:dyDescent="0.2"/>
    <row r="23189" hidden="1" x14ac:dyDescent="0.2"/>
    <row r="23190" hidden="1" x14ac:dyDescent="0.2"/>
    <row r="23191" hidden="1" x14ac:dyDescent="0.2"/>
    <row r="23192" hidden="1" x14ac:dyDescent="0.2"/>
    <row r="23193" hidden="1" x14ac:dyDescent="0.2"/>
    <row r="23194" hidden="1" x14ac:dyDescent="0.2"/>
    <row r="23195" hidden="1" x14ac:dyDescent="0.2"/>
    <row r="23196" hidden="1" x14ac:dyDescent="0.2"/>
    <row r="23197" hidden="1" x14ac:dyDescent="0.2"/>
    <row r="23198" hidden="1" x14ac:dyDescent="0.2"/>
    <row r="23199" hidden="1" x14ac:dyDescent="0.2"/>
    <row r="23200" hidden="1" x14ac:dyDescent="0.2"/>
    <row r="23201" hidden="1" x14ac:dyDescent="0.2"/>
    <row r="23202" hidden="1" x14ac:dyDescent="0.2"/>
    <row r="23203" hidden="1" x14ac:dyDescent="0.2"/>
    <row r="23204" hidden="1" x14ac:dyDescent="0.2"/>
    <row r="23205" hidden="1" x14ac:dyDescent="0.2"/>
    <row r="23206" hidden="1" x14ac:dyDescent="0.2"/>
    <row r="23207" hidden="1" x14ac:dyDescent="0.2"/>
    <row r="23208" hidden="1" x14ac:dyDescent="0.2"/>
    <row r="23209" hidden="1" x14ac:dyDescent="0.2"/>
    <row r="23210" hidden="1" x14ac:dyDescent="0.2"/>
    <row r="23211" hidden="1" x14ac:dyDescent="0.2"/>
    <row r="23212" hidden="1" x14ac:dyDescent="0.2"/>
    <row r="23213" hidden="1" x14ac:dyDescent="0.2"/>
    <row r="23214" hidden="1" x14ac:dyDescent="0.2"/>
    <row r="23215" hidden="1" x14ac:dyDescent="0.2"/>
    <row r="23216" hidden="1" x14ac:dyDescent="0.2"/>
    <row r="23217" hidden="1" x14ac:dyDescent="0.2"/>
    <row r="23218" hidden="1" x14ac:dyDescent="0.2"/>
    <row r="23219" hidden="1" x14ac:dyDescent="0.2"/>
    <row r="23220" hidden="1" x14ac:dyDescent="0.2"/>
    <row r="23221" hidden="1" x14ac:dyDescent="0.2"/>
    <row r="23222" hidden="1" x14ac:dyDescent="0.2"/>
    <row r="23223" hidden="1" x14ac:dyDescent="0.2"/>
    <row r="23224" hidden="1" x14ac:dyDescent="0.2"/>
    <row r="23225" hidden="1" x14ac:dyDescent="0.2"/>
    <row r="23226" hidden="1" x14ac:dyDescent="0.2"/>
    <row r="23227" hidden="1" x14ac:dyDescent="0.2"/>
    <row r="23228" hidden="1" x14ac:dyDescent="0.2"/>
    <row r="23229" hidden="1" x14ac:dyDescent="0.2"/>
    <row r="23230" hidden="1" x14ac:dyDescent="0.2"/>
    <row r="23231" hidden="1" x14ac:dyDescent="0.2"/>
    <row r="23232" hidden="1" x14ac:dyDescent="0.2"/>
    <row r="23233" hidden="1" x14ac:dyDescent="0.2"/>
    <row r="23234" hidden="1" x14ac:dyDescent="0.2"/>
    <row r="23235" hidden="1" x14ac:dyDescent="0.2"/>
    <row r="23236" hidden="1" x14ac:dyDescent="0.2"/>
    <row r="23237" hidden="1" x14ac:dyDescent="0.2"/>
    <row r="23238" hidden="1" x14ac:dyDescent="0.2"/>
    <row r="23239" hidden="1" x14ac:dyDescent="0.2"/>
    <row r="23240" hidden="1" x14ac:dyDescent="0.2"/>
    <row r="23241" hidden="1" x14ac:dyDescent="0.2"/>
    <row r="23242" hidden="1" x14ac:dyDescent="0.2"/>
    <row r="23243" hidden="1" x14ac:dyDescent="0.2"/>
    <row r="23244" hidden="1" x14ac:dyDescent="0.2"/>
    <row r="23245" hidden="1" x14ac:dyDescent="0.2"/>
    <row r="23246" hidden="1" x14ac:dyDescent="0.2"/>
    <row r="23247" hidden="1" x14ac:dyDescent="0.2"/>
    <row r="23248" hidden="1" x14ac:dyDescent="0.2"/>
    <row r="23249" hidden="1" x14ac:dyDescent="0.2"/>
    <row r="23250" hidden="1" x14ac:dyDescent="0.2"/>
    <row r="23251" hidden="1" x14ac:dyDescent="0.2"/>
    <row r="23252" hidden="1" x14ac:dyDescent="0.2"/>
    <row r="23253" hidden="1" x14ac:dyDescent="0.2"/>
    <row r="23254" hidden="1" x14ac:dyDescent="0.2"/>
    <row r="23255" hidden="1" x14ac:dyDescent="0.2"/>
    <row r="23256" hidden="1" x14ac:dyDescent="0.2"/>
    <row r="23257" hidden="1" x14ac:dyDescent="0.2"/>
    <row r="23258" hidden="1" x14ac:dyDescent="0.2"/>
    <row r="23259" hidden="1" x14ac:dyDescent="0.2"/>
    <row r="23260" hidden="1" x14ac:dyDescent="0.2"/>
    <row r="23261" hidden="1" x14ac:dyDescent="0.2"/>
    <row r="23262" hidden="1" x14ac:dyDescent="0.2"/>
    <row r="23263" hidden="1" x14ac:dyDescent="0.2"/>
    <row r="23264" hidden="1" x14ac:dyDescent="0.2"/>
    <row r="23265" hidden="1" x14ac:dyDescent="0.2"/>
    <row r="23266" hidden="1" x14ac:dyDescent="0.2"/>
    <row r="23267" hidden="1" x14ac:dyDescent="0.2"/>
    <row r="23268" hidden="1" x14ac:dyDescent="0.2"/>
    <row r="23269" hidden="1" x14ac:dyDescent="0.2"/>
    <row r="23270" hidden="1" x14ac:dyDescent="0.2"/>
    <row r="23271" hidden="1" x14ac:dyDescent="0.2"/>
    <row r="23272" hidden="1" x14ac:dyDescent="0.2"/>
    <row r="23273" hidden="1" x14ac:dyDescent="0.2"/>
    <row r="23274" hidden="1" x14ac:dyDescent="0.2"/>
    <row r="23275" hidden="1" x14ac:dyDescent="0.2"/>
    <row r="23276" hidden="1" x14ac:dyDescent="0.2"/>
    <row r="23277" hidden="1" x14ac:dyDescent="0.2"/>
    <row r="23278" hidden="1" x14ac:dyDescent="0.2"/>
    <row r="23279" hidden="1" x14ac:dyDescent="0.2"/>
    <row r="23280" hidden="1" x14ac:dyDescent="0.2"/>
    <row r="23281" hidden="1" x14ac:dyDescent="0.2"/>
    <row r="23282" hidden="1" x14ac:dyDescent="0.2"/>
    <row r="23283" hidden="1" x14ac:dyDescent="0.2"/>
    <row r="23284" hidden="1" x14ac:dyDescent="0.2"/>
    <row r="23285" hidden="1" x14ac:dyDescent="0.2"/>
    <row r="23286" hidden="1" x14ac:dyDescent="0.2"/>
    <row r="23287" hidden="1" x14ac:dyDescent="0.2"/>
    <row r="23288" hidden="1" x14ac:dyDescent="0.2"/>
    <row r="23289" hidden="1" x14ac:dyDescent="0.2"/>
    <row r="23290" hidden="1" x14ac:dyDescent="0.2"/>
    <row r="23291" hidden="1" x14ac:dyDescent="0.2"/>
    <row r="23292" hidden="1" x14ac:dyDescent="0.2"/>
    <row r="23293" hidden="1" x14ac:dyDescent="0.2"/>
    <row r="23294" hidden="1" x14ac:dyDescent="0.2"/>
    <row r="23295" hidden="1" x14ac:dyDescent="0.2"/>
    <row r="23296" hidden="1" x14ac:dyDescent="0.2"/>
    <row r="23297" hidden="1" x14ac:dyDescent="0.2"/>
    <row r="23298" hidden="1" x14ac:dyDescent="0.2"/>
    <row r="23299" hidden="1" x14ac:dyDescent="0.2"/>
    <row r="23300" hidden="1" x14ac:dyDescent="0.2"/>
    <row r="23301" hidden="1" x14ac:dyDescent="0.2"/>
    <row r="23302" hidden="1" x14ac:dyDescent="0.2"/>
    <row r="23303" hidden="1" x14ac:dyDescent="0.2"/>
    <row r="23304" hidden="1" x14ac:dyDescent="0.2"/>
    <row r="23305" hidden="1" x14ac:dyDescent="0.2"/>
    <row r="23306" hidden="1" x14ac:dyDescent="0.2"/>
    <row r="23307" hidden="1" x14ac:dyDescent="0.2"/>
    <row r="23308" hidden="1" x14ac:dyDescent="0.2"/>
    <row r="23309" hidden="1" x14ac:dyDescent="0.2"/>
    <row r="23310" hidden="1" x14ac:dyDescent="0.2"/>
    <row r="23311" hidden="1" x14ac:dyDescent="0.2"/>
    <row r="23312" hidden="1" x14ac:dyDescent="0.2"/>
    <row r="23313" hidden="1" x14ac:dyDescent="0.2"/>
    <row r="23314" hidden="1" x14ac:dyDescent="0.2"/>
    <row r="23315" hidden="1" x14ac:dyDescent="0.2"/>
    <row r="23316" hidden="1" x14ac:dyDescent="0.2"/>
    <row r="23317" hidden="1" x14ac:dyDescent="0.2"/>
    <row r="23318" hidden="1" x14ac:dyDescent="0.2"/>
    <row r="23319" hidden="1" x14ac:dyDescent="0.2"/>
    <row r="23320" hidden="1" x14ac:dyDescent="0.2"/>
    <row r="23321" hidden="1" x14ac:dyDescent="0.2"/>
    <row r="23322" hidden="1" x14ac:dyDescent="0.2"/>
    <row r="23323" hidden="1" x14ac:dyDescent="0.2"/>
    <row r="23324" hidden="1" x14ac:dyDescent="0.2"/>
    <row r="23325" hidden="1" x14ac:dyDescent="0.2"/>
    <row r="23326" hidden="1" x14ac:dyDescent="0.2"/>
    <row r="23327" hidden="1" x14ac:dyDescent="0.2"/>
    <row r="23328" hidden="1" x14ac:dyDescent="0.2"/>
    <row r="23329" hidden="1" x14ac:dyDescent="0.2"/>
    <row r="23330" hidden="1" x14ac:dyDescent="0.2"/>
    <row r="23331" hidden="1" x14ac:dyDescent="0.2"/>
    <row r="23332" hidden="1" x14ac:dyDescent="0.2"/>
    <row r="23333" hidden="1" x14ac:dyDescent="0.2"/>
    <row r="23334" hidden="1" x14ac:dyDescent="0.2"/>
    <row r="23335" hidden="1" x14ac:dyDescent="0.2"/>
    <row r="23336" hidden="1" x14ac:dyDescent="0.2"/>
    <row r="23337" hidden="1" x14ac:dyDescent="0.2"/>
    <row r="23338" hidden="1" x14ac:dyDescent="0.2"/>
    <row r="23339" hidden="1" x14ac:dyDescent="0.2"/>
    <row r="23340" hidden="1" x14ac:dyDescent="0.2"/>
    <row r="23341" hidden="1" x14ac:dyDescent="0.2"/>
    <row r="23342" hidden="1" x14ac:dyDescent="0.2"/>
    <row r="23343" hidden="1" x14ac:dyDescent="0.2"/>
    <row r="23344" hidden="1" x14ac:dyDescent="0.2"/>
    <row r="23345" hidden="1" x14ac:dyDescent="0.2"/>
    <row r="23346" hidden="1" x14ac:dyDescent="0.2"/>
    <row r="23347" hidden="1" x14ac:dyDescent="0.2"/>
    <row r="23348" hidden="1" x14ac:dyDescent="0.2"/>
    <row r="23349" hidden="1" x14ac:dyDescent="0.2"/>
    <row r="23350" hidden="1" x14ac:dyDescent="0.2"/>
    <row r="23351" hidden="1" x14ac:dyDescent="0.2"/>
    <row r="23352" hidden="1" x14ac:dyDescent="0.2"/>
    <row r="23353" hidden="1" x14ac:dyDescent="0.2"/>
    <row r="23354" hidden="1" x14ac:dyDescent="0.2"/>
    <row r="23355" hidden="1" x14ac:dyDescent="0.2"/>
    <row r="23356" hidden="1" x14ac:dyDescent="0.2"/>
    <row r="23357" hidden="1" x14ac:dyDescent="0.2"/>
    <row r="23358" hidden="1" x14ac:dyDescent="0.2"/>
    <row r="23359" hidden="1" x14ac:dyDescent="0.2"/>
    <row r="23360" hidden="1" x14ac:dyDescent="0.2"/>
    <row r="23361" hidden="1" x14ac:dyDescent="0.2"/>
    <row r="23362" hidden="1" x14ac:dyDescent="0.2"/>
    <row r="23363" hidden="1" x14ac:dyDescent="0.2"/>
    <row r="23364" hidden="1" x14ac:dyDescent="0.2"/>
    <row r="23365" hidden="1" x14ac:dyDescent="0.2"/>
    <row r="23366" hidden="1" x14ac:dyDescent="0.2"/>
    <row r="23367" hidden="1" x14ac:dyDescent="0.2"/>
    <row r="23368" hidden="1" x14ac:dyDescent="0.2"/>
    <row r="23369" hidden="1" x14ac:dyDescent="0.2"/>
    <row r="23370" hidden="1" x14ac:dyDescent="0.2"/>
    <row r="23371" hidden="1" x14ac:dyDescent="0.2"/>
    <row r="23372" hidden="1" x14ac:dyDescent="0.2"/>
    <row r="23373" hidden="1" x14ac:dyDescent="0.2"/>
    <row r="23374" hidden="1" x14ac:dyDescent="0.2"/>
    <row r="23375" hidden="1" x14ac:dyDescent="0.2"/>
    <row r="23376" hidden="1" x14ac:dyDescent="0.2"/>
    <row r="23377" hidden="1" x14ac:dyDescent="0.2"/>
    <row r="23378" hidden="1" x14ac:dyDescent="0.2"/>
    <row r="23379" hidden="1" x14ac:dyDescent="0.2"/>
    <row r="23380" hidden="1" x14ac:dyDescent="0.2"/>
    <row r="23381" hidden="1" x14ac:dyDescent="0.2"/>
    <row r="23382" hidden="1" x14ac:dyDescent="0.2"/>
    <row r="23383" hidden="1" x14ac:dyDescent="0.2"/>
    <row r="23384" hidden="1" x14ac:dyDescent="0.2"/>
    <row r="23385" hidden="1" x14ac:dyDescent="0.2"/>
    <row r="23386" hidden="1" x14ac:dyDescent="0.2"/>
    <row r="23387" hidden="1" x14ac:dyDescent="0.2"/>
    <row r="23388" hidden="1" x14ac:dyDescent="0.2"/>
    <row r="23389" hidden="1" x14ac:dyDescent="0.2"/>
    <row r="23390" hidden="1" x14ac:dyDescent="0.2"/>
    <row r="23391" hidden="1" x14ac:dyDescent="0.2"/>
    <row r="23392" hidden="1" x14ac:dyDescent="0.2"/>
    <row r="23393" hidden="1" x14ac:dyDescent="0.2"/>
    <row r="23394" hidden="1" x14ac:dyDescent="0.2"/>
    <row r="23395" hidden="1" x14ac:dyDescent="0.2"/>
    <row r="23396" hidden="1" x14ac:dyDescent="0.2"/>
    <row r="23397" hidden="1" x14ac:dyDescent="0.2"/>
    <row r="23398" hidden="1" x14ac:dyDescent="0.2"/>
    <row r="23399" hidden="1" x14ac:dyDescent="0.2"/>
    <row r="23400" hidden="1" x14ac:dyDescent="0.2"/>
    <row r="23401" hidden="1" x14ac:dyDescent="0.2"/>
    <row r="23402" hidden="1" x14ac:dyDescent="0.2"/>
    <row r="23403" hidden="1" x14ac:dyDescent="0.2"/>
    <row r="23404" hidden="1" x14ac:dyDescent="0.2"/>
    <row r="23405" hidden="1" x14ac:dyDescent="0.2"/>
    <row r="23406" hidden="1" x14ac:dyDescent="0.2"/>
    <row r="23407" hidden="1" x14ac:dyDescent="0.2"/>
    <row r="23408" hidden="1" x14ac:dyDescent="0.2"/>
    <row r="23409" hidden="1" x14ac:dyDescent="0.2"/>
    <row r="23410" hidden="1" x14ac:dyDescent="0.2"/>
    <row r="23411" hidden="1" x14ac:dyDescent="0.2"/>
    <row r="23412" hidden="1" x14ac:dyDescent="0.2"/>
    <row r="23413" hidden="1" x14ac:dyDescent="0.2"/>
    <row r="23414" hidden="1" x14ac:dyDescent="0.2"/>
    <row r="23415" hidden="1" x14ac:dyDescent="0.2"/>
    <row r="23416" hidden="1" x14ac:dyDescent="0.2"/>
    <row r="23417" hidden="1" x14ac:dyDescent="0.2"/>
    <row r="23418" hidden="1" x14ac:dyDescent="0.2"/>
    <row r="23419" hidden="1" x14ac:dyDescent="0.2"/>
    <row r="23420" hidden="1" x14ac:dyDescent="0.2"/>
    <row r="23421" hidden="1" x14ac:dyDescent="0.2"/>
    <row r="23422" hidden="1" x14ac:dyDescent="0.2"/>
    <row r="23423" hidden="1" x14ac:dyDescent="0.2"/>
    <row r="23424" hidden="1" x14ac:dyDescent="0.2"/>
    <row r="23425" hidden="1" x14ac:dyDescent="0.2"/>
    <row r="23426" hidden="1" x14ac:dyDescent="0.2"/>
    <row r="23427" hidden="1" x14ac:dyDescent="0.2"/>
    <row r="23428" hidden="1" x14ac:dyDescent="0.2"/>
    <row r="23429" hidden="1" x14ac:dyDescent="0.2"/>
    <row r="23430" hidden="1" x14ac:dyDescent="0.2"/>
    <row r="23431" hidden="1" x14ac:dyDescent="0.2"/>
    <row r="23432" hidden="1" x14ac:dyDescent="0.2"/>
    <row r="23433" hidden="1" x14ac:dyDescent="0.2"/>
    <row r="23434" hidden="1" x14ac:dyDescent="0.2"/>
    <row r="23435" hidden="1" x14ac:dyDescent="0.2"/>
    <row r="23436" hidden="1" x14ac:dyDescent="0.2"/>
    <row r="23437" hidden="1" x14ac:dyDescent="0.2"/>
    <row r="23438" hidden="1" x14ac:dyDescent="0.2"/>
    <row r="23439" hidden="1" x14ac:dyDescent="0.2"/>
    <row r="23440" hidden="1" x14ac:dyDescent="0.2"/>
    <row r="23441" hidden="1" x14ac:dyDescent="0.2"/>
    <row r="23442" hidden="1" x14ac:dyDescent="0.2"/>
    <row r="23443" hidden="1" x14ac:dyDescent="0.2"/>
    <row r="23444" hidden="1" x14ac:dyDescent="0.2"/>
    <row r="23445" hidden="1" x14ac:dyDescent="0.2"/>
    <row r="23446" hidden="1" x14ac:dyDescent="0.2"/>
    <row r="23447" hidden="1" x14ac:dyDescent="0.2"/>
    <row r="23448" hidden="1" x14ac:dyDescent="0.2"/>
    <row r="23449" hidden="1" x14ac:dyDescent="0.2"/>
    <row r="23450" hidden="1" x14ac:dyDescent="0.2"/>
    <row r="23451" hidden="1" x14ac:dyDescent="0.2"/>
    <row r="23452" hidden="1" x14ac:dyDescent="0.2"/>
    <row r="23453" hidden="1" x14ac:dyDescent="0.2"/>
    <row r="23454" hidden="1" x14ac:dyDescent="0.2"/>
    <row r="23455" hidden="1" x14ac:dyDescent="0.2"/>
    <row r="23456" hidden="1" x14ac:dyDescent="0.2"/>
    <row r="23457" hidden="1" x14ac:dyDescent="0.2"/>
    <row r="23458" hidden="1" x14ac:dyDescent="0.2"/>
    <row r="23459" hidden="1" x14ac:dyDescent="0.2"/>
    <row r="23460" hidden="1" x14ac:dyDescent="0.2"/>
    <row r="23461" hidden="1" x14ac:dyDescent="0.2"/>
    <row r="23462" hidden="1" x14ac:dyDescent="0.2"/>
    <row r="23463" hidden="1" x14ac:dyDescent="0.2"/>
    <row r="23464" hidden="1" x14ac:dyDescent="0.2"/>
    <row r="23465" hidden="1" x14ac:dyDescent="0.2"/>
    <row r="23466" hidden="1" x14ac:dyDescent="0.2"/>
    <row r="23467" hidden="1" x14ac:dyDescent="0.2"/>
    <row r="23468" hidden="1" x14ac:dyDescent="0.2"/>
    <row r="23469" hidden="1" x14ac:dyDescent="0.2"/>
    <row r="23470" hidden="1" x14ac:dyDescent="0.2"/>
    <row r="23471" hidden="1" x14ac:dyDescent="0.2"/>
    <row r="23472" hidden="1" x14ac:dyDescent="0.2"/>
    <row r="23473" hidden="1" x14ac:dyDescent="0.2"/>
    <row r="23474" hidden="1" x14ac:dyDescent="0.2"/>
    <row r="23475" hidden="1" x14ac:dyDescent="0.2"/>
    <row r="23476" hidden="1" x14ac:dyDescent="0.2"/>
    <row r="23477" hidden="1" x14ac:dyDescent="0.2"/>
    <row r="23478" hidden="1" x14ac:dyDescent="0.2"/>
    <row r="23479" hidden="1" x14ac:dyDescent="0.2"/>
    <row r="23480" hidden="1" x14ac:dyDescent="0.2"/>
    <row r="23481" hidden="1" x14ac:dyDescent="0.2"/>
    <row r="23482" hidden="1" x14ac:dyDescent="0.2"/>
    <row r="23483" hidden="1" x14ac:dyDescent="0.2"/>
    <row r="23484" hidden="1" x14ac:dyDescent="0.2"/>
    <row r="23485" hidden="1" x14ac:dyDescent="0.2"/>
    <row r="23486" hidden="1" x14ac:dyDescent="0.2"/>
    <row r="23487" hidden="1" x14ac:dyDescent="0.2"/>
    <row r="23488" hidden="1" x14ac:dyDescent="0.2"/>
    <row r="23489" hidden="1" x14ac:dyDescent="0.2"/>
    <row r="23490" hidden="1" x14ac:dyDescent="0.2"/>
    <row r="23491" hidden="1" x14ac:dyDescent="0.2"/>
    <row r="23492" hidden="1" x14ac:dyDescent="0.2"/>
    <row r="23493" hidden="1" x14ac:dyDescent="0.2"/>
    <row r="23494" hidden="1" x14ac:dyDescent="0.2"/>
    <row r="23495" hidden="1" x14ac:dyDescent="0.2"/>
    <row r="23496" hidden="1" x14ac:dyDescent="0.2"/>
    <row r="23497" hidden="1" x14ac:dyDescent="0.2"/>
    <row r="23498" hidden="1" x14ac:dyDescent="0.2"/>
    <row r="23499" hidden="1" x14ac:dyDescent="0.2"/>
    <row r="23500" hidden="1" x14ac:dyDescent="0.2"/>
    <row r="23501" hidden="1" x14ac:dyDescent="0.2"/>
    <row r="23502" hidden="1" x14ac:dyDescent="0.2"/>
    <row r="23503" hidden="1" x14ac:dyDescent="0.2"/>
    <row r="23504" hidden="1" x14ac:dyDescent="0.2"/>
    <row r="23505" hidden="1" x14ac:dyDescent="0.2"/>
    <row r="23506" hidden="1" x14ac:dyDescent="0.2"/>
    <row r="23507" hidden="1" x14ac:dyDescent="0.2"/>
    <row r="23508" hidden="1" x14ac:dyDescent="0.2"/>
    <row r="23509" hidden="1" x14ac:dyDescent="0.2"/>
    <row r="23510" hidden="1" x14ac:dyDescent="0.2"/>
    <row r="23511" hidden="1" x14ac:dyDescent="0.2"/>
    <row r="23512" hidden="1" x14ac:dyDescent="0.2"/>
    <row r="23513" hidden="1" x14ac:dyDescent="0.2"/>
    <row r="23514" hidden="1" x14ac:dyDescent="0.2"/>
    <row r="23515" hidden="1" x14ac:dyDescent="0.2"/>
    <row r="23516" hidden="1" x14ac:dyDescent="0.2"/>
    <row r="23517" hidden="1" x14ac:dyDescent="0.2"/>
    <row r="23518" hidden="1" x14ac:dyDescent="0.2"/>
    <row r="23519" hidden="1" x14ac:dyDescent="0.2"/>
    <row r="23520" hidden="1" x14ac:dyDescent="0.2"/>
    <row r="23521" hidden="1" x14ac:dyDescent="0.2"/>
    <row r="23522" hidden="1" x14ac:dyDescent="0.2"/>
    <row r="23523" hidden="1" x14ac:dyDescent="0.2"/>
    <row r="23524" hidden="1" x14ac:dyDescent="0.2"/>
    <row r="23525" hidden="1" x14ac:dyDescent="0.2"/>
    <row r="23526" hidden="1" x14ac:dyDescent="0.2"/>
    <row r="23527" hidden="1" x14ac:dyDescent="0.2"/>
    <row r="23528" hidden="1" x14ac:dyDescent="0.2"/>
    <row r="23529" hidden="1" x14ac:dyDescent="0.2"/>
    <row r="23530" hidden="1" x14ac:dyDescent="0.2"/>
    <row r="23531" hidden="1" x14ac:dyDescent="0.2"/>
    <row r="23532" hidden="1" x14ac:dyDescent="0.2"/>
    <row r="23533" hidden="1" x14ac:dyDescent="0.2"/>
    <row r="23534" hidden="1" x14ac:dyDescent="0.2"/>
    <row r="23535" hidden="1" x14ac:dyDescent="0.2"/>
    <row r="23536" hidden="1" x14ac:dyDescent="0.2"/>
    <row r="23537" hidden="1" x14ac:dyDescent="0.2"/>
    <row r="23538" hidden="1" x14ac:dyDescent="0.2"/>
    <row r="23539" hidden="1" x14ac:dyDescent="0.2"/>
    <row r="23540" hidden="1" x14ac:dyDescent="0.2"/>
    <row r="23541" hidden="1" x14ac:dyDescent="0.2"/>
    <row r="23542" hidden="1" x14ac:dyDescent="0.2"/>
    <row r="23543" hidden="1" x14ac:dyDescent="0.2"/>
    <row r="23544" hidden="1" x14ac:dyDescent="0.2"/>
    <row r="23545" hidden="1" x14ac:dyDescent="0.2"/>
    <row r="23546" hidden="1" x14ac:dyDescent="0.2"/>
    <row r="23547" hidden="1" x14ac:dyDescent="0.2"/>
    <row r="23548" hidden="1" x14ac:dyDescent="0.2"/>
    <row r="23549" hidden="1" x14ac:dyDescent="0.2"/>
    <row r="23550" hidden="1" x14ac:dyDescent="0.2"/>
    <row r="23551" hidden="1" x14ac:dyDescent="0.2"/>
    <row r="23552" hidden="1" x14ac:dyDescent="0.2"/>
    <row r="23553" hidden="1" x14ac:dyDescent="0.2"/>
    <row r="23554" hidden="1" x14ac:dyDescent="0.2"/>
    <row r="23555" hidden="1" x14ac:dyDescent="0.2"/>
    <row r="23556" hidden="1" x14ac:dyDescent="0.2"/>
    <row r="23557" hidden="1" x14ac:dyDescent="0.2"/>
    <row r="23558" hidden="1" x14ac:dyDescent="0.2"/>
    <row r="23559" hidden="1" x14ac:dyDescent="0.2"/>
    <row r="23560" hidden="1" x14ac:dyDescent="0.2"/>
    <row r="23561" hidden="1" x14ac:dyDescent="0.2"/>
    <row r="23562" hidden="1" x14ac:dyDescent="0.2"/>
    <row r="23563" hidden="1" x14ac:dyDescent="0.2"/>
    <row r="23564" hidden="1" x14ac:dyDescent="0.2"/>
    <row r="23565" hidden="1" x14ac:dyDescent="0.2"/>
    <row r="23566" hidden="1" x14ac:dyDescent="0.2"/>
    <row r="23567" hidden="1" x14ac:dyDescent="0.2"/>
    <row r="23568" hidden="1" x14ac:dyDescent="0.2"/>
    <row r="23569" hidden="1" x14ac:dyDescent="0.2"/>
    <row r="23570" hidden="1" x14ac:dyDescent="0.2"/>
    <row r="23571" hidden="1" x14ac:dyDescent="0.2"/>
    <row r="23572" hidden="1" x14ac:dyDescent="0.2"/>
    <row r="23573" hidden="1" x14ac:dyDescent="0.2"/>
    <row r="23574" hidden="1" x14ac:dyDescent="0.2"/>
    <row r="23575" hidden="1" x14ac:dyDescent="0.2"/>
    <row r="23576" hidden="1" x14ac:dyDescent="0.2"/>
    <row r="23577" hidden="1" x14ac:dyDescent="0.2"/>
    <row r="23578" hidden="1" x14ac:dyDescent="0.2"/>
    <row r="23579" hidden="1" x14ac:dyDescent="0.2"/>
    <row r="23580" hidden="1" x14ac:dyDescent="0.2"/>
    <row r="23581" hidden="1" x14ac:dyDescent="0.2"/>
    <row r="23582" hidden="1" x14ac:dyDescent="0.2"/>
    <row r="23583" hidden="1" x14ac:dyDescent="0.2"/>
    <row r="23584" hidden="1" x14ac:dyDescent="0.2"/>
    <row r="23585" hidden="1" x14ac:dyDescent="0.2"/>
    <row r="23586" hidden="1" x14ac:dyDescent="0.2"/>
    <row r="23587" hidden="1" x14ac:dyDescent="0.2"/>
    <row r="23588" hidden="1" x14ac:dyDescent="0.2"/>
    <row r="23589" hidden="1" x14ac:dyDescent="0.2"/>
    <row r="23590" hidden="1" x14ac:dyDescent="0.2"/>
    <row r="23591" hidden="1" x14ac:dyDescent="0.2"/>
    <row r="23592" hidden="1" x14ac:dyDescent="0.2"/>
    <row r="23593" hidden="1" x14ac:dyDescent="0.2"/>
    <row r="23594" hidden="1" x14ac:dyDescent="0.2"/>
    <row r="23595" hidden="1" x14ac:dyDescent="0.2"/>
    <row r="23596" hidden="1" x14ac:dyDescent="0.2"/>
    <row r="23597" hidden="1" x14ac:dyDescent="0.2"/>
    <row r="23598" hidden="1" x14ac:dyDescent="0.2"/>
    <row r="23599" hidden="1" x14ac:dyDescent="0.2"/>
    <row r="23600" hidden="1" x14ac:dyDescent="0.2"/>
    <row r="23601" hidden="1" x14ac:dyDescent="0.2"/>
    <row r="23602" hidden="1" x14ac:dyDescent="0.2"/>
    <row r="23603" hidden="1" x14ac:dyDescent="0.2"/>
    <row r="23604" hidden="1" x14ac:dyDescent="0.2"/>
    <row r="23605" hidden="1" x14ac:dyDescent="0.2"/>
    <row r="23606" hidden="1" x14ac:dyDescent="0.2"/>
    <row r="23607" hidden="1" x14ac:dyDescent="0.2"/>
    <row r="23608" hidden="1" x14ac:dyDescent="0.2"/>
    <row r="23609" hidden="1" x14ac:dyDescent="0.2"/>
    <row r="23610" hidden="1" x14ac:dyDescent="0.2"/>
    <row r="23611" hidden="1" x14ac:dyDescent="0.2"/>
    <row r="23612" hidden="1" x14ac:dyDescent="0.2"/>
    <row r="23613" hidden="1" x14ac:dyDescent="0.2"/>
    <row r="23614" hidden="1" x14ac:dyDescent="0.2"/>
    <row r="23615" hidden="1" x14ac:dyDescent="0.2"/>
    <row r="23616" hidden="1" x14ac:dyDescent="0.2"/>
    <row r="23617" hidden="1" x14ac:dyDescent="0.2"/>
    <row r="23618" hidden="1" x14ac:dyDescent="0.2"/>
    <row r="23619" hidden="1" x14ac:dyDescent="0.2"/>
    <row r="23620" hidden="1" x14ac:dyDescent="0.2"/>
    <row r="23621" hidden="1" x14ac:dyDescent="0.2"/>
    <row r="23622" hidden="1" x14ac:dyDescent="0.2"/>
    <row r="23623" hidden="1" x14ac:dyDescent="0.2"/>
    <row r="23624" hidden="1" x14ac:dyDescent="0.2"/>
    <row r="23625" hidden="1" x14ac:dyDescent="0.2"/>
    <row r="23626" hidden="1" x14ac:dyDescent="0.2"/>
    <row r="23627" hidden="1" x14ac:dyDescent="0.2"/>
    <row r="23628" hidden="1" x14ac:dyDescent="0.2"/>
    <row r="23629" hidden="1" x14ac:dyDescent="0.2"/>
    <row r="23630" hidden="1" x14ac:dyDescent="0.2"/>
    <row r="23631" hidden="1" x14ac:dyDescent="0.2"/>
    <row r="23632" hidden="1" x14ac:dyDescent="0.2"/>
    <row r="23633" hidden="1" x14ac:dyDescent="0.2"/>
    <row r="23634" hidden="1" x14ac:dyDescent="0.2"/>
    <row r="23635" hidden="1" x14ac:dyDescent="0.2"/>
    <row r="23636" hidden="1" x14ac:dyDescent="0.2"/>
    <row r="23637" hidden="1" x14ac:dyDescent="0.2"/>
    <row r="23638" hidden="1" x14ac:dyDescent="0.2"/>
    <row r="23639" hidden="1" x14ac:dyDescent="0.2"/>
    <row r="23640" hidden="1" x14ac:dyDescent="0.2"/>
    <row r="23641" hidden="1" x14ac:dyDescent="0.2"/>
    <row r="23642" hidden="1" x14ac:dyDescent="0.2"/>
    <row r="23643" hidden="1" x14ac:dyDescent="0.2"/>
    <row r="23644" hidden="1" x14ac:dyDescent="0.2"/>
    <row r="23645" hidden="1" x14ac:dyDescent="0.2"/>
    <row r="23646" hidden="1" x14ac:dyDescent="0.2"/>
    <row r="23647" hidden="1" x14ac:dyDescent="0.2"/>
    <row r="23648" hidden="1" x14ac:dyDescent="0.2"/>
    <row r="23649" hidden="1" x14ac:dyDescent="0.2"/>
    <row r="23650" hidden="1" x14ac:dyDescent="0.2"/>
    <row r="23651" hidden="1" x14ac:dyDescent="0.2"/>
    <row r="23652" hidden="1" x14ac:dyDescent="0.2"/>
    <row r="23653" hidden="1" x14ac:dyDescent="0.2"/>
    <row r="23654" hidden="1" x14ac:dyDescent="0.2"/>
    <row r="23655" hidden="1" x14ac:dyDescent="0.2"/>
    <row r="23656" hidden="1" x14ac:dyDescent="0.2"/>
    <row r="23657" hidden="1" x14ac:dyDescent="0.2"/>
    <row r="23658" hidden="1" x14ac:dyDescent="0.2"/>
    <row r="23659" hidden="1" x14ac:dyDescent="0.2"/>
    <row r="23660" hidden="1" x14ac:dyDescent="0.2"/>
    <row r="23661" hidden="1" x14ac:dyDescent="0.2"/>
    <row r="23662" hidden="1" x14ac:dyDescent="0.2"/>
    <row r="23663" hidden="1" x14ac:dyDescent="0.2"/>
    <row r="23664" hidden="1" x14ac:dyDescent="0.2"/>
    <row r="23665" hidden="1" x14ac:dyDescent="0.2"/>
    <row r="23666" hidden="1" x14ac:dyDescent="0.2"/>
    <row r="23667" hidden="1" x14ac:dyDescent="0.2"/>
    <row r="23668" hidden="1" x14ac:dyDescent="0.2"/>
    <row r="23669" hidden="1" x14ac:dyDescent="0.2"/>
    <row r="23670" hidden="1" x14ac:dyDescent="0.2"/>
    <row r="23671" hidden="1" x14ac:dyDescent="0.2"/>
    <row r="23672" hidden="1" x14ac:dyDescent="0.2"/>
    <row r="23673" hidden="1" x14ac:dyDescent="0.2"/>
    <row r="23674" hidden="1" x14ac:dyDescent="0.2"/>
    <row r="23675" hidden="1" x14ac:dyDescent="0.2"/>
    <row r="23676" hidden="1" x14ac:dyDescent="0.2"/>
    <row r="23677" hidden="1" x14ac:dyDescent="0.2"/>
    <row r="23678" hidden="1" x14ac:dyDescent="0.2"/>
    <row r="23679" hidden="1" x14ac:dyDescent="0.2"/>
    <row r="23680" hidden="1" x14ac:dyDescent="0.2"/>
    <row r="23681" hidden="1" x14ac:dyDescent="0.2"/>
    <row r="23682" hidden="1" x14ac:dyDescent="0.2"/>
    <row r="23683" hidden="1" x14ac:dyDescent="0.2"/>
    <row r="23684" hidden="1" x14ac:dyDescent="0.2"/>
    <row r="23685" hidden="1" x14ac:dyDescent="0.2"/>
    <row r="23686" hidden="1" x14ac:dyDescent="0.2"/>
    <row r="23687" hidden="1" x14ac:dyDescent="0.2"/>
    <row r="23688" hidden="1" x14ac:dyDescent="0.2"/>
    <row r="23689" hidden="1" x14ac:dyDescent="0.2"/>
    <row r="23690" hidden="1" x14ac:dyDescent="0.2"/>
    <row r="23691" hidden="1" x14ac:dyDescent="0.2"/>
    <row r="23692" hidden="1" x14ac:dyDescent="0.2"/>
    <row r="23693" hidden="1" x14ac:dyDescent="0.2"/>
    <row r="23694" hidden="1" x14ac:dyDescent="0.2"/>
    <row r="23695" hidden="1" x14ac:dyDescent="0.2"/>
    <row r="23696" hidden="1" x14ac:dyDescent="0.2"/>
    <row r="23697" hidden="1" x14ac:dyDescent="0.2"/>
    <row r="23698" hidden="1" x14ac:dyDescent="0.2"/>
    <row r="23699" hidden="1" x14ac:dyDescent="0.2"/>
    <row r="23700" hidden="1" x14ac:dyDescent="0.2"/>
    <row r="23701" hidden="1" x14ac:dyDescent="0.2"/>
    <row r="23702" hidden="1" x14ac:dyDescent="0.2"/>
    <row r="23703" hidden="1" x14ac:dyDescent="0.2"/>
    <row r="23704" hidden="1" x14ac:dyDescent="0.2"/>
    <row r="23705" hidden="1" x14ac:dyDescent="0.2"/>
    <row r="23706" hidden="1" x14ac:dyDescent="0.2"/>
    <row r="23707" hidden="1" x14ac:dyDescent="0.2"/>
    <row r="23708" hidden="1" x14ac:dyDescent="0.2"/>
    <row r="23709" hidden="1" x14ac:dyDescent="0.2"/>
    <row r="23710" hidden="1" x14ac:dyDescent="0.2"/>
    <row r="23711" hidden="1" x14ac:dyDescent="0.2"/>
    <row r="23712" hidden="1" x14ac:dyDescent="0.2"/>
    <row r="23713" hidden="1" x14ac:dyDescent="0.2"/>
    <row r="23714" hidden="1" x14ac:dyDescent="0.2"/>
    <row r="23715" hidden="1" x14ac:dyDescent="0.2"/>
    <row r="23716" hidden="1" x14ac:dyDescent="0.2"/>
    <row r="23717" hidden="1" x14ac:dyDescent="0.2"/>
    <row r="23718" hidden="1" x14ac:dyDescent="0.2"/>
    <row r="23719" hidden="1" x14ac:dyDescent="0.2"/>
    <row r="23720" hidden="1" x14ac:dyDescent="0.2"/>
    <row r="23721" hidden="1" x14ac:dyDescent="0.2"/>
    <row r="23722" hidden="1" x14ac:dyDescent="0.2"/>
    <row r="23723" hidden="1" x14ac:dyDescent="0.2"/>
    <row r="23724" hidden="1" x14ac:dyDescent="0.2"/>
    <row r="23725" hidden="1" x14ac:dyDescent="0.2"/>
    <row r="23726" hidden="1" x14ac:dyDescent="0.2"/>
    <row r="23727" hidden="1" x14ac:dyDescent="0.2"/>
    <row r="23728" hidden="1" x14ac:dyDescent="0.2"/>
    <row r="23729" hidden="1" x14ac:dyDescent="0.2"/>
    <row r="23730" hidden="1" x14ac:dyDescent="0.2"/>
    <row r="23731" hidden="1" x14ac:dyDescent="0.2"/>
    <row r="23732" hidden="1" x14ac:dyDescent="0.2"/>
    <row r="23733" hidden="1" x14ac:dyDescent="0.2"/>
    <row r="23734" hidden="1" x14ac:dyDescent="0.2"/>
    <row r="23735" hidden="1" x14ac:dyDescent="0.2"/>
    <row r="23736" hidden="1" x14ac:dyDescent="0.2"/>
    <row r="23737" hidden="1" x14ac:dyDescent="0.2"/>
    <row r="23738" hidden="1" x14ac:dyDescent="0.2"/>
    <row r="23739" hidden="1" x14ac:dyDescent="0.2"/>
    <row r="23740" hidden="1" x14ac:dyDescent="0.2"/>
    <row r="23741" hidden="1" x14ac:dyDescent="0.2"/>
    <row r="23742" hidden="1" x14ac:dyDescent="0.2"/>
    <row r="23743" hidden="1" x14ac:dyDescent="0.2"/>
    <row r="23744" hidden="1" x14ac:dyDescent="0.2"/>
    <row r="23745" hidden="1" x14ac:dyDescent="0.2"/>
    <row r="23746" hidden="1" x14ac:dyDescent="0.2"/>
    <row r="23747" hidden="1" x14ac:dyDescent="0.2"/>
    <row r="23748" hidden="1" x14ac:dyDescent="0.2"/>
    <row r="23749" hidden="1" x14ac:dyDescent="0.2"/>
    <row r="23750" hidden="1" x14ac:dyDescent="0.2"/>
    <row r="23751" hidden="1" x14ac:dyDescent="0.2"/>
    <row r="23752" hidden="1" x14ac:dyDescent="0.2"/>
    <row r="23753" hidden="1" x14ac:dyDescent="0.2"/>
    <row r="23754" hidden="1" x14ac:dyDescent="0.2"/>
    <row r="23755" hidden="1" x14ac:dyDescent="0.2"/>
    <row r="23756" hidden="1" x14ac:dyDescent="0.2"/>
    <row r="23757" hidden="1" x14ac:dyDescent="0.2"/>
    <row r="23758" hidden="1" x14ac:dyDescent="0.2"/>
    <row r="23759" hidden="1" x14ac:dyDescent="0.2"/>
    <row r="23760" hidden="1" x14ac:dyDescent="0.2"/>
    <row r="23761" hidden="1" x14ac:dyDescent="0.2"/>
    <row r="23762" hidden="1" x14ac:dyDescent="0.2"/>
    <row r="23763" hidden="1" x14ac:dyDescent="0.2"/>
    <row r="23764" hidden="1" x14ac:dyDescent="0.2"/>
    <row r="23765" hidden="1" x14ac:dyDescent="0.2"/>
    <row r="23766" hidden="1" x14ac:dyDescent="0.2"/>
    <row r="23767" hidden="1" x14ac:dyDescent="0.2"/>
    <row r="23768" hidden="1" x14ac:dyDescent="0.2"/>
    <row r="23769" hidden="1" x14ac:dyDescent="0.2"/>
    <row r="23770" hidden="1" x14ac:dyDescent="0.2"/>
    <row r="23771" hidden="1" x14ac:dyDescent="0.2"/>
    <row r="23772" hidden="1" x14ac:dyDescent="0.2"/>
    <row r="23773" hidden="1" x14ac:dyDescent="0.2"/>
    <row r="23774" hidden="1" x14ac:dyDescent="0.2"/>
    <row r="23775" hidden="1" x14ac:dyDescent="0.2"/>
    <row r="23776" hidden="1" x14ac:dyDescent="0.2"/>
    <row r="23777" hidden="1" x14ac:dyDescent="0.2"/>
    <row r="23778" hidden="1" x14ac:dyDescent="0.2"/>
    <row r="23779" hidden="1" x14ac:dyDescent="0.2"/>
    <row r="23780" hidden="1" x14ac:dyDescent="0.2"/>
    <row r="23781" hidden="1" x14ac:dyDescent="0.2"/>
    <row r="23782" hidden="1" x14ac:dyDescent="0.2"/>
    <row r="23783" hidden="1" x14ac:dyDescent="0.2"/>
    <row r="23784" hidden="1" x14ac:dyDescent="0.2"/>
    <row r="23785" hidden="1" x14ac:dyDescent="0.2"/>
    <row r="23786" hidden="1" x14ac:dyDescent="0.2"/>
    <row r="23787" hidden="1" x14ac:dyDescent="0.2"/>
    <row r="23788" hidden="1" x14ac:dyDescent="0.2"/>
    <row r="23789" hidden="1" x14ac:dyDescent="0.2"/>
    <row r="23790" hidden="1" x14ac:dyDescent="0.2"/>
    <row r="23791" hidden="1" x14ac:dyDescent="0.2"/>
    <row r="23792" hidden="1" x14ac:dyDescent="0.2"/>
    <row r="23793" hidden="1" x14ac:dyDescent="0.2"/>
    <row r="23794" hidden="1" x14ac:dyDescent="0.2"/>
    <row r="23795" hidden="1" x14ac:dyDescent="0.2"/>
    <row r="23796" hidden="1" x14ac:dyDescent="0.2"/>
    <row r="23797" hidden="1" x14ac:dyDescent="0.2"/>
    <row r="23798" hidden="1" x14ac:dyDescent="0.2"/>
    <row r="23799" hidden="1" x14ac:dyDescent="0.2"/>
    <row r="23800" hidden="1" x14ac:dyDescent="0.2"/>
    <row r="23801" hidden="1" x14ac:dyDescent="0.2"/>
    <row r="23802" hidden="1" x14ac:dyDescent="0.2"/>
    <row r="23803" hidden="1" x14ac:dyDescent="0.2"/>
    <row r="23804" hidden="1" x14ac:dyDescent="0.2"/>
    <row r="23805" hidden="1" x14ac:dyDescent="0.2"/>
    <row r="23806" hidden="1" x14ac:dyDescent="0.2"/>
    <row r="23807" hidden="1" x14ac:dyDescent="0.2"/>
    <row r="23808" hidden="1" x14ac:dyDescent="0.2"/>
    <row r="23809" hidden="1" x14ac:dyDescent="0.2"/>
    <row r="23810" hidden="1" x14ac:dyDescent="0.2"/>
    <row r="23811" hidden="1" x14ac:dyDescent="0.2"/>
    <row r="23812" hidden="1" x14ac:dyDescent="0.2"/>
    <row r="23813" hidden="1" x14ac:dyDescent="0.2"/>
    <row r="23814" hidden="1" x14ac:dyDescent="0.2"/>
    <row r="23815" hidden="1" x14ac:dyDescent="0.2"/>
    <row r="23816" hidden="1" x14ac:dyDescent="0.2"/>
    <row r="23817" hidden="1" x14ac:dyDescent="0.2"/>
    <row r="23818" hidden="1" x14ac:dyDescent="0.2"/>
    <row r="23819" hidden="1" x14ac:dyDescent="0.2"/>
    <row r="23820" hidden="1" x14ac:dyDescent="0.2"/>
    <row r="23821" hidden="1" x14ac:dyDescent="0.2"/>
    <row r="23822" hidden="1" x14ac:dyDescent="0.2"/>
    <row r="23823" hidden="1" x14ac:dyDescent="0.2"/>
    <row r="23824" hidden="1" x14ac:dyDescent="0.2"/>
    <row r="23825" hidden="1" x14ac:dyDescent="0.2"/>
    <row r="23826" hidden="1" x14ac:dyDescent="0.2"/>
    <row r="23827" hidden="1" x14ac:dyDescent="0.2"/>
    <row r="23828" hidden="1" x14ac:dyDescent="0.2"/>
    <row r="23829" hidden="1" x14ac:dyDescent="0.2"/>
    <row r="23830" hidden="1" x14ac:dyDescent="0.2"/>
    <row r="23831" hidden="1" x14ac:dyDescent="0.2"/>
    <row r="23832" hidden="1" x14ac:dyDescent="0.2"/>
    <row r="23833" hidden="1" x14ac:dyDescent="0.2"/>
    <row r="23834" hidden="1" x14ac:dyDescent="0.2"/>
    <row r="23835" hidden="1" x14ac:dyDescent="0.2"/>
    <row r="23836" hidden="1" x14ac:dyDescent="0.2"/>
    <row r="23837" hidden="1" x14ac:dyDescent="0.2"/>
    <row r="23838" hidden="1" x14ac:dyDescent="0.2"/>
    <row r="23839" hidden="1" x14ac:dyDescent="0.2"/>
    <row r="23840" hidden="1" x14ac:dyDescent="0.2"/>
    <row r="23841" hidden="1" x14ac:dyDescent="0.2"/>
    <row r="23842" hidden="1" x14ac:dyDescent="0.2"/>
    <row r="23843" hidden="1" x14ac:dyDescent="0.2"/>
    <row r="23844" hidden="1" x14ac:dyDescent="0.2"/>
    <row r="23845" hidden="1" x14ac:dyDescent="0.2"/>
    <row r="23846" hidden="1" x14ac:dyDescent="0.2"/>
    <row r="23847" hidden="1" x14ac:dyDescent="0.2"/>
    <row r="23848" hidden="1" x14ac:dyDescent="0.2"/>
    <row r="23849" hidden="1" x14ac:dyDescent="0.2"/>
    <row r="23850" hidden="1" x14ac:dyDescent="0.2"/>
    <row r="23851" hidden="1" x14ac:dyDescent="0.2"/>
    <row r="23852" hidden="1" x14ac:dyDescent="0.2"/>
    <row r="23853" hidden="1" x14ac:dyDescent="0.2"/>
    <row r="23854" hidden="1" x14ac:dyDescent="0.2"/>
    <row r="23855" hidden="1" x14ac:dyDescent="0.2"/>
    <row r="23856" hidden="1" x14ac:dyDescent="0.2"/>
    <row r="23857" hidden="1" x14ac:dyDescent="0.2"/>
    <row r="23858" hidden="1" x14ac:dyDescent="0.2"/>
    <row r="23859" hidden="1" x14ac:dyDescent="0.2"/>
    <row r="23860" hidden="1" x14ac:dyDescent="0.2"/>
    <row r="23861" hidden="1" x14ac:dyDescent="0.2"/>
    <row r="23862" hidden="1" x14ac:dyDescent="0.2"/>
    <row r="23863" hidden="1" x14ac:dyDescent="0.2"/>
    <row r="23864" hidden="1" x14ac:dyDescent="0.2"/>
    <row r="23865" hidden="1" x14ac:dyDescent="0.2"/>
    <row r="23866" hidden="1" x14ac:dyDescent="0.2"/>
    <row r="23867" hidden="1" x14ac:dyDescent="0.2"/>
    <row r="23868" hidden="1" x14ac:dyDescent="0.2"/>
    <row r="23869" hidden="1" x14ac:dyDescent="0.2"/>
    <row r="23870" hidden="1" x14ac:dyDescent="0.2"/>
    <row r="23871" hidden="1" x14ac:dyDescent="0.2"/>
    <row r="23872" hidden="1" x14ac:dyDescent="0.2"/>
    <row r="23873" hidden="1" x14ac:dyDescent="0.2"/>
    <row r="23874" hidden="1" x14ac:dyDescent="0.2"/>
    <row r="23875" hidden="1" x14ac:dyDescent="0.2"/>
    <row r="23876" hidden="1" x14ac:dyDescent="0.2"/>
    <row r="23877" hidden="1" x14ac:dyDescent="0.2"/>
    <row r="23878" hidden="1" x14ac:dyDescent="0.2"/>
    <row r="23879" hidden="1" x14ac:dyDescent="0.2"/>
    <row r="23880" hidden="1" x14ac:dyDescent="0.2"/>
    <row r="23881" hidden="1" x14ac:dyDescent="0.2"/>
    <row r="23882" hidden="1" x14ac:dyDescent="0.2"/>
    <row r="23883" hidden="1" x14ac:dyDescent="0.2"/>
    <row r="23884" hidden="1" x14ac:dyDescent="0.2"/>
    <row r="23885" hidden="1" x14ac:dyDescent="0.2"/>
    <row r="23886" hidden="1" x14ac:dyDescent="0.2"/>
    <row r="23887" hidden="1" x14ac:dyDescent="0.2"/>
    <row r="23888" hidden="1" x14ac:dyDescent="0.2"/>
    <row r="23889" hidden="1" x14ac:dyDescent="0.2"/>
    <row r="23890" hidden="1" x14ac:dyDescent="0.2"/>
    <row r="23891" hidden="1" x14ac:dyDescent="0.2"/>
    <row r="23892" hidden="1" x14ac:dyDescent="0.2"/>
    <row r="23893" hidden="1" x14ac:dyDescent="0.2"/>
    <row r="23894" hidden="1" x14ac:dyDescent="0.2"/>
    <row r="23895" hidden="1" x14ac:dyDescent="0.2"/>
    <row r="23896" hidden="1" x14ac:dyDescent="0.2"/>
    <row r="23897" hidden="1" x14ac:dyDescent="0.2"/>
    <row r="23898" hidden="1" x14ac:dyDescent="0.2"/>
    <row r="23899" hidden="1" x14ac:dyDescent="0.2"/>
    <row r="23900" hidden="1" x14ac:dyDescent="0.2"/>
    <row r="23901" hidden="1" x14ac:dyDescent="0.2"/>
    <row r="23902" hidden="1" x14ac:dyDescent="0.2"/>
    <row r="23903" hidden="1" x14ac:dyDescent="0.2"/>
    <row r="23904" hidden="1" x14ac:dyDescent="0.2"/>
    <row r="23905" hidden="1" x14ac:dyDescent="0.2"/>
    <row r="23906" hidden="1" x14ac:dyDescent="0.2"/>
    <row r="23907" hidden="1" x14ac:dyDescent="0.2"/>
    <row r="23908" hidden="1" x14ac:dyDescent="0.2"/>
    <row r="23909" hidden="1" x14ac:dyDescent="0.2"/>
    <row r="23910" hidden="1" x14ac:dyDescent="0.2"/>
    <row r="23911" hidden="1" x14ac:dyDescent="0.2"/>
    <row r="23912" hidden="1" x14ac:dyDescent="0.2"/>
    <row r="23913" hidden="1" x14ac:dyDescent="0.2"/>
    <row r="23914" hidden="1" x14ac:dyDescent="0.2"/>
    <row r="23915" hidden="1" x14ac:dyDescent="0.2"/>
    <row r="23916" hidden="1" x14ac:dyDescent="0.2"/>
    <row r="23917" hidden="1" x14ac:dyDescent="0.2"/>
    <row r="23918" hidden="1" x14ac:dyDescent="0.2"/>
    <row r="23919" hidden="1" x14ac:dyDescent="0.2"/>
    <row r="23920" hidden="1" x14ac:dyDescent="0.2"/>
    <row r="23921" hidden="1" x14ac:dyDescent="0.2"/>
    <row r="23922" hidden="1" x14ac:dyDescent="0.2"/>
    <row r="23923" hidden="1" x14ac:dyDescent="0.2"/>
    <row r="23924" hidden="1" x14ac:dyDescent="0.2"/>
    <row r="23925" hidden="1" x14ac:dyDescent="0.2"/>
    <row r="23926" hidden="1" x14ac:dyDescent="0.2"/>
    <row r="23927" hidden="1" x14ac:dyDescent="0.2"/>
    <row r="23928" hidden="1" x14ac:dyDescent="0.2"/>
    <row r="23929" hidden="1" x14ac:dyDescent="0.2"/>
    <row r="23930" hidden="1" x14ac:dyDescent="0.2"/>
    <row r="23931" hidden="1" x14ac:dyDescent="0.2"/>
    <row r="23932" hidden="1" x14ac:dyDescent="0.2"/>
    <row r="23933" hidden="1" x14ac:dyDescent="0.2"/>
    <row r="23934" hidden="1" x14ac:dyDescent="0.2"/>
    <row r="23935" hidden="1" x14ac:dyDescent="0.2"/>
    <row r="23936" hidden="1" x14ac:dyDescent="0.2"/>
    <row r="23937" hidden="1" x14ac:dyDescent="0.2"/>
    <row r="23938" hidden="1" x14ac:dyDescent="0.2"/>
    <row r="23939" hidden="1" x14ac:dyDescent="0.2"/>
    <row r="23940" hidden="1" x14ac:dyDescent="0.2"/>
    <row r="23941" hidden="1" x14ac:dyDescent="0.2"/>
    <row r="23942" hidden="1" x14ac:dyDescent="0.2"/>
    <row r="23943" hidden="1" x14ac:dyDescent="0.2"/>
    <row r="23944" hidden="1" x14ac:dyDescent="0.2"/>
    <row r="23945" hidden="1" x14ac:dyDescent="0.2"/>
    <row r="23946" hidden="1" x14ac:dyDescent="0.2"/>
    <row r="23947" hidden="1" x14ac:dyDescent="0.2"/>
    <row r="23948" hidden="1" x14ac:dyDescent="0.2"/>
    <row r="23949" hidden="1" x14ac:dyDescent="0.2"/>
    <row r="23950" hidden="1" x14ac:dyDescent="0.2"/>
    <row r="23951" hidden="1" x14ac:dyDescent="0.2"/>
    <row r="23952" hidden="1" x14ac:dyDescent="0.2"/>
    <row r="23953" hidden="1" x14ac:dyDescent="0.2"/>
    <row r="23954" hidden="1" x14ac:dyDescent="0.2"/>
    <row r="23955" hidden="1" x14ac:dyDescent="0.2"/>
    <row r="23956" hidden="1" x14ac:dyDescent="0.2"/>
    <row r="23957" hidden="1" x14ac:dyDescent="0.2"/>
    <row r="23958" hidden="1" x14ac:dyDescent="0.2"/>
    <row r="23959" hidden="1" x14ac:dyDescent="0.2"/>
    <row r="23960" hidden="1" x14ac:dyDescent="0.2"/>
    <row r="23961" hidden="1" x14ac:dyDescent="0.2"/>
    <row r="23962" hidden="1" x14ac:dyDescent="0.2"/>
    <row r="23963" hidden="1" x14ac:dyDescent="0.2"/>
    <row r="23964" hidden="1" x14ac:dyDescent="0.2"/>
    <row r="23965" hidden="1" x14ac:dyDescent="0.2"/>
    <row r="23966" hidden="1" x14ac:dyDescent="0.2"/>
    <row r="23967" hidden="1" x14ac:dyDescent="0.2"/>
    <row r="23968" hidden="1" x14ac:dyDescent="0.2"/>
    <row r="23969" hidden="1" x14ac:dyDescent="0.2"/>
    <row r="23970" hidden="1" x14ac:dyDescent="0.2"/>
    <row r="23971" hidden="1" x14ac:dyDescent="0.2"/>
    <row r="23972" hidden="1" x14ac:dyDescent="0.2"/>
    <row r="23973" hidden="1" x14ac:dyDescent="0.2"/>
    <row r="23974" hidden="1" x14ac:dyDescent="0.2"/>
    <row r="23975" hidden="1" x14ac:dyDescent="0.2"/>
    <row r="23976" hidden="1" x14ac:dyDescent="0.2"/>
    <row r="23977" hidden="1" x14ac:dyDescent="0.2"/>
    <row r="23978" hidden="1" x14ac:dyDescent="0.2"/>
    <row r="23979" hidden="1" x14ac:dyDescent="0.2"/>
    <row r="23980" hidden="1" x14ac:dyDescent="0.2"/>
    <row r="23981" hidden="1" x14ac:dyDescent="0.2"/>
    <row r="23982" hidden="1" x14ac:dyDescent="0.2"/>
    <row r="23983" hidden="1" x14ac:dyDescent="0.2"/>
    <row r="23984" hidden="1" x14ac:dyDescent="0.2"/>
    <row r="23985" hidden="1" x14ac:dyDescent="0.2"/>
    <row r="23986" hidden="1" x14ac:dyDescent="0.2"/>
    <row r="23987" hidden="1" x14ac:dyDescent="0.2"/>
    <row r="23988" hidden="1" x14ac:dyDescent="0.2"/>
    <row r="23989" hidden="1" x14ac:dyDescent="0.2"/>
    <row r="23990" hidden="1" x14ac:dyDescent="0.2"/>
    <row r="23991" hidden="1" x14ac:dyDescent="0.2"/>
    <row r="23992" hidden="1" x14ac:dyDescent="0.2"/>
    <row r="23993" hidden="1" x14ac:dyDescent="0.2"/>
    <row r="23994" hidden="1" x14ac:dyDescent="0.2"/>
    <row r="23995" hidden="1" x14ac:dyDescent="0.2"/>
    <row r="23996" hidden="1" x14ac:dyDescent="0.2"/>
    <row r="23997" hidden="1" x14ac:dyDescent="0.2"/>
    <row r="23998" hidden="1" x14ac:dyDescent="0.2"/>
    <row r="23999" hidden="1" x14ac:dyDescent="0.2"/>
    <row r="24000" hidden="1" x14ac:dyDescent="0.2"/>
    <row r="24001" hidden="1" x14ac:dyDescent="0.2"/>
    <row r="24002" hidden="1" x14ac:dyDescent="0.2"/>
    <row r="24003" hidden="1" x14ac:dyDescent="0.2"/>
    <row r="24004" hidden="1" x14ac:dyDescent="0.2"/>
    <row r="24005" hidden="1" x14ac:dyDescent="0.2"/>
    <row r="24006" hidden="1" x14ac:dyDescent="0.2"/>
    <row r="24007" hidden="1" x14ac:dyDescent="0.2"/>
    <row r="24008" hidden="1" x14ac:dyDescent="0.2"/>
    <row r="24009" hidden="1" x14ac:dyDescent="0.2"/>
    <row r="24010" hidden="1" x14ac:dyDescent="0.2"/>
    <row r="24011" hidden="1" x14ac:dyDescent="0.2"/>
    <row r="24012" hidden="1" x14ac:dyDescent="0.2"/>
    <row r="24013" hidden="1" x14ac:dyDescent="0.2"/>
    <row r="24014" hidden="1" x14ac:dyDescent="0.2"/>
    <row r="24015" hidden="1" x14ac:dyDescent="0.2"/>
    <row r="24016" hidden="1" x14ac:dyDescent="0.2"/>
    <row r="24017" hidden="1" x14ac:dyDescent="0.2"/>
    <row r="24018" hidden="1" x14ac:dyDescent="0.2"/>
    <row r="24019" hidden="1" x14ac:dyDescent="0.2"/>
    <row r="24020" hidden="1" x14ac:dyDescent="0.2"/>
    <row r="24021" hidden="1" x14ac:dyDescent="0.2"/>
    <row r="24022" hidden="1" x14ac:dyDescent="0.2"/>
    <row r="24023" hidden="1" x14ac:dyDescent="0.2"/>
    <row r="24024" hidden="1" x14ac:dyDescent="0.2"/>
    <row r="24025" hidden="1" x14ac:dyDescent="0.2"/>
    <row r="24026" hidden="1" x14ac:dyDescent="0.2"/>
    <row r="24027" hidden="1" x14ac:dyDescent="0.2"/>
    <row r="24028" hidden="1" x14ac:dyDescent="0.2"/>
    <row r="24029" hidden="1" x14ac:dyDescent="0.2"/>
    <row r="24030" hidden="1" x14ac:dyDescent="0.2"/>
    <row r="24031" hidden="1" x14ac:dyDescent="0.2"/>
    <row r="24032" hidden="1" x14ac:dyDescent="0.2"/>
    <row r="24033" hidden="1" x14ac:dyDescent="0.2"/>
    <row r="24034" hidden="1" x14ac:dyDescent="0.2"/>
    <row r="24035" hidden="1" x14ac:dyDescent="0.2"/>
    <row r="24036" hidden="1" x14ac:dyDescent="0.2"/>
    <row r="24037" hidden="1" x14ac:dyDescent="0.2"/>
    <row r="24038" hidden="1" x14ac:dyDescent="0.2"/>
    <row r="24039" hidden="1" x14ac:dyDescent="0.2"/>
    <row r="24040" hidden="1" x14ac:dyDescent="0.2"/>
    <row r="24041" hidden="1" x14ac:dyDescent="0.2"/>
    <row r="24042" hidden="1" x14ac:dyDescent="0.2"/>
    <row r="24043" hidden="1" x14ac:dyDescent="0.2"/>
    <row r="24044" hidden="1" x14ac:dyDescent="0.2"/>
    <row r="24045" hidden="1" x14ac:dyDescent="0.2"/>
    <row r="24046" hidden="1" x14ac:dyDescent="0.2"/>
    <row r="24047" hidden="1" x14ac:dyDescent="0.2"/>
    <row r="24048" hidden="1" x14ac:dyDescent="0.2"/>
    <row r="24049" hidden="1" x14ac:dyDescent="0.2"/>
    <row r="24050" hidden="1" x14ac:dyDescent="0.2"/>
    <row r="24051" hidden="1" x14ac:dyDescent="0.2"/>
    <row r="24052" hidden="1" x14ac:dyDescent="0.2"/>
    <row r="24053" hidden="1" x14ac:dyDescent="0.2"/>
    <row r="24054" hidden="1" x14ac:dyDescent="0.2"/>
    <row r="24055" hidden="1" x14ac:dyDescent="0.2"/>
    <row r="24056" hidden="1" x14ac:dyDescent="0.2"/>
    <row r="24057" hidden="1" x14ac:dyDescent="0.2"/>
    <row r="24058" hidden="1" x14ac:dyDescent="0.2"/>
    <row r="24059" hidden="1" x14ac:dyDescent="0.2"/>
    <row r="24060" hidden="1" x14ac:dyDescent="0.2"/>
    <row r="24061" hidden="1" x14ac:dyDescent="0.2"/>
    <row r="24062" hidden="1" x14ac:dyDescent="0.2"/>
    <row r="24063" hidden="1" x14ac:dyDescent="0.2"/>
    <row r="24064" hidden="1" x14ac:dyDescent="0.2"/>
    <row r="24065" hidden="1" x14ac:dyDescent="0.2"/>
    <row r="24066" hidden="1" x14ac:dyDescent="0.2"/>
    <row r="24067" hidden="1" x14ac:dyDescent="0.2"/>
    <row r="24068" hidden="1" x14ac:dyDescent="0.2"/>
    <row r="24069" hidden="1" x14ac:dyDescent="0.2"/>
    <row r="24070" hidden="1" x14ac:dyDescent="0.2"/>
    <row r="24071" hidden="1" x14ac:dyDescent="0.2"/>
    <row r="24072" hidden="1" x14ac:dyDescent="0.2"/>
    <row r="24073" hidden="1" x14ac:dyDescent="0.2"/>
    <row r="24074" hidden="1" x14ac:dyDescent="0.2"/>
    <row r="24075" hidden="1" x14ac:dyDescent="0.2"/>
    <row r="24076" hidden="1" x14ac:dyDescent="0.2"/>
    <row r="24077" hidden="1" x14ac:dyDescent="0.2"/>
    <row r="24078" hidden="1" x14ac:dyDescent="0.2"/>
    <row r="24079" hidden="1" x14ac:dyDescent="0.2"/>
    <row r="24080" hidden="1" x14ac:dyDescent="0.2"/>
    <row r="24081" hidden="1" x14ac:dyDescent="0.2"/>
    <row r="24082" hidden="1" x14ac:dyDescent="0.2"/>
    <row r="24083" hidden="1" x14ac:dyDescent="0.2"/>
    <row r="24084" hidden="1" x14ac:dyDescent="0.2"/>
    <row r="24085" hidden="1" x14ac:dyDescent="0.2"/>
    <row r="24086" hidden="1" x14ac:dyDescent="0.2"/>
    <row r="24087" hidden="1" x14ac:dyDescent="0.2"/>
    <row r="24088" hidden="1" x14ac:dyDescent="0.2"/>
    <row r="24089" hidden="1" x14ac:dyDescent="0.2"/>
    <row r="24090" hidden="1" x14ac:dyDescent="0.2"/>
    <row r="24091" hidden="1" x14ac:dyDescent="0.2"/>
    <row r="24092" hidden="1" x14ac:dyDescent="0.2"/>
    <row r="24093" hidden="1" x14ac:dyDescent="0.2"/>
    <row r="24094" hidden="1" x14ac:dyDescent="0.2"/>
    <row r="24095" hidden="1" x14ac:dyDescent="0.2"/>
    <row r="24096" hidden="1" x14ac:dyDescent="0.2"/>
    <row r="24097" hidden="1" x14ac:dyDescent="0.2"/>
    <row r="24098" hidden="1" x14ac:dyDescent="0.2"/>
    <row r="24099" hidden="1" x14ac:dyDescent="0.2"/>
    <row r="24100" hidden="1" x14ac:dyDescent="0.2"/>
    <row r="24101" hidden="1" x14ac:dyDescent="0.2"/>
    <row r="24102" hidden="1" x14ac:dyDescent="0.2"/>
    <row r="24103" hidden="1" x14ac:dyDescent="0.2"/>
    <row r="24104" hidden="1" x14ac:dyDescent="0.2"/>
    <row r="24105" hidden="1" x14ac:dyDescent="0.2"/>
    <row r="24106" hidden="1" x14ac:dyDescent="0.2"/>
    <row r="24107" hidden="1" x14ac:dyDescent="0.2"/>
    <row r="24108" hidden="1" x14ac:dyDescent="0.2"/>
    <row r="24109" hidden="1" x14ac:dyDescent="0.2"/>
    <row r="24110" hidden="1" x14ac:dyDescent="0.2"/>
    <row r="24111" hidden="1" x14ac:dyDescent="0.2"/>
    <row r="24112" hidden="1" x14ac:dyDescent="0.2"/>
    <row r="24113" hidden="1" x14ac:dyDescent="0.2"/>
    <row r="24114" hidden="1" x14ac:dyDescent="0.2"/>
    <row r="24115" hidden="1" x14ac:dyDescent="0.2"/>
    <row r="24116" hidden="1" x14ac:dyDescent="0.2"/>
    <row r="24117" hidden="1" x14ac:dyDescent="0.2"/>
    <row r="24118" hidden="1" x14ac:dyDescent="0.2"/>
    <row r="24119" hidden="1" x14ac:dyDescent="0.2"/>
    <row r="24120" hidden="1" x14ac:dyDescent="0.2"/>
    <row r="24121" hidden="1" x14ac:dyDescent="0.2"/>
    <row r="24122" hidden="1" x14ac:dyDescent="0.2"/>
    <row r="24123" hidden="1" x14ac:dyDescent="0.2"/>
    <row r="24124" hidden="1" x14ac:dyDescent="0.2"/>
    <row r="24125" hidden="1" x14ac:dyDescent="0.2"/>
    <row r="24126" hidden="1" x14ac:dyDescent="0.2"/>
    <row r="24127" hidden="1" x14ac:dyDescent="0.2"/>
    <row r="24128" hidden="1" x14ac:dyDescent="0.2"/>
    <row r="24129" hidden="1" x14ac:dyDescent="0.2"/>
    <row r="24130" hidden="1" x14ac:dyDescent="0.2"/>
    <row r="24131" hidden="1" x14ac:dyDescent="0.2"/>
    <row r="24132" hidden="1" x14ac:dyDescent="0.2"/>
    <row r="24133" hidden="1" x14ac:dyDescent="0.2"/>
    <row r="24134" hidden="1" x14ac:dyDescent="0.2"/>
    <row r="24135" hidden="1" x14ac:dyDescent="0.2"/>
    <row r="24136" hidden="1" x14ac:dyDescent="0.2"/>
    <row r="24137" hidden="1" x14ac:dyDescent="0.2"/>
    <row r="24138" hidden="1" x14ac:dyDescent="0.2"/>
    <row r="24139" hidden="1" x14ac:dyDescent="0.2"/>
    <row r="24140" hidden="1" x14ac:dyDescent="0.2"/>
    <row r="24141" hidden="1" x14ac:dyDescent="0.2"/>
    <row r="24142" hidden="1" x14ac:dyDescent="0.2"/>
    <row r="24143" hidden="1" x14ac:dyDescent="0.2"/>
    <row r="24144" hidden="1" x14ac:dyDescent="0.2"/>
    <row r="24145" hidden="1" x14ac:dyDescent="0.2"/>
    <row r="24146" hidden="1" x14ac:dyDescent="0.2"/>
    <row r="24147" hidden="1" x14ac:dyDescent="0.2"/>
    <row r="24148" hidden="1" x14ac:dyDescent="0.2"/>
    <row r="24149" hidden="1" x14ac:dyDescent="0.2"/>
    <row r="24150" hidden="1" x14ac:dyDescent="0.2"/>
    <row r="24151" hidden="1" x14ac:dyDescent="0.2"/>
    <row r="24152" hidden="1" x14ac:dyDescent="0.2"/>
    <row r="24153" hidden="1" x14ac:dyDescent="0.2"/>
    <row r="24154" hidden="1" x14ac:dyDescent="0.2"/>
    <row r="24155" hidden="1" x14ac:dyDescent="0.2"/>
    <row r="24156" hidden="1" x14ac:dyDescent="0.2"/>
    <row r="24157" hidden="1" x14ac:dyDescent="0.2"/>
    <row r="24158" hidden="1" x14ac:dyDescent="0.2"/>
    <row r="24159" hidden="1" x14ac:dyDescent="0.2"/>
    <row r="24160" hidden="1" x14ac:dyDescent="0.2"/>
    <row r="24161" hidden="1" x14ac:dyDescent="0.2"/>
    <row r="24162" hidden="1" x14ac:dyDescent="0.2"/>
    <row r="24163" hidden="1" x14ac:dyDescent="0.2"/>
    <row r="24164" hidden="1" x14ac:dyDescent="0.2"/>
    <row r="24165" hidden="1" x14ac:dyDescent="0.2"/>
    <row r="24166" hidden="1" x14ac:dyDescent="0.2"/>
    <row r="24167" hidden="1" x14ac:dyDescent="0.2"/>
    <row r="24168" hidden="1" x14ac:dyDescent="0.2"/>
    <row r="24169" hidden="1" x14ac:dyDescent="0.2"/>
    <row r="24170" hidden="1" x14ac:dyDescent="0.2"/>
    <row r="24171" hidden="1" x14ac:dyDescent="0.2"/>
    <row r="24172" hidden="1" x14ac:dyDescent="0.2"/>
    <row r="24173" hidden="1" x14ac:dyDescent="0.2"/>
    <row r="24174" hidden="1" x14ac:dyDescent="0.2"/>
    <row r="24175" hidden="1" x14ac:dyDescent="0.2"/>
    <row r="24176" hidden="1" x14ac:dyDescent="0.2"/>
    <row r="24177" hidden="1" x14ac:dyDescent="0.2"/>
    <row r="24178" hidden="1" x14ac:dyDescent="0.2"/>
    <row r="24179" hidden="1" x14ac:dyDescent="0.2"/>
    <row r="24180" hidden="1" x14ac:dyDescent="0.2"/>
    <row r="24181" hidden="1" x14ac:dyDescent="0.2"/>
    <row r="24182" hidden="1" x14ac:dyDescent="0.2"/>
    <row r="24183" hidden="1" x14ac:dyDescent="0.2"/>
    <row r="24184" hidden="1" x14ac:dyDescent="0.2"/>
    <row r="24185" hidden="1" x14ac:dyDescent="0.2"/>
    <row r="24186" hidden="1" x14ac:dyDescent="0.2"/>
    <row r="24187" hidden="1" x14ac:dyDescent="0.2"/>
    <row r="24188" hidden="1" x14ac:dyDescent="0.2"/>
    <row r="24189" hidden="1" x14ac:dyDescent="0.2"/>
    <row r="24190" hidden="1" x14ac:dyDescent="0.2"/>
    <row r="24191" hidden="1" x14ac:dyDescent="0.2"/>
    <row r="24192" hidden="1" x14ac:dyDescent="0.2"/>
    <row r="24193" hidden="1" x14ac:dyDescent="0.2"/>
    <row r="24194" hidden="1" x14ac:dyDescent="0.2"/>
    <row r="24195" hidden="1" x14ac:dyDescent="0.2"/>
    <row r="24196" hidden="1" x14ac:dyDescent="0.2"/>
    <row r="24197" hidden="1" x14ac:dyDescent="0.2"/>
    <row r="24198" hidden="1" x14ac:dyDescent="0.2"/>
    <row r="24199" hidden="1" x14ac:dyDescent="0.2"/>
    <row r="24200" hidden="1" x14ac:dyDescent="0.2"/>
    <row r="24201" hidden="1" x14ac:dyDescent="0.2"/>
    <row r="24202" hidden="1" x14ac:dyDescent="0.2"/>
    <row r="24203" hidden="1" x14ac:dyDescent="0.2"/>
    <row r="24204" hidden="1" x14ac:dyDescent="0.2"/>
    <row r="24205" hidden="1" x14ac:dyDescent="0.2"/>
    <row r="24206" hidden="1" x14ac:dyDescent="0.2"/>
    <row r="24207" hidden="1" x14ac:dyDescent="0.2"/>
    <row r="24208" hidden="1" x14ac:dyDescent="0.2"/>
    <row r="24209" hidden="1" x14ac:dyDescent="0.2"/>
    <row r="24210" hidden="1" x14ac:dyDescent="0.2"/>
    <row r="24211" hidden="1" x14ac:dyDescent="0.2"/>
    <row r="24212" hidden="1" x14ac:dyDescent="0.2"/>
    <row r="24213" hidden="1" x14ac:dyDescent="0.2"/>
    <row r="24214" hidden="1" x14ac:dyDescent="0.2"/>
    <row r="24215" hidden="1" x14ac:dyDescent="0.2"/>
    <row r="24216" hidden="1" x14ac:dyDescent="0.2"/>
    <row r="24217" hidden="1" x14ac:dyDescent="0.2"/>
    <row r="24218" hidden="1" x14ac:dyDescent="0.2"/>
    <row r="24219" hidden="1" x14ac:dyDescent="0.2"/>
    <row r="24220" hidden="1" x14ac:dyDescent="0.2"/>
    <row r="24221" hidden="1" x14ac:dyDescent="0.2"/>
    <row r="24222" hidden="1" x14ac:dyDescent="0.2"/>
    <row r="24223" hidden="1" x14ac:dyDescent="0.2"/>
    <row r="24224" hidden="1" x14ac:dyDescent="0.2"/>
    <row r="24225" hidden="1" x14ac:dyDescent="0.2"/>
    <row r="24226" hidden="1" x14ac:dyDescent="0.2"/>
    <row r="24227" hidden="1" x14ac:dyDescent="0.2"/>
    <row r="24228" hidden="1" x14ac:dyDescent="0.2"/>
    <row r="24229" hidden="1" x14ac:dyDescent="0.2"/>
    <row r="24230" hidden="1" x14ac:dyDescent="0.2"/>
    <row r="24231" hidden="1" x14ac:dyDescent="0.2"/>
    <row r="24232" hidden="1" x14ac:dyDescent="0.2"/>
    <row r="24233" hidden="1" x14ac:dyDescent="0.2"/>
    <row r="24234" hidden="1" x14ac:dyDescent="0.2"/>
    <row r="24235" hidden="1" x14ac:dyDescent="0.2"/>
    <row r="24236" hidden="1" x14ac:dyDescent="0.2"/>
    <row r="24237" hidden="1" x14ac:dyDescent="0.2"/>
    <row r="24238" hidden="1" x14ac:dyDescent="0.2"/>
    <row r="24239" hidden="1" x14ac:dyDescent="0.2"/>
    <row r="24240" hidden="1" x14ac:dyDescent="0.2"/>
    <row r="24241" hidden="1" x14ac:dyDescent="0.2"/>
    <row r="24242" hidden="1" x14ac:dyDescent="0.2"/>
    <row r="24243" hidden="1" x14ac:dyDescent="0.2"/>
    <row r="24244" hidden="1" x14ac:dyDescent="0.2"/>
    <row r="24245" hidden="1" x14ac:dyDescent="0.2"/>
    <row r="24246" hidden="1" x14ac:dyDescent="0.2"/>
    <row r="24247" hidden="1" x14ac:dyDescent="0.2"/>
    <row r="24248" hidden="1" x14ac:dyDescent="0.2"/>
    <row r="24249" hidden="1" x14ac:dyDescent="0.2"/>
    <row r="24250" hidden="1" x14ac:dyDescent="0.2"/>
    <row r="24251" hidden="1" x14ac:dyDescent="0.2"/>
    <row r="24252" hidden="1" x14ac:dyDescent="0.2"/>
    <row r="24253" hidden="1" x14ac:dyDescent="0.2"/>
    <row r="24254" hidden="1" x14ac:dyDescent="0.2"/>
    <row r="24255" hidden="1" x14ac:dyDescent="0.2"/>
    <row r="24256" hidden="1" x14ac:dyDescent="0.2"/>
    <row r="24257" hidden="1" x14ac:dyDescent="0.2"/>
    <row r="24258" hidden="1" x14ac:dyDescent="0.2"/>
    <row r="24259" hidden="1" x14ac:dyDescent="0.2"/>
    <row r="24260" hidden="1" x14ac:dyDescent="0.2"/>
    <row r="24261" hidden="1" x14ac:dyDescent="0.2"/>
    <row r="24262" hidden="1" x14ac:dyDescent="0.2"/>
    <row r="24263" hidden="1" x14ac:dyDescent="0.2"/>
    <row r="24264" hidden="1" x14ac:dyDescent="0.2"/>
    <row r="24265" hidden="1" x14ac:dyDescent="0.2"/>
    <row r="24266" hidden="1" x14ac:dyDescent="0.2"/>
    <row r="24267" hidden="1" x14ac:dyDescent="0.2"/>
    <row r="24268" hidden="1" x14ac:dyDescent="0.2"/>
    <row r="24269" hidden="1" x14ac:dyDescent="0.2"/>
    <row r="24270" hidden="1" x14ac:dyDescent="0.2"/>
    <row r="24271" hidden="1" x14ac:dyDescent="0.2"/>
    <row r="24272" hidden="1" x14ac:dyDescent="0.2"/>
    <row r="24273" hidden="1" x14ac:dyDescent="0.2"/>
    <row r="24274" hidden="1" x14ac:dyDescent="0.2"/>
    <row r="24275" hidden="1" x14ac:dyDescent="0.2"/>
    <row r="24276" hidden="1" x14ac:dyDescent="0.2"/>
    <row r="24277" hidden="1" x14ac:dyDescent="0.2"/>
    <row r="24278" hidden="1" x14ac:dyDescent="0.2"/>
    <row r="24279" hidden="1" x14ac:dyDescent="0.2"/>
    <row r="24280" hidden="1" x14ac:dyDescent="0.2"/>
    <row r="24281" hidden="1" x14ac:dyDescent="0.2"/>
    <row r="24282" hidden="1" x14ac:dyDescent="0.2"/>
    <row r="24283" hidden="1" x14ac:dyDescent="0.2"/>
    <row r="24284" hidden="1" x14ac:dyDescent="0.2"/>
    <row r="24285" hidden="1" x14ac:dyDescent="0.2"/>
    <row r="24286" hidden="1" x14ac:dyDescent="0.2"/>
    <row r="24287" hidden="1" x14ac:dyDescent="0.2"/>
    <row r="24288" hidden="1" x14ac:dyDescent="0.2"/>
    <row r="24289" hidden="1" x14ac:dyDescent="0.2"/>
    <row r="24290" hidden="1" x14ac:dyDescent="0.2"/>
    <row r="24291" hidden="1" x14ac:dyDescent="0.2"/>
    <row r="24292" hidden="1" x14ac:dyDescent="0.2"/>
    <row r="24293" hidden="1" x14ac:dyDescent="0.2"/>
    <row r="24294" hidden="1" x14ac:dyDescent="0.2"/>
    <row r="24295" hidden="1" x14ac:dyDescent="0.2"/>
    <row r="24296" hidden="1" x14ac:dyDescent="0.2"/>
    <row r="24297" hidden="1" x14ac:dyDescent="0.2"/>
    <row r="24298" hidden="1" x14ac:dyDescent="0.2"/>
    <row r="24299" hidden="1" x14ac:dyDescent="0.2"/>
    <row r="24300" hidden="1" x14ac:dyDescent="0.2"/>
    <row r="24301" hidden="1" x14ac:dyDescent="0.2"/>
    <row r="24302" hidden="1" x14ac:dyDescent="0.2"/>
    <row r="24303" hidden="1" x14ac:dyDescent="0.2"/>
    <row r="24304" hidden="1" x14ac:dyDescent="0.2"/>
    <row r="24305" hidden="1" x14ac:dyDescent="0.2"/>
    <row r="24306" hidden="1" x14ac:dyDescent="0.2"/>
    <row r="24307" hidden="1" x14ac:dyDescent="0.2"/>
    <row r="24308" hidden="1" x14ac:dyDescent="0.2"/>
    <row r="24309" hidden="1" x14ac:dyDescent="0.2"/>
    <row r="24310" hidden="1" x14ac:dyDescent="0.2"/>
    <row r="24311" hidden="1" x14ac:dyDescent="0.2"/>
    <row r="24312" hidden="1" x14ac:dyDescent="0.2"/>
    <row r="24313" hidden="1" x14ac:dyDescent="0.2"/>
    <row r="24314" hidden="1" x14ac:dyDescent="0.2"/>
    <row r="24315" hidden="1" x14ac:dyDescent="0.2"/>
    <row r="24316" hidden="1" x14ac:dyDescent="0.2"/>
    <row r="24317" hidden="1" x14ac:dyDescent="0.2"/>
    <row r="24318" hidden="1" x14ac:dyDescent="0.2"/>
    <row r="24319" hidden="1" x14ac:dyDescent="0.2"/>
    <row r="24320" hidden="1" x14ac:dyDescent="0.2"/>
    <row r="24321" hidden="1" x14ac:dyDescent="0.2"/>
    <row r="24322" hidden="1" x14ac:dyDescent="0.2"/>
    <row r="24323" hidden="1" x14ac:dyDescent="0.2"/>
    <row r="24324" hidden="1" x14ac:dyDescent="0.2"/>
    <row r="24325" hidden="1" x14ac:dyDescent="0.2"/>
    <row r="24326" hidden="1" x14ac:dyDescent="0.2"/>
    <row r="24327" hidden="1" x14ac:dyDescent="0.2"/>
    <row r="24328" hidden="1" x14ac:dyDescent="0.2"/>
    <row r="24329" hidden="1" x14ac:dyDescent="0.2"/>
    <row r="24330" hidden="1" x14ac:dyDescent="0.2"/>
    <row r="24331" hidden="1" x14ac:dyDescent="0.2"/>
    <row r="24332" hidden="1" x14ac:dyDescent="0.2"/>
    <row r="24333" hidden="1" x14ac:dyDescent="0.2"/>
    <row r="24334" hidden="1" x14ac:dyDescent="0.2"/>
    <row r="24335" hidden="1" x14ac:dyDescent="0.2"/>
    <row r="24336" hidden="1" x14ac:dyDescent="0.2"/>
    <row r="24337" hidden="1" x14ac:dyDescent="0.2"/>
    <row r="24338" hidden="1" x14ac:dyDescent="0.2"/>
    <row r="24339" hidden="1" x14ac:dyDescent="0.2"/>
    <row r="24340" hidden="1" x14ac:dyDescent="0.2"/>
    <row r="24341" hidden="1" x14ac:dyDescent="0.2"/>
    <row r="24342" hidden="1" x14ac:dyDescent="0.2"/>
    <row r="24343" hidden="1" x14ac:dyDescent="0.2"/>
    <row r="24344" hidden="1" x14ac:dyDescent="0.2"/>
    <row r="24345" hidden="1" x14ac:dyDescent="0.2"/>
    <row r="24346" hidden="1" x14ac:dyDescent="0.2"/>
    <row r="24347" hidden="1" x14ac:dyDescent="0.2"/>
    <row r="24348" hidden="1" x14ac:dyDescent="0.2"/>
    <row r="24349" hidden="1" x14ac:dyDescent="0.2"/>
    <row r="24350" hidden="1" x14ac:dyDescent="0.2"/>
    <row r="24351" hidden="1" x14ac:dyDescent="0.2"/>
    <row r="24352" hidden="1" x14ac:dyDescent="0.2"/>
    <row r="24353" hidden="1" x14ac:dyDescent="0.2"/>
    <row r="24354" hidden="1" x14ac:dyDescent="0.2"/>
    <row r="24355" hidden="1" x14ac:dyDescent="0.2"/>
    <row r="24356" hidden="1" x14ac:dyDescent="0.2"/>
    <row r="24357" hidden="1" x14ac:dyDescent="0.2"/>
    <row r="24358" hidden="1" x14ac:dyDescent="0.2"/>
    <row r="24359" hidden="1" x14ac:dyDescent="0.2"/>
    <row r="24360" hidden="1" x14ac:dyDescent="0.2"/>
    <row r="24361" hidden="1" x14ac:dyDescent="0.2"/>
    <row r="24362" hidden="1" x14ac:dyDescent="0.2"/>
    <row r="24363" hidden="1" x14ac:dyDescent="0.2"/>
    <row r="24364" hidden="1" x14ac:dyDescent="0.2"/>
    <row r="24365" hidden="1" x14ac:dyDescent="0.2"/>
    <row r="24366" hidden="1" x14ac:dyDescent="0.2"/>
    <row r="24367" hidden="1" x14ac:dyDescent="0.2"/>
    <row r="24368" hidden="1" x14ac:dyDescent="0.2"/>
    <row r="24369" hidden="1" x14ac:dyDescent="0.2"/>
    <row r="24370" hidden="1" x14ac:dyDescent="0.2"/>
    <row r="24371" hidden="1" x14ac:dyDescent="0.2"/>
    <row r="24372" hidden="1" x14ac:dyDescent="0.2"/>
    <row r="24373" hidden="1" x14ac:dyDescent="0.2"/>
    <row r="24374" hidden="1" x14ac:dyDescent="0.2"/>
    <row r="24375" hidden="1" x14ac:dyDescent="0.2"/>
    <row r="24376" hidden="1" x14ac:dyDescent="0.2"/>
    <row r="24377" hidden="1" x14ac:dyDescent="0.2"/>
    <row r="24378" hidden="1" x14ac:dyDescent="0.2"/>
    <row r="24379" hidden="1" x14ac:dyDescent="0.2"/>
    <row r="24380" hidden="1" x14ac:dyDescent="0.2"/>
    <row r="24381" hidden="1" x14ac:dyDescent="0.2"/>
    <row r="24382" hidden="1" x14ac:dyDescent="0.2"/>
    <row r="24383" hidden="1" x14ac:dyDescent="0.2"/>
    <row r="24384" hidden="1" x14ac:dyDescent="0.2"/>
    <row r="24385" hidden="1" x14ac:dyDescent="0.2"/>
    <row r="24386" hidden="1" x14ac:dyDescent="0.2"/>
    <row r="24387" hidden="1" x14ac:dyDescent="0.2"/>
    <row r="24388" hidden="1" x14ac:dyDescent="0.2"/>
    <row r="24389" hidden="1" x14ac:dyDescent="0.2"/>
    <row r="24390" hidden="1" x14ac:dyDescent="0.2"/>
    <row r="24391" hidden="1" x14ac:dyDescent="0.2"/>
    <row r="24392" hidden="1" x14ac:dyDescent="0.2"/>
    <row r="24393" hidden="1" x14ac:dyDescent="0.2"/>
    <row r="24394" hidden="1" x14ac:dyDescent="0.2"/>
    <row r="24395" hidden="1" x14ac:dyDescent="0.2"/>
    <row r="24396" hidden="1" x14ac:dyDescent="0.2"/>
    <row r="24397" hidden="1" x14ac:dyDescent="0.2"/>
    <row r="24398" hidden="1" x14ac:dyDescent="0.2"/>
    <row r="24399" hidden="1" x14ac:dyDescent="0.2"/>
    <row r="24400" hidden="1" x14ac:dyDescent="0.2"/>
    <row r="24401" hidden="1" x14ac:dyDescent="0.2"/>
    <row r="24402" hidden="1" x14ac:dyDescent="0.2"/>
    <row r="24403" hidden="1" x14ac:dyDescent="0.2"/>
    <row r="24404" hidden="1" x14ac:dyDescent="0.2"/>
    <row r="24405" hidden="1" x14ac:dyDescent="0.2"/>
    <row r="24406" hidden="1" x14ac:dyDescent="0.2"/>
    <row r="24407" hidden="1" x14ac:dyDescent="0.2"/>
    <row r="24408" hidden="1" x14ac:dyDescent="0.2"/>
    <row r="24409" hidden="1" x14ac:dyDescent="0.2"/>
    <row r="24410" hidden="1" x14ac:dyDescent="0.2"/>
    <row r="24411" hidden="1" x14ac:dyDescent="0.2"/>
    <row r="24412" hidden="1" x14ac:dyDescent="0.2"/>
    <row r="24413" hidden="1" x14ac:dyDescent="0.2"/>
    <row r="24414" hidden="1" x14ac:dyDescent="0.2"/>
    <row r="24415" hidden="1" x14ac:dyDescent="0.2"/>
    <row r="24416" hidden="1" x14ac:dyDescent="0.2"/>
    <row r="24417" hidden="1" x14ac:dyDescent="0.2"/>
    <row r="24418" hidden="1" x14ac:dyDescent="0.2"/>
    <row r="24419" hidden="1" x14ac:dyDescent="0.2"/>
    <row r="24420" hidden="1" x14ac:dyDescent="0.2"/>
    <row r="24421" hidden="1" x14ac:dyDescent="0.2"/>
    <row r="24422" hidden="1" x14ac:dyDescent="0.2"/>
    <row r="24423" hidden="1" x14ac:dyDescent="0.2"/>
    <row r="24424" hidden="1" x14ac:dyDescent="0.2"/>
    <row r="24425" hidden="1" x14ac:dyDescent="0.2"/>
    <row r="24426" hidden="1" x14ac:dyDescent="0.2"/>
    <row r="24427" hidden="1" x14ac:dyDescent="0.2"/>
    <row r="24428" hidden="1" x14ac:dyDescent="0.2"/>
    <row r="24429" hidden="1" x14ac:dyDescent="0.2"/>
    <row r="24430" hidden="1" x14ac:dyDescent="0.2"/>
    <row r="24431" hidden="1" x14ac:dyDescent="0.2"/>
    <row r="24432" hidden="1" x14ac:dyDescent="0.2"/>
    <row r="24433" hidden="1" x14ac:dyDescent="0.2"/>
    <row r="24434" hidden="1" x14ac:dyDescent="0.2"/>
    <row r="24435" hidden="1" x14ac:dyDescent="0.2"/>
    <row r="24436" hidden="1" x14ac:dyDescent="0.2"/>
    <row r="24437" hidden="1" x14ac:dyDescent="0.2"/>
    <row r="24438" hidden="1" x14ac:dyDescent="0.2"/>
    <row r="24439" hidden="1" x14ac:dyDescent="0.2"/>
    <row r="24440" hidden="1" x14ac:dyDescent="0.2"/>
    <row r="24441" hidden="1" x14ac:dyDescent="0.2"/>
    <row r="24442" hidden="1" x14ac:dyDescent="0.2"/>
    <row r="24443" hidden="1" x14ac:dyDescent="0.2"/>
    <row r="24444" hidden="1" x14ac:dyDescent="0.2"/>
    <row r="24445" hidden="1" x14ac:dyDescent="0.2"/>
    <row r="24446" hidden="1" x14ac:dyDescent="0.2"/>
    <row r="24447" hidden="1" x14ac:dyDescent="0.2"/>
    <row r="24448" hidden="1" x14ac:dyDescent="0.2"/>
    <row r="24449" hidden="1" x14ac:dyDescent="0.2"/>
    <row r="24450" hidden="1" x14ac:dyDescent="0.2"/>
    <row r="24451" hidden="1" x14ac:dyDescent="0.2"/>
    <row r="24452" hidden="1" x14ac:dyDescent="0.2"/>
    <row r="24453" hidden="1" x14ac:dyDescent="0.2"/>
    <row r="24454" hidden="1" x14ac:dyDescent="0.2"/>
    <row r="24455" hidden="1" x14ac:dyDescent="0.2"/>
    <row r="24456" hidden="1" x14ac:dyDescent="0.2"/>
    <row r="24457" hidden="1" x14ac:dyDescent="0.2"/>
    <row r="24458" hidden="1" x14ac:dyDescent="0.2"/>
    <row r="24459" hidden="1" x14ac:dyDescent="0.2"/>
    <row r="24460" hidden="1" x14ac:dyDescent="0.2"/>
    <row r="24461" hidden="1" x14ac:dyDescent="0.2"/>
    <row r="24462" hidden="1" x14ac:dyDescent="0.2"/>
    <row r="24463" hidden="1" x14ac:dyDescent="0.2"/>
    <row r="24464" hidden="1" x14ac:dyDescent="0.2"/>
    <row r="24465" hidden="1" x14ac:dyDescent="0.2"/>
    <row r="24466" hidden="1" x14ac:dyDescent="0.2"/>
    <row r="24467" hidden="1" x14ac:dyDescent="0.2"/>
    <row r="24468" hidden="1" x14ac:dyDescent="0.2"/>
    <row r="24469" hidden="1" x14ac:dyDescent="0.2"/>
    <row r="24470" hidden="1" x14ac:dyDescent="0.2"/>
    <row r="24471" hidden="1" x14ac:dyDescent="0.2"/>
    <row r="24472" hidden="1" x14ac:dyDescent="0.2"/>
    <row r="24473" hidden="1" x14ac:dyDescent="0.2"/>
    <row r="24474" hidden="1" x14ac:dyDescent="0.2"/>
    <row r="24475" hidden="1" x14ac:dyDescent="0.2"/>
    <row r="24476" hidden="1" x14ac:dyDescent="0.2"/>
    <row r="24477" hidden="1" x14ac:dyDescent="0.2"/>
    <row r="24478" hidden="1" x14ac:dyDescent="0.2"/>
    <row r="24479" hidden="1" x14ac:dyDescent="0.2"/>
    <row r="24480" hidden="1" x14ac:dyDescent="0.2"/>
    <row r="24481" hidden="1" x14ac:dyDescent="0.2"/>
    <row r="24482" hidden="1" x14ac:dyDescent="0.2"/>
    <row r="24483" hidden="1" x14ac:dyDescent="0.2"/>
    <row r="24484" hidden="1" x14ac:dyDescent="0.2"/>
    <row r="24485" hidden="1" x14ac:dyDescent="0.2"/>
    <row r="24486" hidden="1" x14ac:dyDescent="0.2"/>
    <row r="24487" hidden="1" x14ac:dyDescent="0.2"/>
    <row r="24488" hidden="1" x14ac:dyDescent="0.2"/>
    <row r="24489" hidden="1" x14ac:dyDescent="0.2"/>
    <row r="24490" hidden="1" x14ac:dyDescent="0.2"/>
    <row r="24491" hidden="1" x14ac:dyDescent="0.2"/>
    <row r="24492" hidden="1" x14ac:dyDescent="0.2"/>
    <row r="24493" hidden="1" x14ac:dyDescent="0.2"/>
    <row r="24494" hidden="1" x14ac:dyDescent="0.2"/>
    <row r="24495" hidden="1" x14ac:dyDescent="0.2"/>
    <row r="24496" hidden="1" x14ac:dyDescent="0.2"/>
    <row r="24497" hidden="1" x14ac:dyDescent="0.2"/>
    <row r="24498" hidden="1" x14ac:dyDescent="0.2"/>
    <row r="24499" hidden="1" x14ac:dyDescent="0.2"/>
    <row r="24500" hidden="1" x14ac:dyDescent="0.2"/>
    <row r="24501" hidden="1" x14ac:dyDescent="0.2"/>
    <row r="24502" hidden="1" x14ac:dyDescent="0.2"/>
    <row r="24503" hidden="1" x14ac:dyDescent="0.2"/>
    <row r="24504" hidden="1" x14ac:dyDescent="0.2"/>
    <row r="24505" hidden="1" x14ac:dyDescent="0.2"/>
    <row r="24506" hidden="1" x14ac:dyDescent="0.2"/>
    <row r="24507" hidden="1" x14ac:dyDescent="0.2"/>
    <row r="24508" hidden="1" x14ac:dyDescent="0.2"/>
    <row r="24509" hidden="1" x14ac:dyDescent="0.2"/>
    <row r="24510" hidden="1" x14ac:dyDescent="0.2"/>
    <row r="24511" hidden="1" x14ac:dyDescent="0.2"/>
    <row r="24512" hidden="1" x14ac:dyDescent="0.2"/>
    <row r="24513" hidden="1" x14ac:dyDescent="0.2"/>
    <row r="24514" hidden="1" x14ac:dyDescent="0.2"/>
    <row r="24515" hidden="1" x14ac:dyDescent="0.2"/>
    <row r="24516" hidden="1" x14ac:dyDescent="0.2"/>
    <row r="24517" hidden="1" x14ac:dyDescent="0.2"/>
    <row r="24518" hidden="1" x14ac:dyDescent="0.2"/>
    <row r="24519" hidden="1" x14ac:dyDescent="0.2"/>
    <row r="24520" hidden="1" x14ac:dyDescent="0.2"/>
    <row r="24521" hidden="1" x14ac:dyDescent="0.2"/>
    <row r="24522" hidden="1" x14ac:dyDescent="0.2"/>
    <row r="24523" hidden="1" x14ac:dyDescent="0.2"/>
    <row r="24524" hidden="1" x14ac:dyDescent="0.2"/>
    <row r="24525" hidden="1" x14ac:dyDescent="0.2"/>
    <row r="24526" hidden="1" x14ac:dyDescent="0.2"/>
    <row r="24527" hidden="1" x14ac:dyDescent="0.2"/>
    <row r="24528" hidden="1" x14ac:dyDescent="0.2"/>
    <row r="24529" hidden="1" x14ac:dyDescent="0.2"/>
    <row r="24530" hidden="1" x14ac:dyDescent="0.2"/>
    <row r="24531" hidden="1" x14ac:dyDescent="0.2"/>
    <row r="24532" hidden="1" x14ac:dyDescent="0.2"/>
    <row r="24533" hidden="1" x14ac:dyDescent="0.2"/>
    <row r="24534" hidden="1" x14ac:dyDescent="0.2"/>
    <row r="24535" hidden="1" x14ac:dyDescent="0.2"/>
    <row r="24536" hidden="1" x14ac:dyDescent="0.2"/>
    <row r="24537" hidden="1" x14ac:dyDescent="0.2"/>
    <row r="24538" hidden="1" x14ac:dyDescent="0.2"/>
    <row r="24539" hidden="1" x14ac:dyDescent="0.2"/>
    <row r="24540" hidden="1" x14ac:dyDescent="0.2"/>
    <row r="24541" hidden="1" x14ac:dyDescent="0.2"/>
    <row r="24542" hidden="1" x14ac:dyDescent="0.2"/>
    <row r="24543" hidden="1" x14ac:dyDescent="0.2"/>
    <row r="24544" hidden="1" x14ac:dyDescent="0.2"/>
    <row r="24545" hidden="1" x14ac:dyDescent="0.2"/>
    <row r="24546" hidden="1" x14ac:dyDescent="0.2"/>
    <row r="24547" hidden="1" x14ac:dyDescent="0.2"/>
    <row r="24548" hidden="1" x14ac:dyDescent="0.2"/>
    <row r="24549" hidden="1" x14ac:dyDescent="0.2"/>
    <row r="24550" hidden="1" x14ac:dyDescent="0.2"/>
    <row r="24551" hidden="1" x14ac:dyDescent="0.2"/>
    <row r="24552" hidden="1" x14ac:dyDescent="0.2"/>
    <row r="24553" hidden="1" x14ac:dyDescent="0.2"/>
    <row r="24554" hidden="1" x14ac:dyDescent="0.2"/>
    <row r="24555" hidden="1" x14ac:dyDescent="0.2"/>
    <row r="24556" hidden="1" x14ac:dyDescent="0.2"/>
    <row r="24557" hidden="1" x14ac:dyDescent="0.2"/>
    <row r="24558" hidden="1" x14ac:dyDescent="0.2"/>
    <row r="24559" hidden="1" x14ac:dyDescent="0.2"/>
    <row r="24560" hidden="1" x14ac:dyDescent="0.2"/>
    <row r="24561" hidden="1" x14ac:dyDescent="0.2"/>
    <row r="24562" hidden="1" x14ac:dyDescent="0.2"/>
    <row r="24563" hidden="1" x14ac:dyDescent="0.2"/>
    <row r="24564" hidden="1" x14ac:dyDescent="0.2"/>
    <row r="24565" hidden="1" x14ac:dyDescent="0.2"/>
    <row r="24566" hidden="1" x14ac:dyDescent="0.2"/>
    <row r="24567" hidden="1" x14ac:dyDescent="0.2"/>
    <row r="24568" hidden="1" x14ac:dyDescent="0.2"/>
    <row r="24569" hidden="1" x14ac:dyDescent="0.2"/>
    <row r="24570" hidden="1" x14ac:dyDescent="0.2"/>
    <row r="24571" hidden="1" x14ac:dyDescent="0.2"/>
    <row r="24572" hidden="1" x14ac:dyDescent="0.2"/>
    <row r="24573" hidden="1" x14ac:dyDescent="0.2"/>
    <row r="24574" hidden="1" x14ac:dyDescent="0.2"/>
    <row r="24575" hidden="1" x14ac:dyDescent="0.2"/>
    <row r="24576" hidden="1" x14ac:dyDescent="0.2"/>
    <row r="24577" hidden="1" x14ac:dyDescent="0.2"/>
    <row r="24578" hidden="1" x14ac:dyDescent="0.2"/>
    <row r="24579" hidden="1" x14ac:dyDescent="0.2"/>
    <row r="24580" hidden="1" x14ac:dyDescent="0.2"/>
    <row r="24581" hidden="1" x14ac:dyDescent="0.2"/>
    <row r="24582" hidden="1" x14ac:dyDescent="0.2"/>
    <row r="24583" hidden="1" x14ac:dyDescent="0.2"/>
    <row r="24584" hidden="1" x14ac:dyDescent="0.2"/>
    <row r="24585" hidden="1" x14ac:dyDescent="0.2"/>
    <row r="24586" hidden="1" x14ac:dyDescent="0.2"/>
    <row r="24587" hidden="1" x14ac:dyDescent="0.2"/>
    <row r="24588" hidden="1" x14ac:dyDescent="0.2"/>
    <row r="24589" hidden="1" x14ac:dyDescent="0.2"/>
    <row r="24590" hidden="1" x14ac:dyDescent="0.2"/>
    <row r="24591" hidden="1" x14ac:dyDescent="0.2"/>
    <row r="24592" hidden="1" x14ac:dyDescent="0.2"/>
    <row r="24593" hidden="1" x14ac:dyDescent="0.2"/>
    <row r="24594" hidden="1" x14ac:dyDescent="0.2"/>
    <row r="24595" hidden="1" x14ac:dyDescent="0.2"/>
    <row r="24596" hidden="1" x14ac:dyDescent="0.2"/>
    <row r="24597" hidden="1" x14ac:dyDescent="0.2"/>
    <row r="24598" hidden="1" x14ac:dyDescent="0.2"/>
    <row r="24599" hidden="1" x14ac:dyDescent="0.2"/>
    <row r="24600" hidden="1" x14ac:dyDescent="0.2"/>
    <row r="24601" hidden="1" x14ac:dyDescent="0.2"/>
    <row r="24602" hidden="1" x14ac:dyDescent="0.2"/>
    <row r="24603" hidden="1" x14ac:dyDescent="0.2"/>
    <row r="24604" hidden="1" x14ac:dyDescent="0.2"/>
    <row r="24605" hidden="1" x14ac:dyDescent="0.2"/>
    <row r="24606" hidden="1" x14ac:dyDescent="0.2"/>
    <row r="24607" hidden="1" x14ac:dyDescent="0.2"/>
    <row r="24608" hidden="1" x14ac:dyDescent="0.2"/>
    <row r="24609" hidden="1" x14ac:dyDescent="0.2"/>
    <row r="24610" hidden="1" x14ac:dyDescent="0.2"/>
    <row r="24611" hidden="1" x14ac:dyDescent="0.2"/>
    <row r="24612" hidden="1" x14ac:dyDescent="0.2"/>
    <row r="24613" hidden="1" x14ac:dyDescent="0.2"/>
    <row r="24614" hidden="1" x14ac:dyDescent="0.2"/>
    <row r="24615" hidden="1" x14ac:dyDescent="0.2"/>
    <row r="24616" hidden="1" x14ac:dyDescent="0.2"/>
    <row r="24617" hidden="1" x14ac:dyDescent="0.2"/>
    <row r="24618" hidden="1" x14ac:dyDescent="0.2"/>
    <row r="24619" hidden="1" x14ac:dyDescent="0.2"/>
    <row r="24620" hidden="1" x14ac:dyDescent="0.2"/>
    <row r="24621" hidden="1" x14ac:dyDescent="0.2"/>
    <row r="24622" hidden="1" x14ac:dyDescent="0.2"/>
    <row r="24623" hidden="1" x14ac:dyDescent="0.2"/>
    <row r="24624" hidden="1" x14ac:dyDescent="0.2"/>
    <row r="24625" hidden="1" x14ac:dyDescent="0.2"/>
    <row r="24626" hidden="1" x14ac:dyDescent="0.2"/>
    <row r="24627" hidden="1" x14ac:dyDescent="0.2"/>
    <row r="24628" hidden="1" x14ac:dyDescent="0.2"/>
    <row r="24629" hidden="1" x14ac:dyDescent="0.2"/>
    <row r="24630" hidden="1" x14ac:dyDescent="0.2"/>
    <row r="24631" hidden="1" x14ac:dyDescent="0.2"/>
    <row r="24632" hidden="1" x14ac:dyDescent="0.2"/>
    <row r="24633" hidden="1" x14ac:dyDescent="0.2"/>
    <row r="24634" hidden="1" x14ac:dyDescent="0.2"/>
    <row r="24635" hidden="1" x14ac:dyDescent="0.2"/>
    <row r="24636" hidden="1" x14ac:dyDescent="0.2"/>
    <row r="24637" hidden="1" x14ac:dyDescent="0.2"/>
    <row r="24638" hidden="1" x14ac:dyDescent="0.2"/>
    <row r="24639" hidden="1" x14ac:dyDescent="0.2"/>
    <row r="24640" hidden="1" x14ac:dyDescent="0.2"/>
    <row r="24641" hidden="1" x14ac:dyDescent="0.2"/>
    <row r="24642" hidden="1" x14ac:dyDescent="0.2"/>
    <row r="24643" hidden="1" x14ac:dyDescent="0.2"/>
    <row r="24644" hidden="1" x14ac:dyDescent="0.2"/>
    <row r="24645" hidden="1" x14ac:dyDescent="0.2"/>
    <row r="24646" hidden="1" x14ac:dyDescent="0.2"/>
    <row r="24647" hidden="1" x14ac:dyDescent="0.2"/>
    <row r="24648" hidden="1" x14ac:dyDescent="0.2"/>
    <row r="24649" hidden="1" x14ac:dyDescent="0.2"/>
    <row r="24650" hidden="1" x14ac:dyDescent="0.2"/>
    <row r="24651" hidden="1" x14ac:dyDescent="0.2"/>
    <row r="24652" hidden="1" x14ac:dyDescent="0.2"/>
    <row r="24653" hidden="1" x14ac:dyDescent="0.2"/>
    <row r="24654" hidden="1" x14ac:dyDescent="0.2"/>
    <row r="24655" hidden="1" x14ac:dyDescent="0.2"/>
    <row r="24656" hidden="1" x14ac:dyDescent="0.2"/>
    <row r="24657" hidden="1" x14ac:dyDescent="0.2"/>
    <row r="24658" hidden="1" x14ac:dyDescent="0.2"/>
    <row r="24659" hidden="1" x14ac:dyDescent="0.2"/>
    <row r="24660" hidden="1" x14ac:dyDescent="0.2"/>
    <row r="24661" hidden="1" x14ac:dyDescent="0.2"/>
    <row r="24662" hidden="1" x14ac:dyDescent="0.2"/>
    <row r="24663" hidden="1" x14ac:dyDescent="0.2"/>
    <row r="24664" hidden="1" x14ac:dyDescent="0.2"/>
    <row r="24665" hidden="1" x14ac:dyDescent="0.2"/>
    <row r="24666" hidden="1" x14ac:dyDescent="0.2"/>
    <row r="24667" hidden="1" x14ac:dyDescent="0.2"/>
    <row r="24668" hidden="1" x14ac:dyDescent="0.2"/>
    <row r="24669" hidden="1" x14ac:dyDescent="0.2"/>
    <row r="24670" hidden="1" x14ac:dyDescent="0.2"/>
    <row r="24671" hidden="1" x14ac:dyDescent="0.2"/>
    <row r="24672" hidden="1" x14ac:dyDescent="0.2"/>
    <row r="24673" hidden="1" x14ac:dyDescent="0.2"/>
    <row r="24674" hidden="1" x14ac:dyDescent="0.2"/>
    <row r="24675" hidden="1" x14ac:dyDescent="0.2"/>
    <row r="24676" hidden="1" x14ac:dyDescent="0.2"/>
    <row r="24677" hidden="1" x14ac:dyDescent="0.2"/>
    <row r="24678" hidden="1" x14ac:dyDescent="0.2"/>
    <row r="24679" hidden="1" x14ac:dyDescent="0.2"/>
    <row r="24680" hidden="1" x14ac:dyDescent="0.2"/>
    <row r="24681" hidden="1" x14ac:dyDescent="0.2"/>
    <row r="24682" hidden="1" x14ac:dyDescent="0.2"/>
    <row r="24683" hidden="1" x14ac:dyDescent="0.2"/>
    <row r="24684" hidden="1" x14ac:dyDescent="0.2"/>
    <row r="24685" hidden="1" x14ac:dyDescent="0.2"/>
    <row r="24686" hidden="1" x14ac:dyDescent="0.2"/>
    <row r="24687" hidden="1" x14ac:dyDescent="0.2"/>
    <row r="24688" hidden="1" x14ac:dyDescent="0.2"/>
    <row r="24689" hidden="1" x14ac:dyDescent="0.2"/>
    <row r="24690" hidden="1" x14ac:dyDescent="0.2"/>
    <row r="24691" hidden="1" x14ac:dyDescent="0.2"/>
    <row r="24692" hidden="1" x14ac:dyDescent="0.2"/>
    <row r="24693" hidden="1" x14ac:dyDescent="0.2"/>
    <row r="24694" hidden="1" x14ac:dyDescent="0.2"/>
    <row r="24695" hidden="1" x14ac:dyDescent="0.2"/>
    <row r="24696" hidden="1" x14ac:dyDescent="0.2"/>
    <row r="24697" hidden="1" x14ac:dyDescent="0.2"/>
    <row r="24698" hidden="1" x14ac:dyDescent="0.2"/>
    <row r="24699" hidden="1" x14ac:dyDescent="0.2"/>
    <row r="24700" hidden="1" x14ac:dyDescent="0.2"/>
    <row r="24701" hidden="1" x14ac:dyDescent="0.2"/>
    <row r="24702" hidden="1" x14ac:dyDescent="0.2"/>
    <row r="24703" hidden="1" x14ac:dyDescent="0.2"/>
    <row r="24704" hidden="1" x14ac:dyDescent="0.2"/>
    <row r="24705" hidden="1" x14ac:dyDescent="0.2"/>
    <row r="24706" hidden="1" x14ac:dyDescent="0.2"/>
    <row r="24707" hidden="1" x14ac:dyDescent="0.2"/>
    <row r="24708" hidden="1" x14ac:dyDescent="0.2"/>
    <row r="24709" hidden="1" x14ac:dyDescent="0.2"/>
    <row r="24710" hidden="1" x14ac:dyDescent="0.2"/>
    <row r="24711" hidden="1" x14ac:dyDescent="0.2"/>
    <row r="24712" hidden="1" x14ac:dyDescent="0.2"/>
    <row r="24713" hidden="1" x14ac:dyDescent="0.2"/>
    <row r="24714" hidden="1" x14ac:dyDescent="0.2"/>
    <row r="24715" hidden="1" x14ac:dyDescent="0.2"/>
    <row r="24716" hidden="1" x14ac:dyDescent="0.2"/>
    <row r="24717" hidden="1" x14ac:dyDescent="0.2"/>
    <row r="24718" hidden="1" x14ac:dyDescent="0.2"/>
    <row r="24719" hidden="1" x14ac:dyDescent="0.2"/>
    <row r="24720" hidden="1" x14ac:dyDescent="0.2"/>
    <row r="24721" hidden="1" x14ac:dyDescent="0.2"/>
    <row r="24722" hidden="1" x14ac:dyDescent="0.2"/>
    <row r="24723" hidden="1" x14ac:dyDescent="0.2"/>
    <row r="24724" hidden="1" x14ac:dyDescent="0.2"/>
    <row r="24725" hidden="1" x14ac:dyDescent="0.2"/>
    <row r="24726" hidden="1" x14ac:dyDescent="0.2"/>
    <row r="24727" hidden="1" x14ac:dyDescent="0.2"/>
    <row r="24728" hidden="1" x14ac:dyDescent="0.2"/>
    <row r="24729" hidden="1" x14ac:dyDescent="0.2"/>
    <row r="24730" hidden="1" x14ac:dyDescent="0.2"/>
    <row r="24731" hidden="1" x14ac:dyDescent="0.2"/>
    <row r="24732" hidden="1" x14ac:dyDescent="0.2"/>
    <row r="24733" hidden="1" x14ac:dyDescent="0.2"/>
    <row r="24734" hidden="1" x14ac:dyDescent="0.2"/>
    <row r="24735" hidden="1" x14ac:dyDescent="0.2"/>
    <row r="24736" hidden="1" x14ac:dyDescent="0.2"/>
    <row r="24737" hidden="1" x14ac:dyDescent="0.2"/>
    <row r="24738" hidden="1" x14ac:dyDescent="0.2"/>
    <row r="24739" hidden="1" x14ac:dyDescent="0.2"/>
    <row r="24740" hidden="1" x14ac:dyDescent="0.2"/>
    <row r="24741" hidden="1" x14ac:dyDescent="0.2"/>
    <row r="24742" hidden="1" x14ac:dyDescent="0.2"/>
    <row r="24743" hidden="1" x14ac:dyDescent="0.2"/>
    <row r="24744" hidden="1" x14ac:dyDescent="0.2"/>
    <row r="24745" hidden="1" x14ac:dyDescent="0.2"/>
    <row r="24746" hidden="1" x14ac:dyDescent="0.2"/>
    <row r="24747" hidden="1" x14ac:dyDescent="0.2"/>
    <row r="24748" hidden="1" x14ac:dyDescent="0.2"/>
    <row r="24749" hidden="1" x14ac:dyDescent="0.2"/>
    <row r="24750" hidden="1" x14ac:dyDescent="0.2"/>
    <row r="24751" hidden="1" x14ac:dyDescent="0.2"/>
    <row r="24752" hidden="1" x14ac:dyDescent="0.2"/>
    <row r="24753" hidden="1" x14ac:dyDescent="0.2"/>
    <row r="24754" hidden="1" x14ac:dyDescent="0.2"/>
    <row r="24755" hidden="1" x14ac:dyDescent="0.2"/>
    <row r="24756" hidden="1" x14ac:dyDescent="0.2"/>
    <row r="24757" hidden="1" x14ac:dyDescent="0.2"/>
    <row r="24758" hidden="1" x14ac:dyDescent="0.2"/>
    <row r="24759" hidden="1" x14ac:dyDescent="0.2"/>
    <row r="24760" hidden="1" x14ac:dyDescent="0.2"/>
    <row r="24761" hidden="1" x14ac:dyDescent="0.2"/>
    <row r="24762" hidden="1" x14ac:dyDescent="0.2"/>
    <row r="24763" hidden="1" x14ac:dyDescent="0.2"/>
    <row r="24764" hidden="1" x14ac:dyDescent="0.2"/>
    <row r="24765" hidden="1" x14ac:dyDescent="0.2"/>
    <row r="24766" hidden="1" x14ac:dyDescent="0.2"/>
    <row r="24767" hidden="1" x14ac:dyDescent="0.2"/>
    <row r="24768" hidden="1" x14ac:dyDescent="0.2"/>
    <row r="24769" hidden="1" x14ac:dyDescent="0.2"/>
    <row r="24770" hidden="1" x14ac:dyDescent="0.2"/>
    <row r="24771" hidden="1" x14ac:dyDescent="0.2"/>
    <row r="24772" hidden="1" x14ac:dyDescent="0.2"/>
    <row r="24773" hidden="1" x14ac:dyDescent="0.2"/>
    <row r="24774" hidden="1" x14ac:dyDescent="0.2"/>
    <row r="24775" hidden="1" x14ac:dyDescent="0.2"/>
    <row r="24776" hidden="1" x14ac:dyDescent="0.2"/>
    <row r="24777" hidden="1" x14ac:dyDescent="0.2"/>
    <row r="24778" hidden="1" x14ac:dyDescent="0.2"/>
    <row r="24779" hidden="1" x14ac:dyDescent="0.2"/>
    <row r="24780" hidden="1" x14ac:dyDescent="0.2"/>
    <row r="24781" hidden="1" x14ac:dyDescent="0.2"/>
    <row r="24782" hidden="1" x14ac:dyDescent="0.2"/>
    <row r="24783" hidden="1" x14ac:dyDescent="0.2"/>
    <row r="24784" hidden="1" x14ac:dyDescent="0.2"/>
    <row r="24785" hidden="1" x14ac:dyDescent="0.2"/>
    <row r="24786" hidden="1" x14ac:dyDescent="0.2"/>
    <row r="24787" hidden="1" x14ac:dyDescent="0.2"/>
    <row r="24788" hidden="1" x14ac:dyDescent="0.2"/>
    <row r="24789" hidden="1" x14ac:dyDescent="0.2"/>
    <row r="24790" hidden="1" x14ac:dyDescent="0.2"/>
    <row r="24791" hidden="1" x14ac:dyDescent="0.2"/>
    <row r="24792" hidden="1" x14ac:dyDescent="0.2"/>
    <row r="24793" hidden="1" x14ac:dyDescent="0.2"/>
    <row r="24794" hidden="1" x14ac:dyDescent="0.2"/>
    <row r="24795" hidden="1" x14ac:dyDescent="0.2"/>
    <row r="24796" hidden="1" x14ac:dyDescent="0.2"/>
    <row r="24797" hidden="1" x14ac:dyDescent="0.2"/>
    <row r="24798" hidden="1" x14ac:dyDescent="0.2"/>
    <row r="24799" hidden="1" x14ac:dyDescent="0.2"/>
    <row r="24800" hidden="1" x14ac:dyDescent="0.2"/>
    <row r="24801" hidden="1" x14ac:dyDescent="0.2"/>
    <row r="24802" hidden="1" x14ac:dyDescent="0.2"/>
    <row r="24803" hidden="1" x14ac:dyDescent="0.2"/>
    <row r="24804" hidden="1" x14ac:dyDescent="0.2"/>
    <row r="24805" hidden="1" x14ac:dyDescent="0.2"/>
    <row r="24806" hidden="1" x14ac:dyDescent="0.2"/>
    <row r="24807" hidden="1" x14ac:dyDescent="0.2"/>
    <row r="24808" hidden="1" x14ac:dyDescent="0.2"/>
    <row r="24809" hidden="1" x14ac:dyDescent="0.2"/>
    <row r="24810" hidden="1" x14ac:dyDescent="0.2"/>
    <row r="24811" hidden="1" x14ac:dyDescent="0.2"/>
    <row r="24812" hidden="1" x14ac:dyDescent="0.2"/>
    <row r="24813" hidden="1" x14ac:dyDescent="0.2"/>
    <row r="24814" hidden="1" x14ac:dyDescent="0.2"/>
    <row r="24815" hidden="1" x14ac:dyDescent="0.2"/>
    <row r="24816" hidden="1" x14ac:dyDescent="0.2"/>
    <row r="24817" hidden="1" x14ac:dyDescent="0.2"/>
    <row r="24818" hidden="1" x14ac:dyDescent="0.2"/>
    <row r="24819" hidden="1" x14ac:dyDescent="0.2"/>
    <row r="24820" hidden="1" x14ac:dyDescent="0.2"/>
    <row r="24821" hidden="1" x14ac:dyDescent="0.2"/>
    <row r="24822" hidden="1" x14ac:dyDescent="0.2"/>
    <row r="24823" hidden="1" x14ac:dyDescent="0.2"/>
    <row r="24824" hidden="1" x14ac:dyDescent="0.2"/>
    <row r="24825" hidden="1" x14ac:dyDescent="0.2"/>
    <row r="24826" hidden="1" x14ac:dyDescent="0.2"/>
    <row r="24827" hidden="1" x14ac:dyDescent="0.2"/>
    <row r="24828" hidden="1" x14ac:dyDescent="0.2"/>
    <row r="24829" hidden="1" x14ac:dyDescent="0.2"/>
    <row r="24830" hidden="1" x14ac:dyDescent="0.2"/>
    <row r="24831" hidden="1" x14ac:dyDescent="0.2"/>
    <row r="24832" hidden="1" x14ac:dyDescent="0.2"/>
    <row r="24833" hidden="1" x14ac:dyDescent="0.2"/>
    <row r="24834" hidden="1" x14ac:dyDescent="0.2"/>
    <row r="24835" hidden="1" x14ac:dyDescent="0.2"/>
    <row r="24836" hidden="1" x14ac:dyDescent="0.2"/>
    <row r="24837" hidden="1" x14ac:dyDescent="0.2"/>
    <row r="24838" hidden="1" x14ac:dyDescent="0.2"/>
    <row r="24839" hidden="1" x14ac:dyDescent="0.2"/>
    <row r="24840" hidden="1" x14ac:dyDescent="0.2"/>
    <row r="24841" hidden="1" x14ac:dyDescent="0.2"/>
    <row r="24842" hidden="1" x14ac:dyDescent="0.2"/>
    <row r="24843" hidden="1" x14ac:dyDescent="0.2"/>
    <row r="24844" hidden="1" x14ac:dyDescent="0.2"/>
    <row r="24845" hidden="1" x14ac:dyDescent="0.2"/>
    <row r="24846" hidden="1" x14ac:dyDescent="0.2"/>
    <row r="24847" hidden="1" x14ac:dyDescent="0.2"/>
    <row r="24848" hidden="1" x14ac:dyDescent="0.2"/>
    <row r="24849" hidden="1" x14ac:dyDescent="0.2"/>
    <row r="24850" hidden="1" x14ac:dyDescent="0.2"/>
    <row r="24851" hidden="1" x14ac:dyDescent="0.2"/>
    <row r="24852" hidden="1" x14ac:dyDescent="0.2"/>
    <row r="24853" hidden="1" x14ac:dyDescent="0.2"/>
    <row r="24854" hidden="1" x14ac:dyDescent="0.2"/>
    <row r="24855" hidden="1" x14ac:dyDescent="0.2"/>
    <row r="24856" hidden="1" x14ac:dyDescent="0.2"/>
    <row r="24857" hidden="1" x14ac:dyDescent="0.2"/>
    <row r="24858" hidden="1" x14ac:dyDescent="0.2"/>
    <row r="24859" hidden="1" x14ac:dyDescent="0.2"/>
    <row r="24860" hidden="1" x14ac:dyDescent="0.2"/>
    <row r="24861" hidden="1" x14ac:dyDescent="0.2"/>
    <row r="24862" hidden="1" x14ac:dyDescent="0.2"/>
    <row r="24863" hidden="1" x14ac:dyDescent="0.2"/>
    <row r="24864" hidden="1" x14ac:dyDescent="0.2"/>
    <row r="24865" hidden="1" x14ac:dyDescent="0.2"/>
    <row r="24866" hidden="1" x14ac:dyDescent="0.2"/>
    <row r="24867" hidden="1" x14ac:dyDescent="0.2"/>
    <row r="24868" hidden="1" x14ac:dyDescent="0.2"/>
    <row r="24869" hidden="1" x14ac:dyDescent="0.2"/>
    <row r="24870" hidden="1" x14ac:dyDescent="0.2"/>
    <row r="24871" hidden="1" x14ac:dyDescent="0.2"/>
    <row r="24872" hidden="1" x14ac:dyDescent="0.2"/>
    <row r="24873" hidden="1" x14ac:dyDescent="0.2"/>
    <row r="24874" hidden="1" x14ac:dyDescent="0.2"/>
    <row r="24875" hidden="1" x14ac:dyDescent="0.2"/>
    <row r="24876" hidden="1" x14ac:dyDescent="0.2"/>
    <row r="24877" hidden="1" x14ac:dyDescent="0.2"/>
    <row r="24878" hidden="1" x14ac:dyDescent="0.2"/>
    <row r="24879" hidden="1" x14ac:dyDescent="0.2"/>
    <row r="24880" hidden="1" x14ac:dyDescent="0.2"/>
    <row r="24881" hidden="1" x14ac:dyDescent="0.2"/>
    <row r="24882" hidden="1" x14ac:dyDescent="0.2"/>
    <row r="24883" hidden="1" x14ac:dyDescent="0.2"/>
    <row r="24884" hidden="1" x14ac:dyDescent="0.2"/>
    <row r="24885" hidden="1" x14ac:dyDescent="0.2"/>
    <row r="24886" hidden="1" x14ac:dyDescent="0.2"/>
    <row r="24887" hidden="1" x14ac:dyDescent="0.2"/>
    <row r="24888" hidden="1" x14ac:dyDescent="0.2"/>
    <row r="24889" hidden="1" x14ac:dyDescent="0.2"/>
    <row r="24890" hidden="1" x14ac:dyDescent="0.2"/>
    <row r="24891" hidden="1" x14ac:dyDescent="0.2"/>
    <row r="24892" hidden="1" x14ac:dyDescent="0.2"/>
    <row r="24893" hidden="1" x14ac:dyDescent="0.2"/>
    <row r="24894" hidden="1" x14ac:dyDescent="0.2"/>
    <row r="24895" hidden="1" x14ac:dyDescent="0.2"/>
    <row r="24896" hidden="1" x14ac:dyDescent="0.2"/>
    <row r="24897" hidden="1" x14ac:dyDescent="0.2"/>
    <row r="24898" hidden="1" x14ac:dyDescent="0.2"/>
    <row r="24899" hidden="1" x14ac:dyDescent="0.2"/>
    <row r="24900" hidden="1" x14ac:dyDescent="0.2"/>
    <row r="24901" hidden="1" x14ac:dyDescent="0.2"/>
    <row r="24902" hidden="1" x14ac:dyDescent="0.2"/>
    <row r="24903" hidden="1" x14ac:dyDescent="0.2"/>
    <row r="24904" hidden="1" x14ac:dyDescent="0.2"/>
    <row r="24905" hidden="1" x14ac:dyDescent="0.2"/>
    <row r="24906" hidden="1" x14ac:dyDescent="0.2"/>
    <row r="24907" hidden="1" x14ac:dyDescent="0.2"/>
    <row r="24908" hidden="1" x14ac:dyDescent="0.2"/>
    <row r="24909" hidden="1" x14ac:dyDescent="0.2"/>
    <row r="24910" hidden="1" x14ac:dyDescent="0.2"/>
    <row r="24911" hidden="1" x14ac:dyDescent="0.2"/>
    <row r="24912" hidden="1" x14ac:dyDescent="0.2"/>
    <row r="24913" hidden="1" x14ac:dyDescent="0.2"/>
    <row r="24914" hidden="1" x14ac:dyDescent="0.2"/>
    <row r="24915" hidden="1" x14ac:dyDescent="0.2"/>
    <row r="24916" hidden="1" x14ac:dyDescent="0.2"/>
    <row r="24917" hidden="1" x14ac:dyDescent="0.2"/>
    <row r="24918" hidden="1" x14ac:dyDescent="0.2"/>
    <row r="24919" hidden="1" x14ac:dyDescent="0.2"/>
    <row r="24920" hidden="1" x14ac:dyDescent="0.2"/>
    <row r="24921" hidden="1" x14ac:dyDescent="0.2"/>
    <row r="24922" hidden="1" x14ac:dyDescent="0.2"/>
    <row r="24923" hidden="1" x14ac:dyDescent="0.2"/>
    <row r="24924" hidden="1" x14ac:dyDescent="0.2"/>
    <row r="24925" hidden="1" x14ac:dyDescent="0.2"/>
    <row r="24926" hidden="1" x14ac:dyDescent="0.2"/>
    <row r="24927" hidden="1" x14ac:dyDescent="0.2"/>
    <row r="24928" hidden="1" x14ac:dyDescent="0.2"/>
    <row r="24929" hidden="1" x14ac:dyDescent="0.2"/>
    <row r="24930" hidden="1" x14ac:dyDescent="0.2"/>
    <row r="24931" hidden="1" x14ac:dyDescent="0.2"/>
    <row r="24932" hidden="1" x14ac:dyDescent="0.2"/>
    <row r="24933" hidden="1" x14ac:dyDescent="0.2"/>
    <row r="24934" hidden="1" x14ac:dyDescent="0.2"/>
    <row r="24935" hidden="1" x14ac:dyDescent="0.2"/>
    <row r="24936" hidden="1" x14ac:dyDescent="0.2"/>
    <row r="24937" hidden="1" x14ac:dyDescent="0.2"/>
    <row r="24938" hidden="1" x14ac:dyDescent="0.2"/>
    <row r="24939" hidden="1" x14ac:dyDescent="0.2"/>
    <row r="24940" hidden="1" x14ac:dyDescent="0.2"/>
    <row r="24941" hidden="1" x14ac:dyDescent="0.2"/>
    <row r="24942" hidden="1" x14ac:dyDescent="0.2"/>
    <row r="24943" hidden="1" x14ac:dyDescent="0.2"/>
    <row r="24944" hidden="1" x14ac:dyDescent="0.2"/>
    <row r="24945" hidden="1" x14ac:dyDescent="0.2"/>
    <row r="24946" hidden="1" x14ac:dyDescent="0.2"/>
    <row r="24947" hidden="1" x14ac:dyDescent="0.2"/>
    <row r="24948" hidden="1" x14ac:dyDescent="0.2"/>
    <row r="24949" hidden="1" x14ac:dyDescent="0.2"/>
    <row r="24950" hidden="1" x14ac:dyDescent="0.2"/>
    <row r="24951" hidden="1" x14ac:dyDescent="0.2"/>
    <row r="24952" hidden="1" x14ac:dyDescent="0.2"/>
    <row r="24953" hidden="1" x14ac:dyDescent="0.2"/>
    <row r="24954" hidden="1" x14ac:dyDescent="0.2"/>
    <row r="24955" hidden="1" x14ac:dyDescent="0.2"/>
    <row r="24956" hidden="1" x14ac:dyDescent="0.2"/>
    <row r="24957" hidden="1" x14ac:dyDescent="0.2"/>
    <row r="24958" hidden="1" x14ac:dyDescent="0.2"/>
    <row r="24959" hidden="1" x14ac:dyDescent="0.2"/>
    <row r="24960" hidden="1" x14ac:dyDescent="0.2"/>
    <row r="24961" hidden="1" x14ac:dyDescent="0.2"/>
    <row r="24962" hidden="1" x14ac:dyDescent="0.2"/>
    <row r="24963" hidden="1" x14ac:dyDescent="0.2"/>
    <row r="24964" hidden="1" x14ac:dyDescent="0.2"/>
    <row r="24965" hidden="1" x14ac:dyDescent="0.2"/>
    <row r="24966" hidden="1" x14ac:dyDescent="0.2"/>
    <row r="24967" hidden="1" x14ac:dyDescent="0.2"/>
    <row r="24968" hidden="1" x14ac:dyDescent="0.2"/>
    <row r="24969" hidden="1" x14ac:dyDescent="0.2"/>
    <row r="24970" hidden="1" x14ac:dyDescent="0.2"/>
    <row r="24971" hidden="1" x14ac:dyDescent="0.2"/>
    <row r="24972" hidden="1" x14ac:dyDescent="0.2"/>
    <row r="24973" hidden="1" x14ac:dyDescent="0.2"/>
    <row r="24974" hidden="1" x14ac:dyDescent="0.2"/>
    <row r="24975" hidden="1" x14ac:dyDescent="0.2"/>
    <row r="24976" hidden="1" x14ac:dyDescent="0.2"/>
    <row r="24977" hidden="1" x14ac:dyDescent="0.2"/>
    <row r="24978" hidden="1" x14ac:dyDescent="0.2"/>
    <row r="24979" hidden="1" x14ac:dyDescent="0.2"/>
    <row r="24980" hidden="1" x14ac:dyDescent="0.2"/>
    <row r="24981" hidden="1" x14ac:dyDescent="0.2"/>
    <row r="24982" hidden="1" x14ac:dyDescent="0.2"/>
    <row r="24983" hidden="1" x14ac:dyDescent="0.2"/>
    <row r="24984" hidden="1" x14ac:dyDescent="0.2"/>
    <row r="24985" hidden="1" x14ac:dyDescent="0.2"/>
    <row r="24986" hidden="1" x14ac:dyDescent="0.2"/>
    <row r="24987" hidden="1" x14ac:dyDescent="0.2"/>
    <row r="24988" hidden="1" x14ac:dyDescent="0.2"/>
    <row r="24989" hidden="1" x14ac:dyDescent="0.2"/>
    <row r="24990" hidden="1" x14ac:dyDescent="0.2"/>
    <row r="24991" hidden="1" x14ac:dyDescent="0.2"/>
    <row r="24992" hidden="1" x14ac:dyDescent="0.2"/>
    <row r="24993" hidden="1" x14ac:dyDescent="0.2"/>
    <row r="24994" hidden="1" x14ac:dyDescent="0.2"/>
    <row r="24995" hidden="1" x14ac:dyDescent="0.2"/>
    <row r="24996" hidden="1" x14ac:dyDescent="0.2"/>
    <row r="24997" hidden="1" x14ac:dyDescent="0.2"/>
    <row r="24998" hidden="1" x14ac:dyDescent="0.2"/>
    <row r="24999" hidden="1" x14ac:dyDescent="0.2"/>
    <row r="25000" hidden="1" x14ac:dyDescent="0.2"/>
    <row r="25001" hidden="1" x14ac:dyDescent="0.2"/>
    <row r="25002" hidden="1" x14ac:dyDescent="0.2"/>
    <row r="25003" hidden="1" x14ac:dyDescent="0.2"/>
    <row r="25004" hidden="1" x14ac:dyDescent="0.2"/>
    <row r="25005" hidden="1" x14ac:dyDescent="0.2"/>
    <row r="25006" hidden="1" x14ac:dyDescent="0.2"/>
    <row r="25007" hidden="1" x14ac:dyDescent="0.2"/>
    <row r="25008" hidden="1" x14ac:dyDescent="0.2"/>
    <row r="25009" hidden="1" x14ac:dyDescent="0.2"/>
    <row r="25010" hidden="1" x14ac:dyDescent="0.2"/>
    <row r="25011" hidden="1" x14ac:dyDescent="0.2"/>
    <row r="25012" hidden="1" x14ac:dyDescent="0.2"/>
    <row r="25013" hidden="1" x14ac:dyDescent="0.2"/>
    <row r="25014" hidden="1" x14ac:dyDescent="0.2"/>
    <row r="25015" hidden="1" x14ac:dyDescent="0.2"/>
    <row r="25016" hidden="1" x14ac:dyDescent="0.2"/>
    <row r="25017" hidden="1" x14ac:dyDescent="0.2"/>
    <row r="25018" hidden="1" x14ac:dyDescent="0.2"/>
    <row r="25019" hidden="1" x14ac:dyDescent="0.2"/>
    <row r="25020" hidden="1" x14ac:dyDescent="0.2"/>
    <row r="25021" hidden="1" x14ac:dyDescent="0.2"/>
    <row r="25022" hidden="1" x14ac:dyDescent="0.2"/>
    <row r="25023" hidden="1" x14ac:dyDescent="0.2"/>
    <row r="25024" hidden="1" x14ac:dyDescent="0.2"/>
    <row r="25025" hidden="1" x14ac:dyDescent="0.2"/>
    <row r="25026" hidden="1" x14ac:dyDescent="0.2"/>
    <row r="25027" hidden="1" x14ac:dyDescent="0.2"/>
    <row r="25028" hidden="1" x14ac:dyDescent="0.2"/>
    <row r="25029" hidden="1" x14ac:dyDescent="0.2"/>
    <row r="25030" hidden="1" x14ac:dyDescent="0.2"/>
    <row r="25031" hidden="1" x14ac:dyDescent="0.2"/>
    <row r="25032" hidden="1" x14ac:dyDescent="0.2"/>
    <row r="25033" hidden="1" x14ac:dyDescent="0.2"/>
    <row r="25034" hidden="1" x14ac:dyDescent="0.2"/>
    <row r="25035" hidden="1" x14ac:dyDescent="0.2"/>
    <row r="25036" hidden="1" x14ac:dyDescent="0.2"/>
    <row r="25037" hidden="1" x14ac:dyDescent="0.2"/>
    <row r="25038" hidden="1" x14ac:dyDescent="0.2"/>
    <row r="25039" hidden="1" x14ac:dyDescent="0.2"/>
    <row r="25040" hidden="1" x14ac:dyDescent="0.2"/>
    <row r="25041" hidden="1" x14ac:dyDescent="0.2"/>
    <row r="25042" hidden="1" x14ac:dyDescent="0.2"/>
    <row r="25043" hidden="1" x14ac:dyDescent="0.2"/>
    <row r="25044" hidden="1" x14ac:dyDescent="0.2"/>
    <row r="25045" hidden="1" x14ac:dyDescent="0.2"/>
    <row r="25046" hidden="1" x14ac:dyDescent="0.2"/>
    <row r="25047" hidden="1" x14ac:dyDescent="0.2"/>
    <row r="25048" hidden="1" x14ac:dyDescent="0.2"/>
    <row r="25049" hidden="1" x14ac:dyDescent="0.2"/>
    <row r="25050" hidden="1" x14ac:dyDescent="0.2"/>
    <row r="25051" hidden="1" x14ac:dyDescent="0.2"/>
    <row r="25052" hidden="1" x14ac:dyDescent="0.2"/>
    <row r="25053" hidden="1" x14ac:dyDescent="0.2"/>
    <row r="25054" hidden="1" x14ac:dyDescent="0.2"/>
    <row r="25055" hidden="1" x14ac:dyDescent="0.2"/>
    <row r="25056" hidden="1" x14ac:dyDescent="0.2"/>
    <row r="25057" hidden="1" x14ac:dyDescent="0.2"/>
    <row r="25058" hidden="1" x14ac:dyDescent="0.2"/>
    <row r="25059" hidden="1" x14ac:dyDescent="0.2"/>
    <row r="25060" hidden="1" x14ac:dyDescent="0.2"/>
    <row r="25061" hidden="1" x14ac:dyDescent="0.2"/>
    <row r="25062" hidden="1" x14ac:dyDescent="0.2"/>
    <row r="25063" hidden="1" x14ac:dyDescent="0.2"/>
    <row r="25064" hidden="1" x14ac:dyDescent="0.2"/>
    <row r="25065" hidden="1" x14ac:dyDescent="0.2"/>
    <row r="25066" hidden="1" x14ac:dyDescent="0.2"/>
    <row r="25067" hidden="1" x14ac:dyDescent="0.2"/>
    <row r="25068" hidden="1" x14ac:dyDescent="0.2"/>
    <row r="25069" hidden="1" x14ac:dyDescent="0.2"/>
    <row r="25070" hidden="1" x14ac:dyDescent="0.2"/>
    <row r="25071" hidden="1" x14ac:dyDescent="0.2"/>
    <row r="25072" hidden="1" x14ac:dyDescent="0.2"/>
    <row r="25073" hidden="1" x14ac:dyDescent="0.2"/>
    <row r="25074" hidden="1" x14ac:dyDescent="0.2"/>
    <row r="25075" hidden="1" x14ac:dyDescent="0.2"/>
    <row r="25076" hidden="1" x14ac:dyDescent="0.2"/>
    <row r="25077" hidden="1" x14ac:dyDescent="0.2"/>
    <row r="25078" hidden="1" x14ac:dyDescent="0.2"/>
    <row r="25079" hidden="1" x14ac:dyDescent="0.2"/>
    <row r="25080" hidden="1" x14ac:dyDescent="0.2"/>
    <row r="25081" hidden="1" x14ac:dyDescent="0.2"/>
    <row r="25082" hidden="1" x14ac:dyDescent="0.2"/>
    <row r="25083" hidden="1" x14ac:dyDescent="0.2"/>
    <row r="25084" hidden="1" x14ac:dyDescent="0.2"/>
    <row r="25085" hidden="1" x14ac:dyDescent="0.2"/>
    <row r="25086" hidden="1" x14ac:dyDescent="0.2"/>
    <row r="25087" hidden="1" x14ac:dyDescent="0.2"/>
    <row r="25088" hidden="1" x14ac:dyDescent="0.2"/>
    <row r="25089" hidden="1" x14ac:dyDescent="0.2"/>
    <row r="25090" hidden="1" x14ac:dyDescent="0.2"/>
    <row r="25091" hidden="1" x14ac:dyDescent="0.2"/>
    <row r="25092" hidden="1" x14ac:dyDescent="0.2"/>
    <row r="25093" hidden="1" x14ac:dyDescent="0.2"/>
    <row r="25094" hidden="1" x14ac:dyDescent="0.2"/>
    <row r="25095" hidden="1" x14ac:dyDescent="0.2"/>
    <row r="25096" hidden="1" x14ac:dyDescent="0.2"/>
    <row r="25097" hidden="1" x14ac:dyDescent="0.2"/>
    <row r="25098" hidden="1" x14ac:dyDescent="0.2"/>
    <row r="25099" hidden="1" x14ac:dyDescent="0.2"/>
    <row r="25100" hidden="1" x14ac:dyDescent="0.2"/>
    <row r="25101" hidden="1" x14ac:dyDescent="0.2"/>
    <row r="25102" hidden="1" x14ac:dyDescent="0.2"/>
    <row r="25103" hidden="1" x14ac:dyDescent="0.2"/>
    <row r="25104" hidden="1" x14ac:dyDescent="0.2"/>
    <row r="25105" hidden="1" x14ac:dyDescent="0.2"/>
    <row r="25106" hidden="1" x14ac:dyDescent="0.2"/>
    <row r="25107" hidden="1" x14ac:dyDescent="0.2"/>
    <row r="25108" hidden="1" x14ac:dyDescent="0.2"/>
    <row r="25109" hidden="1" x14ac:dyDescent="0.2"/>
    <row r="25110" hidden="1" x14ac:dyDescent="0.2"/>
    <row r="25111" hidden="1" x14ac:dyDescent="0.2"/>
    <row r="25112" hidden="1" x14ac:dyDescent="0.2"/>
    <row r="25113" hidden="1" x14ac:dyDescent="0.2"/>
    <row r="25114" hidden="1" x14ac:dyDescent="0.2"/>
    <row r="25115" hidden="1" x14ac:dyDescent="0.2"/>
    <row r="25116" hidden="1" x14ac:dyDescent="0.2"/>
    <row r="25117" hidden="1" x14ac:dyDescent="0.2"/>
    <row r="25118" hidden="1" x14ac:dyDescent="0.2"/>
    <row r="25119" hidden="1" x14ac:dyDescent="0.2"/>
    <row r="25120" hidden="1" x14ac:dyDescent="0.2"/>
    <row r="25121" hidden="1" x14ac:dyDescent="0.2"/>
    <row r="25122" hidden="1" x14ac:dyDescent="0.2"/>
    <row r="25123" hidden="1" x14ac:dyDescent="0.2"/>
    <row r="25124" hidden="1" x14ac:dyDescent="0.2"/>
    <row r="25125" hidden="1" x14ac:dyDescent="0.2"/>
    <row r="25126" hidden="1" x14ac:dyDescent="0.2"/>
    <row r="25127" hidden="1" x14ac:dyDescent="0.2"/>
    <row r="25128" hidden="1" x14ac:dyDescent="0.2"/>
    <row r="25129" hidden="1" x14ac:dyDescent="0.2"/>
    <row r="25130" hidden="1" x14ac:dyDescent="0.2"/>
    <row r="25131" hidden="1" x14ac:dyDescent="0.2"/>
    <row r="25132" hidden="1" x14ac:dyDescent="0.2"/>
    <row r="25133" hidden="1" x14ac:dyDescent="0.2"/>
    <row r="25134" hidden="1" x14ac:dyDescent="0.2"/>
    <row r="25135" hidden="1" x14ac:dyDescent="0.2"/>
    <row r="25136" hidden="1" x14ac:dyDescent="0.2"/>
    <row r="25137" hidden="1" x14ac:dyDescent="0.2"/>
    <row r="25138" hidden="1" x14ac:dyDescent="0.2"/>
    <row r="25139" hidden="1" x14ac:dyDescent="0.2"/>
    <row r="25140" hidden="1" x14ac:dyDescent="0.2"/>
    <row r="25141" hidden="1" x14ac:dyDescent="0.2"/>
    <row r="25142" hidden="1" x14ac:dyDescent="0.2"/>
    <row r="25143" hidden="1" x14ac:dyDescent="0.2"/>
    <row r="25144" hidden="1" x14ac:dyDescent="0.2"/>
    <row r="25145" hidden="1" x14ac:dyDescent="0.2"/>
    <row r="25146" hidden="1" x14ac:dyDescent="0.2"/>
    <row r="25147" hidden="1" x14ac:dyDescent="0.2"/>
    <row r="25148" hidden="1" x14ac:dyDescent="0.2"/>
    <row r="25149" hidden="1" x14ac:dyDescent="0.2"/>
    <row r="25150" hidden="1" x14ac:dyDescent="0.2"/>
    <row r="25151" hidden="1" x14ac:dyDescent="0.2"/>
    <row r="25152" hidden="1" x14ac:dyDescent="0.2"/>
    <row r="25153" hidden="1" x14ac:dyDescent="0.2"/>
    <row r="25154" hidden="1" x14ac:dyDescent="0.2"/>
    <row r="25155" hidden="1" x14ac:dyDescent="0.2"/>
    <row r="25156" hidden="1" x14ac:dyDescent="0.2"/>
    <row r="25157" hidden="1" x14ac:dyDescent="0.2"/>
    <row r="25158" hidden="1" x14ac:dyDescent="0.2"/>
    <row r="25159" hidden="1" x14ac:dyDescent="0.2"/>
    <row r="25160" hidden="1" x14ac:dyDescent="0.2"/>
    <row r="25161" hidden="1" x14ac:dyDescent="0.2"/>
    <row r="25162" hidden="1" x14ac:dyDescent="0.2"/>
    <row r="25163" hidden="1" x14ac:dyDescent="0.2"/>
    <row r="25164" hidden="1" x14ac:dyDescent="0.2"/>
    <row r="25165" hidden="1" x14ac:dyDescent="0.2"/>
    <row r="25166" hidden="1" x14ac:dyDescent="0.2"/>
    <row r="25167" hidden="1" x14ac:dyDescent="0.2"/>
    <row r="25168" hidden="1" x14ac:dyDescent="0.2"/>
    <row r="25169" hidden="1" x14ac:dyDescent="0.2"/>
    <row r="25170" hidden="1" x14ac:dyDescent="0.2"/>
    <row r="25171" hidden="1" x14ac:dyDescent="0.2"/>
    <row r="25172" hidden="1" x14ac:dyDescent="0.2"/>
    <row r="25173" hidden="1" x14ac:dyDescent="0.2"/>
    <row r="25174" hidden="1" x14ac:dyDescent="0.2"/>
    <row r="25175" hidden="1" x14ac:dyDescent="0.2"/>
    <row r="25176" hidden="1" x14ac:dyDescent="0.2"/>
    <row r="25177" hidden="1" x14ac:dyDescent="0.2"/>
    <row r="25178" hidden="1" x14ac:dyDescent="0.2"/>
    <row r="25179" hidden="1" x14ac:dyDescent="0.2"/>
    <row r="25180" hidden="1" x14ac:dyDescent="0.2"/>
    <row r="25181" hidden="1" x14ac:dyDescent="0.2"/>
    <row r="25182" hidden="1" x14ac:dyDescent="0.2"/>
    <row r="25183" hidden="1" x14ac:dyDescent="0.2"/>
    <row r="25184" hidden="1" x14ac:dyDescent="0.2"/>
    <row r="25185" hidden="1" x14ac:dyDescent="0.2"/>
    <row r="25186" hidden="1" x14ac:dyDescent="0.2"/>
    <row r="25187" hidden="1" x14ac:dyDescent="0.2"/>
    <row r="25188" hidden="1" x14ac:dyDescent="0.2"/>
    <row r="25189" hidden="1" x14ac:dyDescent="0.2"/>
    <row r="25190" hidden="1" x14ac:dyDescent="0.2"/>
    <row r="25191" hidden="1" x14ac:dyDescent="0.2"/>
    <row r="25192" hidden="1" x14ac:dyDescent="0.2"/>
    <row r="25193" hidden="1" x14ac:dyDescent="0.2"/>
    <row r="25194" hidden="1" x14ac:dyDescent="0.2"/>
    <row r="25195" hidden="1" x14ac:dyDescent="0.2"/>
    <row r="25196" hidden="1" x14ac:dyDescent="0.2"/>
    <row r="25197" hidden="1" x14ac:dyDescent="0.2"/>
    <row r="25198" hidden="1" x14ac:dyDescent="0.2"/>
    <row r="25199" hidden="1" x14ac:dyDescent="0.2"/>
    <row r="25200" hidden="1" x14ac:dyDescent="0.2"/>
    <row r="25201" hidden="1" x14ac:dyDescent="0.2"/>
    <row r="25202" hidden="1" x14ac:dyDescent="0.2"/>
    <row r="25203" hidden="1" x14ac:dyDescent="0.2"/>
    <row r="25204" hidden="1" x14ac:dyDescent="0.2"/>
    <row r="25205" hidden="1" x14ac:dyDescent="0.2"/>
    <row r="25206" hidden="1" x14ac:dyDescent="0.2"/>
    <row r="25207" hidden="1" x14ac:dyDescent="0.2"/>
    <row r="25208" hidden="1" x14ac:dyDescent="0.2"/>
    <row r="25209" hidden="1" x14ac:dyDescent="0.2"/>
    <row r="25210" hidden="1" x14ac:dyDescent="0.2"/>
    <row r="25211" hidden="1" x14ac:dyDescent="0.2"/>
    <row r="25212" hidden="1" x14ac:dyDescent="0.2"/>
    <row r="25213" hidden="1" x14ac:dyDescent="0.2"/>
    <row r="25214" hidden="1" x14ac:dyDescent="0.2"/>
    <row r="25215" hidden="1" x14ac:dyDescent="0.2"/>
    <row r="25216" hidden="1" x14ac:dyDescent="0.2"/>
    <row r="25217" hidden="1" x14ac:dyDescent="0.2"/>
    <row r="25218" hidden="1" x14ac:dyDescent="0.2"/>
    <row r="25219" hidden="1" x14ac:dyDescent="0.2"/>
    <row r="25220" hidden="1" x14ac:dyDescent="0.2"/>
    <row r="25221" hidden="1" x14ac:dyDescent="0.2"/>
    <row r="25222" hidden="1" x14ac:dyDescent="0.2"/>
    <row r="25223" hidden="1" x14ac:dyDescent="0.2"/>
    <row r="25224" hidden="1" x14ac:dyDescent="0.2"/>
    <row r="25225" hidden="1" x14ac:dyDescent="0.2"/>
    <row r="25226" hidden="1" x14ac:dyDescent="0.2"/>
    <row r="25227" hidden="1" x14ac:dyDescent="0.2"/>
    <row r="25228" hidden="1" x14ac:dyDescent="0.2"/>
    <row r="25229" hidden="1" x14ac:dyDescent="0.2"/>
    <row r="25230" hidden="1" x14ac:dyDescent="0.2"/>
    <row r="25231" hidden="1" x14ac:dyDescent="0.2"/>
    <row r="25232" hidden="1" x14ac:dyDescent="0.2"/>
    <row r="25233" hidden="1" x14ac:dyDescent="0.2"/>
    <row r="25234" hidden="1" x14ac:dyDescent="0.2"/>
    <row r="25235" hidden="1" x14ac:dyDescent="0.2"/>
    <row r="25236" hidden="1" x14ac:dyDescent="0.2"/>
    <row r="25237" hidden="1" x14ac:dyDescent="0.2"/>
    <row r="25238" hidden="1" x14ac:dyDescent="0.2"/>
    <row r="25239" hidden="1" x14ac:dyDescent="0.2"/>
    <row r="25240" hidden="1" x14ac:dyDescent="0.2"/>
    <row r="25241" hidden="1" x14ac:dyDescent="0.2"/>
    <row r="25242" hidden="1" x14ac:dyDescent="0.2"/>
    <row r="25243" hidden="1" x14ac:dyDescent="0.2"/>
    <row r="25244" hidden="1" x14ac:dyDescent="0.2"/>
    <row r="25245" hidden="1" x14ac:dyDescent="0.2"/>
    <row r="25246" hidden="1" x14ac:dyDescent="0.2"/>
    <row r="25247" hidden="1" x14ac:dyDescent="0.2"/>
    <row r="25248" hidden="1" x14ac:dyDescent="0.2"/>
    <row r="25249" hidden="1" x14ac:dyDescent="0.2"/>
    <row r="25250" hidden="1" x14ac:dyDescent="0.2"/>
    <row r="25251" hidden="1" x14ac:dyDescent="0.2"/>
    <row r="25252" hidden="1" x14ac:dyDescent="0.2"/>
    <row r="25253" hidden="1" x14ac:dyDescent="0.2"/>
    <row r="25254" hidden="1" x14ac:dyDescent="0.2"/>
    <row r="25255" hidden="1" x14ac:dyDescent="0.2"/>
    <row r="25256" hidden="1" x14ac:dyDescent="0.2"/>
    <row r="25257" hidden="1" x14ac:dyDescent="0.2"/>
    <row r="25258" hidden="1" x14ac:dyDescent="0.2"/>
    <row r="25259" hidden="1" x14ac:dyDescent="0.2"/>
    <row r="25260" hidden="1" x14ac:dyDescent="0.2"/>
    <row r="25261" hidden="1" x14ac:dyDescent="0.2"/>
    <row r="25262" hidden="1" x14ac:dyDescent="0.2"/>
    <row r="25263" hidden="1" x14ac:dyDescent="0.2"/>
    <row r="25264" hidden="1" x14ac:dyDescent="0.2"/>
    <row r="25265" hidden="1" x14ac:dyDescent="0.2"/>
    <row r="25266" hidden="1" x14ac:dyDescent="0.2"/>
    <row r="25267" hidden="1" x14ac:dyDescent="0.2"/>
    <row r="25268" hidden="1" x14ac:dyDescent="0.2"/>
    <row r="25269" hidden="1" x14ac:dyDescent="0.2"/>
    <row r="25270" hidden="1" x14ac:dyDescent="0.2"/>
    <row r="25271" hidden="1" x14ac:dyDescent="0.2"/>
    <row r="25272" hidden="1" x14ac:dyDescent="0.2"/>
    <row r="25273" hidden="1" x14ac:dyDescent="0.2"/>
    <row r="25274" hidden="1" x14ac:dyDescent="0.2"/>
    <row r="25275" hidden="1" x14ac:dyDescent="0.2"/>
    <row r="25276" hidden="1" x14ac:dyDescent="0.2"/>
    <row r="25277" hidden="1" x14ac:dyDescent="0.2"/>
    <row r="25278" hidden="1" x14ac:dyDescent="0.2"/>
    <row r="25279" hidden="1" x14ac:dyDescent="0.2"/>
    <row r="25280" hidden="1" x14ac:dyDescent="0.2"/>
    <row r="25281" hidden="1" x14ac:dyDescent="0.2"/>
    <row r="25282" hidden="1" x14ac:dyDescent="0.2"/>
    <row r="25283" hidden="1" x14ac:dyDescent="0.2"/>
    <row r="25284" hidden="1" x14ac:dyDescent="0.2"/>
    <row r="25285" hidden="1" x14ac:dyDescent="0.2"/>
    <row r="25286" hidden="1" x14ac:dyDescent="0.2"/>
    <row r="25287" hidden="1" x14ac:dyDescent="0.2"/>
    <row r="25288" hidden="1" x14ac:dyDescent="0.2"/>
    <row r="25289" hidden="1" x14ac:dyDescent="0.2"/>
    <row r="25290" hidden="1" x14ac:dyDescent="0.2"/>
    <row r="25291" hidden="1" x14ac:dyDescent="0.2"/>
    <row r="25292" hidden="1" x14ac:dyDescent="0.2"/>
    <row r="25293" hidden="1" x14ac:dyDescent="0.2"/>
    <row r="25294" hidden="1" x14ac:dyDescent="0.2"/>
    <row r="25295" hidden="1" x14ac:dyDescent="0.2"/>
    <row r="25296" hidden="1" x14ac:dyDescent="0.2"/>
    <row r="25297" hidden="1" x14ac:dyDescent="0.2"/>
    <row r="25298" hidden="1" x14ac:dyDescent="0.2"/>
    <row r="25299" hidden="1" x14ac:dyDescent="0.2"/>
    <row r="25300" hidden="1" x14ac:dyDescent="0.2"/>
    <row r="25301" hidden="1" x14ac:dyDescent="0.2"/>
    <row r="25302" hidden="1" x14ac:dyDescent="0.2"/>
    <row r="25303" hidden="1" x14ac:dyDescent="0.2"/>
    <row r="25304" hidden="1" x14ac:dyDescent="0.2"/>
    <row r="25305" hidden="1" x14ac:dyDescent="0.2"/>
    <row r="25306" hidden="1" x14ac:dyDescent="0.2"/>
    <row r="25307" hidden="1" x14ac:dyDescent="0.2"/>
    <row r="25308" hidden="1" x14ac:dyDescent="0.2"/>
    <row r="25309" hidden="1" x14ac:dyDescent="0.2"/>
    <row r="25310" hidden="1" x14ac:dyDescent="0.2"/>
    <row r="25311" hidden="1" x14ac:dyDescent="0.2"/>
    <row r="25312" hidden="1" x14ac:dyDescent="0.2"/>
    <row r="25313" hidden="1" x14ac:dyDescent="0.2"/>
    <row r="25314" hidden="1" x14ac:dyDescent="0.2"/>
    <row r="25315" hidden="1" x14ac:dyDescent="0.2"/>
    <row r="25316" hidden="1" x14ac:dyDescent="0.2"/>
    <row r="25317" hidden="1" x14ac:dyDescent="0.2"/>
    <row r="25318" hidden="1" x14ac:dyDescent="0.2"/>
    <row r="25319" hidden="1" x14ac:dyDescent="0.2"/>
    <row r="25320" hidden="1" x14ac:dyDescent="0.2"/>
    <row r="25321" hidden="1" x14ac:dyDescent="0.2"/>
    <row r="25322" hidden="1" x14ac:dyDescent="0.2"/>
    <row r="25323" hidden="1" x14ac:dyDescent="0.2"/>
    <row r="25324" hidden="1" x14ac:dyDescent="0.2"/>
    <row r="25325" hidden="1" x14ac:dyDescent="0.2"/>
    <row r="25326" hidden="1" x14ac:dyDescent="0.2"/>
    <row r="25327" hidden="1" x14ac:dyDescent="0.2"/>
    <row r="25328" hidden="1" x14ac:dyDescent="0.2"/>
    <row r="25329" hidden="1" x14ac:dyDescent="0.2"/>
    <row r="25330" hidden="1" x14ac:dyDescent="0.2"/>
    <row r="25331" hidden="1" x14ac:dyDescent="0.2"/>
    <row r="25332" hidden="1" x14ac:dyDescent="0.2"/>
    <row r="25333" hidden="1" x14ac:dyDescent="0.2"/>
    <row r="25334" hidden="1" x14ac:dyDescent="0.2"/>
    <row r="25335" hidden="1" x14ac:dyDescent="0.2"/>
    <row r="25336" hidden="1" x14ac:dyDescent="0.2"/>
    <row r="25337" hidden="1" x14ac:dyDescent="0.2"/>
    <row r="25338" hidden="1" x14ac:dyDescent="0.2"/>
    <row r="25339" hidden="1" x14ac:dyDescent="0.2"/>
    <row r="25340" hidden="1" x14ac:dyDescent="0.2"/>
    <row r="25341" hidden="1" x14ac:dyDescent="0.2"/>
    <row r="25342" hidden="1" x14ac:dyDescent="0.2"/>
    <row r="25343" hidden="1" x14ac:dyDescent="0.2"/>
    <row r="25344" hidden="1" x14ac:dyDescent="0.2"/>
    <row r="25345" hidden="1" x14ac:dyDescent="0.2"/>
    <row r="25346" hidden="1" x14ac:dyDescent="0.2"/>
    <row r="25347" hidden="1" x14ac:dyDescent="0.2"/>
    <row r="25348" hidden="1" x14ac:dyDescent="0.2"/>
    <row r="25349" hidden="1" x14ac:dyDescent="0.2"/>
    <row r="25350" hidden="1" x14ac:dyDescent="0.2"/>
    <row r="25351" hidden="1" x14ac:dyDescent="0.2"/>
    <row r="25352" hidden="1" x14ac:dyDescent="0.2"/>
    <row r="25353" hidden="1" x14ac:dyDescent="0.2"/>
    <row r="25354" hidden="1" x14ac:dyDescent="0.2"/>
    <row r="25355" hidden="1" x14ac:dyDescent="0.2"/>
    <row r="25356" hidden="1" x14ac:dyDescent="0.2"/>
    <row r="25357" hidden="1" x14ac:dyDescent="0.2"/>
    <row r="25358" hidden="1" x14ac:dyDescent="0.2"/>
    <row r="25359" hidden="1" x14ac:dyDescent="0.2"/>
    <row r="25360" hidden="1" x14ac:dyDescent="0.2"/>
    <row r="25361" hidden="1" x14ac:dyDescent="0.2"/>
    <row r="25362" hidden="1" x14ac:dyDescent="0.2"/>
    <row r="25363" hidden="1" x14ac:dyDescent="0.2"/>
    <row r="25364" hidden="1" x14ac:dyDescent="0.2"/>
    <row r="25365" hidden="1" x14ac:dyDescent="0.2"/>
    <row r="25366" hidden="1" x14ac:dyDescent="0.2"/>
    <row r="25367" hidden="1" x14ac:dyDescent="0.2"/>
    <row r="25368" hidden="1" x14ac:dyDescent="0.2"/>
    <row r="25369" hidden="1" x14ac:dyDescent="0.2"/>
    <row r="25370" hidden="1" x14ac:dyDescent="0.2"/>
    <row r="25371" hidden="1" x14ac:dyDescent="0.2"/>
    <row r="25372" hidden="1" x14ac:dyDescent="0.2"/>
    <row r="25373" hidden="1" x14ac:dyDescent="0.2"/>
    <row r="25374" hidden="1" x14ac:dyDescent="0.2"/>
    <row r="25375" hidden="1" x14ac:dyDescent="0.2"/>
    <row r="25376" hidden="1" x14ac:dyDescent="0.2"/>
    <row r="25377" hidden="1" x14ac:dyDescent="0.2"/>
    <row r="25378" hidden="1" x14ac:dyDescent="0.2"/>
    <row r="25379" hidden="1" x14ac:dyDescent="0.2"/>
    <row r="25380" hidden="1" x14ac:dyDescent="0.2"/>
    <row r="25381" hidden="1" x14ac:dyDescent="0.2"/>
    <row r="25382" hidden="1" x14ac:dyDescent="0.2"/>
    <row r="25383" hidden="1" x14ac:dyDescent="0.2"/>
    <row r="25384" hidden="1" x14ac:dyDescent="0.2"/>
    <row r="25385" hidden="1" x14ac:dyDescent="0.2"/>
    <row r="25386" hidden="1" x14ac:dyDescent="0.2"/>
    <row r="25387" hidden="1" x14ac:dyDescent="0.2"/>
    <row r="25388" hidden="1" x14ac:dyDescent="0.2"/>
    <row r="25389" hidden="1" x14ac:dyDescent="0.2"/>
    <row r="25390" hidden="1" x14ac:dyDescent="0.2"/>
    <row r="25391" hidden="1" x14ac:dyDescent="0.2"/>
    <row r="25392" hidden="1" x14ac:dyDescent="0.2"/>
    <row r="25393" hidden="1" x14ac:dyDescent="0.2"/>
    <row r="25394" hidden="1" x14ac:dyDescent="0.2"/>
    <row r="25395" hidden="1" x14ac:dyDescent="0.2"/>
    <row r="25396" hidden="1" x14ac:dyDescent="0.2"/>
    <row r="25397" hidden="1" x14ac:dyDescent="0.2"/>
    <row r="25398" hidden="1" x14ac:dyDescent="0.2"/>
    <row r="25399" hidden="1" x14ac:dyDescent="0.2"/>
    <row r="25400" hidden="1" x14ac:dyDescent="0.2"/>
    <row r="25401" hidden="1" x14ac:dyDescent="0.2"/>
    <row r="25402" hidden="1" x14ac:dyDescent="0.2"/>
    <row r="25403" hidden="1" x14ac:dyDescent="0.2"/>
    <row r="25404" hidden="1" x14ac:dyDescent="0.2"/>
    <row r="25405" hidden="1" x14ac:dyDescent="0.2"/>
    <row r="25406" hidden="1" x14ac:dyDescent="0.2"/>
    <row r="25407" hidden="1" x14ac:dyDescent="0.2"/>
    <row r="25408" hidden="1" x14ac:dyDescent="0.2"/>
    <row r="25409" hidden="1" x14ac:dyDescent="0.2"/>
    <row r="25410" hidden="1" x14ac:dyDescent="0.2"/>
    <row r="25411" hidden="1" x14ac:dyDescent="0.2"/>
    <row r="25412" hidden="1" x14ac:dyDescent="0.2"/>
    <row r="25413" hidden="1" x14ac:dyDescent="0.2"/>
    <row r="25414" hidden="1" x14ac:dyDescent="0.2"/>
    <row r="25415" hidden="1" x14ac:dyDescent="0.2"/>
    <row r="25416" hidden="1" x14ac:dyDescent="0.2"/>
    <row r="25417" hidden="1" x14ac:dyDescent="0.2"/>
    <row r="25418" hidden="1" x14ac:dyDescent="0.2"/>
    <row r="25419" hidden="1" x14ac:dyDescent="0.2"/>
    <row r="25420" hidden="1" x14ac:dyDescent="0.2"/>
    <row r="25421" hidden="1" x14ac:dyDescent="0.2"/>
    <row r="25422" hidden="1" x14ac:dyDescent="0.2"/>
    <row r="25423" hidden="1" x14ac:dyDescent="0.2"/>
    <row r="25424" hidden="1" x14ac:dyDescent="0.2"/>
    <row r="25425" hidden="1" x14ac:dyDescent="0.2"/>
    <row r="25426" hidden="1" x14ac:dyDescent="0.2"/>
    <row r="25427" hidden="1" x14ac:dyDescent="0.2"/>
    <row r="25428" hidden="1" x14ac:dyDescent="0.2"/>
    <row r="25429" hidden="1" x14ac:dyDescent="0.2"/>
    <row r="25430" hidden="1" x14ac:dyDescent="0.2"/>
    <row r="25431" hidden="1" x14ac:dyDescent="0.2"/>
    <row r="25432" hidden="1" x14ac:dyDescent="0.2"/>
    <row r="25433" hidden="1" x14ac:dyDescent="0.2"/>
    <row r="25434" hidden="1" x14ac:dyDescent="0.2"/>
    <row r="25435" hidden="1" x14ac:dyDescent="0.2"/>
    <row r="25436" hidden="1" x14ac:dyDescent="0.2"/>
    <row r="25437" hidden="1" x14ac:dyDescent="0.2"/>
    <row r="25438" hidden="1" x14ac:dyDescent="0.2"/>
    <row r="25439" hidden="1" x14ac:dyDescent="0.2"/>
    <row r="25440" hidden="1" x14ac:dyDescent="0.2"/>
    <row r="25441" hidden="1" x14ac:dyDescent="0.2"/>
    <row r="25442" hidden="1" x14ac:dyDescent="0.2"/>
    <row r="25443" hidden="1" x14ac:dyDescent="0.2"/>
    <row r="25444" hidden="1" x14ac:dyDescent="0.2"/>
    <row r="25445" hidden="1" x14ac:dyDescent="0.2"/>
    <row r="25446" hidden="1" x14ac:dyDescent="0.2"/>
    <row r="25447" hidden="1" x14ac:dyDescent="0.2"/>
    <row r="25448" hidden="1" x14ac:dyDescent="0.2"/>
    <row r="25449" hidden="1" x14ac:dyDescent="0.2"/>
    <row r="25450" hidden="1" x14ac:dyDescent="0.2"/>
    <row r="25451" hidden="1" x14ac:dyDescent="0.2"/>
    <row r="25452" hidden="1" x14ac:dyDescent="0.2"/>
    <row r="25453" hidden="1" x14ac:dyDescent="0.2"/>
    <row r="25454" hidden="1" x14ac:dyDescent="0.2"/>
    <row r="25455" hidden="1" x14ac:dyDescent="0.2"/>
    <row r="25456" hidden="1" x14ac:dyDescent="0.2"/>
    <row r="25457" hidden="1" x14ac:dyDescent="0.2"/>
    <row r="25458" hidden="1" x14ac:dyDescent="0.2"/>
    <row r="25459" hidden="1" x14ac:dyDescent="0.2"/>
    <row r="25460" hidden="1" x14ac:dyDescent="0.2"/>
    <row r="25461" hidden="1" x14ac:dyDescent="0.2"/>
    <row r="25462" hidden="1" x14ac:dyDescent="0.2"/>
    <row r="25463" hidden="1" x14ac:dyDescent="0.2"/>
    <row r="25464" hidden="1" x14ac:dyDescent="0.2"/>
    <row r="25465" hidden="1" x14ac:dyDescent="0.2"/>
    <row r="25466" hidden="1" x14ac:dyDescent="0.2"/>
    <row r="25467" hidden="1" x14ac:dyDescent="0.2"/>
    <row r="25468" hidden="1" x14ac:dyDescent="0.2"/>
    <row r="25469" hidden="1" x14ac:dyDescent="0.2"/>
    <row r="25470" hidden="1" x14ac:dyDescent="0.2"/>
    <row r="25471" hidden="1" x14ac:dyDescent="0.2"/>
    <row r="25472" hidden="1" x14ac:dyDescent="0.2"/>
    <row r="25473" hidden="1" x14ac:dyDescent="0.2"/>
    <row r="25474" hidden="1" x14ac:dyDescent="0.2"/>
    <row r="25475" hidden="1" x14ac:dyDescent="0.2"/>
    <row r="25476" hidden="1" x14ac:dyDescent="0.2"/>
    <row r="25477" hidden="1" x14ac:dyDescent="0.2"/>
    <row r="25478" hidden="1" x14ac:dyDescent="0.2"/>
    <row r="25479" hidden="1" x14ac:dyDescent="0.2"/>
    <row r="25480" hidden="1" x14ac:dyDescent="0.2"/>
    <row r="25481" hidden="1" x14ac:dyDescent="0.2"/>
    <row r="25482" hidden="1" x14ac:dyDescent="0.2"/>
    <row r="25483" hidden="1" x14ac:dyDescent="0.2"/>
    <row r="25484" hidden="1" x14ac:dyDescent="0.2"/>
    <row r="25485" hidden="1" x14ac:dyDescent="0.2"/>
    <row r="25486" hidden="1" x14ac:dyDescent="0.2"/>
    <row r="25487" hidden="1" x14ac:dyDescent="0.2"/>
    <row r="25488" hidden="1" x14ac:dyDescent="0.2"/>
    <row r="25489" hidden="1" x14ac:dyDescent="0.2"/>
    <row r="25490" hidden="1" x14ac:dyDescent="0.2"/>
    <row r="25491" hidden="1" x14ac:dyDescent="0.2"/>
    <row r="25492" hidden="1" x14ac:dyDescent="0.2"/>
    <row r="25493" hidden="1" x14ac:dyDescent="0.2"/>
    <row r="25494" hidden="1" x14ac:dyDescent="0.2"/>
    <row r="25495" hidden="1" x14ac:dyDescent="0.2"/>
    <row r="25496" hidden="1" x14ac:dyDescent="0.2"/>
    <row r="25497" hidden="1" x14ac:dyDescent="0.2"/>
    <row r="25498" hidden="1" x14ac:dyDescent="0.2"/>
    <row r="25499" hidden="1" x14ac:dyDescent="0.2"/>
    <row r="25500" hidden="1" x14ac:dyDescent="0.2"/>
    <row r="25501" hidden="1" x14ac:dyDescent="0.2"/>
    <row r="25502" hidden="1" x14ac:dyDescent="0.2"/>
    <row r="25503" hidden="1" x14ac:dyDescent="0.2"/>
    <row r="25504" hidden="1" x14ac:dyDescent="0.2"/>
    <row r="25505" hidden="1" x14ac:dyDescent="0.2"/>
    <row r="25506" hidden="1" x14ac:dyDescent="0.2"/>
    <row r="25507" hidden="1" x14ac:dyDescent="0.2"/>
    <row r="25508" hidden="1" x14ac:dyDescent="0.2"/>
    <row r="25509" hidden="1" x14ac:dyDescent="0.2"/>
    <row r="25510" hidden="1" x14ac:dyDescent="0.2"/>
    <row r="25511" hidden="1" x14ac:dyDescent="0.2"/>
    <row r="25512" hidden="1" x14ac:dyDescent="0.2"/>
    <row r="25513" hidden="1" x14ac:dyDescent="0.2"/>
    <row r="25514" hidden="1" x14ac:dyDescent="0.2"/>
    <row r="25515" hidden="1" x14ac:dyDescent="0.2"/>
    <row r="25516" hidden="1" x14ac:dyDescent="0.2"/>
    <row r="25517" hidden="1" x14ac:dyDescent="0.2"/>
    <row r="25518" hidden="1" x14ac:dyDescent="0.2"/>
    <row r="25519" hidden="1" x14ac:dyDescent="0.2"/>
    <row r="25520" hidden="1" x14ac:dyDescent="0.2"/>
    <row r="25521" hidden="1" x14ac:dyDescent="0.2"/>
    <row r="25522" hidden="1" x14ac:dyDescent="0.2"/>
    <row r="25523" hidden="1" x14ac:dyDescent="0.2"/>
    <row r="25524" hidden="1" x14ac:dyDescent="0.2"/>
    <row r="25525" hidden="1" x14ac:dyDescent="0.2"/>
    <row r="25526" hidden="1" x14ac:dyDescent="0.2"/>
    <row r="25527" hidden="1" x14ac:dyDescent="0.2"/>
    <row r="25528" hidden="1" x14ac:dyDescent="0.2"/>
    <row r="25529" hidden="1" x14ac:dyDescent="0.2"/>
    <row r="25530" hidden="1" x14ac:dyDescent="0.2"/>
    <row r="25531" hidden="1" x14ac:dyDescent="0.2"/>
    <row r="25532" hidden="1" x14ac:dyDescent="0.2"/>
    <row r="25533" hidden="1" x14ac:dyDescent="0.2"/>
    <row r="25534" hidden="1" x14ac:dyDescent="0.2"/>
    <row r="25535" hidden="1" x14ac:dyDescent="0.2"/>
    <row r="25536" hidden="1" x14ac:dyDescent="0.2"/>
    <row r="25537" hidden="1" x14ac:dyDescent="0.2"/>
    <row r="25538" hidden="1" x14ac:dyDescent="0.2"/>
    <row r="25539" hidden="1" x14ac:dyDescent="0.2"/>
    <row r="25540" hidden="1" x14ac:dyDescent="0.2"/>
    <row r="25541" hidden="1" x14ac:dyDescent="0.2"/>
    <row r="25542" hidden="1" x14ac:dyDescent="0.2"/>
    <row r="25543" hidden="1" x14ac:dyDescent="0.2"/>
    <row r="25544" hidden="1" x14ac:dyDescent="0.2"/>
    <row r="25545" hidden="1" x14ac:dyDescent="0.2"/>
    <row r="25546" hidden="1" x14ac:dyDescent="0.2"/>
    <row r="25547" hidden="1" x14ac:dyDescent="0.2"/>
    <row r="25548" hidden="1" x14ac:dyDescent="0.2"/>
    <row r="25549" hidden="1" x14ac:dyDescent="0.2"/>
    <row r="25550" hidden="1" x14ac:dyDescent="0.2"/>
    <row r="25551" hidden="1" x14ac:dyDescent="0.2"/>
    <row r="25552" hidden="1" x14ac:dyDescent="0.2"/>
    <row r="25553" hidden="1" x14ac:dyDescent="0.2"/>
    <row r="25554" hidden="1" x14ac:dyDescent="0.2"/>
    <row r="25555" hidden="1" x14ac:dyDescent="0.2"/>
    <row r="25556" hidden="1" x14ac:dyDescent="0.2"/>
    <row r="25557" hidden="1" x14ac:dyDescent="0.2"/>
    <row r="25558" hidden="1" x14ac:dyDescent="0.2"/>
    <row r="25559" hidden="1" x14ac:dyDescent="0.2"/>
    <row r="25560" hidden="1" x14ac:dyDescent="0.2"/>
    <row r="25561" hidden="1" x14ac:dyDescent="0.2"/>
    <row r="25562" hidden="1" x14ac:dyDescent="0.2"/>
    <row r="25563" hidden="1" x14ac:dyDescent="0.2"/>
    <row r="25564" hidden="1" x14ac:dyDescent="0.2"/>
    <row r="25565" hidden="1" x14ac:dyDescent="0.2"/>
    <row r="25566" hidden="1" x14ac:dyDescent="0.2"/>
    <row r="25567" hidden="1" x14ac:dyDescent="0.2"/>
    <row r="25568" hidden="1" x14ac:dyDescent="0.2"/>
    <row r="25569" hidden="1" x14ac:dyDescent="0.2"/>
    <row r="25570" hidden="1" x14ac:dyDescent="0.2"/>
    <row r="25571" hidden="1" x14ac:dyDescent="0.2"/>
    <row r="25572" hidden="1" x14ac:dyDescent="0.2"/>
    <row r="25573" hidden="1" x14ac:dyDescent="0.2"/>
    <row r="25574" hidden="1" x14ac:dyDescent="0.2"/>
    <row r="25575" hidden="1" x14ac:dyDescent="0.2"/>
    <row r="25576" hidden="1" x14ac:dyDescent="0.2"/>
    <row r="25577" hidden="1" x14ac:dyDescent="0.2"/>
    <row r="25578" hidden="1" x14ac:dyDescent="0.2"/>
    <row r="25579" hidden="1" x14ac:dyDescent="0.2"/>
    <row r="25580" hidden="1" x14ac:dyDescent="0.2"/>
    <row r="25581" hidden="1" x14ac:dyDescent="0.2"/>
    <row r="25582" hidden="1" x14ac:dyDescent="0.2"/>
    <row r="25583" hidden="1" x14ac:dyDescent="0.2"/>
    <row r="25584" hidden="1" x14ac:dyDescent="0.2"/>
    <row r="25585" hidden="1" x14ac:dyDescent="0.2"/>
    <row r="25586" hidden="1" x14ac:dyDescent="0.2"/>
    <row r="25587" hidden="1" x14ac:dyDescent="0.2"/>
    <row r="25588" hidden="1" x14ac:dyDescent="0.2"/>
    <row r="25589" hidden="1" x14ac:dyDescent="0.2"/>
    <row r="25590" hidden="1" x14ac:dyDescent="0.2"/>
    <row r="25591" hidden="1" x14ac:dyDescent="0.2"/>
    <row r="25592" hidden="1" x14ac:dyDescent="0.2"/>
    <row r="25593" hidden="1" x14ac:dyDescent="0.2"/>
    <row r="25594" hidden="1" x14ac:dyDescent="0.2"/>
    <row r="25595" hidden="1" x14ac:dyDescent="0.2"/>
    <row r="25596" hidden="1" x14ac:dyDescent="0.2"/>
    <row r="25597" hidden="1" x14ac:dyDescent="0.2"/>
    <row r="25598" hidden="1" x14ac:dyDescent="0.2"/>
    <row r="25599" hidden="1" x14ac:dyDescent="0.2"/>
    <row r="25600" hidden="1" x14ac:dyDescent="0.2"/>
    <row r="25601" hidden="1" x14ac:dyDescent="0.2"/>
    <row r="25602" hidden="1" x14ac:dyDescent="0.2"/>
    <row r="25603" hidden="1" x14ac:dyDescent="0.2"/>
    <row r="25604" hidden="1" x14ac:dyDescent="0.2"/>
    <row r="25605" hidden="1" x14ac:dyDescent="0.2"/>
    <row r="25606" hidden="1" x14ac:dyDescent="0.2"/>
    <row r="25607" hidden="1" x14ac:dyDescent="0.2"/>
    <row r="25608" hidden="1" x14ac:dyDescent="0.2"/>
    <row r="25609" hidden="1" x14ac:dyDescent="0.2"/>
    <row r="25610" hidden="1" x14ac:dyDescent="0.2"/>
    <row r="25611" hidden="1" x14ac:dyDescent="0.2"/>
    <row r="25612" hidden="1" x14ac:dyDescent="0.2"/>
    <row r="25613" hidden="1" x14ac:dyDescent="0.2"/>
    <row r="25614" hidden="1" x14ac:dyDescent="0.2"/>
    <row r="25615" hidden="1" x14ac:dyDescent="0.2"/>
    <row r="25616" hidden="1" x14ac:dyDescent="0.2"/>
    <row r="25617" hidden="1" x14ac:dyDescent="0.2"/>
    <row r="25618" hidden="1" x14ac:dyDescent="0.2"/>
    <row r="25619" hidden="1" x14ac:dyDescent="0.2"/>
    <row r="25620" hidden="1" x14ac:dyDescent="0.2"/>
    <row r="25621" hidden="1" x14ac:dyDescent="0.2"/>
    <row r="25622" hidden="1" x14ac:dyDescent="0.2"/>
    <row r="25623" hidden="1" x14ac:dyDescent="0.2"/>
    <row r="25624" hidden="1" x14ac:dyDescent="0.2"/>
    <row r="25625" hidden="1" x14ac:dyDescent="0.2"/>
    <row r="25626" hidden="1" x14ac:dyDescent="0.2"/>
    <row r="25627" hidden="1" x14ac:dyDescent="0.2"/>
    <row r="25628" hidden="1" x14ac:dyDescent="0.2"/>
    <row r="25629" hidden="1" x14ac:dyDescent="0.2"/>
    <row r="25630" hidden="1" x14ac:dyDescent="0.2"/>
    <row r="25631" hidden="1" x14ac:dyDescent="0.2"/>
    <row r="25632" hidden="1" x14ac:dyDescent="0.2"/>
    <row r="25633" hidden="1" x14ac:dyDescent="0.2"/>
    <row r="25634" hidden="1" x14ac:dyDescent="0.2"/>
    <row r="25635" hidden="1" x14ac:dyDescent="0.2"/>
    <row r="25636" hidden="1" x14ac:dyDescent="0.2"/>
    <row r="25637" hidden="1" x14ac:dyDescent="0.2"/>
    <row r="25638" hidden="1" x14ac:dyDescent="0.2"/>
    <row r="25639" hidden="1" x14ac:dyDescent="0.2"/>
    <row r="25640" hidden="1" x14ac:dyDescent="0.2"/>
    <row r="25641" hidden="1" x14ac:dyDescent="0.2"/>
    <row r="25642" hidden="1" x14ac:dyDescent="0.2"/>
    <row r="25643" hidden="1" x14ac:dyDescent="0.2"/>
    <row r="25644" hidden="1" x14ac:dyDescent="0.2"/>
    <row r="25645" hidden="1" x14ac:dyDescent="0.2"/>
    <row r="25646" hidden="1" x14ac:dyDescent="0.2"/>
    <row r="25647" hidden="1" x14ac:dyDescent="0.2"/>
    <row r="25648" hidden="1" x14ac:dyDescent="0.2"/>
    <row r="25649" hidden="1" x14ac:dyDescent="0.2"/>
    <row r="25650" hidden="1" x14ac:dyDescent="0.2"/>
    <row r="25651" hidden="1" x14ac:dyDescent="0.2"/>
    <row r="25652" hidden="1" x14ac:dyDescent="0.2"/>
    <row r="25653" hidden="1" x14ac:dyDescent="0.2"/>
    <row r="25654" hidden="1" x14ac:dyDescent="0.2"/>
    <row r="25655" hidden="1" x14ac:dyDescent="0.2"/>
    <row r="25656" hidden="1" x14ac:dyDescent="0.2"/>
    <row r="25657" hidden="1" x14ac:dyDescent="0.2"/>
    <row r="25658" hidden="1" x14ac:dyDescent="0.2"/>
    <row r="25659" hidden="1" x14ac:dyDescent="0.2"/>
    <row r="25660" hidden="1" x14ac:dyDescent="0.2"/>
    <row r="25661" hidden="1" x14ac:dyDescent="0.2"/>
    <row r="25662" hidden="1" x14ac:dyDescent="0.2"/>
    <row r="25663" hidden="1" x14ac:dyDescent="0.2"/>
    <row r="25664" hidden="1" x14ac:dyDescent="0.2"/>
    <row r="25665" hidden="1" x14ac:dyDescent="0.2"/>
    <row r="25666" hidden="1" x14ac:dyDescent="0.2"/>
    <row r="25667" hidden="1" x14ac:dyDescent="0.2"/>
    <row r="25668" hidden="1" x14ac:dyDescent="0.2"/>
    <row r="25669" hidden="1" x14ac:dyDescent="0.2"/>
    <row r="25670" hidden="1" x14ac:dyDescent="0.2"/>
    <row r="25671" hidden="1" x14ac:dyDescent="0.2"/>
    <row r="25672" hidden="1" x14ac:dyDescent="0.2"/>
    <row r="25673" hidden="1" x14ac:dyDescent="0.2"/>
    <row r="25674" hidden="1" x14ac:dyDescent="0.2"/>
    <row r="25675" hidden="1" x14ac:dyDescent="0.2"/>
    <row r="25676" hidden="1" x14ac:dyDescent="0.2"/>
    <row r="25677" hidden="1" x14ac:dyDescent="0.2"/>
    <row r="25678" hidden="1" x14ac:dyDescent="0.2"/>
    <row r="25679" hidden="1" x14ac:dyDescent="0.2"/>
    <row r="25680" hidden="1" x14ac:dyDescent="0.2"/>
    <row r="25681" hidden="1" x14ac:dyDescent="0.2"/>
    <row r="25682" hidden="1" x14ac:dyDescent="0.2"/>
    <row r="25683" hidden="1" x14ac:dyDescent="0.2"/>
    <row r="25684" hidden="1" x14ac:dyDescent="0.2"/>
    <row r="25685" hidden="1" x14ac:dyDescent="0.2"/>
    <row r="25686" hidden="1" x14ac:dyDescent="0.2"/>
    <row r="25687" hidden="1" x14ac:dyDescent="0.2"/>
    <row r="25688" hidden="1" x14ac:dyDescent="0.2"/>
    <row r="25689" hidden="1" x14ac:dyDescent="0.2"/>
    <row r="25690" hidden="1" x14ac:dyDescent="0.2"/>
    <row r="25691" hidden="1" x14ac:dyDescent="0.2"/>
    <row r="25692" hidden="1" x14ac:dyDescent="0.2"/>
    <row r="25693" hidden="1" x14ac:dyDescent="0.2"/>
    <row r="25694" hidden="1" x14ac:dyDescent="0.2"/>
    <row r="25695" hidden="1" x14ac:dyDescent="0.2"/>
    <row r="25696" hidden="1" x14ac:dyDescent="0.2"/>
    <row r="25697" hidden="1" x14ac:dyDescent="0.2"/>
    <row r="25698" hidden="1" x14ac:dyDescent="0.2"/>
    <row r="25699" hidden="1" x14ac:dyDescent="0.2"/>
    <row r="25700" hidden="1" x14ac:dyDescent="0.2"/>
    <row r="25701" hidden="1" x14ac:dyDescent="0.2"/>
    <row r="25702" hidden="1" x14ac:dyDescent="0.2"/>
    <row r="25703" hidden="1" x14ac:dyDescent="0.2"/>
    <row r="25704" hidden="1" x14ac:dyDescent="0.2"/>
    <row r="25705" hidden="1" x14ac:dyDescent="0.2"/>
    <row r="25706" hidden="1" x14ac:dyDescent="0.2"/>
    <row r="25707" hidden="1" x14ac:dyDescent="0.2"/>
    <row r="25708" hidden="1" x14ac:dyDescent="0.2"/>
    <row r="25709" hidden="1" x14ac:dyDescent="0.2"/>
    <row r="25710" hidden="1" x14ac:dyDescent="0.2"/>
    <row r="25711" hidden="1" x14ac:dyDescent="0.2"/>
    <row r="25712" hidden="1" x14ac:dyDescent="0.2"/>
    <row r="25713" hidden="1" x14ac:dyDescent="0.2"/>
    <row r="25714" hidden="1" x14ac:dyDescent="0.2"/>
    <row r="25715" hidden="1" x14ac:dyDescent="0.2"/>
    <row r="25716" hidden="1" x14ac:dyDescent="0.2"/>
    <row r="25717" hidden="1" x14ac:dyDescent="0.2"/>
    <row r="25718" hidden="1" x14ac:dyDescent="0.2"/>
    <row r="25719" hidden="1" x14ac:dyDescent="0.2"/>
    <row r="25720" hidden="1" x14ac:dyDescent="0.2"/>
    <row r="25721" hidden="1" x14ac:dyDescent="0.2"/>
    <row r="25722" hidden="1" x14ac:dyDescent="0.2"/>
    <row r="25723" hidden="1" x14ac:dyDescent="0.2"/>
    <row r="25724" hidden="1" x14ac:dyDescent="0.2"/>
    <row r="25725" hidden="1" x14ac:dyDescent="0.2"/>
    <row r="25726" hidden="1" x14ac:dyDescent="0.2"/>
    <row r="25727" hidden="1" x14ac:dyDescent="0.2"/>
    <row r="25728" hidden="1" x14ac:dyDescent="0.2"/>
    <row r="25729" hidden="1" x14ac:dyDescent="0.2"/>
    <row r="25730" hidden="1" x14ac:dyDescent="0.2"/>
    <row r="25731" hidden="1" x14ac:dyDescent="0.2"/>
    <row r="25732" hidden="1" x14ac:dyDescent="0.2"/>
    <row r="25733" hidden="1" x14ac:dyDescent="0.2"/>
    <row r="25734" hidden="1" x14ac:dyDescent="0.2"/>
    <row r="25735" hidden="1" x14ac:dyDescent="0.2"/>
    <row r="25736" hidden="1" x14ac:dyDescent="0.2"/>
    <row r="25737" hidden="1" x14ac:dyDescent="0.2"/>
    <row r="25738" hidden="1" x14ac:dyDescent="0.2"/>
    <row r="25739" hidden="1" x14ac:dyDescent="0.2"/>
    <row r="25740" hidden="1" x14ac:dyDescent="0.2"/>
    <row r="25741" hidden="1" x14ac:dyDescent="0.2"/>
    <row r="25742" hidden="1" x14ac:dyDescent="0.2"/>
    <row r="25743" hidden="1" x14ac:dyDescent="0.2"/>
    <row r="25744" hidden="1" x14ac:dyDescent="0.2"/>
    <row r="25745" hidden="1" x14ac:dyDescent="0.2"/>
    <row r="25746" hidden="1" x14ac:dyDescent="0.2"/>
    <row r="25747" hidden="1" x14ac:dyDescent="0.2"/>
    <row r="25748" hidden="1" x14ac:dyDescent="0.2"/>
    <row r="25749" hidden="1" x14ac:dyDescent="0.2"/>
    <row r="25750" hidden="1" x14ac:dyDescent="0.2"/>
    <row r="25751" hidden="1" x14ac:dyDescent="0.2"/>
    <row r="25752" hidden="1" x14ac:dyDescent="0.2"/>
    <row r="25753" hidden="1" x14ac:dyDescent="0.2"/>
    <row r="25754" hidden="1" x14ac:dyDescent="0.2"/>
    <row r="25755" hidden="1" x14ac:dyDescent="0.2"/>
    <row r="25756" hidden="1" x14ac:dyDescent="0.2"/>
    <row r="25757" hidden="1" x14ac:dyDescent="0.2"/>
    <row r="25758" hidden="1" x14ac:dyDescent="0.2"/>
    <row r="25759" hidden="1" x14ac:dyDescent="0.2"/>
    <row r="25760" hidden="1" x14ac:dyDescent="0.2"/>
    <row r="25761" hidden="1" x14ac:dyDescent="0.2"/>
    <row r="25762" hidden="1" x14ac:dyDescent="0.2"/>
    <row r="25763" hidden="1" x14ac:dyDescent="0.2"/>
    <row r="25764" hidden="1" x14ac:dyDescent="0.2"/>
    <row r="25765" hidden="1" x14ac:dyDescent="0.2"/>
    <row r="25766" hidden="1" x14ac:dyDescent="0.2"/>
    <row r="25767" hidden="1" x14ac:dyDescent="0.2"/>
    <row r="25768" hidden="1" x14ac:dyDescent="0.2"/>
    <row r="25769" hidden="1" x14ac:dyDescent="0.2"/>
    <row r="25770" hidden="1" x14ac:dyDescent="0.2"/>
    <row r="25771" hidden="1" x14ac:dyDescent="0.2"/>
    <row r="25772" hidden="1" x14ac:dyDescent="0.2"/>
    <row r="25773" hidden="1" x14ac:dyDescent="0.2"/>
    <row r="25774" hidden="1" x14ac:dyDescent="0.2"/>
    <row r="25775" hidden="1" x14ac:dyDescent="0.2"/>
    <row r="25776" hidden="1" x14ac:dyDescent="0.2"/>
    <row r="25777" hidden="1" x14ac:dyDescent="0.2"/>
    <row r="25778" hidden="1" x14ac:dyDescent="0.2"/>
    <row r="25779" hidden="1" x14ac:dyDescent="0.2"/>
    <row r="25780" hidden="1" x14ac:dyDescent="0.2"/>
    <row r="25781" hidden="1" x14ac:dyDescent="0.2"/>
    <row r="25782" hidden="1" x14ac:dyDescent="0.2"/>
    <row r="25783" hidden="1" x14ac:dyDescent="0.2"/>
    <row r="25784" hidden="1" x14ac:dyDescent="0.2"/>
    <row r="25785" hidden="1" x14ac:dyDescent="0.2"/>
    <row r="25786" hidden="1" x14ac:dyDescent="0.2"/>
    <row r="25787" hidden="1" x14ac:dyDescent="0.2"/>
    <row r="25788" hidden="1" x14ac:dyDescent="0.2"/>
    <row r="25789" hidden="1" x14ac:dyDescent="0.2"/>
    <row r="25790" hidden="1" x14ac:dyDescent="0.2"/>
    <row r="25791" hidden="1" x14ac:dyDescent="0.2"/>
    <row r="25792" hidden="1" x14ac:dyDescent="0.2"/>
    <row r="25793" hidden="1" x14ac:dyDescent="0.2"/>
    <row r="25794" hidden="1" x14ac:dyDescent="0.2"/>
    <row r="25795" hidden="1" x14ac:dyDescent="0.2"/>
    <row r="25796" hidden="1" x14ac:dyDescent="0.2"/>
    <row r="25797" hidden="1" x14ac:dyDescent="0.2"/>
    <row r="25798" hidden="1" x14ac:dyDescent="0.2"/>
    <row r="25799" hidden="1" x14ac:dyDescent="0.2"/>
    <row r="25800" hidden="1" x14ac:dyDescent="0.2"/>
    <row r="25801" hidden="1" x14ac:dyDescent="0.2"/>
    <row r="25802" hidden="1" x14ac:dyDescent="0.2"/>
    <row r="25803" hidden="1" x14ac:dyDescent="0.2"/>
    <row r="25804" hidden="1" x14ac:dyDescent="0.2"/>
    <row r="25805" hidden="1" x14ac:dyDescent="0.2"/>
    <row r="25806" hidden="1" x14ac:dyDescent="0.2"/>
    <row r="25807" hidden="1" x14ac:dyDescent="0.2"/>
    <row r="25808" hidden="1" x14ac:dyDescent="0.2"/>
    <row r="25809" hidden="1" x14ac:dyDescent="0.2"/>
    <row r="25810" hidden="1" x14ac:dyDescent="0.2"/>
    <row r="25811" hidden="1" x14ac:dyDescent="0.2"/>
    <row r="25812" hidden="1" x14ac:dyDescent="0.2"/>
    <row r="25813" hidden="1" x14ac:dyDescent="0.2"/>
    <row r="25814" hidden="1" x14ac:dyDescent="0.2"/>
    <row r="25815" hidden="1" x14ac:dyDescent="0.2"/>
    <row r="25816" hidden="1" x14ac:dyDescent="0.2"/>
    <row r="25817" hidden="1" x14ac:dyDescent="0.2"/>
    <row r="25818" hidden="1" x14ac:dyDescent="0.2"/>
    <row r="25819" hidden="1" x14ac:dyDescent="0.2"/>
    <row r="25820" hidden="1" x14ac:dyDescent="0.2"/>
    <row r="25821" hidden="1" x14ac:dyDescent="0.2"/>
    <row r="25822" hidden="1" x14ac:dyDescent="0.2"/>
    <row r="25823" hidden="1" x14ac:dyDescent="0.2"/>
    <row r="25824" hidden="1" x14ac:dyDescent="0.2"/>
    <row r="25825" hidden="1" x14ac:dyDescent="0.2"/>
    <row r="25826" hidden="1" x14ac:dyDescent="0.2"/>
    <row r="25827" hidden="1" x14ac:dyDescent="0.2"/>
    <row r="25828" hidden="1" x14ac:dyDescent="0.2"/>
    <row r="25829" hidden="1" x14ac:dyDescent="0.2"/>
    <row r="25830" hidden="1" x14ac:dyDescent="0.2"/>
    <row r="25831" hidden="1" x14ac:dyDescent="0.2"/>
    <row r="25832" hidden="1" x14ac:dyDescent="0.2"/>
    <row r="25833" hidden="1" x14ac:dyDescent="0.2"/>
    <row r="25834" hidden="1" x14ac:dyDescent="0.2"/>
    <row r="25835" hidden="1" x14ac:dyDescent="0.2"/>
    <row r="25836" hidden="1" x14ac:dyDescent="0.2"/>
    <row r="25837" hidden="1" x14ac:dyDescent="0.2"/>
    <row r="25838" hidden="1" x14ac:dyDescent="0.2"/>
    <row r="25839" hidden="1" x14ac:dyDescent="0.2"/>
    <row r="25840" hidden="1" x14ac:dyDescent="0.2"/>
    <row r="25841" hidden="1" x14ac:dyDescent="0.2"/>
    <row r="25842" hidden="1" x14ac:dyDescent="0.2"/>
    <row r="25843" hidden="1" x14ac:dyDescent="0.2"/>
    <row r="25844" hidden="1" x14ac:dyDescent="0.2"/>
    <row r="25845" hidden="1" x14ac:dyDescent="0.2"/>
    <row r="25846" hidden="1" x14ac:dyDescent="0.2"/>
    <row r="25847" hidden="1" x14ac:dyDescent="0.2"/>
    <row r="25848" hidden="1" x14ac:dyDescent="0.2"/>
    <row r="25849" hidden="1" x14ac:dyDescent="0.2"/>
    <row r="25850" hidden="1" x14ac:dyDescent="0.2"/>
    <row r="25851" hidden="1" x14ac:dyDescent="0.2"/>
    <row r="25852" hidden="1" x14ac:dyDescent="0.2"/>
    <row r="25853" hidden="1" x14ac:dyDescent="0.2"/>
    <row r="25854" hidden="1" x14ac:dyDescent="0.2"/>
    <row r="25855" hidden="1" x14ac:dyDescent="0.2"/>
    <row r="25856" hidden="1" x14ac:dyDescent="0.2"/>
    <row r="25857" hidden="1" x14ac:dyDescent="0.2"/>
    <row r="25858" hidden="1" x14ac:dyDescent="0.2"/>
    <row r="25859" hidden="1" x14ac:dyDescent="0.2"/>
    <row r="25860" hidden="1" x14ac:dyDescent="0.2"/>
    <row r="25861" hidden="1" x14ac:dyDescent="0.2"/>
    <row r="25862" hidden="1" x14ac:dyDescent="0.2"/>
    <row r="25863" hidden="1" x14ac:dyDescent="0.2"/>
    <row r="25864" hidden="1" x14ac:dyDescent="0.2"/>
    <row r="25865" hidden="1" x14ac:dyDescent="0.2"/>
    <row r="25866" hidden="1" x14ac:dyDescent="0.2"/>
    <row r="25867" hidden="1" x14ac:dyDescent="0.2"/>
    <row r="25868" hidden="1" x14ac:dyDescent="0.2"/>
    <row r="25869" hidden="1" x14ac:dyDescent="0.2"/>
    <row r="25870" hidden="1" x14ac:dyDescent="0.2"/>
    <row r="25871" hidden="1" x14ac:dyDescent="0.2"/>
    <row r="25872" hidden="1" x14ac:dyDescent="0.2"/>
    <row r="25873" hidden="1" x14ac:dyDescent="0.2"/>
    <row r="25874" hidden="1" x14ac:dyDescent="0.2"/>
    <row r="25875" hidden="1" x14ac:dyDescent="0.2"/>
    <row r="25876" hidden="1" x14ac:dyDescent="0.2"/>
    <row r="25877" hidden="1" x14ac:dyDescent="0.2"/>
    <row r="25878" hidden="1" x14ac:dyDescent="0.2"/>
    <row r="25879" hidden="1" x14ac:dyDescent="0.2"/>
    <row r="25880" hidden="1" x14ac:dyDescent="0.2"/>
    <row r="25881" hidden="1" x14ac:dyDescent="0.2"/>
    <row r="25882" hidden="1" x14ac:dyDescent="0.2"/>
    <row r="25883" hidden="1" x14ac:dyDescent="0.2"/>
    <row r="25884" hidden="1" x14ac:dyDescent="0.2"/>
    <row r="25885" hidden="1" x14ac:dyDescent="0.2"/>
    <row r="25886" hidden="1" x14ac:dyDescent="0.2"/>
    <row r="25887" hidden="1" x14ac:dyDescent="0.2"/>
    <row r="25888" hidden="1" x14ac:dyDescent="0.2"/>
    <row r="25889" hidden="1" x14ac:dyDescent="0.2"/>
    <row r="25890" hidden="1" x14ac:dyDescent="0.2"/>
    <row r="25891" hidden="1" x14ac:dyDescent="0.2"/>
    <row r="25892" hidden="1" x14ac:dyDescent="0.2"/>
    <row r="25893" hidden="1" x14ac:dyDescent="0.2"/>
    <row r="25894" hidden="1" x14ac:dyDescent="0.2"/>
    <row r="25895" hidden="1" x14ac:dyDescent="0.2"/>
    <row r="25896" hidden="1" x14ac:dyDescent="0.2"/>
    <row r="25897" hidden="1" x14ac:dyDescent="0.2"/>
    <row r="25898" hidden="1" x14ac:dyDescent="0.2"/>
    <row r="25899" hidden="1" x14ac:dyDescent="0.2"/>
    <row r="25900" hidden="1" x14ac:dyDescent="0.2"/>
    <row r="25901" hidden="1" x14ac:dyDescent="0.2"/>
    <row r="25902" hidden="1" x14ac:dyDescent="0.2"/>
    <row r="25903" hidden="1" x14ac:dyDescent="0.2"/>
    <row r="25904" hidden="1" x14ac:dyDescent="0.2"/>
    <row r="25905" hidden="1" x14ac:dyDescent="0.2"/>
    <row r="25906" hidden="1" x14ac:dyDescent="0.2"/>
    <row r="25907" hidden="1" x14ac:dyDescent="0.2"/>
    <row r="25908" hidden="1" x14ac:dyDescent="0.2"/>
    <row r="25909" hidden="1" x14ac:dyDescent="0.2"/>
    <row r="25910" hidden="1" x14ac:dyDescent="0.2"/>
    <row r="25911" hidden="1" x14ac:dyDescent="0.2"/>
    <row r="25912" hidden="1" x14ac:dyDescent="0.2"/>
    <row r="25913" hidden="1" x14ac:dyDescent="0.2"/>
    <row r="25914" hidden="1" x14ac:dyDescent="0.2"/>
    <row r="25915" hidden="1" x14ac:dyDescent="0.2"/>
    <row r="25916" hidden="1" x14ac:dyDescent="0.2"/>
    <row r="25917" hidden="1" x14ac:dyDescent="0.2"/>
    <row r="25918" hidden="1" x14ac:dyDescent="0.2"/>
    <row r="25919" hidden="1" x14ac:dyDescent="0.2"/>
    <row r="25920" hidden="1" x14ac:dyDescent="0.2"/>
    <row r="25921" hidden="1" x14ac:dyDescent="0.2"/>
    <row r="25922" hidden="1" x14ac:dyDescent="0.2"/>
    <row r="25923" hidden="1" x14ac:dyDescent="0.2"/>
    <row r="25924" hidden="1" x14ac:dyDescent="0.2"/>
    <row r="25925" hidden="1" x14ac:dyDescent="0.2"/>
    <row r="25926" hidden="1" x14ac:dyDescent="0.2"/>
    <row r="25927" hidden="1" x14ac:dyDescent="0.2"/>
    <row r="25928" hidden="1" x14ac:dyDescent="0.2"/>
    <row r="25929" hidden="1" x14ac:dyDescent="0.2"/>
    <row r="25930" hidden="1" x14ac:dyDescent="0.2"/>
    <row r="25931" hidden="1" x14ac:dyDescent="0.2"/>
    <row r="25932" hidden="1" x14ac:dyDescent="0.2"/>
    <row r="25933" hidden="1" x14ac:dyDescent="0.2"/>
    <row r="25934" hidden="1" x14ac:dyDescent="0.2"/>
    <row r="25935" hidden="1" x14ac:dyDescent="0.2"/>
    <row r="25936" hidden="1" x14ac:dyDescent="0.2"/>
    <row r="25937" hidden="1" x14ac:dyDescent="0.2"/>
    <row r="25938" hidden="1" x14ac:dyDescent="0.2"/>
    <row r="25939" hidden="1" x14ac:dyDescent="0.2"/>
    <row r="25940" hidden="1" x14ac:dyDescent="0.2"/>
    <row r="25941" hidden="1" x14ac:dyDescent="0.2"/>
    <row r="25942" hidden="1" x14ac:dyDescent="0.2"/>
    <row r="25943" hidden="1" x14ac:dyDescent="0.2"/>
    <row r="25944" hidden="1" x14ac:dyDescent="0.2"/>
    <row r="25945" hidden="1" x14ac:dyDescent="0.2"/>
    <row r="25946" hidden="1" x14ac:dyDescent="0.2"/>
    <row r="25947" hidden="1" x14ac:dyDescent="0.2"/>
    <row r="25948" hidden="1" x14ac:dyDescent="0.2"/>
    <row r="25949" hidden="1" x14ac:dyDescent="0.2"/>
    <row r="25950" hidden="1" x14ac:dyDescent="0.2"/>
    <row r="25951" hidden="1" x14ac:dyDescent="0.2"/>
    <row r="25952" hidden="1" x14ac:dyDescent="0.2"/>
    <row r="25953" hidden="1" x14ac:dyDescent="0.2"/>
    <row r="25954" hidden="1" x14ac:dyDescent="0.2"/>
    <row r="25955" hidden="1" x14ac:dyDescent="0.2"/>
    <row r="25956" hidden="1" x14ac:dyDescent="0.2"/>
    <row r="25957" hidden="1" x14ac:dyDescent="0.2"/>
    <row r="25958" hidden="1" x14ac:dyDescent="0.2"/>
    <row r="25959" hidden="1" x14ac:dyDescent="0.2"/>
    <row r="25960" hidden="1" x14ac:dyDescent="0.2"/>
    <row r="25961" hidden="1" x14ac:dyDescent="0.2"/>
    <row r="25962" hidden="1" x14ac:dyDescent="0.2"/>
    <row r="25963" hidden="1" x14ac:dyDescent="0.2"/>
    <row r="25964" hidden="1" x14ac:dyDescent="0.2"/>
    <row r="25965" hidden="1" x14ac:dyDescent="0.2"/>
    <row r="25966" hidden="1" x14ac:dyDescent="0.2"/>
    <row r="25967" hidden="1" x14ac:dyDescent="0.2"/>
    <row r="25968" hidden="1" x14ac:dyDescent="0.2"/>
    <row r="25969" hidden="1" x14ac:dyDescent="0.2"/>
    <row r="25970" hidden="1" x14ac:dyDescent="0.2"/>
    <row r="25971" hidden="1" x14ac:dyDescent="0.2"/>
    <row r="25972" hidden="1" x14ac:dyDescent="0.2"/>
    <row r="25973" hidden="1" x14ac:dyDescent="0.2"/>
    <row r="25974" hidden="1" x14ac:dyDescent="0.2"/>
    <row r="25975" hidden="1" x14ac:dyDescent="0.2"/>
    <row r="25976" hidden="1" x14ac:dyDescent="0.2"/>
    <row r="25977" hidden="1" x14ac:dyDescent="0.2"/>
    <row r="25978" hidden="1" x14ac:dyDescent="0.2"/>
    <row r="25979" hidden="1" x14ac:dyDescent="0.2"/>
    <row r="25980" hidden="1" x14ac:dyDescent="0.2"/>
    <row r="25981" hidden="1" x14ac:dyDescent="0.2"/>
    <row r="25982" hidden="1" x14ac:dyDescent="0.2"/>
    <row r="25983" hidden="1" x14ac:dyDescent="0.2"/>
    <row r="25984" hidden="1" x14ac:dyDescent="0.2"/>
    <row r="25985" hidden="1" x14ac:dyDescent="0.2"/>
    <row r="25986" hidden="1" x14ac:dyDescent="0.2"/>
    <row r="25987" hidden="1" x14ac:dyDescent="0.2"/>
    <row r="25988" hidden="1" x14ac:dyDescent="0.2"/>
    <row r="25989" hidden="1" x14ac:dyDescent="0.2"/>
    <row r="25990" hidden="1" x14ac:dyDescent="0.2"/>
    <row r="25991" hidden="1" x14ac:dyDescent="0.2"/>
    <row r="25992" hidden="1" x14ac:dyDescent="0.2"/>
    <row r="25993" hidden="1" x14ac:dyDescent="0.2"/>
    <row r="25994" hidden="1" x14ac:dyDescent="0.2"/>
    <row r="25995" hidden="1" x14ac:dyDescent="0.2"/>
    <row r="25996" hidden="1" x14ac:dyDescent="0.2"/>
    <row r="25997" hidden="1" x14ac:dyDescent="0.2"/>
    <row r="25998" hidden="1" x14ac:dyDescent="0.2"/>
    <row r="25999" hidden="1" x14ac:dyDescent="0.2"/>
    <row r="26000" hidden="1" x14ac:dyDescent="0.2"/>
    <row r="26001" hidden="1" x14ac:dyDescent="0.2"/>
    <row r="26002" hidden="1" x14ac:dyDescent="0.2"/>
    <row r="26003" hidden="1" x14ac:dyDescent="0.2"/>
    <row r="26004" hidden="1" x14ac:dyDescent="0.2"/>
    <row r="26005" hidden="1" x14ac:dyDescent="0.2"/>
    <row r="26006" hidden="1" x14ac:dyDescent="0.2"/>
    <row r="26007" hidden="1" x14ac:dyDescent="0.2"/>
    <row r="26008" hidden="1" x14ac:dyDescent="0.2"/>
    <row r="26009" hidden="1" x14ac:dyDescent="0.2"/>
    <row r="26010" hidden="1" x14ac:dyDescent="0.2"/>
    <row r="26011" hidden="1" x14ac:dyDescent="0.2"/>
    <row r="26012" hidden="1" x14ac:dyDescent="0.2"/>
    <row r="26013" hidden="1" x14ac:dyDescent="0.2"/>
    <row r="26014" hidden="1" x14ac:dyDescent="0.2"/>
    <row r="26015" hidden="1" x14ac:dyDescent="0.2"/>
    <row r="26016" hidden="1" x14ac:dyDescent="0.2"/>
    <row r="26017" hidden="1" x14ac:dyDescent="0.2"/>
    <row r="26018" hidden="1" x14ac:dyDescent="0.2"/>
    <row r="26019" hidden="1" x14ac:dyDescent="0.2"/>
    <row r="26020" hidden="1" x14ac:dyDescent="0.2"/>
    <row r="26021" hidden="1" x14ac:dyDescent="0.2"/>
    <row r="26022" hidden="1" x14ac:dyDescent="0.2"/>
    <row r="26023" hidden="1" x14ac:dyDescent="0.2"/>
    <row r="26024" hidden="1" x14ac:dyDescent="0.2"/>
    <row r="26025" hidden="1" x14ac:dyDescent="0.2"/>
    <row r="26026" hidden="1" x14ac:dyDescent="0.2"/>
    <row r="26027" hidden="1" x14ac:dyDescent="0.2"/>
    <row r="26028" hidden="1" x14ac:dyDescent="0.2"/>
    <row r="26029" hidden="1" x14ac:dyDescent="0.2"/>
    <row r="26030" hidden="1" x14ac:dyDescent="0.2"/>
    <row r="26031" hidden="1" x14ac:dyDescent="0.2"/>
    <row r="26032" hidden="1" x14ac:dyDescent="0.2"/>
    <row r="26033" hidden="1" x14ac:dyDescent="0.2"/>
    <row r="26034" hidden="1" x14ac:dyDescent="0.2"/>
    <row r="26035" hidden="1" x14ac:dyDescent="0.2"/>
    <row r="26036" hidden="1" x14ac:dyDescent="0.2"/>
    <row r="26037" hidden="1" x14ac:dyDescent="0.2"/>
    <row r="26038" hidden="1" x14ac:dyDescent="0.2"/>
    <row r="26039" hidden="1" x14ac:dyDescent="0.2"/>
    <row r="26040" hidden="1" x14ac:dyDescent="0.2"/>
    <row r="26041" hidden="1" x14ac:dyDescent="0.2"/>
    <row r="26042" hidden="1" x14ac:dyDescent="0.2"/>
    <row r="26043" hidden="1" x14ac:dyDescent="0.2"/>
    <row r="26044" hidden="1" x14ac:dyDescent="0.2"/>
    <row r="26045" hidden="1" x14ac:dyDescent="0.2"/>
    <row r="26046" hidden="1" x14ac:dyDescent="0.2"/>
    <row r="26047" hidden="1" x14ac:dyDescent="0.2"/>
    <row r="26048" hidden="1" x14ac:dyDescent="0.2"/>
    <row r="26049" hidden="1" x14ac:dyDescent="0.2"/>
    <row r="26050" hidden="1" x14ac:dyDescent="0.2"/>
    <row r="26051" hidden="1" x14ac:dyDescent="0.2"/>
    <row r="26052" hidden="1" x14ac:dyDescent="0.2"/>
    <row r="26053" hidden="1" x14ac:dyDescent="0.2"/>
    <row r="26054" hidden="1" x14ac:dyDescent="0.2"/>
    <row r="26055" hidden="1" x14ac:dyDescent="0.2"/>
    <row r="26056" hidden="1" x14ac:dyDescent="0.2"/>
    <row r="26057" hidden="1" x14ac:dyDescent="0.2"/>
    <row r="26058" hidden="1" x14ac:dyDescent="0.2"/>
    <row r="26059" hidden="1" x14ac:dyDescent="0.2"/>
    <row r="26060" hidden="1" x14ac:dyDescent="0.2"/>
    <row r="26061" hidden="1" x14ac:dyDescent="0.2"/>
    <row r="26062" hidden="1" x14ac:dyDescent="0.2"/>
    <row r="26063" hidden="1" x14ac:dyDescent="0.2"/>
    <row r="26064" hidden="1" x14ac:dyDescent="0.2"/>
    <row r="26065" hidden="1" x14ac:dyDescent="0.2"/>
    <row r="26066" hidden="1" x14ac:dyDescent="0.2"/>
    <row r="26067" hidden="1" x14ac:dyDescent="0.2"/>
    <row r="26068" hidden="1" x14ac:dyDescent="0.2"/>
    <row r="26069" hidden="1" x14ac:dyDescent="0.2"/>
    <row r="26070" hidden="1" x14ac:dyDescent="0.2"/>
    <row r="26071" hidden="1" x14ac:dyDescent="0.2"/>
    <row r="26072" hidden="1" x14ac:dyDescent="0.2"/>
    <row r="26073" hidden="1" x14ac:dyDescent="0.2"/>
    <row r="26074" hidden="1" x14ac:dyDescent="0.2"/>
    <row r="26075" hidden="1" x14ac:dyDescent="0.2"/>
    <row r="26076" hidden="1" x14ac:dyDescent="0.2"/>
    <row r="26077" hidden="1" x14ac:dyDescent="0.2"/>
    <row r="26078" hidden="1" x14ac:dyDescent="0.2"/>
    <row r="26079" hidden="1" x14ac:dyDescent="0.2"/>
    <row r="26080" hidden="1" x14ac:dyDescent="0.2"/>
    <row r="26081" hidden="1" x14ac:dyDescent="0.2"/>
    <row r="26082" hidden="1" x14ac:dyDescent="0.2"/>
    <row r="26083" hidden="1" x14ac:dyDescent="0.2"/>
    <row r="26084" hidden="1" x14ac:dyDescent="0.2"/>
    <row r="26085" hidden="1" x14ac:dyDescent="0.2"/>
    <row r="26086" hidden="1" x14ac:dyDescent="0.2"/>
    <row r="26087" hidden="1" x14ac:dyDescent="0.2"/>
    <row r="26088" hidden="1" x14ac:dyDescent="0.2"/>
    <row r="26089" hidden="1" x14ac:dyDescent="0.2"/>
    <row r="26090" hidden="1" x14ac:dyDescent="0.2"/>
    <row r="26091" hidden="1" x14ac:dyDescent="0.2"/>
    <row r="26092" hidden="1" x14ac:dyDescent="0.2"/>
    <row r="26093" hidden="1" x14ac:dyDescent="0.2"/>
    <row r="26094" hidden="1" x14ac:dyDescent="0.2"/>
    <row r="26095" hidden="1" x14ac:dyDescent="0.2"/>
    <row r="26096" hidden="1" x14ac:dyDescent="0.2"/>
    <row r="26097" hidden="1" x14ac:dyDescent="0.2"/>
    <row r="26098" hidden="1" x14ac:dyDescent="0.2"/>
    <row r="26099" hidden="1" x14ac:dyDescent="0.2"/>
    <row r="26100" hidden="1" x14ac:dyDescent="0.2"/>
    <row r="26101" hidden="1" x14ac:dyDescent="0.2"/>
    <row r="26102" hidden="1" x14ac:dyDescent="0.2"/>
    <row r="26103" hidden="1" x14ac:dyDescent="0.2"/>
    <row r="26104" hidden="1" x14ac:dyDescent="0.2"/>
    <row r="26105" hidden="1" x14ac:dyDescent="0.2"/>
    <row r="26106" hidden="1" x14ac:dyDescent="0.2"/>
    <row r="26107" hidden="1" x14ac:dyDescent="0.2"/>
    <row r="26108" hidden="1" x14ac:dyDescent="0.2"/>
    <row r="26109" hidden="1" x14ac:dyDescent="0.2"/>
    <row r="26110" hidden="1" x14ac:dyDescent="0.2"/>
    <row r="26111" hidden="1" x14ac:dyDescent="0.2"/>
    <row r="26112" hidden="1" x14ac:dyDescent="0.2"/>
    <row r="26113" hidden="1" x14ac:dyDescent="0.2"/>
    <row r="26114" hidden="1" x14ac:dyDescent="0.2"/>
    <row r="26115" hidden="1" x14ac:dyDescent="0.2"/>
    <row r="26116" hidden="1" x14ac:dyDescent="0.2"/>
    <row r="26117" hidden="1" x14ac:dyDescent="0.2"/>
    <row r="26118" hidden="1" x14ac:dyDescent="0.2"/>
    <row r="26119" hidden="1" x14ac:dyDescent="0.2"/>
    <row r="26120" hidden="1" x14ac:dyDescent="0.2"/>
    <row r="26121" hidden="1" x14ac:dyDescent="0.2"/>
    <row r="26122" hidden="1" x14ac:dyDescent="0.2"/>
    <row r="26123" hidden="1" x14ac:dyDescent="0.2"/>
    <row r="26124" hidden="1" x14ac:dyDescent="0.2"/>
    <row r="26125" hidden="1" x14ac:dyDescent="0.2"/>
    <row r="26126" hidden="1" x14ac:dyDescent="0.2"/>
    <row r="26127" hidden="1" x14ac:dyDescent="0.2"/>
    <row r="26128" hidden="1" x14ac:dyDescent="0.2"/>
    <row r="26129" hidden="1" x14ac:dyDescent="0.2"/>
    <row r="26130" hidden="1" x14ac:dyDescent="0.2"/>
    <row r="26131" hidden="1" x14ac:dyDescent="0.2"/>
    <row r="26132" hidden="1" x14ac:dyDescent="0.2"/>
    <row r="26133" hidden="1" x14ac:dyDescent="0.2"/>
    <row r="26134" hidden="1" x14ac:dyDescent="0.2"/>
    <row r="26135" hidden="1" x14ac:dyDescent="0.2"/>
    <row r="26136" hidden="1" x14ac:dyDescent="0.2"/>
    <row r="26137" hidden="1" x14ac:dyDescent="0.2"/>
    <row r="26138" hidden="1" x14ac:dyDescent="0.2"/>
    <row r="26139" hidden="1" x14ac:dyDescent="0.2"/>
    <row r="26140" hidden="1" x14ac:dyDescent="0.2"/>
    <row r="26141" hidden="1" x14ac:dyDescent="0.2"/>
    <row r="26142" hidden="1" x14ac:dyDescent="0.2"/>
    <row r="26143" hidden="1" x14ac:dyDescent="0.2"/>
    <row r="26144" hidden="1" x14ac:dyDescent="0.2"/>
    <row r="26145" hidden="1" x14ac:dyDescent="0.2"/>
    <row r="26146" hidden="1" x14ac:dyDescent="0.2"/>
    <row r="26147" hidden="1" x14ac:dyDescent="0.2"/>
    <row r="26148" hidden="1" x14ac:dyDescent="0.2"/>
    <row r="26149" hidden="1" x14ac:dyDescent="0.2"/>
    <row r="26150" hidden="1" x14ac:dyDescent="0.2"/>
    <row r="26151" hidden="1" x14ac:dyDescent="0.2"/>
    <row r="26152" hidden="1" x14ac:dyDescent="0.2"/>
    <row r="26153" hidden="1" x14ac:dyDescent="0.2"/>
    <row r="26154" hidden="1" x14ac:dyDescent="0.2"/>
    <row r="26155" hidden="1" x14ac:dyDescent="0.2"/>
    <row r="26156" hidden="1" x14ac:dyDescent="0.2"/>
    <row r="26157" hidden="1" x14ac:dyDescent="0.2"/>
    <row r="26158" hidden="1" x14ac:dyDescent="0.2"/>
    <row r="26159" hidden="1" x14ac:dyDescent="0.2"/>
    <row r="26160" hidden="1" x14ac:dyDescent="0.2"/>
    <row r="26161" hidden="1" x14ac:dyDescent="0.2"/>
    <row r="26162" hidden="1" x14ac:dyDescent="0.2"/>
    <row r="26163" hidden="1" x14ac:dyDescent="0.2"/>
    <row r="26164" hidden="1" x14ac:dyDescent="0.2"/>
    <row r="26165" hidden="1" x14ac:dyDescent="0.2"/>
    <row r="26166" hidden="1" x14ac:dyDescent="0.2"/>
    <row r="26167" hidden="1" x14ac:dyDescent="0.2"/>
    <row r="26168" hidden="1" x14ac:dyDescent="0.2"/>
    <row r="26169" hidden="1" x14ac:dyDescent="0.2"/>
    <row r="26170" hidden="1" x14ac:dyDescent="0.2"/>
    <row r="26171" hidden="1" x14ac:dyDescent="0.2"/>
    <row r="26172" hidden="1" x14ac:dyDescent="0.2"/>
    <row r="26173" hidden="1" x14ac:dyDescent="0.2"/>
    <row r="26174" hidden="1" x14ac:dyDescent="0.2"/>
    <row r="26175" hidden="1" x14ac:dyDescent="0.2"/>
    <row r="26176" hidden="1" x14ac:dyDescent="0.2"/>
    <row r="26177" hidden="1" x14ac:dyDescent="0.2"/>
    <row r="26178" hidden="1" x14ac:dyDescent="0.2"/>
    <row r="26179" hidden="1" x14ac:dyDescent="0.2"/>
    <row r="26180" hidden="1" x14ac:dyDescent="0.2"/>
    <row r="26181" hidden="1" x14ac:dyDescent="0.2"/>
    <row r="26182" hidden="1" x14ac:dyDescent="0.2"/>
    <row r="26183" hidden="1" x14ac:dyDescent="0.2"/>
    <row r="26184" hidden="1" x14ac:dyDescent="0.2"/>
    <row r="26185" hidden="1" x14ac:dyDescent="0.2"/>
    <row r="26186" hidden="1" x14ac:dyDescent="0.2"/>
    <row r="26187" hidden="1" x14ac:dyDescent="0.2"/>
    <row r="26188" hidden="1" x14ac:dyDescent="0.2"/>
    <row r="26189" hidden="1" x14ac:dyDescent="0.2"/>
    <row r="26190" hidden="1" x14ac:dyDescent="0.2"/>
    <row r="26191" hidden="1" x14ac:dyDescent="0.2"/>
    <row r="26192" hidden="1" x14ac:dyDescent="0.2"/>
    <row r="26193" hidden="1" x14ac:dyDescent="0.2"/>
    <row r="26194" hidden="1" x14ac:dyDescent="0.2"/>
    <row r="26195" hidden="1" x14ac:dyDescent="0.2"/>
    <row r="26196" hidden="1" x14ac:dyDescent="0.2"/>
    <row r="26197" hidden="1" x14ac:dyDescent="0.2"/>
    <row r="26198" hidden="1" x14ac:dyDescent="0.2"/>
    <row r="26199" hidden="1" x14ac:dyDescent="0.2"/>
    <row r="26200" hidden="1" x14ac:dyDescent="0.2"/>
    <row r="26201" hidden="1" x14ac:dyDescent="0.2"/>
    <row r="26202" hidden="1" x14ac:dyDescent="0.2"/>
    <row r="26203" hidden="1" x14ac:dyDescent="0.2"/>
    <row r="26204" hidden="1" x14ac:dyDescent="0.2"/>
    <row r="26205" hidden="1" x14ac:dyDescent="0.2"/>
    <row r="26206" hidden="1" x14ac:dyDescent="0.2"/>
    <row r="26207" hidden="1" x14ac:dyDescent="0.2"/>
    <row r="26208" hidden="1" x14ac:dyDescent="0.2"/>
    <row r="26209" hidden="1" x14ac:dyDescent="0.2"/>
    <row r="26210" hidden="1" x14ac:dyDescent="0.2"/>
    <row r="26211" hidden="1" x14ac:dyDescent="0.2"/>
    <row r="26212" hidden="1" x14ac:dyDescent="0.2"/>
    <row r="26213" hidden="1" x14ac:dyDescent="0.2"/>
    <row r="26214" hidden="1" x14ac:dyDescent="0.2"/>
    <row r="26215" hidden="1" x14ac:dyDescent="0.2"/>
    <row r="26216" hidden="1" x14ac:dyDescent="0.2"/>
    <row r="26217" hidden="1" x14ac:dyDescent="0.2"/>
    <row r="26218" hidden="1" x14ac:dyDescent="0.2"/>
    <row r="26219" hidden="1" x14ac:dyDescent="0.2"/>
    <row r="26220" hidden="1" x14ac:dyDescent="0.2"/>
    <row r="26221" hidden="1" x14ac:dyDescent="0.2"/>
    <row r="26222" hidden="1" x14ac:dyDescent="0.2"/>
    <row r="26223" hidden="1" x14ac:dyDescent="0.2"/>
    <row r="26224" hidden="1" x14ac:dyDescent="0.2"/>
    <row r="26225" hidden="1" x14ac:dyDescent="0.2"/>
    <row r="26226" hidden="1" x14ac:dyDescent="0.2"/>
    <row r="26227" hidden="1" x14ac:dyDescent="0.2"/>
    <row r="26228" hidden="1" x14ac:dyDescent="0.2"/>
    <row r="26229" hidden="1" x14ac:dyDescent="0.2"/>
    <row r="26230" hidden="1" x14ac:dyDescent="0.2"/>
    <row r="26231" hidden="1" x14ac:dyDescent="0.2"/>
    <row r="26232" hidden="1" x14ac:dyDescent="0.2"/>
    <row r="26233" hidden="1" x14ac:dyDescent="0.2"/>
    <row r="26234" hidden="1" x14ac:dyDescent="0.2"/>
    <row r="26235" hidden="1" x14ac:dyDescent="0.2"/>
    <row r="26236" hidden="1" x14ac:dyDescent="0.2"/>
    <row r="26237" hidden="1" x14ac:dyDescent="0.2"/>
    <row r="26238" hidden="1" x14ac:dyDescent="0.2"/>
    <row r="26239" hidden="1" x14ac:dyDescent="0.2"/>
    <row r="26240" hidden="1" x14ac:dyDescent="0.2"/>
    <row r="26241" hidden="1" x14ac:dyDescent="0.2"/>
    <row r="26242" hidden="1" x14ac:dyDescent="0.2"/>
    <row r="26243" hidden="1" x14ac:dyDescent="0.2"/>
    <row r="26244" hidden="1" x14ac:dyDescent="0.2"/>
    <row r="26245" hidden="1" x14ac:dyDescent="0.2"/>
    <row r="26246" hidden="1" x14ac:dyDescent="0.2"/>
    <row r="26247" hidden="1" x14ac:dyDescent="0.2"/>
    <row r="26248" hidden="1" x14ac:dyDescent="0.2"/>
    <row r="26249" hidden="1" x14ac:dyDescent="0.2"/>
    <row r="26250" hidden="1" x14ac:dyDescent="0.2"/>
    <row r="26251" hidden="1" x14ac:dyDescent="0.2"/>
    <row r="26252" hidden="1" x14ac:dyDescent="0.2"/>
    <row r="26253" hidden="1" x14ac:dyDescent="0.2"/>
    <row r="26254" hidden="1" x14ac:dyDescent="0.2"/>
    <row r="26255" hidden="1" x14ac:dyDescent="0.2"/>
    <row r="26256" hidden="1" x14ac:dyDescent="0.2"/>
    <row r="26257" hidden="1" x14ac:dyDescent="0.2"/>
    <row r="26258" hidden="1" x14ac:dyDescent="0.2"/>
    <row r="26259" hidden="1" x14ac:dyDescent="0.2"/>
    <row r="26260" hidden="1" x14ac:dyDescent="0.2"/>
    <row r="26261" hidden="1" x14ac:dyDescent="0.2"/>
    <row r="26262" hidden="1" x14ac:dyDescent="0.2"/>
    <row r="26263" hidden="1" x14ac:dyDescent="0.2"/>
    <row r="26264" hidden="1" x14ac:dyDescent="0.2"/>
    <row r="26265" hidden="1" x14ac:dyDescent="0.2"/>
    <row r="26266" hidden="1" x14ac:dyDescent="0.2"/>
    <row r="26267" hidden="1" x14ac:dyDescent="0.2"/>
    <row r="26268" hidden="1" x14ac:dyDescent="0.2"/>
    <row r="26269" hidden="1" x14ac:dyDescent="0.2"/>
    <row r="26270" hidden="1" x14ac:dyDescent="0.2"/>
    <row r="26271" hidden="1" x14ac:dyDescent="0.2"/>
    <row r="26272" hidden="1" x14ac:dyDescent="0.2"/>
    <row r="26273" hidden="1" x14ac:dyDescent="0.2"/>
    <row r="26274" hidden="1" x14ac:dyDescent="0.2"/>
    <row r="26275" hidden="1" x14ac:dyDescent="0.2"/>
    <row r="26276" hidden="1" x14ac:dyDescent="0.2"/>
    <row r="26277" hidden="1" x14ac:dyDescent="0.2"/>
    <row r="26278" hidden="1" x14ac:dyDescent="0.2"/>
    <row r="26279" hidden="1" x14ac:dyDescent="0.2"/>
    <row r="26280" hidden="1" x14ac:dyDescent="0.2"/>
    <row r="26281" hidden="1" x14ac:dyDescent="0.2"/>
    <row r="26282" hidden="1" x14ac:dyDescent="0.2"/>
    <row r="26283" hidden="1" x14ac:dyDescent="0.2"/>
    <row r="26284" hidden="1" x14ac:dyDescent="0.2"/>
    <row r="26285" hidden="1" x14ac:dyDescent="0.2"/>
    <row r="26286" hidden="1" x14ac:dyDescent="0.2"/>
    <row r="26287" hidden="1" x14ac:dyDescent="0.2"/>
    <row r="26288" hidden="1" x14ac:dyDescent="0.2"/>
    <row r="26289" hidden="1" x14ac:dyDescent="0.2"/>
    <row r="26290" hidden="1" x14ac:dyDescent="0.2"/>
    <row r="26291" hidden="1" x14ac:dyDescent="0.2"/>
    <row r="26292" hidden="1" x14ac:dyDescent="0.2"/>
    <row r="26293" hidden="1" x14ac:dyDescent="0.2"/>
    <row r="26294" hidden="1" x14ac:dyDescent="0.2"/>
    <row r="26295" hidden="1" x14ac:dyDescent="0.2"/>
    <row r="26296" hidden="1" x14ac:dyDescent="0.2"/>
    <row r="26297" hidden="1" x14ac:dyDescent="0.2"/>
    <row r="26298" hidden="1" x14ac:dyDescent="0.2"/>
    <row r="26299" hidden="1" x14ac:dyDescent="0.2"/>
    <row r="26300" hidden="1" x14ac:dyDescent="0.2"/>
    <row r="26301" hidden="1" x14ac:dyDescent="0.2"/>
    <row r="26302" hidden="1" x14ac:dyDescent="0.2"/>
    <row r="26303" hidden="1" x14ac:dyDescent="0.2"/>
    <row r="26304" hidden="1" x14ac:dyDescent="0.2"/>
    <row r="26305" hidden="1" x14ac:dyDescent="0.2"/>
    <row r="26306" hidden="1" x14ac:dyDescent="0.2"/>
    <row r="26307" hidden="1" x14ac:dyDescent="0.2"/>
    <row r="26308" hidden="1" x14ac:dyDescent="0.2"/>
    <row r="26309" hidden="1" x14ac:dyDescent="0.2"/>
    <row r="26310" hidden="1" x14ac:dyDescent="0.2"/>
    <row r="26311" hidden="1" x14ac:dyDescent="0.2"/>
    <row r="26312" hidden="1" x14ac:dyDescent="0.2"/>
    <row r="26313" hidden="1" x14ac:dyDescent="0.2"/>
    <row r="26314" hidden="1" x14ac:dyDescent="0.2"/>
    <row r="26315" hidden="1" x14ac:dyDescent="0.2"/>
    <row r="26316" hidden="1" x14ac:dyDescent="0.2"/>
    <row r="26317" hidden="1" x14ac:dyDescent="0.2"/>
    <row r="26318" hidden="1" x14ac:dyDescent="0.2"/>
    <row r="26319" hidden="1" x14ac:dyDescent="0.2"/>
    <row r="26320" hidden="1" x14ac:dyDescent="0.2"/>
    <row r="26321" hidden="1" x14ac:dyDescent="0.2"/>
    <row r="26322" hidden="1" x14ac:dyDescent="0.2"/>
    <row r="26323" hidden="1" x14ac:dyDescent="0.2"/>
    <row r="26324" hidden="1" x14ac:dyDescent="0.2"/>
    <row r="26325" hidden="1" x14ac:dyDescent="0.2"/>
    <row r="26326" hidden="1" x14ac:dyDescent="0.2"/>
    <row r="26327" hidden="1" x14ac:dyDescent="0.2"/>
    <row r="26328" hidden="1" x14ac:dyDescent="0.2"/>
    <row r="26329" hidden="1" x14ac:dyDescent="0.2"/>
    <row r="26330" hidden="1" x14ac:dyDescent="0.2"/>
    <row r="26331" hidden="1" x14ac:dyDescent="0.2"/>
    <row r="26332" hidden="1" x14ac:dyDescent="0.2"/>
    <row r="26333" hidden="1" x14ac:dyDescent="0.2"/>
    <row r="26334" hidden="1" x14ac:dyDescent="0.2"/>
    <row r="26335" hidden="1" x14ac:dyDescent="0.2"/>
    <row r="26336" hidden="1" x14ac:dyDescent="0.2"/>
    <row r="26337" hidden="1" x14ac:dyDescent="0.2"/>
    <row r="26338" hidden="1" x14ac:dyDescent="0.2"/>
    <row r="26339" hidden="1" x14ac:dyDescent="0.2"/>
    <row r="26340" hidden="1" x14ac:dyDescent="0.2"/>
    <row r="26341" hidden="1" x14ac:dyDescent="0.2"/>
    <row r="26342" hidden="1" x14ac:dyDescent="0.2"/>
    <row r="26343" hidden="1" x14ac:dyDescent="0.2"/>
    <row r="26344" hidden="1" x14ac:dyDescent="0.2"/>
    <row r="26345" hidden="1" x14ac:dyDescent="0.2"/>
    <row r="26346" hidden="1" x14ac:dyDescent="0.2"/>
    <row r="26347" hidden="1" x14ac:dyDescent="0.2"/>
    <row r="26348" hidden="1" x14ac:dyDescent="0.2"/>
    <row r="26349" hidden="1" x14ac:dyDescent="0.2"/>
    <row r="26350" hidden="1" x14ac:dyDescent="0.2"/>
    <row r="26351" hidden="1" x14ac:dyDescent="0.2"/>
    <row r="26352" hidden="1" x14ac:dyDescent="0.2"/>
    <row r="26353" hidden="1" x14ac:dyDescent="0.2"/>
    <row r="26354" hidden="1" x14ac:dyDescent="0.2"/>
    <row r="26355" hidden="1" x14ac:dyDescent="0.2"/>
    <row r="26356" hidden="1" x14ac:dyDescent="0.2"/>
    <row r="26357" hidden="1" x14ac:dyDescent="0.2"/>
    <row r="26358" hidden="1" x14ac:dyDescent="0.2"/>
    <row r="26359" hidden="1" x14ac:dyDescent="0.2"/>
    <row r="26360" hidden="1" x14ac:dyDescent="0.2"/>
    <row r="26361" hidden="1" x14ac:dyDescent="0.2"/>
    <row r="26362" hidden="1" x14ac:dyDescent="0.2"/>
    <row r="26363" hidden="1" x14ac:dyDescent="0.2"/>
    <row r="26364" hidden="1" x14ac:dyDescent="0.2"/>
    <row r="26365" hidden="1" x14ac:dyDescent="0.2"/>
    <row r="26366" hidden="1" x14ac:dyDescent="0.2"/>
    <row r="26367" hidden="1" x14ac:dyDescent="0.2"/>
    <row r="26368" hidden="1" x14ac:dyDescent="0.2"/>
    <row r="26369" hidden="1" x14ac:dyDescent="0.2"/>
    <row r="26370" hidden="1" x14ac:dyDescent="0.2"/>
    <row r="26371" hidden="1" x14ac:dyDescent="0.2"/>
    <row r="26372" hidden="1" x14ac:dyDescent="0.2"/>
    <row r="26373" hidden="1" x14ac:dyDescent="0.2"/>
    <row r="26374" hidden="1" x14ac:dyDescent="0.2"/>
    <row r="26375" hidden="1" x14ac:dyDescent="0.2"/>
    <row r="26376" hidden="1" x14ac:dyDescent="0.2"/>
    <row r="26377" hidden="1" x14ac:dyDescent="0.2"/>
    <row r="26378" hidden="1" x14ac:dyDescent="0.2"/>
    <row r="26379" hidden="1" x14ac:dyDescent="0.2"/>
    <row r="26380" hidden="1" x14ac:dyDescent="0.2"/>
    <row r="26381" hidden="1" x14ac:dyDescent="0.2"/>
    <row r="26382" hidden="1" x14ac:dyDescent="0.2"/>
    <row r="26383" hidden="1" x14ac:dyDescent="0.2"/>
    <row r="26384" hidden="1" x14ac:dyDescent="0.2"/>
    <row r="26385" hidden="1" x14ac:dyDescent="0.2"/>
    <row r="26386" hidden="1" x14ac:dyDescent="0.2"/>
    <row r="26387" hidden="1" x14ac:dyDescent="0.2"/>
    <row r="26388" hidden="1" x14ac:dyDescent="0.2"/>
    <row r="26389" hidden="1" x14ac:dyDescent="0.2"/>
    <row r="26390" hidden="1" x14ac:dyDescent="0.2"/>
    <row r="26391" hidden="1" x14ac:dyDescent="0.2"/>
    <row r="26392" hidden="1" x14ac:dyDescent="0.2"/>
    <row r="26393" hidden="1" x14ac:dyDescent="0.2"/>
    <row r="26394" hidden="1" x14ac:dyDescent="0.2"/>
    <row r="26395" hidden="1" x14ac:dyDescent="0.2"/>
    <row r="26396" hidden="1" x14ac:dyDescent="0.2"/>
    <row r="26397" hidden="1" x14ac:dyDescent="0.2"/>
    <row r="26398" hidden="1" x14ac:dyDescent="0.2"/>
    <row r="26399" hidden="1" x14ac:dyDescent="0.2"/>
    <row r="26400" hidden="1" x14ac:dyDescent="0.2"/>
    <row r="26401" hidden="1" x14ac:dyDescent="0.2"/>
    <row r="26402" hidden="1" x14ac:dyDescent="0.2"/>
    <row r="26403" hidden="1" x14ac:dyDescent="0.2"/>
    <row r="26404" hidden="1" x14ac:dyDescent="0.2"/>
    <row r="26405" hidden="1" x14ac:dyDescent="0.2"/>
    <row r="26406" hidden="1" x14ac:dyDescent="0.2"/>
    <row r="26407" hidden="1" x14ac:dyDescent="0.2"/>
    <row r="26408" hidden="1" x14ac:dyDescent="0.2"/>
    <row r="26409" hidden="1" x14ac:dyDescent="0.2"/>
    <row r="26410" hidden="1" x14ac:dyDescent="0.2"/>
    <row r="26411" hidden="1" x14ac:dyDescent="0.2"/>
    <row r="26412" hidden="1" x14ac:dyDescent="0.2"/>
    <row r="26413" hidden="1" x14ac:dyDescent="0.2"/>
    <row r="26414" hidden="1" x14ac:dyDescent="0.2"/>
    <row r="26415" hidden="1" x14ac:dyDescent="0.2"/>
    <row r="26416" hidden="1" x14ac:dyDescent="0.2"/>
    <row r="26417" hidden="1" x14ac:dyDescent="0.2"/>
    <row r="26418" hidden="1" x14ac:dyDescent="0.2"/>
    <row r="26419" hidden="1" x14ac:dyDescent="0.2"/>
    <row r="26420" hidden="1" x14ac:dyDescent="0.2"/>
    <row r="26421" hidden="1" x14ac:dyDescent="0.2"/>
    <row r="26422" hidden="1" x14ac:dyDescent="0.2"/>
    <row r="26423" hidden="1" x14ac:dyDescent="0.2"/>
    <row r="26424" hidden="1" x14ac:dyDescent="0.2"/>
    <row r="26425" hidden="1" x14ac:dyDescent="0.2"/>
    <row r="26426" hidden="1" x14ac:dyDescent="0.2"/>
    <row r="26427" hidden="1" x14ac:dyDescent="0.2"/>
    <row r="26428" hidden="1" x14ac:dyDescent="0.2"/>
    <row r="26429" hidden="1" x14ac:dyDescent="0.2"/>
    <row r="26430" hidden="1" x14ac:dyDescent="0.2"/>
    <row r="26431" hidden="1" x14ac:dyDescent="0.2"/>
    <row r="26432" hidden="1" x14ac:dyDescent="0.2"/>
    <row r="26433" hidden="1" x14ac:dyDescent="0.2"/>
    <row r="26434" hidden="1" x14ac:dyDescent="0.2"/>
    <row r="26435" hidden="1" x14ac:dyDescent="0.2"/>
    <row r="26436" hidden="1" x14ac:dyDescent="0.2"/>
    <row r="26437" hidden="1" x14ac:dyDescent="0.2"/>
    <row r="26438" hidden="1" x14ac:dyDescent="0.2"/>
    <row r="26439" hidden="1" x14ac:dyDescent="0.2"/>
    <row r="26440" hidden="1" x14ac:dyDescent="0.2"/>
    <row r="26441" hidden="1" x14ac:dyDescent="0.2"/>
    <row r="26442" hidden="1" x14ac:dyDescent="0.2"/>
    <row r="26443" hidden="1" x14ac:dyDescent="0.2"/>
    <row r="26444" hidden="1" x14ac:dyDescent="0.2"/>
    <row r="26445" hidden="1" x14ac:dyDescent="0.2"/>
    <row r="26446" hidden="1" x14ac:dyDescent="0.2"/>
    <row r="26447" hidden="1" x14ac:dyDescent="0.2"/>
    <row r="26448" hidden="1" x14ac:dyDescent="0.2"/>
    <row r="26449" hidden="1" x14ac:dyDescent="0.2"/>
    <row r="26450" hidden="1" x14ac:dyDescent="0.2"/>
    <row r="26451" hidden="1" x14ac:dyDescent="0.2"/>
    <row r="26452" hidden="1" x14ac:dyDescent="0.2"/>
    <row r="26453" hidden="1" x14ac:dyDescent="0.2"/>
    <row r="26454" hidden="1" x14ac:dyDescent="0.2"/>
    <row r="26455" hidden="1" x14ac:dyDescent="0.2"/>
    <row r="26456" hidden="1" x14ac:dyDescent="0.2"/>
    <row r="26457" hidden="1" x14ac:dyDescent="0.2"/>
    <row r="26458" hidden="1" x14ac:dyDescent="0.2"/>
    <row r="26459" hidden="1" x14ac:dyDescent="0.2"/>
    <row r="26460" hidden="1" x14ac:dyDescent="0.2"/>
    <row r="26461" hidden="1" x14ac:dyDescent="0.2"/>
    <row r="26462" hidden="1" x14ac:dyDescent="0.2"/>
    <row r="26463" hidden="1" x14ac:dyDescent="0.2"/>
    <row r="26464" hidden="1" x14ac:dyDescent="0.2"/>
    <row r="26465" hidden="1" x14ac:dyDescent="0.2"/>
    <row r="26466" hidden="1" x14ac:dyDescent="0.2"/>
    <row r="26467" hidden="1" x14ac:dyDescent="0.2"/>
    <row r="26468" hidden="1" x14ac:dyDescent="0.2"/>
    <row r="26469" hidden="1" x14ac:dyDescent="0.2"/>
    <row r="26470" hidden="1" x14ac:dyDescent="0.2"/>
    <row r="26471" hidden="1" x14ac:dyDescent="0.2"/>
    <row r="26472" hidden="1" x14ac:dyDescent="0.2"/>
    <row r="26473" hidden="1" x14ac:dyDescent="0.2"/>
    <row r="26474" hidden="1" x14ac:dyDescent="0.2"/>
    <row r="26475" hidden="1" x14ac:dyDescent="0.2"/>
    <row r="26476" hidden="1" x14ac:dyDescent="0.2"/>
    <row r="26477" hidden="1" x14ac:dyDescent="0.2"/>
    <row r="26478" hidden="1" x14ac:dyDescent="0.2"/>
    <row r="26479" hidden="1" x14ac:dyDescent="0.2"/>
    <row r="26480" hidden="1" x14ac:dyDescent="0.2"/>
    <row r="26481" hidden="1" x14ac:dyDescent="0.2"/>
    <row r="26482" hidden="1" x14ac:dyDescent="0.2"/>
    <row r="26483" hidden="1" x14ac:dyDescent="0.2"/>
    <row r="26484" hidden="1" x14ac:dyDescent="0.2"/>
    <row r="26485" hidden="1" x14ac:dyDescent="0.2"/>
    <row r="26486" hidden="1" x14ac:dyDescent="0.2"/>
    <row r="26487" hidden="1" x14ac:dyDescent="0.2"/>
    <row r="26488" hidden="1" x14ac:dyDescent="0.2"/>
    <row r="26489" hidden="1" x14ac:dyDescent="0.2"/>
    <row r="26490" hidden="1" x14ac:dyDescent="0.2"/>
    <row r="26491" hidden="1" x14ac:dyDescent="0.2"/>
    <row r="26492" hidden="1" x14ac:dyDescent="0.2"/>
    <row r="26493" hidden="1" x14ac:dyDescent="0.2"/>
    <row r="26494" hidden="1" x14ac:dyDescent="0.2"/>
    <row r="26495" hidden="1" x14ac:dyDescent="0.2"/>
    <row r="26496" hidden="1" x14ac:dyDescent="0.2"/>
    <row r="26497" hidden="1" x14ac:dyDescent="0.2"/>
    <row r="26498" hidden="1" x14ac:dyDescent="0.2"/>
    <row r="26499" hidden="1" x14ac:dyDescent="0.2"/>
    <row r="26500" hidden="1" x14ac:dyDescent="0.2"/>
    <row r="26501" hidden="1" x14ac:dyDescent="0.2"/>
    <row r="26502" hidden="1" x14ac:dyDescent="0.2"/>
    <row r="26503" hidden="1" x14ac:dyDescent="0.2"/>
    <row r="26504" hidden="1" x14ac:dyDescent="0.2"/>
    <row r="26505" hidden="1" x14ac:dyDescent="0.2"/>
    <row r="26506" hidden="1" x14ac:dyDescent="0.2"/>
    <row r="26507" hidden="1" x14ac:dyDescent="0.2"/>
    <row r="26508" hidden="1" x14ac:dyDescent="0.2"/>
    <row r="26509" hidden="1" x14ac:dyDescent="0.2"/>
    <row r="26510" hidden="1" x14ac:dyDescent="0.2"/>
    <row r="26511" hidden="1" x14ac:dyDescent="0.2"/>
    <row r="26512" hidden="1" x14ac:dyDescent="0.2"/>
    <row r="26513" hidden="1" x14ac:dyDescent="0.2"/>
    <row r="26514" hidden="1" x14ac:dyDescent="0.2"/>
    <row r="26515" hidden="1" x14ac:dyDescent="0.2"/>
    <row r="26516" hidden="1" x14ac:dyDescent="0.2"/>
    <row r="26517" hidden="1" x14ac:dyDescent="0.2"/>
    <row r="26518" hidden="1" x14ac:dyDescent="0.2"/>
    <row r="26519" hidden="1" x14ac:dyDescent="0.2"/>
    <row r="26520" hidden="1" x14ac:dyDescent="0.2"/>
    <row r="26521" hidden="1" x14ac:dyDescent="0.2"/>
    <row r="26522" hidden="1" x14ac:dyDescent="0.2"/>
    <row r="26523" hidden="1" x14ac:dyDescent="0.2"/>
    <row r="26524" hidden="1" x14ac:dyDescent="0.2"/>
    <row r="26525" hidden="1" x14ac:dyDescent="0.2"/>
    <row r="26526" hidden="1" x14ac:dyDescent="0.2"/>
    <row r="26527" hidden="1" x14ac:dyDescent="0.2"/>
    <row r="26528" hidden="1" x14ac:dyDescent="0.2"/>
    <row r="26529" hidden="1" x14ac:dyDescent="0.2"/>
    <row r="26530" hidden="1" x14ac:dyDescent="0.2"/>
    <row r="26531" hidden="1" x14ac:dyDescent="0.2"/>
    <row r="26532" hidden="1" x14ac:dyDescent="0.2"/>
    <row r="26533" hidden="1" x14ac:dyDescent="0.2"/>
    <row r="26534" hidden="1" x14ac:dyDescent="0.2"/>
    <row r="26535" hidden="1" x14ac:dyDescent="0.2"/>
    <row r="26536" hidden="1" x14ac:dyDescent="0.2"/>
    <row r="26537" hidden="1" x14ac:dyDescent="0.2"/>
    <row r="26538" hidden="1" x14ac:dyDescent="0.2"/>
    <row r="26539" hidden="1" x14ac:dyDescent="0.2"/>
    <row r="26540" hidden="1" x14ac:dyDescent="0.2"/>
    <row r="26541" hidden="1" x14ac:dyDescent="0.2"/>
    <row r="26542" hidden="1" x14ac:dyDescent="0.2"/>
    <row r="26543" hidden="1" x14ac:dyDescent="0.2"/>
    <row r="26544" hidden="1" x14ac:dyDescent="0.2"/>
    <row r="26545" hidden="1" x14ac:dyDescent="0.2"/>
    <row r="26546" hidden="1" x14ac:dyDescent="0.2"/>
    <row r="26547" hidden="1" x14ac:dyDescent="0.2"/>
    <row r="26548" hidden="1" x14ac:dyDescent="0.2"/>
    <row r="26549" hidden="1" x14ac:dyDescent="0.2"/>
    <row r="26550" hidden="1" x14ac:dyDescent="0.2"/>
    <row r="26551" hidden="1" x14ac:dyDescent="0.2"/>
    <row r="26552" hidden="1" x14ac:dyDescent="0.2"/>
    <row r="26553" hidden="1" x14ac:dyDescent="0.2"/>
    <row r="26554" hidden="1" x14ac:dyDescent="0.2"/>
    <row r="26555" hidden="1" x14ac:dyDescent="0.2"/>
    <row r="26556" hidden="1" x14ac:dyDescent="0.2"/>
    <row r="26557" hidden="1" x14ac:dyDescent="0.2"/>
    <row r="26558" hidden="1" x14ac:dyDescent="0.2"/>
    <row r="26559" hidden="1" x14ac:dyDescent="0.2"/>
    <row r="26560" hidden="1" x14ac:dyDescent="0.2"/>
    <row r="26561" hidden="1" x14ac:dyDescent="0.2"/>
    <row r="26562" hidden="1" x14ac:dyDescent="0.2"/>
    <row r="26563" hidden="1" x14ac:dyDescent="0.2"/>
    <row r="26564" hidden="1" x14ac:dyDescent="0.2"/>
    <row r="26565" hidden="1" x14ac:dyDescent="0.2"/>
    <row r="26566" hidden="1" x14ac:dyDescent="0.2"/>
    <row r="26567" hidden="1" x14ac:dyDescent="0.2"/>
    <row r="26568" hidden="1" x14ac:dyDescent="0.2"/>
    <row r="26569" hidden="1" x14ac:dyDescent="0.2"/>
    <row r="26570" hidden="1" x14ac:dyDescent="0.2"/>
    <row r="26571" hidden="1" x14ac:dyDescent="0.2"/>
    <row r="26572" hidden="1" x14ac:dyDescent="0.2"/>
    <row r="26573" hidden="1" x14ac:dyDescent="0.2"/>
    <row r="26574" hidden="1" x14ac:dyDescent="0.2"/>
    <row r="26575" hidden="1" x14ac:dyDescent="0.2"/>
    <row r="26576" hidden="1" x14ac:dyDescent="0.2"/>
    <row r="26577" hidden="1" x14ac:dyDescent="0.2"/>
    <row r="26578" hidden="1" x14ac:dyDescent="0.2"/>
    <row r="26579" hidden="1" x14ac:dyDescent="0.2"/>
    <row r="26580" hidden="1" x14ac:dyDescent="0.2"/>
    <row r="26581" hidden="1" x14ac:dyDescent="0.2"/>
    <row r="26582" hidden="1" x14ac:dyDescent="0.2"/>
    <row r="26583" hidden="1" x14ac:dyDescent="0.2"/>
    <row r="26584" hidden="1" x14ac:dyDescent="0.2"/>
    <row r="26585" hidden="1" x14ac:dyDescent="0.2"/>
    <row r="26586" hidden="1" x14ac:dyDescent="0.2"/>
    <row r="26587" hidden="1" x14ac:dyDescent="0.2"/>
    <row r="26588" hidden="1" x14ac:dyDescent="0.2"/>
    <row r="26589" hidden="1" x14ac:dyDescent="0.2"/>
    <row r="26590" hidden="1" x14ac:dyDescent="0.2"/>
    <row r="26591" hidden="1" x14ac:dyDescent="0.2"/>
    <row r="26592" hidden="1" x14ac:dyDescent="0.2"/>
    <row r="26593" hidden="1" x14ac:dyDescent="0.2"/>
    <row r="26594" hidden="1" x14ac:dyDescent="0.2"/>
    <row r="26595" hidden="1" x14ac:dyDescent="0.2"/>
    <row r="26596" hidden="1" x14ac:dyDescent="0.2"/>
    <row r="26597" hidden="1" x14ac:dyDescent="0.2"/>
    <row r="26598" hidden="1" x14ac:dyDescent="0.2"/>
    <row r="26599" hidden="1" x14ac:dyDescent="0.2"/>
    <row r="26600" hidden="1" x14ac:dyDescent="0.2"/>
    <row r="26601" hidden="1" x14ac:dyDescent="0.2"/>
    <row r="26602" hidden="1" x14ac:dyDescent="0.2"/>
    <row r="26603" hidden="1" x14ac:dyDescent="0.2"/>
    <row r="26604" hidden="1" x14ac:dyDescent="0.2"/>
    <row r="26605" hidden="1" x14ac:dyDescent="0.2"/>
    <row r="26606" hidden="1" x14ac:dyDescent="0.2"/>
    <row r="26607" hidden="1" x14ac:dyDescent="0.2"/>
    <row r="26608" hidden="1" x14ac:dyDescent="0.2"/>
    <row r="26609" hidden="1" x14ac:dyDescent="0.2"/>
    <row r="26610" hidden="1" x14ac:dyDescent="0.2"/>
    <row r="26611" hidden="1" x14ac:dyDescent="0.2"/>
    <row r="26612" hidden="1" x14ac:dyDescent="0.2"/>
    <row r="26613" hidden="1" x14ac:dyDescent="0.2"/>
    <row r="26614" hidden="1" x14ac:dyDescent="0.2"/>
    <row r="26615" hidden="1" x14ac:dyDescent="0.2"/>
    <row r="26616" hidden="1" x14ac:dyDescent="0.2"/>
    <row r="26617" hidden="1" x14ac:dyDescent="0.2"/>
    <row r="26618" hidden="1" x14ac:dyDescent="0.2"/>
    <row r="26619" hidden="1" x14ac:dyDescent="0.2"/>
    <row r="26620" hidden="1" x14ac:dyDescent="0.2"/>
    <row r="26621" hidden="1" x14ac:dyDescent="0.2"/>
    <row r="26622" hidden="1" x14ac:dyDescent="0.2"/>
    <row r="26623" hidden="1" x14ac:dyDescent="0.2"/>
    <row r="26624" hidden="1" x14ac:dyDescent="0.2"/>
    <row r="26625" hidden="1" x14ac:dyDescent="0.2"/>
    <row r="26626" hidden="1" x14ac:dyDescent="0.2"/>
    <row r="26627" hidden="1" x14ac:dyDescent="0.2"/>
    <row r="26628" hidden="1" x14ac:dyDescent="0.2"/>
    <row r="26629" hidden="1" x14ac:dyDescent="0.2"/>
    <row r="26630" hidden="1" x14ac:dyDescent="0.2"/>
    <row r="26631" hidden="1" x14ac:dyDescent="0.2"/>
    <row r="26632" hidden="1" x14ac:dyDescent="0.2"/>
    <row r="26633" hidden="1" x14ac:dyDescent="0.2"/>
    <row r="26634" hidden="1" x14ac:dyDescent="0.2"/>
    <row r="26635" hidden="1" x14ac:dyDescent="0.2"/>
    <row r="26636" hidden="1" x14ac:dyDescent="0.2"/>
    <row r="26637" hidden="1" x14ac:dyDescent="0.2"/>
    <row r="26638" hidden="1" x14ac:dyDescent="0.2"/>
    <row r="26639" hidden="1" x14ac:dyDescent="0.2"/>
    <row r="26640" hidden="1" x14ac:dyDescent="0.2"/>
    <row r="26641" hidden="1" x14ac:dyDescent="0.2"/>
    <row r="26642" hidden="1" x14ac:dyDescent="0.2"/>
    <row r="26643" hidden="1" x14ac:dyDescent="0.2"/>
    <row r="26644" hidden="1" x14ac:dyDescent="0.2"/>
    <row r="26645" hidden="1" x14ac:dyDescent="0.2"/>
    <row r="26646" hidden="1" x14ac:dyDescent="0.2"/>
    <row r="26647" hidden="1" x14ac:dyDescent="0.2"/>
    <row r="26648" hidden="1" x14ac:dyDescent="0.2"/>
    <row r="26649" hidden="1" x14ac:dyDescent="0.2"/>
    <row r="26650" hidden="1" x14ac:dyDescent="0.2"/>
    <row r="26651" hidden="1" x14ac:dyDescent="0.2"/>
    <row r="26652" hidden="1" x14ac:dyDescent="0.2"/>
    <row r="26653" hidden="1" x14ac:dyDescent="0.2"/>
    <row r="26654" hidden="1" x14ac:dyDescent="0.2"/>
    <row r="26655" hidden="1" x14ac:dyDescent="0.2"/>
    <row r="26656" hidden="1" x14ac:dyDescent="0.2"/>
    <row r="26657" hidden="1" x14ac:dyDescent="0.2"/>
    <row r="26658" hidden="1" x14ac:dyDescent="0.2"/>
    <row r="26659" hidden="1" x14ac:dyDescent="0.2"/>
    <row r="26660" hidden="1" x14ac:dyDescent="0.2"/>
    <row r="26661" hidden="1" x14ac:dyDescent="0.2"/>
    <row r="26662" hidden="1" x14ac:dyDescent="0.2"/>
    <row r="26663" hidden="1" x14ac:dyDescent="0.2"/>
    <row r="26664" hidden="1" x14ac:dyDescent="0.2"/>
    <row r="26665" hidden="1" x14ac:dyDescent="0.2"/>
    <row r="26666" hidden="1" x14ac:dyDescent="0.2"/>
    <row r="26667" hidden="1" x14ac:dyDescent="0.2"/>
    <row r="26668" hidden="1" x14ac:dyDescent="0.2"/>
    <row r="26669" hidden="1" x14ac:dyDescent="0.2"/>
    <row r="26670" hidden="1" x14ac:dyDescent="0.2"/>
    <row r="26671" hidden="1" x14ac:dyDescent="0.2"/>
    <row r="26672" hidden="1" x14ac:dyDescent="0.2"/>
    <row r="26673" hidden="1" x14ac:dyDescent="0.2"/>
    <row r="26674" hidden="1" x14ac:dyDescent="0.2"/>
    <row r="26675" hidden="1" x14ac:dyDescent="0.2"/>
    <row r="26676" hidden="1" x14ac:dyDescent="0.2"/>
    <row r="26677" hidden="1" x14ac:dyDescent="0.2"/>
    <row r="26678" hidden="1" x14ac:dyDescent="0.2"/>
    <row r="26679" hidden="1" x14ac:dyDescent="0.2"/>
    <row r="26680" hidden="1" x14ac:dyDescent="0.2"/>
    <row r="26681" hidden="1" x14ac:dyDescent="0.2"/>
    <row r="26682" hidden="1" x14ac:dyDescent="0.2"/>
    <row r="26683" hidden="1" x14ac:dyDescent="0.2"/>
    <row r="26684" hidden="1" x14ac:dyDescent="0.2"/>
    <row r="26685" hidden="1" x14ac:dyDescent="0.2"/>
    <row r="26686" hidden="1" x14ac:dyDescent="0.2"/>
    <row r="26687" hidden="1" x14ac:dyDescent="0.2"/>
    <row r="26688" hidden="1" x14ac:dyDescent="0.2"/>
    <row r="26689" hidden="1" x14ac:dyDescent="0.2"/>
    <row r="26690" hidden="1" x14ac:dyDescent="0.2"/>
    <row r="26691" hidden="1" x14ac:dyDescent="0.2"/>
    <row r="26692" hidden="1" x14ac:dyDescent="0.2"/>
    <row r="26693" hidden="1" x14ac:dyDescent="0.2"/>
    <row r="26694" hidden="1" x14ac:dyDescent="0.2"/>
    <row r="26695" hidden="1" x14ac:dyDescent="0.2"/>
    <row r="26696" hidden="1" x14ac:dyDescent="0.2"/>
    <row r="26697" hidden="1" x14ac:dyDescent="0.2"/>
    <row r="26698" hidden="1" x14ac:dyDescent="0.2"/>
    <row r="26699" hidden="1" x14ac:dyDescent="0.2"/>
    <row r="26700" hidden="1" x14ac:dyDescent="0.2"/>
    <row r="26701" hidden="1" x14ac:dyDescent="0.2"/>
    <row r="26702" hidden="1" x14ac:dyDescent="0.2"/>
    <row r="26703" hidden="1" x14ac:dyDescent="0.2"/>
    <row r="26704" hidden="1" x14ac:dyDescent="0.2"/>
    <row r="26705" hidden="1" x14ac:dyDescent="0.2"/>
    <row r="26706" hidden="1" x14ac:dyDescent="0.2"/>
    <row r="26707" hidden="1" x14ac:dyDescent="0.2"/>
    <row r="26708" hidden="1" x14ac:dyDescent="0.2"/>
    <row r="26709" hidden="1" x14ac:dyDescent="0.2"/>
    <row r="26710" hidden="1" x14ac:dyDescent="0.2"/>
    <row r="26711" hidden="1" x14ac:dyDescent="0.2"/>
    <row r="26712" hidden="1" x14ac:dyDescent="0.2"/>
    <row r="26713" hidden="1" x14ac:dyDescent="0.2"/>
    <row r="26714" hidden="1" x14ac:dyDescent="0.2"/>
    <row r="26715" hidden="1" x14ac:dyDescent="0.2"/>
    <row r="26716" hidden="1" x14ac:dyDescent="0.2"/>
    <row r="26717" hidden="1" x14ac:dyDescent="0.2"/>
    <row r="26718" hidden="1" x14ac:dyDescent="0.2"/>
    <row r="26719" hidden="1" x14ac:dyDescent="0.2"/>
    <row r="26720" hidden="1" x14ac:dyDescent="0.2"/>
    <row r="26721" hidden="1" x14ac:dyDescent="0.2"/>
    <row r="26722" hidden="1" x14ac:dyDescent="0.2"/>
    <row r="26723" hidden="1" x14ac:dyDescent="0.2"/>
    <row r="26724" hidden="1" x14ac:dyDescent="0.2"/>
    <row r="26725" hidden="1" x14ac:dyDescent="0.2"/>
    <row r="26726" hidden="1" x14ac:dyDescent="0.2"/>
    <row r="26727" hidden="1" x14ac:dyDescent="0.2"/>
    <row r="26728" hidden="1" x14ac:dyDescent="0.2"/>
    <row r="26729" hidden="1" x14ac:dyDescent="0.2"/>
    <row r="26730" hidden="1" x14ac:dyDescent="0.2"/>
    <row r="26731" hidden="1" x14ac:dyDescent="0.2"/>
    <row r="26732" hidden="1" x14ac:dyDescent="0.2"/>
    <row r="26733" hidden="1" x14ac:dyDescent="0.2"/>
    <row r="26734" hidden="1" x14ac:dyDescent="0.2"/>
    <row r="26735" hidden="1" x14ac:dyDescent="0.2"/>
    <row r="26736" hidden="1" x14ac:dyDescent="0.2"/>
    <row r="26737" hidden="1" x14ac:dyDescent="0.2"/>
    <row r="26738" hidden="1" x14ac:dyDescent="0.2"/>
    <row r="26739" hidden="1" x14ac:dyDescent="0.2"/>
    <row r="26740" hidden="1" x14ac:dyDescent="0.2"/>
    <row r="26741" hidden="1" x14ac:dyDescent="0.2"/>
    <row r="26742" hidden="1" x14ac:dyDescent="0.2"/>
    <row r="26743" hidden="1" x14ac:dyDescent="0.2"/>
    <row r="26744" hidden="1" x14ac:dyDescent="0.2"/>
    <row r="26745" hidden="1" x14ac:dyDescent="0.2"/>
    <row r="26746" hidden="1" x14ac:dyDescent="0.2"/>
    <row r="26747" hidden="1" x14ac:dyDescent="0.2"/>
    <row r="26748" hidden="1" x14ac:dyDescent="0.2"/>
    <row r="26749" hidden="1" x14ac:dyDescent="0.2"/>
    <row r="26750" hidden="1" x14ac:dyDescent="0.2"/>
    <row r="26751" hidden="1" x14ac:dyDescent="0.2"/>
    <row r="26752" hidden="1" x14ac:dyDescent="0.2"/>
    <row r="26753" hidden="1" x14ac:dyDescent="0.2"/>
    <row r="26754" hidden="1" x14ac:dyDescent="0.2"/>
    <row r="26755" hidden="1" x14ac:dyDescent="0.2"/>
    <row r="26756" hidden="1" x14ac:dyDescent="0.2"/>
    <row r="26757" hidden="1" x14ac:dyDescent="0.2"/>
    <row r="26758" hidden="1" x14ac:dyDescent="0.2"/>
    <row r="26759" hidden="1" x14ac:dyDescent="0.2"/>
    <row r="26760" hidden="1" x14ac:dyDescent="0.2"/>
    <row r="26761" hidden="1" x14ac:dyDescent="0.2"/>
    <row r="26762" hidden="1" x14ac:dyDescent="0.2"/>
    <row r="26763" hidden="1" x14ac:dyDescent="0.2"/>
    <row r="26764" hidden="1" x14ac:dyDescent="0.2"/>
    <row r="26765" hidden="1" x14ac:dyDescent="0.2"/>
    <row r="26766" hidden="1" x14ac:dyDescent="0.2"/>
    <row r="26767" hidden="1" x14ac:dyDescent="0.2"/>
    <row r="26768" hidden="1" x14ac:dyDescent="0.2"/>
    <row r="26769" hidden="1" x14ac:dyDescent="0.2"/>
    <row r="26770" hidden="1" x14ac:dyDescent="0.2"/>
    <row r="26771" hidden="1" x14ac:dyDescent="0.2"/>
    <row r="26772" hidden="1" x14ac:dyDescent="0.2"/>
    <row r="26773" hidden="1" x14ac:dyDescent="0.2"/>
    <row r="26774" hidden="1" x14ac:dyDescent="0.2"/>
    <row r="26775" hidden="1" x14ac:dyDescent="0.2"/>
    <row r="26776" hidden="1" x14ac:dyDescent="0.2"/>
    <row r="26777" hidden="1" x14ac:dyDescent="0.2"/>
    <row r="26778" hidden="1" x14ac:dyDescent="0.2"/>
    <row r="26779" hidden="1" x14ac:dyDescent="0.2"/>
    <row r="26780" hidden="1" x14ac:dyDescent="0.2"/>
    <row r="26781" hidden="1" x14ac:dyDescent="0.2"/>
    <row r="26782" hidden="1" x14ac:dyDescent="0.2"/>
    <row r="26783" hidden="1" x14ac:dyDescent="0.2"/>
    <row r="26784" hidden="1" x14ac:dyDescent="0.2"/>
    <row r="26785" hidden="1" x14ac:dyDescent="0.2"/>
    <row r="26786" hidden="1" x14ac:dyDescent="0.2"/>
    <row r="26787" hidden="1" x14ac:dyDescent="0.2"/>
    <row r="26788" hidden="1" x14ac:dyDescent="0.2"/>
    <row r="26789" hidden="1" x14ac:dyDescent="0.2"/>
    <row r="26790" hidden="1" x14ac:dyDescent="0.2"/>
    <row r="26791" hidden="1" x14ac:dyDescent="0.2"/>
    <row r="26792" hidden="1" x14ac:dyDescent="0.2"/>
    <row r="26793" hidden="1" x14ac:dyDescent="0.2"/>
    <row r="26794" hidden="1" x14ac:dyDescent="0.2"/>
    <row r="26795" hidden="1" x14ac:dyDescent="0.2"/>
    <row r="26796" hidden="1" x14ac:dyDescent="0.2"/>
    <row r="26797" hidden="1" x14ac:dyDescent="0.2"/>
    <row r="26798" hidden="1" x14ac:dyDescent="0.2"/>
    <row r="26799" hidden="1" x14ac:dyDescent="0.2"/>
    <row r="26800" hidden="1" x14ac:dyDescent="0.2"/>
    <row r="26801" hidden="1" x14ac:dyDescent="0.2"/>
    <row r="26802" hidden="1" x14ac:dyDescent="0.2"/>
    <row r="26803" hidden="1" x14ac:dyDescent="0.2"/>
    <row r="26804" hidden="1" x14ac:dyDescent="0.2"/>
    <row r="26805" hidden="1" x14ac:dyDescent="0.2"/>
    <row r="26806" hidden="1" x14ac:dyDescent="0.2"/>
    <row r="26807" hidden="1" x14ac:dyDescent="0.2"/>
    <row r="26808" hidden="1" x14ac:dyDescent="0.2"/>
    <row r="26809" hidden="1" x14ac:dyDescent="0.2"/>
    <row r="26810" hidden="1" x14ac:dyDescent="0.2"/>
    <row r="26811" hidden="1" x14ac:dyDescent="0.2"/>
    <row r="26812" hidden="1" x14ac:dyDescent="0.2"/>
    <row r="26813" hidden="1" x14ac:dyDescent="0.2"/>
    <row r="26814" hidden="1" x14ac:dyDescent="0.2"/>
    <row r="26815" hidden="1" x14ac:dyDescent="0.2"/>
    <row r="26816" hidden="1" x14ac:dyDescent="0.2"/>
    <row r="26817" hidden="1" x14ac:dyDescent="0.2"/>
    <row r="26818" hidden="1" x14ac:dyDescent="0.2"/>
    <row r="26819" hidden="1" x14ac:dyDescent="0.2"/>
    <row r="26820" hidden="1" x14ac:dyDescent="0.2"/>
    <row r="26821" hidden="1" x14ac:dyDescent="0.2"/>
    <row r="26822" hidden="1" x14ac:dyDescent="0.2"/>
    <row r="26823" hidden="1" x14ac:dyDescent="0.2"/>
    <row r="26824" hidden="1" x14ac:dyDescent="0.2"/>
    <row r="26825" hidden="1" x14ac:dyDescent="0.2"/>
    <row r="26826" hidden="1" x14ac:dyDescent="0.2"/>
    <row r="26827" hidden="1" x14ac:dyDescent="0.2"/>
    <row r="26828" hidden="1" x14ac:dyDescent="0.2"/>
    <row r="26829" hidden="1" x14ac:dyDescent="0.2"/>
    <row r="26830" hidden="1" x14ac:dyDescent="0.2"/>
    <row r="26831" hidden="1" x14ac:dyDescent="0.2"/>
    <row r="26832" hidden="1" x14ac:dyDescent="0.2"/>
    <row r="26833" hidden="1" x14ac:dyDescent="0.2"/>
    <row r="26834" hidden="1" x14ac:dyDescent="0.2"/>
    <row r="26835" hidden="1" x14ac:dyDescent="0.2"/>
    <row r="26836" hidden="1" x14ac:dyDescent="0.2"/>
    <row r="26837" hidden="1" x14ac:dyDescent="0.2"/>
    <row r="26838" hidden="1" x14ac:dyDescent="0.2"/>
    <row r="26839" hidden="1" x14ac:dyDescent="0.2"/>
    <row r="26840" hidden="1" x14ac:dyDescent="0.2"/>
    <row r="26841" hidden="1" x14ac:dyDescent="0.2"/>
    <row r="26842" hidden="1" x14ac:dyDescent="0.2"/>
    <row r="26843" hidden="1" x14ac:dyDescent="0.2"/>
    <row r="26844" hidden="1" x14ac:dyDescent="0.2"/>
    <row r="26845" hidden="1" x14ac:dyDescent="0.2"/>
    <row r="26846" hidden="1" x14ac:dyDescent="0.2"/>
    <row r="26847" hidden="1" x14ac:dyDescent="0.2"/>
    <row r="26848" hidden="1" x14ac:dyDescent="0.2"/>
    <row r="26849" hidden="1" x14ac:dyDescent="0.2"/>
    <row r="26850" hidden="1" x14ac:dyDescent="0.2"/>
    <row r="26851" hidden="1" x14ac:dyDescent="0.2"/>
    <row r="26852" hidden="1" x14ac:dyDescent="0.2"/>
    <row r="26853" hidden="1" x14ac:dyDescent="0.2"/>
    <row r="26854" hidden="1" x14ac:dyDescent="0.2"/>
    <row r="26855" hidden="1" x14ac:dyDescent="0.2"/>
    <row r="26856" hidden="1" x14ac:dyDescent="0.2"/>
    <row r="26857" hidden="1" x14ac:dyDescent="0.2"/>
    <row r="26858" hidden="1" x14ac:dyDescent="0.2"/>
    <row r="26859" hidden="1" x14ac:dyDescent="0.2"/>
    <row r="26860" hidden="1" x14ac:dyDescent="0.2"/>
    <row r="26861" hidden="1" x14ac:dyDescent="0.2"/>
    <row r="26862" hidden="1" x14ac:dyDescent="0.2"/>
    <row r="26863" hidden="1" x14ac:dyDescent="0.2"/>
    <row r="26864" hidden="1" x14ac:dyDescent="0.2"/>
    <row r="26865" hidden="1" x14ac:dyDescent="0.2"/>
    <row r="26866" hidden="1" x14ac:dyDescent="0.2"/>
    <row r="26867" hidden="1" x14ac:dyDescent="0.2"/>
    <row r="26868" hidden="1" x14ac:dyDescent="0.2"/>
    <row r="26869" hidden="1" x14ac:dyDescent="0.2"/>
    <row r="26870" hidden="1" x14ac:dyDescent="0.2"/>
    <row r="26871" hidden="1" x14ac:dyDescent="0.2"/>
    <row r="26872" hidden="1" x14ac:dyDescent="0.2"/>
    <row r="26873" hidden="1" x14ac:dyDescent="0.2"/>
    <row r="26874" hidden="1" x14ac:dyDescent="0.2"/>
    <row r="26875" hidden="1" x14ac:dyDescent="0.2"/>
    <row r="26876" hidden="1" x14ac:dyDescent="0.2"/>
    <row r="26877" hidden="1" x14ac:dyDescent="0.2"/>
    <row r="26878" hidden="1" x14ac:dyDescent="0.2"/>
    <row r="26879" hidden="1" x14ac:dyDescent="0.2"/>
    <row r="26880" hidden="1" x14ac:dyDescent="0.2"/>
    <row r="26881" hidden="1" x14ac:dyDescent="0.2"/>
    <row r="26882" hidden="1" x14ac:dyDescent="0.2"/>
    <row r="26883" hidden="1" x14ac:dyDescent="0.2"/>
    <row r="26884" hidden="1" x14ac:dyDescent="0.2"/>
    <row r="26885" hidden="1" x14ac:dyDescent="0.2"/>
    <row r="26886" hidden="1" x14ac:dyDescent="0.2"/>
    <row r="26887" hidden="1" x14ac:dyDescent="0.2"/>
    <row r="26888" hidden="1" x14ac:dyDescent="0.2"/>
    <row r="26889" hidden="1" x14ac:dyDescent="0.2"/>
    <row r="26890" hidden="1" x14ac:dyDescent="0.2"/>
    <row r="26891" hidden="1" x14ac:dyDescent="0.2"/>
    <row r="26892" hidden="1" x14ac:dyDescent="0.2"/>
    <row r="26893" hidden="1" x14ac:dyDescent="0.2"/>
    <row r="26894" hidden="1" x14ac:dyDescent="0.2"/>
    <row r="26895" hidden="1" x14ac:dyDescent="0.2"/>
    <row r="26896" hidden="1" x14ac:dyDescent="0.2"/>
    <row r="26897" hidden="1" x14ac:dyDescent="0.2"/>
    <row r="26898" hidden="1" x14ac:dyDescent="0.2"/>
    <row r="26899" hidden="1" x14ac:dyDescent="0.2"/>
    <row r="26900" hidden="1" x14ac:dyDescent="0.2"/>
    <row r="26901" hidden="1" x14ac:dyDescent="0.2"/>
    <row r="26902" hidden="1" x14ac:dyDescent="0.2"/>
    <row r="26903" hidden="1" x14ac:dyDescent="0.2"/>
    <row r="26904" hidden="1" x14ac:dyDescent="0.2"/>
    <row r="26905" hidden="1" x14ac:dyDescent="0.2"/>
    <row r="26906" hidden="1" x14ac:dyDescent="0.2"/>
    <row r="26907" hidden="1" x14ac:dyDescent="0.2"/>
    <row r="26908" hidden="1" x14ac:dyDescent="0.2"/>
    <row r="26909" hidden="1" x14ac:dyDescent="0.2"/>
    <row r="26910" hidden="1" x14ac:dyDescent="0.2"/>
    <row r="26911" hidden="1" x14ac:dyDescent="0.2"/>
    <row r="26912" hidden="1" x14ac:dyDescent="0.2"/>
    <row r="26913" hidden="1" x14ac:dyDescent="0.2"/>
    <row r="26914" hidden="1" x14ac:dyDescent="0.2"/>
    <row r="26915" hidden="1" x14ac:dyDescent="0.2"/>
    <row r="26916" hidden="1" x14ac:dyDescent="0.2"/>
    <row r="26917" hidden="1" x14ac:dyDescent="0.2"/>
    <row r="26918" hidden="1" x14ac:dyDescent="0.2"/>
    <row r="26919" hidden="1" x14ac:dyDescent="0.2"/>
    <row r="26920" hidden="1" x14ac:dyDescent="0.2"/>
    <row r="26921" hidden="1" x14ac:dyDescent="0.2"/>
    <row r="26922" hidden="1" x14ac:dyDescent="0.2"/>
    <row r="26923" hidden="1" x14ac:dyDescent="0.2"/>
    <row r="26924" hidden="1" x14ac:dyDescent="0.2"/>
    <row r="26925" hidden="1" x14ac:dyDescent="0.2"/>
    <row r="26926" hidden="1" x14ac:dyDescent="0.2"/>
    <row r="26927" hidden="1" x14ac:dyDescent="0.2"/>
    <row r="26928" hidden="1" x14ac:dyDescent="0.2"/>
    <row r="26929" hidden="1" x14ac:dyDescent="0.2"/>
    <row r="26930" hidden="1" x14ac:dyDescent="0.2"/>
    <row r="26931" hidden="1" x14ac:dyDescent="0.2"/>
    <row r="26932" hidden="1" x14ac:dyDescent="0.2"/>
    <row r="26933" hidden="1" x14ac:dyDescent="0.2"/>
    <row r="26934" hidden="1" x14ac:dyDescent="0.2"/>
    <row r="26935" hidden="1" x14ac:dyDescent="0.2"/>
    <row r="26936" hidden="1" x14ac:dyDescent="0.2"/>
    <row r="26937" hidden="1" x14ac:dyDescent="0.2"/>
    <row r="26938" hidden="1" x14ac:dyDescent="0.2"/>
    <row r="26939" hidden="1" x14ac:dyDescent="0.2"/>
    <row r="26940" hidden="1" x14ac:dyDescent="0.2"/>
    <row r="26941" hidden="1" x14ac:dyDescent="0.2"/>
    <row r="26942" hidden="1" x14ac:dyDescent="0.2"/>
    <row r="26943" hidden="1" x14ac:dyDescent="0.2"/>
    <row r="26944" hidden="1" x14ac:dyDescent="0.2"/>
    <row r="26945" hidden="1" x14ac:dyDescent="0.2"/>
    <row r="26946" hidden="1" x14ac:dyDescent="0.2"/>
    <row r="26947" hidden="1" x14ac:dyDescent="0.2"/>
    <row r="26948" hidden="1" x14ac:dyDescent="0.2"/>
    <row r="26949" hidden="1" x14ac:dyDescent="0.2"/>
    <row r="26950" hidden="1" x14ac:dyDescent="0.2"/>
    <row r="26951" hidden="1" x14ac:dyDescent="0.2"/>
    <row r="26952" hidden="1" x14ac:dyDescent="0.2"/>
    <row r="26953" hidden="1" x14ac:dyDescent="0.2"/>
    <row r="26954" hidden="1" x14ac:dyDescent="0.2"/>
    <row r="26955" hidden="1" x14ac:dyDescent="0.2"/>
    <row r="26956" hidden="1" x14ac:dyDescent="0.2"/>
    <row r="26957" hidden="1" x14ac:dyDescent="0.2"/>
    <row r="26958" hidden="1" x14ac:dyDescent="0.2"/>
    <row r="26959" hidden="1" x14ac:dyDescent="0.2"/>
    <row r="26960" hidden="1" x14ac:dyDescent="0.2"/>
    <row r="26961" hidden="1" x14ac:dyDescent="0.2"/>
    <row r="26962" hidden="1" x14ac:dyDescent="0.2"/>
    <row r="26963" hidden="1" x14ac:dyDescent="0.2"/>
    <row r="26964" hidden="1" x14ac:dyDescent="0.2"/>
    <row r="26965" hidden="1" x14ac:dyDescent="0.2"/>
    <row r="26966" hidden="1" x14ac:dyDescent="0.2"/>
    <row r="26967" hidden="1" x14ac:dyDescent="0.2"/>
    <row r="26968" hidden="1" x14ac:dyDescent="0.2"/>
    <row r="26969" hidden="1" x14ac:dyDescent="0.2"/>
    <row r="26970" hidden="1" x14ac:dyDescent="0.2"/>
    <row r="26971" hidden="1" x14ac:dyDescent="0.2"/>
    <row r="26972" hidden="1" x14ac:dyDescent="0.2"/>
    <row r="26973" hidden="1" x14ac:dyDescent="0.2"/>
    <row r="26974" hidden="1" x14ac:dyDescent="0.2"/>
    <row r="26975" hidden="1" x14ac:dyDescent="0.2"/>
    <row r="26976" hidden="1" x14ac:dyDescent="0.2"/>
    <row r="26977" hidden="1" x14ac:dyDescent="0.2"/>
    <row r="26978" hidden="1" x14ac:dyDescent="0.2"/>
    <row r="26979" hidden="1" x14ac:dyDescent="0.2"/>
    <row r="26980" hidden="1" x14ac:dyDescent="0.2"/>
    <row r="26981" hidden="1" x14ac:dyDescent="0.2"/>
    <row r="26982" hidden="1" x14ac:dyDescent="0.2"/>
    <row r="26983" hidden="1" x14ac:dyDescent="0.2"/>
    <row r="26984" hidden="1" x14ac:dyDescent="0.2"/>
    <row r="26985" hidden="1" x14ac:dyDescent="0.2"/>
    <row r="26986" hidden="1" x14ac:dyDescent="0.2"/>
    <row r="26987" hidden="1" x14ac:dyDescent="0.2"/>
    <row r="26988" hidden="1" x14ac:dyDescent="0.2"/>
    <row r="26989" hidden="1" x14ac:dyDescent="0.2"/>
    <row r="26990" hidden="1" x14ac:dyDescent="0.2"/>
    <row r="26991" hidden="1" x14ac:dyDescent="0.2"/>
    <row r="26992" hidden="1" x14ac:dyDescent="0.2"/>
    <row r="26993" hidden="1" x14ac:dyDescent="0.2"/>
    <row r="26994" hidden="1" x14ac:dyDescent="0.2"/>
    <row r="26995" hidden="1" x14ac:dyDescent="0.2"/>
    <row r="26996" hidden="1" x14ac:dyDescent="0.2"/>
    <row r="26997" hidden="1" x14ac:dyDescent="0.2"/>
    <row r="26998" hidden="1" x14ac:dyDescent="0.2"/>
    <row r="26999" hidden="1" x14ac:dyDescent="0.2"/>
    <row r="27000" hidden="1" x14ac:dyDescent="0.2"/>
    <row r="27001" hidden="1" x14ac:dyDescent="0.2"/>
    <row r="27002" hidden="1" x14ac:dyDescent="0.2"/>
    <row r="27003" hidden="1" x14ac:dyDescent="0.2"/>
    <row r="27004" hidden="1" x14ac:dyDescent="0.2"/>
    <row r="27005" hidden="1" x14ac:dyDescent="0.2"/>
    <row r="27006" hidden="1" x14ac:dyDescent="0.2"/>
    <row r="27007" hidden="1" x14ac:dyDescent="0.2"/>
    <row r="27008" hidden="1" x14ac:dyDescent="0.2"/>
    <row r="27009" hidden="1" x14ac:dyDescent="0.2"/>
    <row r="27010" hidden="1" x14ac:dyDescent="0.2"/>
    <row r="27011" hidden="1" x14ac:dyDescent="0.2"/>
    <row r="27012" hidden="1" x14ac:dyDescent="0.2"/>
    <row r="27013" hidden="1" x14ac:dyDescent="0.2"/>
    <row r="27014" hidden="1" x14ac:dyDescent="0.2"/>
    <row r="27015" hidden="1" x14ac:dyDescent="0.2"/>
    <row r="27016" hidden="1" x14ac:dyDescent="0.2"/>
    <row r="27017" hidden="1" x14ac:dyDescent="0.2"/>
    <row r="27018" hidden="1" x14ac:dyDescent="0.2"/>
    <row r="27019" hidden="1" x14ac:dyDescent="0.2"/>
    <row r="27020" hidden="1" x14ac:dyDescent="0.2"/>
    <row r="27021" hidden="1" x14ac:dyDescent="0.2"/>
    <row r="27022" hidden="1" x14ac:dyDescent="0.2"/>
    <row r="27023" hidden="1" x14ac:dyDescent="0.2"/>
    <row r="27024" hidden="1" x14ac:dyDescent="0.2"/>
    <row r="27025" hidden="1" x14ac:dyDescent="0.2"/>
    <row r="27026" hidden="1" x14ac:dyDescent="0.2"/>
    <row r="27027" hidden="1" x14ac:dyDescent="0.2"/>
    <row r="27028" hidden="1" x14ac:dyDescent="0.2"/>
    <row r="27029" hidden="1" x14ac:dyDescent="0.2"/>
    <row r="27030" hidden="1" x14ac:dyDescent="0.2"/>
    <row r="27031" hidden="1" x14ac:dyDescent="0.2"/>
    <row r="27032" hidden="1" x14ac:dyDescent="0.2"/>
    <row r="27033" hidden="1" x14ac:dyDescent="0.2"/>
    <row r="27034" hidden="1" x14ac:dyDescent="0.2"/>
    <row r="27035" hidden="1" x14ac:dyDescent="0.2"/>
    <row r="27036" hidden="1" x14ac:dyDescent="0.2"/>
    <row r="27037" hidden="1" x14ac:dyDescent="0.2"/>
    <row r="27038" hidden="1" x14ac:dyDescent="0.2"/>
    <row r="27039" hidden="1" x14ac:dyDescent="0.2"/>
    <row r="27040" hidden="1" x14ac:dyDescent="0.2"/>
    <row r="27041" hidden="1" x14ac:dyDescent="0.2"/>
    <row r="27042" hidden="1" x14ac:dyDescent="0.2"/>
    <row r="27043" hidden="1" x14ac:dyDescent="0.2"/>
    <row r="27044" hidden="1" x14ac:dyDescent="0.2"/>
    <row r="27045" hidden="1" x14ac:dyDescent="0.2"/>
    <row r="27046" hidden="1" x14ac:dyDescent="0.2"/>
    <row r="27047" hidden="1" x14ac:dyDescent="0.2"/>
    <row r="27048" hidden="1" x14ac:dyDescent="0.2"/>
    <row r="27049" hidden="1" x14ac:dyDescent="0.2"/>
    <row r="27050" hidden="1" x14ac:dyDescent="0.2"/>
    <row r="27051" hidden="1" x14ac:dyDescent="0.2"/>
    <row r="27052" hidden="1" x14ac:dyDescent="0.2"/>
    <row r="27053" hidden="1" x14ac:dyDescent="0.2"/>
    <row r="27054" hidden="1" x14ac:dyDescent="0.2"/>
    <row r="27055" hidden="1" x14ac:dyDescent="0.2"/>
    <row r="27056" hidden="1" x14ac:dyDescent="0.2"/>
    <row r="27057" hidden="1" x14ac:dyDescent="0.2"/>
    <row r="27058" hidden="1" x14ac:dyDescent="0.2"/>
    <row r="27059" hidden="1" x14ac:dyDescent="0.2"/>
    <row r="27060" hidden="1" x14ac:dyDescent="0.2"/>
    <row r="27061" hidden="1" x14ac:dyDescent="0.2"/>
    <row r="27062" hidden="1" x14ac:dyDescent="0.2"/>
    <row r="27063" hidden="1" x14ac:dyDescent="0.2"/>
    <row r="27064" hidden="1" x14ac:dyDescent="0.2"/>
    <row r="27065" hidden="1" x14ac:dyDescent="0.2"/>
    <row r="27066" hidden="1" x14ac:dyDescent="0.2"/>
    <row r="27067" hidden="1" x14ac:dyDescent="0.2"/>
    <row r="27068" hidden="1" x14ac:dyDescent="0.2"/>
    <row r="27069" hidden="1" x14ac:dyDescent="0.2"/>
    <row r="27070" hidden="1" x14ac:dyDescent="0.2"/>
    <row r="27071" hidden="1" x14ac:dyDescent="0.2"/>
    <row r="27072" hidden="1" x14ac:dyDescent="0.2"/>
    <row r="27073" hidden="1" x14ac:dyDescent="0.2"/>
    <row r="27074" hidden="1" x14ac:dyDescent="0.2"/>
    <row r="27075" hidden="1" x14ac:dyDescent="0.2"/>
    <row r="27076" hidden="1" x14ac:dyDescent="0.2"/>
    <row r="27077" hidden="1" x14ac:dyDescent="0.2"/>
    <row r="27078" hidden="1" x14ac:dyDescent="0.2"/>
    <row r="27079" hidden="1" x14ac:dyDescent="0.2"/>
    <row r="27080" hidden="1" x14ac:dyDescent="0.2"/>
    <row r="27081" hidden="1" x14ac:dyDescent="0.2"/>
    <row r="27082" hidden="1" x14ac:dyDescent="0.2"/>
    <row r="27083" hidden="1" x14ac:dyDescent="0.2"/>
    <row r="27084" hidden="1" x14ac:dyDescent="0.2"/>
    <row r="27085" hidden="1" x14ac:dyDescent="0.2"/>
    <row r="27086" hidden="1" x14ac:dyDescent="0.2"/>
    <row r="27087" hidden="1" x14ac:dyDescent="0.2"/>
    <row r="27088" hidden="1" x14ac:dyDescent="0.2"/>
    <row r="27089" hidden="1" x14ac:dyDescent="0.2"/>
    <row r="27090" hidden="1" x14ac:dyDescent="0.2"/>
    <row r="27091" hidden="1" x14ac:dyDescent="0.2"/>
    <row r="27092" hidden="1" x14ac:dyDescent="0.2"/>
    <row r="27093" hidden="1" x14ac:dyDescent="0.2"/>
    <row r="27094" hidden="1" x14ac:dyDescent="0.2"/>
    <row r="27095" hidden="1" x14ac:dyDescent="0.2"/>
    <row r="27096" hidden="1" x14ac:dyDescent="0.2"/>
    <row r="27097" hidden="1" x14ac:dyDescent="0.2"/>
    <row r="27098" hidden="1" x14ac:dyDescent="0.2"/>
    <row r="27099" hidden="1" x14ac:dyDescent="0.2"/>
    <row r="27100" hidden="1" x14ac:dyDescent="0.2"/>
    <row r="27101" hidden="1" x14ac:dyDescent="0.2"/>
    <row r="27102" hidden="1" x14ac:dyDescent="0.2"/>
    <row r="27103" hidden="1" x14ac:dyDescent="0.2"/>
    <row r="27104" hidden="1" x14ac:dyDescent="0.2"/>
    <row r="27105" hidden="1" x14ac:dyDescent="0.2"/>
    <row r="27106" hidden="1" x14ac:dyDescent="0.2"/>
    <row r="27107" hidden="1" x14ac:dyDescent="0.2"/>
    <row r="27108" hidden="1" x14ac:dyDescent="0.2"/>
    <row r="27109" hidden="1" x14ac:dyDescent="0.2"/>
    <row r="27110" hidden="1" x14ac:dyDescent="0.2"/>
    <row r="27111" hidden="1" x14ac:dyDescent="0.2"/>
    <row r="27112" hidden="1" x14ac:dyDescent="0.2"/>
    <row r="27113" hidden="1" x14ac:dyDescent="0.2"/>
    <row r="27114" hidden="1" x14ac:dyDescent="0.2"/>
    <row r="27115" hidden="1" x14ac:dyDescent="0.2"/>
    <row r="27116" hidden="1" x14ac:dyDescent="0.2"/>
    <row r="27117" hidden="1" x14ac:dyDescent="0.2"/>
    <row r="27118" hidden="1" x14ac:dyDescent="0.2"/>
    <row r="27119" hidden="1" x14ac:dyDescent="0.2"/>
    <row r="27120" hidden="1" x14ac:dyDescent="0.2"/>
    <row r="27121" hidden="1" x14ac:dyDescent="0.2"/>
    <row r="27122" hidden="1" x14ac:dyDescent="0.2"/>
    <row r="27123" hidden="1" x14ac:dyDescent="0.2"/>
    <row r="27124" hidden="1" x14ac:dyDescent="0.2"/>
    <row r="27125" hidden="1" x14ac:dyDescent="0.2"/>
    <row r="27126" hidden="1" x14ac:dyDescent="0.2"/>
    <row r="27127" hidden="1" x14ac:dyDescent="0.2"/>
    <row r="27128" hidden="1" x14ac:dyDescent="0.2"/>
    <row r="27129" hidden="1" x14ac:dyDescent="0.2"/>
    <row r="27130" hidden="1" x14ac:dyDescent="0.2"/>
    <row r="27131" hidden="1" x14ac:dyDescent="0.2"/>
    <row r="27132" hidden="1" x14ac:dyDescent="0.2"/>
    <row r="27133" hidden="1" x14ac:dyDescent="0.2"/>
    <row r="27134" hidden="1" x14ac:dyDescent="0.2"/>
    <row r="27135" hidden="1" x14ac:dyDescent="0.2"/>
    <row r="27136" hidden="1" x14ac:dyDescent="0.2"/>
    <row r="27137" hidden="1" x14ac:dyDescent="0.2"/>
    <row r="27138" hidden="1" x14ac:dyDescent="0.2"/>
    <row r="27139" hidden="1" x14ac:dyDescent="0.2"/>
    <row r="27140" hidden="1" x14ac:dyDescent="0.2"/>
    <row r="27141" hidden="1" x14ac:dyDescent="0.2"/>
    <row r="27142" hidden="1" x14ac:dyDescent="0.2"/>
    <row r="27143" hidden="1" x14ac:dyDescent="0.2"/>
    <row r="27144" hidden="1" x14ac:dyDescent="0.2"/>
    <row r="27145" hidden="1" x14ac:dyDescent="0.2"/>
    <row r="27146" hidden="1" x14ac:dyDescent="0.2"/>
    <row r="27147" hidden="1" x14ac:dyDescent="0.2"/>
    <row r="27148" hidden="1" x14ac:dyDescent="0.2"/>
    <row r="27149" hidden="1" x14ac:dyDescent="0.2"/>
    <row r="27150" hidden="1" x14ac:dyDescent="0.2"/>
    <row r="27151" hidden="1" x14ac:dyDescent="0.2"/>
    <row r="27152" hidden="1" x14ac:dyDescent="0.2"/>
    <row r="27153" hidden="1" x14ac:dyDescent="0.2"/>
    <row r="27154" hidden="1" x14ac:dyDescent="0.2"/>
    <row r="27155" hidden="1" x14ac:dyDescent="0.2"/>
    <row r="27156" hidden="1" x14ac:dyDescent="0.2"/>
    <row r="27157" hidden="1" x14ac:dyDescent="0.2"/>
    <row r="27158" hidden="1" x14ac:dyDescent="0.2"/>
    <row r="27159" hidden="1" x14ac:dyDescent="0.2"/>
    <row r="27160" hidden="1" x14ac:dyDescent="0.2"/>
    <row r="27161" hidden="1" x14ac:dyDescent="0.2"/>
    <row r="27162" hidden="1" x14ac:dyDescent="0.2"/>
    <row r="27163" hidden="1" x14ac:dyDescent="0.2"/>
    <row r="27164" hidden="1" x14ac:dyDescent="0.2"/>
    <row r="27165" hidden="1" x14ac:dyDescent="0.2"/>
    <row r="27166" hidden="1" x14ac:dyDescent="0.2"/>
    <row r="27167" hidden="1" x14ac:dyDescent="0.2"/>
    <row r="27168" hidden="1" x14ac:dyDescent="0.2"/>
    <row r="27169" hidden="1" x14ac:dyDescent="0.2"/>
    <row r="27170" hidden="1" x14ac:dyDescent="0.2"/>
    <row r="27171" hidden="1" x14ac:dyDescent="0.2"/>
    <row r="27172" hidden="1" x14ac:dyDescent="0.2"/>
    <row r="27173" hidden="1" x14ac:dyDescent="0.2"/>
    <row r="27174" hidden="1" x14ac:dyDescent="0.2"/>
    <row r="27175" hidden="1" x14ac:dyDescent="0.2"/>
    <row r="27176" hidden="1" x14ac:dyDescent="0.2"/>
    <row r="27177" hidden="1" x14ac:dyDescent="0.2"/>
    <row r="27178" hidden="1" x14ac:dyDescent="0.2"/>
    <row r="27179" hidden="1" x14ac:dyDescent="0.2"/>
    <row r="27180" hidden="1" x14ac:dyDescent="0.2"/>
    <row r="27181" hidden="1" x14ac:dyDescent="0.2"/>
    <row r="27182" hidden="1" x14ac:dyDescent="0.2"/>
    <row r="27183" hidden="1" x14ac:dyDescent="0.2"/>
    <row r="27184" hidden="1" x14ac:dyDescent="0.2"/>
    <row r="27185" hidden="1" x14ac:dyDescent="0.2"/>
    <row r="27186" hidden="1" x14ac:dyDescent="0.2"/>
    <row r="27187" hidden="1" x14ac:dyDescent="0.2"/>
    <row r="27188" hidden="1" x14ac:dyDescent="0.2"/>
    <row r="27189" hidden="1" x14ac:dyDescent="0.2"/>
    <row r="27190" hidden="1" x14ac:dyDescent="0.2"/>
    <row r="27191" hidden="1" x14ac:dyDescent="0.2"/>
    <row r="27192" hidden="1" x14ac:dyDescent="0.2"/>
    <row r="27193" hidden="1" x14ac:dyDescent="0.2"/>
    <row r="27194" hidden="1" x14ac:dyDescent="0.2"/>
    <row r="27195" hidden="1" x14ac:dyDescent="0.2"/>
    <row r="27196" hidden="1" x14ac:dyDescent="0.2"/>
    <row r="27197" hidden="1" x14ac:dyDescent="0.2"/>
    <row r="27198" hidden="1" x14ac:dyDescent="0.2"/>
    <row r="27199" hidden="1" x14ac:dyDescent="0.2"/>
    <row r="27200" hidden="1" x14ac:dyDescent="0.2"/>
    <row r="27201" hidden="1" x14ac:dyDescent="0.2"/>
    <row r="27202" hidden="1" x14ac:dyDescent="0.2"/>
    <row r="27203" hidden="1" x14ac:dyDescent="0.2"/>
    <row r="27204" hidden="1" x14ac:dyDescent="0.2"/>
    <row r="27205" hidden="1" x14ac:dyDescent="0.2"/>
    <row r="27206" hidden="1" x14ac:dyDescent="0.2"/>
    <row r="27207" hidden="1" x14ac:dyDescent="0.2"/>
    <row r="27208" hidden="1" x14ac:dyDescent="0.2"/>
    <row r="27209" hidden="1" x14ac:dyDescent="0.2"/>
    <row r="27210" hidden="1" x14ac:dyDescent="0.2"/>
    <row r="27211" hidden="1" x14ac:dyDescent="0.2"/>
    <row r="27212" hidden="1" x14ac:dyDescent="0.2"/>
    <row r="27213" hidden="1" x14ac:dyDescent="0.2"/>
    <row r="27214" hidden="1" x14ac:dyDescent="0.2"/>
    <row r="27215" hidden="1" x14ac:dyDescent="0.2"/>
    <row r="27216" hidden="1" x14ac:dyDescent="0.2"/>
    <row r="27217" hidden="1" x14ac:dyDescent="0.2"/>
    <row r="27218" hidden="1" x14ac:dyDescent="0.2"/>
    <row r="27219" hidden="1" x14ac:dyDescent="0.2"/>
    <row r="27220" hidden="1" x14ac:dyDescent="0.2"/>
    <row r="27221" hidden="1" x14ac:dyDescent="0.2"/>
    <row r="27222" hidden="1" x14ac:dyDescent="0.2"/>
    <row r="27223" hidden="1" x14ac:dyDescent="0.2"/>
    <row r="27224" hidden="1" x14ac:dyDescent="0.2"/>
    <row r="27225" hidden="1" x14ac:dyDescent="0.2"/>
    <row r="27226" hidden="1" x14ac:dyDescent="0.2"/>
    <row r="27227" hidden="1" x14ac:dyDescent="0.2"/>
    <row r="27228" hidden="1" x14ac:dyDescent="0.2"/>
    <row r="27229" hidden="1" x14ac:dyDescent="0.2"/>
    <row r="27230" hidden="1" x14ac:dyDescent="0.2"/>
    <row r="27231" hidden="1" x14ac:dyDescent="0.2"/>
    <row r="27232" hidden="1" x14ac:dyDescent="0.2"/>
    <row r="27233" hidden="1" x14ac:dyDescent="0.2"/>
    <row r="27234" hidden="1" x14ac:dyDescent="0.2"/>
    <row r="27235" hidden="1" x14ac:dyDescent="0.2"/>
    <row r="27236" hidden="1" x14ac:dyDescent="0.2"/>
    <row r="27237" hidden="1" x14ac:dyDescent="0.2"/>
    <row r="27238" hidden="1" x14ac:dyDescent="0.2"/>
    <row r="27239" hidden="1" x14ac:dyDescent="0.2"/>
    <row r="27240" hidden="1" x14ac:dyDescent="0.2"/>
    <row r="27241" hidden="1" x14ac:dyDescent="0.2"/>
    <row r="27242" hidden="1" x14ac:dyDescent="0.2"/>
    <row r="27243" hidden="1" x14ac:dyDescent="0.2"/>
    <row r="27244" hidden="1" x14ac:dyDescent="0.2"/>
    <row r="27245" hidden="1" x14ac:dyDescent="0.2"/>
    <row r="27246" hidden="1" x14ac:dyDescent="0.2"/>
    <row r="27247" hidden="1" x14ac:dyDescent="0.2"/>
    <row r="27248" hidden="1" x14ac:dyDescent="0.2"/>
    <row r="27249" hidden="1" x14ac:dyDescent="0.2"/>
    <row r="27250" hidden="1" x14ac:dyDescent="0.2"/>
    <row r="27251" hidden="1" x14ac:dyDescent="0.2"/>
    <row r="27252" hidden="1" x14ac:dyDescent="0.2"/>
    <row r="27253" hidden="1" x14ac:dyDescent="0.2"/>
    <row r="27254" hidden="1" x14ac:dyDescent="0.2"/>
    <row r="27255" hidden="1" x14ac:dyDescent="0.2"/>
    <row r="27256" hidden="1" x14ac:dyDescent="0.2"/>
    <row r="27257" hidden="1" x14ac:dyDescent="0.2"/>
    <row r="27258" hidden="1" x14ac:dyDescent="0.2"/>
    <row r="27259" hidden="1" x14ac:dyDescent="0.2"/>
    <row r="27260" hidden="1" x14ac:dyDescent="0.2"/>
    <row r="27261" hidden="1" x14ac:dyDescent="0.2"/>
    <row r="27262" hidden="1" x14ac:dyDescent="0.2"/>
    <row r="27263" hidden="1" x14ac:dyDescent="0.2"/>
    <row r="27264" hidden="1" x14ac:dyDescent="0.2"/>
    <row r="27265" hidden="1" x14ac:dyDescent="0.2"/>
    <row r="27266" hidden="1" x14ac:dyDescent="0.2"/>
    <row r="27267" hidden="1" x14ac:dyDescent="0.2"/>
    <row r="27268" hidden="1" x14ac:dyDescent="0.2"/>
    <row r="27269" hidden="1" x14ac:dyDescent="0.2"/>
    <row r="27270" hidden="1" x14ac:dyDescent="0.2"/>
    <row r="27271" hidden="1" x14ac:dyDescent="0.2"/>
    <row r="27272" hidden="1" x14ac:dyDescent="0.2"/>
    <row r="27273" hidden="1" x14ac:dyDescent="0.2"/>
    <row r="27274" hidden="1" x14ac:dyDescent="0.2"/>
    <row r="27275" hidden="1" x14ac:dyDescent="0.2"/>
    <row r="27276" hidden="1" x14ac:dyDescent="0.2"/>
    <row r="27277" hidden="1" x14ac:dyDescent="0.2"/>
    <row r="27278" hidden="1" x14ac:dyDescent="0.2"/>
    <row r="27279" hidden="1" x14ac:dyDescent="0.2"/>
    <row r="27280" hidden="1" x14ac:dyDescent="0.2"/>
    <row r="27281" hidden="1" x14ac:dyDescent="0.2"/>
    <row r="27282" hidden="1" x14ac:dyDescent="0.2"/>
    <row r="27283" hidden="1" x14ac:dyDescent="0.2"/>
    <row r="27284" hidden="1" x14ac:dyDescent="0.2"/>
    <row r="27285" hidden="1" x14ac:dyDescent="0.2"/>
    <row r="27286" hidden="1" x14ac:dyDescent="0.2"/>
    <row r="27287" hidden="1" x14ac:dyDescent="0.2"/>
    <row r="27288" hidden="1" x14ac:dyDescent="0.2"/>
    <row r="27289" hidden="1" x14ac:dyDescent="0.2"/>
    <row r="27290" hidden="1" x14ac:dyDescent="0.2"/>
    <row r="27291" hidden="1" x14ac:dyDescent="0.2"/>
    <row r="27292" hidden="1" x14ac:dyDescent="0.2"/>
    <row r="27293" hidden="1" x14ac:dyDescent="0.2"/>
    <row r="27294" hidden="1" x14ac:dyDescent="0.2"/>
    <row r="27295" hidden="1" x14ac:dyDescent="0.2"/>
    <row r="27296" hidden="1" x14ac:dyDescent="0.2"/>
    <row r="27297" hidden="1" x14ac:dyDescent="0.2"/>
    <row r="27298" hidden="1" x14ac:dyDescent="0.2"/>
    <row r="27299" hidden="1" x14ac:dyDescent="0.2"/>
    <row r="27300" hidden="1" x14ac:dyDescent="0.2"/>
    <row r="27301" hidden="1" x14ac:dyDescent="0.2"/>
    <row r="27302" hidden="1" x14ac:dyDescent="0.2"/>
    <row r="27303" hidden="1" x14ac:dyDescent="0.2"/>
    <row r="27304" hidden="1" x14ac:dyDescent="0.2"/>
    <row r="27305" hidden="1" x14ac:dyDescent="0.2"/>
    <row r="27306" hidden="1" x14ac:dyDescent="0.2"/>
    <row r="27307" hidden="1" x14ac:dyDescent="0.2"/>
    <row r="27308" hidden="1" x14ac:dyDescent="0.2"/>
    <row r="27309" hidden="1" x14ac:dyDescent="0.2"/>
    <row r="27310" hidden="1" x14ac:dyDescent="0.2"/>
    <row r="27311" hidden="1" x14ac:dyDescent="0.2"/>
    <row r="27312" hidden="1" x14ac:dyDescent="0.2"/>
    <row r="27313" hidden="1" x14ac:dyDescent="0.2"/>
    <row r="27314" hidden="1" x14ac:dyDescent="0.2"/>
    <row r="27315" hidden="1" x14ac:dyDescent="0.2"/>
    <row r="27316" hidden="1" x14ac:dyDescent="0.2"/>
    <row r="27317" hidden="1" x14ac:dyDescent="0.2"/>
    <row r="27318" hidden="1" x14ac:dyDescent="0.2"/>
    <row r="27319" hidden="1" x14ac:dyDescent="0.2"/>
    <row r="27320" hidden="1" x14ac:dyDescent="0.2"/>
    <row r="27321" hidden="1" x14ac:dyDescent="0.2"/>
    <row r="27322" hidden="1" x14ac:dyDescent="0.2"/>
    <row r="27323" hidden="1" x14ac:dyDescent="0.2"/>
    <row r="27324" hidden="1" x14ac:dyDescent="0.2"/>
    <row r="27325" hidden="1" x14ac:dyDescent="0.2"/>
    <row r="27326" hidden="1" x14ac:dyDescent="0.2"/>
    <row r="27327" hidden="1" x14ac:dyDescent="0.2"/>
    <row r="27328" hidden="1" x14ac:dyDescent="0.2"/>
    <row r="27329" hidden="1" x14ac:dyDescent="0.2"/>
    <row r="27330" hidden="1" x14ac:dyDescent="0.2"/>
    <row r="27331" hidden="1" x14ac:dyDescent="0.2"/>
    <row r="27332" hidden="1" x14ac:dyDescent="0.2"/>
    <row r="27333" hidden="1" x14ac:dyDescent="0.2"/>
    <row r="27334" hidden="1" x14ac:dyDescent="0.2"/>
    <row r="27335" hidden="1" x14ac:dyDescent="0.2"/>
    <row r="27336" hidden="1" x14ac:dyDescent="0.2"/>
    <row r="27337" hidden="1" x14ac:dyDescent="0.2"/>
    <row r="27338" hidden="1" x14ac:dyDescent="0.2"/>
    <row r="27339" hidden="1" x14ac:dyDescent="0.2"/>
    <row r="27340" hidden="1" x14ac:dyDescent="0.2"/>
    <row r="27341" hidden="1" x14ac:dyDescent="0.2"/>
    <row r="27342" hidden="1" x14ac:dyDescent="0.2"/>
    <row r="27343" hidden="1" x14ac:dyDescent="0.2"/>
    <row r="27344" hidden="1" x14ac:dyDescent="0.2"/>
    <row r="27345" hidden="1" x14ac:dyDescent="0.2"/>
    <row r="27346" hidden="1" x14ac:dyDescent="0.2"/>
    <row r="27347" hidden="1" x14ac:dyDescent="0.2"/>
    <row r="27348" hidden="1" x14ac:dyDescent="0.2"/>
    <row r="27349" hidden="1" x14ac:dyDescent="0.2"/>
    <row r="27350" hidden="1" x14ac:dyDescent="0.2"/>
    <row r="27351" hidden="1" x14ac:dyDescent="0.2"/>
    <row r="27352" hidden="1" x14ac:dyDescent="0.2"/>
    <row r="27353" hidden="1" x14ac:dyDescent="0.2"/>
    <row r="27354" hidden="1" x14ac:dyDescent="0.2"/>
    <row r="27355" hidden="1" x14ac:dyDescent="0.2"/>
    <row r="27356" hidden="1" x14ac:dyDescent="0.2"/>
    <row r="27357" hidden="1" x14ac:dyDescent="0.2"/>
    <row r="27358" hidden="1" x14ac:dyDescent="0.2"/>
    <row r="27359" hidden="1" x14ac:dyDescent="0.2"/>
    <row r="27360" hidden="1" x14ac:dyDescent="0.2"/>
    <row r="27361" hidden="1" x14ac:dyDescent="0.2"/>
    <row r="27362" hidden="1" x14ac:dyDescent="0.2"/>
    <row r="27363" hidden="1" x14ac:dyDescent="0.2"/>
    <row r="27364" hidden="1" x14ac:dyDescent="0.2"/>
    <row r="27365" hidden="1" x14ac:dyDescent="0.2"/>
    <row r="27366" hidden="1" x14ac:dyDescent="0.2"/>
    <row r="27367" hidden="1" x14ac:dyDescent="0.2"/>
    <row r="27368" hidden="1" x14ac:dyDescent="0.2"/>
    <row r="27369" hidden="1" x14ac:dyDescent="0.2"/>
    <row r="27370" hidden="1" x14ac:dyDescent="0.2"/>
    <row r="27371" hidden="1" x14ac:dyDescent="0.2"/>
    <row r="27372" hidden="1" x14ac:dyDescent="0.2"/>
    <row r="27373" hidden="1" x14ac:dyDescent="0.2"/>
    <row r="27374" hidden="1" x14ac:dyDescent="0.2"/>
    <row r="27375" hidden="1" x14ac:dyDescent="0.2"/>
    <row r="27376" hidden="1" x14ac:dyDescent="0.2"/>
    <row r="27377" hidden="1" x14ac:dyDescent="0.2"/>
    <row r="27378" hidden="1" x14ac:dyDescent="0.2"/>
    <row r="27379" hidden="1" x14ac:dyDescent="0.2"/>
    <row r="27380" hidden="1" x14ac:dyDescent="0.2"/>
    <row r="27381" hidden="1" x14ac:dyDescent="0.2"/>
    <row r="27382" hidden="1" x14ac:dyDescent="0.2"/>
    <row r="27383" hidden="1" x14ac:dyDescent="0.2"/>
    <row r="27384" hidden="1" x14ac:dyDescent="0.2"/>
    <row r="27385" hidden="1" x14ac:dyDescent="0.2"/>
    <row r="27386" hidden="1" x14ac:dyDescent="0.2"/>
    <row r="27387" hidden="1" x14ac:dyDescent="0.2"/>
    <row r="27388" hidden="1" x14ac:dyDescent="0.2"/>
    <row r="27389" hidden="1" x14ac:dyDescent="0.2"/>
    <row r="27390" hidden="1" x14ac:dyDescent="0.2"/>
    <row r="27391" hidden="1" x14ac:dyDescent="0.2"/>
    <row r="27392" hidden="1" x14ac:dyDescent="0.2"/>
    <row r="27393" hidden="1" x14ac:dyDescent="0.2"/>
    <row r="27394" hidden="1" x14ac:dyDescent="0.2"/>
    <row r="27395" hidden="1" x14ac:dyDescent="0.2"/>
    <row r="27396" hidden="1" x14ac:dyDescent="0.2"/>
    <row r="27397" hidden="1" x14ac:dyDescent="0.2"/>
    <row r="27398" hidden="1" x14ac:dyDescent="0.2"/>
    <row r="27399" hidden="1" x14ac:dyDescent="0.2"/>
    <row r="27400" hidden="1" x14ac:dyDescent="0.2"/>
    <row r="27401" hidden="1" x14ac:dyDescent="0.2"/>
    <row r="27402" hidden="1" x14ac:dyDescent="0.2"/>
    <row r="27403" hidden="1" x14ac:dyDescent="0.2"/>
    <row r="27404" hidden="1" x14ac:dyDescent="0.2"/>
    <row r="27405" hidden="1" x14ac:dyDescent="0.2"/>
    <row r="27406" hidden="1" x14ac:dyDescent="0.2"/>
    <row r="27407" hidden="1" x14ac:dyDescent="0.2"/>
    <row r="27408" hidden="1" x14ac:dyDescent="0.2"/>
    <row r="27409" hidden="1" x14ac:dyDescent="0.2"/>
    <row r="27410" hidden="1" x14ac:dyDescent="0.2"/>
    <row r="27411" hidden="1" x14ac:dyDescent="0.2"/>
    <row r="27412" hidden="1" x14ac:dyDescent="0.2"/>
    <row r="27413" hidden="1" x14ac:dyDescent="0.2"/>
    <row r="27414" hidden="1" x14ac:dyDescent="0.2"/>
    <row r="27415" hidden="1" x14ac:dyDescent="0.2"/>
    <row r="27416" hidden="1" x14ac:dyDescent="0.2"/>
    <row r="27417" hidden="1" x14ac:dyDescent="0.2"/>
    <row r="27418" hidden="1" x14ac:dyDescent="0.2"/>
    <row r="27419" hidden="1" x14ac:dyDescent="0.2"/>
    <row r="27420" hidden="1" x14ac:dyDescent="0.2"/>
    <row r="27421" hidden="1" x14ac:dyDescent="0.2"/>
    <row r="27422" hidden="1" x14ac:dyDescent="0.2"/>
    <row r="27423" hidden="1" x14ac:dyDescent="0.2"/>
    <row r="27424" hidden="1" x14ac:dyDescent="0.2"/>
    <row r="27425" hidden="1" x14ac:dyDescent="0.2"/>
    <row r="27426" hidden="1" x14ac:dyDescent="0.2"/>
    <row r="27427" hidden="1" x14ac:dyDescent="0.2"/>
    <row r="27428" hidden="1" x14ac:dyDescent="0.2"/>
    <row r="27429" hidden="1" x14ac:dyDescent="0.2"/>
    <row r="27430" hidden="1" x14ac:dyDescent="0.2"/>
    <row r="27431" hidden="1" x14ac:dyDescent="0.2"/>
    <row r="27432" hidden="1" x14ac:dyDescent="0.2"/>
    <row r="27433" hidden="1" x14ac:dyDescent="0.2"/>
    <row r="27434" hidden="1" x14ac:dyDescent="0.2"/>
    <row r="27435" hidden="1" x14ac:dyDescent="0.2"/>
    <row r="27436" hidden="1" x14ac:dyDescent="0.2"/>
    <row r="27437" hidden="1" x14ac:dyDescent="0.2"/>
    <row r="27438" hidden="1" x14ac:dyDescent="0.2"/>
    <row r="27439" hidden="1" x14ac:dyDescent="0.2"/>
    <row r="27440" hidden="1" x14ac:dyDescent="0.2"/>
    <row r="27441" hidden="1" x14ac:dyDescent="0.2"/>
    <row r="27442" hidden="1" x14ac:dyDescent="0.2"/>
    <row r="27443" hidden="1" x14ac:dyDescent="0.2"/>
    <row r="27444" hidden="1" x14ac:dyDescent="0.2"/>
    <row r="27445" hidden="1" x14ac:dyDescent="0.2"/>
    <row r="27446" hidden="1" x14ac:dyDescent="0.2"/>
    <row r="27447" hidden="1" x14ac:dyDescent="0.2"/>
    <row r="27448" hidden="1" x14ac:dyDescent="0.2"/>
    <row r="27449" hidden="1" x14ac:dyDescent="0.2"/>
    <row r="27450" hidden="1" x14ac:dyDescent="0.2"/>
    <row r="27451" hidden="1" x14ac:dyDescent="0.2"/>
    <row r="27452" hidden="1" x14ac:dyDescent="0.2"/>
    <row r="27453" hidden="1" x14ac:dyDescent="0.2"/>
    <row r="27454" hidden="1" x14ac:dyDescent="0.2"/>
    <row r="27455" hidden="1" x14ac:dyDescent="0.2"/>
    <row r="27456" hidden="1" x14ac:dyDescent="0.2"/>
    <row r="27457" hidden="1" x14ac:dyDescent="0.2"/>
    <row r="27458" hidden="1" x14ac:dyDescent="0.2"/>
    <row r="27459" hidden="1" x14ac:dyDescent="0.2"/>
    <row r="27460" hidden="1" x14ac:dyDescent="0.2"/>
    <row r="27461" hidden="1" x14ac:dyDescent="0.2"/>
    <row r="27462" hidden="1" x14ac:dyDescent="0.2"/>
    <row r="27463" hidden="1" x14ac:dyDescent="0.2"/>
    <row r="27464" hidden="1" x14ac:dyDescent="0.2"/>
    <row r="27465" hidden="1" x14ac:dyDescent="0.2"/>
    <row r="27466" hidden="1" x14ac:dyDescent="0.2"/>
    <row r="27467" hidden="1" x14ac:dyDescent="0.2"/>
    <row r="27468" hidden="1" x14ac:dyDescent="0.2"/>
    <row r="27469" hidden="1" x14ac:dyDescent="0.2"/>
    <row r="27470" hidden="1" x14ac:dyDescent="0.2"/>
    <row r="27471" hidden="1" x14ac:dyDescent="0.2"/>
    <row r="27472" hidden="1" x14ac:dyDescent="0.2"/>
    <row r="27473" hidden="1" x14ac:dyDescent="0.2"/>
    <row r="27474" hidden="1" x14ac:dyDescent="0.2"/>
    <row r="27475" hidden="1" x14ac:dyDescent="0.2"/>
    <row r="27476" hidden="1" x14ac:dyDescent="0.2"/>
    <row r="27477" hidden="1" x14ac:dyDescent="0.2"/>
    <row r="27478" hidden="1" x14ac:dyDescent="0.2"/>
    <row r="27479" hidden="1" x14ac:dyDescent="0.2"/>
    <row r="27480" hidden="1" x14ac:dyDescent="0.2"/>
    <row r="27481" hidden="1" x14ac:dyDescent="0.2"/>
    <row r="27482" hidden="1" x14ac:dyDescent="0.2"/>
    <row r="27483" hidden="1" x14ac:dyDescent="0.2"/>
    <row r="27484" hidden="1" x14ac:dyDescent="0.2"/>
    <row r="27485" hidden="1" x14ac:dyDescent="0.2"/>
    <row r="27486" hidden="1" x14ac:dyDescent="0.2"/>
    <row r="27487" hidden="1" x14ac:dyDescent="0.2"/>
    <row r="27488" hidden="1" x14ac:dyDescent="0.2"/>
    <row r="27489" hidden="1" x14ac:dyDescent="0.2"/>
    <row r="27490" hidden="1" x14ac:dyDescent="0.2"/>
    <row r="27491" hidden="1" x14ac:dyDescent="0.2"/>
    <row r="27492" hidden="1" x14ac:dyDescent="0.2"/>
    <row r="27493" hidden="1" x14ac:dyDescent="0.2"/>
    <row r="27494" hidden="1" x14ac:dyDescent="0.2"/>
    <row r="27495" hidden="1" x14ac:dyDescent="0.2"/>
    <row r="27496" hidden="1" x14ac:dyDescent="0.2"/>
    <row r="27497" hidden="1" x14ac:dyDescent="0.2"/>
    <row r="27498" hidden="1" x14ac:dyDescent="0.2"/>
    <row r="27499" hidden="1" x14ac:dyDescent="0.2"/>
    <row r="27500" hidden="1" x14ac:dyDescent="0.2"/>
    <row r="27501" hidden="1" x14ac:dyDescent="0.2"/>
    <row r="27502" hidden="1" x14ac:dyDescent="0.2"/>
    <row r="27503" hidden="1" x14ac:dyDescent="0.2"/>
    <row r="27504" hidden="1" x14ac:dyDescent="0.2"/>
    <row r="27505" hidden="1" x14ac:dyDescent="0.2"/>
    <row r="27506" hidden="1" x14ac:dyDescent="0.2"/>
    <row r="27507" hidden="1" x14ac:dyDescent="0.2"/>
    <row r="27508" hidden="1" x14ac:dyDescent="0.2"/>
    <row r="27509" hidden="1" x14ac:dyDescent="0.2"/>
    <row r="27510" hidden="1" x14ac:dyDescent="0.2"/>
    <row r="27511" hidden="1" x14ac:dyDescent="0.2"/>
    <row r="27512" hidden="1" x14ac:dyDescent="0.2"/>
    <row r="27513" hidden="1" x14ac:dyDescent="0.2"/>
    <row r="27514" hidden="1" x14ac:dyDescent="0.2"/>
    <row r="27515" hidden="1" x14ac:dyDescent="0.2"/>
    <row r="27516" hidden="1" x14ac:dyDescent="0.2"/>
    <row r="27517" hidden="1" x14ac:dyDescent="0.2"/>
    <row r="27518" hidden="1" x14ac:dyDescent="0.2"/>
    <row r="27519" hidden="1" x14ac:dyDescent="0.2"/>
    <row r="27520" hidden="1" x14ac:dyDescent="0.2"/>
    <row r="27521" hidden="1" x14ac:dyDescent="0.2"/>
    <row r="27522" hidden="1" x14ac:dyDescent="0.2"/>
    <row r="27523" hidden="1" x14ac:dyDescent="0.2"/>
    <row r="27524" hidden="1" x14ac:dyDescent="0.2"/>
    <row r="27525" hidden="1" x14ac:dyDescent="0.2"/>
    <row r="27526" hidden="1" x14ac:dyDescent="0.2"/>
    <row r="27527" hidden="1" x14ac:dyDescent="0.2"/>
    <row r="27528" hidden="1" x14ac:dyDescent="0.2"/>
    <row r="27529" hidden="1" x14ac:dyDescent="0.2"/>
    <row r="27530" hidden="1" x14ac:dyDescent="0.2"/>
    <row r="27531" hidden="1" x14ac:dyDescent="0.2"/>
    <row r="27532" hidden="1" x14ac:dyDescent="0.2"/>
    <row r="27533" hidden="1" x14ac:dyDescent="0.2"/>
    <row r="27534" hidden="1" x14ac:dyDescent="0.2"/>
    <row r="27535" hidden="1" x14ac:dyDescent="0.2"/>
    <row r="27536" hidden="1" x14ac:dyDescent="0.2"/>
    <row r="27537" hidden="1" x14ac:dyDescent="0.2"/>
    <row r="27538" hidden="1" x14ac:dyDescent="0.2"/>
    <row r="27539" hidden="1" x14ac:dyDescent="0.2"/>
    <row r="27540" hidden="1" x14ac:dyDescent="0.2"/>
    <row r="27541" hidden="1" x14ac:dyDescent="0.2"/>
    <row r="27542" hidden="1" x14ac:dyDescent="0.2"/>
    <row r="27543" hidden="1" x14ac:dyDescent="0.2"/>
    <row r="27544" hidden="1" x14ac:dyDescent="0.2"/>
    <row r="27545" hidden="1" x14ac:dyDescent="0.2"/>
    <row r="27546" hidden="1" x14ac:dyDescent="0.2"/>
    <row r="27547" hidden="1" x14ac:dyDescent="0.2"/>
    <row r="27548" hidden="1" x14ac:dyDescent="0.2"/>
    <row r="27549" hidden="1" x14ac:dyDescent="0.2"/>
    <row r="27550" hidden="1" x14ac:dyDescent="0.2"/>
    <row r="27551" hidden="1" x14ac:dyDescent="0.2"/>
    <row r="27552" hidden="1" x14ac:dyDescent="0.2"/>
    <row r="27553" hidden="1" x14ac:dyDescent="0.2"/>
    <row r="27554" hidden="1" x14ac:dyDescent="0.2"/>
    <row r="27555" hidden="1" x14ac:dyDescent="0.2"/>
    <row r="27556" hidden="1" x14ac:dyDescent="0.2"/>
    <row r="27557" hidden="1" x14ac:dyDescent="0.2"/>
    <row r="27558" hidden="1" x14ac:dyDescent="0.2"/>
    <row r="27559" hidden="1" x14ac:dyDescent="0.2"/>
    <row r="27560" hidden="1" x14ac:dyDescent="0.2"/>
    <row r="27561" hidden="1" x14ac:dyDescent="0.2"/>
    <row r="27562" hidden="1" x14ac:dyDescent="0.2"/>
    <row r="27563" hidden="1" x14ac:dyDescent="0.2"/>
    <row r="27564" hidden="1" x14ac:dyDescent="0.2"/>
    <row r="27565" hidden="1" x14ac:dyDescent="0.2"/>
    <row r="27566" hidden="1" x14ac:dyDescent="0.2"/>
    <row r="27567" hidden="1" x14ac:dyDescent="0.2"/>
    <row r="27568" hidden="1" x14ac:dyDescent="0.2"/>
    <row r="27569" hidden="1" x14ac:dyDescent="0.2"/>
    <row r="27570" hidden="1" x14ac:dyDescent="0.2"/>
    <row r="27571" hidden="1" x14ac:dyDescent="0.2"/>
    <row r="27572" hidden="1" x14ac:dyDescent="0.2"/>
    <row r="27573" hidden="1" x14ac:dyDescent="0.2"/>
    <row r="27574" hidden="1" x14ac:dyDescent="0.2"/>
    <row r="27575" hidden="1" x14ac:dyDescent="0.2"/>
    <row r="27576" hidden="1" x14ac:dyDescent="0.2"/>
    <row r="27577" hidden="1" x14ac:dyDescent="0.2"/>
    <row r="27578" hidden="1" x14ac:dyDescent="0.2"/>
    <row r="27579" hidden="1" x14ac:dyDescent="0.2"/>
    <row r="27580" hidden="1" x14ac:dyDescent="0.2"/>
    <row r="27581" hidden="1" x14ac:dyDescent="0.2"/>
    <row r="27582" hidden="1" x14ac:dyDescent="0.2"/>
    <row r="27583" hidden="1" x14ac:dyDescent="0.2"/>
    <row r="27584" hidden="1" x14ac:dyDescent="0.2"/>
    <row r="27585" hidden="1" x14ac:dyDescent="0.2"/>
    <row r="27586" hidden="1" x14ac:dyDescent="0.2"/>
    <row r="27587" hidden="1" x14ac:dyDescent="0.2"/>
    <row r="27588" hidden="1" x14ac:dyDescent="0.2"/>
    <row r="27589" hidden="1" x14ac:dyDescent="0.2"/>
    <row r="27590" hidden="1" x14ac:dyDescent="0.2"/>
    <row r="27591" hidden="1" x14ac:dyDescent="0.2"/>
    <row r="27592" hidden="1" x14ac:dyDescent="0.2"/>
    <row r="27593" hidden="1" x14ac:dyDescent="0.2"/>
    <row r="27594" hidden="1" x14ac:dyDescent="0.2"/>
    <row r="27595" hidden="1" x14ac:dyDescent="0.2"/>
    <row r="27596" hidden="1" x14ac:dyDescent="0.2"/>
    <row r="27597" hidden="1" x14ac:dyDescent="0.2"/>
    <row r="27598" hidden="1" x14ac:dyDescent="0.2"/>
    <row r="27599" hidden="1" x14ac:dyDescent="0.2"/>
    <row r="27600" hidden="1" x14ac:dyDescent="0.2"/>
    <row r="27601" hidden="1" x14ac:dyDescent="0.2"/>
    <row r="27602" hidden="1" x14ac:dyDescent="0.2"/>
    <row r="27603" hidden="1" x14ac:dyDescent="0.2"/>
    <row r="27604" hidden="1" x14ac:dyDescent="0.2"/>
    <row r="27605" hidden="1" x14ac:dyDescent="0.2"/>
    <row r="27606" hidden="1" x14ac:dyDescent="0.2"/>
    <row r="27607" hidden="1" x14ac:dyDescent="0.2"/>
    <row r="27608" hidden="1" x14ac:dyDescent="0.2"/>
    <row r="27609" hidden="1" x14ac:dyDescent="0.2"/>
    <row r="27610" hidden="1" x14ac:dyDescent="0.2"/>
    <row r="27611" hidden="1" x14ac:dyDescent="0.2"/>
    <row r="27612" hidden="1" x14ac:dyDescent="0.2"/>
    <row r="27613" hidden="1" x14ac:dyDescent="0.2"/>
    <row r="27614" hidden="1" x14ac:dyDescent="0.2"/>
    <row r="27615" hidden="1" x14ac:dyDescent="0.2"/>
    <row r="27616" hidden="1" x14ac:dyDescent="0.2"/>
    <row r="27617" hidden="1" x14ac:dyDescent="0.2"/>
    <row r="27618" hidden="1" x14ac:dyDescent="0.2"/>
    <row r="27619" hidden="1" x14ac:dyDescent="0.2"/>
    <row r="27620" hidden="1" x14ac:dyDescent="0.2"/>
    <row r="27621" hidden="1" x14ac:dyDescent="0.2"/>
    <row r="27622" hidden="1" x14ac:dyDescent="0.2"/>
    <row r="27623" hidden="1" x14ac:dyDescent="0.2"/>
    <row r="27624" hidden="1" x14ac:dyDescent="0.2"/>
    <row r="27625" hidden="1" x14ac:dyDescent="0.2"/>
    <row r="27626" hidden="1" x14ac:dyDescent="0.2"/>
    <row r="27627" hidden="1" x14ac:dyDescent="0.2"/>
    <row r="27628" hidden="1" x14ac:dyDescent="0.2"/>
    <row r="27629" hidden="1" x14ac:dyDescent="0.2"/>
    <row r="27630" hidden="1" x14ac:dyDescent="0.2"/>
    <row r="27631" hidden="1" x14ac:dyDescent="0.2"/>
    <row r="27632" hidden="1" x14ac:dyDescent="0.2"/>
    <row r="27633" hidden="1" x14ac:dyDescent="0.2"/>
    <row r="27634" hidden="1" x14ac:dyDescent="0.2"/>
    <row r="27635" hidden="1" x14ac:dyDescent="0.2"/>
    <row r="27636" hidden="1" x14ac:dyDescent="0.2"/>
    <row r="27637" hidden="1" x14ac:dyDescent="0.2"/>
    <row r="27638" hidden="1" x14ac:dyDescent="0.2"/>
    <row r="27639" hidden="1" x14ac:dyDescent="0.2"/>
    <row r="27640" hidden="1" x14ac:dyDescent="0.2"/>
    <row r="27641" hidden="1" x14ac:dyDescent="0.2"/>
    <row r="27642" hidden="1" x14ac:dyDescent="0.2"/>
    <row r="27643" hidden="1" x14ac:dyDescent="0.2"/>
    <row r="27644" hidden="1" x14ac:dyDescent="0.2"/>
    <row r="27645" hidden="1" x14ac:dyDescent="0.2"/>
    <row r="27646" hidden="1" x14ac:dyDescent="0.2"/>
    <row r="27647" hidden="1" x14ac:dyDescent="0.2"/>
    <row r="27648" hidden="1" x14ac:dyDescent="0.2"/>
    <row r="27649" hidden="1" x14ac:dyDescent="0.2"/>
    <row r="27650" hidden="1" x14ac:dyDescent="0.2"/>
    <row r="27651" hidden="1" x14ac:dyDescent="0.2"/>
    <row r="27652" hidden="1" x14ac:dyDescent="0.2"/>
    <row r="27653" hidden="1" x14ac:dyDescent="0.2"/>
    <row r="27654" hidden="1" x14ac:dyDescent="0.2"/>
    <row r="27655" hidden="1" x14ac:dyDescent="0.2"/>
    <row r="27656" hidden="1" x14ac:dyDescent="0.2"/>
    <row r="27657" hidden="1" x14ac:dyDescent="0.2"/>
    <row r="27658" hidden="1" x14ac:dyDescent="0.2"/>
    <row r="27659" hidden="1" x14ac:dyDescent="0.2"/>
    <row r="27660" hidden="1" x14ac:dyDescent="0.2"/>
    <row r="27661" hidden="1" x14ac:dyDescent="0.2"/>
    <row r="27662" hidden="1" x14ac:dyDescent="0.2"/>
    <row r="27663" hidden="1" x14ac:dyDescent="0.2"/>
    <row r="27664" hidden="1" x14ac:dyDescent="0.2"/>
    <row r="27665" hidden="1" x14ac:dyDescent="0.2"/>
    <row r="27666" hidden="1" x14ac:dyDescent="0.2"/>
    <row r="27667" hidden="1" x14ac:dyDescent="0.2"/>
    <row r="27668" hidden="1" x14ac:dyDescent="0.2"/>
    <row r="27669" hidden="1" x14ac:dyDescent="0.2"/>
    <row r="27670" hidden="1" x14ac:dyDescent="0.2"/>
    <row r="27671" hidden="1" x14ac:dyDescent="0.2"/>
    <row r="27672" hidden="1" x14ac:dyDescent="0.2"/>
    <row r="27673" hidden="1" x14ac:dyDescent="0.2"/>
    <row r="27674" hidden="1" x14ac:dyDescent="0.2"/>
    <row r="27675" hidden="1" x14ac:dyDescent="0.2"/>
    <row r="27676" hidden="1" x14ac:dyDescent="0.2"/>
    <row r="27677" hidden="1" x14ac:dyDescent="0.2"/>
    <row r="27678" hidden="1" x14ac:dyDescent="0.2"/>
    <row r="27679" hidden="1" x14ac:dyDescent="0.2"/>
    <row r="27680" hidden="1" x14ac:dyDescent="0.2"/>
    <row r="27681" hidden="1" x14ac:dyDescent="0.2"/>
    <row r="27682" hidden="1" x14ac:dyDescent="0.2"/>
    <row r="27683" hidden="1" x14ac:dyDescent="0.2"/>
    <row r="27684" hidden="1" x14ac:dyDescent="0.2"/>
    <row r="27685" hidden="1" x14ac:dyDescent="0.2"/>
    <row r="27686" hidden="1" x14ac:dyDescent="0.2"/>
    <row r="27687" hidden="1" x14ac:dyDescent="0.2"/>
    <row r="27688" hidden="1" x14ac:dyDescent="0.2"/>
    <row r="27689" hidden="1" x14ac:dyDescent="0.2"/>
    <row r="27690" hidden="1" x14ac:dyDescent="0.2"/>
    <row r="27691" hidden="1" x14ac:dyDescent="0.2"/>
    <row r="27692" hidden="1" x14ac:dyDescent="0.2"/>
    <row r="27693" hidden="1" x14ac:dyDescent="0.2"/>
    <row r="27694" hidden="1" x14ac:dyDescent="0.2"/>
    <row r="27695" hidden="1" x14ac:dyDescent="0.2"/>
    <row r="27696" hidden="1" x14ac:dyDescent="0.2"/>
    <row r="27697" hidden="1" x14ac:dyDescent="0.2"/>
    <row r="27698" hidden="1" x14ac:dyDescent="0.2"/>
    <row r="27699" hidden="1" x14ac:dyDescent="0.2"/>
    <row r="27700" hidden="1" x14ac:dyDescent="0.2"/>
    <row r="27701" hidden="1" x14ac:dyDescent="0.2"/>
    <row r="27702" hidden="1" x14ac:dyDescent="0.2"/>
    <row r="27703" hidden="1" x14ac:dyDescent="0.2"/>
    <row r="27704" hidden="1" x14ac:dyDescent="0.2"/>
    <row r="27705" hidden="1" x14ac:dyDescent="0.2"/>
    <row r="27706" hidden="1" x14ac:dyDescent="0.2"/>
    <row r="27707" hidden="1" x14ac:dyDescent="0.2"/>
    <row r="27708" hidden="1" x14ac:dyDescent="0.2"/>
    <row r="27709" hidden="1" x14ac:dyDescent="0.2"/>
    <row r="27710" hidden="1" x14ac:dyDescent="0.2"/>
    <row r="27711" hidden="1" x14ac:dyDescent="0.2"/>
    <row r="27712" hidden="1" x14ac:dyDescent="0.2"/>
    <row r="27713" hidden="1" x14ac:dyDescent="0.2"/>
    <row r="27714" hidden="1" x14ac:dyDescent="0.2"/>
    <row r="27715" hidden="1" x14ac:dyDescent="0.2"/>
    <row r="27716" hidden="1" x14ac:dyDescent="0.2"/>
    <row r="27717" hidden="1" x14ac:dyDescent="0.2"/>
    <row r="27718" hidden="1" x14ac:dyDescent="0.2"/>
    <row r="27719" hidden="1" x14ac:dyDescent="0.2"/>
    <row r="27720" hidden="1" x14ac:dyDescent="0.2"/>
    <row r="27721" hidden="1" x14ac:dyDescent="0.2"/>
    <row r="27722" hidden="1" x14ac:dyDescent="0.2"/>
    <row r="27723" hidden="1" x14ac:dyDescent="0.2"/>
    <row r="27724" hidden="1" x14ac:dyDescent="0.2"/>
    <row r="27725" hidden="1" x14ac:dyDescent="0.2"/>
    <row r="27726" hidden="1" x14ac:dyDescent="0.2"/>
    <row r="27727" hidden="1" x14ac:dyDescent="0.2"/>
    <row r="27728" hidden="1" x14ac:dyDescent="0.2"/>
    <row r="27729" hidden="1" x14ac:dyDescent="0.2"/>
    <row r="27730" hidden="1" x14ac:dyDescent="0.2"/>
    <row r="27731" hidden="1" x14ac:dyDescent="0.2"/>
    <row r="27732" hidden="1" x14ac:dyDescent="0.2"/>
    <row r="27733" hidden="1" x14ac:dyDescent="0.2"/>
    <row r="27734" hidden="1" x14ac:dyDescent="0.2"/>
    <row r="27735" hidden="1" x14ac:dyDescent="0.2"/>
    <row r="27736" hidden="1" x14ac:dyDescent="0.2"/>
    <row r="27737" hidden="1" x14ac:dyDescent="0.2"/>
    <row r="27738" hidden="1" x14ac:dyDescent="0.2"/>
    <row r="27739" hidden="1" x14ac:dyDescent="0.2"/>
    <row r="27740" hidden="1" x14ac:dyDescent="0.2"/>
    <row r="27741" hidden="1" x14ac:dyDescent="0.2"/>
    <row r="27742" hidden="1" x14ac:dyDescent="0.2"/>
    <row r="27743" hidden="1" x14ac:dyDescent="0.2"/>
    <row r="27744" hidden="1" x14ac:dyDescent="0.2"/>
    <row r="27745" hidden="1" x14ac:dyDescent="0.2"/>
    <row r="27746" hidden="1" x14ac:dyDescent="0.2"/>
    <row r="27747" hidden="1" x14ac:dyDescent="0.2"/>
    <row r="27748" hidden="1" x14ac:dyDescent="0.2"/>
    <row r="27749" hidden="1" x14ac:dyDescent="0.2"/>
    <row r="27750" hidden="1" x14ac:dyDescent="0.2"/>
    <row r="27751" hidden="1" x14ac:dyDescent="0.2"/>
    <row r="27752" hidden="1" x14ac:dyDescent="0.2"/>
    <row r="27753" hidden="1" x14ac:dyDescent="0.2"/>
    <row r="27754" hidden="1" x14ac:dyDescent="0.2"/>
    <row r="27755" hidden="1" x14ac:dyDescent="0.2"/>
    <row r="27756" hidden="1" x14ac:dyDescent="0.2"/>
    <row r="27757" hidden="1" x14ac:dyDescent="0.2"/>
    <row r="27758" hidden="1" x14ac:dyDescent="0.2"/>
    <row r="27759" hidden="1" x14ac:dyDescent="0.2"/>
    <row r="27760" hidden="1" x14ac:dyDescent="0.2"/>
    <row r="27761" hidden="1" x14ac:dyDescent="0.2"/>
    <row r="27762" hidden="1" x14ac:dyDescent="0.2"/>
    <row r="27763" hidden="1" x14ac:dyDescent="0.2"/>
    <row r="27764" hidden="1" x14ac:dyDescent="0.2"/>
    <row r="27765" hidden="1" x14ac:dyDescent="0.2"/>
    <row r="27766" hidden="1" x14ac:dyDescent="0.2"/>
    <row r="27767" hidden="1" x14ac:dyDescent="0.2"/>
    <row r="27768" hidden="1" x14ac:dyDescent="0.2"/>
    <row r="27769" hidden="1" x14ac:dyDescent="0.2"/>
    <row r="27770" hidden="1" x14ac:dyDescent="0.2"/>
    <row r="27771" hidden="1" x14ac:dyDescent="0.2"/>
    <row r="27772" hidden="1" x14ac:dyDescent="0.2"/>
    <row r="27773" hidden="1" x14ac:dyDescent="0.2"/>
    <row r="27774" hidden="1" x14ac:dyDescent="0.2"/>
    <row r="27775" hidden="1" x14ac:dyDescent="0.2"/>
    <row r="27776" hidden="1" x14ac:dyDescent="0.2"/>
    <row r="27777" hidden="1" x14ac:dyDescent="0.2"/>
    <row r="27778" hidden="1" x14ac:dyDescent="0.2"/>
    <row r="27779" hidden="1" x14ac:dyDescent="0.2"/>
    <row r="27780" hidden="1" x14ac:dyDescent="0.2"/>
    <row r="27781" hidden="1" x14ac:dyDescent="0.2"/>
    <row r="27782" hidden="1" x14ac:dyDescent="0.2"/>
    <row r="27783" hidden="1" x14ac:dyDescent="0.2"/>
    <row r="27784" hidden="1" x14ac:dyDescent="0.2"/>
    <row r="27785" hidden="1" x14ac:dyDescent="0.2"/>
    <row r="27786" hidden="1" x14ac:dyDescent="0.2"/>
    <row r="27787" hidden="1" x14ac:dyDescent="0.2"/>
    <row r="27788" hidden="1" x14ac:dyDescent="0.2"/>
    <row r="27789" hidden="1" x14ac:dyDescent="0.2"/>
    <row r="27790" hidden="1" x14ac:dyDescent="0.2"/>
    <row r="27791" hidden="1" x14ac:dyDescent="0.2"/>
    <row r="27792" hidden="1" x14ac:dyDescent="0.2"/>
    <row r="27793" hidden="1" x14ac:dyDescent="0.2"/>
    <row r="27794" hidden="1" x14ac:dyDescent="0.2"/>
    <row r="27795" hidden="1" x14ac:dyDescent="0.2"/>
    <row r="27796" hidden="1" x14ac:dyDescent="0.2"/>
    <row r="27797" hidden="1" x14ac:dyDescent="0.2"/>
    <row r="27798" hidden="1" x14ac:dyDescent="0.2"/>
    <row r="27799" hidden="1" x14ac:dyDescent="0.2"/>
    <row r="27800" hidden="1" x14ac:dyDescent="0.2"/>
    <row r="27801" hidden="1" x14ac:dyDescent="0.2"/>
    <row r="27802" hidden="1" x14ac:dyDescent="0.2"/>
    <row r="27803" hidden="1" x14ac:dyDescent="0.2"/>
    <row r="27804" hidden="1" x14ac:dyDescent="0.2"/>
    <row r="27805" hidden="1" x14ac:dyDescent="0.2"/>
    <row r="27806" hidden="1" x14ac:dyDescent="0.2"/>
    <row r="27807" hidden="1" x14ac:dyDescent="0.2"/>
    <row r="27808" hidden="1" x14ac:dyDescent="0.2"/>
    <row r="27809" hidden="1" x14ac:dyDescent="0.2"/>
    <row r="27810" hidden="1" x14ac:dyDescent="0.2"/>
    <row r="27811" hidden="1" x14ac:dyDescent="0.2"/>
    <row r="27812" hidden="1" x14ac:dyDescent="0.2"/>
    <row r="27813" hidden="1" x14ac:dyDescent="0.2"/>
    <row r="27814" hidden="1" x14ac:dyDescent="0.2"/>
    <row r="27815" hidden="1" x14ac:dyDescent="0.2"/>
    <row r="27816" hidden="1" x14ac:dyDescent="0.2"/>
    <row r="27817" hidden="1" x14ac:dyDescent="0.2"/>
    <row r="27818" hidden="1" x14ac:dyDescent="0.2"/>
    <row r="27819" hidden="1" x14ac:dyDescent="0.2"/>
    <row r="27820" hidden="1" x14ac:dyDescent="0.2"/>
    <row r="27821" hidden="1" x14ac:dyDescent="0.2"/>
    <row r="27822" hidden="1" x14ac:dyDescent="0.2"/>
    <row r="27823" hidden="1" x14ac:dyDescent="0.2"/>
    <row r="27824" hidden="1" x14ac:dyDescent="0.2"/>
    <row r="27825" hidden="1" x14ac:dyDescent="0.2"/>
    <row r="27826" hidden="1" x14ac:dyDescent="0.2"/>
    <row r="27827" hidden="1" x14ac:dyDescent="0.2"/>
    <row r="27828" hidden="1" x14ac:dyDescent="0.2"/>
    <row r="27829" hidden="1" x14ac:dyDescent="0.2"/>
    <row r="27830" hidden="1" x14ac:dyDescent="0.2"/>
    <row r="27831" hidden="1" x14ac:dyDescent="0.2"/>
    <row r="27832" hidden="1" x14ac:dyDescent="0.2"/>
    <row r="27833" hidden="1" x14ac:dyDescent="0.2"/>
    <row r="27834" hidden="1" x14ac:dyDescent="0.2"/>
    <row r="27835" hidden="1" x14ac:dyDescent="0.2"/>
    <row r="27836" hidden="1" x14ac:dyDescent="0.2"/>
    <row r="27837" hidden="1" x14ac:dyDescent="0.2"/>
    <row r="27838" hidden="1" x14ac:dyDescent="0.2"/>
    <row r="27839" hidden="1" x14ac:dyDescent="0.2"/>
    <row r="27840" hidden="1" x14ac:dyDescent="0.2"/>
    <row r="27841" hidden="1" x14ac:dyDescent="0.2"/>
    <row r="27842" hidden="1" x14ac:dyDescent="0.2"/>
    <row r="27843" hidden="1" x14ac:dyDescent="0.2"/>
    <row r="27844" hidden="1" x14ac:dyDescent="0.2"/>
    <row r="27845" hidden="1" x14ac:dyDescent="0.2"/>
    <row r="27846" hidden="1" x14ac:dyDescent="0.2"/>
    <row r="27847" hidden="1" x14ac:dyDescent="0.2"/>
    <row r="27848" hidden="1" x14ac:dyDescent="0.2"/>
    <row r="27849" hidden="1" x14ac:dyDescent="0.2"/>
    <row r="27850" hidden="1" x14ac:dyDescent="0.2"/>
    <row r="27851" hidden="1" x14ac:dyDescent="0.2"/>
    <row r="27852" hidden="1" x14ac:dyDescent="0.2"/>
    <row r="27853" hidden="1" x14ac:dyDescent="0.2"/>
    <row r="27854" hidden="1" x14ac:dyDescent="0.2"/>
    <row r="27855" hidden="1" x14ac:dyDescent="0.2"/>
    <row r="27856" hidden="1" x14ac:dyDescent="0.2"/>
    <row r="27857" hidden="1" x14ac:dyDescent="0.2"/>
    <row r="27858" hidden="1" x14ac:dyDescent="0.2"/>
    <row r="27859" hidden="1" x14ac:dyDescent="0.2"/>
    <row r="27860" hidden="1" x14ac:dyDescent="0.2"/>
    <row r="27861" hidden="1" x14ac:dyDescent="0.2"/>
    <row r="27862" hidden="1" x14ac:dyDescent="0.2"/>
    <row r="27863" hidden="1" x14ac:dyDescent="0.2"/>
    <row r="27864" hidden="1" x14ac:dyDescent="0.2"/>
    <row r="27865" hidden="1" x14ac:dyDescent="0.2"/>
    <row r="27866" hidden="1" x14ac:dyDescent="0.2"/>
    <row r="27867" hidden="1" x14ac:dyDescent="0.2"/>
    <row r="27868" hidden="1" x14ac:dyDescent="0.2"/>
    <row r="27869" hidden="1" x14ac:dyDescent="0.2"/>
    <row r="27870" hidden="1" x14ac:dyDescent="0.2"/>
    <row r="27871" hidden="1" x14ac:dyDescent="0.2"/>
    <row r="27872" hidden="1" x14ac:dyDescent="0.2"/>
    <row r="27873" hidden="1" x14ac:dyDescent="0.2"/>
    <row r="27874" hidden="1" x14ac:dyDescent="0.2"/>
    <row r="27875" hidden="1" x14ac:dyDescent="0.2"/>
    <row r="27876" hidden="1" x14ac:dyDescent="0.2"/>
    <row r="27877" hidden="1" x14ac:dyDescent="0.2"/>
    <row r="27878" hidden="1" x14ac:dyDescent="0.2"/>
    <row r="27879" hidden="1" x14ac:dyDescent="0.2"/>
    <row r="27880" hidden="1" x14ac:dyDescent="0.2"/>
    <row r="27881" hidden="1" x14ac:dyDescent="0.2"/>
    <row r="27882" hidden="1" x14ac:dyDescent="0.2"/>
    <row r="27883" hidden="1" x14ac:dyDescent="0.2"/>
    <row r="27884" hidden="1" x14ac:dyDescent="0.2"/>
    <row r="27885" hidden="1" x14ac:dyDescent="0.2"/>
    <row r="27886" hidden="1" x14ac:dyDescent="0.2"/>
    <row r="27887" hidden="1" x14ac:dyDescent="0.2"/>
    <row r="27888" hidden="1" x14ac:dyDescent="0.2"/>
    <row r="27889" hidden="1" x14ac:dyDescent="0.2"/>
    <row r="27890" hidden="1" x14ac:dyDescent="0.2"/>
    <row r="27891" hidden="1" x14ac:dyDescent="0.2"/>
    <row r="27892" hidden="1" x14ac:dyDescent="0.2"/>
    <row r="27893" hidden="1" x14ac:dyDescent="0.2"/>
    <row r="27894" hidden="1" x14ac:dyDescent="0.2"/>
    <row r="27895" hidden="1" x14ac:dyDescent="0.2"/>
    <row r="27896" hidden="1" x14ac:dyDescent="0.2"/>
    <row r="27897" hidden="1" x14ac:dyDescent="0.2"/>
    <row r="27898" hidden="1" x14ac:dyDescent="0.2"/>
    <row r="27899" hidden="1" x14ac:dyDescent="0.2"/>
    <row r="27900" hidden="1" x14ac:dyDescent="0.2"/>
    <row r="27901" hidden="1" x14ac:dyDescent="0.2"/>
    <row r="27902" hidden="1" x14ac:dyDescent="0.2"/>
    <row r="27903" hidden="1" x14ac:dyDescent="0.2"/>
    <row r="27904" hidden="1" x14ac:dyDescent="0.2"/>
    <row r="27905" hidden="1" x14ac:dyDescent="0.2"/>
    <row r="27906" hidden="1" x14ac:dyDescent="0.2"/>
    <row r="27907" hidden="1" x14ac:dyDescent="0.2"/>
    <row r="27908" hidden="1" x14ac:dyDescent="0.2"/>
    <row r="27909" hidden="1" x14ac:dyDescent="0.2"/>
    <row r="27910" hidden="1" x14ac:dyDescent="0.2"/>
    <row r="27911" hidden="1" x14ac:dyDescent="0.2"/>
    <row r="27912" hidden="1" x14ac:dyDescent="0.2"/>
    <row r="27913" hidden="1" x14ac:dyDescent="0.2"/>
    <row r="27914" hidden="1" x14ac:dyDescent="0.2"/>
    <row r="27915" hidden="1" x14ac:dyDescent="0.2"/>
    <row r="27916" hidden="1" x14ac:dyDescent="0.2"/>
    <row r="27917" hidden="1" x14ac:dyDescent="0.2"/>
    <row r="27918" hidden="1" x14ac:dyDescent="0.2"/>
    <row r="27919" hidden="1" x14ac:dyDescent="0.2"/>
    <row r="27920" hidden="1" x14ac:dyDescent="0.2"/>
    <row r="27921" hidden="1" x14ac:dyDescent="0.2"/>
    <row r="27922" hidden="1" x14ac:dyDescent="0.2"/>
    <row r="27923" hidden="1" x14ac:dyDescent="0.2"/>
    <row r="27924" hidden="1" x14ac:dyDescent="0.2"/>
    <row r="27925" hidden="1" x14ac:dyDescent="0.2"/>
    <row r="27926" hidden="1" x14ac:dyDescent="0.2"/>
    <row r="27927" hidden="1" x14ac:dyDescent="0.2"/>
    <row r="27928" hidden="1" x14ac:dyDescent="0.2"/>
    <row r="27929" hidden="1" x14ac:dyDescent="0.2"/>
    <row r="27930" hidden="1" x14ac:dyDescent="0.2"/>
    <row r="27931" hidden="1" x14ac:dyDescent="0.2"/>
    <row r="27932" hidden="1" x14ac:dyDescent="0.2"/>
    <row r="27933" hidden="1" x14ac:dyDescent="0.2"/>
    <row r="27934" hidden="1" x14ac:dyDescent="0.2"/>
    <row r="27935" hidden="1" x14ac:dyDescent="0.2"/>
    <row r="27936" hidden="1" x14ac:dyDescent="0.2"/>
    <row r="27937" hidden="1" x14ac:dyDescent="0.2"/>
    <row r="27938" hidden="1" x14ac:dyDescent="0.2"/>
    <row r="27939" hidden="1" x14ac:dyDescent="0.2"/>
    <row r="27940" hidden="1" x14ac:dyDescent="0.2"/>
    <row r="27941" hidden="1" x14ac:dyDescent="0.2"/>
    <row r="27942" hidden="1" x14ac:dyDescent="0.2"/>
    <row r="27943" hidden="1" x14ac:dyDescent="0.2"/>
    <row r="27944" hidden="1" x14ac:dyDescent="0.2"/>
    <row r="27945" hidden="1" x14ac:dyDescent="0.2"/>
    <row r="27946" hidden="1" x14ac:dyDescent="0.2"/>
    <row r="27947" hidden="1" x14ac:dyDescent="0.2"/>
    <row r="27948" hidden="1" x14ac:dyDescent="0.2"/>
    <row r="27949" hidden="1" x14ac:dyDescent="0.2"/>
    <row r="27950" hidden="1" x14ac:dyDescent="0.2"/>
    <row r="27951" hidden="1" x14ac:dyDescent="0.2"/>
    <row r="27952" hidden="1" x14ac:dyDescent="0.2"/>
    <row r="27953" hidden="1" x14ac:dyDescent="0.2"/>
    <row r="27954" hidden="1" x14ac:dyDescent="0.2"/>
    <row r="27955" hidden="1" x14ac:dyDescent="0.2"/>
    <row r="27956" hidden="1" x14ac:dyDescent="0.2"/>
    <row r="27957" hidden="1" x14ac:dyDescent="0.2"/>
    <row r="27958" hidden="1" x14ac:dyDescent="0.2"/>
    <row r="27959" hidden="1" x14ac:dyDescent="0.2"/>
    <row r="27960" hidden="1" x14ac:dyDescent="0.2"/>
    <row r="27961" hidden="1" x14ac:dyDescent="0.2"/>
    <row r="27962" hidden="1" x14ac:dyDescent="0.2"/>
    <row r="27963" hidden="1" x14ac:dyDescent="0.2"/>
    <row r="27964" hidden="1" x14ac:dyDescent="0.2"/>
    <row r="27965" hidden="1" x14ac:dyDescent="0.2"/>
    <row r="27966" hidden="1" x14ac:dyDescent="0.2"/>
    <row r="27967" hidden="1" x14ac:dyDescent="0.2"/>
    <row r="27968" hidden="1" x14ac:dyDescent="0.2"/>
    <row r="27969" hidden="1" x14ac:dyDescent="0.2"/>
    <row r="27970" hidden="1" x14ac:dyDescent="0.2"/>
    <row r="27971" hidden="1" x14ac:dyDescent="0.2"/>
    <row r="27972" hidden="1" x14ac:dyDescent="0.2"/>
    <row r="27973" hidden="1" x14ac:dyDescent="0.2"/>
    <row r="27974" hidden="1" x14ac:dyDescent="0.2"/>
    <row r="27975" hidden="1" x14ac:dyDescent="0.2"/>
    <row r="27976" hidden="1" x14ac:dyDescent="0.2"/>
    <row r="27977" hidden="1" x14ac:dyDescent="0.2"/>
    <row r="27978" hidden="1" x14ac:dyDescent="0.2"/>
    <row r="27979" hidden="1" x14ac:dyDescent="0.2"/>
    <row r="27980" hidden="1" x14ac:dyDescent="0.2"/>
    <row r="27981" hidden="1" x14ac:dyDescent="0.2"/>
    <row r="27982" hidden="1" x14ac:dyDescent="0.2"/>
    <row r="27983" hidden="1" x14ac:dyDescent="0.2"/>
    <row r="27984" hidden="1" x14ac:dyDescent="0.2"/>
    <row r="27985" hidden="1" x14ac:dyDescent="0.2"/>
    <row r="27986" hidden="1" x14ac:dyDescent="0.2"/>
    <row r="27987" hidden="1" x14ac:dyDescent="0.2"/>
    <row r="27988" hidden="1" x14ac:dyDescent="0.2"/>
    <row r="27989" hidden="1" x14ac:dyDescent="0.2"/>
    <row r="27990" hidden="1" x14ac:dyDescent="0.2"/>
    <row r="27991" hidden="1" x14ac:dyDescent="0.2"/>
    <row r="27992" hidden="1" x14ac:dyDescent="0.2"/>
    <row r="27993" hidden="1" x14ac:dyDescent="0.2"/>
    <row r="27994" hidden="1" x14ac:dyDescent="0.2"/>
    <row r="27995" hidden="1" x14ac:dyDescent="0.2"/>
    <row r="27996" hidden="1" x14ac:dyDescent="0.2"/>
    <row r="27997" hidden="1" x14ac:dyDescent="0.2"/>
    <row r="27998" hidden="1" x14ac:dyDescent="0.2"/>
    <row r="27999" hidden="1" x14ac:dyDescent="0.2"/>
    <row r="28000" hidden="1" x14ac:dyDescent="0.2"/>
    <row r="28001" hidden="1" x14ac:dyDescent="0.2"/>
    <row r="28002" hidden="1" x14ac:dyDescent="0.2"/>
    <row r="28003" hidden="1" x14ac:dyDescent="0.2"/>
    <row r="28004" hidden="1" x14ac:dyDescent="0.2"/>
    <row r="28005" hidden="1" x14ac:dyDescent="0.2"/>
    <row r="28006" hidden="1" x14ac:dyDescent="0.2"/>
    <row r="28007" hidden="1" x14ac:dyDescent="0.2"/>
    <row r="28008" hidden="1" x14ac:dyDescent="0.2"/>
    <row r="28009" hidden="1" x14ac:dyDescent="0.2"/>
    <row r="28010" hidden="1" x14ac:dyDescent="0.2"/>
    <row r="28011" hidden="1" x14ac:dyDescent="0.2"/>
    <row r="28012" hidden="1" x14ac:dyDescent="0.2"/>
    <row r="28013" hidden="1" x14ac:dyDescent="0.2"/>
    <row r="28014" hidden="1" x14ac:dyDescent="0.2"/>
    <row r="28015" hidden="1" x14ac:dyDescent="0.2"/>
    <row r="28016" hidden="1" x14ac:dyDescent="0.2"/>
    <row r="28017" hidden="1" x14ac:dyDescent="0.2"/>
    <row r="28018" hidden="1" x14ac:dyDescent="0.2"/>
    <row r="28019" hidden="1" x14ac:dyDescent="0.2"/>
    <row r="28020" hidden="1" x14ac:dyDescent="0.2"/>
    <row r="28021" hidden="1" x14ac:dyDescent="0.2"/>
    <row r="28022" hidden="1" x14ac:dyDescent="0.2"/>
    <row r="28023" hidden="1" x14ac:dyDescent="0.2"/>
    <row r="28024" hidden="1" x14ac:dyDescent="0.2"/>
    <row r="28025" hidden="1" x14ac:dyDescent="0.2"/>
    <row r="28026" hidden="1" x14ac:dyDescent="0.2"/>
    <row r="28027" hidden="1" x14ac:dyDescent="0.2"/>
    <row r="28028" hidden="1" x14ac:dyDescent="0.2"/>
    <row r="28029" hidden="1" x14ac:dyDescent="0.2"/>
    <row r="28030" hidden="1" x14ac:dyDescent="0.2"/>
    <row r="28031" hidden="1" x14ac:dyDescent="0.2"/>
    <row r="28032" hidden="1" x14ac:dyDescent="0.2"/>
    <row r="28033" hidden="1" x14ac:dyDescent="0.2"/>
    <row r="28034" hidden="1" x14ac:dyDescent="0.2"/>
    <row r="28035" hidden="1" x14ac:dyDescent="0.2"/>
    <row r="28036" hidden="1" x14ac:dyDescent="0.2"/>
    <row r="28037" hidden="1" x14ac:dyDescent="0.2"/>
    <row r="28038" hidden="1" x14ac:dyDescent="0.2"/>
    <row r="28039" hidden="1" x14ac:dyDescent="0.2"/>
    <row r="28040" hidden="1" x14ac:dyDescent="0.2"/>
    <row r="28041" hidden="1" x14ac:dyDescent="0.2"/>
    <row r="28042" hidden="1" x14ac:dyDescent="0.2"/>
    <row r="28043" hidden="1" x14ac:dyDescent="0.2"/>
    <row r="28044" hidden="1" x14ac:dyDescent="0.2"/>
    <row r="28045" hidden="1" x14ac:dyDescent="0.2"/>
    <row r="28046" hidden="1" x14ac:dyDescent="0.2"/>
    <row r="28047" hidden="1" x14ac:dyDescent="0.2"/>
    <row r="28048" hidden="1" x14ac:dyDescent="0.2"/>
    <row r="28049" hidden="1" x14ac:dyDescent="0.2"/>
    <row r="28050" hidden="1" x14ac:dyDescent="0.2"/>
    <row r="28051" hidden="1" x14ac:dyDescent="0.2"/>
    <row r="28052" hidden="1" x14ac:dyDescent="0.2"/>
    <row r="28053" hidden="1" x14ac:dyDescent="0.2"/>
    <row r="28054" hidden="1" x14ac:dyDescent="0.2"/>
    <row r="28055" hidden="1" x14ac:dyDescent="0.2"/>
    <row r="28056" hidden="1" x14ac:dyDescent="0.2"/>
    <row r="28057" hidden="1" x14ac:dyDescent="0.2"/>
    <row r="28058" hidden="1" x14ac:dyDescent="0.2"/>
    <row r="28059" hidden="1" x14ac:dyDescent="0.2"/>
    <row r="28060" hidden="1" x14ac:dyDescent="0.2"/>
    <row r="28061" hidden="1" x14ac:dyDescent="0.2"/>
    <row r="28062" hidden="1" x14ac:dyDescent="0.2"/>
    <row r="28063" hidden="1" x14ac:dyDescent="0.2"/>
    <row r="28064" hidden="1" x14ac:dyDescent="0.2"/>
    <row r="28065" hidden="1" x14ac:dyDescent="0.2"/>
    <row r="28066" hidden="1" x14ac:dyDescent="0.2"/>
    <row r="28067" hidden="1" x14ac:dyDescent="0.2"/>
    <row r="28068" hidden="1" x14ac:dyDescent="0.2"/>
    <row r="28069" hidden="1" x14ac:dyDescent="0.2"/>
    <row r="28070" hidden="1" x14ac:dyDescent="0.2"/>
    <row r="28071" hidden="1" x14ac:dyDescent="0.2"/>
    <row r="28072" hidden="1" x14ac:dyDescent="0.2"/>
    <row r="28073" hidden="1" x14ac:dyDescent="0.2"/>
    <row r="28074" hidden="1" x14ac:dyDescent="0.2"/>
    <row r="28075" hidden="1" x14ac:dyDescent="0.2"/>
    <row r="28076" hidden="1" x14ac:dyDescent="0.2"/>
    <row r="28077" hidden="1" x14ac:dyDescent="0.2"/>
    <row r="28078" hidden="1" x14ac:dyDescent="0.2"/>
    <row r="28079" hidden="1" x14ac:dyDescent="0.2"/>
    <row r="28080" hidden="1" x14ac:dyDescent="0.2"/>
    <row r="28081" hidden="1" x14ac:dyDescent="0.2"/>
    <row r="28082" hidden="1" x14ac:dyDescent="0.2"/>
    <row r="28083" hidden="1" x14ac:dyDescent="0.2"/>
    <row r="28084" hidden="1" x14ac:dyDescent="0.2"/>
    <row r="28085" hidden="1" x14ac:dyDescent="0.2"/>
    <row r="28086" hidden="1" x14ac:dyDescent="0.2"/>
    <row r="28087" hidden="1" x14ac:dyDescent="0.2"/>
    <row r="28088" hidden="1" x14ac:dyDescent="0.2"/>
    <row r="28089" hidden="1" x14ac:dyDescent="0.2"/>
    <row r="28090" hidden="1" x14ac:dyDescent="0.2"/>
    <row r="28091" hidden="1" x14ac:dyDescent="0.2"/>
    <row r="28092" hidden="1" x14ac:dyDescent="0.2"/>
    <row r="28093" hidden="1" x14ac:dyDescent="0.2"/>
    <row r="28094" hidden="1" x14ac:dyDescent="0.2"/>
    <row r="28095" hidden="1" x14ac:dyDescent="0.2"/>
    <row r="28096" hidden="1" x14ac:dyDescent="0.2"/>
    <row r="28097" hidden="1" x14ac:dyDescent="0.2"/>
    <row r="28098" hidden="1" x14ac:dyDescent="0.2"/>
    <row r="28099" hidden="1" x14ac:dyDescent="0.2"/>
    <row r="28100" hidden="1" x14ac:dyDescent="0.2"/>
    <row r="28101" hidden="1" x14ac:dyDescent="0.2"/>
    <row r="28102" hidden="1" x14ac:dyDescent="0.2"/>
    <row r="28103" hidden="1" x14ac:dyDescent="0.2"/>
    <row r="28104" hidden="1" x14ac:dyDescent="0.2"/>
    <row r="28105" hidden="1" x14ac:dyDescent="0.2"/>
    <row r="28106" hidden="1" x14ac:dyDescent="0.2"/>
    <row r="28107" hidden="1" x14ac:dyDescent="0.2"/>
    <row r="28108" hidden="1" x14ac:dyDescent="0.2"/>
    <row r="28109" hidden="1" x14ac:dyDescent="0.2"/>
    <row r="28110" hidden="1" x14ac:dyDescent="0.2"/>
    <row r="28111" hidden="1" x14ac:dyDescent="0.2"/>
    <row r="28112" hidden="1" x14ac:dyDescent="0.2"/>
    <row r="28113" hidden="1" x14ac:dyDescent="0.2"/>
    <row r="28114" hidden="1" x14ac:dyDescent="0.2"/>
    <row r="28115" hidden="1" x14ac:dyDescent="0.2"/>
    <row r="28116" hidden="1" x14ac:dyDescent="0.2"/>
    <row r="28117" hidden="1" x14ac:dyDescent="0.2"/>
    <row r="28118" hidden="1" x14ac:dyDescent="0.2"/>
    <row r="28119" hidden="1" x14ac:dyDescent="0.2"/>
    <row r="28120" hidden="1" x14ac:dyDescent="0.2"/>
    <row r="28121" hidden="1" x14ac:dyDescent="0.2"/>
    <row r="28122" hidden="1" x14ac:dyDescent="0.2"/>
    <row r="28123" hidden="1" x14ac:dyDescent="0.2"/>
    <row r="28124" hidden="1" x14ac:dyDescent="0.2"/>
    <row r="28125" hidden="1" x14ac:dyDescent="0.2"/>
    <row r="28126" hidden="1" x14ac:dyDescent="0.2"/>
    <row r="28127" hidden="1" x14ac:dyDescent="0.2"/>
    <row r="28128" hidden="1" x14ac:dyDescent="0.2"/>
    <row r="28129" hidden="1" x14ac:dyDescent="0.2"/>
    <row r="28130" hidden="1" x14ac:dyDescent="0.2"/>
    <row r="28131" hidden="1" x14ac:dyDescent="0.2"/>
    <row r="28132" hidden="1" x14ac:dyDescent="0.2"/>
    <row r="28133" hidden="1" x14ac:dyDescent="0.2"/>
    <row r="28134" hidden="1" x14ac:dyDescent="0.2"/>
    <row r="28135" hidden="1" x14ac:dyDescent="0.2"/>
    <row r="28136" hidden="1" x14ac:dyDescent="0.2"/>
    <row r="28137" hidden="1" x14ac:dyDescent="0.2"/>
    <row r="28138" hidden="1" x14ac:dyDescent="0.2"/>
    <row r="28139" hidden="1" x14ac:dyDescent="0.2"/>
    <row r="28140" hidden="1" x14ac:dyDescent="0.2"/>
    <row r="28141" hidden="1" x14ac:dyDescent="0.2"/>
    <row r="28142" hidden="1" x14ac:dyDescent="0.2"/>
    <row r="28143" hidden="1" x14ac:dyDescent="0.2"/>
    <row r="28144" hidden="1" x14ac:dyDescent="0.2"/>
    <row r="28145" hidden="1" x14ac:dyDescent="0.2"/>
    <row r="28146" hidden="1" x14ac:dyDescent="0.2"/>
    <row r="28147" hidden="1" x14ac:dyDescent="0.2"/>
    <row r="28148" hidden="1" x14ac:dyDescent="0.2"/>
    <row r="28149" hidden="1" x14ac:dyDescent="0.2"/>
    <row r="28150" hidden="1" x14ac:dyDescent="0.2"/>
    <row r="28151" hidden="1" x14ac:dyDescent="0.2"/>
    <row r="28152" hidden="1" x14ac:dyDescent="0.2"/>
    <row r="28153" hidden="1" x14ac:dyDescent="0.2"/>
    <row r="28154" hidden="1" x14ac:dyDescent="0.2"/>
    <row r="28155" hidden="1" x14ac:dyDescent="0.2"/>
    <row r="28156" hidden="1" x14ac:dyDescent="0.2"/>
    <row r="28157" hidden="1" x14ac:dyDescent="0.2"/>
    <row r="28158" hidden="1" x14ac:dyDescent="0.2"/>
    <row r="28159" hidden="1" x14ac:dyDescent="0.2"/>
    <row r="28160" hidden="1" x14ac:dyDescent="0.2"/>
    <row r="28161" hidden="1" x14ac:dyDescent="0.2"/>
    <row r="28162" hidden="1" x14ac:dyDescent="0.2"/>
    <row r="28163" hidden="1" x14ac:dyDescent="0.2"/>
    <row r="28164" hidden="1" x14ac:dyDescent="0.2"/>
    <row r="28165" hidden="1" x14ac:dyDescent="0.2"/>
    <row r="28166" hidden="1" x14ac:dyDescent="0.2"/>
    <row r="28167" hidden="1" x14ac:dyDescent="0.2"/>
    <row r="28168" hidden="1" x14ac:dyDescent="0.2"/>
    <row r="28169" hidden="1" x14ac:dyDescent="0.2"/>
    <row r="28170" hidden="1" x14ac:dyDescent="0.2"/>
    <row r="28171" hidden="1" x14ac:dyDescent="0.2"/>
    <row r="28172" hidden="1" x14ac:dyDescent="0.2"/>
    <row r="28173" hidden="1" x14ac:dyDescent="0.2"/>
    <row r="28174" hidden="1" x14ac:dyDescent="0.2"/>
    <row r="28175" hidden="1" x14ac:dyDescent="0.2"/>
    <row r="28176" hidden="1" x14ac:dyDescent="0.2"/>
    <row r="28177" hidden="1" x14ac:dyDescent="0.2"/>
    <row r="28178" hidden="1" x14ac:dyDescent="0.2"/>
    <row r="28179" hidden="1" x14ac:dyDescent="0.2"/>
    <row r="28180" hidden="1" x14ac:dyDescent="0.2"/>
    <row r="28181" hidden="1" x14ac:dyDescent="0.2"/>
    <row r="28182" hidden="1" x14ac:dyDescent="0.2"/>
    <row r="28183" hidden="1" x14ac:dyDescent="0.2"/>
    <row r="28184" hidden="1" x14ac:dyDescent="0.2"/>
    <row r="28185" hidden="1" x14ac:dyDescent="0.2"/>
    <row r="28186" hidden="1" x14ac:dyDescent="0.2"/>
    <row r="28187" hidden="1" x14ac:dyDescent="0.2"/>
    <row r="28188" hidden="1" x14ac:dyDescent="0.2"/>
    <row r="28189" hidden="1" x14ac:dyDescent="0.2"/>
    <row r="28190" hidden="1" x14ac:dyDescent="0.2"/>
    <row r="28191" hidden="1" x14ac:dyDescent="0.2"/>
    <row r="28192" hidden="1" x14ac:dyDescent="0.2"/>
    <row r="28193" hidden="1" x14ac:dyDescent="0.2"/>
    <row r="28194" hidden="1" x14ac:dyDescent="0.2"/>
    <row r="28195" hidden="1" x14ac:dyDescent="0.2"/>
    <row r="28196" hidden="1" x14ac:dyDescent="0.2"/>
    <row r="28197" hidden="1" x14ac:dyDescent="0.2"/>
    <row r="28198" hidden="1" x14ac:dyDescent="0.2"/>
    <row r="28199" hidden="1" x14ac:dyDescent="0.2"/>
    <row r="28200" hidden="1" x14ac:dyDescent="0.2"/>
    <row r="28201" hidden="1" x14ac:dyDescent="0.2"/>
    <row r="28202" hidden="1" x14ac:dyDescent="0.2"/>
    <row r="28203" hidden="1" x14ac:dyDescent="0.2"/>
    <row r="28204" hidden="1" x14ac:dyDescent="0.2"/>
    <row r="28205" hidden="1" x14ac:dyDescent="0.2"/>
    <row r="28206" hidden="1" x14ac:dyDescent="0.2"/>
    <row r="28207" hidden="1" x14ac:dyDescent="0.2"/>
    <row r="28208" hidden="1" x14ac:dyDescent="0.2"/>
    <row r="28209" hidden="1" x14ac:dyDescent="0.2"/>
    <row r="28210" hidden="1" x14ac:dyDescent="0.2"/>
    <row r="28211" hidden="1" x14ac:dyDescent="0.2"/>
    <row r="28212" hidden="1" x14ac:dyDescent="0.2"/>
    <row r="28213" hidden="1" x14ac:dyDescent="0.2"/>
    <row r="28214" hidden="1" x14ac:dyDescent="0.2"/>
    <row r="28215" hidden="1" x14ac:dyDescent="0.2"/>
    <row r="28216" hidden="1" x14ac:dyDescent="0.2"/>
    <row r="28217" hidden="1" x14ac:dyDescent="0.2"/>
    <row r="28218" hidden="1" x14ac:dyDescent="0.2"/>
    <row r="28219" hidden="1" x14ac:dyDescent="0.2"/>
    <row r="28220" hidden="1" x14ac:dyDescent="0.2"/>
    <row r="28221" hidden="1" x14ac:dyDescent="0.2"/>
    <row r="28222" hidden="1" x14ac:dyDescent="0.2"/>
    <row r="28223" hidden="1" x14ac:dyDescent="0.2"/>
    <row r="28224" hidden="1" x14ac:dyDescent="0.2"/>
    <row r="28225" hidden="1" x14ac:dyDescent="0.2"/>
    <row r="28226" hidden="1" x14ac:dyDescent="0.2"/>
    <row r="28227" hidden="1" x14ac:dyDescent="0.2"/>
    <row r="28228" hidden="1" x14ac:dyDescent="0.2"/>
    <row r="28229" hidden="1" x14ac:dyDescent="0.2"/>
    <row r="28230" hidden="1" x14ac:dyDescent="0.2"/>
    <row r="28231" hidden="1" x14ac:dyDescent="0.2"/>
    <row r="28232" hidden="1" x14ac:dyDescent="0.2"/>
    <row r="28233" hidden="1" x14ac:dyDescent="0.2"/>
    <row r="28234" hidden="1" x14ac:dyDescent="0.2"/>
    <row r="28235" hidden="1" x14ac:dyDescent="0.2"/>
    <row r="28236" hidden="1" x14ac:dyDescent="0.2"/>
    <row r="28237" hidden="1" x14ac:dyDescent="0.2"/>
    <row r="28238" hidden="1" x14ac:dyDescent="0.2"/>
    <row r="28239" hidden="1" x14ac:dyDescent="0.2"/>
    <row r="28240" hidden="1" x14ac:dyDescent="0.2"/>
    <row r="28241" hidden="1" x14ac:dyDescent="0.2"/>
    <row r="28242" hidden="1" x14ac:dyDescent="0.2"/>
    <row r="28243" hidden="1" x14ac:dyDescent="0.2"/>
    <row r="28244" hidden="1" x14ac:dyDescent="0.2"/>
    <row r="28245" hidden="1" x14ac:dyDescent="0.2"/>
    <row r="28246" hidden="1" x14ac:dyDescent="0.2"/>
    <row r="28247" hidden="1" x14ac:dyDescent="0.2"/>
    <row r="28248" hidden="1" x14ac:dyDescent="0.2"/>
    <row r="28249" hidden="1" x14ac:dyDescent="0.2"/>
    <row r="28250" hidden="1" x14ac:dyDescent="0.2"/>
    <row r="28251" hidden="1" x14ac:dyDescent="0.2"/>
    <row r="28252" hidden="1" x14ac:dyDescent="0.2"/>
    <row r="28253" hidden="1" x14ac:dyDescent="0.2"/>
    <row r="28254" hidden="1" x14ac:dyDescent="0.2"/>
    <row r="28255" hidden="1" x14ac:dyDescent="0.2"/>
    <row r="28256" hidden="1" x14ac:dyDescent="0.2"/>
    <row r="28257" hidden="1" x14ac:dyDescent="0.2"/>
    <row r="28258" hidden="1" x14ac:dyDescent="0.2"/>
    <row r="28259" hidden="1" x14ac:dyDescent="0.2"/>
    <row r="28260" hidden="1" x14ac:dyDescent="0.2"/>
    <row r="28261" hidden="1" x14ac:dyDescent="0.2"/>
    <row r="28262" hidden="1" x14ac:dyDescent="0.2"/>
    <row r="28263" hidden="1" x14ac:dyDescent="0.2"/>
    <row r="28264" hidden="1" x14ac:dyDescent="0.2"/>
    <row r="28265" hidden="1" x14ac:dyDescent="0.2"/>
    <row r="28266" hidden="1" x14ac:dyDescent="0.2"/>
    <row r="28267" hidden="1" x14ac:dyDescent="0.2"/>
    <row r="28268" hidden="1" x14ac:dyDescent="0.2"/>
    <row r="28269" hidden="1" x14ac:dyDescent="0.2"/>
    <row r="28270" hidden="1" x14ac:dyDescent="0.2"/>
    <row r="28271" hidden="1" x14ac:dyDescent="0.2"/>
    <row r="28272" hidden="1" x14ac:dyDescent="0.2"/>
    <row r="28273" hidden="1" x14ac:dyDescent="0.2"/>
    <row r="28274" hidden="1" x14ac:dyDescent="0.2"/>
    <row r="28275" hidden="1" x14ac:dyDescent="0.2"/>
    <row r="28276" hidden="1" x14ac:dyDescent="0.2"/>
    <row r="28277" hidden="1" x14ac:dyDescent="0.2"/>
    <row r="28278" hidden="1" x14ac:dyDescent="0.2"/>
    <row r="28279" hidden="1" x14ac:dyDescent="0.2"/>
    <row r="28280" hidden="1" x14ac:dyDescent="0.2"/>
    <row r="28281" hidden="1" x14ac:dyDescent="0.2"/>
    <row r="28282" hidden="1" x14ac:dyDescent="0.2"/>
    <row r="28283" hidden="1" x14ac:dyDescent="0.2"/>
    <row r="28284" hidden="1" x14ac:dyDescent="0.2"/>
    <row r="28285" hidden="1" x14ac:dyDescent="0.2"/>
    <row r="28286" hidden="1" x14ac:dyDescent="0.2"/>
    <row r="28287" hidden="1" x14ac:dyDescent="0.2"/>
    <row r="28288" hidden="1" x14ac:dyDescent="0.2"/>
    <row r="28289" hidden="1" x14ac:dyDescent="0.2"/>
    <row r="28290" hidden="1" x14ac:dyDescent="0.2"/>
    <row r="28291" hidden="1" x14ac:dyDescent="0.2"/>
    <row r="28292" hidden="1" x14ac:dyDescent="0.2"/>
    <row r="28293" hidden="1" x14ac:dyDescent="0.2"/>
    <row r="28294" hidden="1" x14ac:dyDescent="0.2"/>
    <row r="28295" hidden="1" x14ac:dyDescent="0.2"/>
    <row r="28296" hidden="1" x14ac:dyDescent="0.2"/>
    <row r="28297" hidden="1" x14ac:dyDescent="0.2"/>
    <row r="28298" hidden="1" x14ac:dyDescent="0.2"/>
    <row r="28299" hidden="1" x14ac:dyDescent="0.2"/>
    <row r="28300" hidden="1" x14ac:dyDescent="0.2"/>
    <row r="28301" hidden="1" x14ac:dyDescent="0.2"/>
    <row r="28302" hidden="1" x14ac:dyDescent="0.2"/>
    <row r="28303" hidden="1" x14ac:dyDescent="0.2"/>
    <row r="28304" hidden="1" x14ac:dyDescent="0.2"/>
    <row r="28305" hidden="1" x14ac:dyDescent="0.2"/>
    <row r="28306" hidden="1" x14ac:dyDescent="0.2"/>
    <row r="28307" hidden="1" x14ac:dyDescent="0.2"/>
    <row r="28308" hidden="1" x14ac:dyDescent="0.2"/>
    <row r="28309" hidden="1" x14ac:dyDescent="0.2"/>
    <row r="28310" hidden="1" x14ac:dyDescent="0.2"/>
    <row r="28311" hidden="1" x14ac:dyDescent="0.2"/>
    <row r="28312" hidden="1" x14ac:dyDescent="0.2"/>
    <row r="28313" hidden="1" x14ac:dyDescent="0.2"/>
    <row r="28314" hidden="1" x14ac:dyDescent="0.2"/>
    <row r="28315" hidden="1" x14ac:dyDescent="0.2"/>
    <row r="28316" hidden="1" x14ac:dyDescent="0.2"/>
    <row r="28317" hidden="1" x14ac:dyDescent="0.2"/>
    <row r="28318" hidden="1" x14ac:dyDescent="0.2"/>
    <row r="28319" hidden="1" x14ac:dyDescent="0.2"/>
    <row r="28320" hidden="1" x14ac:dyDescent="0.2"/>
    <row r="28321" hidden="1" x14ac:dyDescent="0.2"/>
    <row r="28322" hidden="1" x14ac:dyDescent="0.2"/>
    <row r="28323" hidden="1" x14ac:dyDescent="0.2"/>
    <row r="28324" hidden="1" x14ac:dyDescent="0.2"/>
    <row r="28325" hidden="1" x14ac:dyDescent="0.2"/>
    <row r="28326" hidden="1" x14ac:dyDescent="0.2"/>
    <row r="28327" hidden="1" x14ac:dyDescent="0.2"/>
    <row r="28328" hidden="1" x14ac:dyDescent="0.2"/>
    <row r="28329" hidden="1" x14ac:dyDescent="0.2"/>
    <row r="28330" hidden="1" x14ac:dyDescent="0.2"/>
    <row r="28331" hidden="1" x14ac:dyDescent="0.2"/>
    <row r="28332" hidden="1" x14ac:dyDescent="0.2"/>
    <row r="28333" hidden="1" x14ac:dyDescent="0.2"/>
    <row r="28334" hidden="1" x14ac:dyDescent="0.2"/>
    <row r="28335" hidden="1" x14ac:dyDescent="0.2"/>
    <row r="28336" hidden="1" x14ac:dyDescent="0.2"/>
    <row r="28337" hidden="1" x14ac:dyDescent="0.2"/>
    <row r="28338" hidden="1" x14ac:dyDescent="0.2"/>
    <row r="28339" hidden="1" x14ac:dyDescent="0.2"/>
    <row r="28340" hidden="1" x14ac:dyDescent="0.2"/>
    <row r="28341" hidden="1" x14ac:dyDescent="0.2"/>
    <row r="28342" hidden="1" x14ac:dyDescent="0.2"/>
    <row r="28343" hidden="1" x14ac:dyDescent="0.2"/>
    <row r="28344" hidden="1" x14ac:dyDescent="0.2"/>
    <row r="28345" hidden="1" x14ac:dyDescent="0.2"/>
    <row r="28346" hidden="1" x14ac:dyDescent="0.2"/>
    <row r="28347" hidden="1" x14ac:dyDescent="0.2"/>
    <row r="28348" hidden="1" x14ac:dyDescent="0.2"/>
    <row r="28349" hidden="1" x14ac:dyDescent="0.2"/>
    <row r="28350" hidden="1" x14ac:dyDescent="0.2"/>
    <row r="28351" hidden="1" x14ac:dyDescent="0.2"/>
    <row r="28352" hidden="1" x14ac:dyDescent="0.2"/>
    <row r="28353" hidden="1" x14ac:dyDescent="0.2"/>
    <row r="28354" hidden="1" x14ac:dyDescent="0.2"/>
    <row r="28355" hidden="1" x14ac:dyDescent="0.2"/>
    <row r="28356" hidden="1" x14ac:dyDescent="0.2"/>
    <row r="28357" hidden="1" x14ac:dyDescent="0.2"/>
    <row r="28358" hidden="1" x14ac:dyDescent="0.2"/>
    <row r="28359" hidden="1" x14ac:dyDescent="0.2"/>
    <row r="28360" hidden="1" x14ac:dyDescent="0.2"/>
    <row r="28361" hidden="1" x14ac:dyDescent="0.2"/>
    <row r="28362" hidden="1" x14ac:dyDescent="0.2"/>
    <row r="28363" hidden="1" x14ac:dyDescent="0.2"/>
    <row r="28364" hidden="1" x14ac:dyDescent="0.2"/>
    <row r="28365" hidden="1" x14ac:dyDescent="0.2"/>
    <row r="28366" hidden="1" x14ac:dyDescent="0.2"/>
    <row r="28367" hidden="1" x14ac:dyDescent="0.2"/>
    <row r="28368" hidden="1" x14ac:dyDescent="0.2"/>
    <row r="28369" hidden="1" x14ac:dyDescent="0.2"/>
    <row r="28370" hidden="1" x14ac:dyDescent="0.2"/>
    <row r="28371" hidden="1" x14ac:dyDescent="0.2"/>
    <row r="28372" hidden="1" x14ac:dyDescent="0.2"/>
    <row r="28373" hidden="1" x14ac:dyDescent="0.2"/>
    <row r="28374" hidden="1" x14ac:dyDescent="0.2"/>
    <row r="28375" hidden="1" x14ac:dyDescent="0.2"/>
    <row r="28376" hidden="1" x14ac:dyDescent="0.2"/>
    <row r="28377" hidden="1" x14ac:dyDescent="0.2"/>
    <row r="28378" hidden="1" x14ac:dyDescent="0.2"/>
    <row r="28379" hidden="1" x14ac:dyDescent="0.2"/>
    <row r="28380" hidden="1" x14ac:dyDescent="0.2"/>
    <row r="28381" hidden="1" x14ac:dyDescent="0.2"/>
    <row r="28382" hidden="1" x14ac:dyDescent="0.2"/>
    <row r="28383" hidden="1" x14ac:dyDescent="0.2"/>
    <row r="28384" hidden="1" x14ac:dyDescent="0.2"/>
    <row r="28385" hidden="1" x14ac:dyDescent="0.2"/>
    <row r="28386" hidden="1" x14ac:dyDescent="0.2"/>
    <row r="28387" hidden="1" x14ac:dyDescent="0.2"/>
    <row r="28388" hidden="1" x14ac:dyDescent="0.2"/>
    <row r="28389" hidden="1" x14ac:dyDescent="0.2"/>
    <row r="28390" hidden="1" x14ac:dyDescent="0.2"/>
    <row r="28391" hidden="1" x14ac:dyDescent="0.2"/>
    <row r="28392" hidden="1" x14ac:dyDescent="0.2"/>
    <row r="28393" hidden="1" x14ac:dyDescent="0.2"/>
    <row r="28394" hidden="1" x14ac:dyDescent="0.2"/>
    <row r="28395" hidden="1" x14ac:dyDescent="0.2"/>
    <row r="28396" hidden="1" x14ac:dyDescent="0.2"/>
    <row r="28397" hidden="1" x14ac:dyDescent="0.2"/>
    <row r="28398" hidden="1" x14ac:dyDescent="0.2"/>
    <row r="28399" hidden="1" x14ac:dyDescent="0.2"/>
    <row r="28400" hidden="1" x14ac:dyDescent="0.2"/>
    <row r="28401" hidden="1" x14ac:dyDescent="0.2"/>
    <row r="28402" hidden="1" x14ac:dyDescent="0.2"/>
    <row r="28403" hidden="1" x14ac:dyDescent="0.2"/>
    <row r="28404" hidden="1" x14ac:dyDescent="0.2"/>
    <row r="28405" hidden="1" x14ac:dyDescent="0.2"/>
    <row r="28406" hidden="1" x14ac:dyDescent="0.2"/>
    <row r="28407" hidden="1" x14ac:dyDescent="0.2"/>
    <row r="28408" hidden="1" x14ac:dyDescent="0.2"/>
    <row r="28409" hidden="1" x14ac:dyDescent="0.2"/>
    <row r="28410" hidden="1" x14ac:dyDescent="0.2"/>
    <row r="28411" hidden="1" x14ac:dyDescent="0.2"/>
    <row r="28412" hidden="1" x14ac:dyDescent="0.2"/>
    <row r="28413" hidden="1" x14ac:dyDescent="0.2"/>
    <row r="28414" hidden="1" x14ac:dyDescent="0.2"/>
    <row r="28415" hidden="1" x14ac:dyDescent="0.2"/>
    <row r="28416" hidden="1" x14ac:dyDescent="0.2"/>
    <row r="28417" hidden="1" x14ac:dyDescent="0.2"/>
    <row r="28418" hidden="1" x14ac:dyDescent="0.2"/>
    <row r="28419" hidden="1" x14ac:dyDescent="0.2"/>
    <row r="28420" hidden="1" x14ac:dyDescent="0.2"/>
    <row r="28421" hidden="1" x14ac:dyDescent="0.2"/>
    <row r="28422" hidden="1" x14ac:dyDescent="0.2"/>
    <row r="28423" hidden="1" x14ac:dyDescent="0.2"/>
    <row r="28424" hidden="1" x14ac:dyDescent="0.2"/>
    <row r="28425" hidden="1" x14ac:dyDescent="0.2"/>
    <row r="28426" hidden="1" x14ac:dyDescent="0.2"/>
    <row r="28427" hidden="1" x14ac:dyDescent="0.2"/>
    <row r="28428" hidden="1" x14ac:dyDescent="0.2"/>
    <row r="28429" hidden="1" x14ac:dyDescent="0.2"/>
    <row r="28430" hidden="1" x14ac:dyDescent="0.2"/>
    <row r="28431" hidden="1" x14ac:dyDescent="0.2"/>
    <row r="28432" hidden="1" x14ac:dyDescent="0.2"/>
    <row r="28433" hidden="1" x14ac:dyDescent="0.2"/>
    <row r="28434" hidden="1" x14ac:dyDescent="0.2"/>
    <row r="28435" hidden="1" x14ac:dyDescent="0.2"/>
    <row r="28436" hidden="1" x14ac:dyDescent="0.2"/>
    <row r="28437" hidden="1" x14ac:dyDescent="0.2"/>
    <row r="28438" hidden="1" x14ac:dyDescent="0.2"/>
    <row r="28439" hidden="1" x14ac:dyDescent="0.2"/>
    <row r="28440" hidden="1" x14ac:dyDescent="0.2"/>
    <row r="28441" hidden="1" x14ac:dyDescent="0.2"/>
    <row r="28442" hidden="1" x14ac:dyDescent="0.2"/>
    <row r="28443" hidden="1" x14ac:dyDescent="0.2"/>
    <row r="28444" hidden="1" x14ac:dyDescent="0.2"/>
    <row r="28445" hidden="1" x14ac:dyDescent="0.2"/>
    <row r="28446" hidden="1" x14ac:dyDescent="0.2"/>
    <row r="28447" hidden="1" x14ac:dyDescent="0.2"/>
    <row r="28448" hidden="1" x14ac:dyDescent="0.2"/>
    <row r="28449" hidden="1" x14ac:dyDescent="0.2"/>
    <row r="28450" hidden="1" x14ac:dyDescent="0.2"/>
    <row r="28451" hidden="1" x14ac:dyDescent="0.2"/>
    <row r="28452" hidden="1" x14ac:dyDescent="0.2"/>
    <row r="28453" hidden="1" x14ac:dyDescent="0.2"/>
    <row r="28454" hidden="1" x14ac:dyDescent="0.2"/>
    <row r="28455" hidden="1" x14ac:dyDescent="0.2"/>
    <row r="28456" hidden="1" x14ac:dyDescent="0.2"/>
    <row r="28457" hidden="1" x14ac:dyDescent="0.2"/>
    <row r="28458" hidden="1" x14ac:dyDescent="0.2"/>
    <row r="28459" hidden="1" x14ac:dyDescent="0.2"/>
    <row r="28460" hidden="1" x14ac:dyDescent="0.2"/>
    <row r="28461" hidden="1" x14ac:dyDescent="0.2"/>
    <row r="28462" hidden="1" x14ac:dyDescent="0.2"/>
    <row r="28463" hidden="1" x14ac:dyDescent="0.2"/>
    <row r="28464" hidden="1" x14ac:dyDescent="0.2"/>
    <row r="28465" hidden="1" x14ac:dyDescent="0.2"/>
    <row r="28466" hidden="1" x14ac:dyDescent="0.2"/>
    <row r="28467" hidden="1" x14ac:dyDescent="0.2"/>
    <row r="28468" hidden="1" x14ac:dyDescent="0.2"/>
    <row r="28469" hidden="1" x14ac:dyDescent="0.2"/>
    <row r="28470" hidden="1" x14ac:dyDescent="0.2"/>
    <row r="28471" hidden="1" x14ac:dyDescent="0.2"/>
    <row r="28472" hidden="1" x14ac:dyDescent="0.2"/>
    <row r="28473" hidden="1" x14ac:dyDescent="0.2"/>
    <row r="28474" hidden="1" x14ac:dyDescent="0.2"/>
    <row r="28475" hidden="1" x14ac:dyDescent="0.2"/>
    <row r="28476" hidden="1" x14ac:dyDescent="0.2"/>
    <row r="28477" hidden="1" x14ac:dyDescent="0.2"/>
    <row r="28478" hidden="1" x14ac:dyDescent="0.2"/>
    <row r="28479" hidden="1" x14ac:dyDescent="0.2"/>
    <row r="28480" hidden="1" x14ac:dyDescent="0.2"/>
    <row r="28481" hidden="1" x14ac:dyDescent="0.2"/>
    <row r="28482" hidden="1" x14ac:dyDescent="0.2"/>
    <row r="28483" hidden="1" x14ac:dyDescent="0.2"/>
    <row r="28484" hidden="1" x14ac:dyDescent="0.2"/>
    <row r="28485" hidden="1" x14ac:dyDescent="0.2"/>
    <row r="28486" hidden="1" x14ac:dyDescent="0.2"/>
    <row r="28487" hidden="1" x14ac:dyDescent="0.2"/>
    <row r="28488" hidden="1" x14ac:dyDescent="0.2"/>
    <row r="28489" hidden="1" x14ac:dyDescent="0.2"/>
    <row r="28490" hidden="1" x14ac:dyDescent="0.2"/>
    <row r="28491" hidden="1" x14ac:dyDescent="0.2"/>
    <row r="28492" hidden="1" x14ac:dyDescent="0.2"/>
    <row r="28493" hidden="1" x14ac:dyDescent="0.2"/>
    <row r="28494" hidden="1" x14ac:dyDescent="0.2"/>
    <row r="28495" hidden="1" x14ac:dyDescent="0.2"/>
    <row r="28496" hidden="1" x14ac:dyDescent="0.2"/>
    <row r="28497" hidden="1" x14ac:dyDescent="0.2"/>
    <row r="28498" hidden="1" x14ac:dyDescent="0.2"/>
    <row r="28499" hidden="1" x14ac:dyDescent="0.2"/>
    <row r="28500" hidden="1" x14ac:dyDescent="0.2"/>
    <row r="28501" hidden="1" x14ac:dyDescent="0.2"/>
    <row r="28502" hidden="1" x14ac:dyDescent="0.2"/>
    <row r="28503" hidden="1" x14ac:dyDescent="0.2"/>
    <row r="28504" hidden="1" x14ac:dyDescent="0.2"/>
    <row r="28505" hidden="1" x14ac:dyDescent="0.2"/>
    <row r="28506" hidden="1" x14ac:dyDescent="0.2"/>
    <row r="28507" hidden="1" x14ac:dyDescent="0.2"/>
    <row r="28508" hidden="1" x14ac:dyDescent="0.2"/>
    <row r="28509" hidden="1" x14ac:dyDescent="0.2"/>
    <row r="28510" hidden="1" x14ac:dyDescent="0.2"/>
    <row r="28511" hidden="1" x14ac:dyDescent="0.2"/>
    <row r="28512" hidden="1" x14ac:dyDescent="0.2"/>
    <row r="28513" hidden="1" x14ac:dyDescent="0.2"/>
    <row r="28514" hidden="1" x14ac:dyDescent="0.2"/>
    <row r="28515" hidden="1" x14ac:dyDescent="0.2"/>
    <row r="28516" hidden="1" x14ac:dyDescent="0.2"/>
    <row r="28517" hidden="1" x14ac:dyDescent="0.2"/>
    <row r="28518" hidden="1" x14ac:dyDescent="0.2"/>
    <row r="28519" hidden="1" x14ac:dyDescent="0.2"/>
    <row r="28520" hidden="1" x14ac:dyDescent="0.2"/>
    <row r="28521" hidden="1" x14ac:dyDescent="0.2"/>
    <row r="28522" hidden="1" x14ac:dyDescent="0.2"/>
    <row r="28523" hidden="1" x14ac:dyDescent="0.2"/>
    <row r="28524" hidden="1" x14ac:dyDescent="0.2"/>
    <row r="28525" hidden="1" x14ac:dyDescent="0.2"/>
    <row r="28526" hidden="1" x14ac:dyDescent="0.2"/>
    <row r="28527" hidden="1" x14ac:dyDescent="0.2"/>
    <row r="28528" hidden="1" x14ac:dyDescent="0.2"/>
    <row r="28529" hidden="1" x14ac:dyDescent="0.2"/>
    <row r="28530" hidden="1" x14ac:dyDescent="0.2"/>
    <row r="28531" hidden="1" x14ac:dyDescent="0.2"/>
    <row r="28532" hidden="1" x14ac:dyDescent="0.2"/>
    <row r="28533" hidden="1" x14ac:dyDescent="0.2"/>
    <row r="28534" hidden="1" x14ac:dyDescent="0.2"/>
    <row r="28535" hidden="1" x14ac:dyDescent="0.2"/>
    <row r="28536" hidden="1" x14ac:dyDescent="0.2"/>
    <row r="28537" hidden="1" x14ac:dyDescent="0.2"/>
    <row r="28538" hidden="1" x14ac:dyDescent="0.2"/>
    <row r="28539" hidden="1" x14ac:dyDescent="0.2"/>
    <row r="28540" hidden="1" x14ac:dyDescent="0.2"/>
    <row r="28541" hidden="1" x14ac:dyDescent="0.2"/>
    <row r="28542" hidden="1" x14ac:dyDescent="0.2"/>
    <row r="28543" hidden="1" x14ac:dyDescent="0.2"/>
    <row r="28544" hidden="1" x14ac:dyDescent="0.2"/>
    <row r="28545" hidden="1" x14ac:dyDescent="0.2"/>
    <row r="28546" hidden="1" x14ac:dyDescent="0.2"/>
    <row r="28547" hidden="1" x14ac:dyDescent="0.2"/>
    <row r="28548" hidden="1" x14ac:dyDescent="0.2"/>
    <row r="28549" hidden="1" x14ac:dyDescent="0.2"/>
    <row r="28550" hidden="1" x14ac:dyDescent="0.2"/>
    <row r="28551" hidden="1" x14ac:dyDescent="0.2"/>
    <row r="28552" hidden="1" x14ac:dyDescent="0.2"/>
    <row r="28553" hidden="1" x14ac:dyDescent="0.2"/>
    <row r="28554" hidden="1" x14ac:dyDescent="0.2"/>
    <row r="28555" hidden="1" x14ac:dyDescent="0.2"/>
    <row r="28556" hidden="1" x14ac:dyDescent="0.2"/>
    <row r="28557" hidden="1" x14ac:dyDescent="0.2"/>
    <row r="28558" hidden="1" x14ac:dyDescent="0.2"/>
    <row r="28559" hidden="1" x14ac:dyDescent="0.2"/>
    <row r="28560" hidden="1" x14ac:dyDescent="0.2"/>
    <row r="28561" hidden="1" x14ac:dyDescent="0.2"/>
    <row r="28562" hidden="1" x14ac:dyDescent="0.2"/>
    <row r="28563" hidden="1" x14ac:dyDescent="0.2"/>
    <row r="28564" hidden="1" x14ac:dyDescent="0.2"/>
    <row r="28565" hidden="1" x14ac:dyDescent="0.2"/>
    <row r="28566" hidden="1" x14ac:dyDescent="0.2"/>
    <row r="28567" hidden="1" x14ac:dyDescent="0.2"/>
    <row r="28568" hidden="1" x14ac:dyDescent="0.2"/>
    <row r="28569" hidden="1" x14ac:dyDescent="0.2"/>
    <row r="28570" hidden="1" x14ac:dyDescent="0.2"/>
    <row r="28571" hidden="1" x14ac:dyDescent="0.2"/>
    <row r="28572" hidden="1" x14ac:dyDescent="0.2"/>
    <row r="28573" hidden="1" x14ac:dyDescent="0.2"/>
    <row r="28574" hidden="1" x14ac:dyDescent="0.2"/>
    <row r="28575" hidden="1" x14ac:dyDescent="0.2"/>
    <row r="28576" hidden="1" x14ac:dyDescent="0.2"/>
    <row r="28577" hidden="1" x14ac:dyDescent="0.2"/>
    <row r="28578" hidden="1" x14ac:dyDescent="0.2"/>
    <row r="28579" hidden="1" x14ac:dyDescent="0.2"/>
    <row r="28580" hidden="1" x14ac:dyDescent="0.2"/>
    <row r="28581" hidden="1" x14ac:dyDescent="0.2"/>
    <row r="28582" hidden="1" x14ac:dyDescent="0.2"/>
    <row r="28583" hidden="1" x14ac:dyDescent="0.2"/>
    <row r="28584" hidden="1" x14ac:dyDescent="0.2"/>
    <row r="28585" hidden="1" x14ac:dyDescent="0.2"/>
    <row r="28586" hidden="1" x14ac:dyDescent="0.2"/>
    <row r="28587" hidden="1" x14ac:dyDescent="0.2"/>
    <row r="28588" hidden="1" x14ac:dyDescent="0.2"/>
    <row r="28589" hidden="1" x14ac:dyDescent="0.2"/>
    <row r="28590" hidden="1" x14ac:dyDescent="0.2"/>
    <row r="28591" hidden="1" x14ac:dyDescent="0.2"/>
    <row r="28592" hidden="1" x14ac:dyDescent="0.2"/>
    <row r="28593" hidden="1" x14ac:dyDescent="0.2"/>
    <row r="28594" hidden="1" x14ac:dyDescent="0.2"/>
    <row r="28595" hidden="1" x14ac:dyDescent="0.2"/>
    <row r="28596" hidden="1" x14ac:dyDescent="0.2"/>
    <row r="28597" hidden="1" x14ac:dyDescent="0.2"/>
    <row r="28598" hidden="1" x14ac:dyDescent="0.2"/>
    <row r="28599" hidden="1" x14ac:dyDescent="0.2"/>
    <row r="28600" hidden="1" x14ac:dyDescent="0.2"/>
    <row r="28601" hidden="1" x14ac:dyDescent="0.2"/>
    <row r="28602" hidden="1" x14ac:dyDescent="0.2"/>
    <row r="28603" hidden="1" x14ac:dyDescent="0.2"/>
    <row r="28604" hidden="1" x14ac:dyDescent="0.2"/>
    <row r="28605" hidden="1" x14ac:dyDescent="0.2"/>
    <row r="28606" hidden="1" x14ac:dyDescent="0.2"/>
    <row r="28607" hidden="1" x14ac:dyDescent="0.2"/>
    <row r="28608" hidden="1" x14ac:dyDescent="0.2"/>
    <row r="28609" hidden="1" x14ac:dyDescent="0.2"/>
    <row r="28610" hidden="1" x14ac:dyDescent="0.2"/>
    <row r="28611" hidden="1" x14ac:dyDescent="0.2"/>
    <row r="28612" hidden="1" x14ac:dyDescent="0.2"/>
    <row r="28613" hidden="1" x14ac:dyDescent="0.2"/>
    <row r="28614" hidden="1" x14ac:dyDescent="0.2"/>
    <row r="28615" hidden="1" x14ac:dyDescent="0.2"/>
    <row r="28616" hidden="1" x14ac:dyDescent="0.2"/>
    <row r="28617" hidden="1" x14ac:dyDescent="0.2"/>
    <row r="28618" hidden="1" x14ac:dyDescent="0.2"/>
    <row r="28619" hidden="1" x14ac:dyDescent="0.2"/>
    <row r="28620" hidden="1" x14ac:dyDescent="0.2"/>
    <row r="28621" hidden="1" x14ac:dyDescent="0.2"/>
    <row r="28622" hidden="1" x14ac:dyDescent="0.2"/>
    <row r="28623" hidden="1" x14ac:dyDescent="0.2"/>
    <row r="28624" hidden="1" x14ac:dyDescent="0.2"/>
    <row r="28625" hidden="1" x14ac:dyDescent="0.2"/>
    <row r="28626" hidden="1" x14ac:dyDescent="0.2"/>
    <row r="28627" hidden="1" x14ac:dyDescent="0.2"/>
    <row r="28628" hidden="1" x14ac:dyDescent="0.2"/>
    <row r="28629" hidden="1" x14ac:dyDescent="0.2"/>
    <row r="28630" hidden="1" x14ac:dyDescent="0.2"/>
    <row r="28631" hidden="1" x14ac:dyDescent="0.2"/>
    <row r="28632" hidden="1" x14ac:dyDescent="0.2"/>
    <row r="28633" hidden="1" x14ac:dyDescent="0.2"/>
    <row r="28634" hidden="1" x14ac:dyDescent="0.2"/>
    <row r="28635" hidden="1" x14ac:dyDescent="0.2"/>
    <row r="28636" hidden="1" x14ac:dyDescent="0.2"/>
    <row r="28637" hidden="1" x14ac:dyDescent="0.2"/>
    <row r="28638" hidden="1" x14ac:dyDescent="0.2"/>
    <row r="28639" hidden="1" x14ac:dyDescent="0.2"/>
    <row r="28640" hidden="1" x14ac:dyDescent="0.2"/>
    <row r="28641" hidden="1" x14ac:dyDescent="0.2"/>
    <row r="28642" hidden="1" x14ac:dyDescent="0.2"/>
    <row r="28643" hidden="1" x14ac:dyDescent="0.2"/>
    <row r="28644" hidden="1" x14ac:dyDescent="0.2"/>
    <row r="28645" hidden="1" x14ac:dyDescent="0.2"/>
    <row r="28646" hidden="1" x14ac:dyDescent="0.2"/>
    <row r="28647" hidden="1" x14ac:dyDescent="0.2"/>
    <row r="28648" hidden="1" x14ac:dyDescent="0.2"/>
    <row r="28649" hidden="1" x14ac:dyDescent="0.2"/>
    <row r="28650" hidden="1" x14ac:dyDescent="0.2"/>
    <row r="28651" hidden="1" x14ac:dyDescent="0.2"/>
    <row r="28652" hidden="1" x14ac:dyDescent="0.2"/>
    <row r="28653" hidden="1" x14ac:dyDescent="0.2"/>
    <row r="28654" hidden="1" x14ac:dyDescent="0.2"/>
    <row r="28655" hidden="1" x14ac:dyDescent="0.2"/>
    <row r="28656" hidden="1" x14ac:dyDescent="0.2"/>
    <row r="28657" hidden="1" x14ac:dyDescent="0.2"/>
    <row r="28658" hidden="1" x14ac:dyDescent="0.2"/>
    <row r="28659" hidden="1" x14ac:dyDescent="0.2"/>
    <row r="28660" hidden="1" x14ac:dyDescent="0.2"/>
    <row r="28661" hidden="1" x14ac:dyDescent="0.2"/>
    <row r="28662" hidden="1" x14ac:dyDescent="0.2"/>
    <row r="28663" hidden="1" x14ac:dyDescent="0.2"/>
    <row r="28664" hidden="1" x14ac:dyDescent="0.2"/>
    <row r="28665" hidden="1" x14ac:dyDescent="0.2"/>
    <row r="28666" hidden="1" x14ac:dyDescent="0.2"/>
    <row r="28667" hidden="1" x14ac:dyDescent="0.2"/>
    <row r="28668" hidden="1" x14ac:dyDescent="0.2"/>
    <row r="28669" hidden="1" x14ac:dyDescent="0.2"/>
    <row r="28670" hidden="1" x14ac:dyDescent="0.2"/>
    <row r="28671" hidden="1" x14ac:dyDescent="0.2"/>
    <row r="28672" hidden="1" x14ac:dyDescent="0.2"/>
    <row r="28673" hidden="1" x14ac:dyDescent="0.2"/>
    <row r="28674" hidden="1" x14ac:dyDescent="0.2"/>
    <row r="28675" hidden="1" x14ac:dyDescent="0.2"/>
    <row r="28676" hidden="1" x14ac:dyDescent="0.2"/>
    <row r="28677" hidden="1" x14ac:dyDescent="0.2"/>
    <row r="28678" hidden="1" x14ac:dyDescent="0.2"/>
    <row r="28679" hidden="1" x14ac:dyDescent="0.2"/>
    <row r="28680" hidden="1" x14ac:dyDescent="0.2"/>
    <row r="28681" hidden="1" x14ac:dyDescent="0.2"/>
    <row r="28682" hidden="1" x14ac:dyDescent="0.2"/>
    <row r="28683" hidden="1" x14ac:dyDescent="0.2"/>
    <row r="28684" hidden="1" x14ac:dyDescent="0.2"/>
    <row r="28685" hidden="1" x14ac:dyDescent="0.2"/>
    <row r="28686" hidden="1" x14ac:dyDescent="0.2"/>
    <row r="28687" hidden="1" x14ac:dyDescent="0.2"/>
    <row r="28688" hidden="1" x14ac:dyDescent="0.2"/>
    <row r="28689" hidden="1" x14ac:dyDescent="0.2"/>
    <row r="28690" hidden="1" x14ac:dyDescent="0.2"/>
    <row r="28691" hidden="1" x14ac:dyDescent="0.2"/>
    <row r="28692" hidden="1" x14ac:dyDescent="0.2"/>
    <row r="28693" hidden="1" x14ac:dyDescent="0.2"/>
    <row r="28694" hidden="1" x14ac:dyDescent="0.2"/>
    <row r="28695" hidden="1" x14ac:dyDescent="0.2"/>
    <row r="28696" hidden="1" x14ac:dyDescent="0.2"/>
    <row r="28697" hidden="1" x14ac:dyDescent="0.2"/>
    <row r="28698" hidden="1" x14ac:dyDescent="0.2"/>
    <row r="28699" hidden="1" x14ac:dyDescent="0.2"/>
    <row r="28700" hidden="1" x14ac:dyDescent="0.2"/>
    <row r="28701" hidden="1" x14ac:dyDescent="0.2"/>
    <row r="28702" hidden="1" x14ac:dyDescent="0.2"/>
    <row r="28703" hidden="1" x14ac:dyDescent="0.2"/>
    <row r="28704" hidden="1" x14ac:dyDescent="0.2"/>
    <row r="28705" hidden="1" x14ac:dyDescent="0.2"/>
    <row r="28706" hidden="1" x14ac:dyDescent="0.2"/>
    <row r="28707" hidden="1" x14ac:dyDescent="0.2"/>
    <row r="28708" hidden="1" x14ac:dyDescent="0.2"/>
    <row r="28709" hidden="1" x14ac:dyDescent="0.2"/>
    <row r="28710" hidden="1" x14ac:dyDescent="0.2"/>
    <row r="28711" hidden="1" x14ac:dyDescent="0.2"/>
    <row r="28712" hidden="1" x14ac:dyDescent="0.2"/>
    <row r="28713" hidden="1" x14ac:dyDescent="0.2"/>
    <row r="28714" hidden="1" x14ac:dyDescent="0.2"/>
    <row r="28715" hidden="1" x14ac:dyDescent="0.2"/>
    <row r="28716" hidden="1" x14ac:dyDescent="0.2"/>
    <row r="28717" hidden="1" x14ac:dyDescent="0.2"/>
    <row r="28718" hidden="1" x14ac:dyDescent="0.2"/>
    <row r="28719" hidden="1" x14ac:dyDescent="0.2"/>
    <row r="28720" hidden="1" x14ac:dyDescent="0.2"/>
    <row r="28721" hidden="1" x14ac:dyDescent="0.2"/>
    <row r="28722" hidden="1" x14ac:dyDescent="0.2"/>
    <row r="28723" hidden="1" x14ac:dyDescent="0.2"/>
    <row r="28724" hidden="1" x14ac:dyDescent="0.2"/>
    <row r="28725" hidden="1" x14ac:dyDescent="0.2"/>
    <row r="28726" hidden="1" x14ac:dyDescent="0.2"/>
    <row r="28727" hidden="1" x14ac:dyDescent="0.2"/>
    <row r="28728" hidden="1" x14ac:dyDescent="0.2"/>
    <row r="28729" hidden="1" x14ac:dyDescent="0.2"/>
    <row r="28730" hidden="1" x14ac:dyDescent="0.2"/>
    <row r="28731" hidden="1" x14ac:dyDescent="0.2"/>
    <row r="28732" hidden="1" x14ac:dyDescent="0.2"/>
    <row r="28733" hidden="1" x14ac:dyDescent="0.2"/>
    <row r="28734" hidden="1" x14ac:dyDescent="0.2"/>
    <row r="28735" hidden="1" x14ac:dyDescent="0.2"/>
    <row r="28736" hidden="1" x14ac:dyDescent="0.2"/>
    <row r="28737" hidden="1" x14ac:dyDescent="0.2"/>
    <row r="28738" hidden="1" x14ac:dyDescent="0.2"/>
    <row r="28739" hidden="1" x14ac:dyDescent="0.2"/>
    <row r="28740" hidden="1" x14ac:dyDescent="0.2"/>
    <row r="28741" hidden="1" x14ac:dyDescent="0.2"/>
    <row r="28742" hidden="1" x14ac:dyDescent="0.2"/>
    <row r="28743" hidden="1" x14ac:dyDescent="0.2"/>
    <row r="28744" hidden="1" x14ac:dyDescent="0.2"/>
    <row r="28745" hidden="1" x14ac:dyDescent="0.2"/>
    <row r="28746" hidden="1" x14ac:dyDescent="0.2"/>
    <row r="28747" hidden="1" x14ac:dyDescent="0.2"/>
    <row r="28748" hidden="1" x14ac:dyDescent="0.2"/>
    <row r="28749" hidden="1" x14ac:dyDescent="0.2"/>
    <row r="28750" hidden="1" x14ac:dyDescent="0.2"/>
    <row r="28751" hidden="1" x14ac:dyDescent="0.2"/>
    <row r="28752" hidden="1" x14ac:dyDescent="0.2"/>
    <row r="28753" hidden="1" x14ac:dyDescent="0.2"/>
    <row r="28754" hidden="1" x14ac:dyDescent="0.2"/>
    <row r="28755" hidden="1" x14ac:dyDescent="0.2"/>
    <row r="28756" hidden="1" x14ac:dyDescent="0.2"/>
    <row r="28757" hidden="1" x14ac:dyDescent="0.2"/>
    <row r="28758" hidden="1" x14ac:dyDescent="0.2"/>
    <row r="28759" hidden="1" x14ac:dyDescent="0.2"/>
    <row r="28760" hidden="1" x14ac:dyDescent="0.2"/>
    <row r="28761" hidden="1" x14ac:dyDescent="0.2"/>
    <row r="28762" hidden="1" x14ac:dyDescent="0.2"/>
    <row r="28763" hidden="1" x14ac:dyDescent="0.2"/>
    <row r="28764" hidden="1" x14ac:dyDescent="0.2"/>
    <row r="28765" hidden="1" x14ac:dyDescent="0.2"/>
    <row r="28766" hidden="1" x14ac:dyDescent="0.2"/>
    <row r="28767" hidden="1" x14ac:dyDescent="0.2"/>
    <row r="28768" hidden="1" x14ac:dyDescent="0.2"/>
    <row r="28769" hidden="1" x14ac:dyDescent="0.2"/>
    <row r="28770" hidden="1" x14ac:dyDescent="0.2"/>
    <row r="28771" hidden="1" x14ac:dyDescent="0.2"/>
    <row r="28772" hidden="1" x14ac:dyDescent="0.2"/>
    <row r="28773" hidden="1" x14ac:dyDescent="0.2"/>
    <row r="28774" hidden="1" x14ac:dyDescent="0.2"/>
    <row r="28775" hidden="1" x14ac:dyDescent="0.2"/>
    <row r="28776" hidden="1" x14ac:dyDescent="0.2"/>
    <row r="28777" hidden="1" x14ac:dyDescent="0.2"/>
    <row r="28778" hidden="1" x14ac:dyDescent="0.2"/>
    <row r="28779" hidden="1" x14ac:dyDescent="0.2"/>
    <row r="28780" hidden="1" x14ac:dyDescent="0.2"/>
    <row r="28781" hidden="1" x14ac:dyDescent="0.2"/>
    <row r="28782" hidden="1" x14ac:dyDescent="0.2"/>
    <row r="28783" hidden="1" x14ac:dyDescent="0.2"/>
    <row r="28784" hidden="1" x14ac:dyDescent="0.2"/>
    <row r="28785" hidden="1" x14ac:dyDescent="0.2"/>
    <row r="28786" hidden="1" x14ac:dyDescent="0.2"/>
    <row r="28787" hidden="1" x14ac:dyDescent="0.2"/>
    <row r="28788" hidden="1" x14ac:dyDescent="0.2"/>
    <row r="28789" hidden="1" x14ac:dyDescent="0.2"/>
    <row r="28790" hidden="1" x14ac:dyDescent="0.2"/>
    <row r="28791" hidden="1" x14ac:dyDescent="0.2"/>
    <row r="28792" hidden="1" x14ac:dyDescent="0.2"/>
    <row r="28793" hidden="1" x14ac:dyDescent="0.2"/>
    <row r="28794" hidden="1" x14ac:dyDescent="0.2"/>
    <row r="28795" hidden="1" x14ac:dyDescent="0.2"/>
    <row r="28796" hidden="1" x14ac:dyDescent="0.2"/>
    <row r="28797" hidden="1" x14ac:dyDescent="0.2"/>
    <row r="28798" hidden="1" x14ac:dyDescent="0.2"/>
    <row r="28799" hidden="1" x14ac:dyDescent="0.2"/>
    <row r="28800" hidden="1" x14ac:dyDescent="0.2"/>
    <row r="28801" hidden="1" x14ac:dyDescent="0.2"/>
    <row r="28802" hidden="1" x14ac:dyDescent="0.2"/>
    <row r="28803" hidden="1" x14ac:dyDescent="0.2"/>
    <row r="28804" hidden="1" x14ac:dyDescent="0.2"/>
    <row r="28805" hidden="1" x14ac:dyDescent="0.2"/>
    <row r="28806" hidden="1" x14ac:dyDescent="0.2"/>
    <row r="28807" hidden="1" x14ac:dyDescent="0.2"/>
    <row r="28808" hidden="1" x14ac:dyDescent="0.2"/>
    <row r="28809" hidden="1" x14ac:dyDescent="0.2"/>
    <row r="28810" hidden="1" x14ac:dyDescent="0.2"/>
    <row r="28811" hidden="1" x14ac:dyDescent="0.2"/>
    <row r="28812" hidden="1" x14ac:dyDescent="0.2"/>
    <row r="28813" hidden="1" x14ac:dyDescent="0.2"/>
    <row r="28814" hidden="1" x14ac:dyDescent="0.2"/>
    <row r="28815" hidden="1" x14ac:dyDescent="0.2"/>
    <row r="28816" hidden="1" x14ac:dyDescent="0.2"/>
    <row r="28817" hidden="1" x14ac:dyDescent="0.2"/>
    <row r="28818" hidden="1" x14ac:dyDescent="0.2"/>
    <row r="28819" hidden="1" x14ac:dyDescent="0.2"/>
    <row r="28820" hidden="1" x14ac:dyDescent="0.2"/>
    <row r="28821" hidden="1" x14ac:dyDescent="0.2"/>
    <row r="28822" hidden="1" x14ac:dyDescent="0.2"/>
    <row r="28823" hidden="1" x14ac:dyDescent="0.2"/>
    <row r="28824" hidden="1" x14ac:dyDescent="0.2"/>
    <row r="28825" hidden="1" x14ac:dyDescent="0.2"/>
    <row r="28826" hidden="1" x14ac:dyDescent="0.2"/>
    <row r="28827" hidden="1" x14ac:dyDescent="0.2"/>
    <row r="28828" hidden="1" x14ac:dyDescent="0.2"/>
    <row r="28829" hidden="1" x14ac:dyDescent="0.2"/>
    <row r="28830" hidden="1" x14ac:dyDescent="0.2"/>
    <row r="28831" hidden="1" x14ac:dyDescent="0.2"/>
    <row r="28832" hidden="1" x14ac:dyDescent="0.2"/>
    <row r="28833" hidden="1" x14ac:dyDescent="0.2"/>
    <row r="28834" hidden="1" x14ac:dyDescent="0.2"/>
    <row r="28835" hidden="1" x14ac:dyDescent="0.2"/>
    <row r="28836" hidden="1" x14ac:dyDescent="0.2"/>
    <row r="28837" hidden="1" x14ac:dyDescent="0.2"/>
    <row r="28838" hidden="1" x14ac:dyDescent="0.2"/>
    <row r="28839" hidden="1" x14ac:dyDescent="0.2"/>
    <row r="28840" hidden="1" x14ac:dyDescent="0.2"/>
    <row r="28841" hidden="1" x14ac:dyDescent="0.2"/>
    <row r="28842" hidden="1" x14ac:dyDescent="0.2"/>
    <row r="28843" hidden="1" x14ac:dyDescent="0.2"/>
    <row r="28844" hidden="1" x14ac:dyDescent="0.2"/>
    <row r="28845" hidden="1" x14ac:dyDescent="0.2"/>
    <row r="28846" hidden="1" x14ac:dyDescent="0.2"/>
    <row r="28847" hidden="1" x14ac:dyDescent="0.2"/>
    <row r="28848" hidden="1" x14ac:dyDescent="0.2"/>
    <row r="28849" hidden="1" x14ac:dyDescent="0.2"/>
    <row r="28850" hidden="1" x14ac:dyDescent="0.2"/>
    <row r="28851" hidden="1" x14ac:dyDescent="0.2"/>
    <row r="28852" hidden="1" x14ac:dyDescent="0.2"/>
    <row r="28853" hidden="1" x14ac:dyDescent="0.2"/>
    <row r="28854" hidden="1" x14ac:dyDescent="0.2"/>
    <row r="28855" hidden="1" x14ac:dyDescent="0.2"/>
    <row r="28856" hidden="1" x14ac:dyDescent="0.2"/>
    <row r="28857" hidden="1" x14ac:dyDescent="0.2"/>
    <row r="28858" hidden="1" x14ac:dyDescent="0.2"/>
    <row r="28859" hidden="1" x14ac:dyDescent="0.2"/>
    <row r="28860" hidden="1" x14ac:dyDescent="0.2"/>
    <row r="28861" hidden="1" x14ac:dyDescent="0.2"/>
    <row r="28862" hidden="1" x14ac:dyDescent="0.2"/>
    <row r="28863" hidden="1" x14ac:dyDescent="0.2"/>
    <row r="28864" hidden="1" x14ac:dyDescent="0.2"/>
    <row r="28865" hidden="1" x14ac:dyDescent="0.2"/>
    <row r="28866" hidden="1" x14ac:dyDescent="0.2"/>
    <row r="28867" hidden="1" x14ac:dyDescent="0.2"/>
    <row r="28868" hidden="1" x14ac:dyDescent="0.2"/>
    <row r="28869" hidden="1" x14ac:dyDescent="0.2"/>
    <row r="28870" hidden="1" x14ac:dyDescent="0.2"/>
    <row r="28871" hidden="1" x14ac:dyDescent="0.2"/>
    <row r="28872" hidden="1" x14ac:dyDescent="0.2"/>
    <row r="28873" hidden="1" x14ac:dyDescent="0.2"/>
    <row r="28874" hidden="1" x14ac:dyDescent="0.2"/>
    <row r="28875" hidden="1" x14ac:dyDescent="0.2"/>
    <row r="28876" hidden="1" x14ac:dyDescent="0.2"/>
    <row r="28877" hidden="1" x14ac:dyDescent="0.2"/>
    <row r="28878" hidden="1" x14ac:dyDescent="0.2"/>
    <row r="28879" hidden="1" x14ac:dyDescent="0.2"/>
    <row r="28880" hidden="1" x14ac:dyDescent="0.2"/>
    <row r="28881" hidden="1" x14ac:dyDescent="0.2"/>
    <row r="28882" hidden="1" x14ac:dyDescent="0.2"/>
    <row r="28883" hidden="1" x14ac:dyDescent="0.2"/>
    <row r="28884" hidden="1" x14ac:dyDescent="0.2"/>
    <row r="28885" hidden="1" x14ac:dyDescent="0.2"/>
    <row r="28886" hidden="1" x14ac:dyDescent="0.2"/>
    <row r="28887" hidden="1" x14ac:dyDescent="0.2"/>
    <row r="28888" hidden="1" x14ac:dyDescent="0.2"/>
    <row r="28889" hidden="1" x14ac:dyDescent="0.2"/>
    <row r="28890" hidden="1" x14ac:dyDescent="0.2"/>
    <row r="28891" hidden="1" x14ac:dyDescent="0.2"/>
    <row r="28892" hidden="1" x14ac:dyDescent="0.2"/>
    <row r="28893" hidden="1" x14ac:dyDescent="0.2"/>
    <row r="28894" hidden="1" x14ac:dyDescent="0.2"/>
    <row r="28895" hidden="1" x14ac:dyDescent="0.2"/>
    <row r="28896" hidden="1" x14ac:dyDescent="0.2"/>
    <row r="28897" hidden="1" x14ac:dyDescent="0.2"/>
    <row r="28898" hidden="1" x14ac:dyDescent="0.2"/>
    <row r="28899" hidden="1" x14ac:dyDescent="0.2"/>
    <row r="28900" hidden="1" x14ac:dyDescent="0.2"/>
    <row r="28901" hidden="1" x14ac:dyDescent="0.2"/>
    <row r="28902" hidden="1" x14ac:dyDescent="0.2"/>
    <row r="28903" hidden="1" x14ac:dyDescent="0.2"/>
    <row r="28904" hidden="1" x14ac:dyDescent="0.2"/>
    <row r="28905" hidden="1" x14ac:dyDescent="0.2"/>
    <row r="28906" hidden="1" x14ac:dyDescent="0.2"/>
    <row r="28907" hidden="1" x14ac:dyDescent="0.2"/>
    <row r="28908" hidden="1" x14ac:dyDescent="0.2"/>
    <row r="28909" hidden="1" x14ac:dyDescent="0.2"/>
    <row r="28910" hidden="1" x14ac:dyDescent="0.2"/>
    <row r="28911" hidden="1" x14ac:dyDescent="0.2"/>
    <row r="28912" hidden="1" x14ac:dyDescent="0.2"/>
    <row r="28913" hidden="1" x14ac:dyDescent="0.2"/>
    <row r="28914" hidden="1" x14ac:dyDescent="0.2"/>
    <row r="28915" hidden="1" x14ac:dyDescent="0.2"/>
    <row r="28916" hidden="1" x14ac:dyDescent="0.2"/>
    <row r="28917" hidden="1" x14ac:dyDescent="0.2"/>
    <row r="28918" hidden="1" x14ac:dyDescent="0.2"/>
    <row r="28919" hidden="1" x14ac:dyDescent="0.2"/>
    <row r="28920" hidden="1" x14ac:dyDescent="0.2"/>
    <row r="28921" hidden="1" x14ac:dyDescent="0.2"/>
    <row r="28922" hidden="1" x14ac:dyDescent="0.2"/>
    <row r="28923" hidden="1" x14ac:dyDescent="0.2"/>
    <row r="28924" hidden="1" x14ac:dyDescent="0.2"/>
    <row r="28925" hidden="1" x14ac:dyDescent="0.2"/>
    <row r="28926" hidden="1" x14ac:dyDescent="0.2"/>
    <row r="28927" hidden="1" x14ac:dyDescent="0.2"/>
    <row r="28928" hidden="1" x14ac:dyDescent="0.2"/>
    <row r="28929" hidden="1" x14ac:dyDescent="0.2"/>
    <row r="28930" hidden="1" x14ac:dyDescent="0.2"/>
    <row r="28931" hidden="1" x14ac:dyDescent="0.2"/>
    <row r="28932" hidden="1" x14ac:dyDescent="0.2"/>
    <row r="28933" hidden="1" x14ac:dyDescent="0.2"/>
    <row r="28934" hidden="1" x14ac:dyDescent="0.2"/>
    <row r="28935" hidden="1" x14ac:dyDescent="0.2"/>
    <row r="28936" hidden="1" x14ac:dyDescent="0.2"/>
    <row r="28937" hidden="1" x14ac:dyDescent="0.2"/>
    <row r="28938" hidden="1" x14ac:dyDescent="0.2"/>
    <row r="28939" hidden="1" x14ac:dyDescent="0.2"/>
    <row r="28940" hidden="1" x14ac:dyDescent="0.2"/>
    <row r="28941" hidden="1" x14ac:dyDescent="0.2"/>
    <row r="28942" hidden="1" x14ac:dyDescent="0.2"/>
    <row r="28943" hidden="1" x14ac:dyDescent="0.2"/>
    <row r="28944" hidden="1" x14ac:dyDescent="0.2"/>
    <row r="28945" hidden="1" x14ac:dyDescent="0.2"/>
    <row r="28946" hidden="1" x14ac:dyDescent="0.2"/>
    <row r="28947" hidden="1" x14ac:dyDescent="0.2"/>
    <row r="28948" hidden="1" x14ac:dyDescent="0.2"/>
    <row r="28949" hidden="1" x14ac:dyDescent="0.2"/>
    <row r="28950" hidden="1" x14ac:dyDescent="0.2"/>
    <row r="28951" hidden="1" x14ac:dyDescent="0.2"/>
    <row r="28952" hidden="1" x14ac:dyDescent="0.2"/>
    <row r="28953" hidden="1" x14ac:dyDescent="0.2"/>
    <row r="28954" hidden="1" x14ac:dyDescent="0.2"/>
    <row r="28955" hidden="1" x14ac:dyDescent="0.2"/>
    <row r="28956" hidden="1" x14ac:dyDescent="0.2"/>
    <row r="28957" hidden="1" x14ac:dyDescent="0.2"/>
    <row r="28958" hidden="1" x14ac:dyDescent="0.2"/>
    <row r="28959" hidden="1" x14ac:dyDescent="0.2"/>
    <row r="28960" hidden="1" x14ac:dyDescent="0.2"/>
    <row r="28961" hidden="1" x14ac:dyDescent="0.2"/>
    <row r="28962" hidden="1" x14ac:dyDescent="0.2"/>
    <row r="28963" hidden="1" x14ac:dyDescent="0.2"/>
    <row r="28964" hidden="1" x14ac:dyDescent="0.2"/>
    <row r="28965" hidden="1" x14ac:dyDescent="0.2"/>
    <row r="28966" hidden="1" x14ac:dyDescent="0.2"/>
    <row r="28967" hidden="1" x14ac:dyDescent="0.2"/>
    <row r="28968" hidden="1" x14ac:dyDescent="0.2"/>
    <row r="28969" hidden="1" x14ac:dyDescent="0.2"/>
    <row r="28970" hidden="1" x14ac:dyDescent="0.2"/>
    <row r="28971" hidden="1" x14ac:dyDescent="0.2"/>
    <row r="28972" hidden="1" x14ac:dyDescent="0.2"/>
    <row r="28973" hidden="1" x14ac:dyDescent="0.2"/>
    <row r="28974" hidden="1" x14ac:dyDescent="0.2"/>
    <row r="28975" hidden="1" x14ac:dyDescent="0.2"/>
    <row r="28976" hidden="1" x14ac:dyDescent="0.2"/>
    <row r="28977" hidden="1" x14ac:dyDescent="0.2"/>
    <row r="28978" hidden="1" x14ac:dyDescent="0.2"/>
    <row r="28979" hidden="1" x14ac:dyDescent="0.2"/>
    <row r="28980" hidden="1" x14ac:dyDescent="0.2"/>
    <row r="28981" hidden="1" x14ac:dyDescent="0.2"/>
    <row r="28982" hidden="1" x14ac:dyDescent="0.2"/>
    <row r="28983" hidden="1" x14ac:dyDescent="0.2"/>
    <row r="28984" hidden="1" x14ac:dyDescent="0.2"/>
    <row r="28985" hidden="1" x14ac:dyDescent="0.2"/>
    <row r="28986" hidden="1" x14ac:dyDescent="0.2"/>
    <row r="28987" hidden="1" x14ac:dyDescent="0.2"/>
    <row r="28988" hidden="1" x14ac:dyDescent="0.2"/>
    <row r="28989" hidden="1" x14ac:dyDescent="0.2"/>
    <row r="28990" hidden="1" x14ac:dyDescent="0.2"/>
    <row r="28991" hidden="1" x14ac:dyDescent="0.2"/>
    <row r="28992" hidden="1" x14ac:dyDescent="0.2"/>
    <row r="28993" hidden="1" x14ac:dyDescent="0.2"/>
    <row r="28994" hidden="1" x14ac:dyDescent="0.2"/>
    <row r="28995" hidden="1" x14ac:dyDescent="0.2"/>
    <row r="28996" hidden="1" x14ac:dyDescent="0.2"/>
    <row r="28997" hidden="1" x14ac:dyDescent="0.2"/>
    <row r="28998" hidden="1" x14ac:dyDescent="0.2"/>
    <row r="28999" hidden="1" x14ac:dyDescent="0.2"/>
    <row r="29000" hidden="1" x14ac:dyDescent="0.2"/>
    <row r="29001" hidden="1" x14ac:dyDescent="0.2"/>
    <row r="29002" hidden="1" x14ac:dyDescent="0.2"/>
    <row r="29003" hidden="1" x14ac:dyDescent="0.2"/>
    <row r="29004" hidden="1" x14ac:dyDescent="0.2"/>
    <row r="29005" hidden="1" x14ac:dyDescent="0.2"/>
    <row r="29006" hidden="1" x14ac:dyDescent="0.2"/>
    <row r="29007" hidden="1" x14ac:dyDescent="0.2"/>
    <row r="29008" hidden="1" x14ac:dyDescent="0.2"/>
    <row r="29009" hidden="1" x14ac:dyDescent="0.2"/>
    <row r="29010" hidden="1" x14ac:dyDescent="0.2"/>
    <row r="29011" hidden="1" x14ac:dyDescent="0.2"/>
    <row r="29012" hidden="1" x14ac:dyDescent="0.2"/>
    <row r="29013" hidden="1" x14ac:dyDescent="0.2"/>
    <row r="29014" hidden="1" x14ac:dyDescent="0.2"/>
    <row r="29015" hidden="1" x14ac:dyDescent="0.2"/>
    <row r="29016" hidden="1" x14ac:dyDescent="0.2"/>
    <row r="29017" hidden="1" x14ac:dyDescent="0.2"/>
    <row r="29018" hidden="1" x14ac:dyDescent="0.2"/>
    <row r="29019" hidden="1" x14ac:dyDescent="0.2"/>
    <row r="29020" hidden="1" x14ac:dyDescent="0.2"/>
    <row r="29021" hidden="1" x14ac:dyDescent="0.2"/>
    <row r="29022" hidden="1" x14ac:dyDescent="0.2"/>
    <row r="29023" hidden="1" x14ac:dyDescent="0.2"/>
    <row r="29024" hidden="1" x14ac:dyDescent="0.2"/>
    <row r="29025" hidden="1" x14ac:dyDescent="0.2"/>
    <row r="29026" hidden="1" x14ac:dyDescent="0.2"/>
    <row r="29027" hidden="1" x14ac:dyDescent="0.2"/>
    <row r="29028" hidden="1" x14ac:dyDescent="0.2"/>
    <row r="29029" hidden="1" x14ac:dyDescent="0.2"/>
    <row r="29030" hidden="1" x14ac:dyDescent="0.2"/>
    <row r="29031" hidden="1" x14ac:dyDescent="0.2"/>
    <row r="29032" hidden="1" x14ac:dyDescent="0.2"/>
    <row r="29033" hidden="1" x14ac:dyDescent="0.2"/>
    <row r="29034" hidden="1" x14ac:dyDescent="0.2"/>
    <row r="29035" hidden="1" x14ac:dyDescent="0.2"/>
    <row r="29036" hidden="1" x14ac:dyDescent="0.2"/>
    <row r="29037" hidden="1" x14ac:dyDescent="0.2"/>
    <row r="29038" hidden="1" x14ac:dyDescent="0.2"/>
    <row r="29039" hidden="1" x14ac:dyDescent="0.2"/>
    <row r="29040" hidden="1" x14ac:dyDescent="0.2"/>
    <row r="29041" hidden="1" x14ac:dyDescent="0.2"/>
    <row r="29042" hidden="1" x14ac:dyDescent="0.2"/>
    <row r="29043" hidden="1" x14ac:dyDescent="0.2"/>
    <row r="29044" hidden="1" x14ac:dyDescent="0.2"/>
    <row r="29045" hidden="1" x14ac:dyDescent="0.2"/>
    <row r="29046" hidden="1" x14ac:dyDescent="0.2"/>
    <row r="29047" hidden="1" x14ac:dyDescent="0.2"/>
    <row r="29048" hidden="1" x14ac:dyDescent="0.2"/>
    <row r="29049" hidden="1" x14ac:dyDescent="0.2"/>
    <row r="29050" hidden="1" x14ac:dyDescent="0.2"/>
    <row r="29051" hidden="1" x14ac:dyDescent="0.2"/>
    <row r="29052" hidden="1" x14ac:dyDescent="0.2"/>
    <row r="29053" hidden="1" x14ac:dyDescent="0.2"/>
    <row r="29054" hidden="1" x14ac:dyDescent="0.2"/>
    <row r="29055" hidden="1" x14ac:dyDescent="0.2"/>
    <row r="29056" hidden="1" x14ac:dyDescent="0.2"/>
    <row r="29057" hidden="1" x14ac:dyDescent="0.2"/>
    <row r="29058" hidden="1" x14ac:dyDescent="0.2"/>
    <row r="29059" hidden="1" x14ac:dyDescent="0.2"/>
    <row r="29060" hidden="1" x14ac:dyDescent="0.2"/>
    <row r="29061" hidden="1" x14ac:dyDescent="0.2"/>
    <row r="29062" hidden="1" x14ac:dyDescent="0.2"/>
    <row r="29063" hidden="1" x14ac:dyDescent="0.2"/>
    <row r="29064" hidden="1" x14ac:dyDescent="0.2"/>
    <row r="29065" hidden="1" x14ac:dyDescent="0.2"/>
    <row r="29066" hidden="1" x14ac:dyDescent="0.2"/>
    <row r="29067" hidden="1" x14ac:dyDescent="0.2"/>
    <row r="29068" hidden="1" x14ac:dyDescent="0.2"/>
    <row r="29069" hidden="1" x14ac:dyDescent="0.2"/>
    <row r="29070" hidden="1" x14ac:dyDescent="0.2"/>
    <row r="29071" hidden="1" x14ac:dyDescent="0.2"/>
    <row r="29072" hidden="1" x14ac:dyDescent="0.2"/>
    <row r="29073" hidden="1" x14ac:dyDescent="0.2"/>
    <row r="29074" hidden="1" x14ac:dyDescent="0.2"/>
    <row r="29075" hidden="1" x14ac:dyDescent="0.2"/>
    <row r="29076" hidden="1" x14ac:dyDescent="0.2"/>
    <row r="29077" hidden="1" x14ac:dyDescent="0.2"/>
    <row r="29078" hidden="1" x14ac:dyDescent="0.2"/>
    <row r="29079" hidden="1" x14ac:dyDescent="0.2"/>
    <row r="29080" hidden="1" x14ac:dyDescent="0.2"/>
    <row r="29081" hidden="1" x14ac:dyDescent="0.2"/>
    <row r="29082" hidden="1" x14ac:dyDescent="0.2"/>
    <row r="29083" hidden="1" x14ac:dyDescent="0.2"/>
    <row r="29084" hidden="1" x14ac:dyDescent="0.2"/>
    <row r="29085" hidden="1" x14ac:dyDescent="0.2"/>
    <row r="29086" hidden="1" x14ac:dyDescent="0.2"/>
    <row r="29087" hidden="1" x14ac:dyDescent="0.2"/>
    <row r="29088" hidden="1" x14ac:dyDescent="0.2"/>
    <row r="29089" hidden="1" x14ac:dyDescent="0.2"/>
    <row r="29090" hidden="1" x14ac:dyDescent="0.2"/>
    <row r="29091" hidden="1" x14ac:dyDescent="0.2"/>
    <row r="29092" hidden="1" x14ac:dyDescent="0.2"/>
    <row r="29093" hidden="1" x14ac:dyDescent="0.2"/>
    <row r="29094" hidden="1" x14ac:dyDescent="0.2"/>
    <row r="29095" hidden="1" x14ac:dyDescent="0.2"/>
    <row r="29096" hidden="1" x14ac:dyDescent="0.2"/>
    <row r="29097" hidden="1" x14ac:dyDescent="0.2"/>
    <row r="29098" hidden="1" x14ac:dyDescent="0.2"/>
    <row r="29099" hidden="1" x14ac:dyDescent="0.2"/>
    <row r="29100" hidden="1" x14ac:dyDescent="0.2"/>
    <row r="29101" hidden="1" x14ac:dyDescent="0.2"/>
    <row r="29102" hidden="1" x14ac:dyDescent="0.2"/>
    <row r="29103" hidden="1" x14ac:dyDescent="0.2"/>
    <row r="29104" hidden="1" x14ac:dyDescent="0.2"/>
    <row r="29105" hidden="1" x14ac:dyDescent="0.2"/>
    <row r="29106" hidden="1" x14ac:dyDescent="0.2"/>
    <row r="29107" hidden="1" x14ac:dyDescent="0.2"/>
    <row r="29108" hidden="1" x14ac:dyDescent="0.2"/>
    <row r="29109" hidden="1" x14ac:dyDescent="0.2"/>
    <row r="29110" hidden="1" x14ac:dyDescent="0.2"/>
    <row r="29111" hidden="1" x14ac:dyDescent="0.2"/>
    <row r="29112" hidden="1" x14ac:dyDescent="0.2"/>
    <row r="29113" hidden="1" x14ac:dyDescent="0.2"/>
    <row r="29114" hidden="1" x14ac:dyDescent="0.2"/>
    <row r="29115" hidden="1" x14ac:dyDescent="0.2"/>
    <row r="29116" hidden="1" x14ac:dyDescent="0.2"/>
    <row r="29117" hidden="1" x14ac:dyDescent="0.2"/>
    <row r="29118" hidden="1" x14ac:dyDescent="0.2"/>
    <row r="29119" hidden="1" x14ac:dyDescent="0.2"/>
    <row r="29120" hidden="1" x14ac:dyDescent="0.2"/>
    <row r="29121" hidden="1" x14ac:dyDescent="0.2"/>
    <row r="29122" hidden="1" x14ac:dyDescent="0.2"/>
    <row r="29123" hidden="1" x14ac:dyDescent="0.2"/>
    <row r="29124" hidden="1" x14ac:dyDescent="0.2"/>
    <row r="29125" hidden="1" x14ac:dyDescent="0.2"/>
    <row r="29126" hidden="1" x14ac:dyDescent="0.2"/>
    <row r="29127" hidden="1" x14ac:dyDescent="0.2"/>
    <row r="29128" hidden="1" x14ac:dyDescent="0.2"/>
    <row r="29129" hidden="1" x14ac:dyDescent="0.2"/>
    <row r="29130" hidden="1" x14ac:dyDescent="0.2"/>
    <row r="29131" hidden="1" x14ac:dyDescent="0.2"/>
    <row r="29132" hidden="1" x14ac:dyDescent="0.2"/>
    <row r="29133" hidden="1" x14ac:dyDescent="0.2"/>
    <row r="29134" hidden="1" x14ac:dyDescent="0.2"/>
    <row r="29135" hidden="1" x14ac:dyDescent="0.2"/>
    <row r="29136" hidden="1" x14ac:dyDescent="0.2"/>
    <row r="29137" hidden="1" x14ac:dyDescent="0.2"/>
    <row r="29138" hidden="1" x14ac:dyDescent="0.2"/>
    <row r="29139" hidden="1" x14ac:dyDescent="0.2"/>
    <row r="29140" hidden="1" x14ac:dyDescent="0.2"/>
    <row r="29141" hidden="1" x14ac:dyDescent="0.2"/>
    <row r="29142" hidden="1" x14ac:dyDescent="0.2"/>
    <row r="29143" hidden="1" x14ac:dyDescent="0.2"/>
    <row r="29144" hidden="1" x14ac:dyDescent="0.2"/>
    <row r="29145" hidden="1" x14ac:dyDescent="0.2"/>
    <row r="29146" hidden="1" x14ac:dyDescent="0.2"/>
    <row r="29147" hidden="1" x14ac:dyDescent="0.2"/>
    <row r="29148" hidden="1" x14ac:dyDescent="0.2"/>
    <row r="29149" hidden="1" x14ac:dyDescent="0.2"/>
    <row r="29150" hidden="1" x14ac:dyDescent="0.2"/>
    <row r="29151" hidden="1" x14ac:dyDescent="0.2"/>
    <row r="29152" hidden="1" x14ac:dyDescent="0.2"/>
    <row r="29153" hidden="1" x14ac:dyDescent="0.2"/>
    <row r="29154" hidden="1" x14ac:dyDescent="0.2"/>
    <row r="29155" hidden="1" x14ac:dyDescent="0.2"/>
    <row r="29156" hidden="1" x14ac:dyDescent="0.2"/>
    <row r="29157" hidden="1" x14ac:dyDescent="0.2"/>
    <row r="29158" hidden="1" x14ac:dyDescent="0.2"/>
    <row r="29159" hidden="1" x14ac:dyDescent="0.2"/>
    <row r="29160" hidden="1" x14ac:dyDescent="0.2"/>
    <row r="29161" hidden="1" x14ac:dyDescent="0.2"/>
    <row r="29162" hidden="1" x14ac:dyDescent="0.2"/>
    <row r="29163" hidden="1" x14ac:dyDescent="0.2"/>
    <row r="29164" hidden="1" x14ac:dyDescent="0.2"/>
    <row r="29165" hidden="1" x14ac:dyDescent="0.2"/>
    <row r="29166" hidden="1" x14ac:dyDescent="0.2"/>
    <row r="29167" hidden="1" x14ac:dyDescent="0.2"/>
    <row r="29168" hidden="1" x14ac:dyDescent="0.2"/>
    <row r="29169" hidden="1" x14ac:dyDescent="0.2"/>
    <row r="29170" hidden="1" x14ac:dyDescent="0.2"/>
    <row r="29171" hidden="1" x14ac:dyDescent="0.2"/>
    <row r="29172" hidden="1" x14ac:dyDescent="0.2"/>
    <row r="29173" hidden="1" x14ac:dyDescent="0.2"/>
    <row r="29174" hidden="1" x14ac:dyDescent="0.2"/>
    <row r="29175" hidden="1" x14ac:dyDescent="0.2"/>
    <row r="29176" hidden="1" x14ac:dyDescent="0.2"/>
    <row r="29177" hidden="1" x14ac:dyDescent="0.2"/>
    <row r="29178" hidden="1" x14ac:dyDescent="0.2"/>
    <row r="29179" hidden="1" x14ac:dyDescent="0.2"/>
    <row r="29180" hidden="1" x14ac:dyDescent="0.2"/>
    <row r="29181" hidden="1" x14ac:dyDescent="0.2"/>
    <row r="29182" hidden="1" x14ac:dyDescent="0.2"/>
    <row r="29183" hidden="1" x14ac:dyDescent="0.2"/>
    <row r="29184" hidden="1" x14ac:dyDescent="0.2"/>
    <row r="29185" hidden="1" x14ac:dyDescent="0.2"/>
    <row r="29186" hidden="1" x14ac:dyDescent="0.2"/>
    <row r="29187" hidden="1" x14ac:dyDescent="0.2"/>
    <row r="29188" hidden="1" x14ac:dyDescent="0.2"/>
    <row r="29189" hidden="1" x14ac:dyDescent="0.2"/>
    <row r="29190" hidden="1" x14ac:dyDescent="0.2"/>
    <row r="29191" hidden="1" x14ac:dyDescent="0.2"/>
    <row r="29192" hidden="1" x14ac:dyDescent="0.2"/>
    <row r="29193" hidden="1" x14ac:dyDescent="0.2"/>
    <row r="29194" hidden="1" x14ac:dyDescent="0.2"/>
    <row r="29195" hidden="1" x14ac:dyDescent="0.2"/>
    <row r="29196" hidden="1" x14ac:dyDescent="0.2"/>
    <row r="29197" hidden="1" x14ac:dyDescent="0.2"/>
    <row r="29198" hidden="1" x14ac:dyDescent="0.2"/>
    <row r="29199" hidden="1" x14ac:dyDescent="0.2"/>
    <row r="29200" hidden="1" x14ac:dyDescent="0.2"/>
    <row r="29201" hidden="1" x14ac:dyDescent="0.2"/>
    <row r="29202" hidden="1" x14ac:dyDescent="0.2"/>
    <row r="29203" hidden="1" x14ac:dyDescent="0.2"/>
    <row r="29204" hidden="1" x14ac:dyDescent="0.2"/>
    <row r="29205" hidden="1" x14ac:dyDescent="0.2"/>
    <row r="29206" hidden="1" x14ac:dyDescent="0.2"/>
    <row r="29207" hidden="1" x14ac:dyDescent="0.2"/>
    <row r="29208" hidden="1" x14ac:dyDescent="0.2"/>
    <row r="29209" hidden="1" x14ac:dyDescent="0.2"/>
    <row r="29210" hidden="1" x14ac:dyDescent="0.2"/>
    <row r="29211" hidden="1" x14ac:dyDescent="0.2"/>
    <row r="29212" hidden="1" x14ac:dyDescent="0.2"/>
    <row r="29213" hidden="1" x14ac:dyDescent="0.2"/>
    <row r="29214" hidden="1" x14ac:dyDescent="0.2"/>
    <row r="29215" hidden="1" x14ac:dyDescent="0.2"/>
    <row r="29216" hidden="1" x14ac:dyDescent="0.2"/>
    <row r="29217" hidden="1" x14ac:dyDescent="0.2"/>
    <row r="29218" hidden="1" x14ac:dyDescent="0.2"/>
    <row r="29219" hidden="1" x14ac:dyDescent="0.2"/>
    <row r="29220" hidden="1" x14ac:dyDescent="0.2"/>
    <row r="29221" hidden="1" x14ac:dyDescent="0.2"/>
    <row r="29222" hidden="1" x14ac:dyDescent="0.2"/>
    <row r="29223" hidden="1" x14ac:dyDescent="0.2"/>
    <row r="29224" hidden="1" x14ac:dyDescent="0.2"/>
    <row r="29225" hidden="1" x14ac:dyDescent="0.2"/>
    <row r="29226" hidden="1" x14ac:dyDescent="0.2"/>
    <row r="29227" hidden="1" x14ac:dyDescent="0.2"/>
    <row r="29228" hidden="1" x14ac:dyDescent="0.2"/>
    <row r="29229" hidden="1" x14ac:dyDescent="0.2"/>
    <row r="29230" hidden="1" x14ac:dyDescent="0.2"/>
    <row r="29231" hidden="1" x14ac:dyDescent="0.2"/>
    <row r="29232" hidden="1" x14ac:dyDescent="0.2"/>
    <row r="29233" hidden="1" x14ac:dyDescent="0.2"/>
    <row r="29234" hidden="1" x14ac:dyDescent="0.2"/>
    <row r="29235" hidden="1" x14ac:dyDescent="0.2"/>
    <row r="29236" hidden="1" x14ac:dyDescent="0.2"/>
    <row r="29237" hidden="1" x14ac:dyDescent="0.2"/>
    <row r="29238" hidden="1" x14ac:dyDescent="0.2"/>
    <row r="29239" hidden="1" x14ac:dyDescent="0.2"/>
    <row r="29240" hidden="1" x14ac:dyDescent="0.2"/>
    <row r="29241" hidden="1" x14ac:dyDescent="0.2"/>
    <row r="29242" hidden="1" x14ac:dyDescent="0.2"/>
    <row r="29243" hidden="1" x14ac:dyDescent="0.2"/>
    <row r="29244" hidden="1" x14ac:dyDescent="0.2"/>
    <row r="29245" hidden="1" x14ac:dyDescent="0.2"/>
    <row r="29246" hidden="1" x14ac:dyDescent="0.2"/>
    <row r="29247" hidden="1" x14ac:dyDescent="0.2"/>
    <row r="29248" hidden="1" x14ac:dyDescent="0.2"/>
    <row r="29249" hidden="1" x14ac:dyDescent="0.2"/>
    <row r="29250" hidden="1" x14ac:dyDescent="0.2"/>
    <row r="29251" hidden="1" x14ac:dyDescent="0.2"/>
    <row r="29252" hidden="1" x14ac:dyDescent="0.2"/>
    <row r="29253" hidden="1" x14ac:dyDescent="0.2"/>
    <row r="29254" hidden="1" x14ac:dyDescent="0.2"/>
    <row r="29255" hidden="1" x14ac:dyDescent="0.2"/>
    <row r="29256" hidden="1" x14ac:dyDescent="0.2"/>
    <row r="29257" hidden="1" x14ac:dyDescent="0.2"/>
    <row r="29258" hidden="1" x14ac:dyDescent="0.2"/>
    <row r="29259" hidden="1" x14ac:dyDescent="0.2"/>
    <row r="29260" hidden="1" x14ac:dyDescent="0.2"/>
    <row r="29261" hidden="1" x14ac:dyDescent="0.2"/>
    <row r="29262" hidden="1" x14ac:dyDescent="0.2"/>
    <row r="29263" hidden="1" x14ac:dyDescent="0.2"/>
    <row r="29264" hidden="1" x14ac:dyDescent="0.2"/>
    <row r="29265" hidden="1" x14ac:dyDescent="0.2"/>
    <row r="29266" hidden="1" x14ac:dyDescent="0.2"/>
    <row r="29267" hidden="1" x14ac:dyDescent="0.2"/>
    <row r="29268" hidden="1" x14ac:dyDescent="0.2"/>
    <row r="29269" hidden="1" x14ac:dyDescent="0.2"/>
    <row r="29270" hidden="1" x14ac:dyDescent="0.2"/>
    <row r="29271" hidden="1" x14ac:dyDescent="0.2"/>
    <row r="29272" hidden="1" x14ac:dyDescent="0.2"/>
    <row r="29273" hidden="1" x14ac:dyDescent="0.2"/>
    <row r="29274" hidden="1" x14ac:dyDescent="0.2"/>
    <row r="29275" hidden="1" x14ac:dyDescent="0.2"/>
    <row r="29276" hidden="1" x14ac:dyDescent="0.2"/>
    <row r="29277" hidden="1" x14ac:dyDescent="0.2"/>
    <row r="29278" hidden="1" x14ac:dyDescent="0.2"/>
    <row r="29279" hidden="1" x14ac:dyDescent="0.2"/>
    <row r="29280" hidden="1" x14ac:dyDescent="0.2"/>
    <row r="29281" hidden="1" x14ac:dyDescent="0.2"/>
    <row r="29282" hidden="1" x14ac:dyDescent="0.2"/>
    <row r="29283" hidden="1" x14ac:dyDescent="0.2"/>
    <row r="29284" hidden="1" x14ac:dyDescent="0.2"/>
    <row r="29285" hidden="1" x14ac:dyDescent="0.2"/>
    <row r="29286" hidden="1" x14ac:dyDescent="0.2"/>
    <row r="29287" hidden="1" x14ac:dyDescent="0.2"/>
    <row r="29288" hidden="1" x14ac:dyDescent="0.2"/>
    <row r="29289" hidden="1" x14ac:dyDescent="0.2"/>
    <row r="29290" hidden="1" x14ac:dyDescent="0.2"/>
    <row r="29291" hidden="1" x14ac:dyDescent="0.2"/>
    <row r="29292" hidden="1" x14ac:dyDescent="0.2"/>
    <row r="29293" hidden="1" x14ac:dyDescent="0.2"/>
    <row r="29294" hidden="1" x14ac:dyDescent="0.2"/>
    <row r="29295" hidden="1" x14ac:dyDescent="0.2"/>
    <row r="29296" hidden="1" x14ac:dyDescent="0.2"/>
    <row r="29297" hidden="1" x14ac:dyDescent="0.2"/>
    <row r="29298" hidden="1" x14ac:dyDescent="0.2"/>
    <row r="29299" hidden="1" x14ac:dyDescent="0.2"/>
    <row r="29300" hidden="1" x14ac:dyDescent="0.2"/>
    <row r="29301" hidden="1" x14ac:dyDescent="0.2"/>
    <row r="29302" hidden="1" x14ac:dyDescent="0.2"/>
    <row r="29303" hidden="1" x14ac:dyDescent="0.2"/>
    <row r="29304" hidden="1" x14ac:dyDescent="0.2"/>
    <row r="29305" hidden="1" x14ac:dyDescent="0.2"/>
    <row r="29306" hidden="1" x14ac:dyDescent="0.2"/>
    <row r="29307" hidden="1" x14ac:dyDescent="0.2"/>
    <row r="29308" hidden="1" x14ac:dyDescent="0.2"/>
    <row r="29309" hidden="1" x14ac:dyDescent="0.2"/>
    <row r="29310" hidden="1" x14ac:dyDescent="0.2"/>
    <row r="29311" hidden="1" x14ac:dyDescent="0.2"/>
    <row r="29312" hidden="1" x14ac:dyDescent="0.2"/>
    <row r="29313" hidden="1" x14ac:dyDescent="0.2"/>
    <row r="29314" hidden="1" x14ac:dyDescent="0.2"/>
    <row r="29315" hidden="1" x14ac:dyDescent="0.2"/>
    <row r="29316" hidden="1" x14ac:dyDescent="0.2"/>
    <row r="29317" hidden="1" x14ac:dyDescent="0.2"/>
    <row r="29318" hidden="1" x14ac:dyDescent="0.2"/>
    <row r="29319" hidden="1" x14ac:dyDescent="0.2"/>
    <row r="29320" hidden="1" x14ac:dyDescent="0.2"/>
    <row r="29321" hidden="1" x14ac:dyDescent="0.2"/>
    <row r="29322" hidden="1" x14ac:dyDescent="0.2"/>
    <row r="29323" hidden="1" x14ac:dyDescent="0.2"/>
    <row r="29324" hidden="1" x14ac:dyDescent="0.2"/>
    <row r="29325" hidden="1" x14ac:dyDescent="0.2"/>
    <row r="29326" hidden="1" x14ac:dyDescent="0.2"/>
    <row r="29327" hidden="1" x14ac:dyDescent="0.2"/>
    <row r="29328" hidden="1" x14ac:dyDescent="0.2"/>
    <row r="29329" hidden="1" x14ac:dyDescent="0.2"/>
    <row r="29330" hidden="1" x14ac:dyDescent="0.2"/>
    <row r="29331" hidden="1" x14ac:dyDescent="0.2"/>
    <row r="29332" hidden="1" x14ac:dyDescent="0.2"/>
    <row r="29333" hidden="1" x14ac:dyDescent="0.2"/>
    <row r="29334" hidden="1" x14ac:dyDescent="0.2"/>
    <row r="29335" hidden="1" x14ac:dyDescent="0.2"/>
    <row r="29336" hidden="1" x14ac:dyDescent="0.2"/>
    <row r="29337" hidden="1" x14ac:dyDescent="0.2"/>
    <row r="29338" hidden="1" x14ac:dyDescent="0.2"/>
    <row r="29339" hidden="1" x14ac:dyDescent="0.2"/>
    <row r="29340" hidden="1" x14ac:dyDescent="0.2"/>
    <row r="29341" hidden="1" x14ac:dyDescent="0.2"/>
    <row r="29342" hidden="1" x14ac:dyDescent="0.2"/>
    <row r="29343" hidden="1" x14ac:dyDescent="0.2"/>
    <row r="29344" hidden="1" x14ac:dyDescent="0.2"/>
    <row r="29345" hidden="1" x14ac:dyDescent="0.2"/>
    <row r="29346" hidden="1" x14ac:dyDescent="0.2"/>
    <row r="29347" hidden="1" x14ac:dyDescent="0.2"/>
    <row r="29348" hidden="1" x14ac:dyDescent="0.2"/>
    <row r="29349" hidden="1" x14ac:dyDescent="0.2"/>
    <row r="29350" hidden="1" x14ac:dyDescent="0.2"/>
    <row r="29351" hidden="1" x14ac:dyDescent="0.2"/>
    <row r="29352" hidden="1" x14ac:dyDescent="0.2"/>
    <row r="29353" hidden="1" x14ac:dyDescent="0.2"/>
    <row r="29354" hidden="1" x14ac:dyDescent="0.2"/>
    <row r="29355" hidden="1" x14ac:dyDescent="0.2"/>
    <row r="29356" hidden="1" x14ac:dyDescent="0.2"/>
    <row r="29357" hidden="1" x14ac:dyDescent="0.2"/>
    <row r="29358" hidden="1" x14ac:dyDescent="0.2"/>
    <row r="29359" hidden="1" x14ac:dyDescent="0.2"/>
    <row r="29360" hidden="1" x14ac:dyDescent="0.2"/>
    <row r="29361" hidden="1" x14ac:dyDescent="0.2"/>
    <row r="29362" hidden="1" x14ac:dyDescent="0.2"/>
    <row r="29363" hidden="1" x14ac:dyDescent="0.2"/>
    <row r="29364" hidden="1" x14ac:dyDescent="0.2"/>
    <row r="29365" hidden="1" x14ac:dyDescent="0.2"/>
    <row r="29366" hidden="1" x14ac:dyDescent="0.2"/>
    <row r="29367" hidden="1" x14ac:dyDescent="0.2"/>
    <row r="29368" hidden="1" x14ac:dyDescent="0.2"/>
    <row r="29369" hidden="1" x14ac:dyDescent="0.2"/>
    <row r="29370" hidden="1" x14ac:dyDescent="0.2"/>
    <row r="29371" hidden="1" x14ac:dyDescent="0.2"/>
    <row r="29372" hidden="1" x14ac:dyDescent="0.2"/>
    <row r="29373" hidden="1" x14ac:dyDescent="0.2"/>
    <row r="29374" hidden="1" x14ac:dyDescent="0.2"/>
    <row r="29375" hidden="1" x14ac:dyDescent="0.2"/>
    <row r="29376" hidden="1" x14ac:dyDescent="0.2"/>
    <row r="29377" hidden="1" x14ac:dyDescent="0.2"/>
    <row r="29378" hidden="1" x14ac:dyDescent="0.2"/>
    <row r="29379" hidden="1" x14ac:dyDescent="0.2"/>
    <row r="29380" hidden="1" x14ac:dyDescent="0.2"/>
    <row r="29381" hidden="1" x14ac:dyDescent="0.2"/>
    <row r="29382" hidden="1" x14ac:dyDescent="0.2"/>
    <row r="29383" hidden="1" x14ac:dyDescent="0.2"/>
    <row r="29384" hidden="1" x14ac:dyDescent="0.2"/>
    <row r="29385" hidden="1" x14ac:dyDescent="0.2"/>
    <row r="29386" hidden="1" x14ac:dyDescent="0.2"/>
    <row r="29387" hidden="1" x14ac:dyDescent="0.2"/>
    <row r="29388" hidden="1" x14ac:dyDescent="0.2"/>
    <row r="29389" hidden="1" x14ac:dyDescent="0.2"/>
    <row r="29390" hidden="1" x14ac:dyDescent="0.2"/>
    <row r="29391" hidden="1" x14ac:dyDescent="0.2"/>
    <row r="29392" hidden="1" x14ac:dyDescent="0.2"/>
    <row r="29393" hidden="1" x14ac:dyDescent="0.2"/>
    <row r="29394" hidden="1" x14ac:dyDescent="0.2"/>
    <row r="29395" hidden="1" x14ac:dyDescent="0.2"/>
    <row r="29396" hidden="1" x14ac:dyDescent="0.2"/>
    <row r="29397" hidden="1" x14ac:dyDescent="0.2"/>
    <row r="29398" hidden="1" x14ac:dyDescent="0.2"/>
    <row r="29399" hidden="1" x14ac:dyDescent="0.2"/>
    <row r="29400" hidden="1" x14ac:dyDescent="0.2"/>
    <row r="29401" hidden="1" x14ac:dyDescent="0.2"/>
    <row r="29402" hidden="1" x14ac:dyDescent="0.2"/>
    <row r="29403" hidden="1" x14ac:dyDescent="0.2"/>
    <row r="29404" hidden="1" x14ac:dyDescent="0.2"/>
    <row r="29405" hidden="1" x14ac:dyDescent="0.2"/>
    <row r="29406" hidden="1" x14ac:dyDescent="0.2"/>
    <row r="29407" hidden="1" x14ac:dyDescent="0.2"/>
    <row r="29408" hidden="1" x14ac:dyDescent="0.2"/>
    <row r="29409" hidden="1" x14ac:dyDescent="0.2"/>
    <row r="29410" hidden="1" x14ac:dyDescent="0.2"/>
    <row r="29411" hidden="1" x14ac:dyDescent="0.2"/>
    <row r="29412" hidden="1" x14ac:dyDescent="0.2"/>
    <row r="29413" hidden="1" x14ac:dyDescent="0.2"/>
    <row r="29414" hidden="1" x14ac:dyDescent="0.2"/>
    <row r="29415" hidden="1" x14ac:dyDescent="0.2"/>
    <row r="29416" hidden="1" x14ac:dyDescent="0.2"/>
    <row r="29417" hidden="1" x14ac:dyDescent="0.2"/>
    <row r="29418" hidden="1" x14ac:dyDescent="0.2"/>
    <row r="29419" hidden="1" x14ac:dyDescent="0.2"/>
    <row r="29420" hidden="1" x14ac:dyDescent="0.2"/>
    <row r="29421" hidden="1" x14ac:dyDescent="0.2"/>
    <row r="29422" hidden="1" x14ac:dyDescent="0.2"/>
    <row r="29423" hidden="1" x14ac:dyDescent="0.2"/>
    <row r="29424" hidden="1" x14ac:dyDescent="0.2"/>
    <row r="29425" hidden="1" x14ac:dyDescent="0.2"/>
    <row r="29426" hidden="1" x14ac:dyDescent="0.2"/>
    <row r="29427" hidden="1" x14ac:dyDescent="0.2"/>
    <row r="29428" hidden="1" x14ac:dyDescent="0.2"/>
    <row r="29429" hidden="1" x14ac:dyDescent="0.2"/>
    <row r="29430" hidden="1" x14ac:dyDescent="0.2"/>
    <row r="29431" hidden="1" x14ac:dyDescent="0.2"/>
    <row r="29432" hidden="1" x14ac:dyDescent="0.2"/>
    <row r="29433" hidden="1" x14ac:dyDescent="0.2"/>
    <row r="29434" hidden="1" x14ac:dyDescent="0.2"/>
    <row r="29435" hidden="1" x14ac:dyDescent="0.2"/>
    <row r="29436" hidden="1" x14ac:dyDescent="0.2"/>
    <row r="29437" hidden="1" x14ac:dyDescent="0.2"/>
    <row r="29438" hidden="1" x14ac:dyDescent="0.2"/>
    <row r="29439" hidden="1" x14ac:dyDescent="0.2"/>
    <row r="29440" hidden="1" x14ac:dyDescent="0.2"/>
    <row r="29441" hidden="1" x14ac:dyDescent="0.2"/>
    <row r="29442" hidden="1" x14ac:dyDescent="0.2"/>
    <row r="29443" hidden="1" x14ac:dyDescent="0.2"/>
    <row r="29444" hidden="1" x14ac:dyDescent="0.2"/>
    <row r="29445" hidden="1" x14ac:dyDescent="0.2"/>
    <row r="29446" hidden="1" x14ac:dyDescent="0.2"/>
    <row r="29447" hidden="1" x14ac:dyDescent="0.2"/>
    <row r="29448" hidden="1" x14ac:dyDescent="0.2"/>
    <row r="29449" hidden="1" x14ac:dyDescent="0.2"/>
    <row r="29450" hidden="1" x14ac:dyDescent="0.2"/>
    <row r="29451" hidden="1" x14ac:dyDescent="0.2"/>
    <row r="29452" hidden="1" x14ac:dyDescent="0.2"/>
    <row r="29453" hidden="1" x14ac:dyDescent="0.2"/>
    <row r="29454" hidden="1" x14ac:dyDescent="0.2"/>
    <row r="29455" hidden="1" x14ac:dyDescent="0.2"/>
    <row r="29456" hidden="1" x14ac:dyDescent="0.2"/>
    <row r="29457" hidden="1" x14ac:dyDescent="0.2"/>
    <row r="29458" hidden="1" x14ac:dyDescent="0.2"/>
    <row r="29459" hidden="1" x14ac:dyDescent="0.2"/>
    <row r="29460" hidden="1" x14ac:dyDescent="0.2"/>
    <row r="29461" hidden="1" x14ac:dyDescent="0.2"/>
    <row r="29462" hidden="1" x14ac:dyDescent="0.2"/>
    <row r="29463" hidden="1" x14ac:dyDescent="0.2"/>
    <row r="29464" hidden="1" x14ac:dyDescent="0.2"/>
    <row r="29465" hidden="1" x14ac:dyDescent="0.2"/>
    <row r="29466" hidden="1" x14ac:dyDescent="0.2"/>
    <row r="29467" hidden="1" x14ac:dyDescent="0.2"/>
    <row r="29468" hidden="1" x14ac:dyDescent="0.2"/>
    <row r="29469" hidden="1" x14ac:dyDescent="0.2"/>
    <row r="29470" hidden="1" x14ac:dyDescent="0.2"/>
    <row r="29471" hidden="1" x14ac:dyDescent="0.2"/>
    <row r="29472" hidden="1" x14ac:dyDescent="0.2"/>
    <row r="29473" hidden="1" x14ac:dyDescent="0.2"/>
    <row r="29474" hidden="1" x14ac:dyDescent="0.2"/>
    <row r="29475" hidden="1" x14ac:dyDescent="0.2"/>
    <row r="29476" hidden="1" x14ac:dyDescent="0.2"/>
    <row r="29477" hidden="1" x14ac:dyDescent="0.2"/>
    <row r="29478" hidden="1" x14ac:dyDescent="0.2"/>
    <row r="29479" hidden="1" x14ac:dyDescent="0.2"/>
    <row r="29480" hidden="1" x14ac:dyDescent="0.2"/>
    <row r="29481" hidden="1" x14ac:dyDescent="0.2"/>
    <row r="29482" hidden="1" x14ac:dyDescent="0.2"/>
    <row r="29483" hidden="1" x14ac:dyDescent="0.2"/>
    <row r="29484" hidden="1" x14ac:dyDescent="0.2"/>
    <row r="29485" hidden="1" x14ac:dyDescent="0.2"/>
    <row r="29486" hidden="1" x14ac:dyDescent="0.2"/>
    <row r="29487" hidden="1" x14ac:dyDescent="0.2"/>
    <row r="29488" hidden="1" x14ac:dyDescent="0.2"/>
    <row r="29489" hidden="1" x14ac:dyDescent="0.2"/>
    <row r="29490" hidden="1" x14ac:dyDescent="0.2"/>
    <row r="29491" hidden="1" x14ac:dyDescent="0.2"/>
    <row r="29492" hidden="1" x14ac:dyDescent="0.2"/>
    <row r="29493" hidden="1" x14ac:dyDescent="0.2"/>
    <row r="29494" hidden="1" x14ac:dyDescent="0.2"/>
    <row r="29495" hidden="1" x14ac:dyDescent="0.2"/>
    <row r="29496" hidden="1" x14ac:dyDescent="0.2"/>
    <row r="29497" hidden="1" x14ac:dyDescent="0.2"/>
    <row r="29498" hidden="1" x14ac:dyDescent="0.2"/>
    <row r="29499" hidden="1" x14ac:dyDescent="0.2"/>
    <row r="29500" hidden="1" x14ac:dyDescent="0.2"/>
    <row r="29501" hidden="1" x14ac:dyDescent="0.2"/>
    <row r="29502" hidden="1" x14ac:dyDescent="0.2"/>
    <row r="29503" hidden="1" x14ac:dyDescent="0.2"/>
    <row r="29504" hidden="1" x14ac:dyDescent="0.2"/>
    <row r="29505" hidden="1" x14ac:dyDescent="0.2"/>
    <row r="29506" hidden="1" x14ac:dyDescent="0.2"/>
    <row r="29507" hidden="1" x14ac:dyDescent="0.2"/>
    <row r="29508" hidden="1" x14ac:dyDescent="0.2"/>
    <row r="29509" hidden="1" x14ac:dyDescent="0.2"/>
    <row r="29510" hidden="1" x14ac:dyDescent="0.2"/>
    <row r="29511" hidden="1" x14ac:dyDescent="0.2"/>
    <row r="29512" hidden="1" x14ac:dyDescent="0.2"/>
    <row r="29513" hidden="1" x14ac:dyDescent="0.2"/>
    <row r="29514" hidden="1" x14ac:dyDescent="0.2"/>
    <row r="29515" hidden="1" x14ac:dyDescent="0.2"/>
    <row r="29516" hidden="1" x14ac:dyDescent="0.2"/>
    <row r="29517" hidden="1" x14ac:dyDescent="0.2"/>
    <row r="29518" hidden="1" x14ac:dyDescent="0.2"/>
    <row r="29519" hidden="1" x14ac:dyDescent="0.2"/>
    <row r="29520" hidden="1" x14ac:dyDescent="0.2"/>
    <row r="29521" hidden="1" x14ac:dyDescent="0.2"/>
    <row r="29522" hidden="1" x14ac:dyDescent="0.2"/>
    <row r="29523" hidden="1" x14ac:dyDescent="0.2"/>
    <row r="29524" hidden="1" x14ac:dyDescent="0.2"/>
    <row r="29525" hidden="1" x14ac:dyDescent="0.2"/>
    <row r="29526" hidden="1" x14ac:dyDescent="0.2"/>
    <row r="29527" hidden="1" x14ac:dyDescent="0.2"/>
    <row r="29528" hidden="1" x14ac:dyDescent="0.2"/>
    <row r="29529" hidden="1" x14ac:dyDescent="0.2"/>
    <row r="29530" hidden="1" x14ac:dyDescent="0.2"/>
    <row r="29531" hidden="1" x14ac:dyDescent="0.2"/>
    <row r="29532" hidden="1" x14ac:dyDescent="0.2"/>
    <row r="29533" hidden="1" x14ac:dyDescent="0.2"/>
    <row r="29534" hidden="1" x14ac:dyDescent="0.2"/>
    <row r="29535" hidden="1" x14ac:dyDescent="0.2"/>
    <row r="29536" hidden="1" x14ac:dyDescent="0.2"/>
    <row r="29537" hidden="1" x14ac:dyDescent="0.2"/>
    <row r="29538" hidden="1" x14ac:dyDescent="0.2"/>
    <row r="29539" hidden="1" x14ac:dyDescent="0.2"/>
    <row r="29540" hidden="1" x14ac:dyDescent="0.2"/>
    <row r="29541" hidden="1" x14ac:dyDescent="0.2"/>
    <row r="29542" hidden="1" x14ac:dyDescent="0.2"/>
    <row r="29543" hidden="1" x14ac:dyDescent="0.2"/>
    <row r="29544" hidden="1" x14ac:dyDescent="0.2"/>
    <row r="29545" hidden="1" x14ac:dyDescent="0.2"/>
    <row r="29546" hidden="1" x14ac:dyDescent="0.2"/>
    <row r="29547" hidden="1" x14ac:dyDescent="0.2"/>
    <row r="29548" hidden="1" x14ac:dyDescent="0.2"/>
    <row r="29549" hidden="1" x14ac:dyDescent="0.2"/>
    <row r="29550" hidden="1" x14ac:dyDescent="0.2"/>
    <row r="29551" hidden="1" x14ac:dyDescent="0.2"/>
    <row r="29552" hidden="1" x14ac:dyDescent="0.2"/>
    <row r="29553" hidden="1" x14ac:dyDescent="0.2"/>
    <row r="29554" hidden="1" x14ac:dyDescent="0.2"/>
    <row r="29555" hidden="1" x14ac:dyDescent="0.2"/>
    <row r="29556" hidden="1" x14ac:dyDescent="0.2"/>
    <row r="29557" hidden="1" x14ac:dyDescent="0.2"/>
    <row r="29558" hidden="1" x14ac:dyDescent="0.2"/>
    <row r="29559" hidden="1" x14ac:dyDescent="0.2"/>
    <row r="29560" hidden="1" x14ac:dyDescent="0.2"/>
    <row r="29561" hidden="1" x14ac:dyDescent="0.2"/>
    <row r="29562" hidden="1" x14ac:dyDescent="0.2"/>
    <row r="29563" hidden="1" x14ac:dyDescent="0.2"/>
    <row r="29564" hidden="1" x14ac:dyDescent="0.2"/>
    <row r="29565" hidden="1" x14ac:dyDescent="0.2"/>
    <row r="29566" hidden="1" x14ac:dyDescent="0.2"/>
    <row r="29567" hidden="1" x14ac:dyDescent="0.2"/>
    <row r="29568" hidden="1" x14ac:dyDescent="0.2"/>
    <row r="29569" hidden="1" x14ac:dyDescent="0.2"/>
    <row r="29570" hidden="1" x14ac:dyDescent="0.2"/>
    <row r="29571" hidden="1" x14ac:dyDescent="0.2"/>
    <row r="29572" hidden="1" x14ac:dyDescent="0.2"/>
    <row r="29573" hidden="1" x14ac:dyDescent="0.2"/>
    <row r="29574" hidden="1" x14ac:dyDescent="0.2"/>
    <row r="29575" hidden="1" x14ac:dyDescent="0.2"/>
    <row r="29576" hidden="1" x14ac:dyDescent="0.2"/>
    <row r="29577" hidden="1" x14ac:dyDescent="0.2"/>
    <row r="29578" hidden="1" x14ac:dyDescent="0.2"/>
    <row r="29579" hidden="1" x14ac:dyDescent="0.2"/>
    <row r="29580" hidden="1" x14ac:dyDescent="0.2"/>
    <row r="29581" hidden="1" x14ac:dyDescent="0.2"/>
    <row r="29582" hidden="1" x14ac:dyDescent="0.2"/>
    <row r="29583" hidden="1" x14ac:dyDescent="0.2"/>
    <row r="29584" hidden="1" x14ac:dyDescent="0.2"/>
    <row r="29585" hidden="1" x14ac:dyDescent="0.2"/>
    <row r="29586" hidden="1" x14ac:dyDescent="0.2"/>
    <row r="29587" hidden="1" x14ac:dyDescent="0.2"/>
    <row r="29588" hidden="1" x14ac:dyDescent="0.2"/>
    <row r="29589" hidden="1" x14ac:dyDescent="0.2"/>
    <row r="29590" hidden="1" x14ac:dyDescent="0.2"/>
    <row r="29591" hidden="1" x14ac:dyDescent="0.2"/>
    <row r="29592" hidden="1" x14ac:dyDescent="0.2"/>
    <row r="29593" hidden="1" x14ac:dyDescent="0.2"/>
    <row r="29594" hidden="1" x14ac:dyDescent="0.2"/>
    <row r="29595" hidden="1" x14ac:dyDescent="0.2"/>
    <row r="29596" hidden="1" x14ac:dyDescent="0.2"/>
    <row r="29597" hidden="1" x14ac:dyDescent="0.2"/>
    <row r="29598" hidden="1" x14ac:dyDescent="0.2"/>
    <row r="29599" hidden="1" x14ac:dyDescent="0.2"/>
    <row r="29600" hidden="1" x14ac:dyDescent="0.2"/>
    <row r="29601" hidden="1" x14ac:dyDescent="0.2"/>
    <row r="29602" hidden="1" x14ac:dyDescent="0.2"/>
    <row r="29603" hidden="1" x14ac:dyDescent="0.2"/>
    <row r="29604" hidden="1" x14ac:dyDescent="0.2"/>
    <row r="29605" hidden="1" x14ac:dyDescent="0.2"/>
    <row r="29606" hidden="1" x14ac:dyDescent="0.2"/>
    <row r="29607" hidden="1" x14ac:dyDescent="0.2"/>
    <row r="29608" hidden="1" x14ac:dyDescent="0.2"/>
    <row r="29609" hidden="1" x14ac:dyDescent="0.2"/>
    <row r="29610" hidden="1" x14ac:dyDescent="0.2"/>
    <row r="29611" hidden="1" x14ac:dyDescent="0.2"/>
    <row r="29612" hidden="1" x14ac:dyDescent="0.2"/>
    <row r="29613" hidden="1" x14ac:dyDescent="0.2"/>
    <row r="29614" hidden="1" x14ac:dyDescent="0.2"/>
    <row r="29615" hidden="1" x14ac:dyDescent="0.2"/>
    <row r="29616" hidden="1" x14ac:dyDescent="0.2"/>
    <row r="29617" hidden="1" x14ac:dyDescent="0.2"/>
    <row r="29618" hidden="1" x14ac:dyDescent="0.2"/>
    <row r="29619" hidden="1" x14ac:dyDescent="0.2"/>
    <row r="29620" hidden="1" x14ac:dyDescent="0.2"/>
    <row r="29621" hidden="1" x14ac:dyDescent="0.2"/>
    <row r="29622" hidden="1" x14ac:dyDescent="0.2"/>
    <row r="29623" hidden="1" x14ac:dyDescent="0.2"/>
    <row r="29624" hidden="1" x14ac:dyDescent="0.2"/>
    <row r="29625" hidden="1" x14ac:dyDescent="0.2"/>
    <row r="29626" hidden="1" x14ac:dyDescent="0.2"/>
    <row r="29627" hidden="1" x14ac:dyDescent="0.2"/>
    <row r="29628" hidden="1" x14ac:dyDescent="0.2"/>
    <row r="29629" hidden="1" x14ac:dyDescent="0.2"/>
    <row r="29630" hidden="1" x14ac:dyDescent="0.2"/>
    <row r="29631" hidden="1" x14ac:dyDescent="0.2"/>
    <row r="29632" hidden="1" x14ac:dyDescent="0.2"/>
    <row r="29633" hidden="1" x14ac:dyDescent="0.2"/>
    <row r="29634" hidden="1" x14ac:dyDescent="0.2"/>
    <row r="29635" hidden="1" x14ac:dyDescent="0.2"/>
    <row r="29636" hidden="1" x14ac:dyDescent="0.2"/>
    <row r="29637" hidden="1" x14ac:dyDescent="0.2"/>
    <row r="29638" hidden="1" x14ac:dyDescent="0.2"/>
    <row r="29639" hidden="1" x14ac:dyDescent="0.2"/>
    <row r="29640" hidden="1" x14ac:dyDescent="0.2"/>
    <row r="29641" hidden="1" x14ac:dyDescent="0.2"/>
    <row r="29642" hidden="1" x14ac:dyDescent="0.2"/>
    <row r="29643" hidden="1" x14ac:dyDescent="0.2"/>
    <row r="29644" hidden="1" x14ac:dyDescent="0.2"/>
    <row r="29645" hidden="1" x14ac:dyDescent="0.2"/>
    <row r="29646" hidden="1" x14ac:dyDescent="0.2"/>
    <row r="29647" hidden="1" x14ac:dyDescent="0.2"/>
    <row r="29648" hidden="1" x14ac:dyDescent="0.2"/>
    <row r="29649" hidden="1" x14ac:dyDescent="0.2"/>
    <row r="29650" hidden="1" x14ac:dyDescent="0.2"/>
    <row r="29651" hidden="1" x14ac:dyDescent="0.2"/>
    <row r="29652" hidden="1" x14ac:dyDescent="0.2"/>
    <row r="29653" hidden="1" x14ac:dyDescent="0.2"/>
    <row r="29654" hidden="1" x14ac:dyDescent="0.2"/>
    <row r="29655" hidden="1" x14ac:dyDescent="0.2"/>
    <row r="29656" hidden="1" x14ac:dyDescent="0.2"/>
    <row r="29657" hidden="1" x14ac:dyDescent="0.2"/>
    <row r="29658" hidden="1" x14ac:dyDescent="0.2"/>
    <row r="29659" hidden="1" x14ac:dyDescent="0.2"/>
    <row r="29660" hidden="1" x14ac:dyDescent="0.2"/>
    <row r="29661" hidden="1" x14ac:dyDescent="0.2"/>
    <row r="29662" hidden="1" x14ac:dyDescent="0.2"/>
    <row r="29663" hidden="1" x14ac:dyDescent="0.2"/>
    <row r="29664" hidden="1" x14ac:dyDescent="0.2"/>
    <row r="29665" hidden="1" x14ac:dyDescent="0.2"/>
    <row r="29666" hidden="1" x14ac:dyDescent="0.2"/>
    <row r="29667" hidden="1" x14ac:dyDescent="0.2"/>
    <row r="29668" hidden="1" x14ac:dyDescent="0.2"/>
    <row r="29669" hidden="1" x14ac:dyDescent="0.2"/>
    <row r="29670" hidden="1" x14ac:dyDescent="0.2"/>
    <row r="29671" hidden="1" x14ac:dyDescent="0.2"/>
    <row r="29672" hidden="1" x14ac:dyDescent="0.2"/>
    <row r="29673" hidden="1" x14ac:dyDescent="0.2"/>
    <row r="29674" hidden="1" x14ac:dyDescent="0.2"/>
    <row r="29675" hidden="1" x14ac:dyDescent="0.2"/>
    <row r="29676" hidden="1" x14ac:dyDescent="0.2"/>
    <row r="29677" hidden="1" x14ac:dyDescent="0.2"/>
    <row r="29678" hidden="1" x14ac:dyDescent="0.2"/>
    <row r="29679" hidden="1" x14ac:dyDescent="0.2"/>
    <row r="29680" hidden="1" x14ac:dyDescent="0.2"/>
    <row r="29681" hidden="1" x14ac:dyDescent="0.2"/>
    <row r="29682" hidden="1" x14ac:dyDescent="0.2"/>
    <row r="29683" hidden="1" x14ac:dyDescent="0.2"/>
    <row r="29684" hidden="1" x14ac:dyDescent="0.2"/>
    <row r="29685" hidden="1" x14ac:dyDescent="0.2"/>
    <row r="29686" hidden="1" x14ac:dyDescent="0.2"/>
    <row r="29687" hidden="1" x14ac:dyDescent="0.2"/>
    <row r="29688" hidden="1" x14ac:dyDescent="0.2"/>
    <row r="29689" hidden="1" x14ac:dyDescent="0.2"/>
    <row r="29690" hidden="1" x14ac:dyDescent="0.2"/>
    <row r="29691" hidden="1" x14ac:dyDescent="0.2"/>
    <row r="29692" hidden="1" x14ac:dyDescent="0.2"/>
    <row r="29693" hidden="1" x14ac:dyDescent="0.2"/>
    <row r="29694" hidden="1" x14ac:dyDescent="0.2"/>
    <row r="29695" hidden="1" x14ac:dyDescent="0.2"/>
    <row r="29696" hidden="1" x14ac:dyDescent="0.2"/>
    <row r="29697" hidden="1" x14ac:dyDescent="0.2"/>
    <row r="29698" hidden="1" x14ac:dyDescent="0.2"/>
    <row r="29699" hidden="1" x14ac:dyDescent="0.2"/>
    <row r="29700" hidden="1" x14ac:dyDescent="0.2"/>
    <row r="29701" hidden="1" x14ac:dyDescent="0.2"/>
    <row r="29702" hidden="1" x14ac:dyDescent="0.2"/>
    <row r="29703" hidden="1" x14ac:dyDescent="0.2"/>
    <row r="29704" hidden="1" x14ac:dyDescent="0.2"/>
    <row r="29705" hidden="1" x14ac:dyDescent="0.2"/>
    <row r="29706" hidden="1" x14ac:dyDescent="0.2"/>
    <row r="29707" hidden="1" x14ac:dyDescent="0.2"/>
    <row r="29708" hidden="1" x14ac:dyDescent="0.2"/>
    <row r="29709" hidden="1" x14ac:dyDescent="0.2"/>
    <row r="29710" hidden="1" x14ac:dyDescent="0.2"/>
    <row r="29711" hidden="1" x14ac:dyDescent="0.2"/>
    <row r="29712" hidden="1" x14ac:dyDescent="0.2"/>
    <row r="29713" hidden="1" x14ac:dyDescent="0.2"/>
    <row r="29714" hidden="1" x14ac:dyDescent="0.2"/>
    <row r="29715" hidden="1" x14ac:dyDescent="0.2"/>
    <row r="29716" hidden="1" x14ac:dyDescent="0.2"/>
    <row r="29717" hidden="1" x14ac:dyDescent="0.2"/>
    <row r="29718" hidden="1" x14ac:dyDescent="0.2"/>
    <row r="29719" hidden="1" x14ac:dyDescent="0.2"/>
    <row r="29720" hidden="1" x14ac:dyDescent="0.2"/>
    <row r="29721" hidden="1" x14ac:dyDescent="0.2"/>
    <row r="29722" hidden="1" x14ac:dyDescent="0.2"/>
    <row r="29723" hidden="1" x14ac:dyDescent="0.2"/>
    <row r="29724" hidden="1" x14ac:dyDescent="0.2"/>
    <row r="29725" hidden="1" x14ac:dyDescent="0.2"/>
    <row r="29726" hidden="1" x14ac:dyDescent="0.2"/>
    <row r="29727" hidden="1" x14ac:dyDescent="0.2"/>
    <row r="29728" hidden="1" x14ac:dyDescent="0.2"/>
    <row r="29729" hidden="1" x14ac:dyDescent="0.2"/>
    <row r="29730" hidden="1" x14ac:dyDescent="0.2"/>
    <row r="29731" hidden="1" x14ac:dyDescent="0.2"/>
    <row r="29732" hidden="1" x14ac:dyDescent="0.2"/>
    <row r="29733" hidden="1" x14ac:dyDescent="0.2"/>
    <row r="29734" hidden="1" x14ac:dyDescent="0.2"/>
    <row r="29735" hidden="1" x14ac:dyDescent="0.2"/>
    <row r="29736" hidden="1" x14ac:dyDescent="0.2"/>
    <row r="29737" hidden="1" x14ac:dyDescent="0.2"/>
    <row r="29738" hidden="1" x14ac:dyDescent="0.2"/>
    <row r="29739" hidden="1" x14ac:dyDescent="0.2"/>
    <row r="29740" hidden="1" x14ac:dyDescent="0.2"/>
    <row r="29741" hidden="1" x14ac:dyDescent="0.2"/>
    <row r="29742" hidden="1" x14ac:dyDescent="0.2"/>
    <row r="29743" hidden="1" x14ac:dyDescent="0.2"/>
    <row r="29744" hidden="1" x14ac:dyDescent="0.2"/>
    <row r="29745" hidden="1" x14ac:dyDescent="0.2"/>
    <row r="29746" hidden="1" x14ac:dyDescent="0.2"/>
    <row r="29747" hidden="1" x14ac:dyDescent="0.2"/>
    <row r="29748" hidden="1" x14ac:dyDescent="0.2"/>
    <row r="29749" hidden="1" x14ac:dyDescent="0.2"/>
    <row r="29750" hidden="1" x14ac:dyDescent="0.2"/>
    <row r="29751" hidden="1" x14ac:dyDescent="0.2"/>
    <row r="29752" hidden="1" x14ac:dyDescent="0.2"/>
    <row r="29753" hidden="1" x14ac:dyDescent="0.2"/>
    <row r="29754" hidden="1" x14ac:dyDescent="0.2"/>
    <row r="29755" hidden="1" x14ac:dyDescent="0.2"/>
    <row r="29756" hidden="1" x14ac:dyDescent="0.2"/>
    <row r="29757" hidden="1" x14ac:dyDescent="0.2"/>
    <row r="29758" hidden="1" x14ac:dyDescent="0.2"/>
    <row r="29759" hidden="1" x14ac:dyDescent="0.2"/>
    <row r="29760" hidden="1" x14ac:dyDescent="0.2"/>
    <row r="29761" hidden="1" x14ac:dyDescent="0.2"/>
    <row r="29762" hidden="1" x14ac:dyDescent="0.2"/>
    <row r="29763" hidden="1" x14ac:dyDescent="0.2"/>
    <row r="29764" hidden="1" x14ac:dyDescent="0.2"/>
    <row r="29765" hidden="1" x14ac:dyDescent="0.2"/>
    <row r="29766" hidden="1" x14ac:dyDescent="0.2"/>
    <row r="29767" hidden="1" x14ac:dyDescent="0.2"/>
    <row r="29768" hidden="1" x14ac:dyDescent="0.2"/>
    <row r="29769" hidden="1" x14ac:dyDescent="0.2"/>
    <row r="29770" hidden="1" x14ac:dyDescent="0.2"/>
    <row r="29771" hidden="1" x14ac:dyDescent="0.2"/>
    <row r="29772" hidden="1" x14ac:dyDescent="0.2"/>
    <row r="29773" hidden="1" x14ac:dyDescent="0.2"/>
    <row r="29774" hidden="1" x14ac:dyDescent="0.2"/>
    <row r="29775" hidden="1" x14ac:dyDescent="0.2"/>
    <row r="29776" hidden="1" x14ac:dyDescent="0.2"/>
    <row r="29777" hidden="1" x14ac:dyDescent="0.2"/>
    <row r="29778" hidden="1" x14ac:dyDescent="0.2"/>
    <row r="29779" hidden="1" x14ac:dyDescent="0.2"/>
    <row r="29780" hidden="1" x14ac:dyDescent="0.2"/>
    <row r="29781" hidden="1" x14ac:dyDescent="0.2"/>
    <row r="29782" hidden="1" x14ac:dyDescent="0.2"/>
    <row r="29783" hidden="1" x14ac:dyDescent="0.2"/>
    <row r="29784" hidden="1" x14ac:dyDescent="0.2"/>
    <row r="29785" hidden="1" x14ac:dyDescent="0.2"/>
    <row r="29786" hidden="1" x14ac:dyDescent="0.2"/>
    <row r="29787" hidden="1" x14ac:dyDescent="0.2"/>
    <row r="29788" hidden="1" x14ac:dyDescent="0.2"/>
    <row r="29789" hidden="1" x14ac:dyDescent="0.2"/>
    <row r="29790" hidden="1" x14ac:dyDescent="0.2"/>
    <row r="29791" hidden="1" x14ac:dyDescent="0.2"/>
    <row r="29792" hidden="1" x14ac:dyDescent="0.2"/>
    <row r="29793" hidden="1" x14ac:dyDescent="0.2"/>
    <row r="29794" hidden="1" x14ac:dyDescent="0.2"/>
    <row r="29795" hidden="1" x14ac:dyDescent="0.2"/>
    <row r="29796" hidden="1" x14ac:dyDescent="0.2"/>
    <row r="29797" hidden="1" x14ac:dyDescent="0.2"/>
    <row r="29798" hidden="1" x14ac:dyDescent="0.2"/>
    <row r="29799" hidden="1" x14ac:dyDescent="0.2"/>
    <row r="29800" hidden="1" x14ac:dyDescent="0.2"/>
    <row r="29801" hidden="1" x14ac:dyDescent="0.2"/>
    <row r="29802" hidden="1" x14ac:dyDescent="0.2"/>
    <row r="29803" hidden="1" x14ac:dyDescent="0.2"/>
    <row r="29804" hidden="1" x14ac:dyDescent="0.2"/>
    <row r="29805" hidden="1" x14ac:dyDescent="0.2"/>
    <row r="29806" hidden="1" x14ac:dyDescent="0.2"/>
    <row r="29807" hidden="1" x14ac:dyDescent="0.2"/>
    <row r="29808" hidden="1" x14ac:dyDescent="0.2"/>
    <row r="29809" hidden="1" x14ac:dyDescent="0.2"/>
    <row r="29810" hidden="1" x14ac:dyDescent="0.2"/>
    <row r="29811" hidden="1" x14ac:dyDescent="0.2"/>
    <row r="29812" hidden="1" x14ac:dyDescent="0.2"/>
    <row r="29813" hidden="1" x14ac:dyDescent="0.2"/>
    <row r="29814" hidden="1" x14ac:dyDescent="0.2"/>
    <row r="29815" hidden="1" x14ac:dyDescent="0.2"/>
    <row r="29816" hidden="1" x14ac:dyDescent="0.2"/>
    <row r="29817" hidden="1" x14ac:dyDescent="0.2"/>
    <row r="29818" hidden="1" x14ac:dyDescent="0.2"/>
    <row r="29819" hidden="1" x14ac:dyDescent="0.2"/>
    <row r="29820" hidden="1" x14ac:dyDescent="0.2"/>
    <row r="29821" hidden="1" x14ac:dyDescent="0.2"/>
    <row r="29822" hidden="1" x14ac:dyDescent="0.2"/>
    <row r="29823" hidden="1" x14ac:dyDescent="0.2"/>
    <row r="29824" hidden="1" x14ac:dyDescent="0.2"/>
    <row r="29825" hidden="1" x14ac:dyDescent="0.2"/>
    <row r="29826" hidden="1" x14ac:dyDescent="0.2"/>
    <row r="29827" hidden="1" x14ac:dyDescent="0.2"/>
    <row r="29828" hidden="1" x14ac:dyDescent="0.2"/>
    <row r="29829" hidden="1" x14ac:dyDescent="0.2"/>
    <row r="29830" hidden="1" x14ac:dyDescent="0.2"/>
    <row r="29831" hidden="1" x14ac:dyDescent="0.2"/>
    <row r="29832" hidden="1" x14ac:dyDescent="0.2"/>
    <row r="29833" hidden="1" x14ac:dyDescent="0.2"/>
    <row r="29834" hidden="1" x14ac:dyDescent="0.2"/>
    <row r="29835" hidden="1" x14ac:dyDescent="0.2"/>
    <row r="29836" hidden="1" x14ac:dyDescent="0.2"/>
    <row r="29837" hidden="1" x14ac:dyDescent="0.2"/>
    <row r="29838" hidden="1" x14ac:dyDescent="0.2"/>
    <row r="29839" hidden="1" x14ac:dyDescent="0.2"/>
    <row r="29840" hidden="1" x14ac:dyDescent="0.2"/>
    <row r="29841" hidden="1" x14ac:dyDescent="0.2"/>
    <row r="29842" hidden="1" x14ac:dyDescent="0.2"/>
    <row r="29843" hidden="1" x14ac:dyDescent="0.2"/>
    <row r="29844" hidden="1" x14ac:dyDescent="0.2"/>
    <row r="29845" hidden="1" x14ac:dyDescent="0.2"/>
    <row r="29846" hidden="1" x14ac:dyDescent="0.2"/>
    <row r="29847" hidden="1" x14ac:dyDescent="0.2"/>
    <row r="29848" hidden="1" x14ac:dyDescent="0.2"/>
    <row r="29849" hidden="1" x14ac:dyDescent="0.2"/>
    <row r="29850" hidden="1" x14ac:dyDescent="0.2"/>
    <row r="29851" hidden="1" x14ac:dyDescent="0.2"/>
    <row r="29852" hidden="1" x14ac:dyDescent="0.2"/>
    <row r="29853" hidden="1" x14ac:dyDescent="0.2"/>
    <row r="29854" hidden="1" x14ac:dyDescent="0.2"/>
    <row r="29855" hidden="1" x14ac:dyDescent="0.2"/>
    <row r="29856" hidden="1" x14ac:dyDescent="0.2"/>
    <row r="29857" hidden="1" x14ac:dyDescent="0.2"/>
    <row r="29858" hidden="1" x14ac:dyDescent="0.2"/>
    <row r="29859" hidden="1" x14ac:dyDescent="0.2"/>
    <row r="29860" hidden="1" x14ac:dyDescent="0.2"/>
    <row r="29861" hidden="1" x14ac:dyDescent="0.2"/>
    <row r="29862" hidden="1" x14ac:dyDescent="0.2"/>
    <row r="29863" hidden="1" x14ac:dyDescent="0.2"/>
    <row r="29864" hidden="1" x14ac:dyDescent="0.2"/>
    <row r="29865" hidden="1" x14ac:dyDescent="0.2"/>
    <row r="29866" hidden="1" x14ac:dyDescent="0.2"/>
    <row r="29867" hidden="1" x14ac:dyDescent="0.2"/>
    <row r="29868" hidden="1" x14ac:dyDescent="0.2"/>
    <row r="29869" hidden="1" x14ac:dyDescent="0.2"/>
    <row r="29870" hidden="1" x14ac:dyDescent="0.2"/>
    <row r="29871" hidden="1" x14ac:dyDescent="0.2"/>
    <row r="29872" hidden="1" x14ac:dyDescent="0.2"/>
    <row r="29873" hidden="1" x14ac:dyDescent="0.2"/>
    <row r="29874" hidden="1" x14ac:dyDescent="0.2"/>
    <row r="29875" hidden="1" x14ac:dyDescent="0.2"/>
    <row r="29876" hidden="1" x14ac:dyDescent="0.2"/>
    <row r="29877" hidden="1" x14ac:dyDescent="0.2"/>
    <row r="29878" hidden="1" x14ac:dyDescent="0.2"/>
    <row r="29879" hidden="1" x14ac:dyDescent="0.2"/>
    <row r="29880" hidden="1" x14ac:dyDescent="0.2"/>
    <row r="29881" hidden="1" x14ac:dyDescent="0.2"/>
    <row r="29882" hidden="1" x14ac:dyDescent="0.2"/>
    <row r="29883" hidden="1" x14ac:dyDescent="0.2"/>
    <row r="29884" hidden="1" x14ac:dyDescent="0.2"/>
    <row r="29885" hidden="1" x14ac:dyDescent="0.2"/>
    <row r="29886" hidden="1" x14ac:dyDescent="0.2"/>
    <row r="29887" hidden="1" x14ac:dyDescent="0.2"/>
    <row r="29888" hidden="1" x14ac:dyDescent="0.2"/>
    <row r="29889" hidden="1" x14ac:dyDescent="0.2"/>
    <row r="29890" hidden="1" x14ac:dyDescent="0.2"/>
    <row r="29891" hidden="1" x14ac:dyDescent="0.2"/>
    <row r="29892" hidden="1" x14ac:dyDescent="0.2"/>
    <row r="29893" hidden="1" x14ac:dyDescent="0.2"/>
    <row r="29894" hidden="1" x14ac:dyDescent="0.2"/>
    <row r="29895" hidden="1" x14ac:dyDescent="0.2"/>
    <row r="29896" hidden="1" x14ac:dyDescent="0.2"/>
    <row r="29897" hidden="1" x14ac:dyDescent="0.2"/>
    <row r="29898" hidden="1" x14ac:dyDescent="0.2"/>
    <row r="29899" hidden="1" x14ac:dyDescent="0.2"/>
    <row r="29900" hidden="1" x14ac:dyDescent="0.2"/>
    <row r="29901" hidden="1" x14ac:dyDescent="0.2"/>
    <row r="29902" hidden="1" x14ac:dyDescent="0.2"/>
    <row r="29903" hidden="1" x14ac:dyDescent="0.2"/>
    <row r="29904" hidden="1" x14ac:dyDescent="0.2"/>
    <row r="29905" hidden="1" x14ac:dyDescent="0.2"/>
    <row r="29906" hidden="1" x14ac:dyDescent="0.2"/>
    <row r="29907" hidden="1" x14ac:dyDescent="0.2"/>
    <row r="29908" hidden="1" x14ac:dyDescent="0.2"/>
    <row r="29909" hidden="1" x14ac:dyDescent="0.2"/>
    <row r="29910" hidden="1" x14ac:dyDescent="0.2"/>
    <row r="29911" hidden="1" x14ac:dyDescent="0.2"/>
    <row r="29912" hidden="1" x14ac:dyDescent="0.2"/>
    <row r="29913" hidden="1" x14ac:dyDescent="0.2"/>
    <row r="29914" hidden="1" x14ac:dyDescent="0.2"/>
    <row r="29915" hidden="1" x14ac:dyDescent="0.2"/>
    <row r="29916" hidden="1" x14ac:dyDescent="0.2"/>
    <row r="29917" hidden="1" x14ac:dyDescent="0.2"/>
    <row r="29918" hidden="1" x14ac:dyDescent="0.2"/>
    <row r="29919" hidden="1" x14ac:dyDescent="0.2"/>
    <row r="29920" hidden="1" x14ac:dyDescent="0.2"/>
    <row r="29921" hidden="1" x14ac:dyDescent="0.2"/>
    <row r="29922" hidden="1" x14ac:dyDescent="0.2"/>
    <row r="29923" hidden="1" x14ac:dyDescent="0.2"/>
    <row r="29924" hidden="1" x14ac:dyDescent="0.2"/>
    <row r="29925" hidden="1" x14ac:dyDescent="0.2"/>
    <row r="29926" hidden="1" x14ac:dyDescent="0.2"/>
    <row r="29927" hidden="1" x14ac:dyDescent="0.2"/>
    <row r="29928" hidden="1" x14ac:dyDescent="0.2"/>
    <row r="29929" hidden="1" x14ac:dyDescent="0.2"/>
    <row r="29930" hidden="1" x14ac:dyDescent="0.2"/>
    <row r="29931" hidden="1" x14ac:dyDescent="0.2"/>
    <row r="29932" hidden="1" x14ac:dyDescent="0.2"/>
    <row r="29933" hidden="1" x14ac:dyDescent="0.2"/>
    <row r="29934" hidden="1" x14ac:dyDescent="0.2"/>
    <row r="29935" hidden="1" x14ac:dyDescent="0.2"/>
    <row r="29936" hidden="1" x14ac:dyDescent="0.2"/>
    <row r="29937" hidden="1" x14ac:dyDescent="0.2"/>
    <row r="29938" hidden="1" x14ac:dyDescent="0.2"/>
    <row r="29939" hidden="1" x14ac:dyDescent="0.2"/>
    <row r="29940" hidden="1" x14ac:dyDescent="0.2"/>
    <row r="29941" hidden="1" x14ac:dyDescent="0.2"/>
    <row r="29942" hidden="1" x14ac:dyDescent="0.2"/>
    <row r="29943" hidden="1" x14ac:dyDescent="0.2"/>
    <row r="29944" hidden="1" x14ac:dyDescent="0.2"/>
    <row r="29945" hidden="1" x14ac:dyDescent="0.2"/>
    <row r="29946" hidden="1" x14ac:dyDescent="0.2"/>
    <row r="29947" hidden="1" x14ac:dyDescent="0.2"/>
    <row r="29948" hidden="1" x14ac:dyDescent="0.2"/>
    <row r="29949" hidden="1" x14ac:dyDescent="0.2"/>
    <row r="29950" hidden="1" x14ac:dyDescent="0.2"/>
    <row r="29951" hidden="1" x14ac:dyDescent="0.2"/>
    <row r="29952" hidden="1" x14ac:dyDescent="0.2"/>
    <row r="29953" hidden="1" x14ac:dyDescent="0.2"/>
    <row r="29954" hidden="1" x14ac:dyDescent="0.2"/>
    <row r="29955" hidden="1" x14ac:dyDescent="0.2"/>
    <row r="29956" hidden="1" x14ac:dyDescent="0.2"/>
    <row r="29957" hidden="1" x14ac:dyDescent="0.2"/>
    <row r="29958" hidden="1" x14ac:dyDescent="0.2"/>
    <row r="29959" hidden="1" x14ac:dyDescent="0.2"/>
    <row r="29960" hidden="1" x14ac:dyDescent="0.2"/>
    <row r="29961" hidden="1" x14ac:dyDescent="0.2"/>
    <row r="29962" hidden="1" x14ac:dyDescent="0.2"/>
    <row r="29963" hidden="1" x14ac:dyDescent="0.2"/>
    <row r="29964" hidden="1" x14ac:dyDescent="0.2"/>
    <row r="29965" hidden="1" x14ac:dyDescent="0.2"/>
    <row r="29966" hidden="1" x14ac:dyDescent="0.2"/>
    <row r="29967" hidden="1" x14ac:dyDescent="0.2"/>
    <row r="29968" hidden="1" x14ac:dyDescent="0.2"/>
    <row r="29969" hidden="1" x14ac:dyDescent="0.2"/>
    <row r="29970" hidden="1" x14ac:dyDescent="0.2"/>
    <row r="29971" hidden="1" x14ac:dyDescent="0.2"/>
    <row r="29972" hidden="1" x14ac:dyDescent="0.2"/>
    <row r="29973" hidden="1" x14ac:dyDescent="0.2"/>
    <row r="29974" hidden="1" x14ac:dyDescent="0.2"/>
    <row r="29975" hidden="1" x14ac:dyDescent="0.2"/>
    <row r="29976" hidden="1" x14ac:dyDescent="0.2"/>
    <row r="29977" hidden="1" x14ac:dyDescent="0.2"/>
    <row r="29978" hidden="1" x14ac:dyDescent="0.2"/>
    <row r="29979" hidden="1" x14ac:dyDescent="0.2"/>
    <row r="29980" hidden="1" x14ac:dyDescent="0.2"/>
    <row r="29981" hidden="1" x14ac:dyDescent="0.2"/>
    <row r="29982" hidden="1" x14ac:dyDescent="0.2"/>
    <row r="29983" hidden="1" x14ac:dyDescent="0.2"/>
    <row r="29984" hidden="1" x14ac:dyDescent="0.2"/>
    <row r="29985" hidden="1" x14ac:dyDescent="0.2"/>
    <row r="29986" hidden="1" x14ac:dyDescent="0.2"/>
    <row r="29987" hidden="1" x14ac:dyDescent="0.2"/>
    <row r="29988" hidden="1" x14ac:dyDescent="0.2"/>
    <row r="29989" hidden="1" x14ac:dyDescent="0.2"/>
    <row r="29990" hidden="1" x14ac:dyDescent="0.2"/>
    <row r="29991" hidden="1" x14ac:dyDescent="0.2"/>
    <row r="29992" hidden="1" x14ac:dyDescent="0.2"/>
    <row r="29993" hidden="1" x14ac:dyDescent="0.2"/>
    <row r="29994" hidden="1" x14ac:dyDescent="0.2"/>
    <row r="29995" hidden="1" x14ac:dyDescent="0.2"/>
    <row r="29996" hidden="1" x14ac:dyDescent="0.2"/>
    <row r="29997" hidden="1" x14ac:dyDescent="0.2"/>
    <row r="29998" hidden="1" x14ac:dyDescent="0.2"/>
    <row r="29999" hidden="1" x14ac:dyDescent="0.2"/>
    <row r="30000" hidden="1" x14ac:dyDescent="0.2"/>
    <row r="30001" hidden="1" x14ac:dyDescent="0.2"/>
    <row r="30002" hidden="1" x14ac:dyDescent="0.2"/>
    <row r="30003" hidden="1" x14ac:dyDescent="0.2"/>
    <row r="30004" hidden="1" x14ac:dyDescent="0.2"/>
    <row r="30005" hidden="1" x14ac:dyDescent="0.2"/>
    <row r="30006" hidden="1" x14ac:dyDescent="0.2"/>
    <row r="30007" hidden="1" x14ac:dyDescent="0.2"/>
    <row r="30008" hidden="1" x14ac:dyDescent="0.2"/>
    <row r="30009" hidden="1" x14ac:dyDescent="0.2"/>
    <row r="30010" hidden="1" x14ac:dyDescent="0.2"/>
    <row r="30011" hidden="1" x14ac:dyDescent="0.2"/>
    <row r="30012" hidden="1" x14ac:dyDescent="0.2"/>
    <row r="30013" hidden="1" x14ac:dyDescent="0.2"/>
    <row r="30014" hidden="1" x14ac:dyDescent="0.2"/>
    <row r="30015" hidden="1" x14ac:dyDescent="0.2"/>
    <row r="30016" hidden="1" x14ac:dyDescent="0.2"/>
    <row r="30017" hidden="1" x14ac:dyDescent="0.2"/>
    <row r="30018" hidden="1" x14ac:dyDescent="0.2"/>
    <row r="30019" hidden="1" x14ac:dyDescent="0.2"/>
    <row r="30020" hidden="1" x14ac:dyDescent="0.2"/>
    <row r="30021" hidden="1" x14ac:dyDescent="0.2"/>
    <row r="30022" hidden="1" x14ac:dyDescent="0.2"/>
    <row r="30023" hidden="1" x14ac:dyDescent="0.2"/>
    <row r="30024" hidden="1" x14ac:dyDescent="0.2"/>
    <row r="30025" hidden="1" x14ac:dyDescent="0.2"/>
    <row r="30026" hidden="1" x14ac:dyDescent="0.2"/>
    <row r="30027" hidden="1" x14ac:dyDescent="0.2"/>
    <row r="30028" hidden="1" x14ac:dyDescent="0.2"/>
    <row r="30029" hidden="1" x14ac:dyDescent="0.2"/>
    <row r="30030" hidden="1" x14ac:dyDescent="0.2"/>
    <row r="30031" hidden="1" x14ac:dyDescent="0.2"/>
    <row r="30032" hidden="1" x14ac:dyDescent="0.2"/>
    <row r="30033" hidden="1" x14ac:dyDescent="0.2"/>
    <row r="30034" hidden="1" x14ac:dyDescent="0.2"/>
    <row r="30035" hidden="1" x14ac:dyDescent="0.2"/>
    <row r="30036" hidden="1" x14ac:dyDescent="0.2"/>
    <row r="30037" hidden="1" x14ac:dyDescent="0.2"/>
    <row r="30038" hidden="1" x14ac:dyDescent="0.2"/>
    <row r="30039" hidden="1" x14ac:dyDescent="0.2"/>
    <row r="30040" hidden="1" x14ac:dyDescent="0.2"/>
    <row r="30041" hidden="1" x14ac:dyDescent="0.2"/>
    <row r="30042" hidden="1" x14ac:dyDescent="0.2"/>
    <row r="30043" hidden="1" x14ac:dyDescent="0.2"/>
    <row r="30044" hidden="1" x14ac:dyDescent="0.2"/>
    <row r="30045" hidden="1" x14ac:dyDescent="0.2"/>
    <row r="30046" hidden="1" x14ac:dyDescent="0.2"/>
    <row r="30047" hidden="1" x14ac:dyDescent="0.2"/>
    <row r="30048" hidden="1" x14ac:dyDescent="0.2"/>
    <row r="30049" hidden="1" x14ac:dyDescent="0.2"/>
    <row r="30050" hidden="1" x14ac:dyDescent="0.2"/>
    <row r="30051" hidden="1" x14ac:dyDescent="0.2"/>
    <row r="30052" hidden="1" x14ac:dyDescent="0.2"/>
    <row r="30053" hidden="1" x14ac:dyDescent="0.2"/>
    <row r="30054" hidden="1" x14ac:dyDescent="0.2"/>
    <row r="30055" hidden="1" x14ac:dyDescent="0.2"/>
    <row r="30056" hidden="1" x14ac:dyDescent="0.2"/>
    <row r="30057" hidden="1" x14ac:dyDescent="0.2"/>
    <row r="30058" hidden="1" x14ac:dyDescent="0.2"/>
    <row r="30059" hidden="1" x14ac:dyDescent="0.2"/>
    <row r="30060" hidden="1" x14ac:dyDescent="0.2"/>
    <row r="30061" hidden="1" x14ac:dyDescent="0.2"/>
    <row r="30062" hidden="1" x14ac:dyDescent="0.2"/>
    <row r="30063" hidden="1" x14ac:dyDescent="0.2"/>
    <row r="30064" hidden="1" x14ac:dyDescent="0.2"/>
    <row r="30065" hidden="1" x14ac:dyDescent="0.2"/>
    <row r="30066" hidden="1" x14ac:dyDescent="0.2"/>
    <row r="30067" hidden="1" x14ac:dyDescent="0.2"/>
    <row r="30068" hidden="1" x14ac:dyDescent="0.2"/>
    <row r="30069" hidden="1" x14ac:dyDescent="0.2"/>
    <row r="30070" hidden="1" x14ac:dyDescent="0.2"/>
    <row r="30071" hidden="1" x14ac:dyDescent="0.2"/>
    <row r="30072" hidden="1" x14ac:dyDescent="0.2"/>
    <row r="30073" hidden="1" x14ac:dyDescent="0.2"/>
    <row r="30074" hidden="1" x14ac:dyDescent="0.2"/>
    <row r="30075" hidden="1" x14ac:dyDescent="0.2"/>
    <row r="30076" hidden="1" x14ac:dyDescent="0.2"/>
    <row r="30077" hidden="1" x14ac:dyDescent="0.2"/>
    <row r="30078" hidden="1" x14ac:dyDescent="0.2"/>
    <row r="30079" hidden="1" x14ac:dyDescent="0.2"/>
    <row r="30080" hidden="1" x14ac:dyDescent="0.2"/>
    <row r="30081" hidden="1" x14ac:dyDescent="0.2"/>
    <row r="30082" hidden="1" x14ac:dyDescent="0.2"/>
    <row r="30083" hidden="1" x14ac:dyDescent="0.2"/>
    <row r="30084" hidden="1" x14ac:dyDescent="0.2"/>
    <row r="30085" hidden="1" x14ac:dyDescent="0.2"/>
    <row r="30086" hidden="1" x14ac:dyDescent="0.2"/>
    <row r="30087" hidden="1" x14ac:dyDescent="0.2"/>
    <row r="30088" hidden="1" x14ac:dyDescent="0.2"/>
    <row r="30089" hidden="1" x14ac:dyDescent="0.2"/>
    <row r="30090" hidden="1" x14ac:dyDescent="0.2"/>
    <row r="30091" hidden="1" x14ac:dyDescent="0.2"/>
    <row r="30092" hidden="1" x14ac:dyDescent="0.2"/>
    <row r="30093" hidden="1" x14ac:dyDescent="0.2"/>
    <row r="30094" hidden="1" x14ac:dyDescent="0.2"/>
    <row r="30095" hidden="1" x14ac:dyDescent="0.2"/>
    <row r="30096" hidden="1" x14ac:dyDescent="0.2"/>
    <row r="30097" hidden="1" x14ac:dyDescent="0.2"/>
    <row r="30098" hidden="1" x14ac:dyDescent="0.2"/>
    <row r="30099" hidden="1" x14ac:dyDescent="0.2"/>
    <row r="30100" hidden="1" x14ac:dyDescent="0.2"/>
    <row r="30101" hidden="1" x14ac:dyDescent="0.2"/>
    <row r="30102" hidden="1" x14ac:dyDescent="0.2"/>
    <row r="30103" hidden="1" x14ac:dyDescent="0.2"/>
    <row r="30104" hidden="1" x14ac:dyDescent="0.2"/>
    <row r="30105" hidden="1" x14ac:dyDescent="0.2"/>
    <row r="30106" hidden="1" x14ac:dyDescent="0.2"/>
    <row r="30107" hidden="1" x14ac:dyDescent="0.2"/>
    <row r="30108" hidden="1" x14ac:dyDescent="0.2"/>
    <row r="30109" hidden="1" x14ac:dyDescent="0.2"/>
    <row r="30110" hidden="1" x14ac:dyDescent="0.2"/>
    <row r="30111" hidden="1" x14ac:dyDescent="0.2"/>
    <row r="30112" hidden="1" x14ac:dyDescent="0.2"/>
    <row r="30113" hidden="1" x14ac:dyDescent="0.2"/>
    <row r="30114" hidden="1" x14ac:dyDescent="0.2"/>
    <row r="30115" hidden="1" x14ac:dyDescent="0.2"/>
    <row r="30116" hidden="1" x14ac:dyDescent="0.2"/>
    <row r="30117" hidden="1" x14ac:dyDescent="0.2"/>
    <row r="30118" hidden="1" x14ac:dyDescent="0.2"/>
    <row r="30119" hidden="1" x14ac:dyDescent="0.2"/>
    <row r="30120" hidden="1" x14ac:dyDescent="0.2"/>
    <row r="30121" hidden="1" x14ac:dyDescent="0.2"/>
    <row r="30122" hidden="1" x14ac:dyDescent="0.2"/>
    <row r="30123" hidden="1" x14ac:dyDescent="0.2"/>
    <row r="30124" hidden="1" x14ac:dyDescent="0.2"/>
    <row r="30125" hidden="1" x14ac:dyDescent="0.2"/>
    <row r="30126" hidden="1" x14ac:dyDescent="0.2"/>
    <row r="30127" hidden="1" x14ac:dyDescent="0.2"/>
    <row r="30128" hidden="1" x14ac:dyDescent="0.2"/>
    <row r="30129" hidden="1" x14ac:dyDescent="0.2"/>
    <row r="30130" hidden="1" x14ac:dyDescent="0.2"/>
    <row r="30131" hidden="1" x14ac:dyDescent="0.2"/>
    <row r="30132" hidden="1" x14ac:dyDescent="0.2"/>
    <row r="30133" hidden="1" x14ac:dyDescent="0.2"/>
    <row r="30134" hidden="1" x14ac:dyDescent="0.2"/>
    <row r="30135" hidden="1" x14ac:dyDescent="0.2"/>
    <row r="30136" hidden="1" x14ac:dyDescent="0.2"/>
    <row r="30137" hidden="1" x14ac:dyDescent="0.2"/>
    <row r="30138" hidden="1" x14ac:dyDescent="0.2"/>
    <row r="30139" hidden="1" x14ac:dyDescent="0.2"/>
    <row r="30140" hidden="1" x14ac:dyDescent="0.2"/>
    <row r="30141" hidden="1" x14ac:dyDescent="0.2"/>
    <row r="30142" hidden="1" x14ac:dyDescent="0.2"/>
    <row r="30143" hidden="1" x14ac:dyDescent="0.2"/>
    <row r="30144" hidden="1" x14ac:dyDescent="0.2"/>
    <row r="30145" hidden="1" x14ac:dyDescent="0.2"/>
    <row r="30146" hidden="1" x14ac:dyDescent="0.2"/>
    <row r="30147" hidden="1" x14ac:dyDescent="0.2"/>
    <row r="30148" hidden="1" x14ac:dyDescent="0.2"/>
    <row r="30149" hidden="1" x14ac:dyDescent="0.2"/>
    <row r="30150" hidden="1" x14ac:dyDescent="0.2"/>
    <row r="30151" hidden="1" x14ac:dyDescent="0.2"/>
    <row r="30152" hidden="1" x14ac:dyDescent="0.2"/>
    <row r="30153" hidden="1" x14ac:dyDescent="0.2"/>
    <row r="30154" hidden="1" x14ac:dyDescent="0.2"/>
    <row r="30155" hidden="1" x14ac:dyDescent="0.2"/>
    <row r="30156" hidden="1" x14ac:dyDescent="0.2"/>
    <row r="30157" hidden="1" x14ac:dyDescent="0.2"/>
    <row r="30158" hidden="1" x14ac:dyDescent="0.2"/>
    <row r="30159" hidden="1" x14ac:dyDescent="0.2"/>
    <row r="30160" hidden="1" x14ac:dyDescent="0.2"/>
    <row r="30161" hidden="1" x14ac:dyDescent="0.2"/>
    <row r="30162" hidden="1" x14ac:dyDescent="0.2"/>
    <row r="30163" hidden="1" x14ac:dyDescent="0.2"/>
    <row r="30164" hidden="1" x14ac:dyDescent="0.2"/>
    <row r="30165" hidden="1" x14ac:dyDescent="0.2"/>
    <row r="30166" hidden="1" x14ac:dyDescent="0.2"/>
    <row r="30167" hidden="1" x14ac:dyDescent="0.2"/>
    <row r="30168" hidden="1" x14ac:dyDescent="0.2"/>
    <row r="30169" hidden="1" x14ac:dyDescent="0.2"/>
    <row r="30170" hidden="1" x14ac:dyDescent="0.2"/>
    <row r="30171" hidden="1" x14ac:dyDescent="0.2"/>
    <row r="30172" hidden="1" x14ac:dyDescent="0.2"/>
    <row r="30173" hidden="1" x14ac:dyDescent="0.2"/>
    <row r="30174" hidden="1" x14ac:dyDescent="0.2"/>
    <row r="30175" hidden="1" x14ac:dyDescent="0.2"/>
    <row r="30176" hidden="1" x14ac:dyDescent="0.2"/>
    <row r="30177" hidden="1" x14ac:dyDescent="0.2"/>
    <row r="30178" hidden="1" x14ac:dyDescent="0.2"/>
    <row r="30179" hidden="1" x14ac:dyDescent="0.2"/>
    <row r="30180" hidden="1" x14ac:dyDescent="0.2"/>
    <row r="30181" hidden="1" x14ac:dyDescent="0.2"/>
    <row r="30182" hidden="1" x14ac:dyDescent="0.2"/>
    <row r="30183" hidden="1" x14ac:dyDescent="0.2"/>
    <row r="30184" hidden="1" x14ac:dyDescent="0.2"/>
    <row r="30185" hidden="1" x14ac:dyDescent="0.2"/>
    <row r="30186" hidden="1" x14ac:dyDescent="0.2"/>
    <row r="30187" hidden="1" x14ac:dyDescent="0.2"/>
    <row r="30188" hidden="1" x14ac:dyDescent="0.2"/>
    <row r="30189" hidden="1" x14ac:dyDescent="0.2"/>
    <row r="30190" hidden="1" x14ac:dyDescent="0.2"/>
    <row r="30191" hidden="1" x14ac:dyDescent="0.2"/>
    <row r="30192" hidden="1" x14ac:dyDescent="0.2"/>
    <row r="30193" hidden="1" x14ac:dyDescent="0.2"/>
    <row r="30194" hidden="1" x14ac:dyDescent="0.2"/>
    <row r="30195" hidden="1" x14ac:dyDescent="0.2"/>
    <row r="30196" hidden="1" x14ac:dyDescent="0.2"/>
    <row r="30197" hidden="1" x14ac:dyDescent="0.2"/>
    <row r="30198" hidden="1" x14ac:dyDescent="0.2"/>
    <row r="30199" hidden="1" x14ac:dyDescent="0.2"/>
    <row r="30200" hidden="1" x14ac:dyDescent="0.2"/>
    <row r="30201" hidden="1" x14ac:dyDescent="0.2"/>
    <row r="30202" hidden="1" x14ac:dyDescent="0.2"/>
    <row r="30203" hidden="1" x14ac:dyDescent="0.2"/>
    <row r="30204" hidden="1" x14ac:dyDescent="0.2"/>
    <row r="30205" hidden="1" x14ac:dyDescent="0.2"/>
    <row r="30206" hidden="1" x14ac:dyDescent="0.2"/>
    <row r="30207" hidden="1" x14ac:dyDescent="0.2"/>
    <row r="30208" hidden="1" x14ac:dyDescent="0.2"/>
    <row r="30209" hidden="1" x14ac:dyDescent="0.2"/>
    <row r="30210" hidden="1" x14ac:dyDescent="0.2"/>
    <row r="30211" hidden="1" x14ac:dyDescent="0.2"/>
    <row r="30212" hidden="1" x14ac:dyDescent="0.2"/>
    <row r="30213" hidden="1" x14ac:dyDescent="0.2"/>
    <row r="30214" hidden="1" x14ac:dyDescent="0.2"/>
    <row r="30215" hidden="1" x14ac:dyDescent="0.2"/>
    <row r="30216" hidden="1" x14ac:dyDescent="0.2"/>
    <row r="30217" hidden="1" x14ac:dyDescent="0.2"/>
    <row r="30218" hidden="1" x14ac:dyDescent="0.2"/>
    <row r="30219" hidden="1" x14ac:dyDescent="0.2"/>
    <row r="30220" hidden="1" x14ac:dyDescent="0.2"/>
    <row r="30221" hidden="1" x14ac:dyDescent="0.2"/>
    <row r="30222" hidden="1" x14ac:dyDescent="0.2"/>
    <row r="30223" hidden="1" x14ac:dyDescent="0.2"/>
    <row r="30224" hidden="1" x14ac:dyDescent="0.2"/>
    <row r="30225" hidden="1" x14ac:dyDescent="0.2"/>
    <row r="30226" hidden="1" x14ac:dyDescent="0.2"/>
    <row r="30227" hidden="1" x14ac:dyDescent="0.2"/>
    <row r="30228" hidden="1" x14ac:dyDescent="0.2"/>
    <row r="30229" hidden="1" x14ac:dyDescent="0.2"/>
    <row r="30230" hidden="1" x14ac:dyDescent="0.2"/>
    <row r="30231" hidden="1" x14ac:dyDescent="0.2"/>
    <row r="30232" hidden="1" x14ac:dyDescent="0.2"/>
    <row r="30233" hidden="1" x14ac:dyDescent="0.2"/>
    <row r="30234" hidden="1" x14ac:dyDescent="0.2"/>
    <row r="30235" hidden="1" x14ac:dyDescent="0.2"/>
    <row r="30236" hidden="1" x14ac:dyDescent="0.2"/>
    <row r="30237" hidden="1" x14ac:dyDescent="0.2"/>
    <row r="30238" hidden="1" x14ac:dyDescent="0.2"/>
    <row r="30239" hidden="1" x14ac:dyDescent="0.2"/>
    <row r="30240" hidden="1" x14ac:dyDescent="0.2"/>
    <row r="30241" hidden="1" x14ac:dyDescent="0.2"/>
    <row r="30242" hidden="1" x14ac:dyDescent="0.2"/>
    <row r="30243" hidden="1" x14ac:dyDescent="0.2"/>
    <row r="30244" hidden="1" x14ac:dyDescent="0.2"/>
    <row r="30245" hidden="1" x14ac:dyDescent="0.2"/>
    <row r="30246" hidden="1" x14ac:dyDescent="0.2"/>
    <row r="30247" hidden="1" x14ac:dyDescent="0.2"/>
    <row r="30248" hidden="1" x14ac:dyDescent="0.2"/>
    <row r="30249" hidden="1" x14ac:dyDescent="0.2"/>
    <row r="30250" hidden="1" x14ac:dyDescent="0.2"/>
    <row r="30251" hidden="1" x14ac:dyDescent="0.2"/>
    <row r="30252" hidden="1" x14ac:dyDescent="0.2"/>
    <row r="30253" hidden="1" x14ac:dyDescent="0.2"/>
    <row r="30254" hidden="1" x14ac:dyDescent="0.2"/>
    <row r="30255" hidden="1" x14ac:dyDescent="0.2"/>
    <row r="30256" hidden="1" x14ac:dyDescent="0.2"/>
    <row r="30257" hidden="1" x14ac:dyDescent="0.2"/>
    <row r="30258" hidden="1" x14ac:dyDescent="0.2"/>
    <row r="30259" hidden="1" x14ac:dyDescent="0.2"/>
    <row r="30260" hidden="1" x14ac:dyDescent="0.2"/>
    <row r="30261" hidden="1" x14ac:dyDescent="0.2"/>
    <row r="30262" hidden="1" x14ac:dyDescent="0.2"/>
    <row r="30263" hidden="1" x14ac:dyDescent="0.2"/>
    <row r="30264" hidden="1" x14ac:dyDescent="0.2"/>
    <row r="30265" hidden="1" x14ac:dyDescent="0.2"/>
    <row r="30266" hidden="1" x14ac:dyDescent="0.2"/>
    <row r="30267" hidden="1" x14ac:dyDescent="0.2"/>
    <row r="30268" hidden="1" x14ac:dyDescent="0.2"/>
    <row r="30269" hidden="1" x14ac:dyDescent="0.2"/>
    <row r="30270" hidden="1" x14ac:dyDescent="0.2"/>
    <row r="30271" hidden="1" x14ac:dyDescent="0.2"/>
    <row r="30272" hidden="1" x14ac:dyDescent="0.2"/>
    <row r="30273" hidden="1" x14ac:dyDescent="0.2"/>
    <row r="30274" hidden="1" x14ac:dyDescent="0.2"/>
    <row r="30275" hidden="1" x14ac:dyDescent="0.2"/>
    <row r="30276" hidden="1" x14ac:dyDescent="0.2"/>
    <row r="30277" hidden="1" x14ac:dyDescent="0.2"/>
    <row r="30278" hidden="1" x14ac:dyDescent="0.2"/>
    <row r="30279" hidden="1" x14ac:dyDescent="0.2"/>
    <row r="30280" hidden="1" x14ac:dyDescent="0.2"/>
    <row r="30281" hidden="1" x14ac:dyDescent="0.2"/>
    <row r="30282" hidden="1" x14ac:dyDescent="0.2"/>
    <row r="30283" hidden="1" x14ac:dyDescent="0.2"/>
    <row r="30284" hidden="1" x14ac:dyDescent="0.2"/>
    <row r="30285" hidden="1" x14ac:dyDescent="0.2"/>
    <row r="30286" hidden="1" x14ac:dyDescent="0.2"/>
    <row r="30287" hidden="1" x14ac:dyDescent="0.2"/>
    <row r="30288" hidden="1" x14ac:dyDescent="0.2"/>
    <row r="30289" hidden="1" x14ac:dyDescent="0.2"/>
    <row r="30290" hidden="1" x14ac:dyDescent="0.2"/>
    <row r="30291" hidden="1" x14ac:dyDescent="0.2"/>
    <row r="30292" hidden="1" x14ac:dyDescent="0.2"/>
    <row r="30293" hidden="1" x14ac:dyDescent="0.2"/>
    <row r="30294" hidden="1" x14ac:dyDescent="0.2"/>
    <row r="30295" hidden="1" x14ac:dyDescent="0.2"/>
    <row r="30296" hidden="1" x14ac:dyDescent="0.2"/>
    <row r="30297" hidden="1" x14ac:dyDescent="0.2"/>
    <row r="30298" hidden="1" x14ac:dyDescent="0.2"/>
    <row r="30299" hidden="1" x14ac:dyDescent="0.2"/>
    <row r="30300" hidden="1" x14ac:dyDescent="0.2"/>
    <row r="30301" hidden="1" x14ac:dyDescent="0.2"/>
    <row r="30302" hidden="1" x14ac:dyDescent="0.2"/>
    <row r="30303" hidden="1" x14ac:dyDescent="0.2"/>
    <row r="30304" hidden="1" x14ac:dyDescent="0.2"/>
    <row r="30305" hidden="1" x14ac:dyDescent="0.2"/>
    <row r="30306" hidden="1" x14ac:dyDescent="0.2"/>
    <row r="30307" hidden="1" x14ac:dyDescent="0.2"/>
    <row r="30308" hidden="1" x14ac:dyDescent="0.2"/>
    <row r="30309" hidden="1" x14ac:dyDescent="0.2"/>
    <row r="30310" hidden="1" x14ac:dyDescent="0.2"/>
    <row r="30311" hidden="1" x14ac:dyDescent="0.2"/>
    <row r="30312" hidden="1" x14ac:dyDescent="0.2"/>
    <row r="30313" hidden="1" x14ac:dyDescent="0.2"/>
    <row r="30314" hidden="1" x14ac:dyDescent="0.2"/>
    <row r="30315" hidden="1" x14ac:dyDescent="0.2"/>
    <row r="30316" hidden="1" x14ac:dyDescent="0.2"/>
    <row r="30317" hidden="1" x14ac:dyDescent="0.2"/>
    <row r="30318" hidden="1" x14ac:dyDescent="0.2"/>
    <row r="30319" hidden="1" x14ac:dyDescent="0.2"/>
    <row r="30320" hidden="1" x14ac:dyDescent="0.2"/>
    <row r="30321" hidden="1" x14ac:dyDescent="0.2"/>
    <row r="30322" hidden="1" x14ac:dyDescent="0.2"/>
    <row r="30323" hidden="1" x14ac:dyDescent="0.2"/>
    <row r="30324" hidden="1" x14ac:dyDescent="0.2"/>
    <row r="30325" hidden="1" x14ac:dyDescent="0.2"/>
    <row r="30326" hidden="1" x14ac:dyDescent="0.2"/>
    <row r="30327" hidden="1" x14ac:dyDescent="0.2"/>
    <row r="30328" hidden="1" x14ac:dyDescent="0.2"/>
    <row r="30329" hidden="1" x14ac:dyDescent="0.2"/>
    <row r="30330" hidden="1" x14ac:dyDescent="0.2"/>
    <row r="30331" hidden="1" x14ac:dyDescent="0.2"/>
    <row r="30332" hidden="1" x14ac:dyDescent="0.2"/>
    <row r="30333" hidden="1" x14ac:dyDescent="0.2"/>
    <row r="30334" hidden="1" x14ac:dyDescent="0.2"/>
    <row r="30335" hidden="1" x14ac:dyDescent="0.2"/>
    <row r="30336" hidden="1" x14ac:dyDescent="0.2"/>
    <row r="30337" hidden="1" x14ac:dyDescent="0.2"/>
    <row r="30338" hidden="1" x14ac:dyDescent="0.2"/>
    <row r="30339" hidden="1" x14ac:dyDescent="0.2"/>
    <row r="30340" hidden="1" x14ac:dyDescent="0.2"/>
    <row r="30341" hidden="1" x14ac:dyDescent="0.2"/>
    <row r="30342" hidden="1" x14ac:dyDescent="0.2"/>
    <row r="30343" hidden="1" x14ac:dyDescent="0.2"/>
    <row r="30344" hidden="1" x14ac:dyDescent="0.2"/>
    <row r="30345" hidden="1" x14ac:dyDescent="0.2"/>
    <row r="30346" hidden="1" x14ac:dyDescent="0.2"/>
    <row r="30347" hidden="1" x14ac:dyDescent="0.2"/>
    <row r="30348" hidden="1" x14ac:dyDescent="0.2"/>
    <row r="30349" hidden="1" x14ac:dyDescent="0.2"/>
    <row r="30350" hidden="1" x14ac:dyDescent="0.2"/>
    <row r="30351" hidden="1" x14ac:dyDescent="0.2"/>
    <row r="30352" hidden="1" x14ac:dyDescent="0.2"/>
    <row r="30353" hidden="1" x14ac:dyDescent="0.2"/>
    <row r="30354" hidden="1" x14ac:dyDescent="0.2"/>
    <row r="30355" hidden="1" x14ac:dyDescent="0.2"/>
    <row r="30356" hidden="1" x14ac:dyDescent="0.2"/>
    <row r="30357" hidden="1" x14ac:dyDescent="0.2"/>
    <row r="30358" hidden="1" x14ac:dyDescent="0.2"/>
    <row r="30359" hidden="1" x14ac:dyDescent="0.2"/>
    <row r="30360" hidden="1" x14ac:dyDescent="0.2"/>
    <row r="30361" hidden="1" x14ac:dyDescent="0.2"/>
    <row r="30362" hidden="1" x14ac:dyDescent="0.2"/>
    <row r="30363" hidden="1" x14ac:dyDescent="0.2"/>
    <row r="30364" hidden="1" x14ac:dyDescent="0.2"/>
    <row r="30365" hidden="1" x14ac:dyDescent="0.2"/>
    <row r="30366" hidden="1" x14ac:dyDescent="0.2"/>
    <row r="30367" hidden="1" x14ac:dyDescent="0.2"/>
    <row r="30368" hidden="1" x14ac:dyDescent="0.2"/>
    <row r="30369" hidden="1" x14ac:dyDescent="0.2"/>
    <row r="30370" hidden="1" x14ac:dyDescent="0.2"/>
    <row r="30371" hidden="1" x14ac:dyDescent="0.2"/>
    <row r="30372" hidden="1" x14ac:dyDescent="0.2"/>
    <row r="30373" hidden="1" x14ac:dyDescent="0.2"/>
    <row r="30374" hidden="1" x14ac:dyDescent="0.2"/>
    <row r="30375" hidden="1" x14ac:dyDescent="0.2"/>
    <row r="30376" hidden="1" x14ac:dyDescent="0.2"/>
    <row r="30377" hidden="1" x14ac:dyDescent="0.2"/>
    <row r="30378" hidden="1" x14ac:dyDescent="0.2"/>
    <row r="30379" hidden="1" x14ac:dyDescent="0.2"/>
    <row r="30380" hidden="1" x14ac:dyDescent="0.2"/>
    <row r="30381" hidden="1" x14ac:dyDescent="0.2"/>
    <row r="30382" hidden="1" x14ac:dyDescent="0.2"/>
    <row r="30383" hidden="1" x14ac:dyDescent="0.2"/>
    <row r="30384" hidden="1" x14ac:dyDescent="0.2"/>
    <row r="30385" hidden="1" x14ac:dyDescent="0.2"/>
    <row r="30386" hidden="1" x14ac:dyDescent="0.2"/>
    <row r="30387" hidden="1" x14ac:dyDescent="0.2"/>
    <row r="30388" hidden="1" x14ac:dyDescent="0.2"/>
    <row r="30389" hidden="1" x14ac:dyDescent="0.2"/>
    <row r="30390" hidden="1" x14ac:dyDescent="0.2"/>
    <row r="30391" hidden="1" x14ac:dyDescent="0.2"/>
    <row r="30392" hidden="1" x14ac:dyDescent="0.2"/>
    <row r="30393" hidden="1" x14ac:dyDescent="0.2"/>
    <row r="30394" hidden="1" x14ac:dyDescent="0.2"/>
    <row r="30395" hidden="1" x14ac:dyDescent="0.2"/>
    <row r="30396" hidden="1" x14ac:dyDescent="0.2"/>
    <row r="30397" hidden="1" x14ac:dyDescent="0.2"/>
    <row r="30398" hidden="1" x14ac:dyDescent="0.2"/>
    <row r="30399" hidden="1" x14ac:dyDescent="0.2"/>
    <row r="30400" hidden="1" x14ac:dyDescent="0.2"/>
    <row r="30401" hidden="1" x14ac:dyDescent="0.2"/>
    <row r="30402" hidden="1" x14ac:dyDescent="0.2"/>
    <row r="30403" hidden="1" x14ac:dyDescent="0.2"/>
    <row r="30404" hidden="1" x14ac:dyDescent="0.2"/>
    <row r="30405" hidden="1" x14ac:dyDescent="0.2"/>
    <row r="30406" hidden="1" x14ac:dyDescent="0.2"/>
    <row r="30407" hidden="1" x14ac:dyDescent="0.2"/>
    <row r="30408" hidden="1" x14ac:dyDescent="0.2"/>
    <row r="30409" hidden="1" x14ac:dyDescent="0.2"/>
    <row r="30410" hidden="1" x14ac:dyDescent="0.2"/>
    <row r="30411" hidden="1" x14ac:dyDescent="0.2"/>
    <row r="30412" hidden="1" x14ac:dyDescent="0.2"/>
    <row r="30413" hidden="1" x14ac:dyDescent="0.2"/>
    <row r="30414" hidden="1" x14ac:dyDescent="0.2"/>
    <row r="30415" hidden="1" x14ac:dyDescent="0.2"/>
    <row r="30416" hidden="1" x14ac:dyDescent="0.2"/>
    <row r="30417" hidden="1" x14ac:dyDescent="0.2"/>
    <row r="30418" hidden="1" x14ac:dyDescent="0.2"/>
    <row r="30419" hidden="1" x14ac:dyDescent="0.2"/>
    <row r="30420" hidden="1" x14ac:dyDescent="0.2"/>
    <row r="30421" hidden="1" x14ac:dyDescent="0.2"/>
    <row r="30422" hidden="1" x14ac:dyDescent="0.2"/>
    <row r="30423" hidden="1" x14ac:dyDescent="0.2"/>
    <row r="30424" hidden="1" x14ac:dyDescent="0.2"/>
    <row r="30425" hidden="1" x14ac:dyDescent="0.2"/>
    <row r="30426" hidden="1" x14ac:dyDescent="0.2"/>
    <row r="30427" hidden="1" x14ac:dyDescent="0.2"/>
    <row r="30428" hidden="1" x14ac:dyDescent="0.2"/>
    <row r="30429" hidden="1" x14ac:dyDescent="0.2"/>
    <row r="30430" hidden="1" x14ac:dyDescent="0.2"/>
    <row r="30431" hidden="1" x14ac:dyDescent="0.2"/>
    <row r="30432" hidden="1" x14ac:dyDescent="0.2"/>
    <row r="30433" hidden="1" x14ac:dyDescent="0.2"/>
    <row r="30434" hidden="1" x14ac:dyDescent="0.2"/>
    <row r="30435" hidden="1" x14ac:dyDescent="0.2"/>
    <row r="30436" hidden="1" x14ac:dyDescent="0.2"/>
    <row r="30437" hidden="1" x14ac:dyDescent="0.2"/>
    <row r="30438" hidden="1" x14ac:dyDescent="0.2"/>
    <row r="30439" hidden="1" x14ac:dyDescent="0.2"/>
    <row r="30440" hidden="1" x14ac:dyDescent="0.2"/>
    <row r="30441" hidden="1" x14ac:dyDescent="0.2"/>
    <row r="30442" hidden="1" x14ac:dyDescent="0.2"/>
    <row r="30443" hidden="1" x14ac:dyDescent="0.2"/>
    <row r="30444" hidden="1" x14ac:dyDescent="0.2"/>
    <row r="30445" hidden="1" x14ac:dyDescent="0.2"/>
    <row r="30446" hidden="1" x14ac:dyDescent="0.2"/>
    <row r="30447" hidden="1" x14ac:dyDescent="0.2"/>
    <row r="30448" hidden="1" x14ac:dyDescent="0.2"/>
    <row r="30449" hidden="1" x14ac:dyDescent="0.2"/>
    <row r="30450" hidden="1" x14ac:dyDescent="0.2"/>
    <row r="30451" hidden="1" x14ac:dyDescent="0.2"/>
    <row r="30452" hidden="1" x14ac:dyDescent="0.2"/>
    <row r="30453" hidden="1" x14ac:dyDescent="0.2"/>
    <row r="30454" hidden="1" x14ac:dyDescent="0.2"/>
    <row r="30455" hidden="1" x14ac:dyDescent="0.2"/>
    <row r="30456" hidden="1" x14ac:dyDescent="0.2"/>
    <row r="30457" hidden="1" x14ac:dyDescent="0.2"/>
    <row r="30458" hidden="1" x14ac:dyDescent="0.2"/>
    <row r="30459" hidden="1" x14ac:dyDescent="0.2"/>
    <row r="30460" hidden="1" x14ac:dyDescent="0.2"/>
    <row r="30461" hidden="1" x14ac:dyDescent="0.2"/>
    <row r="30462" hidden="1" x14ac:dyDescent="0.2"/>
    <row r="30463" hidden="1" x14ac:dyDescent="0.2"/>
    <row r="30464" hidden="1" x14ac:dyDescent="0.2"/>
    <row r="30465" hidden="1" x14ac:dyDescent="0.2"/>
    <row r="30466" hidden="1" x14ac:dyDescent="0.2"/>
    <row r="30467" hidden="1" x14ac:dyDescent="0.2"/>
    <row r="30468" hidden="1" x14ac:dyDescent="0.2"/>
    <row r="30469" hidden="1" x14ac:dyDescent="0.2"/>
    <row r="30470" hidden="1" x14ac:dyDescent="0.2"/>
    <row r="30471" hidden="1" x14ac:dyDescent="0.2"/>
    <row r="30472" hidden="1" x14ac:dyDescent="0.2"/>
    <row r="30473" hidden="1" x14ac:dyDescent="0.2"/>
    <row r="30474" hidden="1" x14ac:dyDescent="0.2"/>
    <row r="30475" hidden="1" x14ac:dyDescent="0.2"/>
    <row r="30476" hidden="1" x14ac:dyDescent="0.2"/>
    <row r="30477" hidden="1" x14ac:dyDescent="0.2"/>
    <row r="30478" hidden="1" x14ac:dyDescent="0.2"/>
    <row r="30479" hidden="1" x14ac:dyDescent="0.2"/>
    <row r="30480" hidden="1" x14ac:dyDescent="0.2"/>
    <row r="30481" hidden="1" x14ac:dyDescent="0.2"/>
    <row r="30482" hidden="1" x14ac:dyDescent="0.2"/>
    <row r="30483" hidden="1" x14ac:dyDescent="0.2"/>
    <row r="30484" hidden="1" x14ac:dyDescent="0.2"/>
    <row r="30485" hidden="1" x14ac:dyDescent="0.2"/>
    <row r="30486" hidden="1" x14ac:dyDescent="0.2"/>
    <row r="30487" hidden="1" x14ac:dyDescent="0.2"/>
    <row r="30488" hidden="1" x14ac:dyDescent="0.2"/>
    <row r="30489" hidden="1" x14ac:dyDescent="0.2"/>
    <row r="30490" hidden="1" x14ac:dyDescent="0.2"/>
    <row r="30491" hidden="1" x14ac:dyDescent="0.2"/>
    <row r="30492" hidden="1" x14ac:dyDescent="0.2"/>
    <row r="30493" hidden="1" x14ac:dyDescent="0.2"/>
    <row r="30494" hidden="1" x14ac:dyDescent="0.2"/>
    <row r="30495" hidden="1" x14ac:dyDescent="0.2"/>
    <row r="30496" hidden="1" x14ac:dyDescent="0.2"/>
    <row r="30497" hidden="1" x14ac:dyDescent="0.2"/>
    <row r="30498" hidden="1" x14ac:dyDescent="0.2"/>
    <row r="30499" hidden="1" x14ac:dyDescent="0.2"/>
    <row r="30500" hidden="1" x14ac:dyDescent="0.2"/>
    <row r="30501" hidden="1" x14ac:dyDescent="0.2"/>
    <row r="30502" hidden="1" x14ac:dyDescent="0.2"/>
    <row r="30503" hidden="1" x14ac:dyDescent="0.2"/>
    <row r="30504" hidden="1" x14ac:dyDescent="0.2"/>
    <row r="30505" hidden="1" x14ac:dyDescent="0.2"/>
    <row r="30506" hidden="1" x14ac:dyDescent="0.2"/>
    <row r="30507" hidden="1" x14ac:dyDescent="0.2"/>
    <row r="30508" hidden="1" x14ac:dyDescent="0.2"/>
    <row r="30509" hidden="1" x14ac:dyDescent="0.2"/>
    <row r="30510" hidden="1" x14ac:dyDescent="0.2"/>
    <row r="30511" hidden="1" x14ac:dyDescent="0.2"/>
    <row r="30512" hidden="1" x14ac:dyDescent="0.2"/>
    <row r="30513" hidden="1" x14ac:dyDescent="0.2"/>
    <row r="30514" hidden="1" x14ac:dyDescent="0.2"/>
    <row r="30515" hidden="1" x14ac:dyDescent="0.2"/>
    <row r="30516" hidden="1" x14ac:dyDescent="0.2"/>
    <row r="30517" hidden="1" x14ac:dyDescent="0.2"/>
    <row r="30518" hidden="1" x14ac:dyDescent="0.2"/>
    <row r="30519" hidden="1" x14ac:dyDescent="0.2"/>
    <row r="30520" hidden="1" x14ac:dyDescent="0.2"/>
    <row r="30521" hidden="1" x14ac:dyDescent="0.2"/>
    <row r="30522" hidden="1" x14ac:dyDescent="0.2"/>
    <row r="30523" hidden="1" x14ac:dyDescent="0.2"/>
    <row r="30524" hidden="1" x14ac:dyDescent="0.2"/>
    <row r="30525" hidden="1" x14ac:dyDescent="0.2"/>
    <row r="30526" hidden="1" x14ac:dyDescent="0.2"/>
    <row r="30527" hidden="1" x14ac:dyDescent="0.2"/>
    <row r="30528" hidden="1" x14ac:dyDescent="0.2"/>
    <row r="30529" hidden="1" x14ac:dyDescent="0.2"/>
    <row r="30530" hidden="1" x14ac:dyDescent="0.2"/>
    <row r="30531" hidden="1" x14ac:dyDescent="0.2"/>
    <row r="30532" hidden="1" x14ac:dyDescent="0.2"/>
    <row r="30533" hidden="1" x14ac:dyDescent="0.2"/>
    <row r="30534" hidden="1" x14ac:dyDescent="0.2"/>
    <row r="30535" hidden="1" x14ac:dyDescent="0.2"/>
    <row r="30536" hidden="1" x14ac:dyDescent="0.2"/>
    <row r="30537" hidden="1" x14ac:dyDescent="0.2"/>
    <row r="30538" hidden="1" x14ac:dyDescent="0.2"/>
    <row r="30539" hidden="1" x14ac:dyDescent="0.2"/>
    <row r="30540" hidden="1" x14ac:dyDescent="0.2"/>
    <row r="30541" hidden="1" x14ac:dyDescent="0.2"/>
    <row r="30542" hidden="1" x14ac:dyDescent="0.2"/>
    <row r="30543" hidden="1" x14ac:dyDescent="0.2"/>
    <row r="30544" hidden="1" x14ac:dyDescent="0.2"/>
    <row r="30545" hidden="1" x14ac:dyDescent="0.2"/>
    <row r="30546" hidden="1" x14ac:dyDescent="0.2"/>
    <row r="30547" hidden="1" x14ac:dyDescent="0.2"/>
    <row r="30548" hidden="1" x14ac:dyDescent="0.2"/>
    <row r="30549" hidden="1" x14ac:dyDescent="0.2"/>
    <row r="30550" hidden="1" x14ac:dyDescent="0.2"/>
    <row r="30551" hidden="1" x14ac:dyDescent="0.2"/>
    <row r="30552" hidden="1" x14ac:dyDescent="0.2"/>
    <row r="30553" hidden="1" x14ac:dyDescent="0.2"/>
    <row r="30554" hidden="1" x14ac:dyDescent="0.2"/>
    <row r="30555" hidden="1" x14ac:dyDescent="0.2"/>
    <row r="30556" hidden="1" x14ac:dyDescent="0.2"/>
    <row r="30557" hidden="1" x14ac:dyDescent="0.2"/>
    <row r="30558" hidden="1" x14ac:dyDescent="0.2"/>
    <row r="30559" hidden="1" x14ac:dyDescent="0.2"/>
    <row r="30560" hidden="1" x14ac:dyDescent="0.2"/>
    <row r="30561" hidden="1" x14ac:dyDescent="0.2"/>
    <row r="30562" hidden="1" x14ac:dyDescent="0.2"/>
    <row r="30563" hidden="1" x14ac:dyDescent="0.2"/>
    <row r="30564" hidden="1" x14ac:dyDescent="0.2"/>
    <row r="30565" hidden="1" x14ac:dyDescent="0.2"/>
    <row r="30566" hidden="1" x14ac:dyDescent="0.2"/>
    <row r="30567" hidden="1" x14ac:dyDescent="0.2"/>
    <row r="30568" hidden="1" x14ac:dyDescent="0.2"/>
    <row r="30569" hidden="1" x14ac:dyDescent="0.2"/>
    <row r="30570" hidden="1" x14ac:dyDescent="0.2"/>
    <row r="30571" hidden="1" x14ac:dyDescent="0.2"/>
    <row r="30572" hidden="1" x14ac:dyDescent="0.2"/>
    <row r="30573" hidden="1" x14ac:dyDescent="0.2"/>
    <row r="30574" hidden="1" x14ac:dyDescent="0.2"/>
    <row r="30575" hidden="1" x14ac:dyDescent="0.2"/>
    <row r="30576" hidden="1" x14ac:dyDescent="0.2"/>
    <row r="30577" hidden="1" x14ac:dyDescent="0.2"/>
    <row r="30578" hidden="1" x14ac:dyDescent="0.2"/>
    <row r="30579" hidden="1" x14ac:dyDescent="0.2"/>
    <row r="30580" hidden="1" x14ac:dyDescent="0.2"/>
    <row r="30581" hidden="1" x14ac:dyDescent="0.2"/>
    <row r="30582" hidden="1" x14ac:dyDescent="0.2"/>
    <row r="30583" hidden="1" x14ac:dyDescent="0.2"/>
    <row r="30584" hidden="1" x14ac:dyDescent="0.2"/>
    <row r="30585" hidden="1" x14ac:dyDescent="0.2"/>
    <row r="30586" hidden="1" x14ac:dyDescent="0.2"/>
    <row r="30587" hidden="1" x14ac:dyDescent="0.2"/>
    <row r="30588" hidden="1" x14ac:dyDescent="0.2"/>
    <row r="30589" hidden="1" x14ac:dyDescent="0.2"/>
    <row r="30590" hidden="1" x14ac:dyDescent="0.2"/>
    <row r="30591" hidden="1" x14ac:dyDescent="0.2"/>
    <row r="30592" hidden="1" x14ac:dyDescent="0.2"/>
    <row r="30593" hidden="1" x14ac:dyDescent="0.2"/>
    <row r="30594" hidden="1" x14ac:dyDescent="0.2"/>
    <row r="30595" hidden="1" x14ac:dyDescent="0.2"/>
    <row r="30596" hidden="1" x14ac:dyDescent="0.2"/>
    <row r="30597" hidden="1" x14ac:dyDescent="0.2"/>
    <row r="30598" hidden="1" x14ac:dyDescent="0.2"/>
    <row r="30599" hidden="1" x14ac:dyDescent="0.2"/>
    <row r="30600" hidden="1" x14ac:dyDescent="0.2"/>
    <row r="30601" hidden="1" x14ac:dyDescent="0.2"/>
    <row r="30602" hidden="1" x14ac:dyDescent="0.2"/>
    <row r="30603" hidden="1" x14ac:dyDescent="0.2"/>
    <row r="30604" hidden="1" x14ac:dyDescent="0.2"/>
    <row r="30605" hidden="1" x14ac:dyDescent="0.2"/>
    <row r="30606" hidden="1" x14ac:dyDescent="0.2"/>
    <row r="30607" hidden="1" x14ac:dyDescent="0.2"/>
    <row r="30608" hidden="1" x14ac:dyDescent="0.2"/>
    <row r="30609" hidden="1" x14ac:dyDescent="0.2"/>
    <row r="30610" hidden="1" x14ac:dyDescent="0.2"/>
    <row r="30611" hidden="1" x14ac:dyDescent="0.2"/>
    <row r="30612" hidden="1" x14ac:dyDescent="0.2"/>
    <row r="30613" hidden="1" x14ac:dyDescent="0.2"/>
    <row r="30614" hidden="1" x14ac:dyDescent="0.2"/>
    <row r="30615" hidden="1" x14ac:dyDescent="0.2"/>
    <row r="30616" hidden="1" x14ac:dyDescent="0.2"/>
    <row r="30617" hidden="1" x14ac:dyDescent="0.2"/>
    <row r="30618" hidden="1" x14ac:dyDescent="0.2"/>
    <row r="30619" hidden="1" x14ac:dyDescent="0.2"/>
    <row r="30620" hidden="1" x14ac:dyDescent="0.2"/>
    <row r="30621" hidden="1" x14ac:dyDescent="0.2"/>
    <row r="30622" hidden="1" x14ac:dyDescent="0.2"/>
    <row r="30623" hidden="1" x14ac:dyDescent="0.2"/>
    <row r="30624" hidden="1" x14ac:dyDescent="0.2"/>
    <row r="30625" hidden="1" x14ac:dyDescent="0.2"/>
    <row r="30626" hidden="1" x14ac:dyDescent="0.2"/>
    <row r="30627" hidden="1" x14ac:dyDescent="0.2"/>
    <row r="30628" hidden="1" x14ac:dyDescent="0.2"/>
    <row r="30629" hidden="1" x14ac:dyDescent="0.2"/>
    <row r="30630" hidden="1" x14ac:dyDescent="0.2"/>
    <row r="30631" hidden="1" x14ac:dyDescent="0.2"/>
    <row r="30632" hidden="1" x14ac:dyDescent="0.2"/>
    <row r="30633" hidden="1" x14ac:dyDescent="0.2"/>
    <row r="30634" hidden="1" x14ac:dyDescent="0.2"/>
    <row r="30635" hidden="1" x14ac:dyDescent="0.2"/>
    <row r="30636" hidden="1" x14ac:dyDescent="0.2"/>
    <row r="30637" hidden="1" x14ac:dyDescent="0.2"/>
    <row r="30638" hidden="1" x14ac:dyDescent="0.2"/>
    <row r="30639" hidden="1" x14ac:dyDescent="0.2"/>
    <row r="30640" hidden="1" x14ac:dyDescent="0.2"/>
    <row r="30641" hidden="1" x14ac:dyDescent="0.2"/>
    <row r="30642" hidden="1" x14ac:dyDescent="0.2"/>
    <row r="30643" hidden="1" x14ac:dyDescent="0.2"/>
    <row r="30644" hidden="1" x14ac:dyDescent="0.2"/>
    <row r="30645" hidden="1" x14ac:dyDescent="0.2"/>
    <row r="30646" hidden="1" x14ac:dyDescent="0.2"/>
    <row r="30647" hidden="1" x14ac:dyDescent="0.2"/>
    <row r="30648" hidden="1" x14ac:dyDescent="0.2"/>
    <row r="30649" hidden="1" x14ac:dyDescent="0.2"/>
    <row r="30650" hidden="1" x14ac:dyDescent="0.2"/>
    <row r="30651" hidden="1" x14ac:dyDescent="0.2"/>
    <row r="30652" hidden="1" x14ac:dyDescent="0.2"/>
    <row r="30653" hidden="1" x14ac:dyDescent="0.2"/>
    <row r="30654" hidden="1" x14ac:dyDescent="0.2"/>
    <row r="30655" hidden="1" x14ac:dyDescent="0.2"/>
    <row r="30656" hidden="1" x14ac:dyDescent="0.2"/>
    <row r="30657" hidden="1" x14ac:dyDescent="0.2"/>
    <row r="30658" hidden="1" x14ac:dyDescent="0.2"/>
    <row r="30659" hidden="1" x14ac:dyDescent="0.2"/>
    <row r="30660" hidden="1" x14ac:dyDescent="0.2"/>
    <row r="30661" hidden="1" x14ac:dyDescent="0.2"/>
    <row r="30662" hidden="1" x14ac:dyDescent="0.2"/>
    <row r="30663" hidden="1" x14ac:dyDescent="0.2"/>
    <row r="30664" hidden="1" x14ac:dyDescent="0.2"/>
    <row r="30665" hidden="1" x14ac:dyDescent="0.2"/>
    <row r="30666" hidden="1" x14ac:dyDescent="0.2"/>
    <row r="30667" hidden="1" x14ac:dyDescent="0.2"/>
    <row r="30668" hidden="1" x14ac:dyDescent="0.2"/>
    <row r="30669" hidden="1" x14ac:dyDescent="0.2"/>
    <row r="30670" hidden="1" x14ac:dyDescent="0.2"/>
    <row r="30671" hidden="1" x14ac:dyDescent="0.2"/>
    <row r="30672" hidden="1" x14ac:dyDescent="0.2"/>
    <row r="30673" hidden="1" x14ac:dyDescent="0.2"/>
    <row r="30674" hidden="1" x14ac:dyDescent="0.2"/>
    <row r="30675" hidden="1" x14ac:dyDescent="0.2"/>
    <row r="30676" hidden="1" x14ac:dyDescent="0.2"/>
    <row r="30677" hidden="1" x14ac:dyDescent="0.2"/>
    <row r="30678" hidden="1" x14ac:dyDescent="0.2"/>
    <row r="30679" hidden="1" x14ac:dyDescent="0.2"/>
    <row r="30680" hidden="1" x14ac:dyDescent="0.2"/>
    <row r="30681" hidden="1" x14ac:dyDescent="0.2"/>
    <row r="30682" hidden="1" x14ac:dyDescent="0.2"/>
    <row r="30683" hidden="1" x14ac:dyDescent="0.2"/>
    <row r="30684" hidden="1" x14ac:dyDescent="0.2"/>
    <row r="30685" hidden="1" x14ac:dyDescent="0.2"/>
    <row r="30686" hidden="1" x14ac:dyDescent="0.2"/>
    <row r="30687" hidden="1" x14ac:dyDescent="0.2"/>
    <row r="30688" hidden="1" x14ac:dyDescent="0.2"/>
    <row r="30689" hidden="1" x14ac:dyDescent="0.2"/>
    <row r="30690" hidden="1" x14ac:dyDescent="0.2"/>
    <row r="30691" hidden="1" x14ac:dyDescent="0.2"/>
    <row r="30692" hidden="1" x14ac:dyDescent="0.2"/>
    <row r="30693" hidden="1" x14ac:dyDescent="0.2"/>
    <row r="30694" hidden="1" x14ac:dyDescent="0.2"/>
    <row r="30695" hidden="1" x14ac:dyDescent="0.2"/>
    <row r="30696" hidden="1" x14ac:dyDescent="0.2"/>
    <row r="30697" hidden="1" x14ac:dyDescent="0.2"/>
    <row r="30698" hidden="1" x14ac:dyDescent="0.2"/>
    <row r="30699" hidden="1" x14ac:dyDescent="0.2"/>
    <row r="30700" hidden="1" x14ac:dyDescent="0.2"/>
    <row r="30701" hidden="1" x14ac:dyDescent="0.2"/>
    <row r="30702" hidden="1" x14ac:dyDescent="0.2"/>
    <row r="30703" hidden="1" x14ac:dyDescent="0.2"/>
    <row r="30704" hidden="1" x14ac:dyDescent="0.2"/>
    <row r="30705" hidden="1" x14ac:dyDescent="0.2"/>
    <row r="30706" hidden="1" x14ac:dyDescent="0.2"/>
    <row r="30707" hidden="1" x14ac:dyDescent="0.2"/>
    <row r="30708" hidden="1" x14ac:dyDescent="0.2"/>
    <row r="30709" hidden="1" x14ac:dyDescent="0.2"/>
    <row r="30710" hidden="1" x14ac:dyDescent="0.2"/>
    <row r="30711" hidden="1" x14ac:dyDescent="0.2"/>
    <row r="30712" hidden="1" x14ac:dyDescent="0.2"/>
    <row r="30713" hidden="1" x14ac:dyDescent="0.2"/>
    <row r="30714" hidden="1" x14ac:dyDescent="0.2"/>
    <row r="30715" hidden="1" x14ac:dyDescent="0.2"/>
    <row r="30716" hidden="1" x14ac:dyDescent="0.2"/>
    <row r="30717" hidden="1" x14ac:dyDescent="0.2"/>
    <row r="30718" hidden="1" x14ac:dyDescent="0.2"/>
    <row r="30719" hidden="1" x14ac:dyDescent="0.2"/>
    <row r="30720" hidden="1" x14ac:dyDescent="0.2"/>
    <row r="30721" hidden="1" x14ac:dyDescent="0.2"/>
    <row r="30722" hidden="1" x14ac:dyDescent="0.2"/>
    <row r="30723" hidden="1" x14ac:dyDescent="0.2"/>
    <row r="30724" hidden="1" x14ac:dyDescent="0.2"/>
    <row r="30725" hidden="1" x14ac:dyDescent="0.2"/>
    <row r="30726" hidden="1" x14ac:dyDescent="0.2"/>
    <row r="30727" hidden="1" x14ac:dyDescent="0.2"/>
    <row r="30728" hidden="1" x14ac:dyDescent="0.2"/>
    <row r="30729" hidden="1" x14ac:dyDescent="0.2"/>
    <row r="30730" hidden="1" x14ac:dyDescent="0.2"/>
    <row r="30731" hidden="1" x14ac:dyDescent="0.2"/>
    <row r="30732" hidden="1" x14ac:dyDescent="0.2"/>
    <row r="30733" hidden="1" x14ac:dyDescent="0.2"/>
    <row r="30734" hidden="1" x14ac:dyDescent="0.2"/>
    <row r="30735" hidden="1" x14ac:dyDescent="0.2"/>
    <row r="30736" hidden="1" x14ac:dyDescent="0.2"/>
    <row r="30737" hidden="1" x14ac:dyDescent="0.2"/>
    <row r="30738" hidden="1" x14ac:dyDescent="0.2"/>
    <row r="30739" hidden="1" x14ac:dyDescent="0.2"/>
    <row r="30740" hidden="1" x14ac:dyDescent="0.2"/>
    <row r="30741" hidden="1" x14ac:dyDescent="0.2"/>
    <row r="30742" hidden="1" x14ac:dyDescent="0.2"/>
    <row r="30743" hidden="1" x14ac:dyDescent="0.2"/>
    <row r="30744" hidden="1" x14ac:dyDescent="0.2"/>
    <row r="30745" hidden="1" x14ac:dyDescent="0.2"/>
    <row r="30746" hidden="1" x14ac:dyDescent="0.2"/>
    <row r="30747" hidden="1" x14ac:dyDescent="0.2"/>
    <row r="30748" hidden="1" x14ac:dyDescent="0.2"/>
    <row r="30749" hidden="1" x14ac:dyDescent="0.2"/>
    <row r="30750" hidden="1" x14ac:dyDescent="0.2"/>
    <row r="30751" hidden="1" x14ac:dyDescent="0.2"/>
    <row r="30752" hidden="1" x14ac:dyDescent="0.2"/>
    <row r="30753" hidden="1" x14ac:dyDescent="0.2"/>
    <row r="30754" hidden="1" x14ac:dyDescent="0.2"/>
    <row r="30755" hidden="1" x14ac:dyDescent="0.2"/>
    <row r="30756" hidden="1" x14ac:dyDescent="0.2"/>
    <row r="30757" hidden="1" x14ac:dyDescent="0.2"/>
    <row r="30758" hidden="1" x14ac:dyDescent="0.2"/>
    <row r="30759" hidden="1" x14ac:dyDescent="0.2"/>
    <row r="30760" hidden="1" x14ac:dyDescent="0.2"/>
    <row r="30761" hidden="1" x14ac:dyDescent="0.2"/>
    <row r="30762" hidden="1" x14ac:dyDescent="0.2"/>
    <row r="30763" hidden="1" x14ac:dyDescent="0.2"/>
    <row r="30764" hidden="1" x14ac:dyDescent="0.2"/>
    <row r="30765" hidden="1" x14ac:dyDescent="0.2"/>
    <row r="30766" hidden="1" x14ac:dyDescent="0.2"/>
    <row r="30767" hidden="1" x14ac:dyDescent="0.2"/>
    <row r="30768" hidden="1" x14ac:dyDescent="0.2"/>
    <row r="30769" hidden="1" x14ac:dyDescent="0.2"/>
    <row r="30770" hidden="1" x14ac:dyDescent="0.2"/>
    <row r="30771" hidden="1" x14ac:dyDescent="0.2"/>
    <row r="30772" hidden="1" x14ac:dyDescent="0.2"/>
    <row r="30773" hidden="1" x14ac:dyDescent="0.2"/>
    <row r="30774" hidden="1" x14ac:dyDescent="0.2"/>
    <row r="30775" hidden="1" x14ac:dyDescent="0.2"/>
    <row r="30776" hidden="1" x14ac:dyDescent="0.2"/>
    <row r="30777" hidden="1" x14ac:dyDescent="0.2"/>
    <row r="30778" hidden="1" x14ac:dyDescent="0.2"/>
    <row r="30779" hidden="1" x14ac:dyDescent="0.2"/>
    <row r="30780" hidden="1" x14ac:dyDescent="0.2"/>
    <row r="30781" hidden="1" x14ac:dyDescent="0.2"/>
    <row r="30782" hidden="1" x14ac:dyDescent="0.2"/>
    <row r="30783" hidden="1" x14ac:dyDescent="0.2"/>
    <row r="30784" hidden="1" x14ac:dyDescent="0.2"/>
    <row r="30785" hidden="1" x14ac:dyDescent="0.2"/>
    <row r="30786" hidden="1" x14ac:dyDescent="0.2"/>
    <row r="30787" hidden="1" x14ac:dyDescent="0.2"/>
    <row r="30788" hidden="1" x14ac:dyDescent="0.2"/>
    <row r="30789" hidden="1" x14ac:dyDescent="0.2"/>
    <row r="30790" hidden="1" x14ac:dyDescent="0.2"/>
    <row r="30791" hidden="1" x14ac:dyDescent="0.2"/>
    <row r="30792" hidden="1" x14ac:dyDescent="0.2"/>
    <row r="30793" hidden="1" x14ac:dyDescent="0.2"/>
    <row r="30794" hidden="1" x14ac:dyDescent="0.2"/>
    <row r="30795" hidden="1" x14ac:dyDescent="0.2"/>
    <row r="30796" hidden="1" x14ac:dyDescent="0.2"/>
    <row r="30797" hidden="1" x14ac:dyDescent="0.2"/>
    <row r="30798" hidden="1" x14ac:dyDescent="0.2"/>
    <row r="30799" hidden="1" x14ac:dyDescent="0.2"/>
    <row r="30800" hidden="1" x14ac:dyDescent="0.2"/>
    <row r="30801" hidden="1" x14ac:dyDescent="0.2"/>
    <row r="30802" hidden="1" x14ac:dyDescent="0.2"/>
    <row r="30803" hidden="1" x14ac:dyDescent="0.2"/>
    <row r="30804" hidden="1" x14ac:dyDescent="0.2"/>
    <row r="30805" hidden="1" x14ac:dyDescent="0.2"/>
    <row r="30806" hidden="1" x14ac:dyDescent="0.2"/>
    <row r="30807" hidden="1" x14ac:dyDescent="0.2"/>
    <row r="30808" hidden="1" x14ac:dyDescent="0.2"/>
    <row r="30809" hidden="1" x14ac:dyDescent="0.2"/>
    <row r="30810" hidden="1" x14ac:dyDescent="0.2"/>
    <row r="30811" hidden="1" x14ac:dyDescent="0.2"/>
    <row r="30812" hidden="1" x14ac:dyDescent="0.2"/>
    <row r="30813" hidden="1" x14ac:dyDescent="0.2"/>
    <row r="30814" hidden="1" x14ac:dyDescent="0.2"/>
    <row r="30815" hidden="1" x14ac:dyDescent="0.2"/>
    <row r="30816" hidden="1" x14ac:dyDescent="0.2"/>
    <row r="30817" hidden="1" x14ac:dyDescent="0.2"/>
    <row r="30818" hidden="1" x14ac:dyDescent="0.2"/>
    <row r="30819" hidden="1" x14ac:dyDescent="0.2"/>
    <row r="30820" hidden="1" x14ac:dyDes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/>
    <row r="30826" hidden="1" x14ac:dyDescent="0.2"/>
    <row r="30827" hidden="1" x14ac:dyDescent="0.2"/>
    <row r="30828" hidden="1" x14ac:dyDescent="0.2"/>
    <row r="30829" hidden="1" x14ac:dyDescent="0.2"/>
    <row r="30830" hidden="1" x14ac:dyDescent="0.2"/>
    <row r="30831" hidden="1" x14ac:dyDescent="0.2"/>
    <row r="30832" hidden="1" x14ac:dyDescent="0.2"/>
    <row r="30833" hidden="1" x14ac:dyDescent="0.2"/>
    <row r="30834" hidden="1" x14ac:dyDescent="0.2"/>
    <row r="30835" hidden="1" x14ac:dyDescent="0.2"/>
    <row r="30836" hidden="1" x14ac:dyDescent="0.2"/>
    <row r="30837" hidden="1" x14ac:dyDescent="0.2"/>
    <row r="30838" hidden="1" x14ac:dyDescent="0.2"/>
    <row r="30839" hidden="1" x14ac:dyDescent="0.2"/>
    <row r="30840" hidden="1" x14ac:dyDescent="0.2"/>
    <row r="30841" hidden="1" x14ac:dyDescent="0.2"/>
    <row r="30842" hidden="1" x14ac:dyDescent="0.2"/>
    <row r="30843" hidden="1" x14ac:dyDescent="0.2"/>
    <row r="30844" hidden="1" x14ac:dyDescent="0.2"/>
    <row r="30845" hidden="1" x14ac:dyDescent="0.2"/>
    <row r="30846" hidden="1" x14ac:dyDescent="0.2"/>
    <row r="30847" hidden="1" x14ac:dyDescent="0.2"/>
    <row r="30848" hidden="1" x14ac:dyDescent="0.2"/>
    <row r="30849" hidden="1" x14ac:dyDescent="0.2"/>
    <row r="30850" hidden="1" x14ac:dyDescent="0.2"/>
    <row r="30851" hidden="1" x14ac:dyDescent="0.2"/>
    <row r="30852" hidden="1" x14ac:dyDescent="0.2"/>
    <row r="30853" hidden="1" x14ac:dyDescent="0.2"/>
    <row r="30854" hidden="1" x14ac:dyDescent="0.2"/>
    <row r="30855" hidden="1" x14ac:dyDescent="0.2"/>
    <row r="30856" hidden="1" x14ac:dyDescent="0.2"/>
    <row r="30857" hidden="1" x14ac:dyDescent="0.2"/>
    <row r="30858" hidden="1" x14ac:dyDescent="0.2"/>
    <row r="30859" hidden="1" x14ac:dyDescent="0.2"/>
    <row r="30860" hidden="1" x14ac:dyDescent="0.2"/>
    <row r="30861" hidden="1" x14ac:dyDescent="0.2"/>
    <row r="30862" hidden="1" x14ac:dyDescent="0.2"/>
    <row r="30863" hidden="1" x14ac:dyDescent="0.2"/>
    <row r="30864" hidden="1" x14ac:dyDescent="0.2"/>
    <row r="30865" hidden="1" x14ac:dyDescent="0.2"/>
    <row r="30866" hidden="1" x14ac:dyDescent="0.2"/>
    <row r="30867" hidden="1" x14ac:dyDescent="0.2"/>
    <row r="30868" hidden="1" x14ac:dyDescent="0.2"/>
    <row r="30869" hidden="1" x14ac:dyDescent="0.2"/>
    <row r="30870" hidden="1" x14ac:dyDescent="0.2"/>
    <row r="30871" hidden="1" x14ac:dyDescent="0.2"/>
    <row r="30872" hidden="1" x14ac:dyDescent="0.2"/>
    <row r="30873" hidden="1" x14ac:dyDescent="0.2"/>
    <row r="30874" hidden="1" x14ac:dyDescent="0.2"/>
    <row r="30875" hidden="1" x14ac:dyDescent="0.2"/>
    <row r="30876" hidden="1" x14ac:dyDescent="0.2"/>
    <row r="30877" hidden="1" x14ac:dyDescent="0.2"/>
    <row r="30878" hidden="1" x14ac:dyDescent="0.2"/>
    <row r="30879" hidden="1" x14ac:dyDescent="0.2"/>
    <row r="30880" hidden="1" x14ac:dyDescent="0.2"/>
    <row r="30881" hidden="1" x14ac:dyDescent="0.2"/>
    <row r="30882" hidden="1" x14ac:dyDescent="0.2"/>
    <row r="30883" hidden="1" x14ac:dyDescent="0.2"/>
    <row r="30884" hidden="1" x14ac:dyDescent="0.2"/>
    <row r="30885" hidden="1" x14ac:dyDescent="0.2"/>
    <row r="30886" hidden="1" x14ac:dyDescent="0.2"/>
    <row r="30887" hidden="1" x14ac:dyDescent="0.2"/>
    <row r="30888" hidden="1" x14ac:dyDescent="0.2"/>
    <row r="30889" hidden="1" x14ac:dyDescent="0.2"/>
    <row r="30890" hidden="1" x14ac:dyDescent="0.2"/>
    <row r="30891" hidden="1" x14ac:dyDescent="0.2"/>
    <row r="30892" hidden="1" x14ac:dyDescent="0.2"/>
    <row r="30893" hidden="1" x14ac:dyDescent="0.2"/>
    <row r="30894" hidden="1" x14ac:dyDescent="0.2"/>
    <row r="30895" hidden="1" x14ac:dyDescent="0.2"/>
    <row r="30896" hidden="1" x14ac:dyDescent="0.2"/>
    <row r="30897" hidden="1" x14ac:dyDescent="0.2"/>
    <row r="30898" hidden="1" x14ac:dyDescent="0.2"/>
    <row r="30899" hidden="1" x14ac:dyDescent="0.2"/>
    <row r="30900" hidden="1" x14ac:dyDescent="0.2"/>
    <row r="30901" hidden="1" x14ac:dyDescent="0.2"/>
    <row r="30902" hidden="1" x14ac:dyDescent="0.2"/>
    <row r="30903" hidden="1" x14ac:dyDescent="0.2"/>
    <row r="30904" hidden="1" x14ac:dyDescent="0.2"/>
    <row r="30905" hidden="1" x14ac:dyDescent="0.2"/>
    <row r="30906" hidden="1" x14ac:dyDescent="0.2"/>
    <row r="30907" hidden="1" x14ac:dyDescent="0.2"/>
    <row r="30908" hidden="1" x14ac:dyDescent="0.2"/>
    <row r="30909" hidden="1" x14ac:dyDescent="0.2"/>
    <row r="30910" hidden="1" x14ac:dyDescent="0.2"/>
    <row r="30911" hidden="1" x14ac:dyDescent="0.2"/>
    <row r="30912" hidden="1" x14ac:dyDescent="0.2"/>
    <row r="30913" hidden="1" x14ac:dyDescent="0.2"/>
    <row r="30914" hidden="1" x14ac:dyDescent="0.2"/>
    <row r="30915" hidden="1" x14ac:dyDescent="0.2"/>
    <row r="30916" hidden="1" x14ac:dyDescent="0.2"/>
    <row r="30917" hidden="1" x14ac:dyDescent="0.2"/>
    <row r="30918" hidden="1" x14ac:dyDescent="0.2"/>
    <row r="30919" hidden="1" x14ac:dyDescent="0.2"/>
    <row r="30920" hidden="1" x14ac:dyDescent="0.2"/>
    <row r="30921" hidden="1" x14ac:dyDescent="0.2"/>
    <row r="30922" hidden="1" x14ac:dyDescent="0.2"/>
    <row r="30923" hidden="1" x14ac:dyDescent="0.2"/>
    <row r="30924" hidden="1" x14ac:dyDescent="0.2"/>
    <row r="30925" hidden="1" x14ac:dyDescent="0.2"/>
    <row r="30926" hidden="1" x14ac:dyDescent="0.2"/>
    <row r="30927" hidden="1" x14ac:dyDescent="0.2"/>
    <row r="30928" hidden="1" x14ac:dyDescent="0.2"/>
    <row r="30929" hidden="1" x14ac:dyDescent="0.2"/>
    <row r="30930" hidden="1" x14ac:dyDescent="0.2"/>
    <row r="30931" hidden="1" x14ac:dyDescent="0.2"/>
    <row r="30932" hidden="1" x14ac:dyDescent="0.2"/>
    <row r="30933" hidden="1" x14ac:dyDescent="0.2"/>
    <row r="30934" hidden="1" x14ac:dyDescent="0.2"/>
    <row r="30935" hidden="1" x14ac:dyDescent="0.2"/>
    <row r="30936" hidden="1" x14ac:dyDescent="0.2"/>
    <row r="30937" hidden="1" x14ac:dyDescent="0.2"/>
    <row r="30938" hidden="1" x14ac:dyDescent="0.2"/>
    <row r="30939" hidden="1" x14ac:dyDescent="0.2"/>
    <row r="30940" hidden="1" x14ac:dyDescent="0.2"/>
    <row r="30941" hidden="1" x14ac:dyDescent="0.2"/>
    <row r="30942" hidden="1" x14ac:dyDescent="0.2"/>
    <row r="30943" hidden="1" x14ac:dyDescent="0.2"/>
    <row r="30944" hidden="1" x14ac:dyDescent="0.2"/>
    <row r="30945" hidden="1" x14ac:dyDescent="0.2"/>
    <row r="30946" hidden="1" x14ac:dyDescent="0.2"/>
    <row r="30947" hidden="1" x14ac:dyDescent="0.2"/>
    <row r="30948" hidden="1" x14ac:dyDescent="0.2"/>
    <row r="30949" hidden="1" x14ac:dyDescent="0.2"/>
    <row r="30950" hidden="1" x14ac:dyDescent="0.2"/>
    <row r="30951" hidden="1" x14ac:dyDescent="0.2"/>
    <row r="30952" hidden="1" x14ac:dyDescent="0.2"/>
    <row r="30953" hidden="1" x14ac:dyDescent="0.2"/>
    <row r="30954" hidden="1" x14ac:dyDescent="0.2"/>
    <row r="30955" hidden="1" x14ac:dyDescent="0.2"/>
    <row r="30956" hidden="1" x14ac:dyDescent="0.2"/>
    <row r="30957" hidden="1" x14ac:dyDescent="0.2"/>
    <row r="30958" hidden="1" x14ac:dyDescent="0.2"/>
    <row r="30959" hidden="1" x14ac:dyDescent="0.2"/>
    <row r="30960" hidden="1" x14ac:dyDescent="0.2"/>
    <row r="30961" hidden="1" x14ac:dyDescent="0.2"/>
    <row r="30962" hidden="1" x14ac:dyDescent="0.2"/>
    <row r="30963" hidden="1" x14ac:dyDescent="0.2"/>
    <row r="30964" hidden="1" x14ac:dyDescent="0.2"/>
    <row r="30965" hidden="1" x14ac:dyDescent="0.2"/>
    <row r="30966" hidden="1" x14ac:dyDescent="0.2"/>
    <row r="30967" hidden="1" x14ac:dyDescent="0.2"/>
    <row r="30968" hidden="1" x14ac:dyDescent="0.2"/>
    <row r="30969" hidden="1" x14ac:dyDescent="0.2"/>
    <row r="30970" hidden="1" x14ac:dyDescent="0.2"/>
    <row r="30971" hidden="1" x14ac:dyDescent="0.2"/>
    <row r="30972" hidden="1" x14ac:dyDescent="0.2"/>
    <row r="30973" hidden="1" x14ac:dyDescent="0.2"/>
    <row r="30974" hidden="1" x14ac:dyDescent="0.2"/>
    <row r="30975" hidden="1" x14ac:dyDescent="0.2"/>
    <row r="30976" hidden="1" x14ac:dyDescent="0.2"/>
    <row r="30977" hidden="1" x14ac:dyDescent="0.2"/>
    <row r="30978" hidden="1" x14ac:dyDescent="0.2"/>
    <row r="30979" hidden="1" x14ac:dyDescent="0.2"/>
    <row r="30980" hidden="1" x14ac:dyDescent="0.2"/>
    <row r="30981" hidden="1" x14ac:dyDescent="0.2"/>
    <row r="30982" hidden="1" x14ac:dyDescent="0.2"/>
    <row r="30983" hidden="1" x14ac:dyDescent="0.2"/>
    <row r="30984" hidden="1" x14ac:dyDescent="0.2"/>
    <row r="30985" hidden="1" x14ac:dyDescent="0.2"/>
    <row r="30986" hidden="1" x14ac:dyDescent="0.2"/>
    <row r="30987" hidden="1" x14ac:dyDescent="0.2"/>
    <row r="30988" hidden="1" x14ac:dyDescent="0.2"/>
    <row r="30989" hidden="1" x14ac:dyDescent="0.2"/>
    <row r="30990" hidden="1" x14ac:dyDescent="0.2"/>
    <row r="30991" hidden="1" x14ac:dyDescent="0.2"/>
    <row r="30992" hidden="1" x14ac:dyDescent="0.2"/>
    <row r="30993" hidden="1" x14ac:dyDescent="0.2"/>
    <row r="30994" hidden="1" x14ac:dyDescent="0.2"/>
    <row r="30995" hidden="1" x14ac:dyDescent="0.2"/>
    <row r="30996" hidden="1" x14ac:dyDescent="0.2"/>
    <row r="30997" hidden="1" x14ac:dyDescent="0.2"/>
    <row r="30998" hidden="1" x14ac:dyDescent="0.2"/>
    <row r="30999" hidden="1" x14ac:dyDescent="0.2"/>
    <row r="31000" hidden="1" x14ac:dyDescent="0.2"/>
    <row r="31001" hidden="1" x14ac:dyDescent="0.2"/>
    <row r="31002" hidden="1" x14ac:dyDescent="0.2"/>
    <row r="31003" hidden="1" x14ac:dyDescent="0.2"/>
    <row r="31004" hidden="1" x14ac:dyDescent="0.2"/>
    <row r="31005" hidden="1" x14ac:dyDescent="0.2"/>
    <row r="31006" hidden="1" x14ac:dyDescent="0.2"/>
    <row r="31007" hidden="1" x14ac:dyDescent="0.2"/>
    <row r="31008" hidden="1" x14ac:dyDescent="0.2"/>
    <row r="31009" hidden="1" x14ac:dyDescent="0.2"/>
    <row r="31010" hidden="1" x14ac:dyDescent="0.2"/>
    <row r="31011" hidden="1" x14ac:dyDescent="0.2"/>
    <row r="31012" hidden="1" x14ac:dyDescent="0.2"/>
    <row r="31013" hidden="1" x14ac:dyDescent="0.2"/>
    <row r="31014" hidden="1" x14ac:dyDescent="0.2"/>
    <row r="31015" hidden="1" x14ac:dyDescent="0.2"/>
    <row r="31016" hidden="1" x14ac:dyDescent="0.2"/>
    <row r="31017" hidden="1" x14ac:dyDescent="0.2"/>
    <row r="31018" hidden="1" x14ac:dyDescent="0.2"/>
    <row r="31019" hidden="1" x14ac:dyDescent="0.2"/>
    <row r="31020" hidden="1" x14ac:dyDescent="0.2"/>
    <row r="31021" hidden="1" x14ac:dyDescent="0.2"/>
    <row r="31022" hidden="1" x14ac:dyDescent="0.2"/>
    <row r="31023" hidden="1" x14ac:dyDescent="0.2"/>
    <row r="31024" hidden="1" x14ac:dyDescent="0.2"/>
    <row r="31025" hidden="1" x14ac:dyDescent="0.2"/>
    <row r="31026" hidden="1" x14ac:dyDescent="0.2"/>
    <row r="31027" hidden="1" x14ac:dyDescent="0.2"/>
    <row r="31028" hidden="1" x14ac:dyDescent="0.2"/>
    <row r="31029" hidden="1" x14ac:dyDescent="0.2"/>
    <row r="31030" hidden="1" x14ac:dyDescent="0.2"/>
    <row r="31031" hidden="1" x14ac:dyDescent="0.2"/>
    <row r="31032" hidden="1" x14ac:dyDescent="0.2"/>
    <row r="31033" hidden="1" x14ac:dyDescent="0.2"/>
    <row r="31034" hidden="1" x14ac:dyDescent="0.2"/>
    <row r="31035" hidden="1" x14ac:dyDescent="0.2"/>
    <row r="31036" hidden="1" x14ac:dyDescent="0.2"/>
    <row r="31037" hidden="1" x14ac:dyDescent="0.2"/>
    <row r="31038" hidden="1" x14ac:dyDescent="0.2"/>
    <row r="31039" hidden="1" x14ac:dyDescent="0.2"/>
    <row r="31040" hidden="1" x14ac:dyDescent="0.2"/>
    <row r="31041" hidden="1" x14ac:dyDescent="0.2"/>
    <row r="31042" hidden="1" x14ac:dyDescent="0.2"/>
    <row r="31043" hidden="1" x14ac:dyDescent="0.2"/>
    <row r="31044" hidden="1" x14ac:dyDescent="0.2"/>
    <row r="31045" hidden="1" x14ac:dyDescent="0.2"/>
    <row r="31046" hidden="1" x14ac:dyDescent="0.2"/>
    <row r="31047" hidden="1" x14ac:dyDescent="0.2"/>
    <row r="31048" hidden="1" x14ac:dyDescent="0.2"/>
    <row r="31049" hidden="1" x14ac:dyDescent="0.2"/>
    <row r="31050" hidden="1" x14ac:dyDescent="0.2"/>
    <row r="31051" hidden="1" x14ac:dyDescent="0.2"/>
    <row r="31052" hidden="1" x14ac:dyDescent="0.2"/>
    <row r="31053" hidden="1" x14ac:dyDescent="0.2"/>
    <row r="31054" hidden="1" x14ac:dyDescent="0.2"/>
    <row r="31055" hidden="1" x14ac:dyDescent="0.2"/>
    <row r="31056" hidden="1" x14ac:dyDescent="0.2"/>
    <row r="31057" hidden="1" x14ac:dyDescent="0.2"/>
    <row r="31058" hidden="1" x14ac:dyDescent="0.2"/>
    <row r="31059" hidden="1" x14ac:dyDescent="0.2"/>
    <row r="31060" hidden="1" x14ac:dyDescent="0.2"/>
    <row r="31061" hidden="1" x14ac:dyDescent="0.2"/>
    <row r="31062" hidden="1" x14ac:dyDescent="0.2"/>
    <row r="31063" hidden="1" x14ac:dyDescent="0.2"/>
    <row r="31064" hidden="1" x14ac:dyDescent="0.2"/>
    <row r="31065" hidden="1" x14ac:dyDescent="0.2"/>
    <row r="31066" hidden="1" x14ac:dyDescent="0.2"/>
    <row r="31067" hidden="1" x14ac:dyDescent="0.2"/>
    <row r="31068" hidden="1" x14ac:dyDescent="0.2"/>
    <row r="31069" hidden="1" x14ac:dyDescent="0.2"/>
    <row r="31070" hidden="1" x14ac:dyDescent="0.2"/>
    <row r="31071" hidden="1" x14ac:dyDescent="0.2"/>
    <row r="31072" hidden="1" x14ac:dyDescent="0.2"/>
    <row r="31073" hidden="1" x14ac:dyDescent="0.2"/>
    <row r="31074" hidden="1" x14ac:dyDescent="0.2"/>
    <row r="31075" hidden="1" x14ac:dyDescent="0.2"/>
    <row r="31076" hidden="1" x14ac:dyDescent="0.2"/>
    <row r="31077" hidden="1" x14ac:dyDescent="0.2"/>
    <row r="31078" hidden="1" x14ac:dyDescent="0.2"/>
    <row r="31079" hidden="1" x14ac:dyDescent="0.2"/>
    <row r="31080" hidden="1" x14ac:dyDescent="0.2"/>
    <row r="31081" hidden="1" x14ac:dyDescent="0.2"/>
    <row r="31082" hidden="1" x14ac:dyDescent="0.2"/>
    <row r="31083" hidden="1" x14ac:dyDescent="0.2"/>
    <row r="31084" hidden="1" x14ac:dyDescent="0.2"/>
    <row r="31085" hidden="1" x14ac:dyDescent="0.2"/>
    <row r="31086" hidden="1" x14ac:dyDescent="0.2"/>
    <row r="31087" hidden="1" x14ac:dyDescent="0.2"/>
    <row r="31088" hidden="1" x14ac:dyDescent="0.2"/>
    <row r="31089" hidden="1" x14ac:dyDescent="0.2"/>
    <row r="31090" hidden="1" x14ac:dyDescent="0.2"/>
    <row r="31091" hidden="1" x14ac:dyDescent="0.2"/>
    <row r="31092" hidden="1" x14ac:dyDescent="0.2"/>
    <row r="31093" hidden="1" x14ac:dyDescent="0.2"/>
    <row r="31094" hidden="1" x14ac:dyDescent="0.2"/>
    <row r="31095" hidden="1" x14ac:dyDescent="0.2"/>
    <row r="31096" hidden="1" x14ac:dyDescent="0.2"/>
    <row r="31097" hidden="1" x14ac:dyDescent="0.2"/>
    <row r="31098" hidden="1" x14ac:dyDescent="0.2"/>
    <row r="31099" hidden="1" x14ac:dyDescent="0.2"/>
    <row r="31100" hidden="1" x14ac:dyDescent="0.2"/>
    <row r="31101" hidden="1" x14ac:dyDescent="0.2"/>
    <row r="31102" hidden="1" x14ac:dyDescent="0.2"/>
    <row r="31103" hidden="1" x14ac:dyDescent="0.2"/>
    <row r="31104" hidden="1" x14ac:dyDescent="0.2"/>
    <row r="31105" hidden="1" x14ac:dyDescent="0.2"/>
    <row r="31106" hidden="1" x14ac:dyDescent="0.2"/>
    <row r="31107" hidden="1" x14ac:dyDescent="0.2"/>
    <row r="31108" hidden="1" x14ac:dyDescent="0.2"/>
    <row r="31109" hidden="1" x14ac:dyDescent="0.2"/>
    <row r="31110" hidden="1" x14ac:dyDescent="0.2"/>
    <row r="31111" hidden="1" x14ac:dyDescent="0.2"/>
    <row r="31112" hidden="1" x14ac:dyDescent="0.2"/>
    <row r="31113" hidden="1" x14ac:dyDescent="0.2"/>
    <row r="31114" hidden="1" x14ac:dyDescent="0.2"/>
    <row r="31115" hidden="1" x14ac:dyDescent="0.2"/>
    <row r="31116" hidden="1" x14ac:dyDescent="0.2"/>
    <row r="31117" hidden="1" x14ac:dyDescent="0.2"/>
    <row r="31118" hidden="1" x14ac:dyDescent="0.2"/>
    <row r="31119" hidden="1" x14ac:dyDescent="0.2"/>
    <row r="31120" hidden="1" x14ac:dyDescent="0.2"/>
    <row r="31121" hidden="1" x14ac:dyDescent="0.2"/>
    <row r="31122" hidden="1" x14ac:dyDescent="0.2"/>
    <row r="31123" hidden="1" x14ac:dyDescent="0.2"/>
    <row r="31124" hidden="1" x14ac:dyDescent="0.2"/>
    <row r="31125" hidden="1" x14ac:dyDescent="0.2"/>
    <row r="31126" hidden="1" x14ac:dyDescent="0.2"/>
    <row r="31127" hidden="1" x14ac:dyDescent="0.2"/>
    <row r="31128" hidden="1" x14ac:dyDescent="0.2"/>
    <row r="31129" hidden="1" x14ac:dyDescent="0.2"/>
    <row r="31130" hidden="1" x14ac:dyDescent="0.2"/>
    <row r="31131" hidden="1" x14ac:dyDescent="0.2"/>
    <row r="31132" hidden="1" x14ac:dyDescent="0.2"/>
    <row r="31133" hidden="1" x14ac:dyDescent="0.2"/>
    <row r="31134" hidden="1" x14ac:dyDescent="0.2"/>
    <row r="31135" hidden="1" x14ac:dyDescent="0.2"/>
    <row r="31136" hidden="1" x14ac:dyDescent="0.2"/>
    <row r="31137" hidden="1" x14ac:dyDescent="0.2"/>
    <row r="31138" hidden="1" x14ac:dyDescent="0.2"/>
    <row r="31139" hidden="1" x14ac:dyDescent="0.2"/>
    <row r="31140" hidden="1" x14ac:dyDescent="0.2"/>
    <row r="31141" hidden="1" x14ac:dyDescent="0.2"/>
    <row r="31142" hidden="1" x14ac:dyDescent="0.2"/>
    <row r="31143" hidden="1" x14ac:dyDescent="0.2"/>
    <row r="31144" hidden="1" x14ac:dyDescent="0.2"/>
    <row r="31145" hidden="1" x14ac:dyDescent="0.2"/>
    <row r="31146" hidden="1" x14ac:dyDescent="0.2"/>
    <row r="31147" hidden="1" x14ac:dyDescent="0.2"/>
    <row r="31148" hidden="1" x14ac:dyDescent="0.2"/>
    <row r="31149" hidden="1" x14ac:dyDescent="0.2"/>
    <row r="31150" hidden="1" x14ac:dyDescent="0.2"/>
    <row r="31151" hidden="1" x14ac:dyDescent="0.2"/>
    <row r="31152" hidden="1" x14ac:dyDescent="0.2"/>
    <row r="31153" hidden="1" x14ac:dyDescent="0.2"/>
    <row r="31154" hidden="1" x14ac:dyDescent="0.2"/>
    <row r="31155" hidden="1" x14ac:dyDescent="0.2"/>
    <row r="31156" hidden="1" x14ac:dyDescent="0.2"/>
    <row r="31157" hidden="1" x14ac:dyDescent="0.2"/>
    <row r="31158" hidden="1" x14ac:dyDescent="0.2"/>
    <row r="31159" hidden="1" x14ac:dyDescent="0.2"/>
    <row r="31160" hidden="1" x14ac:dyDescent="0.2"/>
    <row r="31161" hidden="1" x14ac:dyDescent="0.2"/>
    <row r="31162" hidden="1" x14ac:dyDescent="0.2"/>
    <row r="31163" hidden="1" x14ac:dyDescent="0.2"/>
    <row r="31164" hidden="1" x14ac:dyDescent="0.2"/>
    <row r="31165" hidden="1" x14ac:dyDescent="0.2"/>
    <row r="31166" hidden="1" x14ac:dyDescent="0.2"/>
    <row r="31167" hidden="1" x14ac:dyDescent="0.2"/>
    <row r="31168" hidden="1" x14ac:dyDescent="0.2"/>
    <row r="31169" hidden="1" x14ac:dyDescent="0.2"/>
    <row r="31170" hidden="1" x14ac:dyDescent="0.2"/>
    <row r="31171" hidden="1" x14ac:dyDescent="0.2"/>
    <row r="31172" hidden="1" x14ac:dyDescent="0.2"/>
    <row r="31173" hidden="1" x14ac:dyDescent="0.2"/>
    <row r="31174" hidden="1" x14ac:dyDescent="0.2"/>
    <row r="31175" hidden="1" x14ac:dyDescent="0.2"/>
    <row r="31176" hidden="1" x14ac:dyDescent="0.2"/>
    <row r="31177" hidden="1" x14ac:dyDescent="0.2"/>
    <row r="31178" hidden="1" x14ac:dyDescent="0.2"/>
    <row r="31179" hidden="1" x14ac:dyDescent="0.2"/>
    <row r="31180" hidden="1" x14ac:dyDescent="0.2"/>
    <row r="31181" hidden="1" x14ac:dyDescent="0.2"/>
    <row r="31182" hidden="1" x14ac:dyDescent="0.2"/>
    <row r="31183" hidden="1" x14ac:dyDescent="0.2"/>
    <row r="31184" hidden="1" x14ac:dyDescent="0.2"/>
    <row r="31185" hidden="1" x14ac:dyDescent="0.2"/>
    <row r="31186" hidden="1" x14ac:dyDescent="0.2"/>
    <row r="31187" hidden="1" x14ac:dyDescent="0.2"/>
    <row r="31188" hidden="1" x14ac:dyDescent="0.2"/>
    <row r="31189" hidden="1" x14ac:dyDescent="0.2"/>
    <row r="31190" hidden="1" x14ac:dyDescent="0.2"/>
    <row r="31191" hidden="1" x14ac:dyDescent="0.2"/>
    <row r="31192" hidden="1" x14ac:dyDescent="0.2"/>
    <row r="31193" hidden="1" x14ac:dyDescent="0.2"/>
    <row r="31194" hidden="1" x14ac:dyDescent="0.2"/>
    <row r="31195" hidden="1" x14ac:dyDescent="0.2"/>
    <row r="31196" hidden="1" x14ac:dyDescent="0.2"/>
    <row r="31197" hidden="1" x14ac:dyDescent="0.2"/>
    <row r="31198" hidden="1" x14ac:dyDescent="0.2"/>
    <row r="31199" hidden="1" x14ac:dyDescent="0.2"/>
    <row r="31200" hidden="1" x14ac:dyDescent="0.2"/>
    <row r="31201" hidden="1" x14ac:dyDescent="0.2"/>
    <row r="31202" hidden="1" x14ac:dyDescent="0.2"/>
    <row r="31203" hidden="1" x14ac:dyDescent="0.2"/>
    <row r="31204" hidden="1" x14ac:dyDescent="0.2"/>
    <row r="31205" hidden="1" x14ac:dyDescent="0.2"/>
    <row r="31206" hidden="1" x14ac:dyDescent="0.2"/>
    <row r="31207" hidden="1" x14ac:dyDescent="0.2"/>
    <row r="31208" hidden="1" x14ac:dyDescent="0.2"/>
    <row r="31209" hidden="1" x14ac:dyDescent="0.2"/>
    <row r="31210" hidden="1" x14ac:dyDescent="0.2"/>
    <row r="31211" hidden="1" x14ac:dyDescent="0.2"/>
    <row r="31212" hidden="1" x14ac:dyDescent="0.2"/>
    <row r="31213" hidden="1" x14ac:dyDescent="0.2"/>
    <row r="31214" hidden="1" x14ac:dyDescent="0.2"/>
    <row r="31215" hidden="1" x14ac:dyDescent="0.2"/>
    <row r="31216" hidden="1" x14ac:dyDescent="0.2"/>
    <row r="31217" hidden="1" x14ac:dyDescent="0.2"/>
    <row r="31218" hidden="1" x14ac:dyDescent="0.2"/>
    <row r="31219" hidden="1" x14ac:dyDescent="0.2"/>
    <row r="31220" hidden="1" x14ac:dyDescent="0.2"/>
    <row r="31221" hidden="1" x14ac:dyDescent="0.2"/>
    <row r="31222" hidden="1" x14ac:dyDescent="0.2"/>
    <row r="31223" hidden="1" x14ac:dyDescent="0.2"/>
    <row r="31224" hidden="1" x14ac:dyDescent="0.2"/>
    <row r="31225" hidden="1" x14ac:dyDescent="0.2"/>
    <row r="31226" hidden="1" x14ac:dyDescent="0.2"/>
    <row r="31227" hidden="1" x14ac:dyDescent="0.2"/>
    <row r="31228" hidden="1" x14ac:dyDescent="0.2"/>
    <row r="31229" hidden="1" x14ac:dyDescent="0.2"/>
    <row r="31230" hidden="1" x14ac:dyDescent="0.2"/>
    <row r="31231" hidden="1" x14ac:dyDescent="0.2"/>
    <row r="31232" hidden="1" x14ac:dyDescent="0.2"/>
    <row r="31233" hidden="1" x14ac:dyDescent="0.2"/>
    <row r="31234" hidden="1" x14ac:dyDescent="0.2"/>
    <row r="31235" hidden="1" x14ac:dyDescent="0.2"/>
    <row r="31236" hidden="1" x14ac:dyDescent="0.2"/>
    <row r="31237" hidden="1" x14ac:dyDescent="0.2"/>
    <row r="31238" hidden="1" x14ac:dyDescent="0.2"/>
    <row r="31239" hidden="1" x14ac:dyDescent="0.2"/>
    <row r="31240" hidden="1" x14ac:dyDescent="0.2"/>
    <row r="31241" hidden="1" x14ac:dyDescent="0.2"/>
    <row r="31242" hidden="1" x14ac:dyDescent="0.2"/>
    <row r="31243" hidden="1" x14ac:dyDescent="0.2"/>
    <row r="31244" hidden="1" x14ac:dyDescent="0.2"/>
    <row r="31245" hidden="1" x14ac:dyDescent="0.2"/>
    <row r="31246" hidden="1" x14ac:dyDescent="0.2"/>
    <row r="31247" hidden="1" x14ac:dyDescent="0.2"/>
    <row r="31248" hidden="1" x14ac:dyDescent="0.2"/>
    <row r="31249" hidden="1" x14ac:dyDescent="0.2"/>
    <row r="31250" hidden="1" x14ac:dyDescent="0.2"/>
    <row r="31251" hidden="1" x14ac:dyDescent="0.2"/>
    <row r="31252" hidden="1" x14ac:dyDescent="0.2"/>
    <row r="31253" hidden="1" x14ac:dyDescent="0.2"/>
    <row r="31254" hidden="1" x14ac:dyDescent="0.2"/>
    <row r="31255" hidden="1" x14ac:dyDescent="0.2"/>
    <row r="31256" hidden="1" x14ac:dyDescent="0.2"/>
    <row r="31257" hidden="1" x14ac:dyDescent="0.2"/>
    <row r="31258" hidden="1" x14ac:dyDescent="0.2"/>
    <row r="31259" hidden="1" x14ac:dyDescent="0.2"/>
    <row r="31260" hidden="1" x14ac:dyDescent="0.2"/>
    <row r="31261" hidden="1" x14ac:dyDescent="0.2"/>
    <row r="31262" hidden="1" x14ac:dyDescent="0.2"/>
    <row r="31263" hidden="1" x14ac:dyDescent="0.2"/>
    <row r="31264" hidden="1" x14ac:dyDescent="0.2"/>
    <row r="31265" hidden="1" x14ac:dyDescent="0.2"/>
    <row r="31266" hidden="1" x14ac:dyDescent="0.2"/>
    <row r="31267" hidden="1" x14ac:dyDescent="0.2"/>
    <row r="31268" hidden="1" x14ac:dyDescent="0.2"/>
    <row r="31269" hidden="1" x14ac:dyDescent="0.2"/>
    <row r="31270" hidden="1" x14ac:dyDescent="0.2"/>
    <row r="31271" hidden="1" x14ac:dyDescent="0.2"/>
    <row r="31272" hidden="1" x14ac:dyDescent="0.2"/>
    <row r="31273" hidden="1" x14ac:dyDescent="0.2"/>
    <row r="31274" hidden="1" x14ac:dyDescent="0.2"/>
    <row r="31275" hidden="1" x14ac:dyDescent="0.2"/>
    <row r="31276" hidden="1" x14ac:dyDescent="0.2"/>
    <row r="31277" hidden="1" x14ac:dyDescent="0.2"/>
    <row r="31278" hidden="1" x14ac:dyDescent="0.2"/>
    <row r="31279" hidden="1" x14ac:dyDescent="0.2"/>
    <row r="31280" hidden="1" x14ac:dyDescent="0.2"/>
    <row r="31281" hidden="1" x14ac:dyDescent="0.2"/>
    <row r="31282" hidden="1" x14ac:dyDescent="0.2"/>
    <row r="31283" hidden="1" x14ac:dyDescent="0.2"/>
    <row r="31284" hidden="1" x14ac:dyDescent="0.2"/>
    <row r="31285" hidden="1" x14ac:dyDescent="0.2"/>
    <row r="31286" hidden="1" x14ac:dyDescent="0.2"/>
    <row r="31287" hidden="1" x14ac:dyDescent="0.2"/>
    <row r="31288" hidden="1" x14ac:dyDescent="0.2"/>
    <row r="31289" hidden="1" x14ac:dyDescent="0.2"/>
    <row r="31290" hidden="1" x14ac:dyDescent="0.2"/>
    <row r="31291" hidden="1" x14ac:dyDescent="0.2"/>
    <row r="31292" hidden="1" x14ac:dyDescent="0.2"/>
    <row r="31293" hidden="1" x14ac:dyDescent="0.2"/>
    <row r="31294" hidden="1" x14ac:dyDescent="0.2"/>
    <row r="31295" hidden="1" x14ac:dyDescent="0.2"/>
    <row r="31296" hidden="1" x14ac:dyDescent="0.2"/>
    <row r="31297" hidden="1" x14ac:dyDescent="0.2"/>
    <row r="31298" hidden="1" x14ac:dyDescent="0.2"/>
    <row r="31299" hidden="1" x14ac:dyDescent="0.2"/>
    <row r="31300" hidden="1" x14ac:dyDescent="0.2"/>
    <row r="31301" hidden="1" x14ac:dyDescent="0.2"/>
    <row r="31302" hidden="1" x14ac:dyDescent="0.2"/>
    <row r="31303" hidden="1" x14ac:dyDescent="0.2"/>
    <row r="31304" hidden="1" x14ac:dyDescent="0.2"/>
    <row r="31305" hidden="1" x14ac:dyDescent="0.2"/>
    <row r="31306" hidden="1" x14ac:dyDescent="0.2"/>
    <row r="31307" hidden="1" x14ac:dyDescent="0.2"/>
    <row r="31308" hidden="1" x14ac:dyDescent="0.2"/>
    <row r="31309" hidden="1" x14ac:dyDescent="0.2"/>
    <row r="31310" hidden="1" x14ac:dyDescent="0.2"/>
    <row r="31311" hidden="1" x14ac:dyDescent="0.2"/>
    <row r="31312" hidden="1" x14ac:dyDescent="0.2"/>
    <row r="31313" hidden="1" x14ac:dyDescent="0.2"/>
    <row r="31314" hidden="1" x14ac:dyDescent="0.2"/>
    <row r="31315" hidden="1" x14ac:dyDescent="0.2"/>
    <row r="31316" hidden="1" x14ac:dyDescent="0.2"/>
    <row r="31317" hidden="1" x14ac:dyDescent="0.2"/>
    <row r="31318" hidden="1" x14ac:dyDescent="0.2"/>
    <row r="31319" hidden="1" x14ac:dyDescent="0.2"/>
    <row r="31320" hidden="1" x14ac:dyDescent="0.2"/>
    <row r="31321" hidden="1" x14ac:dyDescent="0.2"/>
    <row r="31322" hidden="1" x14ac:dyDescent="0.2"/>
    <row r="31323" hidden="1" x14ac:dyDescent="0.2"/>
    <row r="31324" hidden="1" x14ac:dyDescent="0.2"/>
    <row r="31325" hidden="1" x14ac:dyDescent="0.2"/>
    <row r="31326" hidden="1" x14ac:dyDescent="0.2"/>
    <row r="31327" hidden="1" x14ac:dyDescent="0.2"/>
    <row r="31328" hidden="1" x14ac:dyDescent="0.2"/>
    <row r="31329" hidden="1" x14ac:dyDescent="0.2"/>
    <row r="31330" hidden="1" x14ac:dyDescent="0.2"/>
    <row r="31331" hidden="1" x14ac:dyDescent="0.2"/>
    <row r="31332" hidden="1" x14ac:dyDescent="0.2"/>
    <row r="31333" hidden="1" x14ac:dyDescent="0.2"/>
    <row r="31334" hidden="1" x14ac:dyDescent="0.2"/>
    <row r="31335" hidden="1" x14ac:dyDescent="0.2"/>
    <row r="31336" hidden="1" x14ac:dyDescent="0.2"/>
    <row r="31337" hidden="1" x14ac:dyDescent="0.2"/>
    <row r="31338" hidden="1" x14ac:dyDescent="0.2"/>
    <row r="31339" hidden="1" x14ac:dyDescent="0.2"/>
    <row r="31340" hidden="1" x14ac:dyDescent="0.2"/>
    <row r="31341" hidden="1" x14ac:dyDescent="0.2"/>
    <row r="31342" hidden="1" x14ac:dyDescent="0.2"/>
    <row r="31343" hidden="1" x14ac:dyDescent="0.2"/>
    <row r="31344" hidden="1" x14ac:dyDescent="0.2"/>
    <row r="31345" hidden="1" x14ac:dyDescent="0.2"/>
    <row r="31346" hidden="1" x14ac:dyDescent="0.2"/>
    <row r="31347" hidden="1" x14ac:dyDescent="0.2"/>
    <row r="31348" hidden="1" x14ac:dyDescent="0.2"/>
    <row r="31349" hidden="1" x14ac:dyDescent="0.2"/>
    <row r="31350" hidden="1" x14ac:dyDescent="0.2"/>
    <row r="31351" hidden="1" x14ac:dyDescent="0.2"/>
    <row r="31352" hidden="1" x14ac:dyDescent="0.2"/>
    <row r="31353" hidden="1" x14ac:dyDescent="0.2"/>
    <row r="31354" hidden="1" x14ac:dyDescent="0.2"/>
    <row r="31355" hidden="1" x14ac:dyDescent="0.2"/>
    <row r="31356" hidden="1" x14ac:dyDescent="0.2"/>
    <row r="31357" hidden="1" x14ac:dyDescent="0.2"/>
    <row r="31358" hidden="1" x14ac:dyDescent="0.2"/>
    <row r="31359" hidden="1" x14ac:dyDescent="0.2"/>
    <row r="31360" hidden="1" x14ac:dyDescent="0.2"/>
    <row r="31361" hidden="1" x14ac:dyDescent="0.2"/>
    <row r="31362" hidden="1" x14ac:dyDescent="0.2"/>
    <row r="31363" hidden="1" x14ac:dyDescent="0.2"/>
    <row r="31364" hidden="1" x14ac:dyDescent="0.2"/>
    <row r="31365" hidden="1" x14ac:dyDescent="0.2"/>
    <row r="31366" hidden="1" x14ac:dyDescent="0.2"/>
    <row r="31367" hidden="1" x14ac:dyDescent="0.2"/>
    <row r="31368" hidden="1" x14ac:dyDescent="0.2"/>
    <row r="31369" hidden="1" x14ac:dyDescent="0.2"/>
    <row r="31370" hidden="1" x14ac:dyDescent="0.2"/>
    <row r="31371" hidden="1" x14ac:dyDescent="0.2"/>
    <row r="31372" hidden="1" x14ac:dyDescent="0.2"/>
    <row r="31373" hidden="1" x14ac:dyDescent="0.2"/>
    <row r="31374" hidden="1" x14ac:dyDescent="0.2"/>
    <row r="31375" hidden="1" x14ac:dyDescent="0.2"/>
    <row r="31376" hidden="1" x14ac:dyDescent="0.2"/>
    <row r="31377" hidden="1" x14ac:dyDescent="0.2"/>
    <row r="31378" hidden="1" x14ac:dyDescent="0.2"/>
    <row r="31379" hidden="1" x14ac:dyDescent="0.2"/>
    <row r="31380" hidden="1" x14ac:dyDescent="0.2"/>
    <row r="31381" hidden="1" x14ac:dyDescent="0.2"/>
    <row r="31382" hidden="1" x14ac:dyDescent="0.2"/>
    <row r="31383" hidden="1" x14ac:dyDescent="0.2"/>
    <row r="31384" hidden="1" x14ac:dyDescent="0.2"/>
    <row r="31385" hidden="1" x14ac:dyDescent="0.2"/>
    <row r="31386" hidden="1" x14ac:dyDescent="0.2"/>
    <row r="31387" hidden="1" x14ac:dyDescent="0.2"/>
    <row r="31388" hidden="1" x14ac:dyDescent="0.2"/>
    <row r="31389" hidden="1" x14ac:dyDescent="0.2"/>
    <row r="31390" hidden="1" x14ac:dyDescent="0.2"/>
    <row r="31391" hidden="1" x14ac:dyDescent="0.2"/>
    <row r="31392" hidden="1" x14ac:dyDescent="0.2"/>
    <row r="31393" hidden="1" x14ac:dyDescent="0.2"/>
    <row r="31394" hidden="1" x14ac:dyDescent="0.2"/>
    <row r="31395" hidden="1" x14ac:dyDescent="0.2"/>
    <row r="31396" hidden="1" x14ac:dyDescent="0.2"/>
    <row r="31397" hidden="1" x14ac:dyDescent="0.2"/>
    <row r="31398" hidden="1" x14ac:dyDescent="0.2"/>
    <row r="31399" hidden="1" x14ac:dyDescent="0.2"/>
    <row r="31400" hidden="1" x14ac:dyDescent="0.2"/>
    <row r="31401" hidden="1" x14ac:dyDescent="0.2"/>
    <row r="31402" hidden="1" x14ac:dyDescent="0.2"/>
    <row r="31403" hidden="1" x14ac:dyDescent="0.2"/>
    <row r="31404" hidden="1" x14ac:dyDescent="0.2"/>
    <row r="31405" hidden="1" x14ac:dyDescent="0.2"/>
    <row r="31406" hidden="1" x14ac:dyDescent="0.2"/>
    <row r="31407" hidden="1" x14ac:dyDescent="0.2"/>
    <row r="31408" hidden="1" x14ac:dyDescent="0.2"/>
    <row r="31409" hidden="1" x14ac:dyDescent="0.2"/>
    <row r="31410" hidden="1" x14ac:dyDescent="0.2"/>
    <row r="31411" hidden="1" x14ac:dyDescent="0.2"/>
    <row r="31412" hidden="1" x14ac:dyDescent="0.2"/>
    <row r="31413" hidden="1" x14ac:dyDescent="0.2"/>
    <row r="31414" hidden="1" x14ac:dyDescent="0.2"/>
    <row r="31415" hidden="1" x14ac:dyDescent="0.2"/>
    <row r="31416" hidden="1" x14ac:dyDescent="0.2"/>
    <row r="31417" hidden="1" x14ac:dyDescent="0.2"/>
    <row r="31418" hidden="1" x14ac:dyDescent="0.2"/>
    <row r="31419" hidden="1" x14ac:dyDescent="0.2"/>
    <row r="31420" hidden="1" x14ac:dyDescent="0.2"/>
    <row r="31421" hidden="1" x14ac:dyDescent="0.2"/>
    <row r="31422" hidden="1" x14ac:dyDescent="0.2"/>
    <row r="31423" hidden="1" x14ac:dyDescent="0.2"/>
    <row r="31424" hidden="1" x14ac:dyDescent="0.2"/>
    <row r="31425" hidden="1" x14ac:dyDescent="0.2"/>
    <row r="31426" hidden="1" x14ac:dyDescent="0.2"/>
    <row r="31427" hidden="1" x14ac:dyDescent="0.2"/>
    <row r="31428" hidden="1" x14ac:dyDescent="0.2"/>
    <row r="31429" hidden="1" x14ac:dyDescent="0.2"/>
    <row r="31430" hidden="1" x14ac:dyDescent="0.2"/>
    <row r="31431" hidden="1" x14ac:dyDescent="0.2"/>
    <row r="31432" hidden="1" x14ac:dyDescent="0.2"/>
    <row r="31433" hidden="1" x14ac:dyDescent="0.2"/>
    <row r="31434" hidden="1" x14ac:dyDescent="0.2"/>
    <row r="31435" hidden="1" x14ac:dyDescent="0.2"/>
    <row r="31436" hidden="1" x14ac:dyDescent="0.2"/>
    <row r="31437" hidden="1" x14ac:dyDescent="0.2"/>
    <row r="31438" hidden="1" x14ac:dyDescent="0.2"/>
    <row r="31439" hidden="1" x14ac:dyDescent="0.2"/>
    <row r="31440" hidden="1" x14ac:dyDescent="0.2"/>
    <row r="31441" hidden="1" x14ac:dyDescent="0.2"/>
    <row r="31442" hidden="1" x14ac:dyDescent="0.2"/>
    <row r="31443" hidden="1" x14ac:dyDescent="0.2"/>
    <row r="31444" hidden="1" x14ac:dyDescent="0.2"/>
    <row r="31445" hidden="1" x14ac:dyDescent="0.2"/>
    <row r="31446" hidden="1" x14ac:dyDescent="0.2"/>
    <row r="31447" hidden="1" x14ac:dyDescent="0.2"/>
    <row r="31448" hidden="1" x14ac:dyDescent="0.2"/>
    <row r="31449" hidden="1" x14ac:dyDescent="0.2"/>
    <row r="31450" hidden="1" x14ac:dyDescent="0.2"/>
    <row r="31451" hidden="1" x14ac:dyDescent="0.2"/>
    <row r="31452" hidden="1" x14ac:dyDescent="0.2"/>
    <row r="31453" hidden="1" x14ac:dyDescent="0.2"/>
    <row r="31454" hidden="1" x14ac:dyDescent="0.2"/>
    <row r="31455" hidden="1" x14ac:dyDescent="0.2"/>
    <row r="31456" hidden="1" x14ac:dyDescent="0.2"/>
    <row r="31457" hidden="1" x14ac:dyDescent="0.2"/>
    <row r="31458" hidden="1" x14ac:dyDescent="0.2"/>
    <row r="31459" hidden="1" x14ac:dyDescent="0.2"/>
    <row r="31460" hidden="1" x14ac:dyDescent="0.2"/>
    <row r="31461" hidden="1" x14ac:dyDescent="0.2"/>
    <row r="31462" hidden="1" x14ac:dyDescent="0.2"/>
    <row r="31463" hidden="1" x14ac:dyDescent="0.2"/>
    <row r="31464" hidden="1" x14ac:dyDescent="0.2"/>
    <row r="31465" hidden="1" x14ac:dyDescent="0.2"/>
    <row r="31466" hidden="1" x14ac:dyDescent="0.2"/>
    <row r="31467" hidden="1" x14ac:dyDescent="0.2"/>
    <row r="31468" hidden="1" x14ac:dyDescent="0.2"/>
    <row r="31469" hidden="1" x14ac:dyDescent="0.2"/>
    <row r="31470" hidden="1" x14ac:dyDescent="0.2"/>
    <row r="31471" hidden="1" x14ac:dyDescent="0.2"/>
    <row r="31472" hidden="1" x14ac:dyDescent="0.2"/>
    <row r="31473" hidden="1" x14ac:dyDescent="0.2"/>
    <row r="31474" hidden="1" x14ac:dyDescent="0.2"/>
    <row r="31475" hidden="1" x14ac:dyDescent="0.2"/>
    <row r="31476" hidden="1" x14ac:dyDescent="0.2"/>
    <row r="31477" hidden="1" x14ac:dyDescent="0.2"/>
    <row r="31478" hidden="1" x14ac:dyDescent="0.2"/>
    <row r="31479" hidden="1" x14ac:dyDescent="0.2"/>
    <row r="31480" hidden="1" x14ac:dyDescent="0.2"/>
    <row r="31481" hidden="1" x14ac:dyDescent="0.2"/>
    <row r="31482" hidden="1" x14ac:dyDescent="0.2"/>
    <row r="31483" hidden="1" x14ac:dyDescent="0.2"/>
    <row r="31484" hidden="1" x14ac:dyDescent="0.2"/>
    <row r="31485" hidden="1" x14ac:dyDescent="0.2"/>
    <row r="31486" hidden="1" x14ac:dyDescent="0.2"/>
    <row r="31487" hidden="1" x14ac:dyDescent="0.2"/>
    <row r="31488" hidden="1" x14ac:dyDescent="0.2"/>
    <row r="31489" hidden="1" x14ac:dyDescent="0.2"/>
    <row r="31490" hidden="1" x14ac:dyDescent="0.2"/>
    <row r="31491" hidden="1" x14ac:dyDescent="0.2"/>
    <row r="31492" hidden="1" x14ac:dyDescent="0.2"/>
    <row r="31493" hidden="1" x14ac:dyDescent="0.2"/>
    <row r="31494" hidden="1" x14ac:dyDescent="0.2"/>
    <row r="31495" hidden="1" x14ac:dyDescent="0.2"/>
    <row r="31496" hidden="1" x14ac:dyDescent="0.2"/>
    <row r="31497" hidden="1" x14ac:dyDescent="0.2"/>
    <row r="31498" hidden="1" x14ac:dyDescent="0.2"/>
    <row r="31499" hidden="1" x14ac:dyDescent="0.2"/>
    <row r="31500" hidden="1" x14ac:dyDescent="0.2"/>
    <row r="31501" hidden="1" x14ac:dyDescent="0.2"/>
    <row r="31502" hidden="1" x14ac:dyDescent="0.2"/>
    <row r="31503" hidden="1" x14ac:dyDescent="0.2"/>
    <row r="31504" hidden="1" x14ac:dyDescent="0.2"/>
    <row r="31505" hidden="1" x14ac:dyDescent="0.2"/>
    <row r="31506" hidden="1" x14ac:dyDescent="0.2"/>
    <row r="31507" hidden="1" x14ac:dyDescent="0.2"/>
    <row r="31508" hidden="1" x14ac:dyDescent="0.2"/>
    <row r="31509" hidden="1" x14ac:dyDescent="0.2"/>
    <row r="31510" hidden="1" x14ac:dyDescent="0.2"/>
    <row r="31511" hidden="1" x14ac:dyDescent="0.2"/>
    <row r="31512" hidden="1" x14ac:dyDescent="0.2"/>
    <row r="31513" hidden="1" x14ac:dyDescent="0.2"/>
    <row r="31514" hidden="1" x14ac:dyDescent="0.2"/>
    <row r="31515" hidden="1" x14ac:dyDescent="0.2"/>
    <row r="31516" hidden="1" x14ac:dyDescent="0.2"/>
    <row r="31517" hidden="1" x14ac:dyDescent="0.2"/>
    <row r="31518" hidden="1" x14ac:dyDescent="0.2"/>
    <row r="31519" hidden="1" x14ac:dyDescent="0.2"/>
    <row r="31520" hidden="1" x14ac:dyDescent="0.2"/>
    <row r="31521" hidden="1" x14ac:dyDescent="0.2"/>
    <row r="31522" hidden="1" x14ac:dyDescent="0.2"/>
    <row r="31523" hidden="1" x14ac:dyDescent="0.2"/>
    <row r="31524" hidden="1" x14ac:dyDescent="0.2"/>
    <row r="31525" hidden="1" x14ac:dyDescent="0.2"/>
    <row r="31526" hidden="1" x14ac:dyDescent="0.2"/>
    <row r="31527" hidden="1" x14ac:dyDescent="0.2"/>
    <row r="31528" hidden="1" x14ac:dyDescent="0.2"/>
    <row r="31529" hidden="1" x14ac:dyDescent="0.2"/>
    <row r="31530" hidden="1" x14ac:dyDescent="0.2"/>
    <row r="31531" hidden="1" x14ac:dyDescent="0.2"/>
    <row r="31532" hidden="1" x14ac:dyDescent="0.2"/>
    <row r="31533" hidden="1" x14ac:dyDescent="0.2"/>
    <row r="31534" hidden="1" x14ac:dyDescent="0.2"/>
    <row r="31535" hidden="1" x14ac:dyDescent="0.2"/>
    <row r="31536" hidden="1" x14ac:dyDescent="0.2"/>
    <row r="31537" hidden="1" x14ac:dyDescent="0.2"/>
    <row r="31538" hidden="1" x14ac:dyDescent="0.2"/>
    <row r="31539" hidden="1" x14ac:dyDescent="0.2"/>
    <row r="31540" hidden="1" x14ac:dyDescent="0.2"/>
    <row r="31541" hidden="1" x14ac:dyDescent="0.2"/>
    <row r="31542" hidden="1" x14ac:dyDescent="0.2"/>
    <row r="31543" hidden="1" x14ac:dyDescent="0.2"/>
    <row r="31544" hidden="1" x14ac:dyDescent="0.2"/>
    <row r="31545" hidden="1" x14ac:dyDescent="0.2"/>
    <row r="31546" hidden="1" x14ac:dyDescent="0.2"/>
    <row r="31547" hidden="1" x14ac:dyDescent="0.2"/>
    <row r="31548" hidden="1" x14ac:dyDescent="0.2"/>
    <row r="31549" hidden="1" x14ac:dyDescent="0.2"/>
    <row r="31550" hidden="1" x14ac:dyDescent="0.2"/>
    <row r="31551" hidden="1" x14ac:dyDescent="0.2"/>
    <row r="31552" hidden="1" x14ac:dyDescent="0.2"/>
    <row r="31553" hidden="1" x14ac:dyDescent="0.2"/>
    <row r="31554" hidden="1" x14ac:dyDescent="0.2"/>
    <row r="31555" hidden="1" x14ac:dyDescent="0.2"/>
    <row r="31556" hidden="1" x14ac:dyDescent="0.2"/>
    <row r="31557" hidden="1" x14ac:dyDescent="0.2"/>
    <row r="31558" hidden="1" x14ac:dyDescent="0.2"/>
    <row r="31559" hidden="1" x14ac:dyDescent="0.2"/>
    <row r="31560" hidden="1" x14ac:dyDescent="0.2"/>
    <row r="31561" hidden="1" x14ac:dyDescent="0.2"/>
    <row r="31562" hidden="1" x14ac:dyDescent="0.2"/>
    <row r="31563" hidden="1" x14ac:dyDescent="0.2"/>
    <row r="31564" hidden="1" x14ac:dyDescent="0.2"/>
    <row r="31565" hidden="1" x14ac:dyDescent="0.2"/>
    <row r="31566" hidden="1" x14ac:dyDescent="0.2"/>
    <row r="31567" hidden="1" x14ac:dyDescent="0.2"/>
    <row r="31568" hidden="1" x14ac:dyDescent="0.2"/>
    <row r="31569" hidden="1" x14ac:dyDescent="0.2"/>
    <row r="31570" hidden="1" x14ac:dyDescent="0.2"/>
    <row r="31571" hidden="1" x14ac:dyDescent="0.2"/>
    <row r="31572" hidden="1" x14ac:dyDescent="0.2"/>
    <row r="31573" hidden="1" x14ac:dyDescent="0.2"/>
    <row r="31574" hidden="1" x14ac:dyDescent="0.2"/>
    <row r="31575" hidden="1" x14ac:dyDescent="0.2"/>
    <row r="31576" hidden="1" x14ac:dyDescent="0.2"/>
    <row r="31577" hidden="1" x14ac:dyDescent="0.2"/>
    <row r="31578" hidden="1" x14ac:dyDescent="0.2"/>
    <row r="31579" hidden="1" x14ac:dyDescent="0.2"/>
    <row r="31580" hidden="1" x14ac:dyDescent="0.2"/>
    <row r="31581" hidden="1" x14ac:dyDescent="0.2"/>
    <row r="31582" hidden="1" x14ac:dyDescent="0.2"/>
    <row r="31583" hidden="1" x14ac:dyDescent="0.2"/>
    <row r="31584" hidden="1" x14ac:dyDescent="0.2"/>
    <row r="31585" hidden="1" x14ac:dyDescent="0.2"/>
    <row r="31586" hidden="1" x14ac:dyDescent="0.2"/>
    <row r="31587" hidden="1" x14ac:dyDescent="0.2"/>
    <row r="31588" hidden="1" x14ac:dyDescent="0.2"/>
    <row r="31589" hidden="1" x14ac:dyDescent="0.2"/>
    <row r="31590" hidden="1" x14ac:dyDescent="0.2"/>
    <row r="31591" hidden="1" x14ac:dyDescent="0.2"/>
    <row r="31592" hidden="1" x14ac:dyDescent="0.2"/>
    <row r="31593" hidden="1" x14ac:dyDescent="0.2"/>
    <row r="31594" hidden="1" x14ac:dyDescent="0.2"/>
    <row r="31595" hidden="1" x14ac:dyDescent="0.2"/>
    <row r="31596" hidden="1" x14ac:dyDescent="0.2"/>
    <row r="31597" hidden="1" x14ac:dyDescent="0.2"/>
    <row r="31598" hidden="1" x14ac:dyDescent="0.2"/>
    <row r="31599" hidden="1" x14ac:dyDescent="0.2"/>
    <row r="31600" hidden="1" x14ac:dyDescent="0.2"/>
    <row r="31601" hidden="1" x14ac:dyDescent="0.2"/>
    <row r="31602" hidden="1" x14ac:dyDescent="0.2"/>
    <row r="31603" hidden="1" x14ac:dyDescent="0.2"/>
    <row r="31604" hidden="1" x14ac:dyDescent="0.2"/>
    <row r="31605" hidden="1" x14ac:dyDescent="0.2"/>
    <row r="31606" hidden="1" x14ac:dyDescent="0.2"/>
    <row r="31607" hidden="1" x14ac:dyDescent="0.2"/>
    <row r="31608" hidden="1" x14ac:dyDescent="0.2"/>
    <row r="31609" hidden="1" x14ac:dyDescent="0.2"/>
    <row r="31610" hidden="1" x14ac:dyDescent="0.2"/>
    <row r="31611" hidden="1" x14ac:dyDescent="0.2"/>
    <row r="31612" hidden="1" x14ac:dyDescent="0.2"/>
    <row r="31613" hidden="1" x14ac:dyDescent="0.2"/>
    <row r="31614" hidden="1" x14ac:dyDescent="0.2"/>
    <row r="31615" hidden="1" x14ac:dyDescent="0.2"/>
    <row r="31616" hidden="1" x14ac:dyDescent="0.2"/>
    <row r="31617" hidden="1" x14ac:dyDescent="0.2"/>
    <row r="31618" hidden="1" x14ac:dyDescent="0.2"/>
    <row r="31619" hidden="1" x14ac:dyDescent="0.2"/>
    <row r="31620" hidden="1" x14ac:dyDescent="0.2"/>
    <row r="31621" hidden="1" x14ac:dyDescent="0.2"/>
    <row r="31622" hidden="1" x14ac:dyDescent="0.2"/>
    <row r="31623" hidden="1" x14ac:dyDescent="0.2"/>
    <row r="31624" hidden="1" x14ac:dyDescent="0.2"/>
    <row r="31625" hidden="1" x14ac:dyDescent="0.2"/>
    <row r="31626" hidden="1" x14ac:dyDescent="0.2"/>
    <row r="31627" hidden="1" x14ac:dyDescent="0.2"/>
    <row r="31628" hidden="1" x14ac:dyDescent="0.2"/>
    <row r="31629" hidden="1" x14ac:dyDescent="0.2"/>
    <row r="31630" hidden="1" x14ac:dyDescent="0.2"/>
    <row r="31631" hidden="1" x14ac:dyDescent="0.2"/>
    <row r="31632" hidden="1" x14ac:dyDescent="0.2"/>
    <row r="31633" hidden="1" x14ac:dyDescent="0.2"/>
    <row r="31634" hidden="1" x14ac:dyDescent="0.2"/>
    <row r="31635" hidden="1" x14ac:dyDescent="0.2"/>
    <row r="31636" hidden="1" x14ac:dyDescent="0.2"/>
    <row r="31637" hidden="1" x14ac:dyDescent="0.2"/>
    <row r="31638" hidden="1" x14ac:dyDescent="0.2"/>
    <row r="31639" hidden="1" x14ac:dyDescent="0.2"/>
    <row r="31640" hidden="1" x14ac:dyDescent="0.2"/>
    <row r="31641" hidden="1" x14ac:dyDescent="0.2"/>
    <row r="31642" hidden="1" x14ac:dyDescent="0.2"/>
    <row r="31643" hidden="1" x14ac:dyDescent="0.2"/>
    <row r="31644" hidden="1" x14ac:dyDescent="0.2"/>
    <row r="31645" hidden="1" x14ac:dyDescent="0.2"/>
    <row r="31646" hidden="1" x14ac:dyDescent="0.2"/>
    <row r="31647" hidden="1" x14ac:dyDescent="0.2"/>
    <row r="31648" hidden="1" x14ac:dyDescent="0.2"/>
    <row r="31649" hidden="1" x14ac:dyDescent="0.2"/>
    <row r="31650" hidden="1" x14ac:dyDescent="0.2"/>
    <row r="31651" hidden="1" x14ac:dyDescent="0.2"/>
    <row r="31652" hidden="1" x14ac:dyDescent="0.2"/>
    <row r="31653" hidden="1" x14ac:dyDescent="0.2"/>
    <row r="31654" hidden="1" x14ac:dyDescent="0.2"/>
    <row r="31655" hidden="1" x14ac:dyDescent="0.2"/>
    <row r="31656" hidden="1" x14ac:dyDescent="0.2"/>
    <row r="31657" hidden="1" x14ac:dyDescent="0.2"/>
    <row r="31658" hidden="1" x14ac:dyDescent="0.2"/>
    <row r="31659" hidden="1" x14ac:dyDescent="0.2"/>
    <row r="31660" hidden="1" x14ac:dyDescent="0.2"/>
    <row r="31661" hidden="1" x14ac:dyDescent="0.2"/>
    <row r="31662" hidden="1" x14ac:dyDescent="0.2"/>
    <row r="31663" hidden="1" x14ac:dyDescent="0.2"/>
    <row r="31664" hidden="1" x14ac:dyDescent="0.2"/>
    <row r="31665" hidden="1" x14ac:dyDescent="0.2"/>
    <row r="31666" hidden="1" x14ac:dyDescent="0.2"/>
    <row r="31667" hidden="1" x14ac:dyDescent="0.2"/>
    <row r="31668" hidden="1" x14ac:dyDescent="0.2"/>
    <row r="31669" hidden="1" x14ac:dyDescent="0.2"/>
    <row r="31670" hidden="1" x14ac:dyDescent="0.2"/>
    <row r="31671" hidden="1" x14ac:dyDescent="0.2"/>
    <row r="31672" hidden="1" x14ac:dyDescent="0.2"/>
    <row r="31673" hidden="1" x14ac:dyDescent="0.2"/>
    <row r="31674" hidden="1" x14ac:dyDescent="0.2"/>
    <row r="31675" hidden="1" x14ac:dyDescent="0.2"/>
    <row r="31676" hidden="1" x14ac:dyDescent="0.2"/>
    <row r="31677" hidden="1" x14ac:dyDescent="0.2"/>
    <row r="31678" hidden="1" x14ac:dyDescent="0.2"/>
    <row r="31679" hidden="1" x14ac:dyDescent="0.2"/>
    <row r="31680" hidden="1" x14ac:dyDescent="0.2"/>
    <row r="31681" hidden="1" x14ac:dyDescent="0.2"/>
    <row r="31682" hidden="1" x14ac:dyDescent="0.2"/>
    <row r="31683" hidden="1" x14ac:dyDescent="0.2"/>
    <row r="31684" hidden="1" x14ac:dyDescent="0.2"/>
    <row r="31685" hidden="1" x14ac:dyDescent="0.2"/>
    <row r="31686" hidden="1" x14ac:dyDescent="0.2"/>
    <row r="31687" hidden="1" x14ac:dyDescent="0.2"/>
    <row r="31688" hidden="1" x14ac:dyDescent="0.2"/>
    <row r="31689" hidden="1" x14ac:dyDescent="0.2"/>
    <row r="31690" hidden="1" x14ac:dyDescent="0.2"/>
    <row r="31691" hidden="1" x14ac:dyDescent="0.2"/>
    <row r="31692" hidden="1" x14ac:dyDescent="0.2"/>
    <row r="31693" hidden="1" x14ac:dyDescent="0.2"/>
    <row r="31694" hidden="1" x14ac:dyDescent="0.2"/>
    <row r="31695" hidden="1" x14ac:dyDescent="0.2"/>
    <row r="31696" hidden="1" x14ac:dyDescent="0.2"/>
    <row r="31697" hidden="1" x14ac:dyDescent="0.2"/>
    <row r="31698" hidden="1" x14ac:dyDescent="0.2"/>
    <row r="31699" hidden="1" x14ac:dyDescent="0.2"/>
    <row r="31700" hidden="1" x14ac:dyDescent="0.2"/>
    <row r="31701" hidden="1" x14ac:dyDescent="0.2"/>
    <row r="31702" hidden="1" x14ac:dyDescent="0.2"/>
    <row r="31703" hidden="1" x14ac:dyDescent="0.2"/>
    <row r="31704" hidden="1" x14ac:dyDescent="0.2"/>
    <row r="31705" hidden="1" x14ac:dyDescent="0.2"/>
    <row r="31706" hidden="1" x14ac:dyDescent="0.2"/>
    <row r="31707" hidden="1" x14ac:dyDescent="0.2"/>
    <row r="31708" hidden="1" x14ac:dyDescent="0.2"/>
    <row r="31709" hidden="1" x14ac:dyDescent="0.2"/>
    <row r="31710" hidden="1" x14ac:dyDescent="0.2"/>
    <row r="31711" hidden="1" x14ac:dyDescent="0.2"/>
    <row r="31712" hidden="1" x14ac:dyDescent="0.2"/>
    <row r="31713" hidden="1" x14ac:dyDescent="0.2"/>
    <row r="31714" hidden="1" x14ac:dyDescent="0.2"/>
    <row r="31715" hidden="1" x14ac:dyDescent="0.2"/>
    <row r="31716" hidden="1" x14ac:dyDescent="0.2"/>
    <row r="31717" hidden="1" x14ac:dyDescent="0.2"/>
    <row r="31718" hidden="1" x14ac:dyDescent="0.2"/>
    <row r="31719" hidden="1" x14ac:dyDescent="0.2"/>
    <row r="31720" hidden="1" x14ac:dyDescent="0.2"/>
    <row r="31721" hidden="1" x14ac:dyDescent="0.2"/>
    <row r="31722" hidden="1" x14ac:dyDescent="0.2"/>
    <row r="31723" hidden="1" x14ac:dyDescent="0.2"/>
    <row r="31724" hidden="1" x14ac:dyDescent="0.2"/>
    <row r="31725" hidden="1" x14ac:dyDescent="0.2"/>
    <row r="31726" hidden="1" x14ac:dyDescent="0.2"/>
    <row r="31727" hidden="1" x14ac:dyDescent="0.2"/>
    <row r="31728" hidden="1" x14ac:dyDescent="0.2"/>
    <row r="31729" hidden="1" x14ac:dyDescent="0.2"/>
    <row r="31730" hidden="1" x14ac:dyDescent="0.2"/>
    <row r="31731" hidden="1" x14ac:dyDescent="0.2"/>
    <row r="31732" hidden="1" x14ac:dyDescent="0.2"/>
    <row r="31733" hidden="1" x14ac:dyDescent="0.2"/>
    <row r="31734" hidden="1" x14ac:dyDescent="0.2"/>
    <row r="31735" hidden="1" x14ac:dyDescent="0.2"/>
    <row r="31736" hidden="1" x14ac:dyDescent="0.2"/>
    <row r="31737" hidden="1" x14ac:dyDescent="0.2"/>
    <row r="31738" hidden="1" x14ac:dyDescent="0.2"/>
    <row r="31739" hidden="1" x14ac:dyDescent="0.2"/>
    <row r="31740" hidden="1" x14ac:dyDescent="0.2"/>
    <row r="31741" hidden="1" x14ac:dyDescent="0.2"/>
    <row r="31742" hidden="1" x14ac:dyDescent="0.2"/>
    <row r="31743" hidden="1" x14ac:dyDescent="0.2"/>
    <row r="31744" hidden="1" x14ac:dyDescent="0.2"/>
    <row r="31745" hidden="1" x14ac:dyDescent="0.2"/>
    <row r="31746" hidden="1" x14ac:dyDescent="0.2"/>
    <row r="31747" hidden="1" x14ac:dyDescent="0.2"/>
    <row r="31748" hidden="1" x14ac:dyDescent="0.2"/>
    <row r="31749" hidden="1" x14ac:dyDescent="0.2"/>
    <row r="31750" hidden="1" x14ac:dyDescent="0.2"/>
    <row r="31751" hidden="1" x14ac:dyDescent="0.2"/>
    <row r="31752" hidden="1" x14ac:dyDescent="0.2"/>
    <row r="31753" hidden="1" x14ac:dyDescent="0.2"/>
    <row r="31754" hidden="1" x14ac:dyDescent="0.2"/>
    <row r="31755" hidden="1" x14ac:dyDescent="0.2"/>
    <row r="31756" hidden="1" x14ac:dyDescent="0.2"/>
    <row r="31757" hidden="1" x14ac:dyDescent="0.2"/>
    <row r="31758" hidden="1" x14ac:dyDescent="0.2"/>
    <row r="31759" hidden="1" x14ac:dyDescent="0.2"/>
    <row r="31760" hidden="1" x14ac:dyDescent="0.2"/>
    <row r="31761" hidden="1" x14ac:dyDescent="0.2"/>
    <row r="31762" hidden="1" x14ac:dyDescent="0.2"/>
    <row r="31763" hidden="1" x14ac:dyDescent="0.2"/>
    <row r="31764" hidden="1" x14ac:dyDescent="0.2"/>
    <row r="31765" hidden="1" x14ac:dyDescent="0.2"/>
    <row r="31766" hidden="1" x14ac:dyDescent="0.2"/>
    <row r="31767" hidden="1" x14ac:dyDescent="0.2"/>
    <row r="31768" hidden="1" x14ac:dyDescent="0.2"/>
    <row r="31769" hidden="1" x14ac:dyDescent="0.2"/>
    <row r="31770" hidden="1" x14ac:dyDescent="0.2"/>
    <row r="31771" hidden="1" x14ac:dyDescent="0.2"/>
    <row r="31772" hidden="1" x14ac:dyDescent="0.2"/>
    <row r="31773" hidden="1" x14ac:dyDescent="0.2"/>
    <row r="31774" hidden="1" x14ac:dyDescent="0.2"/>
    <row r="31775" hidden="1" x14ac:dyDescent="0.2"/>
    <row r="31776" hidden="1" x14ac:dyDescent="0.2"/>
    <row r="31777" hidden="1" x14ac:dyDescent="0.2"/>
    <row r="31778" hidden="1" x14ac:dyDescent="0.2"/>
    <row r="31779" hidden="1" x14ac:dyDescent="0.2"/>
    <row r="31780" hidden="1" x14ac:dyDescent="0.2"/>
    <row r="31781" hidden="1" x14ac:dyDescent="0.2"/>
    <row r="31782" hidden="1" x14ac:dyDescent="0.2"/>
    <row r="31783" hidden="1" x14ac:dyDescent="0.2"/>
    <row r="31784" hidden="1" x14ac:dyDescent="0.2"/>
    <row r="31785" hidden="1" x14ac:dyDescent="0.2"/>
    <row r="31786" hidden="1" x14ac:dyDescent="0.2"/>
    <row r="31787" hidden="1" x14ac:dyDescent="0.2"/>
    <row r="31788" hidden="1" x14ac:dyDescent="0.2"/>
    <row r="31789" hidden="1" x14ac:dyDescent="0.2"/>
    <row r="31790" hidden="1" x14ac:dyDescent="0.2"/>
    <row r="31791" hidden="1" x14ac:dyDescent="0.2"/>
    <row r="31792" hidden="1" x14ac:dyDescent="0.2"/>
    <row r="31793" hidden="1" x14ac:dyDescent="0.2"/>
    <row r="31794" hidden="1" x14ac:dyDescent="0.2"/>
    <row r="31795" hidden="1" x14ac:dyDescent="0.2"/>
    <row r="31796" hidden="1" x14ac:dyDescent="0.2"/>
    <row r="31797" hidden="1" x14ac:dyDescent="0.2"/>
    <row r="31798" hidden="1" x14ac:dyDescent="0.2"/>
    <row r="31799" hidden="1" x14ac:dyDescent="0.2"/>
    <row r="31800" hidden="1" x14ac:dyDescent="0.2"/>
    <row r="31801" hidden="1" x14ac:dyDescent="0.2"/>
    <row r="31802" hidden="1" x14ac:dyDescent="0.2"/>
    <row r="31803" hidden="1" x14ac:dyDescent="0.2"/>
    <row r="31804" hidden="1" x14ac:dyDescent="0.2"/>
    <row r="31805" hidden="1" x14ac:dyDescent="0.2"/>
    <row r="31806" hidden="1" x14ac:dyDescent="0.2"/>
    <row r="31807" hidden="1" x14ac:dyDescent="0.2"/>
    <row r="31808" hidden="1" x14ac:dyDescent="0.2"/>
    <row r="31809" hidden="1" x14ac:dyDescent="0.2"/>
    <row r="31810" hidden="1" x14ac:dyDescent="0.2"/>
    <row r="31811" hidden="1" x14ac:dyDescent="0.2"/>
    <row r="31812" hidden="1" x14ac:dyDescent="0.2"/>
    <row r="31813" hidden="1" x14ac:dyDescent="0.2"/>
    <row r="31814" hidden="1" x14ac:dyDescent="0.2"/>
    <row r="31815" hidden="1" x14ac:dyDescent="0.2"/>
    <row r="31816" hidden="1" x14ac:dyDescent="0.2"/>
    <row r="31817" hidden="1" x14ac:dyDescent="0.2"/>
    <row r="31818" hidden="1" x14ac:dyDescent="0.2"/>
    <row r="31819" hidden="1" x14ac:dyDescent="0.2"/>
    <row r="31820" hidden="1" x14ac:dyDescent="0.2"/>
    <row r="31821" hidden="1" x14ac:dyDescent="0.2"/>
    <row r="31822" hidden="1" x14ac:dyDescent="0.2"/>
    <row r="31823" hidden="1" x14ac:dyDescent="0.2"/>
    <row r="31824" hidden="1" x14ac:dyDescent="0.2"/>
    <row r="31825" hidden="1" x14ac:dyDescent="0.2"/>
    <row r="31826" hidden="1" x14ac:dyDescent="0.2"/>
    <row r="31827" hidden="1" x14ac:dyDescent="0.2"/>
    <row r="31828" hidden="1" x14ac:dyDescent="0.2"/>
    <row r="31829" hidden="1" x14ac:dyDescent="0.2"/>
    <row r="31830" hidden="1" x14ac:dyDescent="0.2"/>
    <row r="31831" hidden="1" x14ac:dyDescent="0.2"/>
    <row r="31832" hidden="1" x14ac:dyDescent="0.2"/>
    <row r="31833" hidden="1" x14ac:dyDescent="0.2"/>
    <row r="31834" hidden="1" x14ac:dyDescent="0.2"/>
    <row r="31835" hidden="1" x14ac:dyDescent="0.2"/>
    <row r="31836" hidden="1" x14ac:dyDescent="0.2"/>
    <row r="31837" hidden="1" x14ac:dyDescent="0.2"/>
    <row r="31838" hidden="1" x14ac:dyDescent="0.2"/>
    <row r="31839" hidden="1" x14ac:dyDescent="0.2"/>
    <row r="31840" hidden="1" x14ac:dyDescent="0.2"/>
    <row r="31841" hidden="1" x14ac:dyDescent="0.2"/>
    <row r="31842" hidden="1" x14ac:dyDescent="0.2"/>
    <row r="31843" hidden="1" x14ac:dyDescent="0.2"/>
    <row r="31844" hidden="1" x14ac:dyDescent="0.2"/>
    <row r="31845" hidden="1" x14ac:dyDescent="0.2"/>
    <row r="31846" hidden="1" x14ac:dyDescent="0.2"/>
    <row r="31847" hidden="1" x14ac:dyDescent="0.2"/>
    <row r="31848" hidden="1" x14ac:dyDescent="0.2"/>
    <row r="31849" hidden="1" x14ac:dyDescent="0.2"/>
    <row r="31850" hidden="1" x14ac:dyDescent="0.2"/>
    <row r="31851" hidden="1" x14ac:dyDescent="0.2"/>
    <row r="31852" hidden="1" x14ac:dyDescent="0.2"/>
    <row r="31853" hidden="1" x14ac:dyDescent="0.2"/>
    <row r="31854" hidden="1" x14ac:dyDescent="0.2"/>
    <row r="31855" hidden="1" x14ac:dyDescent="0.2"/>
    <row r="31856" hidden="1" x14ac:dyDescent="0.2"/>
    <row r="31857" hidden="1" x14ac:dyDescent="0.2"/>
    <row r="31858" hidden="1" x14ac:dyDescent="0.2"/>
    <row r="31859" hidden="1" x14ac:dyDescent="0.2"/>
    <row r="31860" hidden="1" x14ac:dyDescent="0.2"/>
    <row r="31861" hidden="1" x14ac:dyDescent="0.2"/>
    <row r="31862" hidden="1" x14ac:dyDescent="0.2"/>
    <row r="31863" hidden="1" x14ac:dyDescent="0.2"/>
    <row r="31864" hidden="1" x14ac:dyDescent="0.2"/>
    <row r="31865" hidden="1" x14ac:dyDescent="0.2"/>
    <row r="31866" hidden="1" x14ac:dyDescent="0.2"/>
    <row r="31867" hidden="1" x14ac:dyDescent="0.2"/>
    <row r="31868" hidden="1" x14ac:dyDescent="0.2"/>
    <row r="31869" hidden="1" x14ac:dyDescent="0.2"/>
    <row r="31870" hidden="1" x14ac:dyDescent="0.2"/>
    <row r="31871" hidden="1" x14ac:dyDescent="0.2"/>
    <row r="31872" hidden="1" x14ac:dyDescent="0.2"/>
    <row r="31873" hidden="1" x14ac:dyDescent="0.2"/>
    <row r="31874" hidden="1" x14ac:dyDescent="0.2"/>
    <row r="31875" hidden="1" x14ac:dyDescent="0.2"/>
    <row r="31876" hidden="1" x14ac:dyDescent="0.2"/>
    <row r="31877" hidden="1" x14ac:dyDescent="0.2"/>
    <row r="31878" hidden="1" x14ac:dyDescent="0.2"/>
    <row r="31879" hidden="1" x14ac:dyDescent="0.2"/>
    <row r="31880" hidden="1" x14ac:dyDescent="0.2"/>
    <row r="31881" hidden="1" x14ac:dyDescent="0.2"/>
    <row r="31882" hidden="1" x14ac:dyDescent="0.2"/>
    <row r="31883" hidden="1" x14ac:dyDescent="0.2"/>
    <row r="31884" hidden="1" x14ac:dyDescent="0.2"/>
    <row r="31885" hidden="1" x14ac:dyDescent="0.2"/>
    <row r="31886" hidden="1" x14ac:dyDescent="0.2"/>
    <row r="31887" hidden="1" x14ac:dyDescent="0.2"/>
    <row r="31888" hidden="1" x14ac:dyDescent="0.2"/>
    <row r="31889" hidden="1" x14ac:dyDescent="0.2"/>
    <row r="31890" hidden="1" x14ac:dyDescent="0.2"/>
    <row r="31891" hidden="1" x14ac:dyDescent="0.2"/>
    <row r="31892" hidden="1" x14ac:dyDescent="0.2"/>
    <row r="31893" hidden="1" x14ac:dyDescent="0.2"/>
    <row r="31894" hidden="1" x14ac:dyDescent="0.2"/>
    <row r="31895" hidden="1" x14ac:dyDescent="0.2"/>
    <row r="31896" hidden="1" x14ac:dyDescent="0.2"/>
    <row r="31897" hidden="1" x14ac:dyDescent="0.2"/>
    <row r="31898" hidden="1" x14ac:dyDescent="0.2"/>
    <row r="31899" hidden="1" x14ac:dyDescent="0.2"/>
    <row r="31900" hidden="1" x14ac:dyDescent="0.2"/>
    <row r="31901" hidden="1" x14ac:dyDescent="0.2"/>
    <row r="31902" hidden="1" x14ac:dyDescent="0.2"/>
    <row r="31903" hidden="1" x14ac:dyDescent="0.2"/>
    <row r="31904" hidden="1" x14ac:dyDescent="0.2"/>
    <row r="31905" hidden="1" x14ac:dyDescent="0.2"/>
    <row r="31906" hidden="1" x14ac:dyDescent="0.2"/>
    <row r="31907" hidden="1" x14ac:dyDescent="0.2"/>
    <row r="31908" hidden="1" x14ac:dyDescent="0.2"/>
    <row r="31909" hidden="1" x14ac:dyDescent="0.2"/>
    <row r="31910" hidden="1" x14ac:dyDescent="0.2"/>
    <row r="31911" hidden="1" x14ac:dyDescent="0.2"/>
    <row r="31912" hidden="1" x14ac:dyDescent="0.2"/>
    <row r="31913" hidden="1" x14ac:dyDescent="0.2"/>
    <row r="31914" hidden="1" x14ac:dyDescent="0.2"/>
    <row r="31915" hidden="1" x14ac:dyDescent="0.2"/>
    <row r="31916" hidden="1" x14ac:dyDescent="0.2"/>
    <row r="31917" hidden="1" x14ac:dyDescent="0.2"/>
    <row r="31918" hidden="1" x14ac:dyDescent="0.2"/>
    <row r="31919" hidden="1" x14ac:dyDescent="0.2"/>
    <row r="31920" hidden="1" x14ac:dyDescent="0.2"/>
    <row r="31921" hidden="1" x14ac:dyDescent="0.2"/>
    <row r="31922" hidden="1" x14ac:dyDescent="0.2"/>
    <row r="31923" hidden="1" x14ac:dyDescent="0.2"/>
    <row r="31924" hidden="1" x14ac:dyDescent="0.2"/>
    <row r="31925" hidden="1" x14ac:dyDescent="0.2"/>
    <row r="31926" hidden="1" x14ac:dyDescent="0.2"/>
    <row r="31927" hidden="1" x14ac:dyDescent="0.2"/>
    <row r="31928" hidden="1" x14ac:dyDescent="0.2"/>
    <row r="31929" hidden="1" x14ac:dyDescent="0.2"/>
    <row r="31930" hidden="1" x14ac:dyDescent="0.2"/>
    <row r="31931" hidden="1" x14ac:dyDescent="0.2"/>
    <row r="31932" hidden="1" x14ac:dyDescent="0.2"/>
    <row r="31933" hidden="1" x14ac:dyDescent="0.2"/>
    <row r="31934" hidden="1" x14ac:dyDescent="0.2"/>
    <row r="31935" hidden="1" x14ac:dyDescent="0.2"/>
    <row r="31936" hidden="1" x14ac:dyDescent="0.2"/>
    <row r="31937" hidden="1" x14ac:dyDescent="0.2"/>
    <row r="31938" hidden="1" x14ac:dyDescent="0.2"/>
    <row r="31939" hidden="1" x14ac:dyDescent="0.2"/>
    <row r="31940" hidden="1" x14ac:dyDescent="0.2"/>
    <row r="31941" hidden="1" x14ac:dyDescent="0.2"/>
    <row r="31942" hidden="1" x14ac:dyDescent="0.2"/>
    <row r="31943" hidden="1" x14ac:dyDescent="0.2"/>
    <row r="31944" hidden="1" x14ac:dyDescent="0.2"/>
    <row r="31945" hidden="1" x14ac:dyDescent="0.2"/>
    <row r="31946" hidden="1" x14ac:dyDescent="0.2"/>
    <row r="31947" hidden="1" x14ac:dyDescent="0.2"/>
    <row r="31948" hidden="1" x14ac:dyDescent="0.2"/>
    <row r="31949" hidden="1" x14ac:dyDescent="0.2"/>
    <row r="31950" hidden="1" x14ac:dyDescent="0.2"/>
    <row r="31951" hidden="1" x14ac:dyDescent="0.2"/>
    <row r="31952" hidden="1" x14ac:dyDescent="0.2"/>
    <row r="31953" hidden="1" x14ac:dyDescent="0.2"/>
    <row r="31954" hidden="1" x14ac:dyDescent="0.2"/>
    <row r="31955" hidden="1" x14ac:dyDescent="0.2"/>
    <row r="31956" hidden="1" x14ac:dyDescent="0.2"/>
    <row r="31957" hidden="1" x14ac:dyDescent="0.2"/>
    <row r="31958" hidden="1" x14ac:dyDescent="0.2"/>
    <row r="31959" hidden="1" x14ac:dyDescent="0.2"/>
    <row r="31960" hidden="1" x14ac:dyDescent="0.2"/>
    <row r="31961" hidden="1" x14ac:dyDescent="0.2"/>
    <row r="31962" hidden="1" x14ac:dyDescent="0.2"/>
    <row r="31963" hidden="1" x14ac:dyDescent="0.2"/>
    <row r="31964" hidden="1" x14ac:dyDescent="0.2"/>
    <row r="31965" hidden="1" x14ac:dyDescent="0.2"/>
    <row r="31966" hidden="1" x14ac:dyDescent="0.2"/>
    <row r="31967" hidden="1" x14ac:dyDescent="0.2"/>
    <row r="31968" hidden="1" x14ac:dyDescent="0.2"/>
    <row r="31969" hidden="1" x14ac:dyDescent="0.2"/>
    <row r="31970" hidden="1" x14ac:dyDescent="0.2"/>
    <row r="31971" hidden="1" x14ac:dyDescent="0.2"/>
    <row r="31972" hidden="1" x14ac:dyDescent="0.2"/>
    <row r="31973" hidden="1" x14ac:dyDescent="0.2"/>
    <row r="31974" hidden="1" x14ac:dyDescent="0.2"/>
    <row r="31975" hidden="1" x14ac:dyDescent="0.2"/>
    <row r="31976" hidden="1" x14ac:dyDescent="0.2"/>
    <row r="31977" hidden="1" x14ac:dyDescent="0.2"/>
    <row r="31978" hidden="1" x14ac:dyDescent="0.2"/>
    <row r="31979" hidden="1" x14ac:dyDescent="0.2"/>
    <row r="31980" hidden="1" x14ac:dyDescent="0.2"/>
    <row r="31981" hidden="1" x14ac:dyDescent="0.2"/>
    <row r="31982" hidden="1" x14ac:dyDescent="0.2"/>
    <row r="31983" hidden="1" x14ac:dyDescent="0.2"/>
    <row r="31984" hidden="1" x14ac:dyDescent="0.2"/>
    <row r="31985" hidden="1" x14ac:dyDescent="0.2"/>
    <row r="31986" hidden="1" x14ac:dyDescent="0.2"/>
    <row r="31987" hidden="1" x14ac:dyDescent="0.2"/>
    <row r="31988" hidden="1" x14ac:dyDescent="0.2"/>
    <row r="31989" hidden="1" x14ac:dyDescent="0.2"/>
    <row r="31990" hidden="1" x14ac:dyDescent="0.2"/>
    <row r="31991" hidden="1" x14ac:dyDescent="0.2"/>
    <row r="31992" hidden="1" x14ac:dyDescent="0.2"/>
    <row r="31993" hidden="1" x14ac:dyDescent="0.2"/>
    <row r="31994" hidden="1" x14ac:dyDescent="0.2"/>
    <row r="31995" hidden="1" x14ac:dyDescent="0.2"/>
    <row r="31996" hidden="1" x14ac:dyDescent="0.2"/>
    <row r="31997" hidden="1" x14ac:dyDescent="0.2"/>
    <row r="31998" hidden="1" x14ac:dyDescent="0.2"/>
    <row r="31999" hidden="1" x14ac:dyDescent="0.2"/>
    <row r="32000" hidden="1" x14ac:dyDescent="0.2"/>
    <row r="32001" hidden="1" x14ac:dyDescent="0.2"/>
    <row r="32002" hidden="1" x14ac:dyDescent="0.2"/>
    <row r="32003" hidden="1" x14ac:dyDescent="0.2"/>
    <row r="32004" hidden="1" x14ac:dyDescent="0.2"/>
    <row r="32005" hidden="1" x14ac:dyDescent="0.2"/>
    <row r="32006" hidden="1" x14ac:dyDescent="0.2"/>
    <row r="32007" hidden="1" x14ac:dyDescent="0.2"/>
    <row r="32008" hidden="1" x14ac:dyDescent="0.2"/>
    <row r="32009" hidden="1" x14ac:dyDescent="0.2"/>
    <row r="32010" hidden="1" x14ac:dyDescent="0.2"/>
    <row r="32011" hidden="1" x14ac:dyDescent="0.2"/>
    <row r="32012" hidden="1" x14ac:dyDescent="0.2"/>
    <row r="32013" hidden="1" x14ac:dyDescent="0.2"/>
    <row r="32014" hidden="1" x14ac:dyDescent="0.2"/>
    <row r="32015" hidden="1" x14ac:dyDescent="0.2"/>
    <row r="32016" hidden="1" x14ac:dyDescent="0.2"/>
    <row r="32017" hidden="1" x14ac:dyDescent="0.2"/>
    <row r="32018" hidden="1" x14ac:dyDescent="0.2"/>
    <row r="32019" hidden="1" x14ac:dyDescent="0.2"/>
    <row r="32020" hidden="1" x14ac:dyDescent="0.2"/>
    <row r="32021" hidden="1" x14ac:dyDescent="0.2"/>
    <row r="32022" hidden="1" x14ac:dyDescent="0.2"/>
    <row r="32023" hidden="1" x14ac:dyDescent="0.2"/>
    <row r="32024" hidden="1" x14ac:dyDescent="0.2"/>
    <row r="32025" hidden="1" x14ac:dyDescent="0.2"/>
    <row r="32026" hidden="1" x14ac:dyDescent="0.2"/>
    <row r="32027" hidden="1" x14ac:dyDescent="0.2"/>
    <row r="32028" hidden="1" x14ac:dyDescent="0.2"/>
    <row r="32029" hidden="1" x14ac:dyDescent="0.2"/>
    <row r="32030" hidden="1" x14ac:dyDescent="0.2"/>
    <row r="32031" hidden="1" x14ac:dyDescent="0.2"/>
    <row r="32032" hidden="1" x14ac:dyDescent="0.2"/>
    <row r="32033" hidden="1" x14ac:dyDescent="0.2"/>
    <row r="32034" hidden="1" x14ac:dyDescent="0.2"/>
    <row r="32035" hidden="1" x14ac:dyDescent="0.2"/>
    <row r="32036" hidden="1" x14ac:dyDescent="0.2"/>
    <row r="32037" hidden="1" x14ac:dyDescent="0.2"/>
    <row r="32038" hidden="1" x14ac:dyDescent="0.2"/>
    <row r="32039" hidden="1" x14ac:dyDescent="0.2"/>
    <row r="32040" hidden="1" x14ac:dyDescent="0.2"/>
    <row r="32041" hidden="1" x14ac:dyDescent="0.2"/>
    <row r="32042" hidden="1" x14ac:dyDescent="0.2"/>
    <row r="32043" hidden="1" x14ac:dyDescent="0.2"/>
    <row r="32044" hidden="1" x14ac:dyDescent="0.2"/>
    <row r="32045" hidden="1" x14ac:dyDescent="0.2"/>
    <row r="32046" hidden="1" x14ac:dyDescent="0.2"/>
    <row r="32047" hidden="1" x14ac:dyDescent="0.2"/>
    <row r="32048" hidden="1" x14ac:dyDescent="0.2"/>
    <row r="32049" hidden="1" x14ac:dyDescent="0.2"/>
    <row r="32050" hidden="1" x14ac:dyDescent="0.2"/>
    <row r="32051" hidden="1" x14ac:dyDescent="0.2"/>
    <row r="32052" hidden="1" x14ac:dyDescent="0.2"/>
    <row r="32053" hidden="1" x14ac:dyDescent="0.2"/>
    <row r="32054" hidden="1" x14ac:dyDescent="0.2"/>
    <row r="32055" hidden="1" x14ac:dyDescent="0.2"/>
    <row r="32056" hidden="1" x14ac:dyDescent="0.2"/>
    <row r="32057" hidden="1" x14ac:dyDescent="0.2"/>
    <row r="32058" hidden="1" x14ac:dyDescent="0.2"/>
    <row r="32059" hidden="1" x14ac:dyDescent="0.2"/>
    <row r="32060" hidden="1" x14ac:dyDescent="0.2"/>
    <row r="32061" hidden="1" x14ac:dyDescent="0.2"/>
    <row r="32062" hidden="1" x14ac:dyDescent="0.2"/>
    <row r="32063" hidden="1" x14ac:dyDescent="0.2"/>
    <row r="32064" hidden="1" x14ac:dyDescent="0.2"/>
    <row r="32065" hidden="1" x14ac:dyDescent="0.2"/>
    <row r="32066" hidden="1" x14ac:dyDescent="0.2"/>
    <row r="32067" hidden="1" x14ac:dyDescent="0.2"/>
    <row r="32068" hidden="1" x14ac:dyDescent="0.2"/>
    <row r="32069" hidden="1" x14ac:dyDescent="0.2"/>
    <row r="32070" hidden="1" x14ac:dyDescent="0.2"/>
    <row r="32071" hidden="1" x14ac:dyDescent="0.2"/>
    <row r="32072" hidden="1" x14ac:dyDescent="0.2"/>
    <row r="32073" hidden="1" x14ac:dyDescent="0.2"/>
    <row r="32074" hidden="1" x14ac:dyDescent="0.2"/>
    <row r="32075" hidden="1" x14ac:dyDescent="0.2"/>
    <row r="32076" hidden="1" x14ac:dyDescent="0.2"/>
    <row r="32077" hidden="1" x14ac:dyDescent="0.2"/>
    <row r="32078" hidden="1" x14ac:dyDescent="0.2"/>
    <row r="32079" hidden="1" x14ac:dyDescent="0.2"/>
    <row r="32080" hidden="1" x14ac:dyDescent="0.2"/>
    <row r="32081" hidden="1" x14ac:dyDescent="0.2"/>
    <row r="32082" hidden="1" x14ac:dyDescent="0.2"/>
    <row r="32083" hidden="1" x14ac:dyDescent="0.2"/>
    <row r="32084" hidden="1" x14ac:dyDescent="0.2"/>
    <row r="32085" hidden="1" x14ac:dyDescent="0.2"/>
    <row r="32086" hidden="1" x14ac:dyDescent="0.2"/>
    <row r="32087" hidden="1" x14ac:dyDescent="0.2"/>
    <row r="32088" hidden="1" x14ac:dyDescent="0.2"/>
    <row r="32089" hidden="1" x14ac:dyDescent="0.2"/>
    <row r="32090" hidden="1" x14ac:dyDescent="0.2"/>
    <row r="32091" hidden="1" x14ac:dyDescent="0.2"/>
    <row r="32092" hidden="1" x14ac:dyDescent="0.2"/>
    <row r="32093" hidden="1" x14ac:dyDescent="0.2"/>
    <row r="32094" hidden="1" x14ac:dyDescent="0.2"/>
    <row r="32095" hidden="1" x14ac:dyDescent="0.2"/>
    <row r="32096" hidden="1" x14ac:dyDescent="0.2"/>
    <row r="32097" hidden="1" x14ac:dyDescent="0.2"/>
    <row r="32098" hidden="1" x14ac:dyDescent="0.2"/>
    <row r="32099" hidden="1" x14ac:dyDescent="0.2"/>
    <row r="32100" hidden="1" x14ac:dyDescent="0.2"/>
    <row r="32101" hidden="1" x14ac:dyDescent="0.2"/>
    <row r="32102" hidden="1" x14ac:dyDescent="0.2"/>
    <row r="32103" hidden="1" x14ac:dyDescent="0.2"/>
    <row r="32104" hidden="1" x14ac:dyDescent="0.2"/>
    <row r="32105" hidden="1" x14ac:dyDescent="0.2"/>
    <row r="32106" hidden="1" x14ac:dyDescent="0.2"/>
    <row r="32107" hidden="1" x14ac:dyDescent="0.2"/>
    <row r="32108" hidden="1" x14ac:dyDescent="0.2"/>
    <row r="32109" hidden="1" x14ac:dyDescent="0.2"/>
    <row r="32110" hidden="1" x14ac:dyDescent="0.2"/>
    <row r="32111" hidden="1" x14ac:dyDescent="0.2"/>
    <row r="32112" hidden="1" x14ac:dyDescent="0.2"/>
    <row r="32113" hidden="1" x14ac:dyDescent="0.2"/>
    <row r="32114" hidden="1" x14ac:dyDescent="0.2"/>
    <row r="32115" hidden="1" x14ac:dyDescent="0.2"/>
    <row r="32116" hidden="1" x14ac:dyDescent="0.2"/>
    <row r="32117" hidden="1" x14ac:dyDescent="0.2"/>
    <row r="32118" hidden="1" x14ac:dyDescent="0.2"/>
    <row r="32119" hidden="1" x14ac:dyDescent="0.2"/>
    <row r="32120" hidden="1" x14ac:dyDescent="0.2"/>
    <row r="32121" hidden="1" x14ac:dyDescent="0.2"/>
    <row r="32122" hidden="1" x14ac:dyDescent="0.2"/>
    <row r="32123" hidden="1" x14ac:dyDescent="0.2"/>
    <row r="32124" hidden="1" x14ac:dyDescent="0.2"/>
    <row r="32125" hidden="1" x14ac:dyDescent="0.2"/>
    <row r="32126" hidden="1" x14ac:dyDescent="0.2"/>
    <row r="32127" hidden="1" x14ac:dyDescent="0.2"/>
    <row r="32128" hidden="1" x14ac:dyDescent="0.2"/>
    <row r="32129" hidden="1" x14ac:dyDescent="0.2"/>
    <row r="32130" hidden="1" x14ac:dyDescent="0.2"/>
    <row r="32131" hidden="1" x14ac:dyDescent="0.2"/>
    <row r="32132" hidden="1" x14ac:dyDescent="0.2"/>
    <row r="32133" hidden="1" x14ac:dyDescent="0.2"/>
    <row r="32134" hidden="1" x14ac:dyDescent="0.2"/>
    <row r="32135" hidden="1" x14ac:dyDescent="0.2"/>
    <row r="32136" hidden="1" x14ac:dyDescent="0.2"/>
    <row r="32137" hidden="1" x14ac:dyDescent="0.2"/>
    <row r="32138" hidden="1" x14ac:dyDescent="0.2"/>
    <row r="32139" hidden="1" x14ac:dyDescent="0.2"/>
    <row r="32140" hidden="1" x14ac:dyDescent="0.2"/>
    <row r="32141" hidden="1" x14ac:dyDescent="0.2"/>
    <row r="32142" hidden="1" x14ac:dyDescent="0.2"/>
    <row r="32143" hidden="1" x14ac:dyDescent="0.2"/>
    <row r="32144" hidden="1" x14ac:dyDescent="0.2"/>
    <row r="32145" hidden="1" x14ac:dyDescent="0.2"/>
    <row r="32146" hidden="1" x14ac:dyDescent="0.2"/>
    <row r="32147" hidden="1" x14ac:dyDescent="0.2"/>
    <row r="32148" hidden="1" x14ac:dyDescent="0.2"/>
    <row r="32149" hidden="1" x14ac:dyDescent="0.2"/>
    <row r="32150" hidden="1" x14ac:dyDescent="0.2"/>
    <row r="32151" hidden="1" x14ac:dyDescent="0.2"/>
    <row r="32152" hidden="1" x14ac:dyDescent="0.2"/>
    <row r="32153" hidden="1" x14ac:dyDescent="0.2"/>
    <row r="32154" hidden="1" x14ac:dyDescent="0.2"/>
    <row r="32155" hidden="1" x14ac:dyDescent="0.2"/>
    <row r="32156" hidden="1" x14ac:dyDescent="0.2"/>
    <row r="32157" hidden="1" x14ac:dyDescent="0.2"/>
    <row r="32158" hidden="1" x14ac:dyDescent="0.2"/>
    <row r="32159" hidden="1" x14ac:dyDescent="0.2"/>
    <row r="32160" hidden="1" x14ac:dyDescent="0.2"/>
    <row r="32161" hidden="1" x14ac:dyDescent="0.2"/>
    <row r="32162" hidden="1" x14ac:dyDescent="0.2"/>
    <row r="32163" hidden="1" x14ac:dyDescent="0.2"/>
    <row r="32164" hidden="1" x14ac:dyDescent="0.2"/>
    <row r="32165" hidden="1" x14ac:dyDescent="0.2"/>
    <row r="32166" hidden="1" x14ac:dyDescent="0.2"/>
    <row r="32167" hidden="1" x14ac:dyDescent="0.2"/>
    <row r="32168" hidden="1" x14ac:dyDescent="0.2"/>
    <row r="32169" hidden="1" x14ac:dyDescent="0.2"/>
    <row r="32170" hidden="1" x14ac:dyDescent="0.2"/>
    <row r="32171" hidden="1" x14ac:dyDescent="0.2"/>
    <row r="32172" hidden="1" x14ac:dyDescent="0.2"/>
    <row r="32173" hidden="1" x14ac:dyDescent="0.2"/>
    <row r="32174" hidden="1" x14ac:dyDescent="0.2"/>
    <row r="32175" hidden="1" x14ac:dyDescent="0.2"/>
    <row r="32176" hidden="1" x14ac:dyDescent="0.2"/>
    <row r="32177" hidden="1" x14ac:dyDescent="0.2"/>
    <row r="32178" hidden="1" x14ac:dyDescent="0.2"/>
    <row r="32179" hidden="1" x14ac:dyDescent="0.2"/>
    <row r="32180" hidden="1" x14ac:dyDescent="0.2"/>
    <row r="32181" hidden="1" x14ac:dyDescent="0.2"/>
    <row r="32182" hidden="1" x14ac:dyDescent="0.2"/>
    <row r="32183" hidden="1" x14ac:dyDescent="0.2"/>
    <row r="32184" hidden="1" x14ac:dyDescent="0.2"/>
    <row r="32185" hidden="1" x14ac:dyDescent="0.2"/>
    <row r="32186" hidden="1" x14ac:dyDescent="0.2"/>
    <row r="32187" hidden="1" x14ac:dyDescent="0.2"/>
    <row r="32188" hidden="1" x14ac:dyDescent="0.2"/>
    <row r="32189" hidden="1" x14ac:dyDescent="0.2"/>
    <row r="32190" hidden="1" x14ac:dyDescent="0.2"/>
    <row r="32191" hidden="1" x14ac:dyDescent="0.2"/>
    <row r="32192" hidden="1" x14ac:dyDescent="0.2"/>
    <row r="32193" hidden="1" x14ac:dyDescent="0.2"/>
    <row r="32194" hidden="1" x14ac:dyDescent="0.2"/>
    <row r="32195" hidden="1" x14ac:dyDescent="0.2"/>
    <row r="32196" hidden="1" x14ac:dyDescent="0.2"/>
    <row r="32197" hidden="1" x14ac:dyDescent="0.2"/>
    <row r="32198" hidden="1" x14ac:dyDescent="0.2"/>
    <row r="32199" hidden="1" x14ac:dyDescent="0.2"/>
    <row r="32200" hidden="1" x14ac:dyDescent="0.2"/>
    <row r="32201" hidden="1" x14ac:dyDescent="0.2"/>
    <row r="32202" hidden="1" x14ac:dyDescent="0.2"/>
    <row r="32203" hidden="1" x14ac:dyDescent="0.2"/>
    <row r="32204" hidden="1" x14ac:dyDescent="0.2"/>
    <row r="32205" hidden="1" x14ac:dyDescent="0.2"/>
    <row r="32206" hidden="1" x14ac:dyDescent="0.2"/>
    <row r="32207" hidden="1" x14ac:dyDescent="0.2"/>
    <row r="32208" hidden="1" x14ac:dyDescent="0.2"/>
    <row r="32209" hidden="1" x14ac:dyDescent="0.2"/>
    <row r="32210" hidden="1" x14ac:dyDescent="0.2"/>
    <row r="32211" hidden="1" x14ac:dyDescent="0.2"/>
    <row r="32212" hidden="1" x14ac:dyDescent="0.2"/>
    <row r="32213" hidden="1" x14ac:dyDescent="0.2"/>
    <row r="32214" hidden="1" x14ac:dyDescent="0.2"/>
    <row r="32215" hidden="1" x14ac:dyDescent="0.2"/>
    <row r="32216" hidden="1" x14ac:dyDescent="0.2"/>
    <row r="32217" hidden="1" x14ac:dyDescent="0.2"/>
    <row r="32218" hidden="1" x14ac:dyDescent="0.2"/>
    <row r="32219" hidden="1" x14ac:dyDescent="0.2"/>
    <row r="32220" hidden="1" x14ac:dyDescent="0.2"/>
    <row r="32221" hidden="1" x14ac:dyDescent="0.2"/>
    <row r="32222" hidden="1" x14ac:dyDescent="0.2"/>
    <row r="32223" hidden="1" x14ac:dyDescent="0.2"/>
    <row r="32224" hidden="1" x14ac:dyDescent="0.2"/>
    <row r="32225" hidden="1" x14ac:dyDescent="0.2"/>
    <row r="32226" hidden="1" x14ac:dyDescent="0.2"/>
    <row r="32227" hidden="1" x14ac:dyDescent="0.2"/>
    <row r="32228" hidden="1" x14ac:dyDescent="0.2"/>
    <row r="32229" hidden="1" x14ac:dyDescent="0.2"/>
    <row r="32230" hidden="1" x14ac:dyDescent="0.2"/>
    <row r="32231" hidden="1" x14ac:dyDescent="0.2"/>
    <row r="32232" hidden="1" x14ac:dyDescent="0.2"/>
    <row r="32233" hidden="1" x14ac:dyDescent="0.2"/>
    <row r="32234" hidden="1" x14ac:dyDescent="0.2"/>
    <row r="32235" hidden="1" x14ac:dyDescent="0.2"/>
    <row r="32236" hidden="1" x14ac:dyDescent="0.2"/>
    <row r="32237" hidden="1" x14ac:dyDescent="0.2"/>
    <row r="32238" hidden="1" x14ac:dyDescent="0.2"/>
    <row r="32239" hidden="1" x14ac:dyDescent="0.2"/>
    <row r="32240" hidden="1" x14ac:dyDescent="0.2"/>
    <row r="32241" hidden="1" x14ac:dyDescent="0.2"/>
    <row r="32242" hidden="1" x14ac:dyDescent="0.2"/>
    <row r="32243" hidden="1" x14ac:dyDescent="0.2"/>
    <row r="32244" hidden="1" x14ac:dyDescent="0.2"/>
    <row r="32245" hidden="1" x14ac:dyDescent="0.2"/>
    <row r="32246" hidden="1" x14ac:dyDescent="0.2"/>
    <row r="32247" hidden="1" x14ac:dyDescent="0.2"/>
    <row r="32248" hidden="1" x14ac:dyDescent="0.2"/>
    <row r="32249" hidden="1" x14ac:dyDescent="0.2"/>
    <row r="32250" hidden="1" x14ac:dyDescent="0.2"/>
    <row r="32251" hidden="1" x14ac:dyDescent="0.2"/>
    <row r="32252" hidden="1" x14ac:dyDescent="0.2"/>
    <row r="32253" hidden="1" x14ac:dyDescent="0.2"/>
    <row r="32254" hidden="1" x14ac:dyDescent="0.2"/>
    <row r="32255" hidden="1" x14ac:dyDescent="0.2"/>
    <row r="32256" hidden="1" x14ac:dyDescent="0.2"/>
    <row r="32257" hidden="1" x14ac:dyDescent="0.2"/>
    <row r="32258" hidden="1" x14ac:dyDescent="0.2"/>
    <row r="32259" hidden="1" x14ac:dyDescent="0.2"/>
    <row r="32260" hidden="1" x14ac:dyDescent="0.2"/>
    <row r="32261" hidden="1" x14ac:dyDescent="0.2"/>
    <row r="32262" hidden="1" x14ac:dyDescent="0.2"/>
    <row r="32263" hidden="1" x14ac:dyDescent="0.2"/>
    <row r="32264" hidden="1" x14ac:dyDescent="0.2"/>
    <row r="32265" hidden="1" x14ac:dyDescent="0.2"/>
    <row r="32266" hidden="1" x14ac:dyDescent="0.2"/>
    <row r="32267" hidden="1" x14ac:dyDescent="0.2"/>
    <row r="32268" hidden="1" x14ac:dyDescent="0.2"/>
    <row r="32269" hidden="1" x14ac:dyDescent="0.2"/>
    <row r="32270" hidden="1" x14ac:dyDescent="0.2"/>
    <row r="32271" hidden="1" x14ac:dyDescent="0.2"/>
    <row r="32272" hidden="1" x14ac:dyDescent="0.2"/>
    <row r="32273" hidden="1" x14ac:dyDescent="0.2"/>
    <row r="32274" hidden="1" x14ac:dyDescent="0.2"/>
    <row r="32275" hidden="1" x14ac:dyDescent="0.2"/>
    <row r="32276" hidden="1" x14ac:dyDescent="0.2"/>
    <row r="32277" hidden="1" x14ac:dyDescent="0.2"/>
    <row r="32278" hidden="1" x14ac:dyDescent="0.2"/>
    <row r="32279" hidden="1" x14ac:dyDescent="0.2"/>
    <row r="32280" hidden="1" x14ac:dyDescent="0.2"/>
    <row r="32281" hidden="1" x14ac:dyDescent="0.2"/>
    <row r="32282" hidden="1" x14ac:dyDescent="0.2"/>
    <row r="32283" hidden="1" x14ac:dyDescent="0.2"/>
    <row r="32284" hidden="1" x14ac:dyDescent="0.2"/>
    <row r="32285" hidden="1" x14ac:dyDescent="0.2"/>
    <row r="32286" hidden="1" x14ac:dyDescent="0.2"/>
    <row r="32287" hidden="1" x14ac:dyDescent="0.2"/>
    <row r="32288" hidden="1" x14ac:dyDescent="0.2"/>
    <row r="32289" hidden="1" x14ac:dyDescent="0.2"/>
    <row r="32290" hidden="1" x14ac:dyDescent="0.2"/>
    <row r="32291" hidden="1" x14ac:dyDescent="0.2"/>
    <row r="32292" hidden="1" x14ac:dyDescent="0.2"/>
    <row r="32293" hidden="1" x14ac:dyDescent="0.2"/>
    <row r="32294" hidden="1" x14ac:dyDescent="0.2"/>
    <row r="32295" hidden="1" x14ac:dyDescent="0.2"/>
    <row r="32296" hidden="1" x14ac:dyDescent="0.2"/>
    <row r="32297" hidden="1" x14ac:dyDescent="0.2"/>
    <row r="32298" hidden="1" x14ac:dyDescent="0.2"/>
    <row r="32299" hidden="1" x14ac:dyDescent="0.2"/>
    <row r="32300" hidden="1" x14ac:dyDescent="0.2"/>
    <row r="32301" hidden="1" x14ac:dyDescent="0.2"/>
    <row r="32302" hidden="1" x14ac:dyDescent="0.2"/>
    <row r="32303" hidden="1" x14ac:dyDescent="0.2"/>
    <row r="32304" hidden="1" x14ac:dyDescent="0.2"/>
    <row r="32305" hidden="1" x14ac:dyDescent="0.2"/>
    <row r="32306" hidden="1" x14ac:dyDescent="0.2"/>
    <row r="32307" hidden="1" x14ac:dyDescent="0.2"/>
    <row r="32308" hidden="1" x14ac:dyDescent="0.2"/>
    <row r="32309" hidden="1" x14ac:dyDescent="0.2"/>
    <row r="32310" hidden="1" x14ac:dyDescent="0.2"/>
    <row r="32311" hidden="1" x14ac:dyDescent="0.2"/>
    <row r="32312" hidden="1" x14ac:dyDescent="0.2"/>
    <row r="32313" hidden="1" x14ac:dyDescent="0.2"/>
    <row r="32314" hidden="1" x14ac:dyDescent="0.2"/>
    <row r="32315" hidden="1" x14ac:dyDescent="0.2"/>
    <row r="32316" hidden="1" x14ac:dyDescent="0.2"/>
    <row r="32317" hidden="1" x14ac:dyDescent="0.2"/>
    <row r="32318" hidden="1" x14ac:dyDescent="0.2"/>
    <row r="32319" hidden="1" x14ac:dyDescent="0.2"/>
    <row r="32320" hidden="1" x14ac:dyDescent="0.2"/>
    <row r="32321" hidden="1" x14ac:dyDescent="0.2"/>
    <row r="32322" hidden="1" x14ac:dyDescent="0.2"/>
    <row r="32323" hidden="1" x14ac:dyDescent="0.2"/>
    <row r="32324" hidden="1" x14ac:dyDescent="0.2"/>
    <row r="32325" hidden="1" x14ac:dyDescent="0.2"/>
    <row r="32326" hidden="1" x14ac:dyDescent="0.2"/>
    <row r="32327" hidden="1" x14ac:dyDescent="0.2"/>
    <row r="32328" hidden="1" x14ac:dyDescent="0.2"/>
    <row r="32329" hidden="1" x14ac:dyDescent="0.2"/>
    <row r="32330" hidden="1" x14ac:dyDescent="0.2"/>
    <row r="32331" hidden="1" x14ac:dyDescent="0.2"/>
    <row r="32332" hidden="1" x14ac:dyDescent="0.2"/>
    <row r="32333" hidden="1" x14ac:dyDescent="0.2"/>
    <row r="32334" hidden="1" x14ac:dyDescent="0.2"/>
    <row r="32335" hidden="1" x14ac:dyDescent="0.2"/>
    <row r="32336" hidden="1" x14ac:dyDescent="0.2"/>
    <row r="32337" hidden="1" x14ac:dyDescent="0.2"/>
    <row r="32338" hidden="1" x14ac:dyDescent="0.2"/>
    <row r="32339" hidden="1" x14ac:dyDescent="0.2"/>
    <row r="32340" hidden="1" x14ac:dyDescent="0.2"/>
    <row r="32341" hidden="1" x14ac:dyDescent="0.2"/>
    <row r="32342" hidden="1" x14ac:dyDescent="0.2"/>
    <row r="32343" hidden="1" x14ac:dyDescent="0.2"/>
    <row r="32344" hidden="1" x14ac:dyDescent="0.2"/>
    <row r="32345" hidden="1" x14ac:dyDescent="0.2"/>
    <row r="32346" hidden="1" x14ac:dyDescent="0.2"/>
    <row r="32347" hidden="1" x14ac:dyDescent="0.2"/>
    <row r="32348" hidden="1" x14ac:dyDescent="0.2"/>
    <row r="32349" hidden="1" x14ac:dyDescent="0.2"/>
    <row r="32350" hidden="1" x14ac:dyDescent="0.2"/>
    <row r="32351" hidden="1" x14ac:dyDescent="0.2"/>
    <row r="32352" hidden="1" x14ac:dyDescent="0.2"/>
    <row r="32353" hidden="1" x14ac:dyDescent="0.2"/>
    <row r="32354" hidden="1" x14ac:dyDescent="0.2"/>
    <row r="32355" hidden="1" x14ac:dyDescent="0.2"/>
    <row r="32356" hidden="1" x14ac:dyDescent="0.2"/>
    <row r="32357" hidden="1" x14ac:dyDescent="0.2"/>
    <row r="32358" hidden="1" x14ac:dyDescent="0.2"/>
    <row r="32359" hidden="1" x14ac:dyDescent="0.2"/>
    <row r="32360" hidden="1" x14ac:dyDescent="0.2"/>
    <row r="32361" hidden="1" x14ac:dyDescent="0.2"/>
    <row r="32362" hidden="1" x14ac:dyDescent="0.2"/>
    <row r="32363" hidden="1" x14ac:dyDescent="0.2"/>
    <row r="32364" hidden="1" x14ac:dyDescent="0.2"/>
    <row r="32365" hidden="1" x14ac:dyDescent="0.2"/>
    <row r="32366" hidden="1" x14ac:dyDescent="0.2"/>
    <row r="32367" hidden="1" x14ac:dyDescent="0.2"/>
    <row r="32368" hidden="1" x14ac:dyDescent="0.2"/>
    <row r="32369" hidden="1" x14ac:dyDescent="0.2"/>
    <row r="32370" hidden="1" x14ac:dyDescent="0.2"/>
    <row r="32371" hidden="1" x14ac:dyDescent="0.2"/>
    <row r="32372" hidden="1" x14ac:dyDescent="0.2"/>
    <row r="32373" hidden="1" x14ac:dyDescent="0.2"/>
    <row r="32374" hidden="1" x14ac:dyDescent="0.2"/>
    <row r="32375" hidden="1" x14ac:dyDescent="0.2"/>
    <row r="32376" hidden="1" x14ac:dyDescent="0.2"/>
    <row r="32377" hidden="1" x14ac:dyDescent="0.2"/>
    <row r="32378" hidden="1" x14ac:dyDescent="0.2"/>
    <row r="32379" hidden="1" x14ac:dyDescent="0.2"/>
    <row r="32380" hidden="1" x14ac:dyDescent="0.2"/>
    <row r="32381" hidden="1" x14ac:dyDescent="0.2"/>
    <row r="32382" hidden="1" x14ac:dyDescent="0.2"/>
    <row r="32383" hidden="1" x14ac:dyDescent="0.2"/>
    <row r="32384" hidden="1" x14ac:dyDescent="0.2"/>
    <row r="32385" hidden="1" x14ac:dyDescent="0.2"/>
    <row r="32386" hidden="1" x14ac:dyDescent="0.2"/>
    <row r="32387" hidden="1" x14ac:dyDescent="0.2"/>
    <row r="32388" hidden="1" x14ac:dyDescent="0.2"/>
    <row r="32389" hidden="1" x14ac:dyDescent="0.2"/>
    <row r="32390" hidden="1" x14ac:dyDescent="0.2"/>
    <row r="32391" hidden="1" x14ac:dyDescent="0.2"/>
    <row r="32392" hidden="1" x14ac:dyDescent="0.2"/>
    <row r="32393" hidden="1" x14ac:dyDescent="0.2"/>
    <row r="32394" hidden="1" x14ac:dyDescent="0.2"/>
    <row r="32395" hidden="1" x14ac:dyDescent="0.2"/>
    <row r="32396" hidden="1" x14ac:dyDescent="0.2"/>
    <row r="32397" hidden="1" x14ac:dyDescent="0.2"/>
    <row r="32398" hidden="1" x14ac:dyDescent="0.2"/>
    <row r="32399" hidden="1" x14ac:dyDescent="0.2"/>
    <row r="32400" hidden="1" x14ac:dyDescent="0.2"/>
    <row r="32401" hidden="1" x14ac:dyDescent="0.2"/>
    <row r="32402" hidden="1" x14ac:dyDescent="0.2"/>
    <row r="32403" hidden="1" x14ac:dyDescent="0.2"/>
    <row r="32404" hidden="1" x14ac:dyDescent="0.2"/>
    <row r="32405" hidden="1" x14ac:dyDescent="0.2"/>
    <row r="32406" hidden="1" x14ac:dyDescent="0.2"/>
    <row r="32407" hidden="1" x14ac:dyDescent="0.2"/>
    <row r="32408" hidden="1" x14ac:dyDescent="0.2"/>
    <row r="32409" hidden="1" x14ac:dyDescent="0.2"/>
    <row r="32410" hidden="1" x14ac:dyDescent="0.2"/>
    <row r="32411" hidden="1" x14ac:dyDescent="0.2"/>
    <row r="32412" hidden="1" x14ac:dyDescent="0.2"/>
    <row r="32413" hidden="1" x14ac:dyDescent="0.2"/>
    <row r="32414" hidden="1" x14ac:dyDescent="0.2"/>
    <row r="32415" hidden="1" x14ac:dyDescent="0.2"/>
    <row r="32416" hidden="1" x14ac:dyDescent="0.2"/>
    <row r="32417" hidden="1" x14ac:dyDescent="0.2"/>
    <row r="32418" hidden="1" x14ac:dyDescent="0.2"/>
    <row r="32419" hidden="1" x14ac:dyDescent="0.2"/>
    <row r="32420" hidden="1" x14ac:dyDescent="0.2"/>
    <row r="32421" hidden="1" x14ac:dyDescent="0.2"/>
    <row r="32422" hidden="1" x14ac:dyDescent="0.2"/>
    <row r="32423" hidden="1" x14ac:dyDescent="0.2"/>
    <row r="32424" hidden="1" x14ac:dyDescent="0.2"/>
    <row r="32425" hidden="1" x14ac:dyDescent="0.2"/>
    <row r="32426" hidden="1" x14ac:dyDescent="0.2"/>
    <row r="32427" hidden="1" x14ac:dyDescent="0.2"/>
    <row r="32428" hidden="1" x14ac:dyDescent="0.2"/>
    <row r="32429" hidden="1" x14ac:dyDescent="0.2"/>
    <row r="32430" hidden="1" x14ac:dyDescent="0.2"/>
    <row r="32431" hidden="1" x14ac:dyDescent="0.2"/>
    <row r="32432" hidden="1" x14ac:dyDescent="0.2"/>
    <row r="32433" hidden="1" x14ac:dyDescent="0.2"/>
    <row r="32434" hidden="1" x14ac:dyDescent="0.2"/>
    <row r="32435" hidden="1" x14ac:dyDescent="0.2"/>
    <row r="32436" hidden="1" x14ac:dyDescent="0.2"/>
    <row r="32437" hidden="1" x14ac:dyDescent="0.2"/>
    <row r="32438" hidden="1" x14ac:dyDescent="0.2"/>
    <row r="32439" hidden="1" x14ac:dyDescent="0.2"/>
    <row r="32440" hidden="1" x14ac:dyDescent="0.2"/>
    <row r="32441" hidden="1" x14ac:dyDescent="0.2"/>
    <row r="32442" hidden="1" x14ac:dyDescent="0.2"/>
    <row r="32443" hidden="1" x14ac:dyDescent="0.2"/>
    <row r="32444" hidden="1" x14ac:dyDescent="0.2"/>
    <row r="32445" hidden="1" x14ac:dyDescent="0.2"/>
    <row r="32446" hidden="1" x14ac:dyDescent="0.2"/>
    <row r="32447" hidden="1" x14ac:dyDescent="0.2"/>
    <row r="32448" hidden="1" x14ac:dyDescent="0.2"/>
    <row r="32449" hidden="1" x14ac:dyDescent="0.2"/>
    <row r="32450" hidden="1" x14ac:dyDescent="0.2"/>
    <row r="32451" hidden="1" x14ac:dyDescent="0.2"/>
    <row r="32452" hidden="1" x14ac:dyDescent="0.2"/>
    <row r="32453" hidden="1" x14ac:dyDescent="0.2"/>
    <row r="32454" hidden="1" x14ac:dyDescent="0.2"/>
    <row r="32455" hidden="1" x14ac:dyDescent="0.2"/>
    <row r="32456" hidden="1" x14ac:dyDescent="0.2"/>
    <row r="32457" hidden="1" x14ac:dyDescent="0.2"/>
    <row r="32458" hidden="1" x14ac:dyDescent="0.2"/>
    <row r="32459" hidden="1" x14ac:dyDescent="0.2"/>
    <row r="32460" hidden="1" x14ac:dyDescent="0.2"/>
    <row r="32461" hidden="1" x14ac:dyDescent="0.2"/>
    <row r="32462" hidden="1" x14ac:dyDescent="0.2"/>
    <row r="32463" hidden="1" x14ac:dyDescent="0.2"/>
    <row r="32464" hidden="1" x14ac:dyDescent="0.2"/>
    <row r="32465" hidden="1" x14ac:dyDescent="0.2"/>
    <row r="32466" hidden="1" x14ac:dyDescent="0.2"/>
    <row r="32467" hidden="1" x14ac:dyDescent="0.2"/>
    <row r="32468" hidden="1" x14ac:dyDescent="0.2"/>
    <row r="32469" hidden="1" x14ac:dyDescent="0.2"/>
    <row r="32470" hidden="1" x14ac:dyDescent="0.2"/>
    <row r="32471" hidden="1" x14ac:dyDescent="0.2"/>
    <row r="32472" hidden="1" x14ac:dyDescent="0.2"/>
    <row r="32473" hidden="1" x14ac:dyDescent="0.2"/>
    <row r="32474" hidden="1" x14ac:dyDescent="0.2"/>
    <row r="32475" hidden="1" x14ac:dyDescent="0.2"/>
    <row r="32476" hidden="1" x14ac:dyDescent="0.2"/>
    <row r="32477" hidden="1" x14ac:dyDescent="0.2"/>
    <row r="32478" hidden="1" x14ac:dyDescent="0.2"/>
    <row r="32479" hidden="1" x14ac:dyDescent="0.2"/>
    <row r="32480" hidden="1" x14ac:dyDescent="0.2"/>
    <row r="32481" hidden="1" x14ac:dyDescent="0.2"/>
    <row r="32482" hidden="1" x14ac:dyDescent="0.2"/>
    <row r="32483" hidden="1" x14ac:dyDescent="0.2"/>
    <row r="32484" hidden="1" x14ac:dyDescent="0.2"/>
    <row r="32485" hidden="1" x14ac:dyDescent="0.2"/>
    <row r="32486" hidden="1" x14ac:dyDescent="0.2"/>
    <row r="32487" hidden="1" x14ac:dyDescent="0.2"/>
    <row r="32488" hidden="1" x14ac:dyDescent="0.2"/>
    <row r="32489" hidden="1" x14ac:dyDescent="0.2"/>
    <row r="32490" hidden="1" x14ac:dyDescent="0.2"/>
    <row r="32491" hidden="1" x14ac:dyDescent="0.2"/>
    <row r="32492" hidden="1" x14ac:dyDescent="0.2"/>
    <row r="32493" hidden="1" x14ac:dyDescent="0.2"/>
    <row r="32494" hidden="1" x14ac:dyDescent="0.2"/>
    <row r="32495" hidden="1" x14ac:dyDescent="0.2"/>
    <row r="32496" hidden="1" x14ac:dyDescent="0.2"/>
    <row r="32497" hidden="1" x14ac:dyDescent="0.2"/>
    <row r="32498" hidden="1" x14ac:dyDescent="0.2"/>
    <row r="32499" hidden="1" x14ac:dyDescent="0.2"/>
    <row r="32500" hidden="1" x14ac:dyDescent="0.2"/>
    <row r="32501" hidden="1" x14ac:dyDescent="0.2"/>
    <row r="32502" hidden="1" x14ac:dyDescent="0.2"/>
    <row r="32503" hidden="1" x14ac:dyDescent="0.2"/>
    <row r="32504" hidden="1" x14ac:dyDescent="0.2"/>
    <row r="32505" hidden="1" x14ac:dyDescent="0.2"/>
    <row r="32506" hidden="1" x14ac:dyDescent="0.2"/>
    <row r="32507" hidden="1" x14ac:dyDescent="0.2"/>
    <row r="32508" hidden="1" x14ac:dyDescent="0.2"/>
    <row r="32509" hidden="1" x14ac:dyDescent="0.2"/>
    <row r="32510" hidden="1" x14ac:dyDescent="0.2"/>
    <row r="32511" hidden="1" x14ac:dyDescent="0.2"/>
    <row r="32512" hidden="1" x14ac:dyDescent="0.2"/>
    <row r="32513" hidden="1" x14ac:dyDescent="0.2"/>
    <row r="32514" hidden="1" x14ac:dyDescent="0.2"/>
    <row r="32515" hidden="1" x14ac:dyDescent="0.2"/>
    <row r="32516" hidden="1" x14ac:dyDescent="0.2"/>
    <row r="32517" hidden="1" x14ac:dyDescent="0.2"/>
    <row r="32518" hidden="1" x14ac:dyDescent="0.2"/>
    <row r="32519" hidden="1" x14ac:dyDescent="0.2"/>
    <row r="32520" hidden="1" x14ac:dyDescent="0.2"/>
    <row r="32521" hidden="1" x14ac:dyDescent="0.2"/>
    <row r="32522" hidden="1" x14ac:dyDescent="0.2"/>
    <row r="32523" hidden="1" x14ac:dyDescent="0.2"/>
    <row r="32524" hidden="1" x14ac:dyDescent="0.2"/>
    <row r="32525" hidden="1" x14ac:dyDescent="0.2"/>
    <row r="32526" hidden="1" x14ac:dyDescent="0.2"/>
    <row r="32527" hidden="1" x14ac:dyDescent="0.2"/>
    <row r="32528" hidden="1" x14ac:dyDescent="0.2"/>
    <row r="32529" hidden="1" x14ac:dyDescent="0.2"/>
    <row r="32530" hidden="1" x14ac:dyDescent="0.2"/>
    <row r="32531" hidden="1" x14ac:dyDescent="0.2"/>
    <row r="32532" hidden="1" x14ac:dyDescent="0.2"/>
    <row r="32533" hidden="1" x14ac:dyDescent="0.2"/>
    <row r="32534" hidden="1" x14ac:dyDescent="0.2"/>
    <row r="32535" hidden="1" x14ac:dyDescent="0.2"/>
    <row r="32536" hidden="1" x14ac:dyDescent="0.2"/>
    <row r="32537" hidden="1" x14ac:dyDescent="0.2"/>
    <row r="32538" hidden="1" x14ac:dyDescent="0.2"/>
    <row r="32539" hidden="1" x14ac:dyDescent="0.2"/>
    <row r="32540" hidden="1" x14ac:dyDescent="0.2"/>
    <row r="32541" hidden="1" x14ac:dyDescent="0.2"/>
    <row r="32542" hidden="1" x14ac:dyDescent="0.2"/>
    <row r="32543" hidden="1" x14ac:dyDescent="0.2"/>
    <row r="32544" hidden="1" x14ac:dyDescent="0.2"/>
    <row r="32545" hidden="1" x14ac:dyDescent="0.2"/>
    <row r="32546" hidden="1" x14ac:dyDescent="0.2"/>
    <row r="32547" hidden="1" x14ac:dyDescent="0.2"/>
    <row r="32548" hidden="1" x14ac:dyDescent="0.2"/>
    <row r="32549" hidden="1" x14ac:dyDescent="0.2"/>
    <row r="32550" hidden="1" x14ac:dyDescent="0.2"/>
    <row r="32551" hidden="1" x14ac:dyDescent="0.2"/>
    <row r="32552" hidden="1" x14ac:dyDescent="0.2"/>
    <row r="32553" hidden="1" x14ac:dyDescent="0.2"/>
    <row r="32554" hidden="1" x14ac:dyDescent="0.2"/>
    <row r="32555" hidden="1" x14ac:dyDescent="0.2"/>
    <row r="32556" hidden="1" x14ac:dyDescent="0.2"/>
    <row r="32557" hidden="1" x14ac:dyDescent="0.2"/>
    <row r="32558" hidden="1" x14ac:dyDescent="0.2"/>
    <row r="32559" hidden="1" x14ac:dyDescent="0.2"/>
    <row r="32560" hidden="1" x14ac:dyDescent="0.2"/>
    <row r="32561" hidden="1" x14ac:dyDescent="0.2"/>
    <row r="32562" hidden="1" x14ac:dyDescent="0.2"/>
    <row r="32563" hidden="1" x14ac:dyDescent="0.2"/>
    <row r="32564" hidden="1" x14ac:dyDescent="0.2"/>
    <row r="32565" hidden="1" x14ac:dyDescent="0.2"/>
    <row r="32566" hidden="1" x14ac:dyDescent="0.2"/>
    <row r="32567" hidden="1" x14ac:dyDescent="0.2"/>
    <row r="32568" hidden="1" x14ac:dyDescent="0.2"/>
    <row r="32569" hidden="1" x14ac:dyDescent="0.2"/>
    <row r="32570" hidden="1" x14ac:dyDescent="0.2"/>
    <row r="32571" hidden="1" x14ac:dyDescent="0.2"/>
    <row r="32572" hidden="1" x14ac:dyDescent="0.2"/>
    <row r="32573" hidden="1" x14ac:dyDescent="0.2"/>
    <row r="32574" hidden="1" x14ac:dyDescent="0.2"/>
    <row r="32575" hidden="1" x14ac:dyDescent="0.2"/>
    <row r="32576" hidden="1" x14ac:dyDescent="0.2"/>
    <row r="32577" hidden="1" x14ac:dyDescent="0.2"/>
    <row r="32578" hidden="1" x14ac:dyDescent="0.2"/>
    <row r="32579" hidden="1" x14ac:dyDescent="0.2"/>
    <row r="32580" hidden="1" x14ac:dyDescent="0.2"/>
    <row r="32581" hidden="1" x14ac:dyDescent="0.2"/>
    <row r="32582" hidden="1" x14ac:dyDescent="0.2"/>
    <row r="32583" hidden="1" x14ac:dyDescent="0.2"/>
    <row r="32584" hidden="1" x14ac:dyDescent="0.2"/>
    <row r="32585" hidden="1" x14ac:dyDescent="0.2"/>
    <row r="32586" hidden="1" x14ac:dyDescent="0.2"/>
    <row r="32587" hidden="1" x14ac:dyDescent="0.2"/>
    <row r="32588" hidden="1" x14ac:dyDescent="0.2"/>
    <row r="32589" hidden="1" x14ac:dyDescent="0.2"/>
    <row r="32590" hidden="1" x14ac:dyDescent="0.2"/>
    <row r="32591" hidden="1" x14ac:dyDescent="0.2"/>
    <row r="32592" hidden="1" x14ac:dyDescent="0.2"/>
    <row r="32593" hidden="1" x14ac:dyDescent="0.2"/>
    <row r="32594" hidden="1" x14ac:dyDescent="0.2"/>
    <row r="32595" hidden="1" x14ac:dyDescent="0.2"/>
    <row r="32596" hidden="1" x14ac:dyDescent="0.2"/>
    <row r="32597" hidden="1" x14ac:dyDescent="0.2"/>
    <row r="32598" hidden="1" x14ac:dyDescent="0.2"/>
    <row r="32599" hidden="1" x14ac:dyDescent="0.2"/>
    <row r="32600" hidden="1" x14ac:dyDescent="0.2"/>
    <row r="32601" hidden="1" x14ac:dyDescent="0.2"/>
    <row r="32602" hidden="1" x14ac:dyDescent="0.2"/>
    <row r="32603" hidden="1" x14ac:dyDescent="0.2"/>
    <row r="32604" hidden="1" x14ac:dyDescent="0.2"/>
    <row r="32605" hidden="1" x14ac:dyDescent="0.2"/>
    <row r="32606" hidden="1" x14ac:dyDescent="0.2"/>
    <row r="32607" hidden="1" x14ac:dyDescent="0.2"/>
    <row r="32608" hidden="1" x14ac:dyDescent="0.2"/>
    <row r="32609" hidden="1" x14ac:dyDescent="0.2"/>
    <row r="32610" hidden="1" x14ac:dyDescent="0.2"/>
    <row r="32611" hidden="1" x14ac:dyDescent="0.2"/>
    <row r="32612" hidden="1" x14ac:dyDescent="0.2"/>
    <row r="32613" hidden="1" x14ac:dyDescent="0.2"/>
    <row r="32614" hidden="1" x14ac:dyDescent="0.2"/>
    <row r="32615" hidden="1" x14ac:dyDescent="0.2"/>
    <row r="32616" hidden="1" x14ac:dyDescent="0.2"/>
    <row r="32617" hidden="1" x14ac:dyDescent="0.2"/>
    <row r="32618" hidden="1" x14ac:dyDescent="0.2"/>
    <row r="32619" hidden="1" x14ac:dyDescent="0.2"/>
    <row r="32620" hidden="1" x14ac:dyDescent="0.2"/>
    <row r="32621" hidden="1" x14ac:dyDescent="0.2"/>
    <row r="32622" hidden="1" x14ac:dyDescent="0.2"/>
    <row r="32623" hidden="1" x14ac:dyDescent="0.2"/>
    <row r="32624" hidden="1" x14ac:dyDescent="0.2"/>
    <row r="32625" hidden="1" x14ac:dyDescent="0.2"/>
    <row r="32626" hidden="1" x14ac:dyDescent="0.2"/>
    <row r="32627" hidden="1" x14ac:dyDescent="0.2"/>
    <row r="32628" hidden="1" x14ac:dyDescent="0.2"/>
    <row r="32629" hidden="1" x14ac:dyDescent="0.2"/>
    <row r="32630" hidden="1" x14ac:dyDescent="0.2"/>
    <row r="32631" hidden="1" x14ac:dyDescent="0.2"/>
    <row r="32632" hidden="1" x14ac:dyDescent="0.2"/>
    <row r="32633" hidden="1" x14ac:dyDescent="0.2"/>
    <row r="32634" hidden="1" x14ac:dyDescent="0.2"/>
    <row r="32635" hidden="1" x14ac:dyDescent="0.2"/>
    <row r="32636" hidden="1" x14ac:dyDescent="0.2"/>
    <row r="32637" hidden="1" x14ac:dyDescent="0.2"/>
    <row r="32638" hidden="1" x14ac:dyDescent="0.2"/>
    <row r="32639" hidden="1" x14ac:dyDescent="0.2"/>
    <row r="32640" hidden="1" x14ac:dyDescent="0.2"/>
    <row r="32641" hidden="1" x14ac:dyDescent="0.2"/>
    <row r="32642" hidden="1" x14ac:dyDescent="0.2"/>
    <row r="32643" hidden="1" x14ac:dyDescent="0.2"/>
    <row r="32644" hidden="1" x14ac:dyDescent="0.2"/>
    <row r="32645" hidden="1" x14ac:dyDescent="0.2"/>
    <row r="32646" hidden="1" x14ac:dyDescent="0.2"/>
    <row r="32647" hidden="1" x14ac:dyDescent="0.2"/>
    <row r="32648" hidden="1" x14ac:dyDescent="0.2"/>
    <row r="32649" hidden="1" x14ac:dyDescent="0.2"/>
    <row r="32650" hidden="1" x14ac:dyDescent="0.2"/>
    <row r="32651" hidden="1" x14ac:dyDescent="0.2"/>
    <row r="32652" hidden="1" x14ac:dyDescent="0.2"/>
    <row r="32653" hidden="1" x14ac:dyDescent="0.2"/>
    <row r="32654" hidden="1" x14ac:dyDescent="0.2"/>
    <row r="32655" hidden="1" x14ac:dyDescent="0.2"/>
    <row r="32656" hidden="1" x14ac:dyDescent="0.2"/>
    <row r="32657" hidden="1" x14ac:dyDescent="0.2"/>
    <row r="32658" hidden="1" x14ac:dyDescent="0.2"/>
    <row r="32659" hidden="1" x14ac:dyDescent="0.2"/>
    <row r="32660" hidden="1" x14ac:dyDescent="0.2"/>
    <row r="32661" hidden="1" x14ac:dyDescent="0.2"/>
    <row r="32662" hidden="1" x14ac:dyDescent="0.2"/>
    <row r="32663" hidden="1" x14ac:dyDescent="0.2"/>
    <row r="32664" hidden="1" x14ac:dyDescent="0.2"/>
    <row r="32665" hidden="1" x14ac:dyDescent="0.2"/>
    <row r="32666" hidden="1" x14ac:dyDescent="0.2"/>
    <row r="32667" hidden="1" x14ac:dyDescent="0.2"/>
    <row r="32668" hidden="1" x14ac:dyDescent="0.2"/>
    <row r="32669" hidden="1" x14ac:dyDescent="0.2"/>
    <row r="32670" hidden="1" x14ac:dyDescent="0.2"/>
    <row r="32671" hidden="1" x14ac:dyDescent="0.2"/>
    <row r="32672" hidden="1" x14ac:dyDescent="0.2"/>
    <row r="32673" hidden="1" x14ac:dyDescent="0.2"/>
    <row r="32674" hidden="1" x14ac:dyDescent="0.2"/>
    <row r="32675" hidden="1" x14ac:dyDescent="0.2"/>
    <row r="32676" hidden="1" x14ac:dyDescent="0.2"/>
    <row r="32677" hidden="1" x14ac:dyDescent="0.2"/>
    <row r="32678" hidden="1" x14ac:dyDescent="0.2"/>
    <row r="32679" hidden="1" x14ac:dyDescent="0.2"/>
    <row r="32680" hidden="1" x14ac:dyDescent="0.2"/>
    <row r="32681" hidden="1" x14ac:dyDescent="0.2"/>
    <row r="32682" hidden="1" x14ac:dyDescent="0.2"/>
    <row r="32683" hidden="1" x14ac:dyDescent="0.2"/>
    <row r="32684" hidden="1" x14ac:dyDescent="0.2"/>
    <row r="32685" hidden="1" x14ac:dyDescent="0.2"/>
    <row r="32686" hidden="1" x14ac:dyDescent="0.2"/>
    <row r="32687" hidden="1" x14ac:dyDescent="0.2"/>
    <row r="32688" hidden="1" x14ac:dyDescent="0.2"/>
    <row r="32689" hidden="1" x14ac:dyDescent="0.2"/>
    <row r="32690" hidden="1" x14ac:dyDescent="0.2"/>
    <row r="32691" hidden="1" x14ac:dyDescent="0.2"/>
    <row r="32692" hidden="1" x14ac:dyDescent="0.2"/>
    <row r="32693" hidden="1" x14ac:dyDescent="0.2"/>
    <row r="32694" hidden="1" x14ac:dyDescent="0.2"/>
    <row r="32695" hidden="1" x14ac:dyDescent="0.2"/>
    <row r="32696" hidden="1" x14ac:dyDescent="0.2"/>
    <row r="32697" hidden="1" x14ac:dyDescent="0.2"/>
    <row r="32698" hidden="1" x14ac:dyDescent="0.2"/>
    <row r="32699" hidden="1" x14ac:dyDescent="0.2"/>
    <row r="32700" hidden="1" x14ac:dyDescent="0.2"/>
    <row r="32701" hidden="1" x14ac:dyDescent="0.2"/>
    <row r="32702" hidden="1" x14ac:dyDescent="0.2"/>
    <row r="32703" hidden="1" x14ac:dyDescent="0.2"/>
    <row r="32704" hidden="1" x14ac:dyDescent="0.2"/>
    <row r="32705" hidden="1" x14ac:dyDescent="0.2"/>
    <row r="32706" hidden="1" x14ac:dyDescent="0.2"/>
    <row r="32707" hidden="1" x14ac:dyDescent="0.2"/>
    <row r="32708" hidden="1" x14ac:dyDescent="0.2"/>
    <row r="32709" hidden="1" x14ac:dyDescent="0.2"/>
    <row r="32710" hidden="1" x14ac:dyDescent="0.2"/>
    <row r="32711" hidden="1" x14ac:dyDescent="0.2"/>
    <row r="32712" hidden="1" x14ac:dyDescent="0.2"/>
    <row r="32713" hidden="1" x14ac:dyDescent="0.2"/>
    <row r="32714" hidden="1" x14ac:dyDescent="0.2"/>
    <row r="32715" hidden="1" x14ac:dyDescent="0.2"/>
    <row r="32716" hidden="1" x14ac:dyDescent="0.2"/>
    <row r="32717" hidden="1" x14ac:dyDescent="0.2"/>
    <row r="32718" hidden="1" x14ac:dyDescent="0.2"/>
    <row r="32719" hidden="1" x14ac:dyDescent="0.2"/>
    <row r="32720" hidden="1" x14ac:dyDescent="0.2"/>
    <row r="32721" hidden="1" x14ac:dyDescent="0.2"/>
    <row r="32722" hidden="1" x14ac:dyDescent="0.2"/>
    <row r="32723" hidden="1" x14ac:dyDescent="0.2"/>
    <row r="32724" hidden="1" x14ac:dyDescent="0.2"/>
    <row r="32725" hidden="1" x14ac:dyDescent="0.2"/>
    <row r="32726" hidden="1" x14ac:dyDescent="0.2"/>
    <row r="32727" hidden="1" x14ac:dyDescent="0.2"/>
    <row r="32728" hidden="1" x14ac:dyDescent="0.2"/>
    <row r="32729" hidden="1" x14ac:dyDescent="0.2"/>
    <row r="32730" hidden="1" x14ac:dyDescent="0.2"/>
    <row r="32731" hidden="1" x14ac:dyDescent="0.2"/>
    <row r="32732" hidden="1" x14ac:dyDescent="0.2"/>
    <row r="32733" hidden="1" x14ac:dyDescent="0.2"/>
    <row r="32734" hidden="1" x14ac:dyDescent="0.2"/>
    <row r="32735" hidden="1" x14ac:dyDescent="0.2"/>
    <row r="32736" hidden="1" x14ac:dyDescent="0.2"/>
    <row r="32737" hidden="1" x14ac:dyDescent="0.2"/>
    <row r="32738" hidden="1" x14ac:dyDescent="0.2"/>
    <row r="32739" hidden="1" x14ac:dyDescent="0.2"/>
    <row r="32740" hidden="1" x14ac:dyDescent="0.2"/>
    <row r="32741" hidden="1" x14ac:dyDescent="0.2"/>
    <row r="32742" hidden="1" x14ac:dyDescent="0.2"/>
    <row r="32743" hidden="1" x14ac:dyDescent="0.2"/>
    <row r="32744" hidden="1" x14ac:dyDescent="0.2"/>
    <row r="32745" hidden="1" x14ac:dyDescent="0.2"/>
    <row r="32746" hidden="1" x14ac:dyDescent="0.2"/>
    <row r="32747" hidden="1" x14ac:dyDescent="0.2"/>
    <row r="32748" hidden="1" x14ac:dyDescent="0.2"/>
    <row r="32749" hidden="1" x14ac:dyDescent="0.2"/>
    <row r="32750" hidden="1" x14ac:dyDescent="0.2"/>
    <row r="32751" hidden="1" x14ac:dyDescent="0.2"/>
    <row r="32752" hidden="1" x14ac:dyDescent="0.2"/>
    <row r="32753" hidden="1" x14ac:dyDescent="0.2"/>
    <row r="32754" hidden="1" x14ac:dyDescent="0.2"/>
    <row r="32755" hidden="1" x14ac:dyDescent="0.2"/>
    <row r="32756" hidden="1" x14ac:dyDescent="0.2"/>
    <row r="32757" hidden="1" x14ac:dyDescent="0.2"/>
    <row r="32758" hidden="1" x14ac:dyDescent="0.2"/>
    <row r="32759" hidden="1" x14ac:dyDescent="0.2"/>
    <row r="32760" hidden="1" x14ac:dyDescent="0.2"/>
    <row r="32761" hidden="1" x14ac:dyDescent="0.2"/>
    <row r="32762" hidden="1" x14ac:dyDescent="0.2"/>
    <row r="32763" hidden="1" x14ac:dyDescent="0.2"/>
    <row r="32764" hidden="1" x14ac:dyDescent="0.2"/>
    <row r="32765" hidden="1" x14ac:dyDescent="0.2"/>
    <row r="32766" hidden="1" x14ac:dyDescent="0.2"/>
    <row r="32767" hidden="1" x14ac:dyDescent="0.2"/>
    <row r="32768" hidden="1" x14ac:dyDescent="0.2"/>
    <row r="32769" hidden="1" x14ac:dyDescent="0.2"/>
    <row r="32770" hidden="1" x14ac:dyDescent="0.2"/>
    <row r="32771" hidden="1" x14ac:dyDescent="0.2"/>
    <row r="32772" hidden="1" x14ac:dyDescent="0.2"/>
    <row r="32773" hidden="1" x14ac:dyDescent="0.2"/>
    <row r="32774" hidden="1" x14ac:dyDescent="0.2"/>
    <row r="32775" hidden="1" x14ac:dyDescent="0.2"/>
    <row r="32776" hidden="1" x14ac:dyDescent="0.2"/>
    <row r="32777" hidden="1" x14ac:dyDescent="0.2"/>
    <row r="32778" hidden="1" x14ac:dyDescent="0.2"/>
    <row r="32779" hidden="1" x14ac:dyDescent="0.2"/>
    <row r="32780" hidden="1" x14ac:dyDescent="0.2"/>
    <row r="32781" hidden="1" x14ac:dyDescent="0.2"/>
    <row r="32782" hidden="1" x14ac:dyDescent="0.2"/>
    <row r="32783" hidden="1" x14ac:dyDescent="0.2"/>
    <row r="32784" hidden="1" x14ac:dyDescent="0.2"/>
    <row r="32785" hidden="1" x14ac:dyDescent="0.2"/>
    <row r="32786" hidden="1" x14ac:dyDescent="0.2"/>
    <row r="32787" hidden="1" x14ac:dyDescent="0.2"/>
    <row r="32788" hidden="1" x14ac:dyDescent="0.2"/>
    <row r="32789" hidden="1" x14ac:dyDescent="0.2"/>
    <row r="32790" hidden="1" x14ac:dyDescent="0.2"/>
    <row r="32791" hidden="1" x14ac:dyDescent="0.2"/>
    <row r="32792" hidden="1" x14ac:dyDescent="0.2"/>
    <row r="32793" hidden="1" x14ac:dyDescent="0.2"/>
    <row r="32794" hidden="1" x14ac:dyDescent="0.2"/>
    <row r="32795" hidden="1" x14ac:dyDescent="0.2"/>
    <row r="32796" hidden="1" x14ac:dyDescent="0.2"/>
    <row r="32797" hidden="1" x14ac:dyDescent="0.2"/>
    <row r="32798" hidden="1" x14ac:dyDescent="0.2"/>
    <row r="32799" hidden="1" x14ac:dyDescent="0.2"/>
    <row r="32800" hidden="1" x14ac:dyDescent="0.2"/>
    <row r="32801" hidden="1" x14ac:dyDescent="0.2"/>
    <row r="32802" hidden="1" x14ac:dyDescent="0.2"/>
    <row r="32803" hidden="1" x14ac:dyDescent="0.2"/>
    <row r="32804" hidden="1" x14ac:dyDescent="0.2"/>
    <row r="32805" hidden="1" x14ac:dyDescent="0.2"/>
    <row r="32806" hidden="1" x14ac:dyDescent="0.2"/>
    <row r="32807" hidden="1" x14ac:dyDescent="0.2"/>
    <row r="32808" hidden="1" x14ac:dyDescent="0.2"/>
    <row r="32809" hidden="1" x14ac:dyDescent="0.2"/>
    <row r="32810" hidden="1" x14ac:dyDescent="0.2"/>
    <row r="32811" hidden="1" x14ac:dyDescent="0.2"/>
    <row r="32812" hidden="1" x14ac:dyDescent="0.2"/>
    <row r="32813" hidden="1" x14ac:dyDescent="0.2"/>
    <row r="32814" hidden="1" x14ac:dyDescent="0.2"/>
    <row r="32815" hidden="1" x14ac:dyDescent="0.2"/>
    <row r="32816" hidden="1" x14ac:dyDescent="0.2"/>
    <row r="32817" hidden="1" x14ac:dyDescent="0.2"/>
    <row r="32818" hidden="1" x14ac:dyDescent="0.2"/>
    <row r="32819" hidden="1" x14ac:dyDescent="0.2"/>
    <row r="32820" hidden="1" x14ac:dyDescent="0.2"/>
    <row r="32821" hidden="1" x14ac:dyDescent="0.2"/>
    <row r="32822" hidden="1" x14ac:dyDescent="0.2"/>
    <row r="32823" hidden="1" x14ac:dyDescent="0.2"/>
    <row r="32824" hidden="1" x14ac:dyDescent="0.2"/>
    <row r="32825" hidden="1" x14ac:dyDescent="0.2"/>
    <row r="32826" hidden="1" x14ac:dyDescent="0.2"/>
    <row r="32827" hidden="1" x14ac:dyDescent="0.2"/>
    <row r="32828" hidden="1" x14ac:dyDescent="0.2"/>
    <row r="32829" hidden="1" x14ac:dyDescent="0.2"/>
    <row r="32830" hidden="1" x14ac:dyDescent="0.2"/>
    <row r="32831" hidden="1" x14ac:dyDescent="0.2"/>
    <row r="32832" hidden="1" x14ac:dyDescent="0.2"/>
    <row r="32833" hidden="1" x14ac:dyDescent="0.2"/>
    <row r="32834" hidden="1" x14ac:dyDescent="0.2"/>
    <row r="32835" hidden="1" x14ac:dyDescent="0.2"/>
    <row r="32836" hidden="1" x14ac:dyDescent="0.2"/>
    <row r="32837" hidden="1" x14ac:dyDescent="0.2"/>
    <row r="32838" hidden="1" x14ac:dyDescent="0.2"/>
    <row r="32839" hidden="1" x14ac:dyDescent="0.2"/>
    <row r="32840" hidden="1" x14ac:dyDescent="0.2"/>
    <row r="32841" hidden="1" x14ac:dyDescent="0.2"/>
    <row r="32842" hidden="1" x14ac:dyDescent="0.2"/>
    <row r="32843" hidden="1" x14ac:dyDescent="0.2"/>
    <row r="32844" hidden="1" x14ac:dyDescent="0.2"/>
    <row r="32845" hidden="1" x14ac:dyDescent="0.2"/>
    <row r="32846" hidden="1" x14ac:dyDescent="0.2"/>
    <row r="32847" hidden="1" x14ac:dyDescent="0.2"/>
    <row r="32848" hidden="1" x14ac:dyDescent="0.2"/>
    <row r="32849" hidden="1" x14ac:dyDescent="0.2"/>
    <row r="32850" hidden="1" x14ac:dyDescent="0.2"/>
    <row r="32851" hidden="1" x14ac:dyDescent="0.2"/>
    <row r="32852" hidden="1" x14ac:dyDescent="0.2"/>
    <row r="32853" hidden="1" x14ac:dyDescent="0.2"/>
    <row r="32854" hidden="1" x14ac:dyDescent="0.2"/>
    <row r="32855" hidden="1" x14ac:dyDescent="0.2"/>
    <row r="32856" hidden="1" x14ac:dyDescent="0.2"/>
    <row r="32857" hidden="1" x14ac:dyDescent="0.2"/>
    <row r="32858" hidden="1" x14ac:dyDescent="0.2"/>
    <row r="32859" hidden="1" x14ac:dyDescent="0.2"/>
    <row r="32860" hidden="1" x14ac:dyDescent="0.2"/>
    <row r="32861" hidden="1" x14ac:dyDescent="0.2"/>
    <row r="32862" hidden="1" x14ac:dyDescent="0.2"/>
    <row r="32863" hidden="1" x14ac:dyDescent="0.2"/>
    <row r="32864" hidden="1" x14ac:dyDescent="0.2"/>
    <row r="32865" hidden="1" x14ac:dyDescent="0.2"/>
    <row r="32866" hidden="1" x14ac:dyDescent="0.2"/>
    <row r="32867" hidden="1" x14ac:dyDescent="0.2"/>
    <row r="32868" hidden="1" x14ac:dyDescent="0.2"/>
    <row r="32869" hidden="1" x14ac:dyDescent="0.2"/>
    <row r="32870" hidden="1" x14ac:dyDescent="0.2"/>
    <row r="32871" hidden="1" x14ac:dyDescent="0.2"/>
    <row r="32872" hidden="1" x14ac:dyDescent="0.2"/>
    <row r="32873" hidden="1" x14ac:dyDescent="0.2"/>
    <row r="32874" hidden="1" x14ac:dyDescent="0.2"/>
    <row r="32875" hidden="1" x14ac:dyDescent="0.2"/>
    <row r="32876" hidden="1" x14ac:dyDescent="0.2"/>
    <row r="32877" hidden="1" x14ac:dyDescent="0.2"/>
    <row r="32878" hidden="1" x14ac:dyDescent="0.2"/>
    <row r="32879" hidden="1" x14ac:dyDescent="0.2"/>
    <row r="32880" hidden="1" x14ac:dyDescent="0.2"/>
    <row r="32881" hidden="1" x14ac:dyDescent="0.2"/>
    <row r="32882" hidden="1" x14ac:dyDescent="0.2"/>
    <row r="32883" hidden="1" x14ac:dyDescent="0.2"/>
    <row r="32884" hidden="1" x14ac:dyDescent="0.2"/>
    <row r="32885" hidden="1" x14ac:dyDescent="0.2"/>
    <row r="32886" hidden="1" x14ac:dyDescent="0.2"/>
    <row r="32887" hidden="1" x14ac:dyDescent="0.2"/>
    <row r="32888" hidden="1" x14ac:dyDescent="0.2"/>
    <row r="32889" hidden="1" x14ac:dyDescent="0.2"/>
    <row r="32890" hidden="1" x14ac:dyDescent="0.2"/>
    <row r="32891" hidden="1" x14ac:dyDescent="0.2"/>
    <row r="32892" hidden="1" x14ac:dyDescent="0.2"/>
    <row r="32893" hidden="1" x14ac:dyDescent="0.2"/>
    <row r="32894" hidden="1" x14ac:dyDescent="0.2"/>
    <row r="32895" hidden="1" x14ac:dyDescent="0.2"/>
    <row r="32896" hidden="1" x14ac:dyDescent="0.2"/>
    <row r="32897" hidden="1" x14ac:dyDescent="0.2"/>
    <row r="32898" hidden="1" x14ac:dyDescent="0.2"/>
    <row r="32899" hidden="1" x14ac:dyDescent="0.2"/>
    <row r="32900" hidden="1" x14ac:dyDescent="0.2"/>
    <row r="32901" hidden="1" x14ac:dyDescent="0.2"/>
    <row r="32902" hidden="1" x14ac:dyDescent="0.2"/>
    <row r="32903" hidden="1" x14ac:dyDescent="0.2"/>
    <row r="32904" hidden="1" x14ac:dyDescent="0.2"/>
    <row r="32905" hidden="1" x14ac:dyDescent="0.2"/>
    <row r="32906" hidden="1" x14ac:dyDescent="0.2"/>
    <row r="32907" hidden="1" x14ac:dyDescent="0.2"/>
    <row r="32908" hidden="1" x14ac:dyDescent="0.2"/>
    <row r="32909" hidden="1" x14ac:dyDescent="0.2"/>
    <row r="32910" hidden="1" x14ac:dyDescent="0.2"/>
    <row r="32911" hidden="1" x14ac:dyDescent="0.2"/>
    <row r="32912" hidden="1" x14ac:dyDescent="0.2"/>
    <row r="32913" hidden="1" x14ac:dyDescent="0.2"/>
    <row r="32914" hidden="1" x14ac:dyDescent="0.2"/>
    <row r="32915" hidden="1" x14ac:dyDescent="0.2"/>
    <row r="32916" hidden="1" x14ac:dyDescent="0.2"/>
    <row r="32917" hidden="1" x14ac:dyDescent="0.2"/>
    <row r="32918" hidden="1" x14ac:dyDescent="0.2"/>
    <row r="32919" hidden="1" x14ac:dyDescent="0.2"/>
    <row r="32920" hidden="1" x14ac:dyDescent="0.2"/>
    <row r="32921" hidden="1" x14ac:dyDescent="0.2"/>
    <row r="32922" hidden="1" x14ac:dyDescent="0.2"/>
    <row r="32923" hidden="1" x14ac:dyDescent="0.2"/>
    <row r="32924" hidden="1" x14ac:dyDescent="0.2"/>
    <row r="32925" hidden="1" x14ac:dyDescent="0.2"/>
    <row r="32926" hidden="1" x14ac:dyDescent="0.2"/>
    <row r="32927" hidden="1" x14ac:dyDescent="0.2"/>
    <row r="32928" hidden="1" x14ac:dyDescent="0.2"/>
    <row r="32929" hidden="1" x14ac:dyDescent="0.2"/>
    <row r="32930" hidden="1" x14ac:dyDescent="0.2"/>
    <row r="32931" hidden="1" x14ac:dyDescent="0.2"/>
    <row r="32932" hidden="1" x14ac:dyDescent="0.2"/>
    <row r="32933" hidden="1" x14ac:dyDescent="0.2"/>
    <row r="32934" hidden="1" x14ac:dyDescent="0.2"/>
    <row r="32935" hidden="1" x14ac:dyDescent="0.2"/>
    <row r="32936" hidden="1" x14ac:dyDescent="0.2"/>
    <row r="32937" hidden="1" x14ac:dyDescent="0.2"/>
    <row r="32938" hidden="1" x14ac:dyDescent="0.2"/>
    <row r="32939" hidden="1" x14ac:dyDescent="0.2"/>
    <row r="32940" hidden="1" x14ac:dyDescent="0.2"/>
    <row r="32941" hidden="1" x14ac:dyDescent="0.2"/>
    <row r="32942" hidden="1" x14ac:dyDescent="0.2"/>
    <row r="32943" hidden="1" x14ac:dyDescent="0.2"/>
    <row r="32944" hidden="1" x14ac:dyDescent="0.2"/>
    <row r="32945" hidden="1" x14ac:dyDescent="0.2"/>
    <row r="32946" hidden="1" x14ac:dyDescent="0.2"/>
    <row r="32947" hidden="1" x14ac:dyDescent="0.2"/>
    <row r="32948" hidden="1" x14ac:dyDescent="0.2"/>
    <row r="32949" hidden="1" x14ac:dyDescent="0.2"/>
    <row r="32950" hidden="1" x14ac:dyDescent="0.2"/>
    <row r="32951" hidden="1" x14ac:dyDescent="0.2"/>
    <row r="32952" hidden="1" x14ac:dyDescent="0.2"/>
    <row r="32953" hidden="1" x14ac:dyDescent="0.2"/>
    <row r="32954" hidden="1" x14ac:dyDescent="0.2"/>
    <row r="32955" hidden="1" x14ac:dyDescent="0.2"/>
    <row r="32956" hidden="1" x14ac:dyDescent="0.2"/>
    <row r="32957" hidden="1" x14ac:dyDescent="0.2"/>
    <row r="32958" hidden="1" x14ac:dyDescent="0.2"/>
    <row r="32959" hidden="1" x14ac:dyDescent="0.2"/>
    <row r="32960" hidden="1" x14ac:dyDescent="0.2"/>
    <row r="32961" hidden="1" x14ac:dyDescent="0.2"/>
    <row r="32962" hidden="1" x14ac:dyDescent="0.2"/>
    <row r="32963" hidden="1" x14ac:dyDescent="0.2"/>
    <row r="32964" hidden="1" x14ac:dyDescent="0.2"/>
    <row r="32965" hidden="1" x14ac:dyDescent="0.2"/>
    <row r="32966" hidden="1" x14ac:dyDescent="0.2"/>
    <row r="32967" hidden="1" x14ac:dyDescent="0.2"/>
    <row r="32968" hidden="1" x14ac:dyDescent="0.2"/>
    <row r="32969" hidden="1" x14ac:dyDescent="0.2"/>
    <row r="32970" hidden="1" x14ac:dyDescent="0.2"/>
    <row r="32971" hidden="1" x14ac:dyDescent="0.2"/>
    <row r="32972" hidden="1" x14ac:dyDescent="0.2"/>
    <row r="32973" hidden="1" x14ac:dyDescent="0.2"/>
    <row r="32974" hidden="1" x14ac:dyDescent="0.2"/>
    <row r="32975" hidden="1" x14ac:dyDescent="0.2"/>
    <row r="32976" hidden="1" x14ac:dyDescent="0.2"/>
    <row r="32977" hidden="1" x14ac:dyDescent="0.2"/>
    <row r="32978" hidden="1" x14ac:dyDescent="0.2"/>
    <row r="32979" hidden="1" x14ac:dyDescent="0.2"/>
    <row r="32980" hidden="1" x14ac:dyDescent="0.2"/>
    <row r="32981" hidden="1" x14ac:dyDescent="0.2"/>
    <row r="32982" hidden="1" x14ac:dyDescent="0.2"/>
    <row r="32983" hidden="1" x14ac:dyDescent="0.2"/>
    <row r="32984" hidden="1" x14ac:dyDescent="0.2"/>
    <row r="32985" hidden="1" x14ac:dyDescent="0.2"/>
    <row r="32986" hidden="1" x14ac:dyDescent="0.2"/>
    <row r="32987" hidden="1" x14ac:dyDescent="0.2"/>
    <row r="32988" hidden="1" x14ac:dyDescent="0.2"/>
    <row r="32989" hidden="1" x14ac:dyDescent="0.2"/>
    <row r="32990" hidden="1" x14ac:dyDescent="0.2"/>
    <row r="32991" hidden="1" x14ac:dyDescent="0.2"/>
    <row r="32992" hidden="1" x14ac:dyDescent="0.2"/>
    <row r="32993" hidden="1" x14ac:dyDescent="0.2"/>
    <row r="32994" hidden="1" x14ac:dyDescent="0.2"/>
    <row r="32995" hidden="1" x14ac:dyDescent="0.2"/>
    <row r="32996" hidden="1" x14ac:dyDescent="0.2"/>
    <row r="32997" hidden="1" x14ac:dyDescent="0.2"/>
    <row r="32998" hidden="1" x14ac:dyDescent="0.2"/>
    <row r="32999" hidden="1" x14ac:dyDescent="0.2"/>
    <row r="33000" hidden="1" x14ac:dyDescent="0.2"/>
    <row r="33001" hidden="1" x14ac:dyDescent="0.2"/>
    <row r="33002" hidden="1" x14ac:dyDescent="0.2"/>
    <row r="33003" hidden="1" x14ac:dyDescent="0.2"/>
    <row r="33004" hidden="1" x14ac:dyDescent="0.2"/>
    <row r="33005" hidden="1" x14ac:dyDescent="0.2"/>
    <row r="33006" hidden="1" x14ac:dyDescent="0.2"/>
    <row r="33007" hidden="1" x14ac:dyDescent="0.2"/>
    <row r="33008" hidden="1" x14ac:dyDescent="0.2"/>
    <row r="33009" hidden="1" x14ac:dyDescent="0.2"/>
    <row r="33010" hidden="1" x14ac:dyDescent="0.2"/>
    <row r="33011" hidden="1" x14ac:dyDescent="0.2"/>
    <row r="33012" hidden="1" x14ac:dyDescent="0.2"/>
    <row r="33013" hidden="1" x14ac:dyDescent="0.2"/>
    <row r="33014" hidden="1" x14ac:dyDescent="0.2"/>
    <row r="33015" hidden="1" x14ac:dyDescent="0.2"/>
    <row r="33016" hidden="1" x14ac:dyDescent="0.2"/>
    <row r="33017" hidden="1" x14ac:dyDescent="0.2"/>
    <row r="33018" hidden="1" x14ac:dyDescent="0.2"/>
    <row r="33019" hidden="1" x14ac:dyDescent="0.2"/>
    <row r="33020" hidden="1" x14ac:dyDescent="0.2"/>
    <row r="33021" hidden="1" x14ac:dyDescent="0.2"/>
    <row r="33022" hidden="1" x14ac:dyDescent="0.2"/>
    <row r="33023" hidden="1" x14ac:dyDescent="0.2"/>
    <row r="33024" hidden="1" x14ac:dyDescent="0.2"/>
    <row r="33025" hidden="1" x14ac:dyDescent="0.2"/>
    <row r="33026" hidden="1" x14ac:dyDescent="0.2"/>
    <row r="33027" hidden="1" x14ac:dyDescent="0.2"/>
    <row r="33028" hidden="1" x14ac:dyDescent="0.2"/>
    <row r="33029" hidden="1" x14ac:dyDescent="0.2"/>
    <row r="33030" hidden="1" x14ac:dyDescent="0.2"/>
    <row r="33031" hidden="1" x14ac:dyDescent="0.2"/>
    <row r="33032" hidden="1" x14ac:dyDescent="0.2"/>
    <row r="33033" hidden="1" x14ac:dyDescent="0.2"/>
    <row r="33034" hidden="1" x14ac:dyDescent="0.2"/>
    <row r="33035" hidden="1" x14ac:dyDescent="0.2"/>
    <row r="33036" hidden="1" x14ac:dyDescent="0.2"/>
    <row r="33037" hidden="1" x14ac:dyDescent="0.2"/>
    <row r="33038" hidden="1" x14ac:dyDescent="0.2"/>
    <row r="33039" hidden="1" x14ac:dyDescent="0.2"/>
    <row r="33040" hidden="1" x14ac:dyDescent="0.2"/>
    <row r="33041" hidden="1" x14ac:dyDescent="0.2"/>
    <row r="33042" hidden="1" x14ac:dyDescent="0.2"/>
    <row r="33043" hidden="1" x14ac:dyDescent="0.2"/>
    <row r="33044" hidden="1" x14ac:dyDescent="0.2"/>
    <row r="33045" hidden="1" x14ac:dyDescent="0.2"/>
    <row r="33046" hidden="1" x14ac:dyDescent="0.2"/>
    <row r="33047" hidden="1" x14ac:dyDescent="0.2"/>
    <row r="33048" hidden="1" x14ac:dyDescent="0.2"/>
    <row r="33049" hidden="1" x14ac:dyDescent="0.2"/>
    <row r="33050" hidden="1" x14ac:dyDescent="0.2"/>
    <row r="33051" hidden="1" x14ac:dyDescent="0.2"/>
    <row r="33052" hidden="1" x14ac:dyDescent="0.2"/>
    <row r="33053" hidden="1" x14ac:dyDescent="0.2"/>
    <row r="33054" hidden="1" x14ac:dyDescent="0.2"/>
    <row r="33055" hidden="1" x14ac:dyDescent="0.2"/>
    <row r="33056" hidden="1" x14ac:dyDescent="0.2"/>
    <row r="33057" hidden="1" x14ac:dyDescent="0.2"/>
    <row r="33058" hidden="1" x14ac:dyDescent="0.2"/>
    <row r="33059" hidden="1" x14ac:dyDescent="0.2"/>
    <row r="33060" hidden="1" x14ac:dyDescent="0.2"/>
    <row r="33061" hidden="1" x14ac:dyDescent="0.2"/>
    <row r="33062" hidden="1" x14ac:dyDescent="0.2"/>
    <row r="33063" hidden="1" x14ac:dyDescent="0.2"/>
    <row r="33064" hidden="1" x14ac:dyDescent="0.2"/>
    <row r="33065" hidden="1" x14ac:dyDescent="0.2"/>
    <row r="33066" hidden="1" x14ac:dyDescent="0.2"/>
    <row r="33067" hidden="1" x14ac:dyDescent="0.2"/>
    <row r="33068" hidden="1" x14ac:dyDescent="0.2"/>
    <row r="33069" hidden="1" x14ac:dyDescent="0.2"/>
    <row r="33070" hidden="1" x14ac:dyDescent="0.2"/>
    <row r="33071" hidden="1" x14ac:dyDescent="0.2"/>
    <row r="33072" hidden="1" x14ac:dyDescent="0.2"/>
    <row r="33073" hidden="1" x14ac:dyDescent="0.2"/>
    <row r="33074" hidden="1" x14ac:dyDescent="0.2"/>
    <row r="33075" hidden="1" x14ac:dyDescent="0.2"/>
    <row r="33076" hidden="1" x14ac:dyDescent="0.2"/>
    <row r="33077" hidden="1" x14ac:dyDescent="0.2"/>
    <row r="33078" hidden="1" x14ac:dyDescent="0.2"/>
    <row r="33079" hidden="1" x14ac:dyDescent="0.2"/>
    <row r="33080" hidden="1" x14ac:dyDescent="0.2"/>
    <row r="33081" hidden="1" x14ac:dyDescent="0.2"/>
    <row r="33082" hidden="1" x14ac:dyDescent="0.2"/>
    <row r="33083" hidden="1" x14ac:dyDescent="0.2"/>
    <row r="33084" hidden="1" x14ac:dyDescent="0.2"/>
    <row r="33085" hidden="1" x14ac:dyDescent="0.2"/>
    <row r="33086" hidden="1" x14ac:dyDescent="0.2"/>
    <row r="33087" hidden="1" x14ac:dyDescent="0.2"/>
    <row r="33088" hidden="1" x14ac:dyDescent="0.2"/>
    <row r="33089" hidden="1" x14ac:dyDescent="0.2"/>
    <row r="33090" hidden="1" x14ac:dyDescent="0.2"/>
    <row r="33091" hidden="1" x14ac:dyDescent="0.2"/>
    <row r="33092" hidden="1" x14ac:dyDescent="0.2"/>
    <row r="33093" hidden="1" x14ac:dyDescent="0.2"/>
    <row r="33094" hidden="1" x14ac:dyDescent="0.2"/>
    <row r="33095" hidden="1" x14ac:dyDescent="0.2"/>
    <row r="33096" hidden="1" x14ac:dyDescent="0.2"/>
    <row r="33097" hidden="1" x14ac:dyDescent="0.2"/>
    <row r="33098" hidden="1" x14ac:dyDescent="0.2"/>
    <row r="33099" hidden="1" x14ac:dyDescent="0.2"/>
    <row r="33100" hidden="1" x14ac:dyDescent="0.2"/>
    <row r="33101" hidden="1" x14ac:dyDescent="0.2"/>
    <row r="33102" hidden="1" x14ac:dyDescent="0.2"/>
    <row r="33103" hidden="1" x14ac:dyDescent="0.2"/>
    <row r="33104" hidden="1" x14ac:dyDescent="0.2"/>
    <row r="33105" hidden="1" x14ac:dyDescent="0.2"/>
    <row r="33106" hidden="1" x14ac:dyDescent="0.2"/>
    <row r="33107" hidden="1" x14ac:dyDescent="0.2"/>
    <row r="33108" hidden="1" x14ac:dyDescent="0.2"/>
    <row r="33109" hidden="1" x14ac:dyDescent="0.2"/>
    <row r="33110" hidden="1" x14ac:dyDescent="0.2"/>
    <row r="33111" hidden="1" x14ac:dyDescent="0.2"/>
    <row r="33112" hidden="1" x14ac:dyDescent="0.2"/>
    <row r="33113" hidden="1" x14ac:dyDescent="0.2"/>
    <row r="33114" hidden="1" x14ac:dyDescent="0.2"/>
    <row r="33115" hidden="1" x14ac:dyDescent="0.2"/>
    <row r="33116" hidden="1" x14ac:dyDescent="0.2"/>
    <row r="33117" hidden="1" x14ac:dyDescent="0.2"/>
    <row r="33118" hidden="1" x14ac:dyDescent="0.2"/>
    <row r="33119" hidden="1" x14ac:dyDescent="0.2"/>
    <row r="33120" hidden="1" x14ac:dyDescent="0.2"/>
    <row r="33121" hidden="1" x14ac:dyDescent="0.2"/>
    <row r="33122" hidden="1" x14ac:dyDescent="0.2"/>
    <row r="33123" hidden="1" x14ac:dyDescent="0.2"/>
    <row r="33124" hidden="1" x14ac:dyDescent="0.2"/>
    <row r="33125" hidden="1" x14ac:dyDescent="0.2"/>
    <row r="33126" hidden="1" x14ac:dyDescent="0.2"/>
    <row r="33127" hidden="1" x14ac:dyDescent="0.2"/>
    <row r="33128" hidden="1" x14ac:dyDescent="0.2"/>
    <row r="33129" hidden="1" x14ac:dyDescent="0.2"/>
    <row r="33130" hidden="1" x14ac:dyDescent="0.2"/>
    <row r="33131" hidden="1" x14ac:dyDescent="0.2"/>
    <row r="33132" hidden="1" x14ac:dyDescent="0.2"/>
    <row r="33133" hidden="1" x14ac:dyDescent="0.2"/>
    <row r="33134" hidden="1" x14ac:dyDescent="0.2"/>
    <row r="33135" hidden="1" x14ac:dyDescent="0.2"/>
    <row r="33136" hidden="1" x14ac:dyDescent="0.2"/>
    <row r="33137" hidden="1" x14ac:dyDescent="0.2"/>
    <row r="33138" hidden="1" x14ac:dyDescent="0.2"/>
    <row r="33139" hidden="1" x14ac:dyDescent="0.2"/>
    <row r="33140" hidden="1" x14ac:dyDescent="0.2"/>
    <row r="33141" hidden="1" x14ac:dyDescent="0.2"/>
    <row r="33142" hidden="1" x14ac:dyDescent="0.2"/>
    <row r="33143" hidden="1" x14ac:dyDescent="0.2"/>
    <row r="33144" hidden="1" x14ac:dyDescent="0.2"/>
    <row r="33145" hidden="1" x14ac:dyDescent="0.2"/>
    <row r="33146" hidden="1" x14ac:dyDescent="0.2"/>
    <row r="33147" hidden="1" x14ac:dyDescent="0.2"/>
    <row r="33148" hidden="1" x14ac:dyDescent="0.2"/>
    <row r="33149" hidden="1" x14ac:dyDescent="0.2"/>
    <row r="33150" hidden="1" x14ac:dyDescent="0.2"/>
    <row r="33151" hidden="1" x14ac:dyDescent="0.2"/>
    <row r="33152" hidden="1" x14ac:dyDescent="0.2"/>
    <row r="33153" hidden="1" x14ac:dyDescent="0.2"/>
    <row r="33154" hidden="1" x14ac:dyDescent="0.2"/>
    <row r="33155" hidden="1" x14ac:dyDescent="0.2"/>
    <row r="33156" hidden="1" x14ac:dyDescent="0.2"/>
    <row r="33157" hidden="1" x14ac:dyDescent="0.2"/>
    <row r="33158" hidden="1" x14ac:dyDescent="0.2"/>
    <row r="33159" hidden="1" x14ac:dyDescent="0.2"/>
    <row r="33160" hidden="1" x14ac:dyDescent="0.2"/>
    <row r="33161" hidden="1" x14ac:dyDescent="0.2"/>
    <row r="33162" hidden="1" x14ac:dyDescent="0.2"/>
    <row r="33163" hidden="1" x14ac:dyDescent="0.2"/>
    <row r="33164" hidden="1" x14ac:dyDescent="0.2"/>
    <row r="33165" hidden="1" x14ac:dyDescent="0.2"/>
    <row r="33166" hidden="1" x14ac:dyDescent="0.2"/>
    <row r="33167" hidden="1" x14ac:dyDescent="0.2"/>
    <row r="33168" hidden="1" x14ac:dyDescent="0.2"/>
    <row r="33169" hidden="1" x14ac:dyDescent="0.2"/>
    <row r="33170" hidden="1" x14ac:dyDescent="0.2"/>
    <row r="33171" hidden="1" x14ac:dyDescent="0.2"/>
    <row r="33172" hidden="1" x14ac:dyDescent="0.2"/>
    <row r="33173" hidden="1" x14ac:dyDescent="0.2"/>
    <row r="33174" hidden="1" x14ac:dyDescent="0.2"/>
    <row r="33175" hidden="1" x14ac:dyDescent="0.2"/>
    <row r="33176" hidden="1" x14ac:dyDescent="0.2"/>
    <row r="33177" hidden="1" x14ac:dyDescent="0.2"/>
    <row r="33178" hidden="1" x14ac:dyDescent="0.2"/>
    <row r="33179" hidden="1" x14ac:dyDescent="0.2"/>
    <row r="33180" hidden="1" x14ac:dyDescent="0.2"/>
    <row r="33181" hidden="1" x14ac:dyDescent="0.2"/>
    <row r="33182" hidden="1" x14ac:dyDescent="0.2"/>
    <row r="33183" hidden="1" x14ac:dyDescent="0.2"/>
    <row r="33184" hidden="1" x14ac:dyDescent="0.2"/>
    <row r="33185" hidden="1" x14ac:dyDescent="0.2"/>
    <row r="33186" hidden="1" x14ac:dyDescent="0.2"/>
    <row r="33187" hidden="1" x14ac:dyDescent="0.2"/>
    <row r="33188" hidden="1" x14ac:dyDescent="0.2"/>
    <row r="33189" hidden="1" x14ac:dyDescent="0.2"/>
    <row r="33190" hidden="1" x14ac:dyDescent="0.2"/>
    <row r="33191" hidden="1" x14ac:dyDescent="0.2"/>
    <row r="33192" hidden="1" x14ac:dyDescent="0.2"/>
    <row r="33193" hidden="1" x14ac:dyDescent="0.2"/>
    <row r="33194" hidden="1" x14ac:dyDescent="0.2"/>
    <row r="33195" hidden="1" x14ac:dyDescent="0.2"/>
    <row r="33196" hidden="1" x14ac:dyDescent="0.2"/>
    <row r="33197" hidden="1" x14ac:dyDescent="0.2"/>
    <row r="33198" hidden="1" x14ac:dyDescent="0.2"/>
    <row r="33199" hidden="1" x14ac:dyDescent="0.2"/>
    <row r="33200" hidden="1" x14ac:dyDescent="0.2"/>
    <row r="33201" hidden="1" x14ac:dyDescent="0.2"/>
    <row r="33202" hidden="1" x14ac:dyDescent="0.2"/>
    <row r="33203" hidden="1" x14ac:dyDescent="0.2"/>
    <row r="33204" hidden="1" x14ac:dyDescent="0.2"/>
    <row r="33205" hidden="1" x14ac:dyDescent="0.2"/>
    <row r="33206" hidden="1" x14ac:dyDescent="0.2"/>
    <row r="33207" hidden="1" x14ac:dyDescent="0.2"/>
    <row r="33208" hidden="1" x14ac:dyDescent="0.2"/>
    <row r="33209" hidden="1" x14ac:dyDescent="0.2"/>
    <row r="33210" hidden="1" x14ac:dyDescent="0.2"/>
    <row r="33211" hidden="1" x14ac:dyDescent="0.2"/>
    <row r="33212" hidden="1" x14ac:dyDescent="0.2"/>
    <row r="33213" hidden="1" x14ac:dyDescent="0.2"/>
    <row r="33214" hidden="1" x14ac:dyDescent="0.2"/>
    <row r="33215" hidden="1" x14ac:dyDescent="0.2"/>
    <row r="33216" hidden="1" x14ac:dyDescent="0.2"/>
    <row r="33217" hidden="1" x14ac:dyDescent="0.2"/>
    <row r="33218" hidden="1" x14ac:dyDescent="0.2"/>
    <row r="33219" hidden="1" x14ac:dyDescent="0.2"/>
    <row r="33220" hidden="1" x14ac:dyDescent="0.2"/>
    <row r="33221" hidden="1" x14ac:dyDescent="0.2"/>
    <row r="33222" hidden="1" x14ac:dyDescent="0.2"/>
    <row r="33223" hidden="1" x14ac:dyDescent="0.2"/>
    <row r="33224" hidden="1" x14ac:dyDescent="0.2"/>
    <row r="33225" hidden="1" x14ac:dyDescent="0.2"/>
    <row r="33226" hidden="1" x14ac:dyDescent="0.2"/>
    <row r="33227" hidden="1" x14ac:dyDescent="0.2"/>
    <row r="33228" hidden="1" x14ac:dyDescent="0.2"/>
    <row r="33229" hidden="1" x14ac:dyDescent="0.2"/>
    <row r="33230" hidden="1" x14ac:dyDescent="0.2"/>
    <row r="33231" hidden="1" x14ac:dyDescent="0.2"/>
    <row r="33232" hidden="1" x14ac:dyDescent="0.2"/>
    <row r="33233" hidden="1" x14ac:dyDescent="0.2"/>
    <row r="33234" hidden="1" x14ac:dyDescent="0.2"/>
    <row r="33235" hidden="1" x14ac:dyDescent="0.2"/>
    <row r="33236" hidden="1" x14ac:dyDescent="0.2"/>
    <row r="33237" hidden="1" x14ac:dyDescent="0.2"/>
    <row r="33238" hidden="1" x14ac:dyDescent="0.2"/>
    <row r="33239" hidden="1" x14ac:dyDescent="0.2"/>
    <row r="33240" hidden="1" x14ac:dyDescent="0.2"/>
    <row r="33241" hidden="1" x14ac:dyDescent="0.2"/>
    <row r="33242" hidden="1" x14ac:dyDescent="0.2"/>
    <row r="33243" hidden="1" x14ac:dyDescent="0.2"/>
    <row r="33244" hidden="1" x14ac:dyDescent="0.2"/>
    <row r="33245" hidden="1" x14ac:dyDescent="0.2"/>
    <row r="33246" hidden="1" x14ac:dyDescent="0.2"/>
    <row r="33247" hidden="1" x14ac:dyDescent="0.2"/>
    <row r="33248" hidden="1" x14ac:dyDescent="0.2"/>
    <row r="33249" hidden="1" x14ac:dyDescent="0.2"/>
    <row r="33250" hidden="1" x14ac:dyDescent="0.2"/>
    <row r="33251" hidden="1" x14ac:dyDescent="0.2"/>
    <row r="33252" hidden="1" x14ac:dyDescent="0.2"/>
    <row r="33253" hidden="1" x14ac:dyDescent="0.2"/>
    <row r="33254" hidden="1" x14ac:dyDescent="0.2"/>
    <row r="33255" hidden="1" x14ac:dyDescent="0.2"/>
    <row r="33256" hidden="1" x14ac:dyDescent="0.2"/>
    <row r="33257" hidden="1" x14ac:dyDescent="0.2"/>
    <row r="33258" hidden="1" x14ac:dyDescent="0.2"/>
    <row r="33259" hidden="1" x14ac:dyDescent="0.2"/>
    <row r="33260" hidden="1" x14ac:dyDescent="0.2"/>
    <row r="33261" hidden="1" x14ac:dyDescent="0.2"/>
    <row r="33262" hidden="1" x14ac:dyDescent="0.2"/>
    <row r="33263" hidden="1" x14ac:dyDescent="0.2"/>
    <row r="33264" hidden="1" x14ac:dyDescent="0.2"/>
    <row r="33265" hidden="1" x14ac:dyDescent="0.2"/>
    <row r="33266" hidden="1" x14ac:dyDescent="0.2"/>
    <row r="33267" hidden="1" x14ac:dyDescent="0.2"/>
    <row r="33268" hidden="1" x14ac:dyDescent="0.2"/>
    <row r="33269" hidden="1" x14ac:dyDescent="0.2"/>
    <row r="33270" hidden="1" x14ac:dyDescent="0.2"/>
    <row r="33271" hidden="1" x14ac:dyDescent="0.2"/>
    <row r="33272" hidden="1" x14ac:dyDescent="0.2"/>
    <row r="33273" hidden="1" x14ac:dyDescent="0.2"/>
    <row r="33274" hidden="1" x14ac:dyDescent="0.2"/>
    <row r="33275" hidden="1" x14ac:dyDescent="0.2"/>
    <row r="33276" hidden="1" x14ac:dyDescent="0.2"/>
    <row r="33277" hidden="1" x14ac:dyDescent="0.2"/>
    <row r="33278" hidden="1" x14ac:dyDescent="0.2"/>
    <row r="33279" hidden="1" x14ac:dyDescent="0.2"/>
    <row r="33280" hidden="1" x14ac:dyDescent="0.2"/>
    <row r="33281" hidden="1" x14ac:dyDescent="0.2"/>
    <row r="33282" hidden="1" x14ac:dyDescent="0.2"/>
    <row r="33283" hidden="1" x14ac:dyDescent="0.2"/>
    <row r="33284" hidden="1" x14ac:dyDescent="0.2"/>
    <row r="33285" hidden="1" x14ac:dyDescent="0.2"/>
    <row r="33286" hidden="1" x14ac:dyDescent="0.2"/>
    <row r="33287" hidden="1" x14ac:dyDescent="0.2"/>
    <row r="33288" hidden="1" x14ac:dyDescent="0.2"/>
    <row r="33289" hidden="1" x14ac:dyDescent="0.2"/>
    <row r="33290" hidden="1" x14ac:dyDescent="0.2"/>
    <row r="33291" hidden="1" x14ac:dyDescent="0.2"/>
    <row r="33292" hidden="1" x14ac:dyDescent="0.2"/>
    <row r="33293" hidden="1" x14ac:dyDescent="0.2"/>
    <row r="33294" hidden="1" x14ac:dyDescent="0.2"/>
    <row r="33295" hidden="1" x14ac:dyDescent="0.2"/>
    <row r="33296" hidden="1" x14ac:dyDescent="0.2"/>
    <row r="33297" hidden="1" x14ac:dyDescent="0.2"/>
    <row r="33298" hidden="1" x14ac:dyDescent="0.2"/>
    <row r="33299" hidden="1" x14ac:dyDescent="0.2"/>
    <row r="33300" hidden="1" x14ac:dyDescent="0.2"/>
    <row r="33301" hidden="1" x14ac:dyDescent="0.2"/>
    <row r="33302" hidden="1" x14ac:dyDescent="0.2"/>
    <row r="33303" hidden="1" x14ac:dyDescent="0.2"/>
    <row r="33304" hidden="1" x14ac:dyDescent="0.2"/>
    <row r="33305" hidden="1" x14ac:dyDescent="0.2"/>
    <row r="33306" hidden="1" x14ac:dyDescent="0.2"/>
    <row r="33307" hidden="1" x14ac:dyDescent="0.2"/>
    <row r="33308" hidden="1" x14ac:dyDescent="0.2"/>
    <row r="33309" hidden="1" x14ac:dyDescent="0.2"/>
    <row r="33310" hidden="1" x14ac:dyDescent="0.2"/>
    <row r="33311" hidden="1" x14ac:dyDescent="0.2"/>
    <row r="33312" hidden="1" x14ac:dyDescent="0.2"/>
    <row r="33313" hidden="1" x14ac:dyDescent="0.2"/>
    <row r="33314" hidden="1" x14ac:dyDescent="0.2"/>
    <row r="33315" hidden="1" x14ac:dyDescent="0.2"/>
    <row r="33316" hidden="1" x14ac:dyDescent="0.2"/>
    <row r="33317" hidden="1" x14ac:dyDescent="0.2"/>
    <row r="33318" hidden="1" x14ac:dyDescent="0.2"/>
    <row r="33319" hidden="1" x14ac:dyDescent="0.2"/>
    <row r="33320" hidden="1" x14ac:dyDescent="0.2"/>
    <row r="33321" hidden="1" x14ac:dyDescent="0.2"/>
    <row r="33322" hidden="1" x14ac:dyDescent="0.2"/>
    <row r="33323" hidden="1" x14ac:dyDescent="0.2"/>
    <row r="33324" hidden="1" x14ac:dyDescent="0.2"/>
    <row r="33325" hidden="1" x14ac:dyDescent="0.2"/>
    <row r="33326" hidden="1" x14ac:dyDescent="0.2"/>
    <row r="33327" hidden="1" x14ac:dyDescent="0.2"/>
    <row r="33328" hidden="1" x14ac:dyDescent="0.2"/>
    <row r="33329" hidden="1" x14ac:dyDescent="0.2"/>
    <row r="33330" hidden="1" x14ac:dyDescent="0.2"/>
    <row r="33331" hidden="1" x14ac:dyDescent="0.2"/>
    <row r="33332" hidden="1" x14ac:dyDescent="0.2"/>
    <row r="33333" hidden="1" x14ac:dyDescent="0.2"/>
    <row r="33334" hidden="1" x14ac:dyDescent="0.2"/>
    <row r="33335" hidden="1" x14ac:dyDescent="0.2"/>
    <row r="33336" hidden="1" x14ac:dyDescent="0.2"/>
    <row r="33337" hidden="1" x14ac:dyDescent="0.2"/>
    <row r="33338" hidden="1" x14ac:dyDescent="0.2"/>
    <row r="33339" hidden="1" x14ac:dyDescent="0.2"/>
    <row r="33340" hidden="1" x14ac:dyDescent="0.2"/>
    <row r="33341" hidden="1" x14ac:dyDescent="0.2"/>
    <row r="33342" hidden="1" x14ac:dyDescent="0.2"/>
    <row r="33343" hidden="1" x14ac:dyDescent="0.2"/>
    <row r="33344" hidden="1" x14ac:dyDescent="0.2"/>
    <row r="33345" hidden="1" x14ac:dyDescent="0.2"/>
    <row r="33346" hidden="1" x14ac:dyDescent="0.2"/>
    <row r="33347" hidden="1" x14ac:dyDescent="0.2"/>
    <row r="33348" hidden="1" x14ac:dyDescent="0.2"/>
    <row r="33349" hidden="1" x14ac:dyDescent="0.2"/>
    <row r="33350" hidden="1" x14ac:dyDescent="0.2"/>
    <row r="33351" hidden="1" x14ac:dyDescent="0.2"/>
    <row r="33352" hidden="1" x14ac:dyDescent="0.2"/>
    <row r="33353" hidden="1" x14ac:dyDescent="0.2"/>
    <row r="33354" hidden="1" x14ac:dyDescent="0.2"/>
    <row r="33355" hidden="1" x14ac:dyDescent="0.2"/>
    <row r="33356" hidden="1" x14ac:dyDescent="0.2"/>
    <row r="33357" hidden="1" x14ac:dyDescent="0.2"/>
    <row r="33358" hidden="1" x14ac:dyDescent="0.2"/>
    <row r="33359" hidden="1" x14ac:dyDescent="0.2"/>
    <row r="33360" hidden="1" x14ac:dyDescent="0.2"/>
    <row r="33361" hidden="1" x14ac:dyDescent="0.2"/>
    <row r="33362" hidden="1" x14ac:dyDescent="0.2"/>
    <row r="33363" hidden="1" x14ac:dyDescent="0.2"/>
    <row r="33364" hidden="1" x14ac:dyDescent="0.2"/>
    <row r="33365" hidden="1" x14ac:dyDescent="0.2"/>
    <row r="33366" hidden="1" x14ac:dyDescent="0.2"/>
    <row r="33367" hidden="1" x14ac:dyDescent="0.2"/>
    <row r="33368" hidden="1" x14ac:dyDescent="0.2"/>
    <row r="33369" hidden="1" x14ac:dyDescent="0.2"/>
    <row r="33370" hidden="1" x14ac:dyDescent="0.2"/>
    <row r="33371" hidden="1" x14ac:dyDescent="0.2"/>
    <row r="33372" hidden="1" x14ac:dyDescent="0.2"/>
    <row r="33373" hidden="1" x14ac:dyDescent="0.2"/>
    <row r="33374" hidden="1" x14ac:dyDescent="0.2"/>
    <row r="33375" hidden="1" x14ac:dyDescent="0.2"/>
    <row r="33376" hidden="1" x14ac:dyDescent="0.2"/>
    <row r="33377" hidden="1" x14ac:dyDescent="0.2"/>
    <row r="33378" hidden="1" x14ac:dyDescent="0.2"/>
    <row r="33379" hidden="1" x14ac:dyDescent="0.2"/>
    <row r="33380" hidden="1" x14ac:dyDescent="0.2"/>
    <row r="33381" hidden="1" x14ac:dyDescent="0.2"/>
    <row r="33382" hidden="1" x14ac:dyDescent="0.2"/>
    <row r="33383" hidden="1" x14ac:dyDescent="0.2"/>
    <row r="33384" hidden="1" x14ac:dyDescent="0.2"/>
    <row r="33385" hidden="1" x14ac:dyDescent="0.2"/>
    <row r="33386" hidden="1" x14ac:dyDescent="0.2"/>
    <row r="33387" hidden="1" x14ac:dyDescent="0.2"/>
    <row r="33388" hidden="1" x14ac:dyDescent="0.2"/>
    <row r="33389" hidden="1" x14ac:dyDescent="0.2"/>
    <row r="33390" hidden="1" x14ac:dyDescent="0.2"/>
    <row r="33391" hidden="1" x14ac:dyDescent="0.2"/>
    <row r="33392" hidden="1" x14ac:dyDescent="0.2"/>
    <row r="33393" hidden="1" x14ac:dyDescent="0.2"/>
    <row r="33394" hidden="1" x14ac:dyDescent="0.2"/>
    <row r="33395" hidden="1" x14ac:dyDescent="0.2"/>
    <row r="33396" hidden="1" x14ac:dyDescent="0.2"/>
    <row r="33397" hidden="1" x14ac:dyDescent="0.2"/>
    <row r="33398" hidden="1" x14ac:dyDescent="0.2"/>
    <row r="33399" hidden="1" x14ac:dyDescent="0.2"/>
    <row r="33400" hidden="1" x14ac:dyDescent="0.2"/>
    <row r="33401" hidden="1" x14ac:dyDescent="0.2"/>
    <row r="33402" hidden="1" x14ac:dyDescent="0.2"/>
    <row r="33403" hidden="1" x14ac:dyDescent="0.2"/>
    <row r="33404" hidden="1" x14ac:dyDescent="0.2"/>
    <row r="33405" hidden="1" x14ac:dyDescent="0.2"/>
    <row r="33406" hidden="1" x14ac:dyDescent="0.2"/>
    <row r="33407" hidden="1" x14ac:dyDescent="0.2"/>
    <row r="33408" hidden="1" x14ac:dyDescent="0.2"/>
    <row r="33409" hidden="1" x14ac:dyDescent="0.2"/>
    <row r="33410" hidden="1" x14ac:dyDescent="0.2"/>
    <row r="33411" hidden="1" x14ac:dyDescent="0.2"/>
    <row r="33412" hidden="1" x14ac:dyDescent="0.2"/>
    <row r="33413" hidden="1" x14ac:dyDescent="0.2"/>
    <row r="33414" hidden="1" x14ac:dyDescent="0.2"/>
    <row r="33415" hidden="1" x14ac:dyDescent="0.2"/>
    <row r="33416" hidden="1" x14ac:dyDescent="0.2"/>
    <row r="33417" hidden="1" x14ac:dyDescent="0.2"/>
    <row r="33418" hidden="1" x14ac:dyDescent="0.2"/>
    <row r="33419" hidden="1" x14ac:dyDescent="0.2"/>
    <row r="33420" hidden="1" x14ac:dyDescent="0.2"/>
    <row r="33421" hidden="1" x14ac:dyDescent="0.2"/>
    <row r="33422" hidden="1" x14ac:dyDescent="0.2"/>
    <row r="33423" hidden="1" x14ac:dyDescent="0.2"/>
    <row r="33424" hidden="1" x14ac:dyDescent="0.2"/>
    <row r="33425" hidden="1" x14ac:dyDescent="0.2"/>
    <row r="33426" hidden="1" x14ac:dyDescent="0.2"/>
    <row r="33427" hidden="1" x14ac:dyDescent="0.2"/>
    <row r="33428" hidden="1" x14ac:dyDescent="0.2"/>
    <row r="33429" hidden="1" x14ac:dyDescent="0.2"/>
    <row r="33430" hidden="1" x14ac:dyDescent="0.2"/>
    <row r="33431" hidden="1" x14ac:dyDescent="0.2"/>
    <row r="33432" hidden="1" x14ac:dyDescent="0.2"/>
    <row r="33433" hidden="1" x14ac:dyDescent="0.2"/>
    <row r="33434" hidden="1" x14ac:dyDescent="0.2"/>
    <row r="33435" hidden="1" x14ac:dyDescent="0.2"/>
    <row r="33436" hidden="1" x14ac:dyDescent="0.2"/>
    <row r="33437" hidden="1" x14ac:dyDescent="0.2"/>
    <row r="33438" hidden="1" x14ac:dyDescent="0.2"/>
    <row r="33439" hidden="1" x14ac:dyDescent="0.2"/>
    <row r="33440" hidden="1" x14ac:dyDescent="0.2"/>
    <row r="33441" hidden="1" x14ac:dyDescent="0.2"/>
    <row r="33442" hidden="1" x14ac:dyDescent="0.2"/>
    <row r="33443" hidden="1" x14ac:dyDescent="0.2"/>
    <row r="33444" hidden="1" x14ac:dyDescent="0.2"/>
    <row r="33445" hidden="1" x14ac:dyDescent="0.2"/>
    <row r="33446" hidden="1" x14ac:dyDescent="0.2"/>
    <row r="33447" hidden="1" x14ac:dyDescent="0.2"/>
    <row r="33448" hidden="1" x14ac:dyDescent="0.2"/>
    <row r="33449" hidden="1" x14ac:dyDescent="0.2"/>
    <row r="33450" hidden="1" x14ac:dyDescent="0.2"/>
    <row r="33451" hidden="1" x14ac:dyDescent="0.2"/>
    <row r="33452" hidden="1" x14ac:dyDescent="0.2"/>
    <row r="33453" hidden="1" x14ac:dyDescent="0.2"/>
    <row r="33454" hidden="1" x14ac:dyDescent="0.2"/>
    <row r="33455" hidden="1" x14ac:dyDescent="0.2"/>
    <row r="33456" hidden="1" x14ac:dyDescent="0.2"/>
    <row r="33457" hidden="1" x14ac:dyDescent="0.2"/>
    <row r="33458" hidden="1" x14ac:dyDescent="0.2"/>
    <row r="33459" hidden="1" x14ac:dyDescent="0.2"/>
    <row r="33460" hidden="1" x14ac:dyDescent="0.2"/>
    <row r="33461" hidden="1" x14ac:dyDescent="0.2"/>
    <row r="33462" hidden="1" x14ac:dyDescent="0.2"/>
    <row r="33463" hidden="1" x14ac:dyDescent="0.2"/>
    <row r="33464" hidden="1" x14ac:dyDescent="0.2"/>
    <row r="33465" hidden="1" x14ac:dyDescent="0.2"/>
    <row r="33466" hidden="1" x14ac:dyDescent="0.2"/>
    <row r="33467" hidden="1" x14ac:dyDescent="0.2"/>
    <row r="33468" hidden="1" x14ac:dyDescent="0.2"/>
    <row r="33469" hidden="1" x14ac:dyDescent="0.2"/>
    <row r="33470" hidden="1" x14ac:dyDescent="0.2"/>
    <row r="33471" hidden="1" x14ac:dyDescent="0.2"/>
    <row r="33472" hidden="1" x14ac:dyDescent="0.2"/>
    <row r="33473" hidden="1" x14ac:dyDescent="0.2"/>
    <row r="33474" hidden="1" x14ac:dyDescent="0.2"/>
    <row r="33475" hidden="1" x14ac:dyDescent="0.2"/>
    <row r="33476" hidden="1" x14ac:dyDescent="0.2"/>
    <row r="33477" hidden="1" x14ac:dyDescent="0.2"/>
    <row r="33478" hidden="1" x14ac:dyDescent="0.2"/>
    <row r="33479" hidden="1" x14ac:dyDescent="0.2"/>
    <row r="33480" hidden="1" x14ac:dyDescent="0.2"/>
    <row r="33481" hidden="1" x14ac:dyDescent="0.2"/>
    <row r="33482" hidden="1" x14ac:dyDescent="0.2"/>
    <row r="33483" hidden="1" x14ac:dyDescent="0.2"/>
    <row r="33484" hidden="1" x14ac:dyDescent="0.2"/>
    <row r="33485" hidden="1" x14ac:dyDescent="0.2"/>
    <row r="33486" hidden="1" x14ac:dyDescent="0.2"/>
    <row r="33487" hidden="1" x14ac:dyDescent="0.2"/>
    <row r="33488" hidden="1" x14ac:dyDescent="0.2"/>
    <row r="33489" hidden="1" x14ac:dyDescent="0.2"/>
    <row r="33490" hidden="1" x14ac:dyDescent="0.2"/>
    <row r="33491" hidden="1" x14ac:dyDescent="0.2"/>
    <row r="33492" hidden="1" x14ac:dyDescent="0.2"/>
    <row r="33493" hidden="1" x14ac:dyDescent="0.2"/>
    <row r="33494" hidden="1" x14ac:dyDescent="0.2"/>
    <row r="33495" hidden="1" x14ac:dyDescent="0.2"/>
    <row r="33496" hidden="1" x14ac:dyDescent="0.2"/>
    <row r="33497" hidden="1" x14ac:dyDescent="0.2"/>
    <row r="33498" hidden="1" x14ac:dyDescent="0.2"/>
    <row r="33499" hidden="1" x14ac:dyDescent="0.2"/>
    <row r="33500" hidden="1" x14ac:dyDescent="0.2"/>
    <row r="33501" hidden="1" x14ac:dyDescent="0.2"/>
    <row r="33502" hidden="1" x14ac:dyDescent="0.2"/>
    <row r="33503" hidden="1" x14ac:dyDescent="0.2"/>
    <row r="33504" hidden="1" x14ac:dyDescent="0.2"/>
    <row r="33505" hidden="1" x14ac:dyDescent="0.2"/>
    <row r="33506" hidden="1" x14ac:dyDescent="0.2"/>
    <row r="33507" hidden="1" x14ac:dyDescent="0.2"/>
    <row r="33508" hidden="1" x14ac:dyDescent="0.2"/>
    <row r="33509" hidden="1" x14ac:dyDescent="0.2"/>
    <row r="33510" hidden="1" x14ac:dyDescent="0.2"/>
    <row r="33511" hidden="1" x14ac:dyDescent="0.2"/>
    <row r="33512" hidden="1" x14ac:dyDescent="0.2"/>
    <row r="33513" hidden="1" x14ac:dyDescent="0.2"/>
    <row r="33514" hidden="1" x14ac:dyDescent="0.2"/>
    <row r="33515" hidden="1" x14ac:dyDescent="0.2"/>
    <row r="33516" hidden="1" x14ac:dyDescent="0.2"/>
    <row r="33517" hidden="1" x14ac:dyDescent="0.2"/>
    <row r="33518" hidden="1" x14ac:dyDescent="0.2"/>
    <row r="33519" hidden="1" x14ac:dyDescent="0.2"/>
    <row r="33520" hidden="1" x14ac:dyDescent="0.2"/>
    <row r="33521" hidden="1" x14ac:dyDescent="0.2"/>
    <row r="33522" hidden="1" x14ac:dyDescent="0.2"/>
    <row r="33523" hidden="1" x14ac:dyDescent="0.2"/>
    <row r="33524" hidden="1" x14ac:dyDescent="0.2"/>
    <row r="33525" hidden="1" x14ac:dyDescent="0.2"/>
    <row r="33526" hidden="1" x14ac:dyDescent="0.2"/>
    <row r="33527" hidden="1" x14ac:dyDescent="0.2"/>
    <row r="33528" hidden="1" x14ac:dyDescent="0.2"/>
    <row r="33529" hidden="1" x14ac:dyDescent="0.2"/>
    <row r="33530" hidden="1" x14ac:dyDescent="0.2"/>
    <row r="33531" hidden="1" x14ac:dyDescent="0.2"/>
    <row r="33532" hidden="1" x14ac:dyDescent="0.2"/>
    <row r="33533" hidden="1" x14ac:dyDescent="0.2"/>
    <row r="33534" hidden="1" x14ac:dyDescent="0.2"/>
    <row r="33535" hidden="1" x14ac:dyDescent="0.2"/>
    <row r="33536" hidden="1" x14ac:dyDescent="0.2"/>
    <row r="33537" hidden="1" x14ac:dyDescent="0.2"/>
    <row r="33538" hidden="1" x14ac:dyDescent="0.2"/>
    <row r="33539" hidden="1" x14ac:dyDescent="0.2"/>
    <row r="33540" hidden="1" x14ac:dyDescent="0.2"/>
    <row r="33541" hidden="1" x14ac:dyDescent="0.2"/>
    <row r="33542" hidden="1" x14ac:dyDescent="0.2"/>
    <row r="33543" hidden="1" x14ac:dyDescent="0.2"/>
    <row r="33544" hidden="1" x14ac:dyDescent="0.2"/>
    <row r="33545" hidden="1" x14ac:dyDescent="0.2"/>
    <row r="33546" hidden="1" x14ac:dyDescent="0.2"/>
    <row r="33547" hidden="1" x14ac:dyDescent="0.2"/>
    <row r="33548" hidden="1" x14ac:dyDescent="0.2"/>
    <row r="33549" hidden="1" x14ac:dyDescent="0.2"/>
    <row r="33550" hidden="1" x14ac:dyDescent="0.2"/>
    <row r="33551" hidden="1" x14ac:dyDescent="0.2"/>
    <row r="33552" hidden="1" x14ac:dyDescent="0.2"/>
    <row r="33553" hidden="1" x14ac:dyDescent="0.2"/>
    <row r="33554" hidden="1" x14ac:dyDescent="0.2"/>
    <row r="33555" hidden="1" x14ac:dyDescent="0.2"/>
    <row r="33556" hidden="1" x14ac:dyDescent="0.2"/>
    <row r="33557" hidden="1" x14ac:dyDescent="0.2"/>
    <row r="33558" hidden="1" x14ac:dyDescent="0.2"/>
    <row r="33559" hidden="1" x14ac:dyDescent="0.2"/>
    <row r="33560" hidden="1" x14ac:dyDescent="0.2"/>
    <row r="33561" hidden="1" x14ac:dyDescent="0.2"/>
    <row r="33562" hidden="1" x14ac:dyDescent="0.2"/>
    <row r="33563" hidden="1" x14ac:dyDescent="0.2"/>
    <row r="33564" hidden="1" x14ac:dyDescent="0.2"/>
    <row r="33565" hidden="1" x14ac:dyDescent="0.2"/>
    <row r="33566" hidden="1" x14ac:dyDescent="0.2"/>
    <row r="33567" hidden="1" x14ac:dyDescent="0.2"/>
    <row r="33568" hidden="1" x14ac:dyDescent="0.2"/>
    <row r="33569" hidden="1" x14ac:dyDescent="0.2"/>
    <row r="33570" hidden="1" x14ac:dyDescent="0.2"/>
    <row r="33571" hidden="1" x14ac:dyDescent="0.2"/>
    <row r="33572" hidden="1" x14ac:dyDescent="0.2"/>
    <row r="33573" hidden="1" x14ac:dyDescent="0.2"/>
    <row r="33574" hidden="1" x14ac:dyDescent="0.2"/>
    <row r="33575" hidden="1" x14ac:dyDescent="0.2"/>
    <row r="33576" hidden="1" x14ac:dyDescent="0.2"/>
    <row r="33577" hidden="1" x14ac:dyDescent="0.2"/>
    <row r="33578" hidden="1" x14ac:dyDescent="0.2"/>
    <row r="33579" hidden="1" x14ac:dyDescent="0.2"/>
    <row r="33580" hidden="1" x14ac:dyDescent="0.2"/>
    <row r="33581" hidden="1" x14ac:dyDescent="0.2"/>
    <row r="33582" hidden="1" x14ac:dyDescent="0.2"/>
    <row r="33583" hidden="1" x14ac:dyDescent="0.2"/>
    <row r="33584" hidden="1" x14ac:dyDescent="0.2"/>
    <row r="33585" hidden="1" x14ac:dyDescent="0.2"/>
    <row r="33586" hidden="1" x14ac:dyDescent="0.2"/>
    <row r="33587" hidden="1" x14ac:dyDescent="0.2"/>
    <row r="33588" hidden="1" x14ac:dyDescent="0.2"/>
    <row r="33589" hidden="1" x14ac:dyDescent="0.2"/>
    <row r="33590" hidden="1" x14ac:dyDescent="0.2"/>
    <row r="33591" hidden="1" x14ac:dyDescent="0.2"/>
    <row r="33592" hidden="1" x14ac:dyDescent="0.2"/>
    <row r="33593" hidden="1" x14ac:dyDescent="0.2"/>
    <row r="33594" hidden="1" x14ac:dyDescent="0.2"/>
    <row r="33595" hidden="1" x14ac:dyDescent="0.2"/>
    <row r="33596" hidden="1" x14ac:dyDescent="0.2"/>
    <row r="33597" hidden="1" x14ac:dyDescent="0.2"/>
    <row r="33598" hidden="1" x14ac:dyDescent="0.2"/>
    <row r="33599" hidden="1" x14ac:dyDescent="0.2"/>
    <row r="33600" hidden="1" x14ac:dyDescent="0.2"/>
    <row r="33601" hidden="1" x14ac:dyDescent="0.2"/>
    <row r="33602" hidden="1" x14ac:dyDescent="0.2"/>
    <row r="33603" hidden="1" x14ac:dyDescent="0.2"/>
    <row r="33604" hidden="1" x14ac:dyDescent="0.2"/>
    <row r="33605" hidden="1" x14ac:dyDescent="0.2"/>
    <row r="33606" hidden="1" x14ac:dyDescent="0.2"/>
    <row r="33607" hidden="1" x14ac:dyDescent="0.2"/>
    <row r="33608" hidden="1" x14ac:dyDescent="0.2"/>
    <row r="33609" hidden="1" x14ac:dyDescent="0.2"/>
    <row r="33610" hidden="1" x14ac:dyDescent="0.2"/>
    <row r="33611" hidden="1" x14ac:dyDescent="0.2"/>
    <row r="33612" hidden="1" x14ac:dyDescent="0.2"/>
    <row r="33613" hidden="1" x14ac:dyDescent="0.2"/>
    <row r="33614" hidden="1" x14ac:dyDescent="0.2"/>
    <row r="33615" hidden="1" x14ac:dyDescent="0.2"/>
    <row r="33616" hidden="1" x14ac:dyDescent="0.2"/>
    <row r="33617" hidden="1" x14ac:dyDescent="0.2"/>
    <row r="33618" hidden="1" x14ac:dyDescent="0.2"/>
    <row r="33619" hidden="1" x14ac:dyDescent="0.2"/>
    <row r="33620" hidden="1" x14ac:dyDescent="0.2"/>
    <row r="33621" hidden="1" x14ac:dyDescent="0.2"/>
    <row r="33622" hidden="1" x14ac:dyDescent="0.2"/>
    <row r="33623" hidden="1" x14ac:dyDescent="0.2"/>
    <row r="33624" hidden="1" x14ac:dyDescent="0.2"/>
    <row r="33625" hidden="1" x14ac:dyDescent="0.2"/>
    <row r="33626" hidden="1" x14ac:dyDescent="0.2"/>
    <row r="33627" hidden="1" x14ac:dyDescent="0.2"/>
    <row r="33628" hidden="1" x14ac:dyDescent="0.2"/>
    <row r="33629" hidden="1" x14ac:dyDescent="0.2"/>
    <row r="33630" hidden="1" x14ac:dyDescent="0.2"/>
    <row r="33631" hidden="1" x14ac:dyDescent="0.2"/>
    <row r="33632" hidden="1" x14ac:dyDescent="0.2"/>
    <row r="33633" hidden="1" x14ac:dyDescent="0.2"/>
    <row r="33634" hidden="1" x14ac:dyDescent="0.2"/>
    <row r="33635" hidden="1" x14ac:dyDescent="0.2"/>
    <row r="33636" hidden="1" x14ac:dyDescent="0.2"/>
    <row r="33637" hidden="1" x14ac:dyDescent="0.2"/>
    <row r="33638" hidden="1" x14ac:dyDescent="0.2"/>
    <row r="33639" hidden="1" x14ac:dyDescent="0.2"/>
    <row r="33640" hidden="1" x14ac:dyDescent="0.2"/>
    <row r="33641" hidden="1" x14ac:dyDescent="0.2"/>
    <row r="33642" hidden="1" x14ac:dyDescent="0.2"/>
    <row r="33643" hidden="1" x14ac:dyDescent="0.2"/>
    <row r="33644" hidden="1" x14ac:dyDescent="0.2"/>
    <row r="33645" hidden="1" x14ac:dyDescent="0.2"/>
    <row r="33646" hidden="1" x14ac:dyDescent="0.2"/>
    <row r="33647" hidden="1" x14ac:dyDescent="0.2"/>
    <row r="33648" hidden="1" x14ac:dyDescent="0.2"/>
    <row r="33649" hidden="1" x14ac:dyDescent="0.2"/>
    <row r="33650" hidden="1" x14ac:dyDescent="0.2"/>
    <row r="33651" hidden="1" x14ac:dyDescent="0.2"/>
    <row r="33652" hidden="1" x14ac:dyDescent="0.2"/>
    <row r="33653" hidden="1" x14ac:dyDescent="0.2"/>
    <row r="33654" hidden="1" x14ac:dyDescent="0.2"/>
    <row r="33655" hidden="1" x14ac:dyDescent="0.2"/>
    <row r="33656" hidden="1" x14ac:dyDescent="0.2"/>
    <row r="33657" hidden="1" x14ac:dyDescent="0.2"/>
    <row r="33658" hidden="1" x14ac:dyDescent="0.2"/>
    <row r="33659" hidden="1" x14ac:dyDescent="0.2"/>
    <row r="33660" hidden="1" x14ac:dyDescent="0.2"/>
    <row r="33661" hidden="1" x14ac:dyDescent="0.2"/>
    <row r="33662" hidden="1" x14ac:dyDescent="0.2"/>
    <row r="33663" hidden="1" x14ac:dyDescent="0.2"/>
    <row r="33664" hidden="1" x14ac:dyDescent="0.2"/>
    <row r="33665" hidden="1" x14ac:dyDescent="0.2"/>
    <row r="33666" hidden="1" x14ac:dyDescent="0.2"/>
    <row r="33667" hidden="1" x14ac:dyDescent="0.2"/>
    <row r="33668" hidden="1" x14ac:dyDescent="0.2"/>
    <row r="33669" hidden="1" x14ac:dyDescent="0.2"/>
    <row r="33670" hidden="1" x14ac:dyDescent="0.2"/>
    <row r="33671" hidden="1" x14ac:dyDescent="0.2"/>
    <row r="33672" hidden="1" x14ac:dyDescent="0.2"/>
    <row r="33673" hidden="1" x14ac:dyDescent="0.2"/>
    <row r="33674" hidden="1" x14ac:dyDescent="0.2"/>
    <row r="33675" hidden="1" x14ac:dyDescent="0.2"/>
    <row r="33676" hidden="1" x14ac:dyDescent="0.2"/>
    <row r="33677" hidden="1" x14ac:dyDescent="0.2"/>
    <row r="33678" hidden="1" x14ac:dyDescent="0.2"/>
    <row r="33679" hidden="1" x14ac:dyDescent="0.2"/>
    <row r="33680" hidden="1" x14ac:dyDescent="0.2"/>
    <row r="33681" hidden="1" x14ac:dyDescent="0.2"/>
    <row r="33682" hidden="1" x14ac:dyDescent="0.2"/>
    <row r="33683" hidden="1" x14ac:dyDescent="0.2"/>
    <row r="33684" hidden="1" x14ac:dyDescent="0.2"/>
    <row r="33685" hidden="1" x14ac:dyDescent="0.2"/>
    <row r="33686" hidden="1" x14ac:dyDescent="0.2"/>
    <row r="33687" hidden="1" x14ac:dyDescent="0.2"/>
    <row r="33688" hidden="1" x14ac:dyDescent="0.2"/>
    <row r="33689" hidden="1" x14ac:dyDescent="0.2"/>
    <row r="33690" hidden="1" x14ac:dyDescent="0.2"/>
    <row r="33691" hidden="1" x14ac:dyDescent="0.2"/>
    <row r="33692" hidden="1" x14ac:dyDescent="0.2"/>
    <row r="33693" hidden="1" x14ac:dyDescent="0.2"/>
    <row r="33694" hidden="1" x14ac:dyDescent="0.2"/>
    <row r="33695" hidden="1" x14ac:dyDescent="0.2"/>
    <row r="33696" hidden="1" x14ac:dyDescent="0.2"/>
    <row r="33697" hidden="1" x14ac:dyDescent="0.2"/>
    <row r="33698" hidden="1" x14ac:dyDescent="0.2"/>
    <row r="33699" hidden="1" x14ac:dyDescent="0.2"/>
    <row r="33700" hidden="1" x14ac:dyDescent="0.2"/>
    <row r="33701" hidden="1" x14ac:dyDescent="0.2"/>
    <row r="33702" hidden="1" x14ac:dyDescent="0.2"/>
    <row r="33703" hidden="1" x14ac:dyDescent="0.2"/>
    <row r="33704" hidden="1" x14ac:dyDescent="0.2"/>
    <row r="33705" hidden="1" x14ac:dyDescent="0.2"/>
    <row r="33706" hidden="1" x14ac:dyDescent="0.2"/>
    <row r="33707" hidden="1" x14ac:dyDescent="0.2"/>
    <row r="33708" hidden="1" x14ac:dyDescent="0.2"/>
    <row r="33709" hidden="1" x14ac:dyDescent="0.2"/>
    <row r="33710" hidden="1" x14ac:dyDescent="0.2"/>
    <row r="33711" hidden="1" x14ac:dyDescent="0.2"/>
    <row r="33712" hidden="1" x14ac:dyDescent="0.2"/>
    <row r="33713" hidden="1" x14ac:dyDescent="0.2"/>
    <row r="33714" hidden="1" x14ac:dyDescent="0.2"/>
    <row r="33715" hidden="1" x14ac:dyDescent="0.2"/>
    <row r="33716" hidden="1" x14ac:dyDescent="0.2"/>
    <row r="33717" hidden="1" x14ac:dyDescent="0.2"/>
    <row r="33718" hidden="1" x14ac:dyDescent="0.2"/>
    <row r="33719" hidden="1" x14ac:dyDescent="0.2"/>
    <row r="33720" hidden="1" x14ac:dyDescent="0.2"/>
    <row r="33721" hidden="1" x14ac:dyDescent="0.2"/>
    <row r="33722" hidden="1" x14ac:dyDescent="0.2"/>
    <row r="33723" hidden="1" x14ac:dyDescent="0.2"/>
    <row r="33724" hidden="1" x14ac:dyDescent="0.2"/>
    <row r="33725" hidden="1" x14ac:dyDescent="0.2"/>
    <row r="33726" hidden="1" x14ac:dyDescent="0.2"/>
    <row r="33727" hidden="1" x14ac:dyDescent="0.2"/>
    <row r="33728" hidden="1" x14ac:dyDescent="0.2"/>
    <row r="33729" hidden="1" x14ac:dyDescent="0.2"/>
    <row r="33730" hidden="1" x14ac:dyDescent="0.2"/>
    <row r="33731" hidden="1" x14ac:dyDescent="0.2"/>
    <row r="33732" hidden="1" x14ac:dyDescent="0.2"/>
    <row r="33733" hidden="1" x14ac:dyDescent="0.2"/>
    <row r="33734" hidden="1" x14ac:dyDescent="0.2"/>
    <row r="33735" hidden="1" x14ac:dyDescent="0.2"/>
    <row r="33736" hidden="1" x14ac:dyDescent="0.2"/>
    <row r="33737" hidden="1" x14ac:dyDescent="0.2"/>
    <row r="33738" hidden="1" x14ac:dyDescent="0.2"/>
    <row r="33739" hidden="1" x14ac:dyDescent="0.2"/>
    <row r="33740" hidden="1" x14ac:dyDescent="0.2"/>
    <row r="33741" hidden="1" x14ac:dyDescent="0.2"/>
    <row r="33742" hidden="1" x14ac:dyDescent="0.2"/>
    <row r="33743" hidden="1" x14ac:dyDescent="0.2"/>
    <row r="33744" hidden="1" x14ac:dyDescent="0.2"/>
    <row r="33745" hidden="1" x14ac:dyDescent="0.2"/>
    <row r="33746" hidden="1" x14ac:dyDescent="0.2"/>
    <row r="33747" hidden="1" x14ac:dyDescent="0.2"/>
    <row r="33748" hidden="1" x14ac:dyDescent="0.2"/>
    <row r="33749" hidden="1" x14ac:dyDescent="0.2"/>
    <row r="33750" hidden="1" x14ac:dyDescent="0.2"/>
    <row r="33751" hidden="1" x14ac:dyDescent="0.2"/>
    <row r="33752" hidden="1" x14ac:dyDescent="0.2"/>
    <row r="33753" hidden="1" x14ac:dyDescent="0.2"/>
    <row r="33754" hidden="1" x14ac:dyDescent="0.2"/>
    <row r="33755" hidden="1" x14ac:dyDescent="0.2"/>
    <row r="33756" hidden="1" x14ac:dyDescent="0.2"/>
    <row r="33757" hidden="1" x14ac:dyDescent="0.2"/>
    <row r="33758" hidden="1" x14ac:dyDescent="0.2"/>
    <row r="33759" hidden="1" x14ac:dyDescent="0.2"/>
    <row r="33760" hidden="1" x14ac:dyDescent="0.2"/>
    <row r="33761" hidden="1" x14ac:dyDescent="0.2"/>
    <row r="33762" hidden="1" x14ac:dyDescent="0.2"/>
    <row r="33763" hidden="1" x14ac:dyDescent="0.2"/>
    <row r="33764" hidden="1" x14ac:dyDescent="0.2"/>
    <row r="33765" hidden="1" x14ac:dyDescent="0.2"/>
    <row r="33766" hidden="1" x14ac:dyDescent="0.2"/>
    <row r="33767" hidden="1" x14ac:dyDescent="0.2"/>
    <row r="33768" hidden="1" x14ac:dyDescent="0.2"/>
    <row r="33769" hidden="1" x14ac:dyDescent="0.2"/>
    <row r="33770" hidden="1" x14ac:dyDescent="0.2"/>
    <row r="33771" hidden="1" x14ac:dyDescent="0.2"/>
    <row r="33772" hidden="1" x14ac:dyDescent="0.2"/>
    <row r="33773" hidden="1" x14ac:dyDescent="0.2"/>
    <row r="33774" hidden="1" x14ac:dyDescent="0.2"/>
    <row r="33775" hidden="1" x14ac:dyDescent="0.2"/>
    <row r="33776" hidden="1" x14ac:dyDescent="0.2"/>
    <row r="33777" hidden="1" x14ac:dyDescent="0.2"/>
    <row r="33778" hidden="1" x14ac:dyDescent="0.2"/>
    <row r="33779" hidden="1" x14ac:dyDescent="0.2"/>
    <row r="33780" hidden="1" x14ac:dyDescent="0.2"/>
    <row r="33781" hidden="1" x14ac:dyDescent="0.2"/>
    <row r="33782" hidden="1" x14ac:dyDescent="0.2"/>
    <row r="33783" hidden="1" x14ac:dyDescent="0.2"/>
    <row r="33784" hidden="1" x14ac:dyDescent="0.2"/>
    <row r="33785" hidden="1" x14ac:dyDescent="0.2"/>
    <row r="33786" hidden="1" x14ac:dyDescent="0.2"/>
    <row r="33787" hidden="1" x14ac:dyDescent="0.2"/>
    <row r="33788" hidden="1" x14ac:dyDescent="0.2"/>
    <row r="33789" hidden="1" x14ac:dyDescent="0.2"/>
    <row r="33790" hidden="1" x14ac:dyDescent="0.2"/>
    <row r="33791" hidden="1" x14ac:dyDescent="0.2"/>
    <row r="33792" hidden="1" x14ac:dyDescent="0.2"/>
    <row r="33793" hidden="1" x14ac:dyDescent="0.2"/>
    <row r="33794" hidden="1" x14ac:dyDescent="0.2"/>
    <row r="33795" hidden="1" x14ac:dyDescent="0.2"/>
    <row r="33796" hidden="1" x14ac:dyDescent="0.2"/>
    <row r="33797" hidden="1" x14ac:dyDescent="0.2"/>
    <row r="33798" hidden="1" x14ac:dyDescent="0.2"/>
    <row r="33799" hidden="1" x14ac:dyDescent="0.2"/>
    <row r="33800" hidden="1" x14ac:dyDescent="0.2"/>
    <row r="33801" hidden="1" x14ac:dyDescent="0.2"/>
    <row r="33802" hidden="1" x14ac:dyDescent="0.2"/>
    <row r="33803" hidden="1" x14ac:dyDescent="0.2"/>
    <row r="33804" hidden="1" x14ac:dyDescent="0.2"/>
    <row r="33805" hidden="1" x14ac:dyDescent="0.2"/>
    <row r="33806" hidden="1" x14ac:dyDescent="0.2"/>
    <row r="33807" hidden="1" x14ac:dyDescent="0.2"/>
    <row r="33808" hidden="1" x14ac:dyDescent="0.2"/>
    <row r="33809" hidden="1" x14ac:dyDescent="0.2"/>
    <row r="33810" hidden="1" x14ac:dyDescent="0.2"/>
    <row r="33811" hidden="1" x14ac:dyDescent="0.2"/>
    <row r="33812" hidden="1" x14ac:dyDescent="0.2"/>
    <row r="33813" hidden="1" x14ac:dyDescent="0.2"/>
    <row r="33814" hidden="1" x14ac:dyDescent="0.2"/>
    <row r="33815" hidden="1" x14ac:dyDescent="0.2"/>
    <row r="33816" hidden="1" x14ac:dyDescent="0.2"/>
    <row r="33817" hidden="1" x14ac:dyDescent="0.2"/>
    <row r="33818" hidden="1" x14ac:dyDescent="0.2"/>
    <row r="33819" hidden="1" x14ac:dyDescent="0.2"/>
    <row r="33820" hidden="1" x14ac:dyDescent="0.2"/>
    <row r="33821" hidden="1" x14ac:dyDescent="0.2"/>
    <row r="33822" hidden="1" x14ac:dyDescent="0.2"/>
    <row r="33823" hidden="1" x14ac:dyDescent="0.2"/>
    <row r="33824" hidden="1" x14ac:dyDescent="0.2"/>
    <row r="33825" hidden="1" x14ac:dyDescent="0.2"/>
    <row r="33826" hidden="1" x14ac:dyDescent="0.2"/>
    <row r="33827" hidden="1" x14ac:dyDescent="0.2"/>
    <row r="33828" hidden="1" x14ac:dyDescent="0.2"/>
    <row r="33829" hidden="1" x14ac:dyDescent="0.2"/>
    <row r="33830" hidden="1" x14ac:dyDescent="0.2"/>
    <row r="33831" hidden="1" x14ac:dyDescent="0.2"/>
    <row r="33832" hidden="1" x14ac:dyDescent="0.2"/>
    <row r="33833" hidden="1" x14ac:dyDescent="0.2"/>
    <row r="33834" hidden="1" x14ac:dyDescent="0.2"/>
    <row r="33835" hidden="1" x14ac:dyDescent="0.2"/>
    <row r="33836" hidden="1" x14ac:dyDescent="0.2"/>
    <row r="33837" hidden="1" x14ac:dyDescent="0.2"/>
    <row r="33838" hidden="1" x14ac:dyDescent="0.2"/>
    <row r="33839" hidden="1" x14ac:dyDescent="0.2"/>
    <row r="33840" hidden="1" x14ac:dyDescent="0.2"/>
    <row r="33841" hidden="1" x14ac:dyDescent="0.2"/>
    <row r="33842" hidden="1" x14ac:dyDescent="0.2"/>
    <row r="33843" hidden="1" x14ac:dyDescent="0.2"/>
    <row r="33844" hidden="1" x14ac:dyDescent="0.2"/>
    <row r="33845" hidden="1" x14ac:dyDescent="0.2"/>
    <row r="33846" hidden="1" x14ac:dyDescent="0.2"/>
    <row r="33847" hidden="1" x14ac:dyDescent="0.2"/>
    <row r="33848" hidden="1" x14ac:dyDescent="0.2"/>
    <row r="33849" hidden="1" x14ac:dyDescent="0.2"/>
    <row r="33850" hidden="1" x14ac:dyDescent="0.2"/>
    <row r="33851" hidden="1" x14ac:dyDescent="0.2"/>
    <row r="33852" hidden="1" x14ac:dyDescent="0.2"/>
    <row r="33853" hidden="1" x14ac:dyDescent="0.2"/>
    <row r="33854" hidden="1" x14ac:dyDescent="0.2"/>
    <row r="33855" hidden="1" x14ac:dyDescent="0.2"/>
    <row r="33856" hidden="1" x14ac:dyDescent="0.2"/>
    <row r="33857" hidden="1" x14ac:dyDescent="0.2"/>
    <row r="33858" hidden="1" x14ac:dyDescent="0.2"/>
    <row r="33859" hidden="1" x14ac:dyDescent="0.2"/>
    <row r="33860" hidden="1" x14ac:dyDescent="0.2"/>
    <row r="33861" hidden="1" x14ac:dyDescent="0.2"/>
    <row r="33862" hidden="1" x14ac:dyDescent="0.2"/>
    <row r="33863" hidden="1" x14ac:dyDescent="0.2"/>
    <row r="33864" hidden="1" x14ac:dyDescent="0.2"/>
    <row r="33865" hidden="1" x14ac:dyDescent="0.2"/>
    <row r="33866" hidden="1" x14ac:dyDescent="0.2"/>
    <row r="33867" hidden="1" x14ac:dyDescent="0.2"/>
    <row r="33868" hidden="1" x14ac:dyDescent="0.2"/>
    <row r="33869" hidden="1" x14ac:dyDescent="0.2"/>
    <row r="33870" hidden="1" x14ac:dyDescent="0.2"/>
    <row r="33871" hidden="1" x14ac:dyDescent="0.2"/>
    <row r="33872" hidden="1" x14ac:dyDescent="0.2"/>
    <row r="33873" hidden="1" x14ac:dyDescent="0.2"/>
    <row r="33874" hidden="1" x14ac:dyDescent="0.2"/>
    <row r="33875" hidden="1" x14ac:dyDescent="0.2"/>
    <row r="33876" hidden="1" x14ac:dyDescent="0.2"/>
    <row r="33877" hidden="1" x14ac:dyDescent="0.2"/>
    <row r="33878" hidden="1" x14ac:dyDescent="0.2"/>
    <row r="33879" hidden="1" x14ac:dyDescent="0.2"/>
    <row r="33880" hidden="1" x14ac:dyDescent="0.2"/>
    <row r="33881" hidden="1" x14ac:dyDescent="0.2"/>
    <row r="33882" hidden="1" x14ac:dyDescent="0.2"/>
    <row r="33883" hidden="1" x14ac:dyDescent="0.2"/>
    <row r="33884" hidden="1" x14ac:dyDescent="0.2"/>
    <row r="33885" hidden="1" x14ac:dyDescent="0.2"/>
    <row r="33886" hidden="1" x14ac:dyDescent="0.2"/>
    <row r="33887" hidden="1" x14ac:dyDescent="0.2"/>
    <row r="33888" hidden="1" x14ac:dyDescent="0.2"/>
    <row r="33889" hidden="1" x14ac:dyDescent="0.2"/>
    <row r="33890" hidden="1" x14ac:dyDescent="0.2"/>
    <row r="33891" hidden="1" x14ac:dyDescent="0.2"/>
    <row r="33892" hidden="1" x14ac:dyDescent="0.2"/>
    <row r="33893" hidden="1" x14ac:dyDescent="0.2"/>
    <row r="33894" hidden="1" x14ac:dyDescent="0.2"/>
    <row r="33895" hidden="1" x14ac:dyDescent="0.2"/>
    <row r="33896" hidden="1" x14ac:dyDescent="0.2"/>
    <row r="33897" hidden="1" x14ac:dyDescent="0.2"/>
    <row r="33898" hidden="1" x14ac:dyDescent="0.2"/>
    <row r="33899" hidden="1" x14ac:dyDescent="0.2"/>
    <row r="33900" hidden="1" x14ac:dyDescent="0.2"/>
    <row r="33901" hidden="1" x14ac:dyDescent="0.2"/>
    <row r="33902" hidden="1" x14ac:dyDescent="0.2"/>
    <row r="33903" hidden="1" x14ac:dyDescent="0.2"/>
    <row r="33904" hidden="1" x14ac:dyDescent="0.2"/>
    <row r="33905" hidden="1" x14ac:dyDescent="0.2"/>
    <row r="33906" hidden="1" x14ac:dyDescent="0.2"/>
    <row r="33907" hidden="1" x14ac:dyDescent="0.2"/>
    <row r="33908" hidden="1" x14ac:dyDescent="0.2"/>
    <row r="33909" hidden="1" x14ac:dyDescent="0.2"/>
    <row r="33910" hidden="1" x14ac:dyDescent="0.2"/>
    <row r="33911" hidden="1" x14ac:dyDescent="0.2"/>
    <row r="33912" hidden="1" x14ac:dyDescent="0.2"/>
    <row r="33913" hidden="1" x14ac:dyDescent="0.2"/>
    <row r="33914" hidden="1" x14ac:dyDescent="0.2"/>
    <row r="33915" hidden="1" x14ac:dyDescent="0.2"/>
    <row r="33916" hidden="1" x14ac:dyDescent="0.2"/>
    <row r="33917" hidden="1" x14ac:dyDescent="0.2"/>
    <row r="33918" hidden="1" x14ac:dyDescent="0.2"/>
    <row r="33919" hidden="1" x14ac:dyDescent="0.2"/>
    <row r="33920" hidden="1" x14ac:dyDescent="0.2"/>
    <row r="33921" hidden="1" x14ac:dyDescent="0.2"/>
    <row r="33922" hidden="1" x14ac:dyDescent="0.2"/>
    <row r="33923" hidden="1" x14ac:dyDescent="0.2"/>
    <row r="33924" hidden="1" x14ac:dyDescent="0.2"/>
    <row r="33925" hidden="1" x14ac:dyDescent="0.2"/>
    <row r="33926" hidden="1" x14ac:dyDescent="0.2"/>
    <row r="33927" hidden="1" x14ac:dyDescent="0.2"/>
    <row r="33928" hidden="1" x14ac:dyDescent="0.2"/>
    <row r="33929" hidden="1" x14ac:dyDescent="0.2"/>
    <row r="33930" hidden="1" x14ac:dyDescent="0.2"/>
    <row r="33931" hidden="1" x14ac:dyDescent="0.2"/>
    <row r="33932" hidden="1" x14ac:dyDescent="0.2"/>
    <row r="33933" hidden="1" x14ac:dyDescent="0.2"/>
    <row r="33934" hidden="1" x14ac:dyDescent="0.2"/>
    <row r="33935" hidden="1" x14ac:dyDescent="0.2"/>
    <row r="33936" hidden="1" x14ac:dyDescent="0.2"/>
    <row r="33937" hidden="1" x14ac:dyDescent="0.2"/>
    <row r="33938" hidden="1" x14ac:dyDescent="0.2"/>
    <row r="33939" hidden="1" x14ac:dyDescent="0.2"/>
    <row r="33940" hidden="1" x14ac:dyDescent="0.2"/>
    <row r="33941" hidden="1" x14ac:dyDescent="0.2"/>
    <row r="33942" hidden="1" x14ac:dyDescent="0.2"/>
    <row r="33943" hidden="1" x14ac:dyDescent="0.2"/>
    <row r="33944" hidden="1" x14ac:dyDescent="0.2"/>
    <row r="33945" hidden="1" x14ac:dyDescent="0.2"/>
    <row r="33946" hidden="1" x14ac:dyDescent="0.2"/>
    <row r="33947" hidden="1" x14ac:dyDescent="0.2"/>
    <row r="33948" hidden="1" x14ac:dyDescent="0.2"/>
    <row r="33949" hidden="1" x14ac:dyDescent="0.2"/>
    <row r="33950" hidden="1" x14ac:dyDescent="0.2"/>
    <row r="33951" hidden="1" x14ac:dyDescent="0.2"/>
    <row r="33952" hidden="1" x14ac:dyDescent="0.2"/>
    <row r="33953" hidden="1" x14ac:dyDescent="0.2"/>
    <row r="33954" hidden="1" x14ac:dyDescent="0.2"/>
    <row r="33955" hidden="1" x14ac:dyDescent="0.2"/>
    <row r="33956" hidden="1" x14ac:dyDescent="0.2"/>
    <row r="33957" hidden="1" x14ac:dyDescent="0.2"/>
    <row r="33958" hidden="1" x14ac:dyDescent="0.2"/>
    <row r="33959" hidden="1" x14ac:dyDescent="0.2"/>
    <row r="33960" hidden="1" x14ac:dyDescent="0.2"/>
    <row r="33961" hidden="1" x14ac:dyDescent="0.2"/>
    <row r="33962" hidden="1" x14ac:dyDescent="0.2"/>
    <row r="33963" hidden="1" x14ac:dyDescent="0.2"/>
    <row r="33964" hidden="1" x14ac:dyDescent="0.2"/>
    <row r="33965" hidden="1" x14ac:dyDescent="0.2"/>
    <row r="33966" hidden="1" x14ac:dyDescent="0.2"/>
    <row r="33967" hidden="1" x14ac:dyDescent="0.2"/>
    <row r="33968" hidden="1" x14ac:dyDescent="0.2"/>
    <row r="33969" hidden="1" x14ac:dyDescent="0.2"/>
    <row r="33970" hidden="1" x14ac:dyDescent="0.2"/>
    <row r="33971" hidden="1" x14ac:dyDescent="0.2"/>
    <row r="33972" hidden="1" x14ac:dyDescent="0.2"/>
    <row r="33973" hidden="1" x14ac:dyDescent="0.2"/>
    <row r="33974" hidden="1" x14ac:dyDescent="0.2"/>
    <row r="33975" hidden="1" x14ac:dyDescent="0.2"/>
    <row r="33976" hidden="1" x14ac:dyDescent="0.2"/>
    <row r="33977" hidden="1" x14ac:dyDescent="0.2"/>
    <row r="33978" hidden="1" x14ac:dyDescent="0.2"/>
    <row r="33979" hidden="1" x14ac:dyDescent="0.2"/>
    <row r="33980" hidden="1" x14ac:dyDescent="0.2"/>
    <row r="33981" hidden="1" x14ac:dyDescent="0.2"/>
    <row r="33982" hidden="1" x14ac:dyDescent="0.2"/>
    <row r="33983" hidden="1" x14ac:dyDescent="0.2"/>
    <row r="33984" hidden="1" x14ac:dyDescent="0.2"/>
    <row r="33985" hidden="1" x14ac:dyDescent="0.2"/>
    <row r="33986" hidden="1" x14ac:dyDescent="0.2"/>
    <row r="33987" hidden="1" x14ac:dyDescent="0.2"/>
    <row r="33988" hidden="1" x14ac:dyDescent="0.2"/>
    <row r="33989" hidden="1" x14ac:dyDescent="0.2"/>
    <row r="33990" hidden="1" x14ac:dyDescent="0.2"/>
    <row r="33991" hidden="1" x14ac:dyDescent="0.2"/>
    <row r="33992" hidden="1" x14ac:dyDescent="0.2"/>
    <row r="33993" hidden="1" x14ac:dyDescent="0.2"/>
    <row r="33994" hidden="1" x14ac:dyDescent="0.2"/>
    <row r="33995" hidden="1" x14ac:dyDescent="0.2"/>
    <row r="33996" hidden="1" x14ac:dyDescent="0.2"/>
    <row r="33997" hidden="1" x14ac:dyDescent="0.2"/>
    <row r="33998" hidden="1" x14ac:dyDescent="0.2"/>
    <row r="33999" hidden="1" x14ac:dyDescent="0.2"/>
    <row r="34000" hidden="1" x14ac:dyDescent="0.2"/>
    <row r="34001" hidden="1" x14ac:dyDescent="0.2"/>
    <row r="34002" hidden="1" x14ac:dyDescent="0.2"/>
    <row r="34003" hidden="1" x14ac:dyDescent="0.2"/>
    <row r="34004" hidden="1" x14ac:dyDescent="0.2"/>
    <row r="34005" hidden="1" x14ac:dyDescent="0.2"/>
    <row r="34006" hidden="1" x14ac:dyDescent="0.2"/>
    <row r="34007" hidden="1" x14ac:dyDescent="0.2"/>
    <row r="34008" hidden="1" x14ac:dyDescent="0.2"/>
    <row r="34009" hidden="1" x14ac:dyDescent="0.2"/>
    <row r="34010" hidden="1" x14ac:dyDescent="0.2"/>
    <row r="34011" hidden="1" x14ac:dyDescent="0.2"/>
    <row r="34012" hidden="1" x14ac:dyDescent="0.2"/>
    <row r="34013" hidden="1" x14ac:dyDescent="0.2"/>
    <row r="34014" hidden="1" x14ac:dyDescent="0.2"/>
    <row r="34015" hidden="1" x14ac:dyDescent="0.2"/>
    <row r="34016" hidden="1" x14ac:dyDescent="0.2"/>
    <row r="34017" hidden="1" x14ac:dyDescent="0.2"/>
    <row r="34018" hidden="1" x14ac:dyDescent="0.2"/>
    <row r="34019" hidden="1" x14ac:dyDescent="0.2"/>
    <row r="34020" hidden="1" x14ac:dyDescent="0.2"/>
    <row r="34021" hidden="1" x14ac:dyDescent="0.2"/>
    <row r="34022" hidden="1" x14ac:dyDescent="0.2"/>
    <row r="34023" hidden="1" x14ac:dyDescent="0.2"/>
    <row r="34024" hidden="1" x14ac:dyDescent="0.2"/>
    <row r="34025" hidden="1" x14ac:dyDescent="0.2"/>
    <row r="34026" hidden="1" x14ac:dyDescent="0.2"/>
    <row r="34027" hidden="1" x14ac:dyDescent="0.2"/>
    <row r="34028" hidden="1" x14ac:dyDescent="0.2"/>
    <row r="34029" hidden="1" x14ac:dyDescent="0.2"/>
    <row r="34030" hidden="1" x14ac:dyDescent="0.2"/>
    <row r="34031" hidden="1" x14ac:dyDescent="0.2"/>
    <row r="34032" hidden="1" x14ac:dyDescent="0.2"/>
    <row r="34033" hidden="1" x14ac:dyDescent="0.2"/>
    <row r="34034" hidden="1" x14ac:dyDescent="0.2"/>
    <row r="34035" hidden="1" x14ac:dyDescent="0.2"/>
    <row r="34036" hidden="1" x14ac:dyDescent="0.2"/>
    <row r="34037" hidden="1" x14ac:dyDescent="0.2"/>
    <row r="34038" hidden="1" x14ac:dyDescent="0.2"/>
    <row r="34039" hidden="1" x14ac:dyDescent="0.2"/>
    <row r="34040" hidden="1" x14ac:dyDescent="0.2"/>
    <row r="34041" hidden="1" x14ac:dyDescent="0.2"/>
    <row r="34042" hidden="1" x14ac:dyDescent="0.2"/>
    <row r="34043" hidden="1" x14ac:dyDescent="0.2"/>
    <row r="34044" hidden="1" x14ac:dyDescent="0.2"/>
    <row r="34045" hidden="1" x14ac:dyDescent="0.2"/>
    <row r="34046" hidden="1" x14ac:dyDescent="0.2"/>
    <row r="34047" hidden="1" x14ac:dyDescent="0.2"/>
    <row r="34048" hidden="1" x14ac:dyDescent="0.2"/>
    <row r="34049" hidden="1" x14ac:dyDescent="0.2"/>
    <row r="34050" hidden="1" x14ac:dyDescent="0.2"/>
    <row r="34051" hidden="1" x14ac:dyDescent="0.2"/>
    <row r="34052" hidden="1" x14ac:dyDescent="0.2"/>
    <row r="34053" hidden="1" x14ac:dyDescent="0.2"/>
    <row r="34054" hidden="1" x14ac:dyDescent="0.2"/>
    <row r="34055" hidden="1" x14ac:dyDescent="0.2"/>
    <row r="34056" hidden="1" x14ac:dyDescent="0.2"/>
    <row r="34057" hidden="1" x14ac:dyDescent="0.2"/>
    <row r="34058" hidden="1" x14ac:dyDescent="0.2"/>
    <row r="34059" hidden="1" x14ac:dyDescent="0.2"/>
    <row r="34060" hidden="1" x14ac:dyDescent="0.2"/>
    <row r="34061" hidden="1" x14ac:dyDescent="0.2"/>
    <row r="34062" hidden="1" x14ac:dyDescent="0.2"/>
    <row r="34063" hidden="1" x14ac:dyDescent="0.2"/>
    <row r="34064" hidden="1" x14ac:dyDescent="0.2"/>
    <row r="34065" hidden="1" x14ac:dyDescent="0.2"/>
    <row r="34066" hidden="1" x14ac:dyDescent="0.2"/>
    <row r="34067" hidden="1" x14ac:dyDescent="0.2"/>
    <row r="34068" hidden="1" x14ac:dyDescent="0.2"/>
    <row r="34069" hidden="1" x14ac:dyDescent="0.2"/>
    <row r="34070" hidden="1" x14ac:dyDescent="0.2"/>
    <row r="34071" hidden="1" x14ac:dyDescent="0.2"/>
    <row r="34072" hidden="1" x14ac:dyDescent="0.2"/>
    <row r="34073" hidden="1" x14ac:dyDescent="0.2"/>
    <row r="34074" hidden="1" x14ac:dyDescent="0.2"/>
    <row r="34075" hidden="1" x14ac:dyDescent="0.2"/>
    <row r="34076" hidden="1" x14ac:dyDescent="0.2"/>
    <row r="34077" hidden="1" x14ac:dyDescent="0.2"/>
    <row r="34078" hidden="1" x14ac:dyDescent="0.2"/>
    <row r="34079" hidden="1" x14ac:dyDescent="0.2"/>
    <row r="34080" hidden="1" x14ac:dyDescent="0.2"/>
    <row r="34081" hidden="1" x14ac:dyDescent="0.2"/>
    <row r="34082" hidden="1" x14ac:dyDescent="0.2"/>
    <row r="34083" hidden="1" x14ac:dyDescent="0.2"/>
    <row r="34084" hidden="1" x14ac:dyDescent="0.2"/>
    <row r="34085" hidden="1" x14ac:dyDescent="0.2"/>
    <row r="34086" hidden="1" x14ac:dyDescent="0.2"/>
    <row r="34087" hidden="1" x14ac:dyDescent="0.2"/>
    <row r="34088" hidden="1" x14ac:dyDescent="0.2"/>
    <row r="34089" hidden="1" x14ac:dyDescent="0.2"/>
    <row r="34090" hidden="1" x14ac:dyDescent="0.2"/>
    <row r="34091" hidden="1" x14ac:dyDescent="0.2"/>
    <row r="34092" hidden="1" x14ac:dyDescent="0.2"/>
    <row r="34093" hidden="1" x14ac:dyDescent="0.2"/>
    <row r="34094" hidden="1" x14ac:dyDescent="0.2"/>
    <row r="34095" hidden="1" x14ac:dyDescent="0.2"/>
    <row r="34096" hidden="1" x14ac:dyDescent="0.2"/>
    <row r="34097" hidden="1" x14ac:dyDescent="0.2"/>
    <row r="34098" hidden="1" x14ac:dyDescent="0.2"/>
    <row r="34099" hidden="1" x14ac:dyDescent="0.2"/>
    <row r="34100" hidden="1" x14ac:dyDescent="0.2"/>
    <row r="34101" hidden="1" x14ac:dyDescent="0.2"/>
    <row r="34102" hidden="1" x14ac:dyDescent="0.2"/>
    <row r="34103" hidden="1" x14ac:dyDescent="0.2"/>
    <row r="34104" hidden="1" x14ac:dyDescent="0.2"/>
    <row r="34105" hidden="1" x14ac:dyDescent="0.2"/>
    <row r="34106" hidden="1" x14ac:dyDescent="0.2"/>
    <row r="34107" hidden="1" x14ac:dyDescent="0.2"/>
    <row r="34108" hidden="1" x14ac:dyDescent="0.2"/>
    <row r="34109" hidden="1" x14ac:dyDescent="0.2"/>
    <row r="34110" hidden="1" x14ac:dyDescent="0.2"/>
    <row r="34111" hidden="1" x14ac:dyDescent="0.2"/>
    <row r="34112" hidden="1" x14ac:dyDescent="0.2"/>
    <row r="34113" hidden="1" x14ac:dyDescent="0.2"/>
    <row r="34114" hidden="1" x14ac:dyDescent="0.2"/>
    <row r="34115" hidden="1" x14ac:dyDescent="0.2"/>
    <row r="34116" hidden="1" x14ac:dyDescent="0.2"/>
    <row r="34117" hidden="1" x14ac:dyDescent="0.2"/>
    <row r="34118" hidden="1" x14ac:dyDescent="0.2"/>
    <row r="34119" hidden="1" x14ac:dyDescent="0.2"/>
    <row r="34120" hidden="1" x14ac:dyDescent="0.2"/>
    <row r="34121" hidden="1" x14ac:dyDescent="0.2"/>
    <row r="34122" hidden="1" x14ac:dyDescent="0.2"/>
    <row r="34123" hidden="1" x14ac:dyDescent="0.2"/>
    <row r="34124" hidden="1" x14ac:dyDescent="0.2"/>
    <row r="34125" hidden="1" x14ac:dyDescent="0.2"/>
    <row r="34126" hidden="1" x14ac:dyDescent="0.2"/>
    <row r="34127" hidden="1" x14ac:dyDescent="0.2"/>
    <row r="34128" hidden="1" x14ac:dyDescent="0.2"/>
    <row r="34129" hidden="1" x14ac:dyDescent="0.2"/>
    <row r="34130" hidden="1" x14ac:dyDescent="0.2"/>
    <row r="34131" hidden="1" x14ac:dyDescent="0.2"/>
    <row r="34132" hidden="1" x14ac:dyDescent="0.2"/>
    <row r="34133" hidden="1" x14ac:dyDescent="0.2"/>
    <row r="34134" hidden="1" x14ac:dyDescent="0.2"/>
    <row r="34135" hidden="1" x14ac:dyDescent="0.2"/>
    <row r="34136" hidden="1" x14ac:dyDescent="0.2"/>
    <row r="34137" hidden="1" x14ac:dyDescent="0.2"/>
    <row r="34138" hidden="1" x14ac:dyDescent="0.2"/>
    <row r="34139" hidden="1" x14ac:dyDescent="0.2"/>
    <row r="34140" hidden="1" x14ac:dyDescent="0.2"/>
    <row r="34141" hidden="1" x14ac:dyDescent="0.2"/>
    <row r="34142" hidden="1" x14ac:dyDescent="0.2"/>
    <row r="34143" hidden="1" x14ac:dyDescent="0.2"/>
    <row r="34144" hidden="1" x14ac:dyDescent="0.2"/>
    <row r="34145" hidden="1" x14ac:dyDescent="0.2"/>
    <row r="34146" hidden="1" x14ac:dyDescent="0.2"/>
    <row r="34147" hidden="1" x14ac:dyDescent="0.2"/>
    <row r="34148" hidden="1" x14ac:dyDescent="0.2"/>
    <row r="34149" hidden="1" x14ac:dyDescent="0.2"/>
    <row r="34150" hidden="1" x14ac:dyDescent="0.2"/>
    <row r="34151" hidden="1" x14ac:dyDescent="0.2"/>
    <row r="34152" hidden="1" x14ac:dyDescent="0.2"/>
    <row r="34153" hidden="1" x14ac:dyDescent="0.2"/>
    <row r="34154" hidden="1" x14ac:dyDescent="0.2"/>
    <row r="34155" hidden="1" x14ac:dyDescent="0.2"/>
    <row r="34156" hidden="1" x14ac:dyDescent="0.2"/>
    <row r="34157" hidden="1" x14ac:dyDescent="0.2"/>
    <row r="34158" hidden="1" x14ac:dyDescent="0.2"/>
    <row r="34159" hidden="1" x14ac:dyDescent="0.2"/>
    <row r="34160" hidden="1" x14ac:dyDescent="0.2"/>
    <row r="34161" hidden="1" x14ac:dyDescent="0.2"/>
    <row r="34162" hidden="1" x14ac:dyDescent="0.2"/>
    <row r="34163" hidden="1" x14ac:dyDescent="0.2"/>
    <row r="34164" hidden="1" x14ac:dyDescent="0.2"/>
    <row r="34165" hidden="1" x14ac:dyDescent="0.2"/>
    <row r="34166" hidden="1" x14ac:dyDescent="0.2"/>
    <row r="34167" hidden="1" x14ac:dyDescent="0.2"/>
    <row r="34168" hidden="1" x14ac:dyDescent="0.2"/>
    <row r="34169" hidden="1" x14ac:dyDescent="0.2"/>
    <row r="34170" hidden="1" x14ac:dyDescent="0.2"/>
    <row r="34171" hidden="1" x14ac:dyDescent="0.2"/>
    <row r="34172" hidden="1" x14ac:dyDescent="0.2"/>
    <row r="34173" hidden="1" x14ac:dyDescent="0.2"/>
    <row r="34174" hidden="1" x14ac:dyDescent="0.2"/>
    <row r="34175" hidden="1" x14ac:dyDescent="0.2"/>
    <row r="34176" hidden="1" x14ac:dyDescent="0.2"/>
    <row r="34177" hidden="1" x14ac:dyDescent="0.2"/>
    <row r="34178" hidden="1" x14ac:dyDescent="0.2"/>
    <row r="34179" hidden="1" x14ac:dyDescent="0.2"/>
    <row r="34180" hidden="1" x14ac:dyDescent="0.2"/>
    <row r="34181" hidden="1" x14ac:dyDescent="0.2"/>
    <row r="34182" hidden="1" x14ac:dyDescent="0.2"/>
    <row r="34183" hidden="1" x14ac:dyDescent="0.2"/>
    <row r="34184" hidden="1" x14ac:dyDescent="0.2"/>
    <row r="34185" hidden="1" x14ac:dyDescent="0.2"/>
    <row r="34186" hidden="1" x14ac:dyDescent="0.2"/>
    <row r="34187" hidden="1" x14ac:dyDescent="0.2"/>
    <row r="34188" hidden="1" x14ac:dyDescent="0.2"/>
    <row r="34189" hidden="1" x14ac:dyDescent="0.2"/>
    <row r="34190" hidden="1" x14ac:dyDescent="0.2"/>
    <row r="34191" hidden="1" x14ac:dyDescent="0.2"/>
    <row r="34192" hidden="1" x14ac:dyDescent="0.2"/>
    <row r="34193" hidden="1" x14ac:dyDescent="0.2"/>
    <row r="34194" hidden="1" x14ac:dyDescent="0.2"/>
    <row r="34195" hidden="1" x14ac:dyDescent="0.2"/>
    <row r="34196" hidden="1" x14ac:dyDescent="0.2"/>
    <row r="34197" hidden="1" x14ac:dyDescent="0.2"/>
    <row r="34198" hidden="1" x14ac:dyDescent="0.2"/>
    <row r="34199" hidden="1" x14ac:dyDescent="0.2"/>
    <row r="34200" hidden="1" x14ac:dyDescent="0.2"/>
    <row r="34201" hidden="1" x14ac:dyDescent="0.2"/>
    <row r="34202" hidden="1" x14ac:dyDescent="0.2"/>
    <row r="34203" hidden="1" x14ac:dyDescent="0.2"/>
    <row r="34204" hidden="1" x14ac:dyDescent="0.2"/>
    <row r="34205" hidden="1" x14ac:dyDescent="0.2"/>
    <row r="34206" hidden="1" x14ac:dyDescent="0.2"/>
    <row r="34207" hidden="1" x14ac:dyDescent="0.2"/>
    <row r="34208" hidden="1" x14ac:dyDescent="0.2"/>
    <row r="34209" hidden="1" x14ac:dyDescent="0.2"/>
    <row r="34210" hidden="1" x14ac:dyDescent="0.2"/>
    <row r="34211" hidden="1" x14ac:dyDescent="0.2"/>
    <row r="34212" hidden="1" x14ac:dyDescent="0.2"/>
    <row r="34213" hidden="1" x14ac:dyDescent="0.2"/>
    <row r="34214" hidden="1" x14ac:dyDescent="0.2"/>
    <row r="34215" hidden="1" x14ac:dyDescent="0.2"/>
    <row r="34216" hidden="1" x14ac:dyDescent="0.2"/>
    <row r="34217" hidden="1" x14ac:dyDescent="0.2"/>
    <row r="34218" hidden="1" x14ac:dyDescent="0.2"/>
    <row r="34219" hidden="1" x14ac:dyDescent="0.2"/>
    <row r="34220" hidden="1" x14ac:dyDescent="0.2"/>
    <row r="34221" hidden="1" x14ac:dyDescent="0.2"/>
    <row r="34222" hidden="1" x14ac:dyDescent="0.2"/>
    <row r="34223" hidden="1" x14ac:dyDescent="0.2"/>
    <row r="34224" hidden="1" x14ac:dyDescent="0.2"/>
    <row r="34225" hidden="1" x14ac:dyDescent="0.2"/>
    <row r="34226" hidden="1" x14ac:dyDescent="0.2"/>
    <row r="34227" hidden="1" x14ac:dyDescent="0.2"/>
    <row r="34228" hidden="1" x14ac:dyDescent="0.2"/>
    <row r="34229" hidden="1" x14ac:dyDescent="0.2"/>
    <row r="34230" hidden="1" x14ac:dyDescent="0.2"/>
    <row r="34231" hidden="1" x14ac:dyDescent="0.2"/>
    <row r="34232" hidden="1" x14ac:dyDescent="0.2"/>
    <row r="34233" hidden="1" x14ac:dyDescent="0.2"/>
    <row r="34234" hidden="1" x14ac:dyDescent="0.2"/>
    <row r="34235" hidden="1" x14ac:dyDescent="0.2"/>
    <row r="34236" hidden="1" x14ac:dyDescent="0.2"/>
    <row r="34237" hidden="1" x14ac:dyDescent="0.2"/>
    <row r="34238" hidden="1" x14ac:dyDescent="0.2"/>
    <row r="34239" hidden="1" x14ac:dyDescent="0.2"/>
    <row r="34240" hidden="1" x14ac:dyDescent="0.2"/>
    <row r="34241" hidden="1" x14ac:dyDescent="0.2"/>
    <row r="34242" hidden="1" x14ac:dyDescent="0.2"/>
    <row r="34243" hidden="1" x14ac:dyDescent="0.2"/>
    <row r="34244" hidden="1" x14ac:dyDescent="0.2"/>
    <row r="34245" hidden="1" x14ac:dyDescent="0.2"/>
    <row r="34246" hidden="1" x14ac:dyDescent="0.2"/>
    <row r="34247" hidden="1" x14ac:dyDescent="0.2"/>
    <row r="34248" hidden="1" x14ac:dyDescent="0.2"/>
    <row r="34249" hidden="1" x14ac:dyDescent="0.2"/>
    <row r="34250" hidden="1" x14ac:dyDescent="0.2"/>
    <row r="34251" hidden="1" x14ac:dyDescent="0.2"/>
    <row r="34252" hidden="1" x14ac:dyDescent="0.2"/>
    <row r="34253" hidden="1" x14ac:dyDescent="0.2"/>
    <row r="34254" hidden="1" x14ac:dyDescent="0.2"/>
    <row r="34255" hidden="1" x14ac:dyDescent="0.2"/>
    <row r="34256" hidden="1" x14ac:dyDescent="0.2"/>
    <row r="34257" hidden="1" x14ac:dyDescent="0.2"/>
    <row r="34258" hidden="1" x14ac:dyDescent="0.2"/>
    <row r="34259" hidden="1" x14ac:dyDescent="0.2"/>
    <row r="34260" hidden="1" x14ac:dyDescent="0.2"/>
    <row r="34261" hidden="1" x14ac:dyDescent="0.2"/>
    <row r="34262" hidden="1" x14ac:dyDescent="0.2"/>
    <row r="34263" hidden="1" x14ac:dyDescent="0.2"/>
    <row r="34264" hidden="1" x14ac:dyDescent="0.2"/>
    <row r="34265" hidden="1" x14ac:dyDescent="0.2"/>
    <row r="34266" hidden="1" x14ac:dyDescent="0.2"/>
    <row r="34267" hidden="1" x14ac:dyDescent="0.2"/>
    <row r="34268" hidden="1" x14ac:dyDescent="0.2"/>
    <row r="34269" hidden="1" x14ac:dyDescent="0.2"/>
    <row r="34270" hidden="1" x14ac:dyDescent="0.2"/>
    <row r="34271" hidden="1" x14ac:dyDescent="0.2"/>
    <row r="34272" hidden="1" x14ac:dyDescent="0.2"/>
    <row r="34273" hidden="1" x14ac:dyDescent="0.2"/>
    <row r="34274" hidden="1" x14ac:dyDescent="0.2"/>
    <row r="34275" hidden="1" x14ac:dyDescent="0.2"/>
    <row r="34276" hidden="1" x14ac:dyDescent="0.2"/>
    <row r="34277" hidden="1" x14ac:dyDescent="0.2"/>
    <row r="34278" hidden="1" x14ac:dyDescent="0.2"/>
    <row r="34279" hidden="1" x14ac:dyDescent="0.2"/>
    <row r="34280" hidden="1" x14ac:dyDescent="0.2"/>
    <row r="34281" hidden="1" x14ac:dyDescent="0.2"/>
    <row r="34282" hidden="1" x14ac:dyDescent="0.2"/>
    <row r="34283" hidden="1" x14ac:dyDescent="0.2"/>
    <row r="34284" hidden="1" x14ac:dyDescent="0.2"/>
    <row r="34285" hidden="1" x14ac:dyDescent="0.2"/>
    <row r="34286" hidden="1" x14ac:dyDescent="0.2"/>
    <row r="34287" hidden="1" x14ac:dyDescent="0.2"/>
    <row r="34288" hidden="1" x14ac:dyDescent="0.2"/>
    <row r="34289" hidden="1" x14ac:dyDescent="0.2"/>
    <row r="34290" hidden="1" x14ac:dyDescent="0.2"/>
    <row r="34291" hidden="1" x14ac:dyDescent="0.2"/>
    <row r="34292" hidden="1" x14ac:dyDescent="0.2"/>
    <row r="34293" hidden="1" x14ac:dyDescent="0.2"/>
    <row r="34294" hidden="1" x14ac:dyDescent="0.2"/>
    <row r="34295" hidden="1" x14ac:dyDescent="0.2"/>
    <row r="34296" hidden="1" x14ac:dyDescent="0.2"/>
    <row r="34297" hidden="1" x14ac:dyDescent="0.2"/>
    <row r="34298" hidden="1" x14ac:dyDescent="0.2"/>
    <row r="34299" hidden="1" x14ac:dyDescent="0.2"/>
    <row r="34300" hidden="1" x14ac:dyDescent="0.2"/>
    <row r="34301" hidden="1" x14ac:dyDescent="0.2"/>
    <row r="34302" hidden="1" x14ac:dyDescent="0.2"/>
    <row r="34303" hidden="1" x14ac:dyDescent="0.2"/>
    <row r="34304" hidden="1" x14ac:dyDescent="0.2"/>
    <row r="34305" hidden="1" x14ac:dyDescent="0.2"/>
    <row r="34306" hidden="1" x14ac:dyDescent="0.2"/>
    <row r="34307" hidden="1" x14ac:dyDescent="0.2"/>
    <row r="34308" hidden="1" x14ac:dyDescent="0.2"/>
    <row r="34309" hidden="1" x14ac:dyDescent="0.2"/>
    <row r="34310" hidden="1" x14ac:dyDescent="0.2"/>
    <row r="34311" hidden="1" x14ac:dyDescent="0.2"/>
    <row r="34312" hidden="1" x14ac:dyDescent="0.2"/>
    <row r="34313" hidden="1" x14ac:dyDescent="0.2"/>
    <row r="34314" hidden="1" x14ac:dyDescent="0.2"/>
    <row r="34315" hidden="1" x14ac:dyDescent="0.2"/>
    <row r="34316" hidden="1" x14ac:dyDescent="0.2"/>
    <row r="34317" hidden="1" x14ac:dyDescent="0.2"/>
    <row r="34318" hidden="1" x14ac:dyDescent="0.2"/>
    <row r="34319" hidden="1" x14ac:dyDescent="0.2"/>
    <row r="34320" hidden="1" x14ac:dyDescent="0.2"/>
    <row r="34321" hidden="1" x14ac:dyDescent="0.2"/>
    <row r="34322" hidden="1" x14ac:dyDescent="0.2"/>
    <row r="34323" hidden="1" x14ac:dyDescent="0.2"/>
    <row r="34324" hidden="1" x14ac:dyDescent="0.2"/>
    <row r="34325" hidden="1" x14ac:dyDescent="0.2"/>
    <row r="34326" hidden="1" x14ac:dyDescent="0.2"/>
    <row r="34327" hidden="1" x14ac:dyDescent="0.2"/>
    <row r="34328" hidden="1" x14ac:dyDescent="0.2"/>
    <row r="34329" hidden="1" x14ac:dyDescent="0.2"/>
    <row r="34330" hidden="1" x14ac:dyDescent="0.2"/>
    <row r="34331" hidden="1" x14ac:dyDescent="0.2"/>
    <row r="34332" hidden="1" x14ac:dyDescent="0.2"/>
    <row r="34333" hidden="1" x14ac:dyDescent="0.2"/>
    <row r="34334" hidden="1" x14ac:dyDescent="0.2"/>
    <row r="34335" hidden="1" x14ac:dyDescent="0.2"/>
    <row r="34336" hidden="1" x14ac:dyDescent="0.2"/>
    <row r="34337" hidden="1" x14ac:dyDescent="0.2"/>
    <row r="34338" hidden="1" x14ac:dyDescent="0.2"/>
    <row r="34339" hidden="1" x14ac:dyDescent="0.2"/>
    <row r="34340" hidden="1" x14ac:dyDescent="0.2"/>
    <row r="34341" hidden="1" x14ac:dyDescent="0.2"/>
    <row r="34342" hidden="1" x14ac:dyDescent="0.2"/>
    <row r="34343" hidden="1" x14ac:dyDescent="0.2"/>
    <row r="34344" hidden="1" x14ac:dyDescent="0.2"/>
    <row r="34345" hidden="1" x14ac:dyDescent="0.2"/>
    <row r="34346" hidden="1" x14ac:dyDescent="0.2"/>
    <row r="34347" hidden="1" x14ac:dyDescent="0.2"/>
    <row r="34348" hidden="1" x14ac:dyDescent="0.2"/>
    <row r="34349" hidden="1" x14ac:dyDescent="0.2"/>
    <row r="34350" hidden="1" x14ac:dyDescent="0.2"/>
    <row r="34351" hidden="1" x14ac:dyDescent="0.2"/>
    <row r="34352" hidden="1" x14ac:dyDescent="0.2"/>
    <row r="34353" hidden="1" x14ac:dyDescent="0.2"/>
    <row r="34354" hidden="1" x14ac:dyDescent="0.2"/>
    <row r="34355" hidden="1" x14ac:dyDescent="0.2"/>
    <row r="34356" hidden="1" x14ac:dyDescent="0.2"/>
    <row r="34357" hidden="1" x14ac:dyDescent="0.2"/>
    <row r="34358" hidden="1" x14ac:dyDescent="0.2"/>
    <row r="34359" hidden="1" x14ac:dyDescent="0.2"/>
    <row r="34360" hidden="1" x14ac:dyDescent="0.2"/>
    <row r="34361" hidden="1" x14ac:dyDescent="0.2"/>
    <row r="34362" hidden="1" x14ac:dyDescent="0.2"/>
    <row r="34363" hidden="1" x14ac:dyDescent="0.2"/>
    <row r="34364" hidden="1" x14ac:dyDescent="0.2"/>
    <row r="34365" hidden="1" x14ac:dyDescent="0.2"/>
    <row r="34366" hidden="1" x14ac:dyDescent="0.2"/>
    <row r="34367" hidden="1" x14ac:dyDescent="0.2"/>
    <row r="34368" hidden="1" x14ac:dyDescent="0.2"/>
    <row r="34369" hidden="1" x14ac:dyDescent="0.2"/>
    <row r="34370" hidden="1" x14ac:dyDescent="0.2"/>
    <row r="34371" hidden="1" x14ac:dyDescent="0.2"/>
    <row r="34372" hidden="1" x14ac:dyDescent="0.2"/>
    <row r="34373" hidden="1" x14ac:dyDescent="0.2"/>
    <row r="34374" hidden="1" x14ac:dyDescent="0.2"/>
    <row r="34375" hidden="1" x14ac:dyDescent="0.2"/>
    <row r="34376" hidden="1" x14ac:dyDescent="0.2"/>
    <row r="34377" hidden="1" x14ac:dyDescent="0.2"/>
    <row r="34378" hidden="1" x14ac:dyDescent="0.2"/>
    <row r="34379" hidden="1" x14ac:dyDescent="0.2"/>
    <row r="34380" hidden="1" x14ac:dyDescent="0.2"/>
    <row r="34381" hidden="1" x14ac:dyDescent="0.2"/>
    <row r="34382" hidden="1" x14ac:dyDescent="0.2"/>
    <row r="34383" hidden="1" x14ac:dyDescent="0.2"/>
    <row r="34384" hidden="1" x14ac:dyDescent="0.2"/>
    <row r="34385" hidden="1" x14ac:dyDescent="0.2"/>
    <row r="34386" hidden="1" x14ac:dyDescent="0.2"/>
    <row r="34387" hidden="1" x14ac:dyDescent="0.2"/>
    <row r="34388" hidden="1" x14ac:dyDescent="0.2"/>
    <row r="34389" hidden="1" x14ac:dyDescent="0.2"/>
    <row r="34390" hidden="1" x14ac:dyDescent="0.2"/>
    <row r="34391" hidden="1" x14ac:dyDescent="0.2"/>
    <row r="34392" hidden="1" x14ac:dyDescent="0.2"/>
    <row r="34393" hidden="1" x14ac:dyDescent="0.2"/>
    <row r="34394" hidden="1" x14ac:dyDescent="0.2"/>
    <row r="34395" hidden="1" x14ac:dyDescent="0.2"/>
    <row r="34396" hidden="1" x14ac:dyDescent="0.2"/>
    <row r="34397" hidden="1" x14ac:dyDescent="0.2"/>
    <row r="34398" hidden="1" x14ac:dyDescent="0.2"/>
    <row r="34399" hidden="1" x14ac:dyDescent="0.2"/>
    <row r="34400" hidden="1" x14ac:dyDescent="0.2"/>
    <row r="34401" hidden="1" x14ac:dyDescent="0.2"/>
    <row r="34402" hidden="1" x14ac:dyDescent="0.2"/>
    <row r="34403" hidden="1" x14ac:dyDescent="0.2"/>
    <row r="34404" hidden="1" x14ac:dyDescent="0.2"/>
    <row r="34405" hidden="1" x14ac:dyDescent="0.2"/>
    <row r="34406" hidden="1" x14ac:dyDescent="0.2"/>
    <row r="34407" hidden="1" x14ac:dyDescent="0.2"/>
    <row r="34408" hidden="1" x14ac:dyDescent="0.2"/>
    <row r="34409" hidden="1" x14ac:dyDescent="0.2"/>
    <row r="34410" hidden="1" x14ac:dyDescent="0.2"/>
    <row r="34411" hidden="1" x14ac:dyDescent="0.2"/>
    <row r="34412" hidden="1" x14ac:dyDescent="0.2"/>
    <row r="34413" hidden="1" x14ac:dyDescent="0.2"/>
    <row r="34414" hidden="1" x14ac:dyDescent="0.2"/>
    <row r="34415" hidden="1" x14ac:dyDescent="0.2"/>
    <row r="34416" hidden="1" x14ac:dyDescent="0.2"/>
    <row r="34417" hidden="1" x14ac:dyDescent="0.2"/>
    <row r="34418" hidden="1" x14ac:dyDescent="0.2"/>
    <row r="34419" hidden="1" x14ac:dyDescent="0.2"/>
    <row r="34420" hidden="1" x14ac:dyDescent="0.2"/>
    <row r="34421" hidden="1" x14ac:dyDescent="0.2"/>
    <row r="34422" hidden="1" x14ac:dyDescent="0.2"/>
    <row r="34423" hidden="1" x14ac:dyDescent="0.2"/>
    <row r="34424" hidden="1" x14ac:dyDescent="0.2"/>
    <row r="34425" hidden="1" x14ac:dyDescent="0.2"/>
    <row r="34426" hidden="1" x14ac:dyDescent="0.2"/>
    <row r="34427" hidden="1" x14ac:dyDescent="0.2"/>
    <row r="34428" hidden="1" x14ac:dyDescent="0.2"/>
    <row r="34429" hidden="1" x14ac:dyDescent="0.2"/>
    <row r="34430" hidden="1" x14ac:dyDescent="0.2"/>
    <row r="34431" hidden="1" x14ac:dyDescent="0.2"/>
    <row r="34432" hidden="1" x14ac:dyDescent="0.2"/>
    <row r="34433" hidden="1" x14ac:dyDescent="0.2"/>
    <row r="34434" hidden="1" x14ac:dyDescent="0.2"/>
    <row r="34435" hidden="1" x14ac:dyDescent="0.2"/>
    <row r="34436" hidden="1" x14ac:dyDescent="0.2"/>
    <row r="34437" hidden="1" x14ac:dyDescent="0.2"/>
    <row r="34438" hidden="1" x14ac:dyDescent="0.2"/>
    <row r="34439" hidden="1" x14ac:dyDescent="0.2"/>
    <row r="34440" hidden="1" x14ac:dyDescent="0.2"/>
    <row r="34441" hidden="1" x14ac:dyDescent="0.2"/>
    <row r="34442" hidden="1" x14ac:dyDescent="0.2"/>
    <row r="34443" hidden="1" x14ac:dyDescent="0.2"/>
    <row r="34444" hidden="1" x14ac:dyDescent="0.2"/>
    <row r="34445" hidden="1" x14ac:dyDescent="0.2"/>
    <row r="34446" hidden="1" x14ac:dyDescent="0.2"/>
    <row r="34447" hidden="1" x14ac:dyDescent="0.2"/>
    <row r="34448" hidden="1" x14ac:dyDescent="0.2"/>
    <row r="34449" hidden="1" x14ac:dyDescent="0.2"/>
    <row r="34450" hidden="1" x14ac:dyDescent="0.2"/>
    <row r="34451" hidden="1" x14ac:dyDescent="0.2"/>
    <row r="34452" hidden="1" x14ac:dyDescent="0.2"/>
    <row r="34453" hidden="1" x14ac:dyDescent="0.2"/>
    <row r="34454" hidden="1" x14ac:dyDescent="0.2"/>
    <row r="34455" hidden="1" x14ac:dyDescent="0.2"/>
    <row r="34456" hidden="1" x14ac:dyDescent="0.2"/>
    <row r="34457" hidden="1" x14ac:dyDescent="0.2"/>
    <row r="34458" hidden="1" x14ac:dyDescent="0.2"/>
    <row r="34459" hidden="1" x14ac:dyDescent="0.2"/>
    <row r="34460" hidden="1" x14ac:dyDescent="0.2"/>
    <row r="34461" hidden="1" x14ac:dyDescent="0.2"/>
    <row r="34462" hidden="1" x14ac:dyDescent="0.2"/>
    <row r="34463" hidden="1" x14ac:dyDescent="0.2"/>
    <row r="34464" hidden="1" x14ac:dyDescent="0.2"/>
    <row r="34465" hidden="1" x14ac:dyDescent="0.2"/>
    <row r="34466" hidden="1" x14ac:dyDescent="0.2"/>
    <row r="34467" hidden="1" x14ac:dyDescent="0.2"/>
    <row r="34468" hidden="1" x14ac:dyDescent="0.2"/>
    <row r="34469" hidden="1" x14ac:dyDescent="0.2"/>
    <row r="34470" hidden="1" x14ac:dyDescent="0.2"/>
    <row r="34471" hidden="1" x14ac:dyDescent="0.2"/>
    <row r="34472" hidden="1" x14ac:dyDescent="0.2"/>
    <row r="34473" hidden="1" x14ac:dyDescent="0.2"/>
    <row r="34474" hidden="1" x14ac:dyDescent="0.2"/>
    <row r="34475" hidden="1" x14ac:dyDescent="0.2"/>
    <row r="34476" hidden="1" x14ac:dyDescent="0.2"/>
    <row r="34477" hidden="1" x14ac:dyDescent="0.2"/>
    <row r="34478" hidden="1" x14ac:dyDescent="0.2"/>
    <row r="34479" hidden="1" x14ac:dyDescent="0.2"/>
    <row r="34480" hidden="1" x14ac:dyDescent="0.2"/>
    <row r="34481" hidden="1" x14ac:dyDescent="0.2"/>
    <row r="34482" hidden="1" x14ac:dyDescent="0.2"/>
    <row r="34483" hidden="1" x14ac:dyDescent="0.2"/>
    <row r="34484" hidden="1" x14ac:dyDescent="0.2"/>
    <row r="34485" hidden="1" x14ac:dyDescent="0.2"/>
    <row r="34486" hidden="1" x14ac:dyDescent="0.2"/>
    <row r="34487" hidden="1" x14ac:dyDescent="0.2"/>
    <row r="34488" hidden="1" x14ac:dyDescent="0.2"/>
    <row r="34489" hidden="1" x14ac:dyDescent="0.2"/>
    <row r="34490" hidden="1" x14ac:dyDescent="0.2"/>
    <row r="34491" hidden="1" x14ac:dyDescent="0.2"/>
    <row r="34492" hidden="1" x14ac:dyDescent="0.2"/>
    <row r="34493" hidden="1" x14ac:dyDescent="0.2"/>
    <row r="34494" hidden="1" x14ac:dyDescent="0.2"/>
    <row r="34495" hidden="1" x14ac:dyDescent="0.2"/>
    <row r="34496" hidden="1" x14ac:dyDescent="0.2"/>
    <row r="34497" hidden="1" x14ac:dyDescent="0.2"/>
    <row r="34498" hidden="1" x14ac:dyDescent="0.2"/>
    <row r="34499" hidden="1" x14ac:dyDescent="0.2"/>
    <row r="34500" hidden="1" x14ac:dyDescent="0.2"/>
    <row r="34501" hidden="1" x14ac:dyDescent="0.2"/>
    <row r="34502" hidden="1" x14ac:dyDescent="0.2"/>
    <row r="34503" hidden="1" x14ac:dyDescent="0.2"/>
    <row r="34504" hidden="1" x14ac:dyDescent="0.2"/>
    <row r="34505" hidden="1" x14ac:dyDescent="0.2"/>
    <row r="34506" hidden="1" x14ac:dyDescent="0.2"/>
    <row r="34507" hidden="1" x14ac:dyDescent="0.2"/>
    <row r="34508" hidden="1" x14ac:dyDescent="0.2"/>
    <row r="34509" hidden="1" x14ac:dyDescent="0.2"/>
    <row r="34510" hidden="1" x14ac:dyDescent="0.2"/>
    <row r="34511" hidden="1" x14ac:dyDescent="0.2"/>
    <row r="34512" hidden="1" x14ac:dyDescent="0.2"/>
    <row r="34513" hidden="1" x14ac:dyDescent="0.2"/>
    <row r="34514" hidden="1" x14ac:dyDescent="0.2"/>
    <row r="34515" hidden="1" x14ac:dyDescent="0.2"/>
    <row r="34516" hidden="1" x14ac:dyDescent="0.2"/>
    <row r="34517" hidden="1" x14ac:dyDescent="0.2"/>
    <row r="34518" hidden="1" x14ac:dyDescent="0.2"/>
    <row r="34519" hidden="1" x14ac:dyDescent="0.2"/>
    <row r="34520" hidden="1" x14ac:dyDescent="0.2"/>
    <row r="34521" hidden="1" x14ac:dyDescent="0.2"/>
    <row r="34522" hidden="1" x14ac:dyDescent="0.2"/>
    <row r="34523" hidden="1" x14ac:dyDescent="0.2"/>
    <row r="34524" hidden="1" x14ac:dyDescent="0.2"/>
    <row r="34525" hidden="1" x14ac:dyDescent="0.2"/>
    <row r="34526" hidden="1" x14ac:dyDescent="0.2"/>
    <row r="34527" hidden="1" x14ac:dyDescent="0.2"/>
    <row r="34528" hidden="1" x14ac:dyDescent="0.2"/>
    <row r="34529" hidden="1" x14ac:dyDescent="0.2"/>
    <row r="34530" hidden="1" x14ac:dyDescent="0.2"/>
    <row r="34531" hidden="1" x14ac:dyDescent="0.2"/>
    <row r="34532" hidden="1" x14ac:dyDescent="0.2"/>
    <row r="34533" hidden="1" x14ac:dyDescent="0.2"/>
    <row r="34534" hidden="1" x14ac:dyDescent="0.2"/>
    <row r="34535" hidden="1" x14ac:dyDescent="0.2"/>
    <row r="34536" hidden="1" x14ac:dyDescent="0.2"/>
    <row r="34537" hidden="1" x14ac:dyDescent="0.2"/>
    <row r="34538" hidden="1" x14ac:dyDescent="0.2"/>
    <row r="34539" hidden="1" x14ac:dyDescent="0.2"/>
    <row r="34540" hidden="1" x14ac:dyDescent="0.2"/>
    <row r="34541" hidden="1" x14ac:dyDescent="0.2"/>
    <row r="34542" hidden="1" x14ac:dyDescent="0.2"/>
    <row r="34543" hidden="1" x14ac:dyDescent="0.2"/>
    <row r="34544" hidden="1" x14ac:dyDescent="0.2"/>
    <row r="34545" hidden="1" x14ac:dyDescent="0.2"/>
    <row r="34546" hidden="1" x14ac:dyDescent="0.2"/>
    <row r="34547" hidden="1" x14ac:dyDescent="0.2"/>
    <row r="34548" hidden="1" x14ac:dyDescent="0.2"/>
    <row r="34549" hidden="1" x14ac:dyDescent="0.2"/>
    <row r="34550" hidden="1" x14ac:dyDescent="0.2"/>
    <row r="34551" hidden="1" x14ac:dyDescent="0.2"/>
    <row r="34552" hidden="1" x14ac:dyDescent="0.2"/>
    <row r="34553" hidden="1" x14ac:dyDescent="0.2"/>
    <row r="34554" hidden="1" x14ac:dyDescent="0.2"/>
    <row r="34555" hidden="1" x14ac:dyDescent="0.2"/>
    <row r="34556" hidden="1" x14ac:dyDescent="0.2"/>
    <row r="34557" hidden="1" x14ac:dyDescent="0.2"/>
    <row r="34558" hidden="1" x14ac:dyDescent="0.2"/>
    <row r="34559" hidden="1" x14ac:dyDescent="0.2"/>
    <row r="34560" hidden="1" x14ac:dyDescent="0.2"/>
    <row r="34561" hidden="1" x14ac:dyDescent="0.2"/>
    <row r="34562" hidden="1" x14ac:dyDescent="0.2"/>
    <row r="34563" hidden="1" x14ac:dyDescent="0.2"/>
    <row r="34564" hidden="1" x14ac:dyDescent="0.2"/>
    <row r="34565" hidden="1" x14ac:dyDescent="0.2"/>
    <row r="34566" hidden="1" x14ac:dyDescent="0.2"/>
    <row r="34567" hidden="1" x14ac:dyDescent="0.2"/>
    <row r="34568" hidden="1" x14ac:dyDescent="0.2"/>
    <row r="34569" hidden="1" x14ac:dyDescent="0.2"/>
    <row r="34570" hidden="1" x14ac:dyDescent="0.2"/>
    <row r="34571" hidden="1" x14ac:dyDescent="0.2"/>
    <row r="34572" hidden="1" x14ac:dyDescent="0.2"/>
    <row r="34573" hidden="1" x14ac:dyDescent="0.2"/>
    <row r="34574" hidden="1" x14ac:dyDescent="0.2"/>
    <row r="34575" hidden="1" x14ac:dyDescent="0.2"/>
    <row r="34576" hidden="1" x14ac:dyDescent="0.2"/>
    <row r="34577" hidden="1" x14ac:dyDescent="0.2"/>
    <row r="34578" hidden="1" x14ac:dyDescent="0.2"/>
    <row r="34579" hidden="1" x14ac:dyDescent="0.2"/>
    <row r="34580" hidden="1" x14ac:dyDescent="0.2"/>
    <row r="34581" hidden="1" x14ac:dyDescent="0.2"/>
    <row r="34582" hidden="1" x14ac:dyDescent="0.2"/>
    <row r="34583" hidden="1" x14ac:dyDescent="0.2"/>
    <row r="34584" hidden="1" x14ac:dyDescent="0.2"/>
    <row r="34585" hidden="1" x14ac:dyDescent="0.2"/>
    <row r="34586" hidden="1" x14ac:dyDescent="0.2"/>
    <row r="34587" hidden="1" x14ac:dyDescent="0.2"/>
    <row r="34588" hidden="1" x14ac:dyDescent="0.2"/>
    <row r="34589" hidden="1" x14ac:dyDescent="0.2"/>
    <row r="34590" hidden="1" x14ac:dyDescent="0.2"/>
    <row r="34591" hidden="1" x14ac:dyDescent="0.2"/>
    <row r="34592" hidden="1" x14ac:dyDescent="0.2"/>
    <row r="34593" hidden="1" x14ac:dyDescent="0.2"/>
    <row r="34594" hidden="1" x14ac:dyDescent="0.2"/>
    <row r="34595" hidden="1" x14ac:dyDescent="0.2"/>
    <row r="34596" hidden="1" x14ac:dyDescent="0.2"/>
    <row r="34597" hidden="1" x14ac:dyDescent="0.2"/>
    <row r="34598" hidden="1" x14ac:dyDescent="0.2"/>
    <row r="34599" hidden="1" x14ac:dyDescent="0.2"/>
    <row r="34600" hidden="1" x14ac:dyDescent="0.2"/>
    <row r="34601" hidden="1" x14ac:dyDescent="0.2"/>
    <row r="34602" hidden="1" x14ac:dyDescent="0.2"/>
    <row r="34603" hidden="1" x14ac:dyDescent="0.2"/>
    <row r="34604" hidden="1" x14ac:dyDescent="0.2"/>
    <row r="34605" hidden="1" x14ac:dyDescent="0.2"/>
    <row r="34606" hidden="1" x14ac:dyDescent="0.2"/>
    <row r="34607" hidden="1" x14ac:dyDescent="0.2"/>
    <row r="34608" hidden="1" x14ac:dyDescent="0.2"/>
    <row r="34609" hidden="1" x14ac:dyDescent="0.2"/>
    <row r="34610" hidden="1" x14ac:dyDescent="0.2"/>
    <row r="34611" hidden="1" x14ac:dyDescent="0.2"/>
    <row r="34612" hidden="1" x14ac:dyDescent="0.2"/>
    <row r="34613" hidden="1" x14ac:dyDescent="0.2"/>
    <row r="34614" hidden="1" x14ac:dyDescent="0.2"/>
    <row r="34615" hidden="1" x14ac:dyDescent="0.2"/>
    <row r="34616" hidden="1" x14ac:dyDescent="0.2"/>
    <row r="34617" hidden="1" x14ac:dyDescent="0.2"/>
    <row r="34618" hidden="1" x14ac:dyDescent="0.2"/>
    <row r="34619" hidden="1" x14ac:dyDescent="0.2"/>
    <row r="34620" hidden="1" x14ac:dyDescent="0.2"/>
    <row r="34621" hidden="1" x14ac:dyDescent="0.2"/>
    <row r="34622" hidden="1" x14ac:dyDescent="0.2"/>
    <row r="34623" hidden="1" x14ac:dyDescent="0.2"/>
    <row r="34624" hidden="1" x14ac:dyDescent="0.2"/>
    <row r="34625" hidden="1" x14ac:dyDescent="0.2"/>
    <row r="34626" hidden="1" x14ac:dyDescent="0.2"/>
    <row r="34627" hidden="1" x14ac:dyDescent="0.2"/>
    <row r="34628" hidden="1" x14ac:dyDescent="0.2"/>
    <row r="34629" hidden="1" x14ac:dyDescent="0.2"/>
    <row r="34630" hidden="1" x14ac:dyDescent="0.2"/>
    <row r="34631" hidden="1" x14ac:dyDescent="0.2"/>
    <row r="34632" hidden="1" x14ac:dyDescent="0.2"/>
    <row r="34633" hidden="1" x14ac:dyDescent="0.2"/>
    <row r="34634" hidden="1" x14ac:dyDescent="0.2"/>
    <row r="34635" hidden="1" x14ac:dyDescent="0.2"/>
    <row r="34636" hidden="1" x14ac:dyDescent="0.2"/>
    <row r="34637" hidden="1" x14ac:dyDescent="0.2"/>
    <row r="34638" hidden="1" x14ac:dyDescent="0.2"/>
    <row r="34639" hidden="1" x14ac:dyDescent="0.2"/>
    <row r="34640" hidden="1" x14ac:dyDescent="0.2"/>
    <row r="34641" hidden="1" x14ac:dyDescent="0.2"/>
    <row r="34642" hidden="1" x14ac:dyDescent="0.2"/>
    <row r="34643" hidden="1" x14ac:dyDescent="0.2"/>
    <row r="34644" hidden="1" x14ac:dyDescent="0.2"/>
    <row r="34645" hidden="1" x14ac:dyDescent="0.2"/>
    <row r="34646" hidden="1" x14ac:dyDescent="0.2"/>
    <row r="34647" hidden="1" x14ac:dyDescent="0.2"/>
    <row r="34648" hidden="1" x14ac:dyDescent="0.2"/>
    <row r="34649" hidden="1" x14ac:dyDescent="0.2"/>
    <row r="34650" hidden="1" x14ac:dyDescent="0.2"/>
    <row r="34651" hidden="1" x14ac:dyDescent="0.2"/>
    <row r="34652" hidden="1" x14ac:dyDescent="0.2"/>
    <row r="34653" hidden="1" x14ac:dyDescent="0.2"/>
    <row r="34654" hidden="1" x14ac:dyDescent="0.2"/>
    <row r="34655" hidden="1" x14ac:dyDescent="0.2"/>
    <row r="34656" hidden="1" x14ac:dyDescent="0.2"/>
    <row r="34657" hidden="1" x14ac:dyDescent="0.2"/>
    <row r="34658" hidden="1" x14ac:dyDescent="0.2"/>
    <row r="34659" hidden="1" x14ac:dyDescent="0.2"/>
    <row r="34660" hidden="1" x14ac:dyDescent="0.2"/>
    <row r="34661" hidden="1" x14ac:dyDescent="0.2"/>
    <row r="34662" hidden="1" x14ac:dyDescent="0.2"/>
    <row r="34663" hidden="1" x14ac:dyDescent="0.2"/>
    <row r="34664" hidden="1" x14ac:dyDescent="0.2"/>
    <row r="34665" hidden="1" x14ac:dyDescent="0.2"/>
    <row r="34666" hidden="1" x14ac:dyDescent="0.2"/>
    <row r="34667" hidden="1" x14ac:dyDescent="0.2"/>
    <row r="34668" hidden="1" x14ac:dyDescent="0.2"/>
    <row r="34669" hidden="1" x14ac:dyDescent="0.2"/>
    <row r="34670" hidden="1" x14ac:dyDescent="0.2"/>
    <row r="34671" hidden="1" x14ac:dyDescent="0.2"/>
    <row r="34672" hidden="1" x14ac:dyDescent="0.2"/>
    <row r="34673" hidden="1" x14ac:dyDescent="0.2"/>
    <row r="34674" hidden="1" x14ac:dyDescent="0.2"/>
    <row r="34675" hidden="1" x14ac:dyDescent="0.2"/>
    <row r="34676" hidden="1" x14ac:dyDescent="0.2"/>
    <row r="34677" hidden="1" x14ac:dyDescent="0.2"/>
    <row r="34678" hidden="1" x14ac:dyDescent="0.2"/>
    <row r="34679" hidden="1" x14ac:dyDescent="0.2"/>
    <row r="34680" hidden="1" x14ac:dyDescent="0.2"/>
    <row r="34681" hidden="1" x14ac:dyDescent="0.2"/>
    <row r="34682" hidden="1" x14ac:dyDescent="0.2"/>
    <row r="34683" hidden="1" x14ac:dyDescent="0.2"/>
    <row r="34684" hidden="1" x14ac:dyDescent="0.2"/>
    <row r="34685" hidden="1" x14ac:dyDescent="0.2"/>
    <row r="34686" hidden="1" x14ac:dyDescent="0.2"/>
    <row r="34687" hidden="1" x14ac:dyDescent="0.2"/>
    <row r="34688" hidden="1" x14ac:dyDescent="0.2"/>
    <row r="34689" hidden="1" x14ac:dyDescent="0.2"/>
    <row r="34690" hidden="1" x14ac:dyDescent="0.2"/>
    <row r="34691" hidden="1" x14ac:dyDescent="0.2"/>
    <row r="34692" hidden="1" x14ac:dyDescent="0.2"/>
    <row r="34693" hidden="1" x14ac:dyDescent="0.2"/>
    <row r="34694" hidden="1" x14ac:dyDescent="0.2"/>
    <row r="34695" hidden="1" x14ac:dyDescent="0.2"/>
    <row r="34696" hidden="1" x14ac:dyDescent="0.2"/>
    <row r="34697" hidden="1" x14ac:dyDescent="0.2"/>
    <row r="34698" hidden="1" x14ac:dyDescent="0.2"/>
    <row r="34699" hidden="1" x14ac:dyDescent="0.2"/>
    <row r="34700" hidden="1" x14ac:dyDescent="0.2"/>
    <row r="34701" hidden="1" x14ac:dyDescent="0.2"/>
    <row r="34702" hidden="1" x14ac:dyDescent="0.2"/>
    <row r="34703" hidden="1" x14ac:dyDescent="0.2"/>
    <row r="34704" hidden="1" x14ac:dyDescent="0.2"/>
    <row r="34705" hidden="1" x14ac:dyDescent="0.2"/>
    <row r="34706" hidden="1" x14ac:dyDescent="0.2"/>
    <row r="34707" hidden="1" x14ac:dyDescent="0.2"/>
    <row r="34708" hidden="1" x14ac:dyDescent="0.2"/>
    <row r="34709" hidden="1" x14ac:dyDescent="0.2"/>
    <row r="34710" hidden="1" x14ac:dyDescent="0.2"/>
    <row r="34711" hidden="1" x14ac:dyDescent="0.2"/>
    <row r="34712" hidden="1" x14ac:dyDescent="0.2"/>
    <row r="34713" hidden="1" x14ac:dyDescent="0.2"/>
    <row r="34714" hidden="1" x14ac:dyDescent="0.2"/>
    <row r="34715" hidden="1" x14ac:dyDescent="0.2"/>
    <row r="34716" hidden="1" x14ac:dyDescent="0.2"/>
    <row r="34717" hidden="1" x14ac:dyDescent="0.2"/>
    <row r="34718" hidden="1" x14ac:dyDescent="0.2"/>
    <row r="34719" hidden="1" x14ac:dyDescent="0.2"/>
    <row r="34720" hidden="1" x14ac:dyDescent="0.2"/>
    <row r="34721" hidden="1" x14ac:dyDescent="0.2"/>
    <row r="34722" hidden="1" x14ac:dyDescent="0.2"/>
    <row r="34723" hidden="1" x14ac:dyDescent="0.2"/>
    <row r="34724" hidden="1" x14ac:dyDescent="0.2"/>
    <row r="34725" hidden="1" x14ac:dyDescent="0.2"/>
    <row r="34726" hidden="1" x14ac:dyDescent="0.2"/>
    <row r="34727" hidden="1" x14ac:dyDescent="0.2"/>
    <row r="34728" hidden="1" x14ac:dyDescent="0.2"/>
    <row r="34729" hidden="1" x14ac:dyDescent="0.2"/>
    <row r="34730" hidden="1" x14ac:dyDescent="0.2"/>
    <row r="34731" hidden="1" x14ac:dyDescent="0.2"/>
    <row r="34732" hidden="1" x14ac:dyDescent="0.2"/>
    <row r="34733" hidden="1" x14ac:dyDescent="0.2"/>
    <row r="34734" hidden="1" x14ac:dyDescent="0.2"/>
    <row r="34735" hidden="1" x14ac:dyDescent="0.2"/>
    <row r="34736" hidden="1" x14ac:dyDescent="0.2"/>
    <row r="34737" hidden="1" x14ac:dyDescent="0.2"/>
    <row r="34738" hidden="1" x14ac:dyDescent="0.2"/>
    <row r="34739" hidden="1" x14ac:dyDescent="0.2"/>
    <row r="34740" hidden="1" x14ac:dyDescent="0.2"/>
    <row r="34741" hidden="1" x14ac:dyDescent="0.2"/>
    <row r="34742" hidden="1" x14ac:dyDescent="0.2"/>
    <row r="34743" hidden="1" x14ac:dyDescent="0.2"/>
    <row r="34744" hidden="1" x14ac:dyDescent="0.2"/>
    <row r="34745" hidden="1" x14ac:dyDescent="0.2"/>
    <row r="34746" hidden="1" x14ac:dyDescent="0.2"/>
    <row r="34747" hidden="1" x14ac:dyDescent="0.2"/>
    <row r="34748" hidden="1" x14ac:dyDescent="0.2"/>
    <row r="34749" hidden="1" x14ac:dyDescent="0.2"/>
    <row r="34750" hidden="1" x14ac:dyDescent="0.2"/>
    <row r="34751" hidden="1" x14ac:dyDescent="0.2"/>
    <row r="34752" hidden="1" x14ac:dyDescent="0.2"/>
    <row r="34753" hidden="1" x14ac:dyDescent="0.2"/>
    <row r="34754" hidden="1" x14ac:dyDescent="0.2"/>
    <row r="34755" hidden="1" x14ac:dyDescent="0.2"/>
    <row r="34756" hidden="1" x14ac:dyDescent="0.2"/>
    <row r="34757" hidden="1" x14ac:dyDescent="0.2"/>
    <row r="34758" hidden="1" x14ac:dyDescent="0.2"/>
    <row r="34759" hidden="1" x14ac:dyDescent="0.2"/>
    <row r="34760" hidden="1" x14ac:dyDescent="0.2"/>
    <row r="34761" hidden="1" x14ac:dyDescent="0.2"/>
    <row r="34762" hidden="1" x14ac:dyDescent="0.2"/>
    <row r="34763" hidden="1" x14ac:dyDescent="0.2"/>
    <row r="34764" hidden="1" x14ac:dyDescent="0.2"/>
    <row r="34765" hidden="1" x14ac:dyDescent="0.2"/>
    <row r="34766" hidden="1" x14ac:dyDescent="0.2"/>
    <row r="34767" hidden="1" x14ac:dyDescent="0.2"/>
    <row r="34768" hidden="1" x14ac:dyDescent="0.2"/>
    <row r="34769" hidden="1" x14ac:dyDescent="0.2"/>
    <row r="34770" hidden="1" x14ac:dyDescent="0.2"/>
    <row r="34771" hidden="1" x14ac:dyDescent="0.2"/>
    <row r="34772" hidden="1" x14ac:dyDescent="0.2"/>
    <row r="34773" hidden="1" x14ac:dyDescent="0.2"/>
    <row r="34774" hidden="1" x14ac:dyDescent="0.2"/>
    <row r="34775" hidden="1" x14ac:dyDescent="0.2"/>
    <row r="34776" hidden="1" x14ac:dyDescent="0.2"/>
    <row r="34777" hidden="1" x14ac:dyDescent="0.2"/>
    <row r="34778" hidden="1" x14ac:dyDescent="0.2"/>
    <row r="34779" hidden="1" x14ac:dyDescent="0.2"/>
    <row r="34780" hidden="1" x14ac:dyDescent="0.2"/>
    <row r="34781" hidden="1" x14ac:dyDescent="0.2"/>
    <row r="34782" hidden="1" x14ac:dyDescent="0.2"/>
    <row r="34783" hidden="1" x14ac:dyDescent="0.2"/>
    <row r="34784" hidden="1" x14ac:dyDescent="0.2"/>
    <row r="34785" hidden="1" x14ac:dyDescent="0.2"/>
    <row r="34786" hidden="1" x14ac:dyDescent="0.2"/>
    <row r="34787" hidden="1" x14ac:dyDescent="0.2"/>
    <row r="34788" hidden="1" x14ac:dyDescent="0.2"/>
    <row r="34789" hidden="1" x14ac:dyDescent="0.2"/>
    <row r="34790" hidden="1" x14ac:dyDescent="0.2"/>
    <row r="34791" hidden="1" x14ac:dyDescent="0.2"/>
    <row r="34792" hidden="1" x14ac:dyDescent="0.2"/>
    <row r="34793" hidden="1" x14ac:dyDescent="0.2"/>
    <row r="34794" hidden="1" x14ac:dyDescent="0.2"/>
    <row r="34795" hidden="1" x14ac:dyDescent="0.2"/>
    <row r="34796" hidden="1" x14ac:dyDescent="0.2"/>
    <row r="34797" hidden="1" x14ac:dyDescent="0.2"/>
    <row r="34798" hidden="1" x14ac:dyDescent="0.2"/>
    <row r="34799" hidden="1" x14ac:dyDescent="0.2"/>
    <row r="34800" hidden="1" x14ac:dyDescent="0.2"/>
    <row r="34801" hidden="1" x14ac:dyDescent="0.2"/>
    <row r="34802" hidden="1" x14ac:dyDescent="0.2"/>
    <row r="34803" hidden="1" x14ac:dyDescent="0.2"/>
    <row r="34804" hidden="1" x14ac:dyDescent="0.2"/>
    <row r="34805" hidden="1" x14ac:dyDescent="0.2"/>
    <row r="34806" hidden="1" x14ac:dyDescent="0.2"/>
    <row r="34807" hidden="1" x14ac:dyDescent="0.2"/>
    <row r="34808" hidden="1" x14ac:dyDescent="0.2"/>
    <row r="34809" hidden="1" x14ac:dyDescent="0.2"/>
    <row r="34810" hidden="1" x14ac:dyDescent="0.2"/>
    <row r="34811" hidden="1" x14ac:dyDescent="0.2"/>
    <row r="34812" hidden="1" x14ac:dyDescent="0.2"/>
    <row r="34813" hidden="1" x14ac:dyDescent="0.2"/>
    <row r="34814" hidden="1" x14ac:dyDescent="0.2"/>
    <row r="34815" hidden="1" x14ac:dyDescent="0.2"/>
    <row r="34816" hidden="1" x14ac:dyDescent="0.2"/>
    <row r="34817" hidden="1" x14ac:dyDescent="0.2"/>
    <row r="34818" hidden="1" x14ac:dyDescent="0.2"/>
    <row r="34819" hidden="1" x14ac:dyDescent="0.2"/>
    <row r="34820" hidden="1" x14ac:dyDescent="0.2"/>
    <row r="34821" hidden="1" x14ac:dyDescent="0.2"/>
    <row r="34822" hidden="1" x14ac:dyDescent="0.2"/>
    <row r="34823" hidden="1" x14ac:dyDescent="0.2"/>
    <row r="34824" hidden="1" x14ac:dyDescent="0.2"/>
    <row r="34825" hidden="1" x14ac:dyDescent="0.2"/>
    <row r="34826" hidden="1" x14ac:dyDescent="0.2"/>
    <row r="34827" hidden="1" x14ac:dyDescent="0.2"/>
    <row r="34828" hidden="1" x14ac:dyDescent="0.2"/>
    <row r="34829" hidden="1" x14ac:dyDescent="0.2"/>
    <row r="34830" hidden="1" x14ac:dyDescent="0.2"/>
    <row r="34831" hidden="1" x14ac:dyDescent="0.2"/>
    <row r="34832" hidden="1" x14ac:dyDescent="0.2"/>
    <row r="34833" hidden="1" x14ac:dyDescent="0.2"/>
    <row r="34834" hidden="1" x14ac:dyDescent="0.2"/>
    <row r="34835" hidden="1" x14ac:dyDescent="0.2"/>
    <row r="34836" hidden="1" x14ac:dyDescent="0.2"/>
    <row r="34837" hidden="1" x14ac:dyDescent="0.2"/>
    <row r="34838" hidden="1" x14ac:dyDescent="0.2"/>
    <row r="34839" hidden="1" x14ac:dyDescent="0.2"/>
    <row r="34840" hidden="1" x14ac:dyDescent="0.2"/>
    <row r="34841" hidden="1" x14ac:dyDescent="0.2"/>
    <row r="34842" hidden="1" x14ac:dyDescent="0.2"/>
    <row r="34843" hidden="1" x14ac:dyDescent="0.2"/>
    <row r="34844" hidden="1" x14ac:dyDescent="0.2"/>
    <row r="34845" hidden="1" x14ac:dyDescent="0.2"/>
    <row r="34846" hidden="1" x14ac:dyDescent="0.2"/>
    <row r="34847" hidden="1" x14ac:dyDescent="0.2"/>
    <row r="34848" hidden="1" x14ac:dyDescent="0.2"/>
    <row r="34849" hidden="1" x14ac:dyDescent="0.2"/>
    <row r="34850" hidden="1" x14ac:dyDescent="0.2"/>
    <row r="34851" hidden="1" x14ac:dyDescent="0.2"/>
    <row r="34852" hidden="1" x14ac:dyDescent="0.2"/>
    <row r="34853" hidden="1" x14ac:dyDescent="0.2"/>
    <row r="34854" hidden="1" x14ac:dyDescent="0.2"/>
    <row r="34855" hidden="1" x14ac:dyDescent="0.2"/>
    <row r="34856" hidden="1" x14ac:dyDescent="0.2"/>
    <row r="34857" hidden="1" x14ac:dyDescent="0.2"/>
    <row r="34858" hidden="1" x14ac:dyDescent="0.2"/>
    <row r="34859" hidden="1" x14ac:dyDescent="0.2"/>
    <row r="34860" hidden="1" x14ac:dyDescent="0.2"/>
    <row r="34861" hidden="1" x14ac:dyDescent="0.2"/>
    <row r="34862" hidden="1" x14ac:dyDescent="0.2"/>
    <row r="34863" hidden="1" x14ac:dyDescent="0.2"/>
    <row r="34864" hidden="1" x14ac:dyDescent="0.2"/>
    <row r="34865" hidden="1" x14ac:dyDescent="0.2"/>
    <row r="34866" hidden="1" x14ac:dyDescent="0.2"/>
    <row r="34867" hidden="1" x14ac:dyDescent="0.2"/>
    <row r="34868" hidden="1" x14ac:dyDescent="0.2"/>
    <row r="34869" hidden="1" x14ac:dyDescent="0.2"/>
    <row r="34870" hidden="1" x14ac:dyDescent="0.2"/>
    <row r="34871" hidden="1" x14ac:dyDescent="0.2"/>
    <row r="34872" hidden="1" x14ac:dyDescent="0.2"/>
    <row r="34873" hidden="1" x14ac:dyDescent="0.2"/>
    <row r="34874" hidden="1" x14ac:dyDescent="0.2"/>
    <row r="34875" hidden="1" x14ac:dyDescent="0.2"/>
    <row r="34876" hidden="1" x14ac:dyDescent="0.2"/>
    <row r="34877" hidden="1" x14ac:dyDescent="0.2"/>
    <row r="34878" hidden="1" x14ac:dyDescent="0.2"/>
    <row r="34879" hidden="1" x14ac:dyDescent="0.2"/>
    <row r="34880" hidden="1" x14ac:dyDescent="0.2"/>
    <row r="34881" hidden="1" x14ac:dyDescent="0.2"/>
    <row r="34882" hidden="1" x14ac:dyDescent="0.2"/>
    <row r="34883" hidden="1" x14ac:dyDescent="0.2"/>
    <row r="34884" hidden="1" x14ac:dyDescent="0.2"/>
    <row r="34885" hidden="1" x14ac:dyDescent="0.2"/>
    <row r="34886" hidden="1" x14ac:dyDescent="0.2"/>
    <row r="34887" hidden="1" x14ac:dyDescent="0.2"/>
    <row r="34888" hidden="1" x14ac:dyDescent="0.2"/>
    <row r="34889" hidden="1" x14ac:dyDescent="0.2"/>
    <row r="34890" hidden="1" x14ac:dyDescent="0.2"/>
    <row r="34891" hidden="1" x14ac:dyDescent="0.2"/>
    <row r="34892" hidden="1" x14ac:dyDescent="0.2"/>
    <row r="34893" hidden="1" x14ac:dyDescent="0.2"/>
    <row r="34894" hidden="1" x14ac:dyDescent="0.2"/>
    <row r="34895" hidden="1" x14ac:dyDescent="0.2"/>
    <row r="34896" hidden="1" x14ac:dyDescent="0.2"/>
    <row r="34897" hidden="1" x14ac:dyDescent="0.2"/>
    <row r="34898" hidden="1" x14ac:dyDescent="0.2"/>
    <row r="34899" hidden="1" x14ac:dyDescent="0.2"/>
    <row r="34900" hidden="1" x14ac:dyDescent="0.2"/>
    <row r="34901" hidden="1" x14ac:dyDescent="0.2"/>
    <row r="34902" hidden="1" x14ac:dyDescent="0.2"/>
    <row r="34903" hidden="1" x14ac:dyDescent="0.2"/>
    <row r="34904" hidden="1" x14ac:dyDescent="0.2"/>
    <row r="34905" hidden="1" x14ac:dyDescent="0.2"/>
    <row r="34906" hidden="1" x14ac:dyDescent="0.2"/>
    <row r="34907" hidden="1" x14ac:dyDescent="0.2"/>
    <row r="34908" hidden="1" x14ac:dyDescent="0.2"/>
    <row r="34909" hidden="1" x14ac:dyDescent="0.2"/>
    <row r="34910" hidden="1" x14ac:dyDescent="0.2"/>
    <row r="34911" hidden="1" x14ac:dyDescent="0.2"/>
    <row r="34912" hidden="1" x14ac:dyDescent="0.2"/>
    <row r="34913" hidden="1" x14ac:dyDescent="0.2"/>
    <row r="34914" hidden="1" x14ac:dyDescent="0.2"/>
    <row r="34915" hidden="1" x14ac:dyDescent="0.2"/>
    <row r="34916" hidden="1" x14ac:dyDescent="0.2"/>
    <row r="34917" hidden="1" x14ac:dyDescent="0.2"/>
    <row r="34918" hidden="1" x14ac:dyDescent="0.2"/>
    <row r="34919" hidden="1" x14ac:dyDescent="0.2"/>
    <row r="34920" hidden="1" x14ac:dyDescent="0.2"/>
    <row r="34921" hidden="1" x14ac:dyDescent="0.2"/>
    <row r="34922" hidden="1" x14ac:dyDescent="0.2"/>
    <row r="34923" hidden="1" x14ac:dyDescent="0.2"/>
    <row r="34924" hidden="1" x14ac:dyDescent="0.2"/>
    <row r="34925" hidden="1" x14ac:dyDescent="0.2"/>
    <row r="34926" hidden="1" x14ac:dyDescent="0.2"/>
    <row r="34927" hidden="1" x14ac:dyDescent="0.2"/>
    <row r="34928" hidden="1" x14ac:dyDescent="0.2"/>
    <row r="34929" hidden="1" x14ac:dyDescent="0.2"/>
    <row r="34930" hidden="1" x14ac:dyDescent="0.2"/>
    <row r="34931" hidden="1" x14ac:dyDescent="0.2"/>
    <row r="34932" hidden="1" x14ac:dyDescent="0.2"/>
    <row r="34933" hidden="1" x14ac:dyDescent="0.2"/>
    <row r="34934" hidden="1" x14ac:dyDescent="0.2"/>
    <row r="34935" hidden="1" x14ac:dyDescent="0.2"/>
    <row r="34936" hidden="1" x14ac:dyDescent="0.2"/>
    <row r="34937" hidden="1" x14ac:dyDescent="0.2"/>
    <row r="34938" hidden="1" x14ac:dyDescent="0.2"/>
    <row r="34939" hidden="1" x14ac:dyDescent="0.2"/>
    <row r="34940" hidden="1" x14ac:dyDescent="0.2"/>
    <row r="34941" hidden="1" x14ac:dyDescent="0.2"/>
    <row r="34942" hidden="1" x14ac:dyDescent="0.2"/>
    <row r="34943" hidden="1" x14ac:dyDescent="0.2"/>
    <row r="34944" hidden="1" x14ac:dyDescent="0.2"/>
    <row r="34945" hidden="1" x14ac:dyDescent="0.2"/>
    <row r="34946" hidden="1" x14ac:dyDescent="0.2"/>
    <row r="34947" hidden="1" x14ac:dyDescent="0.2"/>
    <row r="34948" hidden="1" x14ac:dyDescent="0.2"/>
    <row r="34949" hidden="1" x14ac:dyDescent="0.2"/>
    <row r="34950" hidden="1" x14ac:dyDescent="0.2"/>
    <row r="34951" hidden="1" x14ac:dyDescent="0.2"/>
    <row r="34952" hidden="1" x14ac:dyDescent="0.2"/>
    <row r="34953" hidden="1" x14ac:dyDescent="0.2"/>
    <row r="34954" hidden="1" x14ac:dyDescent="0.2"/>
    <row r="34955" hidden="1" x14ac:dyDescent="0.2"/>
    <row r="34956" hidden="1" x14ac:dyDescent="0.2"/>
    <row r="34957" hidden="1" x14ac:dyDescent="0.2"/>
    <row r="34958" hidden="1" x14ac:dyDescent="0.2"/>
    <row r="34959" hidden="1" x14ac:dyDescent="0.2"/>
    <row r="34960" hidden="1" x14ac:dyDescent="0.2"/>
    <row r="34961" hidden="1" x14ac:dyDescent="0.2"/>
    <row r="34962" hidden="1" x14ac:dyDescent="0.2"/>
    <row r="34963" hidden="1" x14ac:dyDescent="0.2"/>
    <row r="34964" hidden="1" x14ac:dyDescent="0.2"/>
    <row r="34965" hidden="1" x14ac:dyDescent="0.2"/>
    <row r="34966" hidden="1" x14ac:dyDescent="0.2"/>
    <row r="34967" hidden="1" x14ac:dyDescent="0.2"/>
    <row r="34968" hidden="1" x14ac:dyDescent="0.2"/>
    <row r="34969" hidden="1" x14ac:dyDescent="0.2"/>
    <row r="34970" hidden="1" x14ac:dyDescent="0.2"/>
    <row r="34971" hidden="1" x14ac:dyDescent="0.2"/>
    <row r="34972" hidden="1" x14ac:dyDescent="0.2"/>
    <row r="34973" hidden="1" x14ac:dyDescent="0.2"/>
    <row r="34974" hidden="1" x14ac:dyDescent="0.2"/>
    <row r="34975" hidden="1" x14ac:dyDescent="0.2"/>
    <row r="34976" hidden="1" x14ac:dyDescent="0.2"/>
    <row r="34977" hidden="1" x14ac:dyDescent="0.2"/>
    <row r="34978" hidden="1" x14ac:dyDescent="0.2"/>
    <row r="34979" hidden="1" x14ac:dyDescent="0.2"/>
    <row r="34980" hidden="1" x14ac:dyDescent="0.2"/>
    <row r="34981" hidden="1" x14ac:dyDescent="0.2"/>
    <row r="34982" hidden="1" x14ac:dyDescent="0.2"/>
    <row r="34983" hidden="1" x14ac:dyDescent="0.2"/>
    <row r="34984" hidden="1" x14ac:dyDescent="0.2"/>
    <row r="34985" hidden="1" x14ac:dyDescent="0.2"/>
    <row r="34986" hidden="1" x14ac:dyDescent="0.2"/>
    <row r="34987" hidden="1" x14ac:dyDescent="0.2"/>
    <row r="34988" hidden="1" x14ac:dyDescent="0.2"/>
    <row r="34989" hidden="1" x14ac:dyDescent="0.2"/>
    <row r="34990" hidden="1" x14ac:dyDescent="0.2"/>
    <row r="34991" hidden="1" x14ac:dyDescent="0.2"/>
    <row r="34992" hidden="1" x14ac:dyDescent="0.2"/>
    <row r="34993" hidden="1" x14ac:dyDescent="0.2"/>
    <row r="34994" hidden="1" x14ac:dyDescent="0.2"/>
    <row r="34995" hidden="1" x14ac:dyDescent="0.2"/>
    <row r="34996" hidden="1" x14ac:dyDescent="0.2"/>
    <row r="34997" hidden="1" x14ac:dyDescent="0.2"/>
    <row r="34998" hidden="1" x14ac:dyDescent="0.2"/>
    <row r="34999" hidden="1" x14ac:dyDescent="0.2"/>
    <row r="35000" hidden="1" x14ac:dyDescent="0.2"/>
    <row r="35001" hidden="1" x14ac:dyDescent="0.2"/>
    <row r="35002" hidden="1" x14ac:dyDescent="0.2"/>
    <row r="35003" hidden="1" x14ac:dyDescent="0.2"/>
    <row r="35004" hidden="1" x14ac:dyDescent="0.2"/>
    <row r="35005" hidden="1" x14ac:dyDescent="0.2"/>
    <row r="35006" hidden="1" x14ac:dyDescent="0.2"/>
    <row r="35007" hidden="1" x14ac:dyDescent="0.2"/>
    <row r="35008" hidden="1" x14ac:dyDescent="0.2"/>
    <row r="35009" hidden="1" x14ac:dyDescent="0.2"/>
    <row r="35010" hidden="1" x14ac:dyDescent="0.2"/>
    <row r="35011" hidden="1" x14ac:dyDescent="0.2"/>
    <row r="35012" hidden="1" x14ac:dyDescent="0.2"/>
    <row r="35013" hidden="1" x14ac:dyDescent="0.2"/>
    <row r="35014" hidden="1" x14ac:dyDescent="0.2"/>
    <row r="35015" hidden="1" x14ac:dyDescent="0.2"/>
    <row r="35016" hidden="1" x14ac:dyDescent="0.2"/>
    <row r="35017" hidden="1" x14ac:dyDescent="0.2"/>
    <row r="35018" hidden="1" x14ac:dyDescent="0.2"/>
    <row r="35019" hidden="1" x14ac:dyDescent="0.2"/>
    <row r="35020" hidden="1" x14ac:dyDescent="0.2"/>
    <row r="35021" hidden="1" x14ac:dyDescent="0.2"/>
    <row r="35022" hidden="1" x14ac:dyDescent="0.2"/>
    <row r="35023" hidden="1" x14ac:dyDescent="0.2"/>
    <row r="35024" hidden="1" x14ac:dyDescent="0.2"/>
    <row r="35025" hidden="1" x14ac:dyDescent="0.2"/>
    <row r="35026" hidden="1" x14ac:dyDescent="0.2"/>
    <row r="35027" hidden="1" x14ac:dyDescent="0.2"/>
    <row r="35028" hidden="1" x14ac:dyDescent="0.2"/>
    <row r="35029" hidden="1" x14ac:dyDescent="0.2"/>
    <row r="35030" hidden="1" x14ac:dyDescent="0.2"/>
    <row r="35031" hidden="1" x14ac:dyDescent="0.2"/>
    <row r="35032" hidden="1" x14ac:dyDescent="0.2"/>
    <row r="35033" hidden="1" x14ac:dyDescent="0.2"/>
    <row r="35034" hidden="1" x14ac:dyDescent="0.2"/>
    <row r="35035" hidden="1" x14ac:dyDescent="0.2"/>
    <row r="35036" hidden="1" x14ac:dyDescent="0.2"/>
    <row r="35037" hidden="1" x14ac:dyDescent="0.2"/>
    <row r="35038" hidden="1" x14ac:dyDescent="0.2"/>
    <row r="35039" hidden="1" x14ac:dyDescent="0.2"/>
    <row r="35040" hidden="1" x14ac:dyDescent="0.2"/>
    <row r="35041" hidden="1" x14ac:dyDescent="0.2"/>
    <row r="35042" hidden="1" x14ac:dyDescent="0.2"/>
    <row r="35043" hidden="1" x14ac:dyDescent="0.2"/>
    <row r="35044" hidden="1" x14ac:dyDescent="0.2"/>
    <row r="35045" hidden="1" x14ac:dyDescent="0.2"/>
    <row r="35046" hidden="1" x14ac:dyDescent="0.2"/>
    <row r="35047" hidden="1" x14ac:dyDescent="0.2"/>
    <row r="35048" hidden="1" x14ac:dyDescent="0.2"/>
    <row r="35049" hidden="1" x14ac:dyDescent="0.2"/>
    <row r="35050" hidden="1" x14ac:dyDescent="0.2"/>
    <row r="35051" hidden="1" x14ac:dyDescent="0.2"/>
    <row r="35052" hidden="1" x14ac:dyDescent="0.2"/>
    <row r="35053" hidden="1" x14ac:dyDescent="0.2"/>
    <row r="35054" hidden="1" x14ac:dyDescent="0.2"/>
    <row r="35055" hidden="1" x14ac:dyDescent="0.2"/>
    <row r="35056" hidden="1" x14ac:dyDescent="0.2"/>
    <row r="35057" hidden="1" x14ac:dyDescent="0.2"/>
    <row r="35058" hidden="1" x14ac:dyDescent="0.2"/>
    <row r="35059" hidden="1" x14ac:dyDescent="0.2"/>
    <row r="35060" hidden="1" x14ac:dyDescent="0.2"/>
    <row r="35061" hidden="1" x14ac:dyDescent="0.2"/>
    <row r="35062" hidden="1" x14ac:dyDescent="0.2"/>
    <row r="35063" hidden="1" x14ac:dyDescent="0.2"/>
    <row r="35064" hidden="1" x14ac:dyDescent="0.2"/>
    <row r="35065" hidden="1" x14ac:dyDescent="0.2"/>
    <row r="35066" hidden="1" x14ac:dyDescent="0.2"/>
    <row r="35067" hidden="1" x14ac:dyDescent="0.2"/>
    <row r="35068" hidden="1" x14ac:dyDescent="0.2"/>
    <row r="35069" hidden="1" x14ac:dyDescent="0.2"/>
    <row r="35070" hidden="1" x14ac:dyDescent="0.2"/>
    <row r="35071" hidden="1" x14ac:dyDescent="0.2"/>
    <row r="35072" hidden="1" x14ac:dyDescent="0.2"/>
    <row r="35073" hidden="1" x14ac:dyDescent="0.2"/>
    <row r="35074" hidden="1" x14ac:dyDescent="0.2"/>
    <row r="35075" hidden="1" x14ac:dyDescent="0.2"/>
    <row r="35076" hidden="1" x14ac:dyDescent="0.2"/>
    <row r="35077" hidden="1" x14ac:dyDescent="0.2"/>
    <row r="35078" hidden="1" x14ac:dyDescent="0.2"/>
    <row r="35079" hidden="1" x14ac:dyDescent="0.2"/>
    <row r="35080" hidden="1" x14ac:dyDescent="0.2"/>
    <row r="35081" hidden="1" x14ac:dyDescent="0.2"/>
    <row r="35082" hidden="1" x14ac:dyDescent="0.2"/>
    <row r="35083" hidden="1" x14ac:dyDescent="0.2"/>
    <row r="35084" hidden="1" x14ac:dyDescent="0.2"/>
    <row r="35085" hidden="1" x14ac:dyDescent="0.2"/>
    <row r="35086" hidden="1" x14ac:dyDescent="0.2"/>
    <row r="35087" hidden="1" x14ac:dyDescent="0.2"/>
    <row r="35088" hidden="1" x14ac:dyDescent="0.2"/>
    <row r="35089" hidden="1" x14ac:dyDescent="0.2"/>
    <row r="35090" hidden="1" x14ac:dyDescent="0.2"/>
    <row r="35091" hidden="1" x14ac:dyDescent="0.2"/>
    <row r="35092" hidden="1" x14ac:dyDescent="0.2"/>
    <row r="35093" hidden="1" x14ac:dyDescent="0.2"/>
    <row r="35094" hidden="1" x14ac:dyDescent="0.2"/>
    <row r="35095" hidden="1" x14ac:dyDescent="0.2"/>
    <row r="35096" hidden="1" x14ac:dyDescent="0.2"/>
    <row r="35097" hidden="1" x14ac:dyDescent="0.2"/>
    <row r="35098" hidden="1" x14ac:dyDescent="0.2"/>
    <row r="35099" hidden="1" x14ac:dyDescent="0.2"/>
    <row r="35100" hidden="1" x14ac:dyDescent="0.2"/>
    <row r="35101" hidden="1" x14ac:dyDescent="0.2"/>
    <row r="35102" hidden="1" x14ac:dyDescent="0.2"/>
    <row r="35103" hidden="1" x14ac:dyDescent="0.2"/>
    <row r="35104" hidden="1" x14ac:dyDescent="0.2"/>
    <row r="35105" hidden="1" x14ac:dyDescent="0.2"/>
    <row r="35106" hidden="1" x14ac:dyDescent="0.2"/>
    <row r="35107" hidden="1" x14ac:dyDescent="0.2"/>
    <row r="35108" hidden="1" x14ac:dyDescent="0.2"/>
    <row r="35109" hidden="1" x14ac:dyDescent="0.2"/>
    <row r="35110" hidden="1" x14ac:dyDescent="0.2"/>
    <row r="35111" hidden="1" x14ac:dyDescent="0.2"/>
    <row r="35112" hidden="1" x14ac:dyDescent="0.2"/>
    <row r="35113" hidden="1" x14ac:dyDescent="0.2"/>
    <row r="35114" hidden="1" x14ac:dyDescent="0.2"/>
    <row r="35115" hidden="1" x14ac:dyDescent="0.2"/>
    <row r="35116" hidden="1" x14ac:dyDescent="0.2"/>
    <row r="35117" hidden="1" x14ac:dyDescent="0.2"/>
    <row r="35118" hidden="1" x14ac:dyDescent="0.2"/>
    <row r="35119" hidden="1" x14ac:dyDescent="0.2"/>
    <row r="35120" hidden="1" x14ac:dyDescent="0.2"/>
    <row r="35121" hidden="1" x14ac:dyDescent="0.2"/>
    <row r="35122" hidden="1" x14ac:dyDescent="0.2"/>
    <row r="35123" hidden="1" x14ac:dyDescent="0.2"/>
    <row r="35124" hidden="1" x14ac:dyDescent="0.2"/>
    <row r="35125" hidden="1" x14ac:dyDescent="0.2"/>
    <row r="35126" hidden="1" x14ac:dyDescent="0.2"/>
    <row r="35127" hidden="1" x14ac:dyDescent="0.2"/>
    <row r="35128" hidden="1" x14ac:dyDescent="0.2"/>
    <row r="35129" hidden="1" x14ac:dyDescent="0.2"/>
    <row r="35130" hidden="1" x14ac:dyDescent="0.2"/>
    <row r="35131" hidden="1" x14ac:dyDescent="0.2"/>
    <row r="35132" hidden="1" x14ac:dyDescent="0.2"/>
    <row r="35133" hidden="1" x14ac:dyDescent="0.2"/>
    <row r="35134" hidden="1" x14ac:dyDescent="0.2"/>
    <row r="35135" hidden="1" x14ac:dyDescent="0.2"/>
    <row r="35136" hidden="1" x14ac:dyDescent="0.2"/>
    <row r="35137" hidden="1" x14ac:dyDescent="0.2"/>
    <row r="35138" hidden="1" x14ac:dyDescent="0.2"/>
    <row r="35139" hidden="1" x14ac:dyDescent="0.2"/>
    <row r="35140" hidden="1" x14ac:dyDescent="0.2"/>
    <row r="35141" hidden="1" x14ac:dyDescent="0.2"/>
    <row r="35142" hidden="1" x14ac:dyDescent="0.2"/>
    <row r="35143" hidden="1" x14ac:dyDescent="0.2"/>
    <row r="35144" hidden="1" x14ac:dyDescent="0.2"/>
    <row r="35145" hidden="1" x14ac:dyDescent="0.2"/>
    <row r="35146" hidden="1" x14ac:dyDescent="0.2"/>
    <row r="35147" hidden="1" x14ac:dyDescent="0.2"/>
    <row r="35148" hidden="1" x14ac:dyDescent="0.2"/>
    <row r="35149" hidden="1" x14ac:dyDescent="0.2"/>
    <row r="35150" hidden="1" x14ac:dyDescent="0.2"/>
    <row r="35151" hidden="1" x14ac:dyDescent="0.2"/>
    <row r="35152" hidden="1" x14ac:dyDescent="0.2"/>
    <row r="35153" hidden="1" x14ac:dyDescent="0.2"/>
    <row r="35154" hidden="1" x14ac:dyDescent="0.2"/>
    <row r="35155" hidden="1" x14ac:dyDescent="0.2"/>
    <row r="35156" hidden="1" x14ac:dyDescent="0.2"/>
    <row r="35157" hidden="1" x14ac:dyDescent="0.2"/>
    <row r="35158" hidden="1" x14ac:dyDescent="0.2"/>
    <row r="35159" hidden="1" x14ac:dyDescent="0.2"/>
    <row r="35160" hidden="1" x14ac:dyDescent="0.2"/>
    <row r="35161" hidden="1" x14ac:dyDescent="0.2"/>
    <row r="35162" hidden="1" x14ac:dyDescent="0.2"/>
    <row r="35163" hidden="1" x14ac:dyDescent="0.2"/>
    <row r="35164" hidden="1" x14ac:dyDescent="0.2"/>
    <row r="35165" hidden="1" x14ac:dyDescent="0.2"/>
    <row r="35166" hidden="1" x14ac:dyDescent="0.2"/>
    <row r="35167" hidden="1" x14ac:dyDescent="0.2"/>
    <row r="35168" hidden="1" x14ac:dyDescent="0.2"/>
    <row r="35169" hidden="1" x14ac:dyDescent="0.2"/>
    <row r="35170" hidden="1" x14ac:dyDescent="0.2"/>
    <row r="35171" hidden="1" x14ac:dyDescent="0.2"/>
    <row r="35172" hidden="1" x14ac:dyDescent="0.2"/>
    <row r="35173" hidden="1" x14ac:dyDescent="0.2"/>
    <row r="35174" hidden="1" x14ac:dyDescent="0.2"/>
    <row r="35175" hidden="1" x14ac:dyDescent="0.2"/>
    <row r="35176" hidden="1" x14ac:dyDescent="0.2"/>
    <row r="35177" hidden="1" x14ac:dyDescent="0.2"/>
    <row r="35178" hidden="1" x14ac:dyDescent="0.2"/>
    <row r="35179" hidden="1" x14ac:dyDescent="0.2"/>
    <row r="35180" hidden="1" x14ac:dyDescent="0.2"/>
    <row r="35181" hidden="1" x14ac:dyDescent="0.2"/>
    <row r="35182" hidden="1" x14ac:dyDescent="0.2"/>
    <row r="35183" hidden="1" x14ac:dyDescent="0.2"/>
    <row r="35184" hidden="1" x14ac:dyDescent="0.2"/>
    <row r="35185" hidden="1" x14ac:dyDescent="0.2"/>
    <row r="35186" hidden="1" x14ac:dyDescent="0.2"/>
    <row r="35187" hidden="1" x14ac:dyDescent="0.2"/>
    <row r="35188" hidden="1" x14ac:dyDescent="0.2"/>
    <row r="35189" hidden="1" x14ac:dyDescent="0.2"/>
    <row r="35190" hidden="1" x14ac:dyDescent="0.2"/>
    <row r="35191" hidden="1" x14ac:dyDescent="0.2"/>
    <row r="35192" hidden="1" x14ac:dyDescent="0.2"/>
    <row r="35193" hidden="1" x14ac:dyDescent="0.2"/>
    <row r="35194" hidden="1" x14ac:dyDescent="0.2"/>
    <row r="35195" hidden="1" x14ac:dyDescent="0.2"/>
    <row r="35196" hidden="1" x14ac:dyDescent="0.2"/>
    <row r="35197" hidden="1" x14ac:dyDescent="0.2"/>
    <row r="35198" hidden="1" x14ac:dyDescent="0.2"/>
    <row r="35199" hidden="1" x14ac:dyDescent="0.2"/>
    <row r="35200" hidden="1" x14ac:dyDescent="0.2"/>
    <row r="35201" hidden="1" x14ac:dyDescent="0.2"/>
    <row r="35202" hidden="1" x14ac:dyDescent="0.2"/>
    <row r="35203" hidden="1" x14ac:dyDescent="0.2"/>
    <row r="35204" hidden="1" x14ac:dyDescent="0.2"/>
    <row r="35205" hidden="1" x14ac:dyDescent="0.2"/>
    <row r="35206" hidden="1" x14ac:dyDescent="0.2"/>
    <row r="35207" hidden="1" x14ac:dyDescent="0.2"/>
    <row r="35208" hidden="1" x14ac:dyDescent="0.2"/>
    <row r="35209" hidden="1" x14ac:dyDescent="0.2"/>
    <row r="35210" hidden="1" x14ac:dyDescent="0.2"/>
    <row r="35211" hidden="1" x14ac:dyDescent="0.2"/>
    <row r="35212" hidden="1" x14ac:dyDescent="0.2"/>
    <row r="35213" hidden="1" x14ac:dyDescent="0.2"/>
    <row r="35214" hidden="1" x14ac:dyDescent="0.2"/>
    <row r="35215" hidden="1" x14ac:dyDescent="0.2"/>
    <row r="35216" hidden="1" x14ac:dyDescent="0.2"/>
    <row r="35217" hidden="1" x14ac:dyDescent="0.2"/>
    <row r="35218" hidden="1" x14ac:dyDescent="0.2"/>
    <row r="35219" hidden="1" x14ac:dyDescent="0.2"/>
    <row r="35220" hidden="1" x14ac:dyDescent="0.2"/>
    <row r="35221" hidden="1" x14ac:dyDescent="0.2"/>
    <row r="35222" hidden="1" x14ac:dyDescent="0.2"/>
    <row r="35223" hidden="1" x14ac:dyDescent="0.2"/>
    <row r="35224" hidden="1" x14ac:dyDescent="0.2"/>
    <row r="35225" hidden="1" x14ac:dyDescent="0.2"/>
    <row r="35226" hidden="1" x14ac:dyDescent="0.2"/>
    <row r="35227" hidden="1" x14ac:dyDescent="0.2"/>
    <row r="35228" hidden="1" x14ac:dyDescent="0.2"/>
    <row r="35229" hidden="1" x14ac:dyDescent="0.2"/>
    <row r="35230" hidden="1" x14ac:dyDescent="0.2"/>
    <row r="35231" hidden="1" x14ac:dyDescent="0.2"/>
    <row r="35232" hidden="1" x14ac:dyDescent="0.2"/>
    <row r="35233" hidden="1" x14ac:dyDescent="0.2"/>
    <row r="35234" hidden="1" x14ac:dyDescent="0.2"/>
    <row r="35235" hidden="1" x14ac:dyDescent="0.2"/>
    <row r="35236" hidden="1" x14ac:dyDescent="0.2"/>
    <row r="35237" hidden="1" x14ac:dyDescent="0.2"/>
    <row r="35238" hidden="1" x14ac:dyDescent="0.2"/>
    <row r="35239" hidden="1" x14ac:dyDescent="0.2"/>
    <row r="35240" hidden="1" x14ac:dyDescent="0.2"/>
    <row r="35241" hidden="1" x14ac:dyDescent="0.2"/>
    <row r="35242" hidden="1" x14ac:dyDescent="0.2"/>
    <row r="35243" hidden="1" x14ac:dyDescent="0.2"/>
    <row r="35244" hidden="1" x14ac:dyDescent="0.2"/>
    <row r="35245" hidden="1" x14ac:dyDescent="0.2"/>
    <row r="35246" hidden="1" x14ac:dyDescent="0.2"/>
    <row r="35247" hidden="1" x14ac:dyDescent="0.2"/>
    <row r="35248" hidden="1" x14ac:dyDescent="0.2"/>
    <row r="35249" hidden="1" x14ac:dyDescent="0.2"/>
    <row r="35250" hidden="1" x14ac:dyDescent="0.2"/>
    <row r="35251" hidden="1" x14ac:dyDescent="0.2"/>
    <row r="35252" hidden="1" x14ac:dyDescent="0.2"/>
    <row r="35253" hidden="1" x14ac:dyDescent="0.2"/>
    <row r="35254" hidden="1" x14ac:dyDescent="0.2"/>
    <row r="35255" hidden="1" x14ac:dyDescent="0.2"/>
    <row r="35256" hidden="1" x14ac:dyDescent="0.2"/>
    <row r="35257" hidden="1" x14ac:dyDescent="0.2"/>
    <row r="35258" hidden="1" x14ac:dyDescent="0.2"/>
    <row r="35259" hidden="1" x14ac:dyDescent="0.2"/>
    <row r="35260" hidden="1" x14ac:dyDescent="0.2"/>
    <row r="35261" hidden="1" x14ac:dyDescent="0.2"/>
    <row r="35262" hidden="1" x14ac:dyDescent="0.2"/>
    <row r="35263" hidden="1" x14ac:dyDescent="0.2"/>
    <row r="35264" hidden="1" x14ac:dyDescent="0.2"/>
    <row r="35265" hidden="1" x14ac:dyDescent="0.2"/>
    <row r="35266" hidden="1" x14ac:dyDescent="0.2"/>
    <row r="35267" hidden="1" x14ac:dyDescent="0.2"/>
    <row r="35268" hidden="1" x14ac:dyDescent="0.2"/>
    <row r="35269" hidden="1" x14ac:dyDescent="0.2"/>
    <row r="35270" hidden="1" x14ac:dyDescent="0.2"/>
    <row r="35271" hidden="1" x14ac:dyDescent="0.2"/>
    <row r="35272" hidden="1" x14ac:dyDescent="0.2"/>
    <row r="35273" hidden="1" x14ac:dyDescent="0.2"/>
    <row r="35274" hidden="1" x14ac:dyDescent="0.2"/>
    <row r="35275" hidden="1" x14ac:dyDescent="0.2"/>
    <row r="35276" hidden="1" x14ac:dyDescent="0.2"/>
    <row r="35277" hidden="1" x14ac:dyDescent="0.2"/>
    <row r="35278" hidden="1" x14ac:dyDescent="0.2"/>
    <row r="35279" hidden="1" x14ac:dyDescent="0.2"/>
    <row r="35280" hidden="1" x14ac:dyDescent="0.2"/>
    <row r="35281" hidden="1" x14ac:dyDescent="0.2"/>
    <row r="35282" hidden="1" x14ac:dyDescent="0.2"/>
    <row r="35283" hidden="1" x14ac:dyDescent="0.2"/>
    <row r="35284" hidden="1" x14ac:dyDescent="0.2"/>
    <row r="35285" hidden="1" x14ac:dyDescent="0.2"/>
    <row r="35286" hidden="1" x14ac:dyDescent="0.2"/>
    <row r="35287" hidden="1" x14ac:dyDescent="0.2"/>
    <row r="35288" hidden="1" x14ac:dyDescent="0.2"/>
    <row r="35289" hidden="1" x14ac:dyDescent="0.2"/>
    <row r="35290" hidden="1" x14ac:dyDescent="0.2"/>
    <row r="35291" hidden="1" x14ac:dyDescent="0.2"/>
    <row r="35292" hidden="1" x14ac:dyDescent="0.2"/>
    <row r="35293" hidden="1" x14ac:dyDescent="0.2"/>
    <row r="35294" hidden="1" x14ac:dyDescent="0.2"/>
    <row r="35295" hidden="1" x14ac:dyDescent="0.2"/>
    <row r="35296" hidden="1" x14ac:dyDescent="0.2"/>
    <row r="35297" hidden="1" x14ac:dyDescent="0.2"/>
    <row r="35298" hidden="1" x14ac:dyDescent="0.2"/>
    <row r="35299" hidden="1" x14ac:dyDescent="0.2"/>
    <row r="35300" hidden="1" x14ac:dyDescent="0.2"/>
    <row r="35301" hidden="1" x14ac:dyDescent="0.2"/>
    <row r="35302" hidden="1" x14ac:dyDescent="0.2"/>
    <row r="35303" hidden="1" x14ac:dyDescent="0.2"/>
    <row r="35304" hidden="1" x14ac:dyDescent="0.2"/>
    <row r="35305" hidden="1" x14ac:dyDescent="0.2"/>
    <row r="35306" hidden="1" x14ac:dyDescent="0.2"/>
    <row r="35307" hidden="1" x14ac:dyDescent="0.2"/>
    <row r="35308" hidden="1" x14ac:dyDescent="0.2"/>
    <row r="35309" hidden="1" x14ac:dyDescent="0.2"/>
    <row r="35310" hidden="1" x14ac:dyDescent="0.2"/>
    <row r="35311" hidden="1" x14ac:dyDescent="0.2"/>
    <row r="35312" hidden="1" x14ac:dyDescent="0.2"/>
    <row r="35313" hidden="1" x14ac:dyDescent="0.2"/>
    <row r="35314" hidden="1" x14ac:dyDescent="0.2"/>
    <row r="35315" hidden="1" x14ac:dyDescent="0.2"/>
    <row r="35316" hidden="1" x14ac:dyDescent="0.2"/>
    <row r="35317" hidden="1" x14ac:dyDescent="0.2"/>
    <row r="35318" hidden="1" x14ac:dyDescent="0.2"/>
    <row r="35319" hidden="1" x14ac:dyDescent="0.2"/>
    <row r="35320" hidden="1" x14ac:dyDescent="0.2"/>
    <row r="35321" hidden="1" x14ac:dyDescent="0.2"/>
    <row r="35322" hidden="1" x14ac:dyDescent="0.2"/>
    <row r="35323" hidden="1" x14ac:dyDescent="0.2"/>
    <row r="35324" hidden="1" x14ac:dyDescent="0.2"/>
    <row r="35325" hidden="1" x14ac:dyDescent="0.2"/>
    <row r="35326" hidden="1" x14ac:dyDescent="0.2"/>
    <row r="35327" hidden="1" x14ac:dyDescent="0.2"/>
    <row r="35328" hidden="1" x14ac:dyDescent="0.2"/>
    <row r="35329" hidden="1" x14ac:dyDescent="0.2"/>
    <row r="35330" hidden="1" x14ac:dyDescent="0.2"/>
    <row r="35331" hidden="1" x14ac:dyDescent="0.2"/>
    <row r="35332" hidden="1" x14ac:dyDescent="0.2"/>
    <row r="35333" hidden="1" x14ac:dyDescent="0.2"/>
    <row r="35334" hidden="1" x14ac:dyDescent="0.2"/>
    <row r="35335" hidden="1" x14ac:dyDescent="0.2"/>
    <row r="35336" hidden="1" x14ac:dyDescent="0.2"/>
    <row r="35337" hidden="1" x14ac:dyDescent="0.2"/>
    <row r="35338" hidden="1" x14ac:dyDescent="0.2"/>
    <row r="35339" hidden="1" x14ac:dyDescent="0.2"/>
    <row r="35340" hidden="1" x14ac:dyDescent="0.2"/>
    <row r="35341" hidden="1" x14ac:dyDescent="0.2"/>
    <row r="35342" hidden="1" x14ac:dyDescent="0.2"/>
    <row r="35343" hidden="1" x14ac:dyDescent="0.2"/>
    <row r="35344" hidden="1" x14ac:dyDescent="0.2"/>
    <row r="35345" hidden="1" x14ac:dyDescent="0.2"/>
    <row r="35346" hidden="1" x14ac:dyDescent="0.2"/>
    <row r="35347" hidden="1" x14ac:dyDescent="0.2"/>
    <row r="35348" hidden="1" x14ac:dyDescent="0.2"/>
    <row r="35349" hidden="1" x14ac:dyDescent="0.2"/>
    <row r="35350" hidden="1" x14ac:dyDescent="0.2"/>
    <row r="35351" hidden="1" x14ac:dyDescent="0.2"/>
    <row r="35352" hidden="1" x14ac:dyDescent="0.2"/>
    <row r="35353" hidden="1" x14ac:dyDescent="0.2"/>
    <row r="35354" hidden="1" x14ac:dyDescent="0.2"/>
    <row r="35355" hidden="1" x14ac:dyDescent="0.2"/>
    <row r="35356" hidden="1" x14ac:dyDescent="0.2"/>
    <row r="35357" hidden="1" x14ac:dyDescent="0.2"/>
    <row r="35358" hidden="1" x14ac:dyDescent="0.2"/>
    <row r="35359" hidden="1" x14ac:dyDescent="0.2"/>
    <row r="35360" hidden="1" x14ac:dyDescent="0.2"/>
    <row r="35361" hidden="1" x14ac:dyDescent="0.2"/>
    <row r="35362" hidden="1" x14ac:dyDescent="0.2"/>
    <row r="35363" hidden="1" x14ac:dyDescent="0.2"/>
    <row r="35364" hidden="1" x14ac:dyDescent="0.2"/>
    <row r="35365" hidden="1" x14ac:dyDescent="0.2"/>
    <row r="35366" hidden="1" x14ac:dyDescent="0.2"/>
    <row r="35367" hidden="1" x14ac:dyDescent="0.2"/>
    <row r="35368" hidden="1" x14ac:dyDescent="0.2"/>
    <row r="35369" hidden="1" x14ac:dyDescent="0.2"/>
    <row r="35370" hidden="1" x14ac:dyDescent="0.2"/>
    <row r="35371" hidden="1" x14ac:dyDescent="0.2"/>
    <row r="35372" hidden="1" x14ac:dyDescent="0.2"/>
    <row r="35373" hidden="1" x14ac:dyDescent="0.2"/>
    <row r="35374" hidden="1" x14ac:dyDescent="0.2"/>
    <row r="35375" hidden="1" x14ac:dyDescent="0.2"/>
    <row r="35376" hidden="1" x14ac:dyDescent="0.2"/>
    <row r="35377" hidden="1" x14ac:dyDescent="0.2"/>
    <row r="35378" hidden="1" x14ac:dyDescent="0.2"/>
    <row r="35379" hidden="1" x14ac:dyDescent="0.2"/>
    <row r="35380" hidden="1" x14ac:dyDescent="0.2"/>
    <row r="35381" hidden="1" x14ac:dyDescent="0.2"/>
    <row r="35382" hidden="1" x14ac:dyDescent="0.2"/>
    <row r="35383" hidden="1" x14ac:dyDescent="0.2"/>
    <row r="35384" hidden="1" x14ac:dyDescent="0.2"/>
    <row r="35385" hidden="1" x14ac:dyDescent="0.2"/>
    <row r="35386" hidden="1" x14ac:dyDescent="0.2"/>
    <row r="35387" hidden="1" x14ac:dyDescent="0.2"/>
    <row r="35388" hidden="1" x14ac:dyDescent="0.2"/>
    <row r="35389" hidden="1" x14ac:dyDescent="0.2"/>
    <row r="35390" hidden="1" x14ac:dyDescent="0.2"/>
    <row r="35391" hidden="1" x14ac:dyDescent="0.2"/>
    <row r="35392" hidden="1" x14ac:dyDescent="0.2"/>
    <row r="35393" hidden="1" x14ac:dyDescent="0.2"/>
    <row r="35394" hidden="1" x14ac:dyDescent="0.2"/>
    <row r="35395" hidden="1" x14ac:dyDescent="0.2"/>
    <row r="35396" hidden="1" x14ac:dyDescent="0.2"/>
    <row r="35397" hidden="1" x14ac:dyDescent="0.2"/>
    <row r="35398" hidden="1" x14ac:dyDescent="0.2"/>
    <row r="35399" hidden="1" x14ac:dyDescent="0.2"/>
    <row r="35400" hidden="1" x14ac:dyDescent="0.2"/>
    <row r="35401" hidden="1" x14ac:dyDescent="0.2"/>
    <row r="35402" hidden="1" x14ac:dyDescent="0.2"/>
    <row r="35403" hidden="1" x14ac:dyDescent="0.2"/>
    <row r="35404" hidden="1" x14ac:dyDescent="0.2"/>
    <row r="35405" hidden="1" x14ac:dyDescent="0.2"/>
    <row r="35406" hidden="1" x14ac:dyDescent="0.2"/>
    <row r="35407" hidden="1" x14ac:dyDescent="0.2"/>
    <row r="35408" hidden="1" x14ac:dyDescent="0.2"/>
    <row r="35409" hidden="1" x14ac:dyDescent="0.2"/>
    <row r="35410" hidden="1" x14ac:dyDescent="0.2"/>
    <row r="35411" hidden="1" x14ac:dyDescent="0.2"/>
    <row r="35412" hidden="1" x14ac:dyDescent="0.2"/>
    <row r="35413" hidden="1" x14ac:dyDescent="0.2"/>
    <row r="35414" hidden="1" x14ac:dyDescent="0.2"/>
    <row r="35415" hidden="1" x14ac:dyDescent="0.2"/>
    <row r="35416" hidden="1" x14ac:dyDescent="0.2"/>
    <row r="35417" hidden="1" x14ac:dyDescent="0.2"/>
    <row r="35418" hidden="1" x14ac:dyDescent="0.2"/>
    <row r="35419" hidden="1" x14ac:dyDescent="0.2"/>
    <row r="35420" hidden="1" x14ac:dyDescent="0.2"/>
    <row r="35421" hidden="1" x14ac:dyDescent="0.2"/>
    <row r="35422" hidden="1" x14ac:dyDescent="0.2"/>
    <row r="35423" hidden="1" x14ac:dyDescent="0.2"/>
    <row r="35424" hidden="1" x14ac:dyDescent="0.2"/>
    <row r="35425" hidden="1" x14ac:dyDescent="0.2"/>
    <row r="35426" hidden="1" x14ac:dyDescent="0.2"/>
    <row r="35427" hidden="1" x14ac:dyDescent="0.2"/>
    <row r="35428" hidden="1" x14ac:dyDescent="0.2"/>
    <row r="35429" hidden="1" x14ac:dyDescent="0.2"/>
    <row r="35430" hidden="1" x14ac:dyDescent="0.2"/>
    <row r="35431" hidden="1" x14ac:dyDescent="0.2"/>
    <row r="35432" hidden="1" x14ac:dyDescent="0.2"/>
    <row r="35433" hidden="1" x14ac:dyDescent="0.2"/>
    <row r="35434" hidden="1" x14ac:dyDescent="0.2"/>
    <row r="35435" hidden="1" x14ac:dyDescent="0.2"/>
    <row r="35436" hidden="1" x14ac:dyDescent="0.2"/>
    <row r="35437" hidden="1" x14ac:dyDescent="0.2"/>
    <row r="35438" hidden="1" x14ac:dyDescent="0.2"/>
    <row r="35439" hidden="1" x14ac:dyDescent="0.2"/>
    <row r="35440" hidden="1" x14ac:dyDescent="0.2"/>
    <row r="35441" hidden="1" x14ac:dyDescent="0.2"/>
    <row r="35442" hidden="1" x14ac:dyDescent="0.2"/>
    <row r="35443" hidden="1" x14ac:dyDescent="0.2"/>
    <row r="35444" hidden="1" x14ac:dyDescent="0.2"/>
    <row r="35445" hidden="1" x14ac:dyDescent="0.2"/>
    <row r="35446" hidden="1" x14ac:dyDescent="0.2"/>
    <row r="35447" hidden="1" x14ac:dyDescent="0.2"/>
    <row r="35448" hidden="1" x14ac:dyDescent="0.2"/>
    <row r="35449" hidden="1" x14ac:dyDescent="0.2"/>
    <row r="35450" hidden="1" x14ac:dyDescent="0.2"/>
    <row r="35451" hidden="1" x14ac:dyDescent="0.2"/>
    <row r="35452" hidden="1" x14ac:dyDescent="0.2"/>
    <row r="35453" hidden="1" x14ac:dyDescent="0.2"/>
    <row r="35454" hidden="1" x14ac:dyDescent="0.2"/>
    <row r="35455" hidden="1" x14ac:dyDescent="0.2"/>
    <row r="35456" hidden="1" x14ac:dyDescent="0.2"/>
    <row r="35457" hidden="1" x14ac:dyDescent="0.2"/>
    <row r="35458" hidden="1" x14ac:dyDescent="0.2"/>
    <row r="35459" hidden="1" x14ac:dyDescent="0.2"/>
    <row r="35460" hidden="1" x14ac:dyDescent="0.2"/>
    <row r="35461" hidden="1" x14ac:dyDescent="0.2"/>
    <row r="35462" hidden="1" x14ac:dyDescent="0.2"/>
    <row r="35463" hidden="1" x14ac:dyDescent="0.2"/>
    <row r="35464" hidden="1" x14ac:dyDescent="0.2"/>
    <row r="35465" hidden="1" x14ac:dyDescent="0.2"/>
    <row r="35466" hidden="1" x14ac:dyDescent="0.2"/>
    <row r="35467" hidden="1" x14ac:dyDescent="0.2"/>
    <row r="35468" hidden="1" x14ac:dyDescent="0.2"/>
    <row r="35469" hidden="1" x14ac:dyDescent="0.2"/>
    <row r="35470" hidden="1" x14ac:dyDescent="0.2"/>
    <row r="35471" hidden="1" x14ac:dyDescent="0.2"/>
    <row r="35472" hidden="1" x14ac:dyDescent="0.2"/>
    <row r="35473" hidden="1" x14ac:dyDescent="0.2"/>
    <row r="35474" hidden="1" x14ac:dyDescent="0.2"/>
    <row r="35475" hidden="1" x14ac:dyDescent="0.2"/>
    <row r="35476" hidden="1" x14ac:dyDescent="0.2"/>
    <row r="35477" hidden="1" x14ac:dyDescent="0.2"/>
    <row r="35478" hidden="1" x14ac:dyDescent="0.2"/>
    <row r="35479" hidden="1" x14ac:dyDescent="0.2"/>
    <row r="35480" hidden="1" x14ac:dyDescent="0.2"/>
    <row r="35481" hidden="1" x14ac:dyDescent="0.2"/>
    <row r="35482" hidden="1" x14ac:dyDescent="0.2"/>
    <row r="35483" hidden="1" x14ac:dyDescent="0.2"/>
    <row r="35484" hidden="1" x14ac:dyDescent="0.2"/>
    <row r="35485" hidden="1" x14ac:dyDescent="0.2"/>
    <row r="35486" hidden="1" x14ac:dyDescent="0.2"/>
    <row r="35487" hidden="1" x14ac:dyDescent="0.2"/>
    <row r="35488" hidden="1" x14ac:dyDescent="0.2"/>
    <row r="35489" hidden="1" x14ac:dyDescent="0.2"/>
    <row r="35490" hidden="1" x14ac:dyDescent="0.2"/>
    <row r="35491" hidden="1" x14ac:dyDescent="0.2"/>
    <row r="35492" hidden="1" x14ac:dyDescent="0.2"/>
    <row r="35493" hidden="1" x14ac:dyDescent="0.2"/>
    <row r="35494" hidden="1" x14ac:dyDescent="0.2"/>
    <row r="35495" hidden="1" x14ac:dyDescent="0.2"/>
    <row r="35496" hidden="1" x14ac:dyDescent="0.2"/>
    <row r="35497" hidden="1" x14ac:dyDescent="0.2"/>
    <row r="35498" hidden="1" x14ac:dyDescent="0.2"/>
    <row r="35499" hidden="1" x14ac:dyDescent="0.2"/>
    <row r="35500" hidden="1" x14ac:dyDescent="0.2"/>
    <row r="35501" hidden="1" x14ac:dyDescent="0.2"/>
    <row r="35502" hidden="1" x14ac:dyDescent="0.2"/>
    <row r="35503" hidden="1" x14ac:dyDescent="0.2"/>
    <row r="35504" hidden="1" x14ac:dyDescent="0.2"/>
    <row r="35505" hidden="1" x14ac:dyDescent="0.2"/>
    <row r="35506" hidden="1" x14ac:dyDescent="0.2"/>
    <row r="35507" hidden="1" x14ac:dyDescent="0.2"/>
    <row r="35508" hidden="1" x14ac:dyDescent="0.2"/>
    <row r="35509" hidden="1" x14ac:dyDescent="0.2"/>
    <row r="35510" hidden="1" x14ac:dyDescent="0.2"/>
    <row r="35511" hidden="1" x14ac:dyDescent="0.2"/>
    <row r="35512" hidden="1" x14ac:dyDescent="0.2"/>
    <row r="35513" hidden="1" x14ac:dyDescent="0.2"/>
    <row r="35514" hidden="1" x14ac:dyDescent="0.2"/>
    <row r="35515" hidden="1" x14ac:dyDescent="0.2"/>
    <row r="35516" hidden="1" x14ac:dyDescent="0.2"/>
    <row r="35517" hidden="1" x14ac:dyDescent="0.2"/>
    <row r="35518" hidden="1" x14ac:dyDescent="0.2"/>
    <row r="35519" hidden="1" x14ac:dyDescent="0.2"/>
    <row r="35520" hidden="1" x14ac:dyDescent="0.2"/>
    <row r="35521" hidden="1" x14ac:dyDescent="0.2"/>
    <row r="35522" hidden="1" x14ac:dyDescent="0.2"/>
    <row r="35523" hidden="1" x14ac:dyDescent="0.2"/>
    <row r="35524" hidden="1" x14ac:dyDescent="0.2"/>
    <row r="35525" hidden="1" x14ac:dyDescent="0.2"/>
    <row r="35526" hidden="1" x14ac:dyDescent="0.2"/>
    <row r="35527" hidden="1" x14ac:dyDescent="0.2"/>
    <row r="35528" hidden="1" x14ac:dyDescent="0.2"/>
    <row r="35529" hidden="1" x14ac:dyDescent="0.2"/>
    <row r="35530" hidden="1" x14ac:dyDescent="0.2"/>
    <row r="35531" hidden="1" x14ac:dyDescent="0.2"/>
    <row r="35532" hidden="1" x14ac:dyDescent="0.2"/>
    <row r="35533" hidden="1" x14ac:dyDescent="0.2"/>
    <row r="35534" hidden="1" x14ac:dyDescent="0.2"/>
    <row r="35535" hidden="1" x14ac:dyDescent="0.2"/>
    <row r="35536" hidden="1" x14ac:dyDescent="0.2"/>
    <row r="35537" hidden="1" x14ac:dyDescent="0.2"/>
    <row r="35538" hidden="1" x14ac:dyDescent="0.2"/>
    <row r="35539" hidden="1" x14ac:dyDescent="0.2"/>
    <row r="35540" hidden="1" x14ac:dyDescent="0.2"/>
    <row r="35541" hidden="1" x14ac:dyDescent="0.2"/>
    <row r="35542" hidden="1" x14ac:dyDescent="0.2"/>
    <row r="35543" hidden="1" x14ac:dyDescent="0.2"/>
    <row r="35544" hidden="1" x14ac:dyDescent="0.2"/>
    <row r="35545" hidden="1" x14ac:dyDescent="0.2"/>
    <row r="35546" hidden="1" x14ac:dyDescent="0.2"/>
    <row r="35547" hidden="1" x14ac:dyDescent="0.2"/>
    <row r="35548" hidden="1" x14ac:dyDescent="0.2"/>
    <row r="35549" hidden="1" x14ac:dyDescent="0.2"/>
    <row r="35550" hidden="1" x14ac:dyDescent="0.2"/>
    <row r="35551" hidden="1" x14ac:dyDescent="0.2"/>
    <row r="35552" hidden="1" x14ac:dyDescent="0.2"/>
    <row r="35553" hidden="1" x14ac:dyDescent="0.2"/>
    <row r="35554" hidden="1" x14ac:dyDescent="0.2"/>
    <row r="35555" hidden="1" x14ac:dyDescent="0.2"/>
    <row r="35556" hidden="1" x14ac:dyDescent="0.2"/>
    <row r="35557" hidden="1" x14ac:dyDescent="0.2"/>
    <row r="35558" hidden="1" x14ac:dyDescent="0.2"/>
    <row r="35559" hidden="1" x14ac:dyDescent="0.2"/>
    <row r="35560" hidden="1" x14ac:dyDescent="0.2"/>
    <row r="35561" hidden="1" x14ac:dyDescent="0.2"/>
    <row r="35562" hidden="1" x14ac:dyDescent="0.2"/>
    <row r="35563" hidden="1" x14ac:dyDescent="0.2"/>
    <row r="35564" hidden="1" x14ac:dyDescent="0.2"/>
    <row r="35565" hidden="1" x14ac:dyDescent="0.2"/>
    <row r="35566" hidden="1" x14ac:dyDescent="0.2"/>
    <row r="35567" hidden="1" x14ac:dyDescent="0.2"/>
    <row r="35568" hidden="1" x14ac:dyDescent="0.2"/>
    <row r="35569" hidden="1" x14ac:dyDescent="0.2"/>
    <row r="35570" hidden="1" x14ac:dyDescent="0.2"/>
    <row r="35571" hidden="1" x14ac:dyDescent="0.2"/>
    <row r="35572" hidden="1" x14ac:dyDescent="0.2"/>
    <row r="35573" hidden="1" x14ac:dyDescent="0.2"/>
    <row r="35574" hidden="1" x14ac:dyDescent="0.2"/>
    <row r="35575" hidden="1" x14ac:dyDescent="0.2"/>
    <row r="35576" hidden="1" x14ac:dyDescent="0.2"/>
    <row r="35577" hidden="1" x14ac:dyDescent="0.2"/>
    <row r="35578" hidden="1" x14ac:dyDescent="0.2"/>
    <row r="35579" hidden="1" x14ac:dyDescent="0.2"/>
    <row r="35580" hidden="1" x14ac:dyDescent="0.2"/>
    <row r="35581" hidden="1" x14ac:dyDescent="0.2"/>
    <row r="35582" hidden="1" x14ac:dyDescent="0.2"/>
    <row r="35583" hidden="1" x14ac:dyDescent="0.2"/>
    <row r="35584" hidden="1" x14ac:dyDescent="0.2"/>
    <row r="35585" hidden="1" x14ac:dyDescent="0.2"/>
    <row r="35586" hidden="1" x14ac:dyDescent="0.2"/>
    <row r="35587" hidden="1" x14ac:dyDescent="0.2"/>
    <row r="35588" hidden="1" x14ac:dyDescent="0.2"/>
    <row r="35589" hidden="1" x14ac:dyDescent="0.2"/>
    <row r="35590" hidden="1" x14ac:dyDescent="0.2"/>
    <row r="35591" hidden="1" x14ac:dyDescent="0.2"/>
    <row r="35592" hidden="1" x14ac:dyDescent="0.2"/>
    <row r="35593" hidden="1" x14ac:dyDescent="0.2"/>
    <row r="35594" hidden="1" x14ac:dyDescent="0.2"/>
    <row r="35595" hidden="1" x14ac:dyDescent="0.2"/>
    <row r="35596" hidden="1" x14ac:dyDescent="0.2"/>
    <row r="35597" hidden="1" x14ac:dyDescent="0.2"/>
    <row r="35598" hidden="1" x14ac:dyDescent="0.2"/>
    <row r="35599" hidden="1" x14ac:dyDescent="0.2"/>
    <row r="35600" hidden="1" x14ac:dyDescent="0.2"/>
    <row r="35601" hidden="1" x14ac:dyDescent="0.2"/>
    <row r="35602" hidden="1" x14ac:dyDescent="0.2"/>
    <row r="35603" hidden="1" x14ac:dyDescent="0.2"/>
    <row r="35604" hidden="1" x14ac:dyDescent="0.2"/>
    <row r="35605" hidden="1" x14ac:dyDescent="0.2"/>
    <row r="35606" hidden="1" x14ac:dyDescent="0.2"/>
    <row r="35607" hidden="1" x14ac:dyDescent="0.2"/>
    <row r="35608" hidden="1" x14ac:dyDescent="0.2"/>
    <row r="35609" hidden="1" x14ac:dyDescent="0.2"/>
    <row r="35610" hidden="1" x14ac:dyDescent="0.2"/>
    <row r="35611" hidden="1" x14ac:dyDescent="0.2"/>
    <row r="35612" hidden="1" x14ac:dyDescent="0.2"/>
    <row r="35613" hidden="1" x14ac:dyDescent="0.2"/>
    <row r="35614" hidden="1" x14ac:dyDescent="0.2"/>
    <row r="35615" hidden="1" x14ac:dyDescent="0.2"/>
    <row r="35616" hidden="1" x14ac:dyDescent="0.2"/>
    <row r="35617" hidden="1" x14ac:dyDescent="0.2"/>
    <row r="35618" hidden="1" x14ac:dyDescent="0.2"/>
    <row r="35619" hidden="1" x14ac:dyDescent="0.2"/>
    <row r="35620" hidden="1" x14ac:dyDescent="0.2"/>
    <row r="35621" hidden="1" x14ac:dyDescent="0.2"/>
    <row r="35622" hidden="1" x14ac:dyDescent="0.2"/>
    <row r="35623" hidden="1" x14ac:dyDescent="0.2"/>
    <row r="35624" hidden="1" x14ac:dyDescent="0.2"/>
    <row r="35625" hidden="1" x14ac:dyDescent="0.2"/>
    <row r="35626" hidden="1" x14ac:dyDescent="0.2"/>
    <row r="35627" hidden="1" x14ac:dyDescent="0.2"/>
    <row r="35628" hidden="1" x14ac:dyDescent="0.2"/>
    <row r="35629" hidden="1" x14ac:dyDescent="0.2"/>
    <row r="35630" hidden="1" x14ac:dyDescent="0.2"/>
    <row r="35631" hidden="1" x14ac:dyDescent="0.2"/>
    <row r="35632" hidden="1" x14ac:dyDescent="0.2"/>
    <row r="35633" hidden="1" x14ac:dyDescent="0.2"/>
    <row r="35634" hidden="1" x14ac:dyDescent="0.2"/>
    <row r="35635" hidden="1" x14ac:dyDescent="0.2"/>
    <row r="35636" hidden="1" x14ac:dyDescent="0.2"/>
    <row r="35637" hidden="1" x14ac:dyDescent="0.2"/>
    <row r="35638" hidden="1" x14ac:dyDescent="0.2"/>
    <row r="35639" hidden="1" x14ac:dyDescent="0.2"/>
    <row r="35640" hidden="1" x14ac:dyDescent="0.2"/>
    <row r="35641" hidden="1" x14ac:dyDescent="0.2"/>
    <row r="35642" hidden="1" x14ac:dyDescent="0.2"/>
    <row r="35643" hidden="1" x14ac:dyDescent="0.2"/>
    <row r="35644" hidden="1" x14ac:dyDescent="0.2"/>
    <row r="35645" hidden="1" x14ac:dyDescent="0.2"/>
    <row r="35646" hidden="1" x14ac:dyDescent="0.2"/>
    <row r="35647" hidden="1" x14ac:dyDescent="0.2"/>
    <row r="35648" hidden="1" x14ac:dyDescent="0.2"/>
    <row r="35649" hidden="1" x14ac:dyDescent="0.2"/>
    <row r="35650" hidden="1" x14ac:dyDescent="0.2"/>
    <row r="35651" hidden="1" x14ac:dyDescent="0.2"/>
    <row r="35652" hidden="1" x14ac:dyDescent="0.2"/>
    <row r="35653" hidden="1" x14ac:dyDescent="0.2"/>
    <row r="35654" hidden="1" x14ac:dyDescent="0.2"/>
    <row r="35655" hidden="1" x14ac:dyDescent="0.2"/>
    <row r="35656" hidden="1" x14ac:dyDescent="0.2"/>
    <row r="35657" hidden="1" x14ac:dyDescent="0.2"/>
    <row r="35658" hidden="1" x14ac:dyDescent="0.2"/>
    <row r="35659" hidden="1" x14ac:dyDescent="0.2"/>
    <row r="35660" hidden="1" x14ac:dyDescent="0.2"/>
    <row r="35661" hidden="1" x14ac:dyDescent="0.2"/>
    <row r="35662" hidden="1" x14ac:dyDescent="0.2"/>
    <row r="35663" hidden="1" x14ac:dyDescent="0.2"/>
    <row r="35664" hidden="1" x14ac:dyDescent="0.2"/>
    <row r="35665" hidden="1" x14ac:dyDescent="0.2"/>
    <row r="35666" hidden="1" x14ac:dyDescent="0.2"/>
    <row r="35667" hidden="1" x14ac:dyDescent="0.2"/>
    <row r="35668" hidden="1" x14ac:dyDescent="0.2"/>
    <row r="35669" hidden="1" x14ac:dyDescent="0.2"/>
    <row r="35670" hidden="1" x14ac:dyDescent="0.2"/>
    <row r="35671" hidden="1" x14ac:dyDescent="0.2"/>
    <row r="35672" hidden="1" x14ac:dyDescent="0.2"/>
    <row r="35673" hidden="1" x14ac:dyDescent="0.2"/>
    <row r="35674" hidden="1" x14ac:dyDescent="0.2"/>
    <row r="35675" hidden="1" x14ac:dyDescent="0.2"/>
    <row r="35676" hidden="1" x14ac:dyDescent="0.2"/>
    <row r="35677" hidden="1" x14ac:dyDescent="0.2"/>
    <row r="35678" hidden="1" x14ac:dyDescent="0.2"/>
    <row r="35679" hidden="1" x14ac:dyDescent="0.2"/>
    <row r="35680" hidden="1" x14ac:dyDescent="0.2"/>
    <row r="35681" hidden="1" x14ac:dyDescent="0.2"/>
    <row r="35682" hidden="1" x14ac:dyDescent="0.2"/>
    <row r="35683" hidden="1" x14ac:dyDescent="0.2"/>
    <row r="35684" hidden="1" x14ac:dyDescent="0.2"/>
    <row r="35685" hidden="1" x14ac:dyDescent="0.2"/>
    <row r="35686" hidden="1" x14ac:dyDescent="0.2"/>
    <row r="35687" hidden="1" x14ac:dyDescent="0.2"/>
    <row r="35688" hidden="1" x14ac:dyDescent="0.2"/>
    <row r="35689" hidden="1" x14ac:dyDescent="0.2"/>
    <row r="35690" hidden="1" x14ac:dyDescent="0.2"/>
    <row r="35691" hidden="1" x14ac:dyDescent="0.2"/>
    <row r="35692" hidden="1" x14ac:dyDescent="0.2"/>
    <row r="35693" hidden="1" x14ac:dyDescent="0.2"/>
    <row r="35694" hidden="1" x14ac:dyDescent="0.2"/>
    <row r="35695" hidden="1" x14ac:dyDescent="0.2"/>
    <row r="35696" hidden="1" x14ac:dyDescent="0.2"/>
    <row r="35697" hidden="1" x14ac:dyDescent="0.2"/>
    <row r="35698" hidden="1" x14ac:dyDescent="0.2"/>
    <row r="35699" hidden="1" x14ac:dyDescent="0.2"/>
    <row r="35700" hidden="1" x14ac:dyDescent="0.2"/>
    <row r="35701" hidden="1" x14ac:dyDescent="0.2"/>
    <row r="35702" hidden="1" x14ac:dyDescent="0.2"/>
    <row r="35703" hidden="1" x14ac:dyDescent="0.2"/>
    <row r="35704" hidden="1" x14ac:dyDescent="0.2"/>
    <row r="35705" hidden="1" x14ac:dyDescent="0.2"/>
    <row r="35706" hidden="1" x14ac:dyDescent="0.2"/>
    <row r="35707" hidden="1" x14ac:dyDescent="0.2"/>
    <row r="35708" hidden="1" x14ac:dyDescent="0.2"/>
    <row r="35709" hidden="1" x14ac:dyDescent="0.2"/>
    <row r="35710" hidden="1" x14ac:dyDescent="0.2"/>
    <row r="35711" hidden="1" x14ac:dyDescent="0.2"/>
    <row r="35712" hidden="1" x14ac:dyDescent="0.2"/>
    <row r="35713" hidden="1" x14ac:dyDescent="0.2"/>
    <row r="35714" hidden="1" x14ac:dyDescent="0.2"/>
    <row r="35715" hidden="1" x14ac:dyDescent="0.2"/>
    <row r="35716" hidden="1" x14ac:dyDescent="0.2"/>
    <row r="35717" hidden="1" x14ac:dyDescent="0.2"/>
    <row r="35718" hidden="1" x14ac:dyDescent="0.2"/>
    <row r="35719" hidden="1" x14ac:dyDescent="0.2"/>
    <row r="35720" hidden="1" x14ac:dyDescent="0.2"/>
    <row r="35721" hidden="1" x14ac:dyDescent="0.2"/>
    <row r="35722" hidden="1" x14ac:dyDescent="0.2"/>
    <row r="35723" hidden="1" x14ac:dyDescent="0.2"/>
    <row r="35724" hidden="1" x14ac:dyDescent="0.2"/>
    <row r="35725" hidden="1" x14ac:dyDescent="0.2"/>
    <row r="35726" hidden="1" x14ac:dyDescent="0.2"/>
    <row r="35727" hidden="1" x14ac:dyDescent="0.2"/>
    <row r="35728" hidden="1" x14ac:dyDescent="0.2"/>
    <row r="35729" hidden="1" x14ac:dyDescent="0.2"/>
    <row r="35730" hidden="1" x14ac:dyDescent="0.2"/>
    <row r="35731" hidden="1" x14ac:dyDescent="0.2"/>
    <row r="35732" hidden="1" x14ac:dyDescent="0.2"/>
    <row r="35733" hidden="1" x14ac:dyDescent="0.2"/>
    <row r="35734" hidden="1" x14ac:dyDescent="0.2"/>
    <row r="35735" hidden="1" x14ac:dyDescent="0.2"/>
    <row r="35736" hidden="1" x14ac:dyDescent="0.2"/>
    <row r="35737" hidden="1" x14ac:dyDescent="0.2"/>
    <row r="35738" hidden="1" x14ac:dyDescent="0.2"/>
    <row r="35739" hidden="1" x14ac:dyDescent="0.2"/>
    <row r="35740" hidden="1" x14ac:dyDescent="0.2"/>
    <row r="35741" hidden="1" x14ac:dyDescent="0.2"/>
    <row r="35742" hidden="1" x14ac:dyDescent="0.2"/>
    <row r="35743" hidden="1" x14ac:dyDescent="0.2"/>
    <row r="35744" hidden="1" x14ac:dyDescent="0.2"/>
    <row r="35745" hidden="1" x14ac:dyDescent="0.2"/>
    <row r="35746" hidden="1" x14ac:dyDescent="0.2"/>
    <row r="35747" hidden="1" x14ac:dyDescent="0.2"/>
    <row r="35748" hidden="1" x14ac:dyDescent="0.2"/>
    <row r="35749" hidden="1" x14ac:dyDescent="0.2"/>
    <row r="35750" hidden="1" x14ac:dyDescent="0.2"/>
    <row r="35751" hidden="1" x14ac:dyDescent="0.2"/>
    <row r="35752" hidden="1" x14ac:dyDescent="0.2"/>
    <row r="35753" hidden="1" x14ac:dyDescent="0.2"/>
    <row r="35754" hidden="1" x14ac:dyDescent="0.2"/>
    <row r="35755" hidden="1" x14ac:dyDescent="0.2"/>
    <row r="35756" hidden="1" x14ac:dyDescent="0.2"/>
    <row r="35757" hidden="1" x14ac:dyDescent="0.2"/>
    <row r="35758" hidden="1" x14ac:dyDescent="0.2"/>
    <row r="35759" hidden="1" x14ac:dyDescent="0.2"/>
    <row r="35760" hidden="1" x14ac:dyDescent="0.2"/>
    <row r="35761" hidden="1" x14ac:dyDescent="0.2"/>
    <row r="35762" hidden="1" x14ac:dyDescent="0.2"/>
    <row r="35763" hidden="1" x14ac:dyDescent="0.2"/>
    <row r="35764" hidden="1" x14ac:dyDescent="0.2"/>
    <row r="35765" hidden="1" x14ac:dyDescent="0.2"/>
    <row r="35766" hidden="1" x14ac:dyDescent="0.2"/>
    <row r="35767" hidden="1" x14ac:dyDescent="0.2"/>
    <row r="35768" hidden="1" x14ac:dyDescent="0.2"/>
    <row r="35769" hidden="1" x14ac:dyDescent="0.2"/>
    <row r="35770" hidden="1" x14ac:dyDescent="0.2"/>
    <row r="35771" hidden="1" x14ac:dyDescent="0.2"/>
    <row r="35772" hidden="1" x14ac:dyDescent="0.2"/>
    <row r="35773" hidden="1" x14ac:dyDescent="0.2"/>
    <row r="35774" hidden="1" x14ac:dyDescent="0.2"/>
    <row r="35775" hidden="1" x14ac:dyDescent="0.2"/>
    <row r="35776" hidden="1" x14ac:dyDescent="0.2"/>
    <row r="35777" hidden="1" x14ac:dyDescent="0.2"/>
    <row r="35778" hidden="1" x14ac:dyDescent="0.2"/>
    <row r="35779" hidden="1" x14ac:dyDescent="0.2"/>
    <row r="35780" hidden="1" x14ac:dyDescent="0.2"/>
    <row r="35781" hidden="1" x14ac:dyDescent="0.2"/>
    <row r="35782" hidden="1" x14ac:dyDescent="0.2"/>
    <row r="35783" hidden="1" x14ac:dyDescent="0.2"/>
    <row r="35784" hidden="1" x14ac:dyDescent="0.2"/>
    <row r="35785" hidden="1" x14ac:dyDescent="0.2"/>
    <row r="35786" hidden="1" x14ac:dyDescent="0.2"/>
    <row r="35787" hidden="1" x14ac:dyDescent="0.2"/>
    <row r="35788" hidden="1" x14ac:dyDescent="0.2"/>
    <row r="35789" hidden="1" x14ac:dyDescent="0.2"/>
    <row r="35790" hidden="1" x14ac:dyDescent="0.2"/>
    <row r="35791" hidden="1" x14ac:dyDescent="0.2"/>
    <row r="35792" hidden="1" x14ac:dyDescent="0.2"/>
    <row r="35793" hidden="1" x14ac:dyDescent="0.2"/>
    <row r="35794" hidden="1" x14ac:dyDescent="0.2"/>
    <row r="35795" hidden="1" x14ac:dyDescent="0.2"/>
    <row r="35796" hidden="1" x14ac:dyDescent="0.2"/>
    <row r="35797" hidden="1" x14ac:dyDescent="0.2"/>
    <row r="35798" hidden="1" x14ac:dyDescent="0.2"/>
    <row r="35799" hidden="1" x14ac:dyDescent="0.2"/>
    <row r="35800" hidden="1" x14ac:dyDescent="0.2"/>
    <row r="35801" hidden="1" x14ac:dyDescent="0.2"/>
    <row r="35802" hidden="1" x14ac:dyDescent="0.2"/>
    <row r="35803" hidden="1" x14ac:dyDescent="0.2"/>
    <row r="35804" hidden="1" x14ac:dyDescent="0.2"/>
    <row r="35805" hidden="1" x14ac:dyDescent="0.2"/>
    <row r="35806" hidden="1" x14ac:dyDescent="0.2"/>
    <row r="35807" hidden="1" x14ac:dyDescent="0.2"/>
    <row r="35808" hidden="1" x14ac:dyDescent="0.2"/>
    <row r="35809" hidden="1" x14ac:dyDescent="0.2"/>
    <row r="35810" hidden="1" x14ac:dyDescent="0.2"/>
    <row r="35811" hidden="1" x14ac:dyDescent="0.2"/>
    <row r="35812" hidden="1" x14ac:dyDescent="0.2"/>
    <row r="35813" hidden="1" x14ac:dyDescent="0.2"/>
    <row r="35814" hidden="1" x14ac:dyDescent="0.2"/>
    <row r="35815" hidden="1" x14ac:dyDescent="0.2"/>
    <row r="35816" hidden="1" x14ac:dyDescent="0.2"/>
    <row r="35817" hidden="1" x14ac:dyDescent="0.2"/>
    <row r="35818" hidden="1" x14ac:dyDescent="0.2"/>
    <row r="35819" hidden="1" x14ac:dyDescent="0.2"/>
    <row r="35820" hidden="1" x14ac:dyDescent="0.2"/>
    <row r="35821" hidden="1" x14ac:dyDescent="0.2"/>
    <row r="35822" hidden="1" x14ac:dyDescent="0.2"/>
    <row r="35823" hidden="1" x14ac:dyDescent="0.2"/>
    <row r="35824" hidden="1" x14ac:dyDescent="0.2"/>
    <row r="35825" hidden="1" x14ac:dyDescent="0.2"/>
    <row r="35826" hidden="1" x14ac:dyDescent="0.2"/>
    <row r="35827" hidden="1" x14ac:dyDescent="0.2"/>
    <row r="35828" hidden="1" x14ac:dyDescent="0.2"/>
    <row r="35829" hidden="1" x14ac:dyDescent="0.2"/>
    <row r="35830" hidden="1" x14ac:dyDescent="0.2"/>
    <row r="35831" hidden="1" x14ac:dyDescent="0.2"/>
    <row r="35832" hidden="1" x14ac:dyDescent="0.2"/>
    <row r="35833" hidden="1" x14ac:dyDescent="0.2"/>
    <row r="35834" hidden="1" x14ac:dyDescent="0.2"/>
    <row r="35835" hidden="1" x14ac:dyDescent="0.2"/>
    <row r="35836" hidden="1" x14ac:dyDescent="0.2"/>
    <row r="35837" hidden="1" x14ac:dyDescent="0.2"/>
    <row r="35838" hidden="1" x14ac:dyDescent="0.2"/>
    <row r="35839" hidden="1" x14ac:dyDescent="0.2"/>
    <row r="35840" hidden="1" x14ac:dyDescent="0.2"/>
    <row r="35841" hidden="1" x14ac:dyDescent="0.2"/>
    <row r="35842" hidden="1" x14ac:dyDescent="0.2"/>
    <row r="35843" hidden="1" x14ac:dyDescent="0.2"/>
    <row r="35844" hidden="1" x14ac:dyDescent="0.2"/>
    <row r="35845" hidden="1" x14ac:dyDescent="0.2"/>
    <row r="35846" hidden="1" x14ac:dyDescent="0.2"/>
    <row r="35847" hidden="1" x14ac:dyDescent="0.2"/>
    <row r="35848" hidden="1" x14ac:dyDescent="0.2"/>
    <row r="35849" hidden="1" x14ac:dyDescent="0.2"/>
    <row r="35850" hidden="1" x14ac:dyDescent="0.2"/>
    <row r="35851" hidden="1" x14ac:dyDescent="0.2"/>
    <row r="35852" hidden="1" x14ac:dyDescent="0.2"/>
    <row r="35853" hidden="1" x14ac:dyDescent="0.2"/>
    <row r="35854" hidden="1" x14ac:dyDescent="0.2"/>
    <row r="35855" hidden="1" x14ac:dyDescent="0.2"/>
    <row r="35856" hidden="1" x14ac:dyDescent="0.2"/>
    <row r="35857" hidden="1" x14ac:dyDescent="0.2"/>
    <row r="35858" hidden="1" x14ac:dyDescent="0.2"/>
    <row r="35859" hidden="1" x14ac:dyDescent="0.2"/>
    <row r="35860" hidden="1" x14ac:dyDescent="0.2"/>
    <row r="35861" hidden="1" x14ac:dyDescent="0.2"/>
    <row r="35862" hidden="1" x14ac:dyDescent="0.2"/>
    <row r="35863" hidden="1" x14ac:dyDescent="0.2"/>
    <row r="35864" hidden="1" x14ac:dyDescent="0.2"/>
    <row r="35865" hidden="1" x14ac:dyDescent="0.2"/>
    <row r="35866" hidden="1" x14ac:dyDescent="0.2"/>
    <row r="35867" hidden="1" x14ac:dyDescent="0.2"/>
    <row r="35868" hidden="1" x14ac:dyDescent="0.2"/>
    <row r="35869" hidden="1" x14ac:dyDescent="0.2"/>
    <row r="35870" hidden="1" x14ac:dyDescent="0.2"/>
    <row r="35871" hidden="1" x14ac:dyDescent="0.2"/>
    <row r="35872" hidden="1" x14ac:dyDescent="0.2"/>
    <row r="35873" hidden="1" x14ac:dyDescent="0.2"/>
    <row r="35874" hidden="1" x14ac:dyDescent="0.2"/>
    <row r="35875" hidden="1" x14ac:dyDescent="0.2"/>
    <row r="35876" hidden="1" x14ac:dyDescent="0.2"/>
    <row r="35877" hidden="1" x14ac:dyDescent="0.2"/>
    <row r="35878" hidden="1" x14ac:dyDescent="0.2"/>
    <row r="35879" hidden="1" x14ac:dyDescent="0.2"/>
    <row r="35880" hidden="1" x14ac:dyDescent="0.2"/>
    <row r="35881" hidden="1" x14ac:dyDescent="0.2"/>
    <row r="35882" hidden="1" x14ac:dyDescent="0.2"/>
    <row r="35883" hidden="1" x14ac:dyDescent="0.2"/>
    <row r="35884" hidden="1" x14ac:dyDescent="0.2"/>
    <row r="35885" hidden="1" x14ac:dyDescent="0.2"/>
    <row r="35886" hidden="1" x14ac:dyDescent="0.2"/>
    <row r="35887" hidden="1" x14ac:dyDescent="0.2"/>
    <row r="35888" hidden="1" x14ac:dyDescent="0.2"/>
    <row r="35889" hidden="1" x14ac:dyDescent="0.2"/>
    <row r="35890" hidden="1" x14ac:dyDescent="0.2"/>
    <row r="35891" hidden="1" x14ac:dyDescent="0.2"/>
    <row r="35892" hidden="1" x14ac:dyDescent="0.2"/>
    <row r="35893" hidden="1" x14ac:dyDescent="0.2"/>
    <row r="35894" hidden="1" x14ac:dyDescent="0.2"/>
    <row r="35895" hidden="1" x14ac:dyDescent="0.2"/>
    <row r="35896" hidden="1" x14ac:dyDescent="0.2"/>
    <row r="35897" hidden="1" x14ac:dyDescent="0.2"/>
    <row r="35898" hidden="1" x14ac:dyDescent="0.2"/>
    <row r="35899" hidden="1" x14ac:dyDescent="0.2"/>
    <row r="35900" hidden="1" x14ac:dyDescent="0.2"/>
    <row r="35901" hidden="1" x14ac:dyDescent="0.2"/>
    <row r="35902" hidden="1" x14ac:dyDescent="0.2"/>
    <row r="35903" hidden="1" x14ac:dyDescent="0.2"/>
    <row r="35904" hidden="1" x14ac:dyDescent="0.2"/>
    <row r="35905" hidden="1" x14ac:dyDescent="0.2"/>
    <row r="35906" hidden="1" x14ac:dyDescent="0.2"/>
    <row r="35907" hidden="1" x14ac:dyDescent="0.2"/>
    <row r="35908" hidden="1" x14ac:dyDescent="0.2"/>
    <row r="35909" hidden="1" x14ac:dyDescent="0.2"/>
    <row r="35910" hidden="1" x14ac:dyDescent="0.2"/>
    <row r="35911" hidden="1" x14ac:dyDescent="0.2"/>
    <row r="35912" hidden="1" x14ac:dyDescent="0.2"/>
    <row r="35913" hidden="1" x14ac:dyDescent="0.2"/>
    <row r="35914" hidden="1" x14ac:dyDescent="0.2"/>
    <row r="35915" hidden="1" x14ac:dyDescent="0.2"/>
    <row r="35916" hidden="1" x14ac:dyDescent="0.2"/>
    <row r="35917" hidden="1" x14ac:dyDescent="0.2"/>
    <row r="35918" hidden="1" x14ac:dyDescent="0.2"/>
    <row r="35919" hidden="1" x14ac:dyDescent="0.2"/>
    <row r="35920" hidden="1" x14ac:dyDescent="0.2"/>
    <row r="35921" hidden="1" x14ac:dyDescent="0.2"/>
    <row r="35922" hidden="1" x14ac:dyDescent="0.2"/>
    <row r="35923" hidden="1" x14ac:dyDescent="0.2"/>
    <row r="35924" hidden="1" x14ac:dyDescent="0.2"/>
    <row r="35925" hidden="1" x14ac:dyDescent="0.2"/>
    <row r="35926" hidden="1" x14ac:dyDescent="0.2"/>
    <row r="35927" hidden="1" x14ac:dyDescent="0.2"/>
    <row r="35928" hidden="1" x14ac:dyDescent="0.2"/>
    <row r="35929" hidden="1" x14ac:dyDescent="0.2"/>
    <row r="35930" hidden="1" x14ac:dyDescent="0.2"/>
    <row r="35931" hidden="1" x14ac:dyDescent="0.2"/>
    <row r="35932" hidden="1" x14ac:dyDescent="0.2"/>
    <row r="35933" hidden="1" x14ac:dyDescent="0.2"/>
    <row r="35934" hidden="1" x14ac:dyDescent="0.2"/>
    <row r="35935" hidden="1" x14ac:dyDescent="0.2"/>
    <row r="35936" hidden="1" x14ac:dyDescent="0.2"/>
    <row r="35937" hidden="1" x14ac:dyDescent="0.2"/>
    <row r="35938" hidden="1" x14ac:dyDescent="0.2"/>
    <row r="35939" hidden="1" x14ac:dyDescent="0.2"/>
    <row r="35940" hidden="1" x14ac:dyDescent="0.2"/>
    <row r="35941" hidden="1" x14ac:dyDescent="0.2"/>
    <row r="35942" hidden="1" x14ac:dyDescent="0.2"/>
    <row r="35943" hidden="1" x14ac:dyDescent="0.2"/>
    <row r="35944" hidden="1" x14ac:dyDescent="0.2"/>
    <row r="35945" hidden="1" x14ac:dyDescent="0.2"/>
    <row r="35946" hidden="1" x14ac:dyDescent="0.2"/>
    <row r="35947" hidden="1" x14ac:dyDescent="0.2"/>
    <row r="35948" hidden="1" x14ac:dyDescent="0.2"/>
    <row r="35949" hidden="1" x14ac:dyDescent="0.2"/>
    <row r="35950" hidden="1" x14ac:dyDescent="0.2"/>
    <row r="35951" hidden="1" x14ac:dyDescent="0.2"/>
    <row r="35952" hidden="1" x14ac:dyDescent="0.2"/>
    <row r="35953" hidden="1" x14ac:dyDescent="0.2"/>
    <row r="35954" hidden="1" x14ac:dyDescent="0.2"/>
    <row r="35955" hidden="1" x14ac:dyDescent="0.2"/>
    <row r="35956" hidden="1" x14ac:dyDescent="0.2"/>
    <row r="35957" hidden="1" x14ac:dyDescent="0.2"/>
    <row r="35958" hidden="1" x14ac:dyDescent="0.2"/>
    <row r="35959" hidden="1" x14ac:dyDescent="0.2"/>
    <row r="35960" hidden="1" x14ac:dyDescent="0.2"/>
    <row r="35961" hidden="1" x14ac:dyDescent="0.2"/>
    <row r="35962" hidden="1" x14ac:dyDescent="0.2"/>
    <row r="35963" hidden="1" x14ac:dyDescent="0.2"/>
    <row r="35964" hidden="1" x14ac:dyDescent="0.2"/>
    <row r="35965" hidden="1" x14ac:dyDescent="0.2"/>
    <row r="35966" hidden="1" x14ac:dyDescent="0.2"/>
    <row r="35967" hidden="1" x14ac:dyDescent="0.2"/>
    <row r="35968" hidden="1" x14ac:dyDescent="0.2"/>
    <row r="35969" hidden="1" x14ac:dyDescent="0.2"/>
    <row r="35970" hidden="1" x14ac:dyDescent="0.2"/>
    <row r="35971" hidden="1" x14ac:dyDescent="0.2"/>
    <row r="35972" hidden="1" x14ac:dyDescent="0.2"/>
    <row r="35973" hidden="1" x14ac:dyDescent="0.2"/>
    <row r="35974" hidden="1" x14ac:dyDescent="0.2"/>
    <row r="35975" hidden="1" x14ac:dyDescent="0.2"/>
    <row r="35976" hidden="1" x14ac:dyDescent="0.2"/>
    <row r="35977" hidden="1" x14ac:dyDescent="0.2"/>
    <row r="35978" hidden="1" x14ac:dyDescent="0.2"/>
    <row r="35979" hidden="1" x14ac:dyDescent="0.2"/>
    <row r="35980" hidden="1" x14ac:dyDescent="0.2"/>
    <row r="35981" hidden="1" x14ac:dyDescent="0.2"/>
    <row r="35982" hidden="1" x14ac:dyDescent="0.2"/>
    <row r="35983" hidden="1" x14ac:dyDescent="0.2"/>
    <row r="35984" hidden="1" x14ac:dyDescent="0.2"/>
    <row r="35985" hidden="1" x14ac:dyDescent="0.2"/>
    <row r="35986" hidden="1" x14ac:dyDescent="0.2"/>
    <row r="35987" hidden="1" x14ac:dyDescent="0.2"/>
    <row r="35988" hidden="1" x14ac:dyDescent="0.2"/>
    <row r="35989" hidden="1" x14ac:dyDescent="0.2"/>
    <row r="35990" hidden="1" x14ac:dyDescent="0.2"/>
    <row r="35991" hidden="1" x14ac:dyDescent="0.2"/>
    <row r="35992" hidden="1" x14ac:dyDescent="0.2"/>
    <row r="35993" hidden="1" x14ac:dyDescent="0.2"/>
    <row r="35994" hidden="1" x14ac:dyDescent="0.2"/>
    <row r="35995" hidden="1" x14ac:dyDescent="0.2"/>
    <row r="35996" hidden="1" x14ac:dyDescent="0.2"/>
    <row r="35997" hidden="1" x14ac:dyDescent="0.2"/>
    <row r="35998" hidden="1" x14ac:dyDescent="0.2"/>
    <row r="35999" hidden="1" x14ac:dyDescent="0.2"/>
    <row r="36000" hidden="1" x14ac:dyDescent="0.2"/>
    <row r="36001" hidden="1" x14ac:dyDescent="0.2"/>
    <row r="36002" hidden="1" x14ac:dyDescent="0.2"/>
    <row r="36003" hidden="1" x14ac:dyDescent="0.2"/>
    <row r="36004" hidden="1" x14ac:dyDescent="0.2"/>
    <row r="36005" hidden="1" x14ac:dyDescent="0.2"/>
    <row r="36006" hidden="1" x14ac:dyDescent="0.2"/>
    <row r="36007" hidden="1" x14ac:dyDescent="0.2"/>
    <row r="36008" hidden="1" x14ac:dyDescent="0.2"/>
    <row r="36009" hidden="1" x14ac:dyDescent="0.2"/>
    <row r="36010" hidden="1" x14ac:dyDescent="0.2"/>
    <row r="36011" hidden="1" x14ac:dyDescent="0.2"/>
    <row r="36012" hidden="1" x14ac:dyDescent="0.2"/>
    <row r="36013" hidden="1" x14ac:dyDescent="0.2"/>
    <row r="36014" hidden="1" x14ac:dyDescent="0.2"/>
    <row r="36015" hidden="1" x14ac:dyDescent="0.2"/>
    <row r="36016" hidden="1" x14ac:dyDescent="0.2"/>
    <row r="36017" hidden="1" x14ac:dyDescent="0.2"/>
    <row r="36018" hidden="1" x14ac:dyDescent="0.2"/>
    <row r="36019" hidden="1" x14ac:dyDescent="0.2"/>
    <row r="36020" hidden="1" x14ac:dyDescent="0.2"/>
    <row r="36021" hidden="1" x14ac:dyDescent="0.2"/>
    <row r="36022" hidden="1" x14ac:dyDescent="0.2"/>
    <row r="36023" hidden="1" x14ac:dyDescent="0.2"/>
    <row r="36024" hidden="1" x14ac:dyDescent="0.2"/>
    <row r="36025" hidden="1" x14ac:dyDescent="0.2"/>
    <row r="36026" hidden="1" x14ac:dyDescent="0.2"/>
    <row r="36027" hidden="1" x14ac:dyDescent="0.2"/>
    <row r="36028" hidden="1" x14ac:dyDescent="0.2"/>
    <row r="36029" hidden="1" x14ac:dyDescent="0.2"/>
    <row r="36030" hidden="1" x14ac:dyDescent="0.2"/>
    <row r="36031" hidden="1" x14ac:dyDescent="0.2"/>
    <row r="36032" hidden="1" x14ac:dyDescent="0.2"/>
    <row r="36033" hidden="1" x14ac:dyDescent="0.2"/>
    <row r="36034" hidden="1" x14ac:dyDescent="0.2"/>
    <row r="36035" hidden="1" x14ac:dyDescent="0.2"/>
    <row r="36036" hidden="1" x14ac:dyDescent="0.2"/>
    <row r="36037" hidden="1" x14ac:dyDescent="0.2"/>
    <row r="36038" hidden="1" x14ac:dyDescent="0.2"/>
    <row r="36039" hidden="1" x14ac:dyDescent="0.2"/>
    <row r="36040" hidden="1" x14ac:dyDescent="0.2"/>
    <row r="36041" hidden="1" x14ac:dyDescent="0.2"/>
    <row r="36042" hidden="1" x14ac:dyDescent="0.2"/>
    <row r="36043" hidden="1" x14ac:dyDescent="0.2"/>
    <row r="36044" hidden="1" x14ac:dyDescent="0.2"/>
    <row r="36045" hidden="1" x14ac:dyDescent="0.2"/>
    <row r="36046" hidden="1" x14ac:dyDescent="0.2"/>
    <row r="36047" hidden="1" x14ac:dyDescent="0.2"/>
    <row r="36048" hidden="1" x14ac:dyDescent="0.2"/>
    <row r="36049" hidden="1" x14ac:dyDescent="0.2"/>
    <row r="36050" hidden="1" x14ac:dyDescent="0.2"/>
    <row r="36051" hidden="1" x14ac:dyDescent="0.2"/>
    <row r="36052" hidden="1" x14ac:dyDescent="0.2"/>
    <row r="36053" hidden="1" x14ac:dyDescent="0.2"/>
    <row r="36054" hidden="1" x14ac:dyDescent="0.2"/>
    <row r="36055" hidden="1" x14ac:dyDescent="0.2"/>
    <row r="36056" hidden="1" x14ac:dyDescent="0.2"/>
    <row r="36057" hidden="1" x14ac:dyDescent="0.2"/>
    <row r="36058" hidden="1" x14ac:dyDescent="0.2"/>
    <row r="36059" hidden="1" x14ac:dyDescent="0.2"/>
    <row r="36060" hidden="1" x14ac:dyDescent="0.2"/>
    <row r="36061" hidden="1" x14ac:dyDescent="0.2"/>
    <row r="36062" hidden="1" x14ac:dyDescent="0.2"/>
    <row r="36063" hidden="1" x14ac:dyDescent="0.2"/>
    <row r="36064" hidden="1" x14ac:dyDescent="0.2"/>
    <row r="36065" hidden="1" x14ac:dyDescent="0.2"/>
    <row r="36066" hidden="1" x14ac:dyDescent="0.2"/>
    <row r="36067" hidden="1" x14ac:dyDescent="0.2"/>
    <row r="36068" hidden="1" x14ac:dyDescent="0.2"/>
    <row r="36069" hidden="1" x14ac:dyDescent="0.2"/>
    <row r="36070" hidden="1" x14ac:dyDescent="0.2"/>
    <row r="36071" hidden="1" x14ac:dyDescent="0.2"/>
    <row r="36072" hidden="1" x14ac:dyDescent="0.2"/>
    <row r="36073" hidden="1" x14ac:dyDescent="0.2"/>
    <row r="36074" hidden="1" x14ac:dyDescent="0.2"/>
    <row r="36075" hidden="1" x14ac:dyDescent="0.2"/>
    <row r="36076" hidden="1" x14ac:dyDescent="0.2"/>
    <row r="36077" hidden="1" x14ac:dyDescent="0.2"/>
    <row r="36078" hidden="1" x14ac:dyDescent="0.2"/>
    <row r="36079" hidden="1" x14ac:dyDescent="0.2"/>
    <row r="36080" hidden="1" x14ac:dyDescent="0.2"/>
    <row r="36081" hidden="1" x14ac:dyDescent="0.2"/>
    <row r="36082" hidden="1" x14ac:dyDescent="0.2"/>
    <row r="36083" hidden="1" x14ac:dyDescent="0.2"/>
    <row r="36084" hidden="1" x14ac:dyDescent="0.2"/>
    <row r="36085" hidden="1" x14ac:dyDescent="0.2"/>
    <row r="36086" hidden="1" x14ac:dyDescent="0.2"/>
    <row r="36087" hidden="1" x14ac:dyDescent="0.2"/>
    <row r="36088" hidden="1" x14ac:dyDescent="0.2"/>
    <row r="36089" hidden="1" x14ac:dyDescent="0.2"/>
    <row r="36090" hidden="1" x14ac:dyDescent="0.2"/>
    <row r="36091" hidden="1" x14ac:dyDescent="0.2"/>
    <row r="36092" hidden="1" x14ac:dyDescent="0.2"/>
    <row r="36093" hidden="1" x14ac:dyDescent="0.2"/>
    <row r="36094" hidden="1" x14ac:dyDescent="0.2"/>
    <row r="36095" hidden="1" x14ac:dyDescent="0.2"/>
    <row r="36096" hidden="1" x14ac:dyDescent="0.2"/>
    <row r="36097" hidden="1" x14ac:dyDescent="0.2"/>
    <row r="36098" hidden="1" x14ac:dyDescent="0.2"/>
    <row r="36099" hidden="1" x14ac:dyDescent="0.2"/>
    <row r="36100" hidden="1" x14ac:dyDescent="0.2"/>
    <row r="36101" hidden="1" x14ac:dyDescent="0.2"/>
    <row r="36102" hidden="1" x14ac:dyDescent="0.2"/>
    <row r="36103" hidden="1" x14ac:dyDescent="0.2"/>
    <row r="36104" hidden="1" x14ac:dyDescent="0.2"/>
    <row r="36105" hidden="1" x14ac:dyDescent="0.2"/>
    <row r="36106" hidden="1" x14ac:dyDescent="0.2"/>
    <row r="36107" hidden="1" x14ac:dyDescent="0.2"/>
    <row r="36108" hidden="1" x14ac:dyDescent="0.2"/>
    <row r="36109" hidden="1" x14ac:dyDescent="0.2"/>
    <row r="36110" hidden="1" x14ac:dyDescent="0.2"/>
    <row r="36111" hidden="1" x14ac:dyDescent="0.2"/>
    <row r="36112" hidden="1" x14ac:dyDescent="0.2"/>
    <row r="36113" hidden="1" x14ac:dyDescent="0.2"/>
    <row r="36114" hidden="1" x14ac:dyDescent="0.2"/>
    <row r="36115" hidden="1" x14ac:dyDescent="0.2"/>
    <row r="36116" hidden="1" x14ac:dyDescent="0.2"/>
    <row r="36117" hidden="1" x14ac:dyDescent="0.2"/>
    <row r="36118" hidden="1" x14ac:dyDescent="0.2"/>
    <row r="36119" hidden="1" x14ac:dyDescent="0.2"/>
    <row r="36120" hidden="1" x14ac:dyDescent="0.2"/>
    <row r="36121" hidden="1" x14ac:dyDescent="0.2"/>
    <row r="36122" hidden="1" x14ac:dyDescent="0.2"/>
    <row r="36123" hidden="1" x14ac:dyDescent="0.2"/>
    <row r="36124" hidden="1" x14ac:dyDescent="0.2"/>
    <row r="36125" hidden="1" x14ac:dyDescent="0.2"/>
    <row r="36126" hidden="1" x14ac:dyDescent="0.2"/>
    <row r="36127" hidden="1" x14ac:dyDescent="0.2"/>
    <row r="36128" hidden="1" x14ac:dyDescent="0.2"/>
    <row r="36129" hidden="1" x14ac:dyDescent="0.2"/>
    <row r="36130" hidden="1" x14ac:dyDescent="0.2"/>
    <row r="36131" hidden="1" x14ac:dyDescent="0.2"/>
    <row r="36132" hidden="1" x14ac:dyDescent="0.2"/>
    <row r="36133" hidden="1" x14ac:dyDescent="0.2"/>
    <row r="36134" hidden="1" x14ac:dyDescent="0.2"/>
    <row r="36135" hidden="1" x14ac:dyDescent="0.2"/>
    <row r="36136" hidden="1" x14ac:dyDescent="0.2"/>
    <row r="36137" hidden="1" x14ac:dyDescent="0.2"/>
    <row r="36138" hidden="1" x14ac:dyDescent="0.2"/>
    <row r="36139" hidden="1" x14ac:dyDescent="0.2"/>
    <row r="36140" hidden="1" x14ac:dyDescent="0.2"/>
    <row r="36141" hidden="1" x14ac:dyDescent="0.2"/>
    <row r="36142" hidden="1" x14ac:dyDescent="0.2"/>
    <row r="36143" hidden="1" x14ac:dyDescent="0.2"/>
    <row r="36144" hidden="1" x14ac:dyDescent="0.2"/>
    <row r="36145" hidden="1" x14ac:dyDescent="0.2"/>
    <row r="36146" hidden="1" x14ac:dyDescent="0.2"/>
    <row r="36147" hidden="1" x14ac:dyDescent="0.2"/>
    <row r="36148" hidden="1" x14ac:dyDescent="0.2"/>
    <row r="36149" hidden="1" x14ac:dyDescent="0.2"/>
    <row r="36150" hidden="1" x14ac:dyDescent="0.2"/>
    <row r="36151" hidden="1" x14ac:dyDescent="0.2"/>
    <row r="36152" hidden="1" x14ac:dyDescent="0.2"/>
    <row r="36153" hidden="1" x14ac:dyDescent="0.2"/>
    <row r="36154" hidden="1" x14ac:dyDescent="0.2"/>
    <row r="36155" hidden="1" x14ac:dyDescent="0.2"/>
    <row r="36156" hidden="1" x14ac:dyDescent="0.2"/>
    <row r="36157" hidden="1" x14ac:dyDescent="0.2"/>
    <row r="36158" hidden="1" x14ac:dyDescent="0.2"/>
    <row r="36159" hidden="1" x14ac:dyDescent="0.2"/>
    <row r="36160" hidden="1" x14ac:dyDescent="0.2"/>
    <row r="36161" hidden="1" x14ac:dyDescent="0.2"/>
    <row r="36162" hidden="1" x14ac:dyDescent="0.2"/>
    <row r="36163" hidden="1" x14ac:dyDescent="0.2"/>
    <row r="36164" hidden="1" x14ac:dyDescent="0.2"/>
    <row r="36165" hidden="1" x14ac:dyDescent="0.2"/>
    <row r="36166" hidden="1" x14ac:dyDescent="0.2"/>
    <row r="36167" hidden="1" x14ac:dyDescent="0.2"/>
    <row r="36168" hidden="1" x14ac:dyDescent="0.2"/>
    <row r="36169" hidden="1" x14ac:dyDescent="0.2"/>
    <row r="36170" hidden="1" x14ac:dyDescent="0.2"/>
    <row r="36171" hidden="1" x14ac:dyDescent="0.2"/>
    <row r="36172" hidden="1" x14ac:dyDescent="0.2"/>
    <row r="36173" hidden="1" x14ac:dyDescent="0.2"/>
    <row r="36174" hidden="1" x14ac:dyDescent="0.2"/>
    <row r="36175" hidden="1" x14ac:dyDescent="0.2"/>
    <row r="36176" hidden="1" x14ac:dyDescent="0.2"/>
    <row r="36177" hidden="1" x14ac:dyDescent="0.2"/>
    <row r="36178" hidden="1" x14ac:dyDescent="0.2"/>
    <row r="36179" hidden="1" x14ac:dyDescent="0.2"/>
    <row r="36180" hidden="1" x14ac:dyDescent="0.2"/>
    <row r="36181" hidden="1" x14ac:dyDescent="0.2"/>
    <row r="36182" hidden="1" x14ac:dyDescent="0.2"/>
    <row r="36183" hidden="1" x14ac:dyDescent="0.2"/>
    <row r="36184" hidden="1" x14ac:dyDescent="0.2"/>
    <row r="36185" hidden="1" x14ac:dyDescent="0.2"/>
    <row r="36186" hidden="1" x14ac:dyDescent="0.2"/>
    <row r="36187" hidden="1" x14ac:dyDescent="0.2"/>
    <row r="36188" hidden="1" x14ac:dyDescent="0.2"/>
    <row r="36189" hidden="1" x14ac:dyDescent="0.2"/>
    <row r="36190" hidden="1" x14ac:dyDescent="0.2"/>
    <row r="36191" hidden="1" x14ac:dyDescent="0.2"/>
    <row r="36192" hidden="1" x14ac:dyDescent="0.2"/>
    <row r="36193" hidden="1" x14ac:dyDescent="0.2"/>
    <row r="36194" hidden="1" x14ac:dyDescent="0.2"/>
    <row r="36195" hidden="1" x14ac:dyDescent="0.2"/>
    <row r="36196" hidden="1" x14ac:dyDescent="0.2"/>
    <row r="36197" hidden="1" x14ac:dyDescent="0.2"/>
    <row r="36198" hidden="1" x14ac:dyDescent="0.2"/>
    <row r="36199" hidden="1" x14ac:dyDescent="0.2"/>
    <row r="36200" hidden="1" x14ac:dyDescent="0.2"/>
    <row r="36201" hidden="1" x14ac:dyDescent="0.2"/>
    <row r="36202" hidden="1" x14ac:dyDescent="0.2"/>
    <row r="36203" hidden="1" x14ac:dyDescent="0.2"/>
    <row r="36204" hidden="1" x14ac:dyDescent="0.2"/>
    <row r="36205" hidden="1" x14ac:dyDescent="0.2"/>
    <row r="36206" hidden="1" x14ac:dyDescent="0.2"/>
    <row r="36207" hidden="1" x14ac:dyDescent="0.2"/>
    <row r="36208" hidden="1" x14ac:dyDescent="0.2"/>
    <row r="36209" hidden="1" x14ac:dyDescent="0.2"/>
    <row r="36210" hidden="1" x14ac:dyDescent="0.2"/>
    <row r="36211" hidden="1" x14ac:dyDescent="0.2"/>
    <row r="36212" hidden="1" x14ac:dyDescent="0.2"/>
    <row r="36213" hidden="1" x14ac:dyDescent="0.2"/>
    <row r="36214" hidden="1" x14ac:dyDescent="0.2"/>
    <row r="36215" hidden="1" x14ac:dyDescent="0.2"/>
    <row r="36216" hidden="1" x14ac:dyDescent="0.2"/>
    <row r="36217" hidden="1" x14ac:dyDescent="0.2"/>
    <row r="36218" hidden="1" x14ac:dyDescent="0.2"/>
    <row r="36219" hidden="1" x14ac:dyDescent="0.2"/>
    <row r="36220" hidden="1" x14ac:dyDescent="0.2"/>
    <row r="36221" hidden="1" x14ac:dyDescent="0.2"/>
    <row r="36222" hidden="1" x14ac:dyDescent="0.2"/>
    <row r="36223" hidden="1" x14ac:dyDescent="0.2"/>
    <row r="36224" hidden="1" x14ac:dyDescent="0.2"/>
    <row r="36225" hidden="1" x14ac:dyDescent="0.2"/>
    <row r="36226" hidden="1" x14ac:dyDescent="0.2"/>
    <row r="36227" hidden="1" x14ac:dyDescent="0.2"/>
    <row r="36228" hidden="1" x14ac:dyDescent="0.2"/>
    <row r="36229" hidden="1" x14ac:dyDescent="0.2"/>
    <row r="36230" hidden="1" x14ac:dyDescent="0.2"/>
    <row r="36231" hidden="1" x14ac:dyDescent="0.2"/>
    <row r="36232" hidden="1" x14ac:dyDescent="0.2"/>
    <row r="36233" hidden="1" x14ac:dyDescent="0.2"/>
    <row r="36234" hidden="1" x14ac:dyDescent="0.2"/>
    <row r="36235" hidden="1" x14ac:dyDescent="0.2"/>
    <row r="36236" hidden="1" x14ac:dyDescent="0.2"/>
    <row r="36237" hidden="1" x14ac:dyDescent="0.2"/>
    <row r="36238" hidden="1" x14ac:dyDescent="0.2"/>
    <row r="36239" hidden="1" x14ac:dyDescent="0.2"/>
    <row r="36240" hidden="1" x14ac:dyDescent="0.2"/>
    <row r="36241" hidden="1" x14ac:dyDescent="0.2"/>
    <row r="36242" hidden="1" x14ac:dyDescent="0.2"/>
    <row r="36243" hidden="1" x14ac:dyDescent="0.2"/>
    <row r="36244" hidden="1" x14ac:dyDescent="0.2"/>
    <row r="36245" hidden="1" x14ac:dyDescent="0.2"/>
    <row r="36246" hidden="1" x14ac:dyDescent="0.2"/>
    <row r="36247" hidden="1" x14ac:dyDescent="0.2"/>
    <row r="36248" hidden="1" x14ac:dyDescent="0.2"/>
    <row r="36249" hidden="1" x14ac:dyDescent="0.2"/>
    <row r="36250" hidden="1" x14ac:dyDescent="0.2"/>
    <row r="36251" hidden="1" x14ac:dyDescent="0.2"/>
    <row r="36252" hidden="1" x14ac:dyDescent="0.2"/>
    <row r="36253" hidden="1" x14ac:dyDescent="0.2"/>
    <row r="36254" hidden="1" x14ac:dyDescent="0.2"/>
    <row r="36255" hidden="1" x14ac:dyDescent="0.2"/>
    <row r="36256" hidden="1" x14ac:dyDescent="0.2"/>
    <row r="36257" hidden="1" x14ac:dyDescent="0.2"/>
    <row r="36258" hidden="1" x14ac:dyDescent="0.2"/>
    <row r="36259" hidden="1" x14ac:dyDescent="0.2"/>
    <row r="36260" hidden="1" x14ac:dyDescent="0.2"/>
    <row r="36261" hidden="1" x14ac:dyDescent="0.2"/>
    <row r="36262" hidden="1" x14ac:dyDescent="0.2"/>
    <row r="36263" hidden="1" x14ac:dyDescent="0.2"/>
    <row r="36264" hidden="1" x14ac:dyDescent="0.2"/>
    <row r="36265" hidden="1" x14ac:dyDescent="0.2"/>
    <row r="36266" hidden="1" x14ac:dyDescent="0.2"/>
    <row r="36267" hidden="1" x14ac:dyDescent="0.2"/>
    <row r="36268" hidden="1" x14ac:dyDescent="0.2"/>
    <row r="36269" hidden="1" x14ac:dyDescent="0.2"/>
    <row r="36270" hidden="1" x14ac:dyDescent="0.2"/>
    <row r="36271" hidden="1" x14ac:dyDescent="0.2"/>
    <row r="36272" hidden="1" x14ac:dyDescent="0.2"/>
    <row r="36273" hidden="1" x14ac:dyDescent="0.2"/>
    <row r="36274" hidden="1" x14ac:dyDescent="0.2"/>
    <row r="36275" hidden="1" x14ac:dyDescent="0.2"/>
    <row r="36276" hidden="1" x14ac:dyDescent="0.2"/>
    <row r="36277" hidden="1" x14ac:dyDescent="0.2"/>
    <row r="36278" hidden="1" x14ac:dyDescent="0.2"/>
    <row r="36279" hidden="1" x14ac:dyDescent="0.2"/>
    <row r="36280" hidden="1" x14ac:dyDescent="0.2"/>
    <row r="36281" hidden="1" x14ac:dyDescent="0.2"/>
    <row r="36282" hidden="1" x14ac:dyDescent="0.2"/>
    <row r="36283" hidden="1" x14ac:dyDescent="0.2"/>
    <row r="36284" hidden="1" x14ac:dyDescent="0.2"/>
    <row r="36285" hidden="1" x14ac:dyDescent="0.2"/>
    <row r="36286" hidden="1" x14ac:dyDescent="0.2"/>
    <row r="36287" hidden="1" x14ac:dyDescent="0.2"/>
    <row r="36288" hidden="1" x14ac:dyDescent="0.2"/>
    <row r="36289" hidden="1" x14ac:dyDescent="0.2"/>
    <row r="36290" hidden="1" x14ac:dyDescent="0.2"/>
    <row r="36291" hidden="1" x14ac:dyDescent="0.2"/>
    <row r="36292" hidden="1" x14ac:dyDescent="0.2"/>
    <row r="36293" hidden="1" x14ac:dyDescent="0.2"/>
    <row r="36294" hidden="1" x14ac:dyDescent="0.2"/>
    <row r="36295" hidden="1" x14ac:dyDescent="0.2"/>
    <row r="36296" hidden="1" x14ac:dyDescent="0.2"/>
    <row r="36297" hidden="1" x14ac:dyDescent="0.2"/>
    <row r="36298" hidden="1" x14ac:dyDescent="0.2"/>
    <row r="36299" hidden="1" x14ac:dyDescent="0.2"/>
    <row r="36300" hidden="1" x14ac:dyDescent="0.2"/>
    <row r="36301" hidden="1" x14ac:dyDescent="0.2"/>
    <row r="36302" hidden="1" x14ac:dyDescent="0.2"/>
    <row r="36303" hidden="1" x14ac:dyDescent="0.2"/>
    <row r="36304" hidden="1" x14ac:dyDescent="0.2"/>
    <row r="36305" hidden="1" x14ac:dyDescent="0.2"/>
    <row r="36306" hidden="1" x14ac:dyDescent="0.2"/>
    <row r="36307" hidden="1" x14ac:dyDescent="0.2"/>
    <row r="36308" hidden="1" x14ac:dyDescent="0.2"/>
    <row r="36309" hidden="1" x14ac:dyDescent="0.2"/>
    <row r="36310" hidden="1" x14ac:dyDescent="0.2"/>
    <row r="36311" hidden="1" x14ac:dyDescent="0.2"/>
    <row r="36312" hidden="1" x14ac:dyDescent="0.2"/>
    <row r="36313" hidden="1" x14ac:dyDescent="0.2"/>
    <row r="36314" hidden="1" x14ac:dyDescent="0.2"/>
    <row r="36315" hidden="1" x14ac:dyDescent="0.2"/>
    <row r="36316" hidden="1" x14ac:dyDescent="0.2"/>
    <row r="36317" hidden="1" x14ac:dyDescent="0.2"/>
    <row r="36318" hidden="1" x14ac:dyDescent="0.2"/>
    <row r="36319" hidden="1" x14ac:dyDescent="0.2"/>
    <row r="36320" hidden="1" x14ac:dyDescent="0.2"/>
    <row r="36321" hidden="1" x14ac:dyDescent="0.2"/>
    <row r="36322" hidden="1" x14ac:dyDescent="0.2"/>
    <row r="36323" hidden="1" x14ac:dyDescent="0.2"/>
    <row r="36324" hidden="1" x14ac:dyDescent="0.2"/>
    <row r="36325" hidden="1" x14ac:dyDescent="0.2"/>
    <row r="36326" hidden="1" x14ac:dyDescent="0.2"/>
    <row r="36327" hidden="1" x14ac:dyDescent="0.2"/>
    <row r="36328" hidden="1" x14ac:dyDescent="0.2"/>
    <row r="36329" hidden="1" x14ac:dyDescent="0.2"/>
    <row r="36330" hidden="1" x14ac:dyDescent="0.2"/>
    <row r="36331" hidden="1" x14ac:dyDescent="0.2"/>
    <row r="36332" hidden="1" x14ac:dyDescent="0.2"/>
    <row r="36333" hidden="1" x14ac:dyDescent="0.2"/>
    <row r="36334" hidden="1" x14ac:dyDescent="0.2"/>
    <row r="36335" hidden="1" x14ac:dyDescent="0.2"/>
    <row r="36336" hidden="1" x14ac:dyDescent="0.2"/>
    <row r="36337" hidden="1" x14ac:dyDescent="0.2"/>
    <row r="36338" hidden="1" x14ac:dyDescent="0.2"/>
    <row r="36339" hidden="1" x14ac:dyDescent="0.2"/>
    <row r="36340" hidden="1" x14ac:dyDescent="0.2"/>
    <row r="36341" hidden="1" x14ac:dyDescent="0.2"/>
    <row r="36342" hidden="1" x14ac:dyDescent="0.2"/>
    <row r="36343" hidden="1" x14ac:dyDescent="0.2"/>
    <row r="36344" hidden="1" x14ac:dyDescent="0.2"/>
    <row r="36345" hidden="1" x14ac:dyDescent="0.2"/>
    <row r="36346" hidden="1" x14ac:dyDescent="0.2"/>
    <row r="36347" hidden="1" x14ac:dyDescent="0.2"/>
    <row r="36348" hidden="1" x14ac:dyDescent="0.2"/>
    <row r="36349" hidden="1" x14ac:dyDescent="0.2"/>
    <row r="36350" hidden="1" x14ac:dyDescent="0.2"/>
    <row r="36351" hidden="1" x14ac:dyDescent="0.2"/>
    <row r="36352" hidden="1" x14ac:dyDescent="0.2"/>
    <row r="36353" hidden="1" x14ac:dyDescent="0.2"/>
    <row r="36354" hidden="1" x14ac:dyDescent="0.2"/>
    <row r="36355" hidden="1" x14ac:dyDescent="0.2"/>
    <row r="36356" hidden="1" x14ac:dyDescent="0.2"/>
    <row r="36357" hidden="1" x14ac:dyDescent="0.2"/>
    <row r="36358" hidden="1" x14ac:dyDescent="0.2"/>
    <row r="36359" hidden="1" x14ac:dyDescent="0.2"/>
    <row r="36360" hidden="1" x14ac:dyDescent="0.2"/>
    <row r="36361" hidden="1" x14ac:dyDescent="0.2"/>
    <row r="36362" hidden="1" x14ac:dyDescent="0.2"/>
    <row r="36363" hidden="1" x14ac:dyDescent="0.2"/>
    <row r="36364" hidden="1" x14ac:dyDescent="0.2"/>
    <row r="36365" hidden="1" x14ac:dyDescent="0.2"/>
    <row r="36366" hidden="1" x14ac:dyDescent="0.2"/>
    <row r="36367" hidden="1" x14ac:dyDescent="0.2"/>
    <row r="36368" hidden="1" x14ac:dyDescent="0.2"/>
    <row r="36369" hidden="1" x14ac:dyDescent="0.2"/>
    <row r="36370" hidden="1" x14ac:dyDescent="0.2"/>
    <row r="36371" hidden="1" x14ac:dyDescent="0.2"/>
    <row r="36372" hidden="1" x14ac:dyDescent="0.2"/>
    <row r="36373" hidden="1" x14ac:dyDescent="0.2"/>
    <row r="36374" hidden="1" x14ac:dyDescent="0.2"/>
    <row r="36375" hidden="1" x14ac:dyDescent="0.2"/>
    <row r="36376" hidden="1" x14ac:dyDescent="0.2"/>
    <row r="36377" hidden="1" x14ac:dyDescent="0.2"/>
    <row r="36378" hidden="1" x14ac:dyDescent="0.2"/>
    <row r="36379" hidden="1" x14ac:dyDescent="0.2"/>
    <row r="36380" hidden="1" x14ac:dyDescent="0.2"/>
    <row r="36381" hidden="1" x14ac:dyDescent="0.2"/>
    <row r="36382" hidden="1" x14ac:dyDescent="0.2"/>
    <row r="36383" hidden="1" x14ac:dyDescent="0.2"/>
    <row r="36384" hidden="1" x14ac:dyDescent="0.2"/>
    <row r="36385" hidden="1" x14ac:dyDescent="0.2"/>
    <row r="36386" hidden="1" x14ac:dyDescent="0.2"/>
    <row r="36387" hidden="1" x14ac:dyDescent="0.2"/>
    <row r="36388" hidden="1" x14ac:dyDescent="0.2"/>
    <row r="36389" hidden="1" x14ac:dyDescent="0.2"/>
    <row r="36390" hidden="1" x14ac:dyDescent="0.2"/>
    <row r="36391" hidden="1" x14ac:dyDescent="0.2"/>
    <row r="36392" hidden="1" x14ac:dyDescent="0.2"/>
    <row r="36393" hidden="1" x14ac:dyDescent="0.2"/>
    <row r="36394" hidden="1" x14ac:dyDescent="0.2"/>
    <row r="36395" hidden="1" x14ac:dyDescent="0.2"/>
    <row r="36396" hidden="1" x14ac:dyDescent="0.2"/>
    <row r="36397" hidden="1" x14ac:dyDescent="0.2"/>
    <row r="36398" hidden="1" x14ac:dyDescent="0.2"/>
    <row r="36399" hidden="1" x14ac:dyDescent="0.2"/>
    <row r="36400" hidden="1" x14ac:dyDescent="0.2"/>
    <row r="36401" hidden="1" x14ac:dyDescent="0.2"/>
    <row r="36402" hidden="1" x14ac:dyDescent="0.2"/>
    <row r="36403" hidden="1" x14ac:dyDescent="0.2"/>
    <row r="36404" hidden="1" x14ac:dyDescent="0.2"/>
    <row r="36405" hidden="1" x14ac:dyDescent="0.2"/>
    <row r="36406" hidden="1" x14ac:dyDescent="0.2"/>
    <row r="36407" hidden="1" x14ac:dyDescent="0.2"/>
    <row r="36408" hidden="1" x14ac:dyDescent="0.2"/>
    <row r="36409" hidden="1" x14ac:dyDescent="0.2"/>
    <row r="36410" hidden="1" x14ac:dyDescent="0.2"/>
    <row r="36411" hidden="1" x14ac:dyDescent="0.2"/>
    <row r="36412" hidden="1" x14ac:dyDescent="0.2"/>
    <row r="36413" hidden="1" x14ac:dyDescent="0.2"/>
    <row r="36414" hidden="1" x14ac:dyDescent="0.2"/>
    <row r="36415" hidden="1" x14ac:dyDescent="0.2"/>
    <row r="36416" hidden="1" x14ac:dyDescent="0.2"/>
    <row r="36417" hidden="1" x14ac:dyDescent="0.2"/>
    <row r="36418" hidden="1" x14ac:dyDescent="0.2"/>
    <row r="36419" hidden="1" x14ac:dyDescent="0.2"/>
    <row r="36420" hidden="1" x14ac:dyDescent="0.2"/>
    <row r="36421" hidden="1" x14ac:dyDescent="0.2"/>
    <row r="36422" hidden="1" x14ac:dyDescent="0.2"/>
    <row r="36423" hidden="1" x14ac:dyDescent="0.2"/>
    <row r="36424" hidden="1" x14ac:dyDescent="0.2"/>
    <row r="36425" hidden="1" x14ac:dyDescent="0.2"/>
    <row r="36426" hidden="1" x14ac:dyDescent="0.2"/>
    <row r="36427" hidden="1" x14ac:dyDescent="0.2"/>
    <row r="36428" hidden="1" x14ac:dyDescent="0.2"/>
    <row r="36429" hidden="1" x14ac:dyDescent="0.2"/>
    <row r="36430" hidden="1" x14ac:dyDescent="0.2"/>
    <row r="36431" hidden="1" x14ac:dyDescent="0.2"/>
    <row r="36432" hidden="1" x14ac:dyDescent="0.2"/>
    <row r="36433" hidden="1" x14ac:dyDescent="0.2"/>
    <row r="36434" hidden="1" x14ac:dyDescent="0.2"/>
    <row r="36435" hidden="1" x14ac:dyDescent="0.2"/>
    <row r="36436" hidden="1" x14ac:dyDescent="0.2"/>
    <row r="36437" hidden="1" x14ac:dyDescent="0.2"/>
    <row r="36438" hidden="1" x14ac:dyDescent="0.2"/>
    <row r="36439" hidden="1" x14ac:dyDescent="0.2"/>
    <row r="36440" hidden="1" x14ac:dyDescent="0.2"/>
    <row r="36441" hidden="1" x14ac:dyDescent="0.2"/>
    <row r="36442" hidden="1" x14ac:dyDescent="0.2"/>
    <row r="36443" hidden="1" x14ac:dyDescent="0.2"/>
    <row r="36444" hidden="1" x14ac:dyDescent="0.2"/>
    <row r="36445" hidden="1" x14ac:dyDescent="0.2"/>
    <row r="36446" hidden="1" x14ac:dyDescent="0.2"/>
    <row r="36447" hidden="1" x14ac:dyDescent="0.2"/>
    <row r="36448" hidden="1" x14ac:dyDescent="0.2"/>
    <row r="36449" hidden="1" x14ac:dyDescent="0.2"/>
    <row r="36450" hidden="1" x14ac:dyDescent="0.2"/>
    <row r="36451" hidden="1" x14ac:dyDescent="0.2"/>
    <row r="36452" hidden="1" x14ac:dyDescent="0.2"/>
    <row r="36453" hidden="1" x14ac:dyDescent="0.2"/>
    <row r="36454" hidden="1" x14ac:dyDescent="0.2"/>
    <row r="36455" hidden="1" x14ac:dyDescent="0.2"/>
    <row r="36456" hidden="1" x14ac:dyDescent="0.2"/>
    <row r="36457" hidden="1" x14ac:dyDescent="0.2"/>
    <row r="36458" hidden="1" x14ac:dyDescent="0.2"/>
    <row r="36459" hidden="1" x14ac:dyDescent="0.2"/>
    <row r="36460" hidden="1" x14ac:dyDescent="0.2"/>
    <row r="36461" hidden="1" x14ac:dyDescent="0.2"/>
    <row r="36462" hidden="1" x14ac:dyDescent="0.2"/>
    <row r="36463" hidden="1" x14ac:dyDescent="0.2"/>
    <row r="36464" hidden="1" x14ac:dyDescent="0.2"/>
    <row r="36465" hidden="1" x14ac:dyDescent="0.2"/>
    <row r="36466" hidden="1" x14ac:dyDescent="0.2"/>
    <row r="36467" hidden="1" x14ac:dyDescent="0.2"/>
    <row r="36468" hidden="1" x14ac:dyDescent="0.2"/>
    <row r="36469" hidden="1" x14ac:dyDescent="0.2"/>
    <row r="36470" hidden="1" x14ac:dyDescent="0.2"/>
    <row r="36471" hidden="1" x14ac:dyDescent="0.2"/>
    <row r="36472" hidden="1" x14ac:dyDescent="0.2"/>
    <row r="36473" hidden="1" x14ac:dyDescent="0.2"/>
    <row r="36474" hidden="1" x14ac:dyDescent="0.2"/>
    <row r="36475" hidden="1" x14ac:dyDescent="0.2"/>
    <row r="36476" hidden="1" x14ac:dyDescent="0.2"/>
    <row r="36477" hidden="1" x14ac:dyDescent="0.2"/>
    <row r="36478" hidden="1" x14ac:dyDescent="0.2"/>
    <row r="36479" hidden="1" x14ac:dyDescent="0.2"/>
    <row r="36480" hidden="1" x14ac:dyDescent="0.2"/>
    <row r="36481" hidden="1" x14ac:dyDescent="0.2"/>
    <row r="36482" hidden="1" x14ac:dyDescent="0.2"/>
    <row r="36483" hidden="1" x14ac:dyDescent="0.2"/>
    <row r="36484" hidden="1" x14ac:dyDescent="0.2"/>
    <row r="36485" hidden="1" x14ac:dyDescent="0.2"/>
    <row r="36486" hidden="1" x14ac:dyDescent="0.2"/>
    <row r="36487" hidden="1" x14ac:dyDescent="0.2"/>
    <row r="36488" hidden="1" x14ac:dyDescent="0.2"/>
    <row r="36489" hidden="1" x14ac:dyDescent="0.2"/>
    <row r="36490" hidden="1" x14ac:dyDescent="0.2"/>
    <row r="36491" hidden="1" x14ac:dyDescent="0.2"/>
    <row r="36492" hidden="1" x14ac:dyDescent="0.2"/>
    <row r="36493" hidden="1" x14ac:dyDescent="0.2"/>
    <row r="36494" hidden="1" x14ac:dyDescent="0.2"/>
    <row r="36495" hidden="1" x14ac:dyDescent="0.2"/>
    <row r="36496" hidden="1" x14ac:dyDescent="0.2"/>
    <row r="36497" hidden="1" x14ac:dyDescent="0.2"/>
    <row r="36498" hidden="1" x14ac:dyDescent="0.2"/>
    <row r="36499" hidden="1" x14ac:dyDescent="0.2"/>
    <row r="36500" hidden="1" x14ac:dyDescent="0.2"/>
    <row r="36501" hidden="1" x14ac:dyDescent="0.2"/>
    <row r="36502" hidden="1" x14ac:dyDescent="0.2"/>
    <row r="36503" hidden="1" x14ac:dyDescent="0.2"/>
    <row r="36504" hidden="1" x14ac:dyDescent="0.2"/>
    <row r="36505" hidden="1" x14ac:dyDescent="0.2"/>
    <row r="36506" hidden="1" x14ac:dyDescent="0.2"/>
    <row r="36507" hidden="1" x14ac:dyDescent="0.2"/>
    <row r="36508" hidden="1" x14ac:dyDescent="0.2"/>
    <row r="36509" hidden="1" x14ac:dyDescent="0.2"/>
    <row r="36510" hidden="1" x14ac:dyDescent="0.2"/>
    <row r="36511" hidden="1" x14ac:dyDescent="0.2"/>
    <row r="36512" hidden="1" x14ac:dyDescent="0.2"/>
    <row r="36513" hidden="1" x14ac:dyDescent="0.2"/>
    <row r="36514" hidden="1" x14ac:dyDescent="0.2"/>
    <row r="36515" hidden="1" x14ac:dyDescent="0.2"/>
    <row r="36516" hidden="1" x14ac:dyDescent="0.2"/>
    <row r="36517" hidden="1" x14ac:dyDescent="0.2"/>
    <row r="36518" hidden="1" x14ac:dyDescent="0.2"/>
    <row r="36519" hidden="1" x14ac:dyDescent="0.2"/>
    <row r="36520" hidden="1" x14ac:dyDescent="0.2"/>
    <row r="36521" hidden="1" x14ac:dyDescent="0.2"/>
    <row r="36522" hidden="1" x14ac:dyDescent="0.2"/>
    <row r="36523" hidden="1" x14ac:dyDescent="0.2"/>
    <row r="36524" hidden="1" x14ac:dyDescent="0.2"/>
    <row r="36525" hidden="1" x14ac:dyDescent="0.2"/>
    <row r="36526" hidden="1" x14ac:dyDescent="0.2"/>
    <row r="36527" hidden="1" x14ac:dyDescent="0.2"/>
    <row r="36528" hidden="1" x14ac:dyDescent="0.2"/>
    <row r="36529" hidden="1" x14ac:dyDescent="0.2"/>
    <row r="36530" hidden="1" x14ac:dyDescent="0.2"/>
    <row r="36531" hidden="1" x14ac:dyDescent="0.2"/>
    <row r="36532" hidden="1" x14ac:dyDescent="0.2"/>
    <row r="36533" hidden="1" x14ac:dyDescent="0.2"/>
    <row r="36534" hidden="1" x14ac:dyDescent="0.2"/>
    <row r="36535" hidden="1" x14ac:dyDescent="0.2"/>
    <row r="36536" hidden="1" x14ac:dyDescent="0.2"/>
    <row r="36537" hidden="1" x14ac:dyDescent="0.2"/>
    <row r="36538" hidden="1" x14ac:dyDescent="0.2"/>
    <row r="36539" hidden="1" x14ac:dyDescent="0.2"/>
    <row r="36540" hidden="1" x14ac:dyDescent="0.2"/>
    <row r="36541" hidden="1" x14ac:dyDescent="0.2"/>
    <row r="36542" hidden="1" x14ac:dyDescent="0.2"/>
    <row r="36543" hidden="1" x14ac:dyDescent="0.2"/>
    <row r="36544" hidden="1" x14ac:dyDescent="0.2"/>
    <row r="36545" hidden="1" x14ac:dyDescent="0.2"/>
    <row r="36546" hidden="1" x14ac:dyDescent="0.2"/>
    <row r="36547" hidden="1" x14ac:dyDescent="0.2"/>
    <row r="36548" hidden="1" x14ac:dyDescent="0.2"/>
    <row r="36549" hidden="1" x14ac:dyDescent="0.2"/>
    <row r="36550" hidden="1" x14ac:dyDescent="0.2"/>
    <row r="36551" hidden="1" x14ac:dyDescent="0.2"/>
    <row r="36552" hidden="1" x14ac:dyDescent="0.2"/>
    <row r="36553" hidden="1" x14ac:dyDescent="0.2"/>
    <row r="36554" hidden="1" x14ac:dyDescent="0.2"/>
    <row r="36555" hidden="1" x14ac:dyDescent="0.2"/>
    <row r="36556" hidden="1" x14ac:dyDescent="0.2"/>
    <row r="36557" hidden="1" x14ac:dyDescent="0.2"/>
    <row r="36558" hidden="1" x14ac:dyDescent="0.2"/>
    <row r="36559" hidden="1" x14ac:dyDescent="0.2"/>
    <row r="36560" hidden="1" x14ac:dyDescent="0.2"/>
    <row r="36561" hidden="1" x14ac:dyDescent="0.2"/>
    <row r="36562" hidden="1" x14ac:dyDescent="0.2"/>
    <row r="36563" hidden="1" x14ac:dyDescent="0.2"/>
    <row r="36564" hidden="1" x14ac:dyDescent="0.2"/>
    <row r="36565" hidden="1" x14ac:dyDescent="0.2"/>
    <row r="36566" hidden="1" x14ac:dyDescent="0.2"/>
    <row r="36567" hidden="1" x14ac:dyDescent="0.2"/>
    <row r="36568" hidden="1" x14ac:dyDescent="0.2"/>
    <row r="36569" hidden="1" x14ac:dyDescent="0.2"/>
    <row r="36570" hidden="1" x14ac:dyDescent="0.2"/>
    <row r="36571" hidden="1" x14ac:dyDescent="0.2"/>
    <row r="36572" hidden="1" x14ac:dyDescent="0.2"/>
    <row r="36573" hidden="1" x14ac:dyDescent="0.2"/>
    <row r="36574" hidden="1" x14ac:dyDescent="0.2"/>
    <row r="36575" hidden="1" x14ac:dyDescent="0.2"/>
    <row r="36576" hidden="1" x14ac:dyDescent="0.2"/>
    <row r="36577" hidden="1" x14ac:dyDescent="0.2"/>
    <row r="36578" hidden="1" x14ac:dyDescent="0.2"/>
    <row r="36579" hidden="1" x14ac:dyDescent="0.2"/>
    <row r="36580" hidden="1" x14ac:dyDescent="0.2"/>
    <row r="36581" hidden="1" x14ac:dyDescent="0.2"/>
    <row r="36582" hidden="1" x14ac:dyDescent="0.2"/>
    <row r="36583" hidden="1" x14ac:dyDescent="0.2"/>
    <row r="36584" hidden="1" x14ac:dyDescent="0.2"/>
    <row r="36585" hidden="1" x14ac:dyDescent="0.2"/>
    <row r="36586" hidden="1" x14ac:dyDescent="0.2"/>
    <row r="36587" hidden="1" x14ac:dyDescent="0.2"/>
    <row r="36588" hidden="1" x14ac:dyDescent="0.2"/>
    <row r="36589" hidden="1" x14ac:dyDescent="0.2"/>
    <row r="36590" hidden="1" x14ac:dyDescent="0.2"/>
    <row r="36591" hidden="1" x14ac:dyDescent="0.2"/>
    <row r="36592" hidden="1" x14ac:dyDescent="0.2"/>
    <row r="36593" hidden="1" x14ac:dyDescent="0.2"/>
    <row r="36594" hidden="1" x14ac:dyDescent="0.2"/>
    <row r="36595" hidden="1" x14ac:dyDescent="0.2"/>
    <row r="36596" hidden="1" x14ac:dyDescent="0.2"/>
    <row r="36597" hidden="1" x14ac:dyDescent="0.2"/>
    <row r="36598" hidden="1" x14ac:dyDescent="0.2"/>
    <row r="36599" hidden="1" x14ac:dyDescent="0.2"/>
    <row r="36600" hidden="1" x14ac:dyDescent="0.2"/>
    <row r="36601" hidden="1" x14ac:dyDescent="0.2"/>
    <row r="36602" hidden="1" x14ac:dyDescent="0.2"/>
    <row r="36603" hidden="1" x14ac:dyDescent="0.2"/>
    <row r="36604" hidden="1" x14ac:dyDescent="0.2"/>
    <row r="36605" hidden="1" x14ac:dyDescent="0.2"/>
    <row r="36606" hidden="1" x14ac:dyDescent="0.2"/>
    <row r="36607" hidden="1" x14ac:dyDescent="0.2"/>
    <row r="36608" hidden="1" x14ac:dyDescent="0.2"/>
    <row r="36609" hidden="1" x14ac:dyDescent="0.2"/>
    <row r="36610" hidden="1" x14ac:dyDescent="0.2"/>
    <row r="36611" hidden="1" x14ac:dyDescent="0.2"/>
    <row r="36612" hidden="1" x14ac:dyDescent="0.2"/>
    <row r="36613" hidden="1" x14ac:dyDescent="0.2"/>
    <row r="36614" hidden="1" x14ac:dyDescent="0.2"/>
    <row r="36615" hidden="1" x14ac:dyDescent="0.2"/>
    <row r="36616" hidden="1" x14ac:dyDescent="0.2"/>
    <row r="36617" hidden="1" x14ac:dyDescent="0.2"/>
    <row r="36618" hidden="1" x14ac:dyDescent="0.2"/>
    <row r="36619" hidden="1" x14ac:dyDescent="0.2"/>
    <row r="36620" hidden="1" x14ac:dyDescent="0.2"/>
    <row r="36621" hidden="1" x14ac:dyDescent="0.2"/>
    <row r="36622" hidden="1" x14ac:dyDescent="0.2"/>
    <row r="36623" hidden="1" x14ac:dyDescent="0.2"/>
    <row r="36624" hidden="1" x14ac:dyDescent="0.2"/>
    <row r="36625" hidden="1" x14ac:dyDescent="0.2"/>
    <row r="36626" hidden="1" x14ac:dyDescent="0.2"/>
    <row r="36627" hidden="1" x14ac:dyDescent="0.2"/>
    <row r="36628" hidden="1" x14ac:dyDescent="0.2"/>
    <row r="36629" hidden="1" x14ac:dyDescent="0.2"/>
    <row r="36630" hidden="1" x14ac:dyDescent="0.2"/>
    <row r="36631" hidden="1" x14ac:dyDescent="0.2"/>
    <row r="36632" hidden="1" x14ac:dyDescent="0.2"/>
    <row r="36633" hidden="1" x14ac:dyDescent="0.2"/>
    <row r="36634" hidden="1" x14ac:dyDescent="0.2"/>
    <row r="36635" hidden="1" x14ac:dyDescent="0.2"/>
    <row r="36636" hidden="1" x14ac:dyDescent="0.2"/>
    <row r="36637" hidden="1" x14ac:dyDescent="0.2"/>
    <row r="36638" hidden="1" x14ac:dyDescent="0.2"/>
    <row r="36639" hidden="1" x14ac:dyDescent="0.2"/>
    <row r="36640" hidden="1" x14ac:dyDescent="0.2"/>
    <row r="36641" hidden="1" x14ac:dyDescent="0.2"/>
    <row r="36642" hidden="1" x14ac:dyDescent="0.2"/>
    <row r="36643" hidden="1" x14ac:dyDescent="0.2"/>
    <row r="36644" hidden="1" x14ac:dyDescent="0.2"/>
    <row r="36645" hidden="1" x14ac:dyDescent="0.2"/>
    <row r="36646" hidden="1" x14ac:dyDescent="0.2"/>
    <row r="36647" hidden="1" x14ac:dyDescent="0.2"/>
    <row r="36648" hidden="1" x14ac:dyDescent="0.2"/>
    <row r="36649" hidden="1" x14ac:dyDescent="0.2"/>
    <row r="36650" hidden="1" x14ac:dyDescent="0.2"/>
    <row r="36651" hidden="1" x14ac:dyDescent="0.2"/>
    <row r="36652" hidden="1" x14ac:dyDescent="0.2"/>
    <row r="36653" hidden="1" x14ac:dyDescent="0.2"/>
    <row r="36654" hidden="1" x14ac:dyDescent="0.2"/>
    <row r="36655" hidden="1" x14ac:dyDescent="0.2"/>
    <row r="36656" hidden="1" x14ac:dyDescent="0.2"/>
    <row r="36657" hidden="1" x14ac:dyDescent="0.2"/>
    <row r="36658" hidden="1" x14ac:dyDescent="0.2"/>
    <row r="36659" hidden="1" x14ac:dyDescent="0.2"/>
    <row r="36660" hidden="1" x14ac:dyDescent="0.2"/>
    <row r="36661" hidden="1" x14ac:dyDescent="0.2"/>
    <row r="36662" hidden="1" x14ac:dyDescent="0.2"/>
    <row r="36663" hidden="1" x14ac:dyDescent="0.2"/>
    <row r="36664" hidden="1" x14ac:dyDescent="0.2"/>
    <row r="36665" hidden="1" x14ac:dyDescent="0.2"/>
    <row r="36666" hidden="1" x14ac:dyDescent="0.2"/>
    <row r="36667" hidden="1" x14ac:dyDescent="0.2"/>
    <row r="36668" hidden="1" x14ac:dyDescent="0.2"/>
    <row r="36669" hidden="1" x14ac:dyDescent="0.2"/>
    <row r="36670" hidden="1" x14ac:dyDescent="0.2"/>
    <row r="36671" hidden="1" x14ac:dyDescent="0.2"/>
    <row r="36672" hidden="1" x14ac:dyDescent="0.2"/>
    <row r="36673" hidden="1" x14ac:dyDescent="0.2"/>
    <row r="36674" hidden="1" x14ac:dyDescent="0.2"/>
    <row r="36675" hidden="1" x14ac:dyDescent="0.2"/>
    <row r="36676" hidden="1" x14ac:dyDescent="0.2"/>
    <row r="36677" hidden="1" x14ac:dyDescent="0.2"/>
    <row r="36678" hidden="1" x14ac:dyDescent="0.2"/>
    <row r="36679" hidden="1" x14ac:dyDescent="0.2"/>
    <row r="36680" hidden="1" x14ac:dyDescent="0.2"/>
    <row r="36681" hidden="1" x14ac:dyDescent="0.2"/>
    <row r="36682" hidden="1" x14ac:dyDescent="0.2"/>
    <row r="36683" hidden="1" x14ac:dyDescent="0.2"/>
    <row r="36684" hidden="1" x14ac:dyDescent="0.2"/>
    <row r="36685" hidden="1" x14ac:dyDescent="0.2"/>
    <row r="36686" hidden="1" x14ac:dyDescent="0.2"/>
    <row r="36687" hidden="1" x14ac:dyDescent="0.2"/>
    <row r="36688" hidden="1" x14ac:dyDescent="0.2"/>
    <row r="36689" hidden="1" x14ac:dyDescent="0.2"/>
    <row r="36690" hidden="1" x14ac:dyDescent="0.2"/>
    <row r="36691" hidden="1" x14ac:dyDescent="0.2"/>
    <row r="36692" hidden="1" x14ac:dyDescent="0.2"/>
    <row r="36693" hidden="1" x14ac:dyDescent="0.2"/>
    <row r="36694" hidden="1" x14ac:dyDescent="0.2"/>
    <row r="36695" hidden="1" x14ac:dyDescent="0.2"/>
    <row r="36696" hidden="1" x14ac:dyDescent="0.2"/>
    <row r="36697" hidden="1" x14ac:dyDescent="0.2"/>
    <row r="36698" hidden="1" x14ac:dyDescent="0.2"/>
    <row r="36699" hidden="1" x14ac:dyDescent="0.2"/>
    <row r="36700" hidden="1" x14ac:dyDescent="0.2"/>
    <row r="36701" hidden="1" x14ac:dyDescent="0.2"/>
    <row r="36702" hidden="1" x14ac:dyDescent="0.2"/>
    <row r="36703" hidden="1" x14ac:dyDescent="0.2"/>
    <row r="36704" hidden="1" x14ac:dyDescent="0.2"/>
    <row r="36705" hidden="1" x14ac:dyDescent="0.2"/>
    <row r="36706" hidden="1" x14ac:dyDescent="0.2"/>
    <row r="36707" hidden="1" x14ac:dyDescent="0.2"/>
    <row r="36708" hidden="1" x14ac:dyDescent="0.2"/>
    <row r="36709" hidden="1" x14ac:dyDescent="0.2"/>
    <row r="36710" hidden="1" x14ac:dyDescent="0.2"/>
    <row r="36711" hidden="1" x14ac:dyDescent="0.2"/>
    <row r="36712" hidden="1" x14ac:dyDescent="0.2"/>
    <row r="36713" hidden="1" x14ac:dyDescent="0.2"/>
    <row r="36714" hidden="1" x14ac:dyDescent="0.2"/>
    <row r="36715" hidden="1" x14ac:dyDescent="0.2"/>
    <row r="36716" hidden="1" x14ac:dyDescent="0.2"/>
    <row r="36717" hidden="1" x14ac:dyDescent="0.2"/>
    <row r="36718" hidden="1" x14ac:dyDescent="0.2"/>
    <row r="36719" hidden="1" x14ac:dyDescent="0.2"/>
    <row r="36720" hidden="1" x14ac:dyDescent="0.2"/>
    <row r="36721" hidden="1" x14ac:dyDescent="0.2"/>
    <row r="36722" hidden="1" x14ac:dyDescent="0.2"/>
    <row r="36723" hidden="1" x14ac:dyDescent="0.2"/>
    <row r="36724" hidden="1" x14ac:dyDescent="0.2"/>
    <row r="36725" hidden="1" x14ac:dyDescent="0.2"/>
    <row r="36726" hidden="1" x14ac:dyDescent="0.2"/>
    <row r="36727" hidden="1" x14ac:dyDescent="0.2"/>
    <row r="36728" hidden="1" x14ac:dyDescent="0.2"/>
    <row r="36729" hidden="1" x14ac:dyDescent="0.2"/>
    <row r="36730" hidden="1" x14ac:dyDescent="0.2"/>
    <row r="36731" hidden="1" x14ac:dyDescent="0.2"/>
    <row r="36732" hidden="1" x14ac:dyDescent="0.2"/>
    <row r="36733" hidden="1" x14ac:dyDescent="0.2"/>
    <row r="36734" hidden="1" x14ac:dyDescent="0.2"/>
    <row r="36735" hidden="1" x14ac:dyDescent="0.2"/>
    <row r="36736" hidden="1" x14ac:dyDescent="0.2"/>
    <row r="36737" hidden="1" x14ac:dyDescent="0.2"/>
    <row r="36738" hidden="1" x14ac:dyDescent="0.2"/>
    <row r="36739" hidden="1" x14ac:dyDescent="0.2"/>
    <row r="36740" hidden="1" x14ac:dyDescent="0.2"/>
    <row r="36741" hidden="1" x14ac:dyDescent="0.2"/>
    <row r="36742" hidden="1" x14ac:dyDescent="0.2"/>
    <row r="36743" hidden="1" x14ac:dyDescent="0.2"/>
    <row r="36744" hidden="1" x14ac:dyDescent="0.2"/>
    <row r="36745" hidden="1" x14ac:dyDescent="0.2"/>
    <row r="36746" hidden="1" x14ac:dyDescent="0.2"/>
    <row r="36747" hidden="1" x14ac:dyDescent="0.2"/>
    <row r="36748" hidden="1" x14ac:dyDescent="0.2"/>
    <row r="36749" hidden="1" x14ac:dyDescent="0.2"/>
    <row r="36750" hidden="1" x14ac:dyDescent="0.2"/>
    <row r="36751" hidden="1" x14ac:dyDescent="0.2"/>
    <row r="36752" hidden="1" x14ac:dyDescent="0.2"/>
    <row r="36753" hidden="1" x14ac:dyDescent="0.2"/>
    <row r="36754" hidden="1" x14ac:dyDescent="0.2"/>
    <row r="36755" hidden="1" x14ac:dyDescent="0.2"/>
    <row r="36756" hidden="1" x14ac:dyDescent="0.2"/>
    <row r="36757" hidden="1" x14ac:dyDescent="0.2"/>
    <row r="36758" hidden="1" x14ac:dyDescent="0.2"/>
    <row r="36759" hidden="1" x14ac:dyDescent="0.2"/>
    <row r="36760" hidden="1" x14ac:dyDescent="0.2"/>
    <row r="36761" hidden="1" x14ac:dyDescent="0.2"/>
    <row r="36762" hidden="1" x14ac:dyDescent="0.2"/>
    <row r="36763" hidden="1" x14ac:dyDescent="0.2"/>
    <row r="36764" hidden="1" x14ac:dyDescent="0.2"/>
    <row r="36765" hidden="1" x14ac:dyDescent="0.2"/>
    <row r="36766" hidden="1" x14ac:dyDescent="0.2"/>
    <row r="36767" hidden="1" x14ac:dyDescent="0.2"/>
    <row r="36768" hidden="1" x14ac:dyDescent="0.2"/>
    <row r="36769" hidden="1" x14ac:dyDescent="0.2"/>
    <row r="36770" hidden="1" x14ac:dyDescent="0.2"/>
    <row r="36771" hidden="1" x14ac:dyDescent="0.2"/>
    <row r="36772" hidden="1" x14ac:dyDescent="0.2"/>
    <row r="36773" hidden="1" x14ac:dyDescent="0.2"/>
    <row r="36774" hidden="1" x14ac:dyDescent="0.2"/>
    <row r="36775" hidden="1" x14ac:dyDescent="0.2"/>
    <row r="36776" hidden="1" x14ac:dyDescent="0.2"/>
    <row r="36777" hidden="1" x14ac:dyDescent="0.2"/>
    <row r="36778" hidden="1" x14ac:dyDescent="0.2"/>
    <row r="36779" hidden="1" x14ac:dyDescent="0.2"/>
    <row r="36780" hidden="1" x14ac:dyDescent="0.2"/>
    <row r="36781" hidden="1" x14ac:dyDescent="0.2"/>
    <row r="36782" hidden="1" x14ac:dyDescent="0.2"/>
    <row r="36783" hidden="1" x14ac:dyDescent="0.2"/>
    <row r="36784" hidden="1" x14ac:dyDescent="0.2"/>
    <row r="36785" hidden="1" x14ac:dyDescent="0.2"/>
    <row r="36786" hidden="1" x14ac:dyDescent="0.2"/>
    <row r="36787" hidden="1" x14ac:dyDescent="0.2"/>
    <row r="36788" hidden="1" x14ac:dyDescent="0.2"/>
    <row r="36789" hidden="1" x14ac:dyDescent="0.2"/>
    <row r="36790" hidden="1" x14ac:dyDescent="0.2"/>
    <row r="36791" hidden="1" x14ac:dyDescent="0.2"/>
    <row r="36792" hidden="1" x14ac:dyDescent="0.2"/>
    <row r="36793" hidden="1" x14ac:dyDescent="0.2"/>
    <row r="36794" hidden="1" x14ac:dyDescent="0.2"/>
    <row r="36795" hidden="1" x14ac:dyDescent="0.2"/>
    <row r="36796" hidden="1" x14ac:dyDescent="0.2"/>
    <row r="36797" hidden="1" x14ac:dyDescent="0.2"/>
    <row r="36798" hidden="1" x14ac:dyDescent="0.2"/>
    <row r="36799" hidden="1" x14ac:dyDescent="0.2"/>
    <row r="36800" hidden="1" x14ac:dyDescent="0.2"/>
    <row r="36801" hidden="1" x14ac:dyDescent="0.2"/>
    <row r="36802" hidden="1" x14ac:dyDescent="0.2"/>
    <row r="36803" hidden="1" x14ac:dyDescent="0.2"/>
    <row r="36804" hidden="1" x14ac:dyDescent="0.2"/>
    <row r="36805" hidden="1" x14ac:dyDescent="0.2"/>
    <row r="36806" hidden="1" x14ac:dyDescent="0.2"/>
    <row r="36807" hidden="1" x14ac:dyDescent="0.2"/>
    <row r="36808" hidden="1" x14ac:dyDescent="0.2"/>
    <row r="36809" hidden="1" x14ac:dyDescent="0.2"/>
    <row r="36810" hidden="1" x14ac:dyDescent="0.2"/>
    <row r="36811" hidden="1" x14ac:dyDescent="0.2"/>
    <row r="36812" hidden="1" x14ac:dyDescent="0.2"/>
    <row r="36813" hidden="1" x14ac:dyDescent="0.2"/>
    <row r="36814" hidden="1" x14ac:dyDescent="0.2"/>
    <row r="36815" hidden="1" x14ac:dyDescent="0.2"/>
    <row r="36816" hidden="1" x14ac:dyDescent="0.2"/>
    <row r="36817" hidden="1" x14ac:dyDescent="0.2"/>
    <row r="36818" hidden="1" x14ac:dyDescent="0.2"/>
    <row r="36819" hidden="1" x14ac:dyDescent="0.2"/>
    <row r="36820" hidden="1" x14ac:dyDescent="0.2"/>
    <row r="36821" hidden="1" x14ac:dyDescent="0.2"/>
    <row r="36822" hidden="1" x14ac:dyDescent="0.2"/>
    <row r="36823" hidden="1" x14ac:dyDescent="0.2"/>
    <row r="36824" hidden="1" x14ac:dyDescent="0.2"/>
    <row r="36825" hidden="1" x14ac:dyDescent="0.2"/>
    <row r="36826" hidden="1" x14ac:dyDescent="0.2"/>
    <row r="36827" hidden="1" x14ac:dyDescent="0.2"/>
    <row r="36828" hidden="1" x14ac:dyDescent="0.2"/>
    <row r="36829" hidden="1" x14ac:dyDescent="0.2"/>
    <row r="36830" hidden="1" x14ac:dyDescent="0.2"/>
    <row r="36831" hidden="1" x14ac:dyDescent="0.2"/>
    <row r="36832" hidden="1" x14ac:dyDescent="0.2"/>
    <row r="36833" hidden="1" x14ac:dyDescent="0.2"/>
    <row r="36834" hidden="1" x14ac:dyDescent="0.2"/>
    <row r="36835" hidden="1" x14ac:dyDescent="0.2"/>
    <row r="36836" hidden="1" x14ac:dyDescent="0.2"/>
    <row r="36837" hidden="1" x14ac:dyDescent="0.2"/>
    <row r="36838" hidden="1" x14ac:dyDescent="0.2"/>
    <row r="36839" hidden="1" x14ac:dyDescent="0.2"/>
    <row r="36840" hidden="1" x14ac:dyDescent="0.2"/>
    <row r="36841" hidden="1" x14ac:dyDescent="0.2"/>
    <row r="36842" hidden="1" x14ac:dyDescent="0.2"/>
    <row r="36843" hidden="1" x14ac:dyDescent="0.2"/>
    <row r="36844" hidden="1" x14ac:dyDescent="0.2"/>
    <row r="36845" hidden="1" x14ac:dyDescent="0.2"/>
    <row r="36846" hidden="1" x14ac:dyDescent="0.2"/>
    <row r="36847" hidden="1" x14ac:dyDescent="0.2"/>
    <row r="36848" hidden="1" x14ac:dyDescent="0.2"/>
    <row r="36849" hidden="1" x14ac:dyDescent="0.2"/>
    <row r="36850" hidden="1" x14ac:dyDescent="0.2"/>
    <row r="36851" hidden="1" x14ac:dyDescent="0.2"/>
    <row r="36852" hidden="1" x14ac:dyDescent="0.2"/>
    <row r="36853" hidden="1" x14ac:dyDescent="0.2"/>
    <row r="36854" hidden="1" x14ac:dyDescent="0.2"/>
    <row r="36855" hidden="1" x14ac:dyDescent="0.2"/>
    <row r="36856" hidden="1" x14ac:dyDescent="0.2"/>
    <row r="36857" hidden="1" x14ac:dyDescent="0.2"/>
    <row r="36858" hidden="1" x14ac:dyDescent="0.2"/>
    <row r="36859" hidden="1" x14ac:dyDescent="0.2"/>
    <row r="36860" hidden="1" x14ac:dyDescent="0.2"/>
    <row r="36861" hidden="1" x14ac:dyDescent="0.2"/>
    <row r="36862" hidden="1" x14ac:dyDescent="0.2"/>
    <row r="36863" hidden="1" x14ac:dyDescent="0.2"/>
    <row r="36864" hidden="1" x14ac:dyDescent="0.2"/>
    <row r="36865" hidden="1" x14ac:dyDescent="0.2"/>
    <row r="36866" hidden="1" x14ac:dyDescent="0.2"/>
    <row r="36867" hidden="1" x14ac:dyDescent="0.2"/>
    <row r="36868" hidden="1" x14ac:dyDescent="0.2"/>
    <row r="36869" hidden="1" x14ac:dyDescent="0.2"/>
    <row r="36870" hidden="1" x14ac:dyDescent="0.2"/>
    <row r="36871" hidden="1" x14ac:dyDescent="0.2"/>
    <row r="36872" hidden="1" x14ac:dyDescent="0.2"/>
    <row r="36873" hidden="1" x14ac:dyDescent="0.2"/>
    <row r="36874" hidden="1" x14ac:dyDescent="0.2"/>
    <row r="36875" hidden="1" x14ac:dyDescent="0.2"/>
    <row r="36876" hidden="1" x14ac:dyDescent="0.2"/>
    <row r="36877" hidden="1" x14ac:dyDescent="0.2"/>
    <row r="36878" hidden="1" x14ac:dyDescent="0.2"/>
    <row r="36879" hidden="1" x14ac:dyDescent="0.2"/>
    <row r="36880" hidden="1" x14ac:dyDescent="0.2"/>
    <row r="36881" hidden="1" x14ac:dyDescent="0.2"/>
    <row r="36882" hidden="1" x14ac:dyDescent="0.2"/>
    <row r="36883" hidden="1" x14ac:dyDescent="0.2"/>
    <row r="36884" hidden="1" x14ac:dyDescent="0.2"/>
    <row r="36885" hidden="1" x14ac:dyDescent="0.2"/>
    <row r="36886" hidden="1" x14ac:dyDescent="0.2"/>
    <row r="36887" hidden="1" x14ac:dyDescent="0.2"/>
    <row r="36888" hidden="1" x14ac:dyDescent="0.2"/>
    <row r="36889" hidden="1" x14ac:dyDescent="0.2"/>
    <row r="36890" hidden="1" x14ac:dyDescent="0.2"/>
    <row r="36891" hidden="1" x14ac:dyDescent="0.2"/>
    <row r="36892" hidden="1" x14ac:dyDescent="0.2"/>
    <row r="36893" hidden="1" x14ac:dyDescent="0.2"/>
    <row r="36894" hidden="1" x14ac:dyDescent="0.2"/>
    <row r="36895" hidden="1" x14ac:dyDescent="0.2"/>
    <row r="36896" hidden="1" x14ac:dyDescent="0.2"/>
    <row r="36897" hidden="1" x14ac:dyDescent="0.2"/>
    <row r="36898" hidden="1" x14ac:dyDescent="0.2"/>
    <row r="36899" hidden="1" x14ac:dyDescent="0.2"/>
    <row r="36900" hidden="1" x14ac:dyDescent="0.2"/>
    <row r="36901" hidden="1" x14ac:dyDescent="0.2"/>
    <row r="36902" hidden="1" x14ac:dyDescent="0.2"/>
    <row r="36903" hidden="1" x14ac:dyDescent="0.2"/>
    <row r="36904" hidden="1" x14ac:dyDescent="0.2"/>
    <row r="36905" hidden="1" x14ac:dyDescent="0.2"/>
    <row r="36906" hidden="1" x14ac:dyDescent="0.2"/>
    <row r="36907" hidden="1" x14ac:dyDescent="0.2"/>
    <row r="36908" hidden="1" x14ac:dyDescent="0.2"/>
    <row r="36909" hidden="1" x14ac:dyDescent="0.2"/>
    <row r="36910" hidden="1" x14ac:dyDescent="0.2"/>
    <row r="36911" hidden="1" x14ac:dyDescent="0.2"/>
    <row r="36912" hidden="1" x14ac:dyDescent="0.2"/>
    <row r="36913" hidden="1" x14ac:dyDescent="0.2"/>
    <row r="36914" hidden="1" x14ac:dyDescent="0.2"/>
    <row r="36915" hidden="1" x14ac:dyDescent="0.2"/>
    <row r="36916" hidden="1" x14ac:dyDescent="0.2"/>
    <row r="36917" hidden="1" x14ac:dyDescent="0.2"/>
    <row r="36918" hidden="1" x14ac:dyDescent="0.2"/>
    <row r="36919" hidden="1" x14ac:dyDescent="0.2"/>
    <row r="36920" hidden="1" x14ac:dyDescent="0.2"/>
    <row r="36921" hidden="1" x14ac:dyDescent="0.2"/>
    <row r="36922" hidden="1" x14ac:dyDescent="0.2"/>
    <row r="36923" hidden="1" x14ac:dyDescent="0.2"/>
    <row r="36924" hidden="1" x14ac:dyDescent="0.2"/>
    <row r="36925" hidden="1" x14ac:dyDescent="0.2"/>
    <row r="36926" hidden="1" x14ac:dyDescent="0.2"/>
    <row r="36927" hidden="1" x14ac:dyDescent="0.2"/>
    <row r="36928" hidden="1" x14ac:dyDescent="0.2"/>
    <row r="36929" hidden="1" x14ac:dyDescent="0.2"/>
    <row r="36930" hidden="1" x14ac:dyDescent="0.2"/>
    <row r="36931" hidden="1" x14ac:dyDescent="0.2"/>
    <row r="36932" hidden="1" x14ac:dyDescent="0.2"/>
    <row r="36933" hidden="1" x14ac:dyDescent="0.2"/>
    <row r="36934" hidden="1" x14ac:dyDescent="0.2"/>
    <row r="36935" hidden="1" x14ac:dyDescent="0.2"/>
    <row r="36936" hidden="1" x14ac:dyDescent="0.2"/>
    <row r="36937" hidden="1" x14ac:dyDescent="0.2"/>
    <row r="36938" hidden="1" x14ac:dyDescent="0.2"/>
    <row r="36939" hidden="1" x14ac:dyDescent="0.2"/>
    <row r="36940" hidden="1" x14ac:dyDescent="0.2"/>
    <row r="36941" hidden="1" x14ac:dyDescent="0.2"/>
    <row r="36942" hidden="1" x14ac:dyDescent="0.2"/>
    <row r="36943" hidden="1" x14ac:dyDescent="0.2"/>
    <row r="36944" hidden="1" x14ac:dyDescent="0.2"/>
    <row r="36945" hidden="1" x14ac:dyDescent="0.2"/>
    <row r="36946" hidden="1" x14ac:dyDescent="0.2"/>
    <row r="36947" hidden="1" x14ac:dyDescent="0.2"/>
    <row r="36948" hidden="1" x14ac:dyDescent="0.2"/>
    <row r="36949" hidden="1" x14ac:dyDescent="0.2"/>
    <row r="36950" hidden="1" x14ac:dyDescent="0.2"/>
    <row r="36951" hidden="1" x14ac:dyDescent="0.2"/>
    <row r="36952" hidden="1" x14ac:dyDescent="0.2"/>
    <row r="36953" hidden="1" x14ac:dyDescent="0.2"/>
    <row r="36954" hidden="1" x14ac:dyDescent="0.2"/>
    <row r="36955" hidden="1" x14ac:dyDescent="0.2"/>
    <row r="36956" hidden="1" x14ac:dyDescent="0.2"/>
    <row r="36957" hidden="1" x14ac:dyDescent="0.2"/>
    <row r="36958" hidden="1" x14ac:dyDescent="0.2"/>
    <row r="36959" hidden="1" x14ac:dyDescent="0.2"/>
    <row r="36960" hidden="1" x14ac:dyDescent="0.2"/>
    <row r="36961" hidden="1" x14ac:dyDescent="0.2"/>
    <row r="36962" hidden="1" x14ac:dyDescent="0.2"/>
    <row r="36963" hidden="1" x14ac:dyDescent="0.2"/>
    <row r="36964" hidden="1" x14ac:dyDescent="0.2"/>
    <row r="36965" hidden="1" x14ac:dyDescent="0.2"/>
    <row r="36966" hidden="1" x14ac:dyDescent="0.2"/>
    <row r="36967" hidden="1" x14ac:dyDescent="0.2"/>
    <row r="36968" hidden="1" x14ac:dyDescent="0.2"/>
    <row r="36969" hidden="1" x14ac:dyDescent="0.2"/>
    <row r="36970" hidden="1" x14ac:dyDescent="0.2"/>
    <row r="36971" hidden="1" x14ac:dyDescent="0.2"/>
    <row r="36972" hidden="1" x14ac:dyDescent="0.2"/>
    <row r="36973" hidden="1" x14ac:dyDescent="0.2"/>
    <row r="36974" hidden="1" x14ac:dyDescent="0.2"/>
    <row r="36975" hidden="1" x14ac:dyDescent="0.2"/>
    <row r="36976" hidden="1" x14ac:dyDescent="0.2"/>
    <row r="36977" hidden="1" x14ac:dyDescent="0.2"/>
    <row r="36978" hidden="1" x14ac:dyDescent="0.2"/>
    <row r="36979" hidden="1" x14ac:dyDescent="0.2"/>
    <row r="36980" hidden="1" x14ac:dyDescent="0.2"/>
    <row r="36981" hidden="1" x14ac:dyDescent="0.2"/>
    <row r="36982" hidden="1" x14ac:dyDescent="0.2"/>
    <row r="36983" hidden="1" x14ac:dyDescent="0.2"/>
    <row r="36984" hidden="1" x14ac:dyDescent="0.2"/>
    <row r="36985" hidden="1" x14ac:dyDescent="0.2"/>
    <row r="36986" hidden="1" x14ac:dyDescent="0.2"/>
    <row r="36987" hidden="1" x14ac:dyDescent="0.2"/>
    <row r="36988" hidden="1" x14ac:dyDescent="0.2"/>
    <row r="36989" hidden="1" x14ac:dyDescent="0.2"/>
    <row r="36990" hidden="1" x14ac:dyDescent="0.2"/>
    <row r="36991" hidden="1" x14ac:dyDescent="0.2"/>
    <row r="36992" hidden="1" x14ac:dyDescent="0.2"/>
    <row r="36993" hidden="1" x14ac:dyDescent="0.2"/>
    <row r="36994" hidden="1" x14ac:dyDescent="0.2"/>
    <row r="36995" hidden="1" x14ac:dyDescent="0.2"/>
    <row r="36996" hidden="1" x14ac:dyDescent="0.2"/>
    <row r="36997" hidden="1" x14ac:dyDescent="0.2"/>
    <row r="36998" hidden="1" x14ac:dyDescent="0.2"/>
    <row r="36999" hidden="1" x14ac:dyDescent="0.2"/>
    <row r="37000" hidden="1" x14ac:dyDescent="0.2"/>
    <row r="37001" hidden="1" x14ac:dyDescent="0.2"/>
    <row r="37002" hidden="1" x14ac:dyDescent="0.2"/>
    <row r="37003" hidden="1" x14ac:dyDescent="0.2"/>
    <row r="37004" hidden="1" x14ac:dyDescent="0.2"/>
    <row r="37005" hidden="1" x14ac:dyDescent="0.2"/>
    <row r="37006" hidden="1" x14ac:dyDescent="0.2"/>
    <row r="37007" hidden="1" x14ac:dyDescent="0.2"/>
    <row r="37008" hidden="1" x14ac:dyDescent="0.2"/>
    <row r="37009" hidden="1" x14ac:dyDescent="0.2"/>
    <row r="37010" hidden="1" x14ac:dyDescent="0.2"/>
    <row r="37011" hidden="1" x14ac:dyDescent="0.2"/>
    <row r="37012" hidden="1" x14ac:dyDescent="0.2"/>
    <row r="37013" hidden="1" x14ac:dyDescent="0.2"/>
    <row r="37014" hidden="1" x14ac:dyDescent="0.2"/>
    <row r="37015" hidden="1" x14ac:dyDescent="0.2"/>
    <row r="37016" hidden="1" x14ac:dyDescent="0.2"/>
    <row r="37017" hidden="1" x14ac:dyDescent="0.2"/>
    <row r="37018" hidden="1" x14ac:dyDescent="0.2"/>
    <row r="37019" hidden="1" x14ac:dyDescent="0.2"/>
    <row r="37020" hidden="1" x14ac:dyDescent="0.2"/>
    <row r="37021" hidden="1" x14ac:dyDescent="0.2"/>
    <row r="37022" hidden="1" x14ac:dyDescent="0.2"/>
    <row r="37023" hidden="1" x14ac:dyDescent="0.2"/>
    <row r="37024" hidden="1" x14ac:dyDescent="0.2"/>
    <row r="37025" hidden="1" x14ac:dyDescent="0.2"/>
    <row r="37026" hidden="1" x14ac:dyDescent="0.2"/>
    <row r="37027" hidden="1" x14ac:dyDescent="0.2"/>
    <row r="37028" hidden="1" x14ac:dyDescent="0.2"/>
    <row r="37029" hidden="1" x14ac:dyDescent="0.2"/>
    <row r="37030" hidden="1" x14ac:dyDescent="0.2"/>
    <row r="37031" hidden="1" x14ac:dyDescent="0.2"/>
    <row r="37032" hidden="1" x14ac:dyDescent="0.2"/>
    <row r="37033" hidden="1" x14ac:dyDescent="0.2"/>
    <row r="37034" hidden="1" x14ac:dyDescent="0.2"/>
    <row r="37035" hidden="1" x14ac:dyDescent="0.2"/>
    <row r="37036" hidden="1" x14ac:dyDescent="0.2"/>
    <row r="37037" hidden="1" x14ac:dyDescent="0.2"/>
    <row r="37038" hidden="1" x14ac:dyDescent="0.2"/>
    <row r="37039" hidden="1" x14ac:dyDescent="0.2"/>
    <row r="37040" hidden="1" x14ac:dyDescent="0.2"/>
    <row r="37041" hidden="1" x14ac:dyDescent="0.2"/>
    <row r="37042" hidden="1" x14ac:dyDescent="0.2"/>
    <row r="37043" hidden="1" x14ac:dyDescent="0.2"/>
    <row r="37044" hidden="1" x14ac:dyDescent="0.2"/>
    <row r="37045" hidden="1" x14ac:dyDescent="0.2"/>
    <row r="37046" hidden="1" x14ac:dyDescent="0.2"/>
    <row r="37047" hidden="1" x14ac:dyDescent="0.2"/>
    <row r="37048" hidden="1" x14ac:dyDescent="0.2"/>
    <row r="37049" hidden="1" x14ac:dyDescent="0.2"/>
    <row r="37050" hidden="1" x14ac:dyDescent="0.2"/>
    <row r="37051" hidden="1" x14ac:dyDescent="0.2"/>
    <row r="37052" hidden="1" x14ac:dyDescent="0.2"/>
    <row r="37053" hidden="1" x14ac:dyDescent="0.2"/>
    <row r="37054" hidden="1" x14ac:dyDescent="0.2"/>
    <row r="37055" hidden="1" x14ac:dyDescent="0.2"/>
    <row r="37056" hidden="1" x14ac:dyDescent="0.2"/>
    <row r="37057" hidden="1" x14ac:dyDescent="0.2"/>
    <row r="37058" hidden="1" x14ac:dyDescent="0.2"/>
    <row r="37059" hidden="1" x14ac:dyDescent="0.2"/>
    <row r="37060" hidden="1" x14ac:dyDescent="0.2"/>
    <row r="37061" hidden="1" x14ac:dyDescent="0.2"/>
    <row r="37062" hidden="1" x14ac:dyDescent="0.2"/>
    <row r="37063" hidden="1" x14ac:dyDescent="0.2"/>
    <row r="37064" hidden="1" x14ac:dyDescent="0.2"/>
    <row r="37065" hidden="1" x14ac:dyDescent="0.2"/>
    <row r="37066" hidden="1" x14ac:dyDescent="0.2"/>
    <row r="37067" hidden="1" x14ac:dyDescent="0.2"/>
    <row r="37068" hidden="1" x14ac:dyDescent="0.2"/>
    <row r="37069" hidden="1" x14ac:dyDescent="0.2"/>
    <row r="37070" hidden="1" x14ac:dyDescent="0.2"/>
    <row r="37071" hidden="1" x14ac:dyDescent="0.2"/>
    <row r="37072" hidden="1" x14ac:dyDescent="0.2"/>
    <row r="37073" hidden="1" x14ac:dyDescent="0.2"/>
    <row r="37074" hidden="1" x14ac:dyDescent="0.2"/>
    <row r="37075" hidden="1" x14ac:dyDescent="0.2"/>
    <row r="37076" hidden="1" x14ac:dyDescent="0.2"/>
    <row r="37077" hidden="1" x14ac:dyDescent="0.2"/>
    <row r="37078" hidden="1" x14ac:dyDescent="0.2"/>
    <row r="37079" hidden="1" x14ac:dyDescent="0.2"/>
    <row r="37080" hidden="1" x14ac:dyDescent="0.2"/>
    <row r="37081" hidden="1" x14ac:dyDescent="0.2"/>
    <row r="37082" hidden="1" x14ac:dyDescent="0.2"/>
    <row r="37083" hidden="1" x14ac:dyDescent="0.2"/>
    <row r="37084" hidden="1" x14ac:dyDescent="0.2"/>
    <row r="37085" hidden="1" x14ac:dyDescent="0.2"/>
    <row r="37086" hidden="1" x14ac:dyDescent="0.2"/>
    <row r="37087" hidden="1" x14ac:dyDescent="0.2"/>
    <row r="37088" hidden="1" x14ac:dyDescent="0.2"/>
    <row r="37089" hidden="1" x14ac:dyDescent="0.2"/>
    <row r="37090" hidden="1" x14ac:dyDescent="0.2"/>
    <row r="37091" hidden="1" x14ac:dyDescent="0.2"/>
    <row r="37092" hidden="1" x14ac:dyDescent="0.2"/>
    <row r="37093" hidden="1" x14ac:dyDescent="0.2"/>
    <row r="37094" hidden="1" x14ac:dyDescent="0.2"/>
    <row r="37095" hidden="1" x14ac:dyDescent="0.2"/>
    <row r="37096" hidden="1" x14ac:dyDescent="0.2"/>
    <row r="37097" hidden="1" x14ac:dyDescent="0.2"/>
    <row r="37098" hidden="1" x14ac:dyDescent="0.2"/>
    <row r="37099" hidden="1" x14ac:dyDescent="0.2"/>
    <row r="37100" hidden="1" x14ac:dyDescent="0.2"/>
    <row r="37101" hidden="1" x14ac:dyDescent="0.2"/>
    <row r="37102" hidden="1" x14ac:dyDescent="0.2"/>
    <row r="37103" hidden="1" x14ac:dyDescent="0.2"/>
    <row r="37104" hidden="1" x14ac:dyDescent="0.2"/>
    <row r="37105" hidden="1" x14ac:dyDescent="0.2"/>
    <row r="37106" hidden="1" x14ac:dyDescent="0.2"/>
    <row r="37107" hidden="1" x14ac:dyDescent="0.2"/>
    <row r="37108" hidden="1" x14ac:dyDescent="0.2"/>
    <row r="37109" hidden="1" x14ac:dyDescent="0.2"/>
    <row r="37110" hidden="1" x14ac:dyDescent="0.2"/>
    <row r="37111" hidden="1" x14ac:dyDescent="0.2"/>
    <row r="37112" hidden="1" x14ac:dyDescent="0.2"/>
    <row r="37113" hidden="1" x14ac:dyDescent="0.2"/>
    <row r="37114" hidden="1" x14ac:dyDescent="0.2"/>
    <row r="37115" hidden="1" x14ac:dyDescent="0.2"/>
    <row r="37116" hidden="1" x14ac:dyDescent="0.2"/>
    <row r="37117" hidden="1" x14ac:dyDescent="0.2"/>
    <row r="37118" hidden="1" x14ac:dyDescent="0.2"/>
    <row r="37119" hidden="1" x14ac:dyDescent="0.2"/>
    <row r="37120" hidden="1" x14ac:dyDescent="0.2"/>
    <row r="37121" hidden="1" x14ac:dyDescent="0.2"/>
    <row r="37122" hidden="1" x14ac:dyDescent="0.2"/>
    <row r="37123" hidden="1" x14ac:dyDescent="0.2"/>
    <row r="37124" hidden="1" x14ac:dyDescent="0.2"/>
    <row r="37125" hidden="1" x14ac:dyDescent="0.2"/>
    <row r="37126" hidden="1" x14ac:dyDescent="0.2"/>
    <row r="37127" hidden="1" x14ac:dyDescent="0.2"/>
    <row r="37128" hidden="1" x14ac:dyDescent="0.2"/>
    <row r="37129" hidden="1" x14ac:dyDescent="0.2"/>
    <row r="37130" hidden="1" x14ac:dyDescent="0.2"/>
    <row r="37131" hidden="1" x14ac:dyDescent="0.2"/>
    <row r="37132" hidden="1" x14ac:dyDescent="0.2"/>
    <row r="37133" hidden="1" x14ac:dyDescent="0.2"/>
    <row r="37134" hidden="1" x14ac:dyDescent="0.2"/>
    <row r="37135" hidden="1" x14ac:dyDescent="0.2"/>
    <row r="37136" hidden="1" x14ac:dyDescent="0.2"/>
    <row r="37137" hidden="1" x14ac:dyDescent="0.2"/>
    <row r="37138" hidden="1" x14ac:dyDescent="0.2"/>
    <row r="37139" hidden="1" x14ac:dyDescent="0.2"/>
    <row r="37140" hidden="1" x14ac:dyDescent="0.2"/>
    <row r="37141" hidden="1" x14ac:dyDescent="0.2"/>
    <row r="37142" hidden="1" x14ac:dyDescent="0.2"/>
    <row r="37143" hidden="1" x14ac:dyDescent="0.2"/>
    <row r="37144" hidden="1" x14ac:dyDescent="0.2"/>
    <row r="37145" hidden="1" x14ac:dyDescent="0.2"/>
    <row r="37146" hidden="1" x14ac:dyDescent="0.2"/>
    <row r="37147" hidden="1" x14ac:dyDescent="0.2"/>
    <row r="37148" hidden="1" x14ac:dyDescent="0.2"/>
    <row r="37149" hidden="1" x14ac:dyDescent="0.2"/>
    <row r="37150" hidden="1" x14ac:dyDescent="0.2"/>
    <row r="37151" hidden="1" x14ac:dyDescent="0.2"/>
    <row r="37152" hidden="1" x14ac:dyDescent="0.2"/>
    <row r="37153" hidden="1" x14ac:dyDescent="0.2"/>
    <row r="37154" hidden="1" x14ac:dyDescent="0.2"/>
    <row r="37155" hidden="1" x14ac:dyDescent="0.2"/>
    <row r="37156" hidden="1" x14ac:dyDescent="0.2"/>
    <row r="37157" hidden="1" x14ac:dyDescent="0.2"/>
    <row r="37158" hidden="1" x14ac:dyDescent="0.2"/>
    <row r="37159" hidden="1" x14ac:dyDescent="0.2"/>
    <row r="37160" hidden="1" x14ac:dyDescent="0.2"/>
    <row r="37161" hidden="1" x14ac:dyDescent="0.2"/>
    <row r="37162" hidden="1" x14ac:dyDescent="0.2"/>
    <row r="37163" hidden="1" x14ac:dyDescent="0.2"/>
    <row r="37164" hidden="1" x14ac:dyDescent="0.2"/>
    <row r="37165" hidden="1" x14ac:dyDescent="0.2"/>
    <row r="37166" hidden="1" x14ac:dyDescent="0.2"/>
    <row r="37167" hidden="1" x14ac:dyDescent="0.2"/>
    <row r="37168" hidden="1" x14ac:dyDescent="0.2"/>
    <row r="37169" hidden="1" x14ac:dyDescent="0.2"/>
    <row r="37170" hidden="1" x14ac:dyDescent="0.2"/>
    <row r="37171" hidden="1" x14ac:dyDescent="0.2"/>
    <row r="37172" hidden="1" x14ac:dyDescent="0.2"/>
    <row r="37173" hidden="1" x14ac:dyDescent="0.2"/>
    <row r="37174" hidden="1" x14ac:dyDescent="0.2"/>
    <row r="37175" hidden="1" x14ac:dyDescent="0.2"/>
    <row r="37176" hidden="1" x14ac:dyDescent="0.2"/>
    <row r="37177" hidden="1" x14ac:dyDescent="0.2"/>
    <row r="37178" hidden="1" x14ac:dyDescent="0.2"/>
    <row r="37179" hidden="1" x14ac:dyDescent="0.2"/>
    <row r="37180" hidden="1" x14ac:dyDescent="0.2"/>
    <row r="37181" hidden="1" x14ac:dyDescent="0.2"/>
    <row r="37182" hidden="1" x14ac:dyDescent="0.2"/>
    <row r="37183" hidden="1" x14ac:dyDescent="0.2"/>
    <row r="37184" hidden="1" x14ac:dyDescent="0.2"/>
    <row r="37185" hidden="1" x14ac:dyDescent="0.2"/>
    <row r="37186" hidden="1" x14ac:dyDescent="0.2"/>
    <row r="37187" hidden="1" x14ac:dyDescent="0.2"/>
    <row r="37188" hidden="1" x14ac:dyDescent="0.2"/>
    <row r="37189" hidden="1" x14ac:dyDescent="0.2"/>
    <row r="37190" hidden="1" x14ac:dyDescent="0.2"/>
    <row r="37191" hidden="1" x14ac:dyDescent="0.2"/>
    <row r="37192" hidden="1" x14ac:dyDescent="0.2"/>
    <row r="37193" hidden="1" x14ac:dyDescent="0.2"/>
    <row r="37194" hidden="1" x14ac:dyDescent="0.2"/>
    <row r="37195" hidden="1" x14ac:dyDescent="0.2"/>
    <row r="37196" hidden="1" x14ac:dyDescent="0.2"/>
    <row r="37197" hidden="1" x14ac:dyDescent="0.2"/>
    <row r="37198" hidden="1" x14ac:dyDescent="0.2"/>
    <row r="37199" hidden="1" x14ac:dyDescent="0.2"/>
    <row r="37200" hidden="1" x14ac:dyDescent="0.2"/>
    <row r="37201" hidden="1" x14ac:dyDescent="0.2"/>
    <row r="37202" hidden="1" x14ac:dyDescent="0.2"/>
    <row r="37203" hidden="1" x14ac:dyDescent="0.2"/>
    <row r="37204" hidden="1" x14ac:dyDescent="0.2"/>
    <row r="37205" hidden="1" x14ac:dyDescent="0.2"/>
    <row r="37206" hidden="1" x14ac:dyDescent="0.2"/>
    <row r="37207" hidden="1" x14ac:dyDescent="0.2"/>
    <row r="37208" hidden="1" x14ac:dyDescent="0.2"/>
    <row r="37209" hidden="1" x14ac:dyDescent="0.2"/>
    <row r="37210" hidden="1" x14ac:dyDescent="0.2"/>
    <row r="37211" hidden="1" x14ac:dyDescent="0.2"/>
    <row r="37212" hidden="1" x14ac:dyDescent="0.2"/>
    <row r="37213" hidden="1" x14ac:dyDescent="0.2"/>
    <row r="37214" hidden="1" x14ac:dyDescent="0.2"/>
    <row r="37215" hidden="1" x14ac:dyDescent="0.2"/>
    <row r="37216" hidden="1" x14ac:dyDescent="0.2"/>
    <row r="37217" hidden="1" x14ac:dyDescent="0.2"/>
    <row r="37218" hidden="1" x14ac:dyDescent="0.2"/>
    <row r="37219" hidden="1" x14ac:dyDescent="0.2"/>
    <row r="37220" hidden="1" x14ac:dyDescent="0.2"/>
    <row r="37221" hidden="1" x14ac:dyDescent="0.2"/>
    <row r="37222" hidden="1" x14ac:dyDescent="0.2"/>
    <row r="37223" hidden="1" x14ac:dyDescent="0.2"/>
    <row r="37224" hidden="1" x14ac:dyDescent="0.2"/>
    <row r="37225" hidden="1" x14ac:dyDescent="0.2"/>
    <row r="37226" hidden="1" x14ac:dyDescent="0.2"/>
    <row r="37227" hidden="1" x14ac:dyDescent="0.2"/>
    <row r="37228" hidden="1" x14ac:dyDescent="0.2"/>
    <row r="37229" hidden="1" x14ac:dyDescent="0.2"/>
    <row r="37230" hidden="1" x14ac:dyDescent="0.2"/>
    <row r="37231" hidden="1" x14ac:dyDescent="0.2"/>
    <row r="37232" hidden="1" x14ac:dyDescent="0.2"/>
    <row r="37233" hidden="1" x14ac:dyDescent="0.2"/>
    <row r="37234" hidden="1" x14ac:dyDescent="0.2"/>
    <row r="37235" hidden="1" x14ac:dyDescent="0.2"/>
    <row r="37236" hidden="1" x14ac:dyDescent="0.2"/>
    <row r="37237" hidden="1" x14ac:dyDescent="0.2"/>
    <row r="37238" hidden="1" x14ac:dyDescent="0.2"/>
    <row r="37239" hidden="1" x14ac:dyDescent="0.2"/>
    <row r="37240" hidden="1" x14ac:dyDescent="0.2"/>
    <row r="37241" hidden="1" x14ac:dyDescent="0.2"/>
    <row r="37242" hidden="1" x14ac:dyDescent="0.2"/>
    <row r="37243" hidden="1" x14ac:dyDescent="0.2"/>
    <row r="37244" hidden="1" x14ac:dyDescent="0.2"/>
    <row r="37245" hidden="1" x14ac:dyDescent="0.2"/>
    <row r="37246" hidden="1" x14ac:dyDescent="0.2"/>
    <row r="37247" hidden="1" x14ac:dyDescent="0.2"/>
    <row r="37248" hidden="1" x14ac:dyDescent="0.2"/>
    <row r="37249" hidden="1" x14ac:dyDescent="0.2"/>
    <row r="37250" hidden="1" x14ac:dyDescent="0.2"/>
    <row r="37251" hidden="1" x14ac:dyDescent="0.2"/>
    <row r="37252" hidden="1" x14ac:dyDescent="0.2"/>
    <row r="37253" hidden="1" x14ac:dyDescent="0.2"/>
    <row r="37254" hidden="1" x14ac:dyDescent="0.2"/>
    <row r="37255" hidden="1" x14ac:dyDescent="0.2"/>
    <row r="37256" hidden="1" x14ac:dyDescent="0.2"/>
    <row r="37257" hidden="1" x14ac:dyDescent="0.2"/>
    <row r="37258" hidden="1" x14ac:dyDescent="0.2"/>
    <row r="37259" hidden="1" x14ac:dyDescent="0.2"/>
    <row r="37260" hidden="1" x14ac:dyDescent="0.2"/>
    <row r="37261" hidden="1" x14ac:dyDescent="0.2"/>
    <row r="37262" hidden="1" x14ac:dyDescent="0.2"/>
    <row r="37263" hidden="1" x14ac:dyDescent="0.2"/>
    <row r="37264" hidden="1" x14ac:dyDescent="0.2"/>
    <row r="37265" hidden="1" x14ac:dyDescent="0.2"/>
    <row r="37266" hidden="1" x14ac:dyDescent="0.2"/>
    <row r="37267" hidden="1" x14ac:dyDescent="0.2"/>
    <row r="37268" hidden="1" x14ac:dyDescent="0.2"/>
    <row r="37269" hidden="1" x14ac:dyDescent="0.2"/>
    <row r="37270" hidden="1" x14ac:dyDescent="0.2"/>
    <row r="37271" hidden="1" x14ac:dyDescent="0.2"/>
    <row r="37272" hidden="1" x14ac:dyDescent="0.2"/>
    <row r="37273" hidden="1" x14ac:dyDescent="0.2"/>
    <row r="37274" hidden="1" x14ac:dyDescent="0.2"/>
    <row r="37275" hidden="1" x14ac:dyDescent="0.2"/>
    <row r="37276" hidden="1" x14ac:dyDescent="0.2"/>
    <row r="37277" hidden="1" x14ac:dyDescent="0.2"/>
    <row r="37278" hidden="1" x14ac:dyDescent="0.2"/>
    <row r="37279" hidden="1" x14ac:dyDescent="0.2"/>
    <row r="37280" hidden="1" x14ac:dyDescent="0.2"/>
    <row r="37281" hidden="1" x14ac:dyDescent="0.2"/>
    <row r="37282" hidden="1" x14ac:dyDescent="0.2"/>
    <row r="37283" hidden="1" x14ac:dyDescent="0.2"/>
    <row r="37284" hidden="1" x14ac:dyDescent="0.2"/>
    <row r="37285" hidden="1" x14ac:dyDescent="0.2"/>
    <row r="37286" hidden="1" x14ac:dyDescent="0.2"/>
    <row r="37287" hidden="1" x14ac:dyDescent="0.2"/>
    <row r="37288" hidden="1" x14ac:dyDescent="0.2"/>
    <row r="37289" hidden="1" x14ac:dyDescent="0.2"/>
    <row r="37290" hidden="1" x14ac:dyDescent="0.2"/>
    <row r="37291" hidden="1" x14ac:dyDescent="0.2"/>
    <row r="37292" hidden="1" x14ac:dyDescent="0.2"/>
    <row r="37293" hidden="1" x14ac:dyDescent="0.2"/>
    <row r="37294" hidden="1" x14ac:dyDescent="0.2"/>
    <row r="37295" hidden="1" x14ac:dyDescent="0.2"/>
    <row r="37296" hidden="1" x14ac:dyDescent="0.2"/>
    <row r="37297" hidden="1" x14ac:dyDescent="0.2"/>
    <row r="37298" hidden="1" x14ac:dyDescent="0.2"/>
    <row r="37299" hidden="1" x14ac:dyDescent="0.2"/>
    <row r="37300" hidden="1" x14ac:dyDescent="0.2"/>
    <row r="37301" hidden="1" x14ac:dyDescent="0.2"/>
    <row r="37302" hidden="1" x14ac:dyDescent="0.2"/>
    <row r="37303" hidden="1" x14ac:dyDescent="0.2"/>
    <row r="37304" hidden="1" x14ac:dyDescent="0.2"/>
    <row r="37305" hidden="1" x14ac:dyDescent="0.2"/>
    <row r="37306" hidden="1" x14ac:dyDescent="0.2"/>
    <row r="37307" hidden="1" x14ac:dyDescent="0.2"/>
    <row r="37308" hidden="1" x14ac:dyDescent="0.2"/>
    <row r="37309" hidden="1" x14ac:dyDescent="0.2"/>
    <row r="37310" hidden="1" x14ac:dyDescent="0.2"/>
    <row r="37311" hidden="1" x14ac:dyDescent="0.2"/>
    <row r="37312" hidden="1" x14ac:dyDescent="0.2"/>
    <row r="37313" hidden="1" x14ac:dyDescent="0.2"/>
    <row r="37314" hidden="1" x14ac:dyDescent="0.2"/>
    <row r="37315" hidden="1" x14ac:dyDescent="0.2"/>
    <row r="37316" hidden="1" x14ac:dyDescent="0.2"/>
    <row r="37317" hidden="1" x14ac:dyDescent="0.2"/>
    <row r="37318" hidden="1" x14ac:dyDescent="0.2"/>
    <row r="37319" hidden="1" x14ac:dyDescent="0.2"/>
    <row r="37320" hidden="1" x14ac:dyDescent="0.2"/>
    <row r="37321" hidden="1" x14ac:dyDescent="0.2"/>
    <row r="37322" hidden="1" x14ac:dyDescent="0.2"/>
    <row r="37323" hidden="1" x14ac:dyDescent="0.2"/>
    <row r="37324" hidden="1" x14ac:dyDescent="0.2"/>
    <row r="37325" hidden="1" x14ac:dyDescent="0.2"/>
    <row r="37326" hidden="1" x14ac:dyDescent="0.2"/>
    <row r="37327" hidden="1" x14ac:dyDescent="0.2"/>
    <row r="37328" hidden="1" x14ac:dyDescent="0.2"/>
    <row r="37329" hidden="1" x14ac:dyDescent="0.2"/>
    <row r="37330" hidden="1" x14ac:dyDescent="0.2"/>
    <row r="37331" hidden="1" x14ac:dyDescent="0.2"/>
    <row r="37332" hidden="1" x14ac:dyDescent="0.2"/>
    <row r="37333" hidden="1" x14ac:dyDescent="0.2"/>
    <row r="37334" hidden="1" x14ac:dyDescent="0.2"/>
    <row r="37335" hidden="1" x14ac:dyDescent="0.2"/>
    <row r="37336" hidden="1" x14ac:dyDescent="0.2"/>
    <row r="37337" hidden="1" x14ac:dyDescent="0.2"/>
    <row r="37338" hidden="1" x14ac:dyDescent="0.2"/>
    <row r="37339" hidden="1" x14ac:dyDescent="0.2"/>
    <row r="37340" hidden="1" x14ac:dyDescent="0.2"/>
    <row r="37341" hidden="1" x14ac:dyDescent="0.2"/>
    <row r="37342" hidden="1" x14ac:dyDescent="0.2"/>
    <row r="37343" hidden="1" x14ac:dyDescent="0.2"/>
    <row r="37344" hidden="1" x14ac:dyDescent="0.2"/>
    <row r="37345" hidden="1" x14ac:dyDescent="0.2"/>
    <row r="37346" hidden="1" x14ac:dyDescent="0.2"/>
    <row r="37347" hidden="1" x14ac:dyDescent="0.2"/>
    <row r="37348" hidden="1" x14ac:dyDescent="0.2"/>
    <row r="37349" hidden="1" x14ac:dyDescent="0.2"/>
    <row r="37350" hidden="1" x14ac:dyDescent="0.2"/>
    <row r="37351" hidden="1" x14ac:dyDescent="0.2"/>
    <row r="37352" hidden="1" x14ac:dyDescent="0.2"/>
    <row r="37353" hidden="1" x14ac:dyDescent="0.2"/>
    <row r="37354" hidden="1" x14ac:dyDescent="0.2"/>
    <row r="37355" hidden="1" x14ac:dyDescent="0.2"/>
    <row r="37356" hidden="1" x14ac:dyDescent="0.2"/>
    <row r="37357" hidden="1" x14ac:dyDescent="0.2"/>
    <row r="37358" hidden="1" x14ac:dyDescent="0.2"/>
    <row r="37359" hidden="1" x14ac:dyDescent="0.2"/>
    <row r="37360" hidden="1" x14ac:dyDescent="0.2"/>
    <row r="37361" hidden="1" x14ac:dyDescent="0.2"/>
    <row r="37362" hidden="1" x14ac:dyDescent="0.2"/>
    <row r="37363" hidden="1" x14ac:dyDescent="0.2"/>
    <row r="37364" hidden="1" x14ac:dyDescent="0.2"/>
    <row r="37365" hidden="1" x14ac:dyDescent="0.2"/>
    <row r="37366" hidden="1" x14ac:dyDescent="0.2"/>
    <row r="37367" hidden="1" x14ac:dyDescent="0.2"/>
    <row r="37368" hidden="1" x14ac:dyDescent="0.2"/>
    <row r="37369" hidden="1" x14ac:dyDescent="0.2"/>
    <row r="37370" hidden="1" x14ac:dyDescent="0.2"/>
    <row r="37371" hidden="1" x14ac:dyDescent="0.2"/>
    <row r="37372" hidden="1" x14ac:dyDescent="0.2"/>
    <row r="37373" hidden="1" x14ac:dyDescent="0.2"/>
    <row r="37374" hidden="1" x14ac:dyDescent="0.2"/>
    <row r="37375" hidden="1" x14ac:dyDescent="0.2"/>
    <row r="37376" hidden="1" x14ac:dyDescent="0.2"/>
    <row r="37377" hidden="1" x14ac:dyDescent="0.2"/>
    <row r="37378" hidden="1" x14ac:dyDescent="0.2"/>
    <row r="37379" hidden="1" x14ac:dyDescent="0.2"/>
    <row r="37380" hidden="1" x14ac:dyDescent="0.2"/>
    <row r="37381" hidden="1" x14ac:dyDescent="0.2"/>
    <row r="37382" hidden="1" x14ac:dyDescent="0.2"/>
    <row r="37383" hidden="1" x14ac:dyDescent="0.2"/>
    <row r="37384" hidden="1" x14ac:dyDescent="0.2"/>
    <row r="37385" hidden="1" x14ac:dyDescent="0.2"/>
    <row r="37386" hidden="1" x14ac:dyDescent="0.2"/>
    <row r="37387" hidden="1" x14ac:dyDescent="0.2"/>
    <row r="37388" hidden="1" x14ac:dyDescent="0.2"/>
    <row r="37389" hidden="1" x14ac:dyDescent="0.2"/>
    <row r="37390" hidden="1" x14ac:dyDescent="0.2"/>
    <row r="37391" hidden="1" x14ac:dyDescent="0.2"/>
    <row r="37392" hidden="1" x14ac:dyDescent="0.2"/>
    <row r="37393" hidden="1" x14ac:dyDescent="0.2"/>
    <row r="37394" hidden="1" x14ac:dyDescent="0.2"/>
    <row r="37395" hidden="1" x14ac:dyDescent="0.2"/>
    <row r="37396" hidden="1" x14ac:dyDescent="0.2"/>
    <row r="37397" hidden="1" x14ac:dyDescent="0.2"/>
    <row r="37398" hidden="1" x14ac:dyDescent="0.2"/>
    <row r="37399" hidden="1" x14ac:dyDescent="0.2"/>
    <row r="37400" hidden="1" x14ac:dyDescent="0.2"/>
    <row r="37401" hidden="1" x14ac:dyDescent="0.2"/>
    <row r="37402" hidden="1" x14ac:dyDescent="0.2"/>
    <row r="37403" hidden="1" x14ac:dyDescent="0.2"/>
    <row r="37404" hidden="1" x14ac:dyDescent="0.2"/>
    <row r="37405" hidden="1" x14ac:dyDescent="0.2"/>
    <row r="37406" hidden="1" x14ac:dyDescent="0.2"/>
    <row r="37407" hidden="1" x14ac:dyDescent="0.2"/>
    <row r="37408" hidden="1" x14ac:dyDescent="0.2"/>
    <row r="37409" hidden="1" x14ac:dyDescent="0.2"/>
    <row r="37410" hidden="1" x14ac:dyDescent="0.2"/>
    <row r="37411" hidden="1" x14ac:dyDescent="0.2"/>
    <row r="37412" hidden="1" x14ac:dyDescent="0.2"/>
    <row r="37413" hidden="1" x14ac:dyDescent="0.2"/>
    <row r="37414" hidden="1" x14ac:dyDescent="0.2"/>
    <row r="37415" hidden="1" x14ac:dyDescent="0.2"/>
    <row r="37416" hidden="1" x14ac:dyDescent="0.2"/>
    <row r="37417" hidden="1" x14ac:dyDescent="0.2"/>
    <row r="37418" hidden="1" x14ac:dyDescent="0.2"/>
    <row r="37419" hidden="1" x14ac:dyDescent="0.2"/>
    <row r="37420" hidden="1" x14ac:dyDescent="0.2"/>
    <row r="37421" hidden="1" x14ac:dyDescent="0.2"/>
    <row r="37422" hidden="1" x14ac:dyDescent="0.2"/>
    <row r="37423" hidden="1" x14ac:dyDescent="0.2"/>
    <row r="37424" hidden="1" x14ac:dyDescent="0.2"/>
    <row r="37425" hidden="1" x14ac:dyDescent="0.2"/>
    <row r="37426" hidden="1" x14ac:dyDescent="0.2"/>
    <row r="37427" hidden="1" x14ac:dyDescent="0.2"/>
    <row r="37428" hidden="1" x14ac:dyDescent="0.2"/>
    <row r="37429" hidden="1" x14ac:dyDescent="0.2"/>
    <row r="37430" hidden="1" x14ac:dyDescent="0.2"/>
    <row r="37431" hidden="1" x14ac:dyDescent="0.2"/>
    <row r="37432" hidden="1" x14ac:dyDescent="0.2"/>
    <row r="37433" hidden="1" x14ac:dyDescent="0.2"/>
    <row r="37434" hidden="1" x14ac:dyDescent="0.2"/>
    <row r="37435" hidden="1" x14ac:dyDescent="0.2"/>
    <row r="37436" hidden="1" x14ac:dyDescent="0.2"/>
    <row r="37437" hidden="1" x14ac:dyDescent="0.2"/>
    <row r="37438" hidden="1" x14ac:dyDescent="0.2"/>
    <row r="37439" hidden="1" x14ac:dyDescent="0.2"/>
    <row r="37440" hidden="1" x14ac:dyDescent="0.2"/>
    <row r="37441" hidden="1" x14ac:dyDescent="0.2"/>
    <row r="37442" hidden="1" x14ac:dyDescent="0.2"/>
    <row r="37443" hidden="1" x14ac:dyDescent="0.2"/>
    <row r="37444" hidden="1" x14ac:dyDescent="0.2"/>
    <row r="37445" hidden="1" x14ac:dyDescent="0.2"/>
    <row r="37446" hidden="1" x14ac:dyDescent="0.2"/>
    <row r="37447" hidden="1" x14ac:dyDescent="0.2"/>
    <row r="37448" hidden="1" x14ac:dyDescent="0.2"/>
    <row r="37449" hidden="1" x14ac:dyDescent="0.2"/>
    <row r="37450" hidden="1" x14ac:dyDescent="0.2"/>
    <row r="37451" hidden="1" x14ac:dyDescent="0.2"/>
    <row r="37452" hidden="1" x14ac:dyDescent="0.2"/>
    <row r="37453" hidden="1" x14ac:dyDescent="0.2"/>
    <row r="37454" hidden="1" x14ac:dyDescent="0.2"/>
    <row r="37455" hidden="1" x14ac:dyDescent="0.2"/>
    <row r="37456" hidden="1" x14ac:dyDescent="0.2"/>
    <row r="37457" hidden="1" x14ac:dyDescent="0.2"/>
    <row r="37458" hidden="1" x14ac:dyDescent="0.2"/>
    <row r="37459" hidden="1" x14ac:dyDescent="0.2"/>
    <row r="37460" hidden="1" x14ac:dyDescent="0.2"/>
    <row r="37461" hidden="1" x14ac:dyDescent="0.2"/>
    <row r="37462" hidden="1" x14ac:dyDescent="0.2"/>
    <row r="37463" hidden="1" x14ac:dyDescent="0.2"/>
    <row r="37464" hidden="1" x14ac:dyDescent="0.2"/>
    <row r="37465" hidden="1" x14ac:dyDescent="0.2"/>
    <row r="37466" hidden="1" x14ac:dyDescent="0.2"/>
    <row r="37467" hidden="1" x14ac:dyDescent="0.2"/>
    <row r="37468" hidden="1" x14ac:dyDescent="0.2"/>
    <row r="37469" hidden="1" x14ac:dyDescent="0.2"/>
    <row r="37470" hidden="1" x14ac:dyDescent="0.2"/>
    <row r="37471" hidden="1" x14ac:dyDescent="0.2"/>
    <row r="37472" hidden="1" x14ac:dyDescent="0.2"/>
    <row r="37473" hidden="1" x14ac:dyDescent="0.2"/>
    <row r="37474" hidden="1" x14ac:dyDescent="0.2"/>
    <row r="37475" hidden="1" x14ac:dyDescent="0.2"/>
    <row r="37476" hidden="1" x14ac:dyDescent="0.2"/>
    <row r="37477" hidden="1" x14ac:dyDescent="0.2"/>
    <row r="37478" hidden="1" x14ac:dyDescent="0.2"/>
    <row r="37479" hidden="1" x14ac:dyDescent="0.2"/>
    <row r="37480" hidden="1" x14ac:dyDescent="0.2"/>
    <row r="37481" hidden="1" x14ac:dyDescent="0.2"/>
    <row r="37482" hidden="1" x14ac:dyDescent="0.2"/>
    <row r="37483" hidden="1" x14ac:dyDescent="0.2"/>
    <row r="37484" hidden="1" x14ac:dyDescent="0.2"/>
    <row r="37485" hidden="1" x14ac:dyDescent="0.2"/>
    <row r="37486" hidden="1" x14ac:dyDescent="0.2"/>
    <row r="37487" hidden="1" x14ac:dyDescent="0.2"/>
    <row r="37488" hidden="1" x14ac:dyDescent="0.2"/>
    <row r="37489" hidden="1" x14ac:dyDescent="0.2"/>
    <row r="37490" hidden="1" x14ac:dyDescent="0.2"/>
    <row r="37491" hidden="1" x14ac:dyDescent="0.2"/>
    <row r="37492" hidden="1" x14ac:dyDescent="0.2"/>
    <row r="37493" hidden="1" x14ac:dyDescent="0.2"/>
    <row r="37494" hidden="1" x14ac:dyDescent="0.2"/>
    <row r="37495" hidden="1" x14ac:dyDescent="0.2"/>
    <row r="37496" hidden="1" x14ac:dyDescent="0.2"/>
    <row r="37497" hidden="1" x14ac:dyDescent="0.2"/>
    <row r="37498" hidden="1" x14ac:dyDescent="0.2"/>
    <row r="37499" hidden="1" x14ac:dyDescent="0.2"/>
    <row r="37500" hidden="1" x14ac:dyDescent="0.2"/>
    <row r="37501" hidden="1" x14ac:dyDescent="0.2"/>
    <row r="37502" hidden="1" x14ac:dyDescent="0.2"/>
    <row r="37503" hidden="1" x14ac:dyDescent="0.2"/>
    <row r="37504" hidden="1" x14ac:dyDescent="0.2"/>
    <row r="37505" hidden="1" x14ac:dyDescent="0.2"/>
    <row r="37506" hidden="1" x14ac:dyDescent="0.2"/>
    <row r="37507" hidden="1" x14ac:dyDescent="0.2"/>
    <row r="37508" hidden="1" x14ac:dyDescent="0.2"/>
    <row r="37509" hidden="1" x14ac:dyDescent="0.2"/>
    <row r="37510" hidden="1" x14ac:dyDescent="0.2"/>
    <row r="37511" hidden="1" x14ac:dyDescent="0.2"/>
    <row r="37512" hidden="1" x14ac:dyDescent="0.2"/>
    <row r="37513" hidden="1" x14ac:dyDescent="0.2"/>
    <row r="37514" hidden="1" x14ac:dyDescent="0.2"/>
    <row r="37515" hidden="1" x14ac:dyDescent="0.2"/>
    <row r="37516" hidden="1" x14ac:dyDescent="0.2"/>
    <row r="37517" hidden="1" x14ac:dyDescent="0.2"/>
    <row r="37518" hidden="1" x14ac:dyDescent="0.2"/>
    <row r="37519" hidden="1" x14ac:dyDescent="0.2"/>
    <row r="37520" hidden="1" x14ac:dyDescent="0.2"/>
    <row r="37521" hidden="1" x14ac:dyDescent="0.2"/>
    <row r="37522" hidden="1" x14ac:dyDescent="0.2"/>
    <row r="37523" hidden="1" x14ac:dyDescent="0.2"/>
    <row r="37524" hidden="1" x14ac:dyDescent="0.2"/>
    <row r="37525" hidden="1" x14ac:dyDescent="0.2"/>
    <row r="37526" hidden="1" x14ac:dyDescent="0.2"/>
    <row r="37527" hidden="1" x14ac:dyDescent="0.2"/>
    <row r="37528" hidden="1" x14ac:dyDescent="0.2"/>
    <row r="37529" hidden="1" x14ac:dyDescent="0.2"/>
    <row r="37530" hidden="1" x14ac:dyDescent="0.2"/>
    <row r="37531" hidden="1" x14ac:dyDescent="0.2"/>
    <row r="37532" hidden="1" x14ac:dyDescent="0.2"/>
    <row r="37533" hidden="1" x14ac:dyDescent="0.2"/>
    <row r="37534" hidden="1" x14ac:dyDescent="0.2"/>
    <row r="37535" hidden="1" x14ac:dyDescent="0.2"/>
    <row r="37536" hidden="1" x14ac:dyDescent="0.2"/>
    <row r="37537" hidden="1" x14ac:dyDescent="0.2"/>
    <row r="37538" hidden="1" x14ac:dyDescent="0.2"/>
    <row r="37539" hidden="1" x14ac:dyDescent="0.2"/>
    <row r="37540" hidden="1" x14ac:dyDescent="0.2"/>
    <row r="37541" hidden="1" x14ac:dyDescent="0.2"/>
    <row r="37542" hidden="1" x14ac:dyDescent="0.2"/>
    <row r="37543" hidden="1" x14ac:dyDescent="0.2"/>
    <row r="37544" hidden="1" x14ac:dyDescent="0.2"/>
    <row r="37545" hidden="1" x14ac:dyDescent="0.2"/>
    <row r="37546" hidden="1" x14ac:dyDescent="0.2"/>
    <row r="37547" hidden="1" x14ac:dyDescent="0.2"/>
    <row r="37548" hidden="1" x14ac:dyDescent="0.2"/>
    <row r="37549" hidden="1" x14ac:dyDescent="0.2"/>
    <row r="37550" hidden="1" x14ac:dyDescent="0.2"/>
    <row r="37551" hidden="1" x14ac:dyDescent="0.2"/>
    <row r="37552" hidden="1" x14ac:dyDescent="0.2"/>
    <row r="37553" hidden="1" x14ac:dyDescent="0.2"/>
    <row r="37554" hidden="1" x14ac:dyDescent="0.2"/>
    <row r="37555" hidden="1" x14ac:dyDescent="0.2"/>
    <row r="37556" hidden="1" x14ac:dyDescent="0.2"/>
    <row r="37557" hidden="1" x14ac:dyDescent="0.2"/>
    <row r="37558" hidden="1" x14ac:dyDescent="0.2"/>
    <row r="37559" hidden="1" x14ac:dyDescent="0.2"/>
    <row r="37560" hidden="1" x14ac:dyDescent="0.2"/>
    <row r="37561" hidden="1" x14ac:dyDescent="0.2"/>
    <row r="37562" hidden="1" x14ac:dyDescent="0.2"/>
    <row r="37563" hidden="1" x14ac:dyDescent="0.2"/>
    <row r="37564" hidden="1" x14ac:dyDescent="0.2"/>
    <row r="37565" hidden="1" x14ac:dyDescent="0.2"/>
    <row r="37566" hidden="1" x14ac:dyDescent="0.2"/>
    <row r="37567" hidden="1" x14ac:dyDescent="0.2"/>
    <row r="37568" hidden="1" x14ac:dyDescent="0.2"/>
    <row r="37569" hidden="1" x14ac:dyDescent="0.2"/>
    <row r="37570" hidden="1" x14ac:dyDescent="0.2"/>
    <row r="37571" hidden="1" x14ac:dyDescent="0.2"/>
    <row r="37572" hidden="1" x14ac:dyDescent="0.2"/>
    <row r="37573" hidden="1" x14ac:dyDescent="0.2"/>
    <row r="37574" hidden="1" x14ac:dyDescent="0.2"/>
    <row r="37575" hidden="1" x14ac:dyDescent="0.2"/>
    <row r="37576" hidden="1" x14ac:dyDescent="0.2"/>
    <row r="37577" hidden="1" x14ac:dyDescent="0.2"/>
    <row r="37578" hidden="1" x14ac:dyDescent="0.2"/>
    <row r="37579" hidden="1" x14ac:dyDescent="0.2"/>
    <row r="37580" hidden="1" x14ac:dyDescent="0.2"/>
    <row r="37581" hidden="1" x14ac:dyDescent="0.2"/>
    <row r="37582" hidden="1" x14ac:dyDescent="0.2"/>
    <row r="37583" hidden="1" x14ac:dyDescent="0.2"/>
    <row r="37584" hidden="1" x14ac:dyDescent="0.2"/>
    <row r="37585" hidden="1" x14ac:dyDescent="0.2"/>
    <row r="37586" hidden="1" x14ac:dyDescent="0.2"/>
    <row r="37587" hidden="1" x14ac:dyDescent="0.2"/>
    <row r="37588" hidden="1" x14ac:dyDescent="0.2"/>
    <row r="37589" hidden="1" x14ac:dyDescent="0.2"/>
    <row r="37590" hidden="1" x14ac:dyDescent="0.2"/>
    <row r="37591" hidden="1" x14ac:dyDescent="0.2"/>
    <row r="37592" hidden="1" x14ac:dyDescent="0.2"/>
    <row r="37593" hidden="1" x14ac:dyDescent="0.2"/>
    <row r="37594" hidden="1" x14ac:dyDescent="0.2"/>
    <row r="37595" hidden="1" x14ac:dyDescent="0.2"/>
    <row r="37596" hidden="1" x14ac:dyDescent="0.2"/>
    <row r="37597" hidden="1" x14ac:dyDescent="0.2"/>
    <row r="37598" hidden="1" x14ac:dyDescent="0.2"/>
    <row r="37599" hidden="1" x14ac:dyDescent="0.2"/>
    <row r="37600" hidden="1" x14ac:dyDescent="0.2"/>
    <row r="37601" hidden="1" x14ac:dyDescent="0.2"/>
    <row r="37602" hidden="1" x14ac:dyDescent="0.2"/>
    <row r="37603" hidden="1" x14ac:dyDescent="0.2"/>
    <row r="37604" hidden="1" x14ac:dyDescent="0.2"/>
    <row r="37605" hidden="1" x14ac:dyDescent="0.2"/>
    <row r="37606" hidden="1" x14ac:dyDescent="0.2"/>
    <row r="37607" hidden="1" x14ac:dyDescent="0.2"/>
    <row r="37608" hidden="1" x14ac:dyDescent="0.2"/>
    <row r="37609" hidden="1" x14ac:dyDescent="0.2"/>
    <row r="37610" hidden="1" x14ac:dyDescent="0.2"/>
    <row r="37611" hidden="1" x14ac:dyDescent="0.2"/>
    <row r="37612" hidden="1" x14ac:dyDescent="0.2"/>
    <row r="37613" hidden="1" x14ac:dyDescent="0.2"/>
    <row r="37614" hidden="1" x14ac:dyDescent="0.2"/>
    <row r="37615" hidden="1" x14ac:dyDescent="0.2"/>
    <row r="37616" hidden="1" x14ac:dyDescent="0.2"/>
    <row r="37617" hidden="1" x14ac:dyDescent="0.2"/>
    <row r="37618" hidden="1" x14ac:dyDescent="0.2"/>
    <row r="37619" hidden="1" x14ac:dyDescent="0.2"/>
    <row r="37620" hidden="1" x14ac:dyDescent="0.2"/>
    <row r="37621" hidden="1" x14ac:dyDescent="0.2"/>
    <row r="37622" hidden="1" x14ac:dyDescent="0.2"/>
    <row r="37623" hidden="1" x14ac:dyDescent="0.2"/>
    <row r="37624" hidden="1" x14ac:dyDescent="0.2"/>
    <row r="37625" hidden="1" x14ac:dyDescent="0.2"/>
    <row r="37626" hidden="1" x14ac:dyDescent="0.2"/>
    <row r="37627" hidden="1" x14ac:dyDescent="0.2"/>
    <row r="37628" hidden="1" x14ac:dyDescent="0.2"/>
    <row r="37629" hidden="1" x14ac:dyDescent="0.2"/>
    <row r="37630" hidden="1" x14ac:dyDescent="0.2"/>
    <row r="37631" hidden="1" x14ac:dyDescent="0.2"/>
    <row r="37632" hidden="1" x14ac:dyDescent="0.2"/>
    <row r="37633" hidden="1" x14ac:dyDescent="0.2"/>
    <row r="37634" hidden="1" x14ac:dyDescent="0.2"/>
    <row r="37635" hidden="1" x14ac:dyDescent="0.2"/>
    <row r="37636" hidden="1" x14ac:dyDescent="0.2"/>
    <row r="37637" hidden="1" x14ac:dyDescent="0.2"/>
    <row r="37638" hidden="1" x14ac:dyDescent="0.2"/>
    <row r="37639" hidden="1" x14ac:dyDescent="0.2"/>
    <row r="37640" hidden="1" x14ac:dyDescent="0.2"/>
    <row r="37641" hidden="1" x14ac:dyDescent="0.2"/>
    <row r="37642" hidden="1" x14ac:dyDescent="0.2"/>
    <row r="37643" hidden="1" x14ac:dyDescent="0.2"/>
    <row r="37644" hidden="1" x14ac:dyDescent="0.2"/>
    <row r="37645" hidden="1" x14ac:dyDescent="0.2"/>
    <row r="37646" hidden="1" x14ac:dyDescent="0.2"/>
    <row r="37647" hidden="1" x14ac:dyDescent="0.2"/>
    <row r="37648" hidden="1" x14ac:dyDescent="0.2"/>
    <row r="37649" hidden="1" x14ac:dyDescent="0.2"/>
    <row r="37650" hidden="1" x14ac:dyDescent="0.2"/>
    <row r="37651" hidden="1" x14ac:dyDescent="0.2"/>
    <row r="37652" hidden="1" x14ac:dyDescent="0.2"/>
    <row r="37653" hidden="1" x14ac:dyDescent="0.2"/>
    <row r="37654" hidden="1" x14ac:dyDescent="0.2"/>
    <row r="37655" hidden="1" x14ac:dyDescent="0.2"/>
    <row r="37656" hidden="1" x14ac:dyDescent="0.2"/>
    <row r="37657" hidden="1" x14ac:dyDescent="0.2"/>
    <row r="37658" hidden="1" x14ac:dyDescent="0.2"/>
    <row r="37659" hidden="1" x14ac:dyDescent="0.2"/>
    <row r="37660" hidden="1" x14ac:dyDescent="0.2"/>
    <row r="37661" hidden="1" x14ac:dyDescent="0.2"/>
    <row r="37662" hidden="1" x14ac:dyDescent="0.2"/>
    <row r="37663" hidden="1" x14ac:dyDescent="0.2"/>
    <row r="37664" hidden="1" x14ac:dyDescent="0.2"/>
    <row r="37665" hidden="1" x14ac:dyDescent="0.2"/>
    <row r="37666" hidden="1" x14ac:dyDescent="0.2"/>
    <row r="37667" hidden="1" x14ac:dyDescent="0.2"/>
    <row r="37668" hidden="1" x14ac:dyDescent="0.2"/>
    <row r="37669" hidden="1" x14ac:dyDescent="0.2"/>
    <row r="37670" hidden="1" x14ac:dyDescent="0.2"/>
    <row r="37671" hidden="1" x14ac:dyDescent="0.2"/>
    <row r="37672" hidden="1" x14ac:dyDescent="0.2"/>
    <row r="37673" hidden="1" x14ac:dyDescent="0.2"/>
    <row r="37674" hidden="1" x14ac:dyDescent="0.2"/>
    <row r="37675" hidden="1" x14ac:dyDescent="0.2"/>
    <row r="37676" hidden="1" x14ac:dyDescent="0.2"/>
    <row r="37677" hidden="1" x14ac:dyDescent="0.2"/>
    <row r="37678" hidden="1" x14ac:dyDescent="0.2"/>
    <row r="37679" hidden="1" x14ac:dyDescent="0.2"/>
    <row r="37680" hidden="1" x14ac:dyDescent="0.2"/>
    <row r="37681" hidden="1" x14ac:dyDescent="0.2"/>
    <row r="37682" hidden="1" x14ac:dyDescent="0.2"/>
    <row r="37683" hidden="1" x14ac:dyDescent="0.2"/>
    <row r="37684" hidden="1" x14ac:dyDescent="0.2"/>
    <row r="37685" hidden="1" x14ac:dyDescent="0.2"/>
    <row r="37686" hidden="1" x14ac:dyDescent="0.2"/>
    <row r="37687" hidden="1" x14ac:dyDescent="0.2"/>
    <row r="37688" hidden="1" x14ac:dyDescent="0.2"/>
    <row r="37689" hidden="1" x14ac:dyDescent="0.2"/>
    <row r="37690" hidden="1" x14ac:dyDescent="0.2"/>
    <row r="37691" hidden="1" x14ac:dyDescent="0.2"/>
    <row r="37692" hidden="1" x14ac:dyDescent="0.2"/>
    <row r="37693" hidden="1" x14ac:dyDescent="0.2"/>
    <row r="37694" hidden="1" x14ac:dyDescent="0.2"/>
    <row r="37695" hidden="1" x14ac:dyDescent="0.2"/>
    <row r="37696" hidden="1" x14ac:dyDescent="0.2"/>
    <row r="37697" hidden="1" x14ac:dyDescent="0.2"/>
    <row r="37698" hidden="1" x14ac:dyDescent="0.2"/>
    <row r="37699" hidden="1" x14ac:dyDescent="0.2"/>
    <row r="37700" hidden="1" x14ac:dyDescent="0.2"/>
    <row r="37701" hidden="1" x14ac:dyDescent="0.2"/>
    <row r="37702" hidden="1" x14ac:dyDescent="0.2"/>
    <row r="37703" hidden="1" x14ac:dyDescent="0.2"/>
    <row r="37704" hidden="1" x14ac:dyDescent="0.2"/>
    <row r="37705" hidden="1" x14ac:dyDescent="0.2"/>
    <row r="37706" hidden="1" x14ac:dyDescent="0.2"/>
    <row r="37707" hidden="1" x14ac:dyDescent="0.2"/>
    <row r="37708" hidden="1" x14ac:dyDescent="0.2"/>
    <row r="37709" hidden="1" x14ac:dyDescent="0.2"/>
    <row r="37710" hidden="1" x14ac:dyDescent="0.2"/>
    <row r="37711" hidden="1" x14ac:dyDescent="0.2"/>
    <row r="37712" hidden="1" x14ac:dyDescent="0.2"/>
    <row r="37713" hidden="1" x14ac:dyDescent="0.2"/>
    <row r="37714" hidden="1" x14ac:dyDescent="0.2"/>
    <row r="37715" hidden="1" x14ac:dyDescent="0.2"/>
    <row r="37716" hidden="1" x14ac:dyDescent="0.2"/>
    <row r="37717" hidden="1" x14ac:dyDescent="0.2"/>
    <row r="37718" hidden="1" x14ac:dyDescent="0.2"/>
    <row r="37719" hidden="1" x14ac:dyDescent="0.2"/>
    <row r="37720" hidden="1" x14ac:dyDescent="0.2"/>
    <row r="37721" hidden="1" x14ac:dyDescent="0.2"/>
    <row r="37722" hidden="1" x14ac:dyDescent="0.2"/>
    <row r="37723" hidden="1" x14ac:dyDescent="0.2"/>
    <row r="37724" hidden="1" x14ac:dyDescent="0.2"/>
    <row r="37725" hidden="1" x14ac:dyDescent="0.2"/>
    <row r="37726" hidden="1" x14ac:dyDescent="0.2"/>
    <row r="37727" hidden="1" x14ac:dyDescent="0.2"/>
    <row r="37728" hidden="1" x14ac:dyDescent="0.2"/>
    <row r="37729" hidden="1" x14ac:dyDescent="0.2"/>
    <row r="37730" hidden="1" x14ac:dyDescent="0.2"/>
    <row r="37731" hidden="1" x14ac:dyDescent="0.2"/>
    <row r="37732" hidden="1" x14ac:dyDescent="0.2"/>
    <row r="37733" hidden="1" x14ac:dyDescent="0.2"/>
    <row r="37734" hidden="1" x14ac:dyDescent="0.2"/>
    <row r="37735" hidden="1" x14ac:dyDescent="0.2"/>
    <row r="37736" hidden="1" x14ac:dyDescent="0.2"/>
    <row r="37737" hidden="1" x14ac:dyDescent="0.2"/>
    <row r="37738" hidden="1" x14ac:dyDescent="0.2"/>
    <row r="37739" hidden="1" x14ac:dyDescent="0.2"/>
    <row r="37740" hidden="1" x14ac:dyDescent="0.2"/>
    <row r="37741" hidden="1" x14ac:dyDescent="0.2"/>
    <row r="37742" hidden="1" x14ac:dyDescent="0.2"/>
    <row r="37743" hidden="1" x14ac:dyDescent="0.2"/>
    <row r="37744" hidden="1" x14ac:dyDescent="0.2"/>
    <row r="37745" hidden="1" x14ac:dyDescent="0.2"/>
    <row r="37746" hidden="1" x14ac:dyDescent="0.2"/>
    <row r="37747" hidden="1" x14ac:dyDescent="0.2"/>
    <row r="37748" hidden="1" x14ac:dyDescent="0.2"/>
    <row r="37749" hidden="1" x14ac:dyDescent="0.2"/>
    <row r="37750" hidden="1" x14ac:dyDescent="0.2"/>
    <row r="37751" hidden="1" x14ac:dyDescent="0.2"/>
    <row r="37752" hidden="1" x14ac:dyDescent="0.2"/>
    <row r="37753" hidden="1" x14ac:dyDescent="0.2"/>
    <row r="37754" hidden="1" x14ac:dyDescent="0.2"/>
    <row r="37755" hidden="1" x14ac:dyDescent="0.2"/>
    <row r="37756" hidden="1" x14ac:dyDescent="0.2"/>
    <row r="37757" hidden="1" x14ac:dyDescent="0.2"/>
    <row r="37758" hidden="1" x14ac:dyDescent="0.2"/>
    <row r="37759" hidden="1" x14ac:dyDescent="0.2"/>
    <row r="37760" hidden="1" x14ac:dyDescent="0.2"/>
    <row r="37761" hidden="1" x14ac:dyDescent="0.2"/>
    <row r="37762" hidden="1" x14ac:dyDescent="0.2"/>
    <row r="37763" hidden="1" x14ac:dyDescent="0.2"/>
    <row r="37764" hidden="1" x14ac:dyDescent="0.2"/>
    <row r="37765" hidden="1" x14ac:dyDescent="0.2"/>
    <row r="37766" hidden="1" x14ac:dyDescent="0.2"/>
    <row r="37767" hidden="1" x14ac:dyDescent="0.2"/>
    <row r="37768" hidden="1" x14ac:dyDescent="0.2"/>
    <row r="37769" hidden="1" x14ac:dyDescent="0.2"/>
    <row r="37770" hidden="1" x14ac:dyDescent="0.2"/>
    <row r="37771" hidden="1" x14ac:dyDescent="0.2"/>
    <row r="37772" hidden="1" x14ac:dyDescent="0.2"/>
    <row r="37773" hidden="1" x14ac:dyDescent="0.2"/>
    <row r="37774" hidden="1" x14ac:dyDescent="0.2"/>
    <row r="37775" hidden="1" x14ac:dyDescent="0.2"/>
    <row r="37776" hidden="1" x14ac:dyDescent="0.2"/>
    <row r="37777" hidden="1" x14ac:dyDescent="0.2"/>
    <row r="37778" hidden="1" x14ac:dyDescent="0.2"/>
    <row r="37779" hidden="1" x14ac:dyDescent="0.2"/>
    <row r="37780" hidden="1" x14ac:dyDescent="0.2"/>
    <row r="37781" hidden="1" x14ac:dyDescent="0.2"/>
    <row r="37782" hidden="1" x14ac:dyDescent="0.2"/>
    <row r="37783" hidden="1" x14ac:dyDescent="0.2"/>
    <row r="37784" hidden="1" x14ac:dyDescent="0.2"/>
    <row r="37785" hidden="1" x14ac:dyDescent="0.2"/>
    <row r="37786" hidden="1" x14ac:dyDescent="0.2"/>
    <row r="37787" hidden="1" x14ac:dyDescent="0.2"/>
    <row r="37788" hidden="1" x14ac:dyDescent="0.2"/>
    <row r="37789" hidden="1" x14ac:dyDescent="0.2"/>
    <row r="37790" hidden="1" x14ac:dyDescent="0.2"/>
    <row r="37791" hidden="1" x14ac:dyDescent="0.2"/>
    <row r="37792" hidden="1" x14ac:dyDescent="0.2"/>
    <row r="37793" hidden="1" x14ac:dyDescent="0.2"/>
    <row r="37794" hidden="1" x14ac:dyDescent="0.2"/>
    <row r="37795" hidden="1" x14ac:dyDescent="0.2"/>
    <row r="37796" hidden="1" x14ac:dyDescent="0.2"/>
    <row r="37797" hidden="1" x14ac:dyDescent="0.2"/>
    <row r="37798" hidden="1" x14ac:dyDescent="0.2"/>
    <row r="37799" hidden="1" x14ac:dyDescent="0.2"/>
    <row r="37800" hidden="1" x14ac:dyDescent="0.2"/>
    <row r="37801" hidden="1" x14ac:dyDescent="0.2"/>
    <row r="37802" hidden="1" x14ac:dyDescent="0.2"/>
    <row r="37803" hidden="1" x14ac:dyDescent="0.2"/>
    <row r="37804" hidden="1" x14ac:dyDescent="0.2"/>
    <row r="37805" hidden="1" x14ac:dyDescent="0.2"/>
    <row r="37806" hidden="1" x14ac:dyDescent="0.2"/>
    <row r="37807" hidden="1" x14ac:dyDescent="0.2"/>
    <row r="37808" hidden="1" x14ac:dyDescent="0.2"/>
    <row r="37809" hidden="1" x14ac:dyDescent="0.2"/>
    <row r="37810" hidden="1" x14ac:dyDescent="0.2"/>
    <row r="37811" hidden="1" x14ac:dyDescent="0.2"/>
    <row r="37812" hidden="1" x14ac:dyDescent="0.2"/>
    <row r="37813" hidden="1" x14ac:dyDescent="0.2"/>
    <row r="37814" hidden="1" x14ac:dyDescent="0.2"/>
    <row r="37815" hidden="1" x14ac:dyDescent="0.2"/>
    <row r="37816" hidden="1" x14ac:dyDescent="0.2"/>
    <row r="37817" hidden="1" x14ac:dyDescent="0.2"/>
    <row r="37818" hidden="1" x14ac:dyDescent="0.2"/>
    <row r="37819" hidden="1" x14ac:dyDescent="0.2"/>
    <row r="37820" hidden="1" x14ac:dyDescent="0.2"/>
    <row r="37821" hidden="1" x14ac:dyDescent="0.2"/>
    <row r="37822" hidden="1" x14ac:dyDescent="0.2"/>
    <row r="37823" hidden="1" x14ac:dyDescent="0.2"/>
    <row r="37824" hidden="1" x14ac:dyDescent="0.2"/>
    <row r="37825" hidden="1" x14ac:dyDescent="0.2"/>
    <row r="37826" hidden="1" x14ac:dyDescent="0.2"/>
    <row r="37827" hidden="1" x14ac:dyDescent="0.2"/>
    <row r="37828" hidden="1" x14ac:dyDescent="0.2"/>
    <row r="37829" hidden="1" x14ac:dyDescent="0.2"/>
    <row r="37830" hidden="1" x14ac:dyDescent="0.2"/>
    <row r="37831" hidden="1" x14ac:dyDescent="0.2"/>
    <row r="37832" hidden="1" x14ac:dyDescent="0.2"/>
    <row r="37833" hidden="1" x14ac:dyDescent="0.2"/>
    <row r="37834" hidden="1" x14ac:dyDescent="0.2"/>
    <row r="37835" hidden="1" x14ac:dyDescent="0.2"/>
    <row r="37836" hidden="1" x14ac:dyDescent="0.2"/>
    <row r="37837" hidden="1" x14ac:dyDescent="0.2"/>
    <row r="37838" hidden="1" x14ac:dyDescent="0.2"/>
    <row r="37839" hidden="1" x14ac:dyDescent="0.2"/>
    <row r="37840" hidden="1" x14ac:dyDescent="0.2"/>
    <row r="37841" hidden="1" x14ac:dyDescent="0.2"/>
    <row r="37842" hidden="1" x14ac:dyDescent="0.2"/>
    <row r="37843" hidden="1" x14ac:dyDescent="0.2"/>
    <row r="37844" hidden="1" x14ac:dyDescent="0.2"/>
    <row r="37845" hidden="1" x14ac:dyDescent="0.2"/>
    <row r="37846" hidden="1" x14ac:dyDescent="0.2"/>
    <row r="37847" hidden="1" x14ac:dyDescent="0.2"/>
    <row r="37848" hidden="1" x14ac:dyDescent="0.2"/>
    <row r="37849" hidden="1" x14ac:dyDescent="0.2"/>
    <row r="37850" hidden="1" x14ac:dyDescent="0.2"/>
    <row r="37851" hidden="1" x14ac:dyDescent="0.2"/>
    <row r="37852" hidden="1" x14ac:dyDescent="0.2"/>
    <row r="37853" hidden="1" x14ac:dyDescent="0.2"/>
    <row r="37854" hidden="1" x14ac:dyDescent="0.2"/>
    <row r="37855" hidden="1" x14ac:dyDescent="0.2"/>
    <row r="37856" hidden="1" x14ac:dyDescent="0.2"/>
    <row r="37857" hidden="1" x14ac:dyDescent="0.2"/>
    <row r="37858" hidden="1" x14ac:dyDescent="0.2"/>
    <row r="37859" hidden="1" x14ac:dyDescent="0.2"/>
    <row r="37860" hidden="1" x14ac:dyDescent="0.2"/>
    <row r="37861" hidden="1" x14ac:dyDescent="0.2"/>
    <row r="37862" hidden="1" x14ac:dyDescent="0.2"/>
    <row r="37863" hidden="1" x14ac:dyDescent="0.2"/>
    <row r="37864" hidden="1" x14ac:dyDescent="0.2"/>
    <row r="37865" hidden="1" x14ac:dyDescent="0.2"/>
    <row r="37866" hidden="1" x14ac:dyDescent="0.2"/>
    <row r="37867" hidden="1" x14ac:dyDescent="0.2"/>
    <row r="37868" hidden="1" x14ac:dyDescent="0.2"/>
    <row r="37869" hidden="1" x14ac:dyDescent="0.2"/>
    <row r="37870" hidden="1" x14ac:dyDescent="0.2"/>
    <row r="37871" hidden="1" x14ac:dyDescent="0.2"/>
    <row r="37872" hidden="1" x14ac:dyDescent="0.2"/>
    <row r="37873" hidden="1" x14ac:dyDescent="0.2"/>
    <row r="37874" hidden="1" x14ac:dyDescent="0.2"/>
    <row r="37875" hidden="1" x14ac:dyDescent="0.2"/>
    <row r="37876" hidden="1" x14ac:dyDescent="0.2"/>
    <row r="37877" hidden="1" x14ac:dyDescent="0.2"/>
    <row r="37878" hidden="1" x14ac:dyDescent="0.2"/>
    <row r="37879" hidden="1" x14ac:dyDescent="0.2"/>
    <row r="37880" hidden="1" x14ac:dyDescent="0.2"/>
    <row r="37881" hidden="1" x14ac:dyDescent="0.2"/>
    <row r="37882" hidden="1" x14ac:dyDescent="0.2"/>
    <row r="37883" hidden="1" x14ac:dyDescent="0.2"/>
    <row r="37884" hidden="1" x14ac:dyDescent="0.2"/>
    <row r="37885" hidden="1" x14ac:dyDescent="0.2"/>
    <row r="37886" hidden="1" x14ac:dyDescent="0.2"/>
    <row r="37887" hidden="1" x14ac:dyDescent="0.2"/>
    <row r="37888" hidden="1" x14ac:dyDescent="0.2"/>
    <row r="37889" hidden="1" x14ac:dyDescent="0.2"/>
    <row r="37890" hidden="1" x14ac:dyDescent="0.2"/>
    <row r="37891" hidden="1" x14ac:dyDescent="0.2"/>
    <row r="37892" hidden="1" x14ac:dyDescent="0.2"/>
    <row r="37893" hidden="1" x14ac:dyDescent="0.2"/>
    <row r="37894" hidden="1" x14ac:dyDescent="0.2"/>
    <row r="37895" hidden="1" x14ac:dyDescent="0.2"/>
    <row r="37896" hidden="1" x14ac:dyDescent="0.2"/>
    <row r="37897" hidden="1" x14ac:dyDescent="0.2"/>
    <row r="37898" hidden="1" x14ac:dyDescent="0.2"/>
    <row r="37899" hidden="1" x14ac:dyDescent="0.2"/>
    <row r="37900" hidden="1" x14ac:dyDescent="0.2"/>
    <row r="37901" hidden="1" x14ac:dyDescent="0.2"/>
    <row r="37902" hidden="1" x14ac:dyDescent="0.2"/>
    <row r="37903" hidden="1" x14ac:dyDescent="0.2"/>
    <row r="37904" hidden="1" x14ac:dyDescent="0.2"/>
    <row r="37905" hidden="1" x14ac:dyDescent="0.2"/>
    <row r="37906" hidden="1" x14ac:dyDescent="0.2"/>
    <row r="37907" hidden="1" x14ac:dyDescent="0.2"/>
    <row r="37908" hidden="1" x14ac:dyDescent="0.2"/>
    <row r="37909" hidden="1" x14ac:dyDescent="0.2"/>
    <row r="37910" hidden="1" x14ac:dyDescent="0.2"/>
    <row r="37911" hidden="1" x14ac:dyDescent="0.2"/>
    <row r="37912" hidden="1" x14ac:dyDescent="0.2"/>
    <row r="37913" hidden="1" x14ac:dyDescent="0.2"/>
    <row r="37914" hidden="1" x14ac:dyDescent="0.2"/>
    <row r="37915" hidden="1" x14ac:dyDescent="0.2"/>
    <row r="37916" hidden="1" x14ac:dyDescent="0.2"/>
    <row r="37917" hidden="1" x14ac:dyDescent="0.2"/>
    <row r="37918" hidden="1" x14ac:dyDescent="0.2"/>
    <row r="37919" hidden="1" x14ac:dyDescent="0.2"/>
    <row r="37920" hidden="1" x14ac:dyDescent="0.2"/>
    <row r="37921" hidden="1" x14ac:dyDescent="0.2"/>
    <row r="37922" hidden="1" x14ac:dyDescent="0.2"/>
    <row r="37923" hidden="1" x14ac:dyDescent="0.2"/>
    <row r="37924" hidden="1" x14ac:dyDescent="0.2"/>
    <row r="37925" hidden="1" x14ac:dyDescent="0.2"/>
    <row r="37926" hidden="1" x14ac:dyDescent="0.2"/>
    <row r="37927" hidden="1" x14ac:dyDescent="0.2"/>
    <row r="37928" hidden="1" x14ac:dyDescent="0.2"/>
    <row r="37929" hidden="1" x14ac:dyDescent="0.2"/>
    <row r="37930" hidden="1" x14ac:dyDescent="0.2"/>
    <row r="37931" hidden="1" x14ac:dyDescent="0.2"/>
    <row r="37932" hidden="1" x14ac:dyDescent="0.2"/>
    <row r="37933" hidden="1" x14ac:dyDescent="0.2"/>
    <row r="37934" hidden="1" x14ac:dyDescent="0.2"/>
    <row r="37935" hidden="1" x14ac:dyDescent="0.2"/>
    <row r="37936" hidden="1" x14ac:dyDescent="0.2"/>
    <row r="37937" hidden="1" x14ac:dyDescent="0.2"/>
    <row r="37938" hidden="1" x14ac:dyDescent="0.2"/>
    <row r="37939" hidden="1" x14ac:dyDescent="0.2"/>
    <row r="37940" hidden="1" x14ac:dyDescent="0.2"/>
    <row r="37941" hidden="1" x14ac:dyDescent="0.2"/>
    <row r="37942" hidden="1" x14ac:dyDescent="0.2"/>
    <row r="37943" hidden="1" x14ac:dyDescent="0.2"/>
    <row r="37944" hidden="1" x14ac:dyDescent="0.2"/>
    <row r="37945" hidden="1" x14ac:dyDescent="0.2"/>
    <row r="37946" hidden="1" x14ac:dyDescent="0.2"/>
    <row r="37947" hidden="1" x14ac:dyDescent="0.2"/>
    <row r="37948" hidden="1" x14ac:dyDescent="0.2"/>
    <row r="37949" hidden="1" x14ac:dyDescent="0.2"/>
    <row r="37950" hidden="1" x14ac:dyDescent="0.2"/>
    <row r="37951" hidden="1" x14ac:dyDescent="0.2"/>
    <row r="37952" hidden="1" x14ac:dyDescent="0.2"/>
    <row r="37953" hidden="1" x14ac:dyDescent="0.2"/>
    <row r="37954" hidden="1" x14ac:dyDescent="0.2"/>
    <row r="37955" hidden="1" x14ac:dyDescent="0.2"/>
    <row r="37956" hidden="1" x14ac:dyDescent="0.2"/>
    <row r="37957" hidden="1" x14ac:dyDescent="0.2"/>
    <row r="37958" hidden="1" x14ac:dyDescent="0.2"/>
    <row r="37959" hidden="1" x14ac:dyDescent="0.2"/>
    <row r="37960" hidden="1" x14ac:dyDescent="0.2"/>
    <row r="37961" hidden="1" x14ac:dyDescent="0.2"/>
    <row r="37962" hidden="1" x14ac:dyDescent="0.2"/>
    <row r="37963" hidden="1" x14ac:dyDescent="0.2"/>
    <row r="37964" hidden="1" x14ac:dyDescent="0.2"/>
    <row r="37965" hidden="1" x14ac:dyDescent="0.2"/>
    <row r="37966" hidden="1" x14ac:dyDescent="0.2"/>
    <row r="37967" hidden="1" x14ac:dyDescent="0.2"/>
    <row r="37968" hidden="1" x14ac:dyDescent="0.2"/>
    <row r="37969" hidden="1" x14ac:dyDescent="0.2"/>
    <row r="37970" hidden="1" x14ac:dyDescent="0.2"/>
    <row r="37971" hidden="1" x14ac:dyDescent="0.2"/>
    <row r="37972" hidden="1" x14ac:dyDescent="0.2"/>
    <row r="37973" hidden="1" x14ac:dyDescent="0.2"/>
    <row r="37974" hidden="1" x14ac:dyDescent="0.2"/>
    <row r="37975" hidden="1" x14ac:dyDescent="0.2"/>
    <row r="37976" hidden="1" x14ac:dyDescent="0.2"/>
    <row r="37977" hidden="1" x14ac:dyDescent="0.2"/>
    <row r="37978" hidden="1" x14ac:dyDescent="0.2"/>
    <row r="37979" hidden="1" x14ac:dyDescent="0.2"/>
    <row r="37980" hidden="1" x14ac:dyDescent="0.2"/>
    <row r="37981" hidden="1" x14ac:dyDescent="0.2"/>
    <row r="37982" hidden="1" x14ac:dyDescent="0.2"/>
    <row r="37983" hidden="1" x14ac:dyDescent="0.2"/>
    <row r="37984" hidden="1" x14ac:dyDescent="0.2"/>
    <row r="37985" hidden="1" x14ac:dyDescent="0.2"/>
    <row r="37986" hidden="1" x14ac:dyDescent="0.2"/>
    <row r="37987" hidden="1" x14ac:dyDescent="0.2"/>
    <row r="37988" hidden="1" x14ac:dyDescent="0.2"/>
    <row r="37989" hidden="1" x14ac:dyDescent="0.2"/>
    <row r="37990" hidden="1" x14ac:dyDescent="0.2"/>
    <row r="37991" hidden="1" x14ac:dyDescent="0.2"/>
    <row r="37992" hidden="1" x14ac:dyDescent="0.2"/>
    <row r="37993" hidden="1" x14ac:dyDescent="0.2"/>
    <row r="37994" hidden="1" x14ac:dyDescent="0.2"/>
    <row r="37995" hidden="1" x14ac:dyDescent="0.2"/>
    <row r="37996" hidden="1" x14ac:dyDescent="0.2"/>
    <row r="37997" hidden="1" x14ac:dyDescent="0.2"/>
    <row r="37998" hidden="1" x14ac:dyDescent="0.2"/>
    <row r="37999" hidden="1" x14ac:dyDescent="0.2"/>
    <row r="38000" hidden="1" x14ac:dyDescent="0.2"/>
    <row r="38001" hidden="1" x14ac:dyDescent="0.2"/>
    <row r="38002" hidden="1" x14ac:dyDescent="0.2"/>
    <row r="38003" hidden="1" x14ac:dyDescent="0.2"/>
    <row r="38004" hidden="1" x14ac:dyDescent="0.2"/>
    <row r="38005" hidden="1" x14ac:dyDescent="0.2"/>
    <row r="38006" hidden="1" x14ac:dyDescent="0.2"/>
    <row r="38007" hidden="1" x14ac:dyDescent="0.2"/>
    <row r="38008" hidden="1" x14ac:dyDescent="0.2"/>
    <row r="38009" hidden="1" x14ac:dyDescent="0.2"/>
    <row r="38010" hidden="1" x14ac:dyDescent="0.2"/>
    <row r="38011" hidden="1" x14ac:dyDescent="0.2"/>
    <row r="38012" hidden="1" x14ac:dyDescent="0.2"/>
    <row r="38013" hidden="1" x14ac:dyDescent="0.2"/>
    <row r="38014" hidden="1" x14ac:dyDescent="0.2"/>
    <row r="38015" hidden="1" x14ac:dyDescent="0.2"/>
    <row r="38016" hidden="1" x14ac:dyDescent="0.2"/>
    <row r="38017" hidden="1" x14ac:dyDescent="0.2"/>
    <row r="38018" hidden="1" x14ac:dyDescent="0.2"/>
    <row r="38019" hidden="1" x14ac:dyDescent="0.2"/>
    <row r="38020" hidden="1" x14ac:dyDescent="0.2"/>
    <row r="38021" hidden="1" x14ac:dyDescent="0.2"/>
    <row r="38022" hidden="1" x14ac:dyDescent="0.2"/>
    <row r="38023" hidden="1" x14ac:dyDescent="0.2"/>
    <row r="38024" hidden="1" x14ac:dyDescent="0.2"/>
    <row r="38025" hidden="1" x14ac:dyDescent="0.2"/>
    <row r="38026" hidden="1" x14ac:dyDescent="0.2"/>
    <row r="38027" hidden="1" x14ac:dyDescent="0.2"/>
    <row r="38028" hidden="1" x14ac:dyDescent="0.2"/>
    <row r="38029" hidden="1" x14ac:dyDescent="0.2"/>
    <row r="38030" hidden="1" x14ac:dyDescent="0.2"/>
    <row r="38031" hidden="1" x14ac:dyDescent="0.2"/>
    <row r="38032" hidden="1" x14ac:dyDescent="0.2"/>
    <row r="38033" hidden="1" x14ac:dyDescent="0.2"/>
    <row r="38034" hidden="1" x14ac:dyDescent="0.2"/>
    <row r="38035" hidden="1" x14ac:dyDescent="0.2"/>
    <row r="38036" hidden="1" x14ac:dyDescent="0.2"/>
    <row r="38037" hidden="1" x14ac:dyDescent="0.2"/>
    <row r="38038" hidden="1" x14ac:dyDescent="0.2"/>
    <row r="38039" hidden="1" x14ac:dyDescent="0.2"/>
    <row r="38040" hidden="1" x14ac:dyDescent="0.2"/>
    <row r="38041" hidden="1" x14ac:dyDescent="0.2"/>
    <row r="38042" hidden="1" x14ac:dyDescent="0.2"/>
    <row r="38043" hidden="1" x14ac:dyDescent="0.2"/>
    <row r="38044" hidden="1" x14ac:dyDescent="0.2"/>
    <row r="38045" hidden="1" x14ac:dyDescent="0.2"/>
    <row r="38046" hidden="1" x14ac:dyDescent="0.2"/>
    <row r="38047" hidden="1" x14ac:dyDescent="0.2"/>
    <row r="38048" hidden="1" x14ac:dyDescent="0.2"/>
    <row r="38049" hidden="1" x14ac:dyDescent="0.2"/>
    <row r="38050" hidden="1" x14ac:dyDescent="0.2"/>
    <row r="38051" hidden="1" x14ac:dyDescent="0.2"/>
    <row r="38052" hidden="1" x14ac:dyDescent="0.2"/>
    <row r="38053" hidden="1" x14ac:dyDescent="0.2"/>
    <row r="38054" hidden="1" x14ac:dyDescent="0.2"/>
    <row r="38055" hidden="1" x14ac:dyDescent="0.2"/>
    <row r="38056" hidden="1" x14ac:dyDescent="0.2"/>
    <row r="38057" hidden="1" x14ac:dyDescent="0.2"/>
    <row r="38058" hidden="1" x14ac:dyDescent="0.2"/>
    <row r="38059" hidden="1" x14ac:dyDescent="0.2"/>
    <row r="38060" hidden="1" x14ac:dyDescent="0.2"/>
    <row r="38061" hidden="1" x14ac:dyDescent="0.2"/>
    <row r="38062" hidden="1" x14ac:dyDescent="0.2"/>
    <row r="38063" hidden="1" x14ac:dyDescent="0.2"/>
    <row r="38064" hidden="1" x14ac:dyDescent="0.2"/>
    <row r="38065" hidden="1" x14ac:dyDescent="0.2"/>
    <row r="38066" hidden="1" x14ac:dyDescent="0.2"/>
    <row r="38067" hidden="1" x14ac:dyDescent="0.2"/>
    <row r="38068" hidden="1" x14ac:dyDescent="0.2"/>
    <row r="38069" hidden="1" x14ac:dyDescent="0.2"/>
    <row r="38070" hidden="1" x14ac:dyDescent="0.2"/>
    <row r="38071" hidden="1" x14ac:dyDescent="0.2"/>
    <row r="38072" hidden="1" x14ac:dyDescent="0.2"/>
    <row r="38073" hidden="1" x14ac:dyDescent="0.2"/>
    <row r="38074" hidden="1" x14ac:dyDescent="0.2"/>
    <row r="38075" hidden="1" x14ac:dyDescent="0.2"/>
    <row r="38076" hidden="1" x14ac:dyDescent="0.2"/>
    <row r="38077" hidden="1" x14ac:dyDescent="0.2"/>
    <row r="38078" hidden="1" x14ac:dyDescent="0.2"/>
    <row r="38079" hidden="1" x14ac:dyDescent="0.2"/>
    <row r="38080" hidden="1" x14ac:dyDescent="0.2"/>
    <row r="38081" hidden="1" x14ac:dyDescent="0.2"/>
    <row r="38082" hidden="1" x14ac:dyDescent="0.2"/>
    <row r="38083" hidden="1" x14ac:dyDescent="0.2"/>
    <row r="38084" hidden="1" x14ac:dyDescent="0.2"/>
    <row r="38085" hidden="1" x14ac:dyDescent="0.2"/>
    <row r="38086" hidden="1" x14ac:dyDescent="0.2"/>
    <row r="38087" hidden="1" x14ac:dyDescent="0.2"/>
    <row r="38088" hidden="1" x14ac:dyDescent="0.2"/>
    <row r="38089" hidden="1" x14ac:dyDescent="0.2"/>
    <row r="38090" hidden="1" x14ac:dyDescent="0.2"/>
    <row r="38091" hidden="1" x14ac:dyDescent="0.2"/>
    <row r="38092" hidden="1" x14ac:dyDescent="0.2"/>
    <row r="38093" hidden="1" x14ac:dyDescent="0.2"/>
    <row r="38094" hidden="1" x14ac:dyDescent="0.2"/>
    <row r="38095" hidden="1" x14ac:dyDescent="0.2"/>
    <row r="38096" hidden="1" x14ac:dyDescent="0.2"/>
    <row r="38097" hidden="1" x14ac:dyDescent="0.2"/>
    <row r="38098" hidden="1" x14ac:dyDescent="0.2"/>
    <row r="38099" hidden="1" x14ac:dyDescent="0.2"/>
    <row r="38100" hidden="1" x14ac:dyDescent="0.2"/>
    <row r="38101" hidden="1" x14ac:dyDescent="0.2"/>
    <row r="38102" hidden="1" x14ac:dyDescent="0.2"/>
    <row r="38103" hidden="1" x14ac:dyDescent="0.2"/>
    <row r="38104" hidden="1" x14ac:dyDescent="0.2"/>
    <row r="38105" hidden="1" x14ac:dyDescent="0.2"/>
    <row r="38106" hidden="1" x14ac:dyDescent="0.2"/>
    <row r="38107" hidden="1" x14ac:dyDescent="0.2"/>
    <row r="38108" hidden="1" x14ac:dyDescent="0.2"/>
    <row r="38109" hidden="1" x14ac:dyDescent="0.2"/>
    <row r="38110" hidden="1" x14ac:dyDescent="0.2"/>
    <row r="38111" hidden="1" x14ac:dyDescent="0.2"/>
    <row r="38112" hidden="1" x14ac:dyDescent="0.2"/>
    <row r="38113" hidden="1" x14ac:dyDescent="0.2"/>
    <row r="38114" hidden="1" x14ac:dyDescent="0.2"/>
    <row r="38115" hidden="1" x14ac:dyDescent="0.2"/>
    <row r="38116" hidden="1" x14ac:dyDescent="0.2"/>
    <row r="38117" hidden="1" x14ac:dyDescent="0.2"/>
    <row r="38118" hidden="1" x14ac:dyDescent="0.2"/>
    <row r="38119" hidden="1" x14ac:dyDescent="0.2"/>
    <row r="38120" hidden="1" x14ac:dyDescent="0.2"/>
    <row r="38121" hidden="1" x14ac:dyDescent="0.2"/>
    <row r="38122" hidden="1" x14ac:dyDescent="0.2"/>
    <row r="38123" hidden="1" x14ac:dyDescent="0.2"/>
    <row r="38124" hidden="1" x14ac:dyDescent="0.2"/>
    <row r="38125" hidden="1" x14ac:dyDescent="0.2"/>
    <row r="38126" hidden="1" x14ac:dyDescent="0.2"/>
    <row r="38127" hidden="1" x14ac:dyDescent="0.2"/>
    <row r="38128" hidden="1" x14ac:dyDescent="0.2"/>
    <row r="38129" hidden="1" x14ac:dyDescent="0.2"/>
    <row r="38130" hidden="1" x14ac:dyDescent="0.2"/>
    <row r="38131" hidden="1" x14ac:dyDescent="0.2"/>
    <row r="38132" hidden="1" x14ac:dyDescent="0.2"/>
    <row r="38133" hidden="1" x14ac:dyDescent="0.2"/>
    <row r="38134" hidden="1" x14ac:dyDescent="0.2"/>
    <row r="38135" hidden="1" x14ac:dyDescent="0.2"/>
    <row r="38136" hidden="1" x14ac:dyDescent="0.2"/>
    <row r="38137" hidden="1" x14ac:dyDescent="0.2"/>
    <row r="38138" hidden="1" x14ac:dyDescent="0.2"/>
    <row r="38139" hidden="1" x14ac:dyDescent="0.2"/>
    <row r="38140" hidden="1" x14ac:dyDescent="0.2"/>
    <row r="38141" hidden="1" x14ac:dyDescent="0.2"/>
    <row r="38142" hidden="1" x14ac:dyDescent="0.2"/>
    <row r="38143" hidden="1" x14ac:dyDescent="0.2"/>
    <row r="38144" hidden="1" x14ac:dyDescent="0.2"/>
    <row r="38145" hidden="1" x14ac:dyDescent="0.2"/>
    <row r="38146" hidden="1" x14ac:dyDescent="0.2"/>
    <row r="38147" hidden="1" x14ac:dyDescent="0.2"/>
    <row r="38148" hidden="1" x14ac:dyDescent="0.2"/>
    <row r="38149" hidden="1" x14ac:dyDescent="0.2"/>
    <row r="38150" hidden="1" x14ac:dyDescent="0.2"/>
    <row r="38151" hidden="1" x14ac:dyDescent="0.2"/>
    <row r="38152" hidden="1" x14ac:dyDescent="0.2"/>
    <row r="38153" hidden="1" x14ac:dyDescent="0.2"/>
    <row r="38154" hidden="1" x14ac:dyDescent="0.2"/>
    <row r="38155" hidden="1" x14ac:dyDescent="0.2"/>
    <row r="38156" hidden="1" x14ac:dyDescent="0.2"/>
    <row r="38157" hidden="1" x14ac:dyDescent="0.2"/>
    <row r="38158" hidden="1" x14ac:dyDescent="0.2"/>
    <row r="38159" hidden="1" x14ac:dyDescent="0.2"/>
    <row r="38160" hidden="1" x14ac:dyDescent="0.2"/>
    <row r="38161" hidden="1" x14ac:dyDescent="0.2"/>
    <row r="38162" hidden="1" x14ac:dyDescent="0.2"/>
    <row r="38163" hidden="1" x14ac:dyDescent="0.2"/>
    <row r="38164" hidden="1" x14ac:dyDescent="0.2"/>
    <row r="38165" hidden="1" x14ac:dyDescent="0.2"/>
    <row r="38166" hidden="1" x14ac:dyDescent="0.2"/>
    <row r="38167" hidden="1" x14ac:dyDescent="0.2"/>
    <row r="38168" hidden="1" x14ac:dyDescent="0.2"/>
    <row r="38169" hidden="1" x14ac:dyDescent="0.2"/>
    <row r="38170" hidden="1" x14ac:dyDescent="0.2"/>
    <row r="38171" hidden="1" x14ac:dyDescent="0.2"/>
    <row r="38172" hidden="1" x14ac:dyDescent="0.2"/>
    <row r="38173" hidden="1" x14ac:dyDescent="0.2"/>
    <row r="38174" hidden="1" x14ac:dyDescent="0.2"/>
    <row r="38175" hidden="1" x14ac:dyDescent="0.2"/>
    <row r="38176" hidden="1" x14ac:dyDescent="0.2"/>
    <row r="38177" hidden="1" x14ac:dyDescent="0.2"/>
    <row r="38178" hidden="1" x14ac:dyDescent="0.2"/>
    <row r="38179" hidden="1" x14ac:dyDescent="0.2"/>
    <row r="38180" hidden="1" x14ac:dyDescent="0.2"/>
    <row r="38181" hidden="1" x14ac:dyDescent="0.2"/>
    <row r="38182" hidden="1" x14ac:dyDescent="0.2"/>
    <row r="38183" hidden="1" x14ac:dyDescent="0.2"/>
    <row r="38184" hidden="1" x14ac:dyDescent="0.2"/>
    <row r="38185" hidden="1" x14ac:dyDescent="0.2"/>
    <row r="38186" hidden="1" x14ac:dyDescent="0.2"/>
    <row r="38187" hidden="1" x14ac:dyDescent="0.2"/>
    <row r="38188" hidden="1" x14ac:dyDescent="0.2"/>
    <row r="38189" hidden="1" x14ac:dyDescent="0.2"/>
    <row r="38190" hidden="1" x14ac:dyDescent="0.2"/>
    <row r="38191" hidden="1" x14ac:dyDescent="0.2"/>
    <row r="38192" hidden="1" x14ac:dyDescent="0.2"/>
    <row r="38193" hidden="1" x14ac:dyDescent="0.2"/>
    <row r="38194" hidden="1" x14ac:dyDescent="0.2"/>
    <row r="38195" hidden="1" x14ac:dyDescent="0.2"/>
    <row r="38196" hidden="1" x14ac:dyDescent="0.2"/>
    <row r="38197" hidden="1" x14ac:dyDescent="0.2"/>
    <row r="38198" hidden="1" x14ac:dyDescent="0.2"/>
    <row r="38199" hidden="1" x14ac:dyDescent="0.2"/>
    <row r="38200" hidden="1" x14ac:dyDescent="0.2"/>
    <row r="38201" hidden="1" x14ac:dyDescent="0.2"/>
    <row r="38202" hidden="1" x14ac:dyDescent="0.2"/>
    <row r="38203" hidden="1" x14ac:dyDescent="0.2"/>
    <row r="38204" hidden="1" x14ac:dyDescent="0.2"/>
    <row r="38205" hidden="1" x14ac:dyDescent="0.2"/>
    <row r="38206" hidden="1" x14ac:dyDescent="0.2"/>
    <row r="38207" hidden="1" x14ac:dyDescent="0.2"/>
    <row r="38208" hidden="1" x14ac:dyDescent="0.2"/>
    <row r="38209" hidden="1" x14ac:dyDescent="0.2"/>
    <row r="38210" hidden="1" x14ac:dyDescent="0.2"/>
    <row r="38211" hidden="1" x14ac:dyDescent="0.2"/>
    <row r="38212" hidden="1" x14ac:dyDescent="0.2"/>
    <row r="38213" hidden="1" x14ac:dyDescent="0.2"/>
    <row r="38214" hidden="1" x14ac:dyDescent="0.2"/>
    <row r="38215" hidden="1" x14ac:dyDescent="0.2"/>
    <row r="38216" hidden="1" x14ac:dyDescent="0.2"/>
    <row r="38217" hidden="1" x14ac:dyDescent="0.2"/>
    <row r="38218" hidden="1" x14ac:dyDescent="0.2"/>
    <row r="38219" hidden="1" x14ac:dyDescent="0.2"/>
    <row r="38220" hidden="1" x14ac:dyDescent="0.2"/>
    <row r="38221" hidden="1" x14ac:dyDescent="0.2"/>
    <row r="38222" hidden="1" x14ac:dyDescent="0.2"/>
    <row r="38223" hidden="1" x14ac:dyDescent="0.2"/>
    <row r="38224" hidden="1" x14ac:dyDescent="0.2"/>
    <row r="38225" hidden="1" x14ac:dyDescent="0.2"/>
    <row r="38226" hidden="1" x14ac:dyDescent="0.2"/>
    <row r="38227" hidden="1" x14ac:dyDescent="0.2"/>
    <row r="38228" hidden="1" x14ac:dyDescent="0.2"/>
    <row r="38229" hidden="1" x14ac:dyDescent="0.2"/>
    <row r="38230" hidden="1" x14ac:dyDescent="0.2"/>
    <row r="38231" hidden="1" x14ac:dyDescent="0.2"/>
    <row r="38232" hidden="1" x14ac:dyDescent="0.2"/>
    <row r="38233" hidden="1" x14ac:dyDescent="0.2"/>
    <row r="38234" hidden="1" x14ac:dyDescent="0.2"/>
    <row r="38235" hidden="1" x14ac:dyDescent="0.2"/>
    <row r="38236" hidden="1" x14ac:dyDescent="0.2"/>
    <row r="38237" hidden="1" x14ac:dyDescent="0.2"/>
    <row r="38238" hidden="1" x14ac:dyDescent="0.2"/>
    <row r="38239" hidden="1" x14ac:dyDescent="0.2"/>
    <row r="38240" hidden="1" x14ac:dyDescent="0.2"/>
    <row r="38241" hidden="1" x14ac:dyDescent="0.2"/>
    <row r="38242" hidden="1" x14ac:dyDescent="0.2"/>
    <row r="38243" hidden="1" x14ac:dyDescent="0.2"/>
    <row r="38244" hidden="1" x14ac:dyDescent="0.2"/>
    <row r="38245" hidden="1" x14ac:dyDescent="0.2"/>
    <row r="38246" hidden="1" x14ac:dyDescent="0.2"/>
    <row r="38247" hidden="1" x14ac:dyDescent="0.2"/>
    <row r="38248" hidden="1" x14ac:dyDescent="0.2"/>
    <row r="38249" hidden="1" x14ac:dyDescent="0.2"/>
    <row r="38250" hidden="1" x14ac:dyDescent="0.2"/>
    <row r="38251" hidden="1" x14ac:dyDescent="0.2"/>
    <row r="38252" hidden="1" x14ac:dyDescent="0.2"/>
    <row r="38253" hidden="1" x14ac:dyDescent="0.2"/>
    <row r="38254" hidden="1" x14ac:dyDescent="0.2"/>
    <row r="38255" hidden="1" x14ac:dyDescent="0.2"/>
    <row r="38256" hidden="1" x14ac:dyDescent="0.2"/>
    <row r="38257" hidden="1" x14ac:dyDescent="0.2"/>
    <row r="38258" hidden="1" x14ac:dyDescent="0.2"/>
    <row r="38259" hidden="1" x14ac:dyDescent="0.2"/>
    <row r="38260" hidden="1" x14ac:dyDescent="0.2"/>
    <row r="38261" hidden="1" x14ac:dyDescent="0.2"/>
    <row r="38262" hidden="1" x14ac:dyDescent="0.2"/>
    <row r="38263" hidden="1" x14ac:dyDescent="0.2"/>
    <row r="38264" hidden="1" x14ac:dyDescent="0.2"/>
    <row r="38265" hidden="1" x14ac:dyDescent="0.2"/>
    <row r="38266" hidden="1" x14ac:dyDescent="0.2"/>
    <row r="38267" hidden="1" x14ac:dyDescent="0.2"/>
    <row r="38268" hidden="1" x14ac:dyDescent="0.2"/>
    <row r="38269" hidden="1" x14ac:dyDescent="0.2"/>
    <row r="38270" hidden="1" x14ac:dyDescent="0.2"/>
    <row r="38271" hidden="1" x14ac:dyDescent="0.2"/>
    <row r="38272" hidden="1" x14ac:dyDescent="0.2"/>
    <row r="38273" hidden="1" x14ac:dyDescent="0.2"/>
    <row r="38274" hidden="1" x14ac:dyDescent="0.2"/>
    <row r="38275" hidden="1" x14ac:dyDescent="0.2"/>
    <row r="38276" hidden="1" x14ac:dyDescent="0.2"/>
    <row r="38277" hidden="1" x14ac:dyDescent="0.2"/>
    <row r="38278" hidden="1" x14ac:dyDescent="0.2"/>
    <row r="38279" hidden="1" x14ac:dyDescent="0.2"/>
    <row r="38280" hidden="1" x14ac:dyDescent="0.2"/>
    <row r="38281" hidden="1" x14ac:dyDescent="0.2"/>
    <row r="38282" hidden="1" x14ac:dyDescent="0.2"/>
    <row r="38283" hidden="1" x14ac:dyDescent="0.2"/>
    <row r="38284" hidden="1" x14ac:dyDescent="0.2"/>
    <row r="38285" hidden="1" x14ac:dyDescent="0.2"/>
    <row r="38286" hidden="1" x14ac:dyDescent="0.2"/>
    <row r="38287" hidden="1" x14ac:dyDescent="0.2"/>
    <row r="38288" hidden="1" x14ac:dyDescent="0.2"/>
    <row r="38289" hidden="1" x14ac:dyDescent="0.2"/>
    <row r="38290" hidden="1" x14ac:dyDescent="0.2"/>
    <row r="38291" hidden="1" x14ac:dyDescent="0.2"/>
    <row r="38292" hidden="1" x14ac:dyDescent="0.2"/>
    <row r="38293" hidden="1" x14ac:dyDescent="0.2"/>
    <row r="38294" hidden="1" x14ac:dyDescent="0.2"/>
    <row r="38295" hidden="1" x14ac:dyDescent="0.2"/>
    <row r="38296" hidden="1" x14ac:dyDescent="0.2"/>
    <row r="38297" hidden="1" x14ac:dyDescent="0.2"/>
    <row r="38298" hidden="1" x14ac:dyDescent="0.2"/>
    <row r="38299" hidden="1" x14ac:dyDescent="0.2"/>
    <row r="38300" hidden="1" x14ac:dyDescent="0.2"/>
    <row r="38301" hidden="1" x14ac:dyDescent="0.2"/>
    <row r="38302" hidden="1" x14ac:dyDescent="0.2"/>
    <row r="38303" hidden="1" x14ac:dyDescent="0.2"/>
    <row r="38304" hidden="1" x14ac:dyDescent="0.2"/>
    <row r="38305" hidden="1" x14ac:dyDescent="0.2"/>
    <row r="38306" hidden="1" x14ac:dyDescent="0.2"/>
    <row r="38307" hidden="1" x14ac:dyDescent="0.2"/>
    <row r="38308" hidden="1" x14ac:dyDescent="0.2"/>
    <row r="38309" hidden="1" x14ac:dyDescent="0.2"/>
    <row r="38310" hidden="1" x14ac:dyDescent="0.2"/>
    <row r="38311" hidden="1" x14ac:dyDescent="0.2"/>
    <row r="38312" hidden="1" x14ac:dyDescent="0.2"/>
    <row r="38313" hidden="1" x14ac:dyDescent="0.2"/>
    <row r="38314" hidden="1" x14ac:dyDescent="0.2"/>
    <row r="38315" hidden="1" x14ac:dyDescent="0.2"/>
    <row r="38316" hidden="1" x14ac:dyDescent="0.2"/>
    <row r="38317" hidden="1" x14ac:dyDescent="0.2"/>
    <row r="38318" hidden="1" x14ac:dyDescent="0.2"/>
    <row r="38319" hidden="1" x14ac:dyDescent="0.2"/>
    <row r="38320" hidden="1" x14ac:dyDescent="0.2"/>
    <row r="38321" hidden="1" x14ac:dyDescent="0.2"/>
    <row r="38322" hidden="1" x14ac:dyDescent="0.2"/>
    <row r="38323" hidden="1" x14ac:dyDescent="0.2"/>
    <row r="38324" hidden="1" x14ac:dyDescent="0.2"/>
    <row r="38325" hidden="1" x14ac:dyDescent="0.2"/>
    <row r="38326" hidden="1" x14ac:dyDescent="0.2"/>
    <row r="38327" hidden="1" x14ac:dyDescent="0.2"/>
    <row r="38328" hidden="1" x14ac:dyDescent="0.2"/>
    <row r="38329" hidden="1" x14ac:dyDescent="0.2"/>
    <row r="38330" hidden="1" x14ac:dyDescent="0.2"/>
    <row r="38331" hidden="1" x14ac:dyDescent="0.2"/>
    <row r="38332" hidden="1" x14ac:dyDescent="0.2"/>
    <row r="38333" hidden="1" x14ac:dyDescent="0.2"/>
    <row r="38334" hidden="1" x14ac:dyDescent="0.2"/>
    <row r="38335" hidden="1" x14ac:dyDescent="0.2"/>
    <row r="38336" hidden="1" x14ac:dyDescent="0.2"/>
    <row r="38337" hidden="1" x14ac:dyDescent="0.2"/>
    <row r="38338" hidden="1" x14ac:dyDescent="0.2"/>
    <row r="38339" hidden="1" x14ac:dyDescent="0.2"/>
    <row r="38340" hidden="1" x14ac:dyDescent="0.2"/>
    <row r="38341" hidden="1" x14ac:dyDescent="0.2"/>
    <row r="38342" hidden="1" x14ac:dyDescent="0.2"/>
    <row r="38343" hidden="1" x14ac:dyDescent="0.2"/>
    <row r="38344" hidden="1" x14ac:dyDescent="0.2"/>
    <row r="38345" hidden="1" x14ac:dyDescent="0.2"/>
    <row r="38346" hidden="1" x14ac:dyDescent="0.2"/>
    <row r="38347" hidden="1" x14ac:dyDescent="0.2"/>
    <row r="38348" hidden="1" x14ac:dyDescent="0.2"/>
    <row r="38349" hidden="1" x14ac:dyDescent="0.2"/>
    <row r="38350" hidden="1" x14ac:dyDescent="0.2"/>
    <row r="38351" hidden="1" x14ac:dyDescent="0.2"/>
    <row r="38352" hidden="1" x14ac:dyDescent="0.2"/>
    <row r="38353" hidden="1" x14ac:dyDescent="0.2"/>
    <row r="38354" hidden="1" x14ac:dyDescent="0.2"/>
    <row r="38355" hidden="1" x14ac:dyDescent="0.2"/>
    <row r="38356" hidden="1" x14ac:dyDescent="0.2"/>
    <row r="38357" hidden="1" x14ac:dyDescent="0.2"/>
    <row r="38358" hidden="1" x14ac:dyDescent="0.2"/>
    <row r="38359" hidden="1" x14ac:dyDescent="0.2"/>
    <row r="38360" hidden="1" x14ac:dyDescent="0.2"/>
    <row r="38361" hidden="1" x14ac:dyDescent="0.2"/>
    <row r="38362" hidden="1" x14ac:dyDescent="0.2"/>
    <row r="38363" hidden="1" x14ac:dyDescent="0.2"/>
    <row r="38364" hidden="1" x14ac:dyDescent="0.2"/>
    <row r="38365" hidden="1" x14ac:dyDescent="0.2"/>
    <row r="38366" hidden="1" x14ac:dyDescent="0.2"/>
    <row r="38367" hidden="1" x14ac:dyDescent="0.2"/>
    <row r="38368" hidden="1" x14ac:dyDescent="0.2"/>
    <row r="38369" hidden="1" x14ac:dyDescent="0.2"/>
    <row r="38370" hidden="1" x14ac:dyDescent="0.2"/>
    <row r="38371" hidden="1" x14ac:dyDescent="0.2"/>
    <row r="38372" hidden="1" x14ac:dyDescent="0.2"/>
    <row r="38373" hidden="1" x14ac:dyDescent="0.2"/>
    <row r="38374" hidden="1" x14ac:dyDescent="0.2"/>
    <row r="38375" hidden="1" x14ac:dyDescent="0.2"/>
    <row r="38376" hidden="1" x14ac:dyDescent="0.2"/>
    <row r="38377" hidden="1" x14ac:dyDescent="0.2"/>
    <row r="38378" hidden="1" x14ac:dyDescent="0.2"/>
    <row r="38379" hidden="1" x14ac:dyDescent="0.2"/>
    <row r="38380" hidden="1" x14ac:dyDescent="0.2"/>
    <row r="38381" hidden="1" x14ac:dyDescent="0.2"/>
    <row r="38382" hidden="1" x14ac:dyDescent="0.2"/>
    <row r="38383" hidden="1" x14ac:dyDescent="0.2"/>
    <row r="38384" hidden="1" x14ac:dyDescent="0.2"/>
    <row r="38385" hidden="1" x14ac:dyDescent="0.2"/>
    <row r="38386" hidden="1" x14ac:dyDescent="0.2"/>
    <row r="38387" hidden="1" x14ac:dyDescent="0.2"/>
    <row r="38388" hidden="1" x14ac:dyDescent="0.2"/>
    <row r="38389" hidden="1" x14ac:dyDescent="0.2"/>
    <row r="38390" hidden="1" x14ac:dyDescent="0.2"/>
    <row r="38391" hidden="1" x14ac:dyDescent="0.2"/>
    <row r="38392" hidden="1" x14ac:dyDescent="0.2"/>
    <row r="38393" hidden="1" x14ac:dyDescent="0.2"/>
    <row r="38394" hidden="1" x14ac:dyDescent="0.2"/>
    <row r="38395" hidden="1" x14ac:dyDescent="0.2"/>
    <row r="38396" hidden="1" x14ac:dyDescent="0.2"/>
    <row r="38397" hidden="1" x14ac:dyDescent="0.2"/>
    <row r="38398" hidden="1" x14ac:dyDescent="0.2"/>
    <row r="38399" hidden="1" x14ac:dyDescent="0.2"/>
    <row r="38400" hidden="1" x14ac:dyDescent="0.2"/>
    <row r="38401" hidden="1" x14ac:dyDescent="0.2"/>
    <row r="38402" hidden="1" x14ac:dyDescent="0.2"/>
    <row r="38403" hidden="1" x14ac:dyDescent="0.2"/>
    <row r="38404" hidden="1" x14ac:dyDescent="0.2"/>
    <row r="38405" hidden="1" x14ac:dyDescent="0.2"/>
    <row r="38406" hidden="1" x14ac:dyDescent="0.2"/>
    <row r="38407" hidden="1" x14ac:dyDescent="0.2"/>
    <row r="38408" hidden="1" x14ac:dyDescent="0.2"/>
    <row r="38409" hidden="1" x14ac:dyDescent="0.2"/>
    <row r="38410" hidden="1" x14ac:dyDescent="0.2"/>
    <row r="38411" hidden="1" x14ac:dyDescent="0.2"/>
    <row r="38412" hidden="1" x14ac:dyDescent="0.2"/>
    <row r="38413" hidden="1" x14ac:dyDescent="0.2"/>
    <row r="38414" hidden="1" x14ac:dyDescent="0.2"/>
    <row r="38415" hidden="1" x14ac:dyDescent="0.2"/>
    <row r="38416" hidden="1" x14ac:dyDescent="0.2"/>
    <row r="38417" hidden="1" x14ac:dyDescent="0.2"/>
    <row r="38418" hidden="1" x14ac:dyDescent="0.2"/>
    <row r="38419" hidden="1" x14ac:dyDescent="0.2"/>
    <row r="38420" hidden="1" x14ac:dyDescent="0.2"/>
    <row r="38421" hidden="1" x14ac:dyDescent="0.2"/>
    <row r="38422" hidden="1" x14ac:dyDescent="0.2"/>
    <row r="38423" hidden="1" x14ac:dyDescent="0.2"/>
    <row r="38424" hidden="1" x14ac:dyDescent="0.2"/>
    <row r="38425" hidden="1" x14ac:dyDescent="0.2"/>
    <row r="38426" hidden="1" x14ac:dyDescent="0.2"/>
    <row r="38427" hidden="1" x14ac:dyDescent="0.2"/>
    <row r="38428" hidden="1" x14ac:dyDescent="0.2"/>
    <row r="38429" hidden="1" x14ac:dyDescent="0.2"/>
    <row r="38430" hidden="1" x14ac:dyDescent="0.2"/>
    <row r="38431" hidden="1" x14ac:dyDescent="0.2"/>
    <row r="38432" hidden="1" x14ac:dyDescent="0.2"/>
    <row r="38433" hidden="1" x14ac:dyDescent="0.2"/>
    <row r="38434" hidden="1" x14ac:dyDescent="0.2"/>
    <row r="38435" hidden="1" x14ac:dyDescent="0.2"/>
    <row r="38436" hidden="1" x14ac:dyDescent="0.2"/>
    <row r="38437" hidden="1" x14ac:dyDescent="0.2"/>
    <row r="38438" hidden="1" x14ac:dyDescent="0.2"/>
    <row r="38439" hidden="1" x14ac:dyDescent="0.2"/>
    <row r="38440" hidden="1" x14ac:dyDescent="0.2"/>
    <row r="38441" hidden="1" x14ac:dyDescent="0.2"/>
    <row r="38442" hidden="1" x14ac:dyDescent="0.2"/>
    <row r="38443" hidden="1" x14ac:dyDescent="0.2"/>
    <row r="38444" hidden="1" x14ac:dyDescent="0.2"/>
    <row r="38445" hidden="1" x14ac:dyDescent="0.2"/>
    <row r="38446" hidden="1" x14ac:dyDescent="0.2"/>
    <row r="38447" hidden="1" x14ac:dyDescent="0.2"/>
    <row r="38448" hidden="1" x14ac:dyDescent="0.2"/>
    <row r="38449" hidden="1" x14ac:dyDescent="0.2"/>
    <row r="38450" hidden="1" x14ac:dyDescent="0.2"/>
    <row r="38451" hidden="1" x14ac:dyDescent="0.2"/>
    <row r="38452" hidden="1" x14ac:dyDescent="0.2"/>
    <row r="38453" hidden="1" x14ac:dyDescent="0.2"/>
    <row r="38454" hidden="1" x14ac:dyDescent="0.2"/>
    <row r="38455" hidden="1" x14ac:dyDescent="0.2"/>
    <row r="38456" hidden="1" x14ac:dyDescent="0.2"/>
    <row r="38457" hidden="1" x14ac:dyDescent="0.2"/>
    <row r="38458" hidden="1" x14ac:dyDescent="0.2"/>
    <row r="38459" hidden="1" x14ac:dyDescent="0.2"/>
    <row r="38460" hidden="1" x14ac:dyDescent="0.2"/>
    <row r="38461" hidden="1" x14ac:dyDescent="0.2"/>
    <row r="38462" hidden="1" x14ac:dyDescent="0.2"/>
    <row r="38463" hidden="1" x14ac:dyDescent="0.2"/>
    <row r="38464" hidden="1" x14ac:dyDescent="0.2"/>
    <row r="38465" hidden="1" x14ac:dyDescent="0.2"/>
    <row r="38466" hidden="1" x14ac:dyDescent="0.2"/>
    <row r="38467" hidden="1" x14ac:dyDescent="0.2"/>
    <row r="38468" hidden="1" x14ac:dyDescent="0.2"/>
    <row r="38469" hidden="1" x14ac:dyDescent="0.2"/>
    <row r="38470" hidden="1" x14ac:dyDescent="0.2"/>
    <row r="38471" hidden="1" x14ac:dyDescent="0.2"/>
    <row r="38472" hidden="1" x14ac:dyDescent="0.2"/>
    <row r="38473" hidden="1" x14ac:dyDescent="0.2"/>
    <row r="38474" hidden="1" x14ac:dyDescent="0.2"/>
    <row r="38475" hidden="1" x14ac:dyDescent="0.2"/>
    <row r="38476" hidden="1" x14ac:dyDescent="0.2"/>
    <row r="38477" hidden="1" x14ac:dyDescent="0.2"/>
    <row r="38478" hidden="1" x14ac:dyDescent="0.2"/>
    <row r="38479" hidden="1" x14ac:dyDescent="0.2"/>
    <row r="38480" hidden="1" x14ac:dyDescent="0.2"/>
    <row r="38481" hidden="1" x14ac:dyDescent="0.2"/>
    <row r="38482" hidden="1" x14ac:dyDescent="0.2"/>
    <row r="38483" hidden="1" x14ac:dyDescent="0.2"/>
    <row r="38484" hidden="1" x14ac:dyDescent="0.2"/>
    <row r="38485" hidden="1" x14ac:dyDescent="0.2"/>
    <row r="38486" hidden="1" x14ac:dyDescent="0.2"/>
    <row r="38487" hidden="1" x14ac:dyDescent="0.2"/>
    <row r="38488" hidden="1" x14ac:dyDescent="0.2"/>
    <row r="38489" hidden="1" x14ac:dyDescent="0.2"/>
    <row r="38490" hidden="1" x14ac:dyDescent="0.2"/>
    <row r="38491" hidden="1" x14ac:dyDescent="0.2"/>
    <row r="38492" hidden="1" x14ac:dyDescent="0.2"/>
    <row r="38493" hidden="1" x14ac:dyDescent="0.2"/>
    <row r="38494" hidden="1" x14ac:dyDescent="0.2"/>
    <row r="38495" hidden="1" x14ac:dyDescent="0.2"/>
    <row r="38496" hidden="1" x14ac:dyDescent="0.2"/>
    <row r="38497" hidden="1" x14ac:dyDescent="0.2"/>
    <row r="38498" hidden="1" x14ac:dyDescent="0.2"/>
    <row r="38499" hidden="1" x14ac:dyDescent="0.2"/>
    <row r="38500" hidden="1" x14ac:dyDescent="0.2"/>
    <row r="38501" hidden="1" x14ac:dyDescent="0.2"/>
    <row r="38502" hidden="1" x14ac:dyDescent="0.2"/>
    <row r="38503" hidden="1" x14ac:dyDescent="0.2"/>
    <row r="38504" hidden="1" x14ac:dyDescent="0.2"/>
    <row r="38505" hidden="1" x14ac:dyDescent="0.2"/>
    <row r="38506" hidden="1" x14ac:dyDescent="0.2"/>
    <row r="38507" hidden="1" x14ac:dyDescent="0.2"/>
    <row r="38508" hidden="1" x14ac:dyDescent="0.2"/>
    <row r="38509" hidden="1" x14ac:dyDescent="0.2"/>
    <row r="38510" hidden="1" x14ac:dyDescent="0.2"/>
    <row r="38511" hidden="1" x14ac:dyDescent="0.2"/>
    <row r="38512" hidden="1" x14ac:dyDescent="0.2"/>
    <row r="38513" hidden="1" x14ac:dyDescent="0.2"/>
    <row r="38514" hidden="1" x14ac:dyDescent="0.2"/>
    <row r="38515" hidden="1" x14ac:dyDescent="0.2"/>
    <row r="38516" hidden="1" x14ac:dyDescent="0.2"/>
    <row r="38517" hidden="1" x14ac:dyDescent="0.2"/>
    <row r="38518" hidden="1" x14ac:dyDescent="0.2"/>
    <row r="38519" hidden="1" x14ac:dyDescent="0.2"/>
    <row r="38520" hidden="1" x14ac:dyDescent="0.2"/>
    <row r="38521" hidden="1" x14ac:dyDescent="0.2"/>
    <row r="38522" hidden="1" x14ac:dyDescent="0.2"/>
    <row r="38523" hidden="1" x14ac:dyDescent="0.2"/>
    <row r="38524" hidden="1" x14ac:dyDescent="0.2"/>
    <row r="38525" hidden="1" x14ac:dyDescent="0.2"/>
    <row r="38526" hidden="1" x14ac:dyDescent="0.2"/>
    <row r="38527" hidden="1" x14ac:dyDescent="0.2"/>
    <row r="38528" hidden="1" x14ac:dyDescent="0.2"/>
    <row r="38529" hidden="1" x14ac:dyDescent="0.2"/>
    <row r="38530" hidden="1" x14ac:dyDescent="0.2"/>
    <row r="38531" hidden="1" x14ac:dyDescent="0.2"/>
    <row r="38532" hidden="1" x14ac:dyDescent="0.2"/>
    <row r="38533" hidden="1" x14ac:dyDescent="0.2"/>
    <row r="38534" hidden="1" x14ac:dyDescent="0.2"/>
    <row r="38535" hidden="1" x14ac:dyDescent="0.2"/>
    <row r="38536" hidden="1" x14ac:dyDescent="0.2"/>
    <row r="38537" hidden="1" x14ac:dyDescent="0.2"/>
    <row r="38538" hidden="1" x14ac:dyDescent="0.2"/>
    <row r="38539" hidden="1" x14ac:dyDescent="0.2"/>
    <row r="38540" hidden="1" x14ac:dyDescent="0.2"/>
    <row r="38541" hidden="1" x14ac:dyDescent="0.2"/>
    <row r="38542" hidden="1" x14ac:dyDescent="0.2"/>
    <row r="38543" hidden="1" x14ac:dyDescent="0.2"/>
    <row r="38544" hidden="1" x14ac:dyDescent="0.2"/>
    <row r="38545" hidden="1" x14ac:dyDescent="0.2"/>
    <row r="38546" hidden="1" x14ac:dyDescent="0.2"/>
    <row r="38547" hidden="1" x14ac:dyDescent="0.2"/>
    <row r="38548" hidden="1" x14ac:dyDescent="0.2"/>
    <row r="38549" hidden="1" x14ac:dyDescent="0.2"/>
    <row r="38550" hidden="1" x14ac:dyDescent="0.2"/>
    <row r="38551" hidden="1" x14ac:dyDescent="0.2"/>
    <row r="38552" hidden="1" x14ac:dyDescent="0.2"/>
    <row r="38553" hidden="1" x14ac:dyDescent="0.2"/>
    <row r="38554" hidden="1" x14ac:dyDescent="0.2"/>
    <row r="38555" hidden="1" x14ac:dyDescent="0.2"/>
    <row r="38556" hidden="1" x14ac:dyDescent="0.2"/>
    <row r="38557" hidden="1" x14ac:dyDescent="0.2"/>
    <row r="38558" hidden="1" x14ac:dyDescent="0.2"/>
    <row r="38559" hidden="1" x14ac:dyDescent="0.2"/>
    <row r="38560" hidden="1" x14ac:dyDescent="0.2"/>
    <row r="38561" hidden="1" x14ac:dyDescent="0.2"/>
    <row r="38562" hidden="1" x14ac:dyDescent="0.2"/>
    <row r="38563" hidden="1" x14ac:dyDescent="0.2"/>
    <row r="38564" hidden="1" x14ac:dyDescent="0.2"/>
    <row r="38565" hidden="1" x14ac:dyDescent="0.2"/>
    <row r="38566" hidden="1" x14ac:dyDescent="0.2"/>
    <row r="38567" hidden="1" x14ac:dyDescent="0.2"/>
    <row r="38568" hidden="1" x14ac:dyDescent="0.2"/>
    <row r="38569" hidden="1" x14ac:dyDescent="0.2"/>
    <row r="38570" hidden="1" x14ac:dyDescent="0.2"/>
    <row r="38571" hidden="1" x14ac:dyDescent="0.2"/>
    <row r="38572" hidden="1" x14ac:dyDescent="0.2"/>
    <row r="38573" hidden="1" x14ac:dyDescent="0.2"/>
    <row r="38574" hidden="1" x14ac:dyDescent="0.2"/>
    <row r="38575" hidden="1" x14ac:dyDescent="0.2"/>
    <row r="38576" hidden="1" x14ac:dyDescent="0.2"/>
    <row r="38577" hidden="1" x14ac:dyDescent="0.2"/>
    <row r="38578" hidden="1" x14ac:dyDescent="0.2"/>
    <row r="38579" hidden="1" x14ac:dyDescent="0.2"/>
    <row r="38580" hidden="1" x14ac:dyDescent="0.2"/>
    <row r="38581" hidden="1" x14ac:dyDescent="0.2"/>
    <row r="38582" hidden="1" x14ac:dyDescent="0.2"/>
    <row r="38583" hidden="1" x14ac:dyDescent="0.2"/>
    <row r="38584" hidden="1" x14ac:dyDescent="0.2"/>
    <row r="38585" hidden="1" x14ac:dyDescent="0.2"/>
    <row r="38586" hidden="1" x14ac:dyDescent="0.2"/>
    <row r="38587" hidden="1" x14ac:dyDescent="0.2"/>
    <row r="38588" hidden="1" x14ac:dyDescent="0.2"/>
    <row r="38589" hidden="1" x14ac:dyDescent="0.2"/>
    <row r="38590" hidden="1" x14ac:dyDescent="0.2"/>
    <row r="38591" hidden="1" x14ac:dyDescent="0.2"/>
    <row r="38592" hidden="1" x14ac:dyDescent="0.2"/>
    <row r="38593" hidden="1" x14ac:dyDescent="0.2"/>
    <row r="38594" hidden="1" x14ac:dyDescent="0.2"/>
    <row r="38595" hidden="1" x14ac:dyDescent="0.2"/>
    <row r="38596" hidden="1" x14ac:dyDescent="0.2"/>
    <row r="38597" hidden="1" x14ac:dyDescent="0.2"/>
    <row r="38598" hidden="1" x14ac:dyDescent="0.2"/>
    <row r="38599" hidden="1" x14ac:dyDescent="0.2"/>
    <row r="38600" hidden="1" x14ac:dyDescent="0.2"/>
    <row r="38601" hidden="1" x14ac:dyDescent="0.2"/>
    <row r="38602" hidden="1" x14ac:dyDescent="0.2"/>
    <row r="38603" hidden="1" x14ac:dyDescent="0.2"/>
    <row r="38604" hidden="1" x14ac:dyDescent="0.2"/>
    <row r="38605" hidden="1" x14ac:dyDescent="0.2"/>
    <row r="38606" hidden="1" x14ac:dyDescent="0.2"/>
    <row r="38607" hidden="1" x14ac:dyDescent="0.2"/>
    <row r="38608" hidden="1" x14ac:dyDescent="0.2"/>
    <row r="38609" hidden="1" x14ac:dyDescent="0.2"/>
    <row r="38610" hidden="1" x14ac:dyDescent="0.2"/>
    <row r="38611" hidden="1" x14ac:dyDescent="0.2"/>
    <row r="38612" hidden="1" x14ac:dyDescent="0.2"/>
    <row r="38613" hidden="1" x14ac:dyDescent="0.2"/>
    <row r="38614" hidden="1" x14ac:dyDescent="0.2"/>
    <row r="38615" hidden="1" x14ac:dyDescent="0.2"/>
    <row r="38616" hidden="1" x14ac:dyDescent="0.2"/>
    <row r="38617" hidden="1" x14ac:dyDescent="0.2"/>
    <row r="38618" hidden="1" x14ac:dyDescent="0.2"/>
    <row r="38619" hidden="1" x14ac:dyDescent="0.2"/>
    <row r="38620" hidden="1" x14ac:dyDescent="0.2"/>
    <row r="38621" hidden="1" x14ac:dyDescent="0.2"/>
    <row r="38622" hidden="1" x14ac:dyDescent="0.2"/>
    <row r="38623" hidden="1" x14ac:dyDescent="0.2"/>
    <row r="38624" hidden="1" x14ac:dyDescent="0.2"/>
    <row r="38625" hidden="1" x14ac:dyDescent="0.2"/>
    <row r="38626" hidden="1" x14ac:dyDescent="0.2"/>
    <row r="38627" hidden="1" x14ac:dyDescent="0.2"/>
    <row r="38628" hidden="1" x14ac:dyDescent="0.2"/>
    <row r="38629" hidden="1" x14ac:dyDescent="0.2"/>
    <row r="38630" hidden="1" x14ac:dyDescent="0.2"/>
    <row r="38631" hidden="1" x14ac:dyDescent="0.2"/>
    <row r="38632" hidden="1" x14ac:dyDescent="0.2"/>
    <row r="38633" hidden="1" x14ac:dyDescent="0.2"/>
    <row r="38634" hidden="1" x14ac:dyDescent="0.2"/>
    <row r="38635" hidden="1" x14ac:dyDescent="0.2"/>
    <row r="38636" hidden="1" x14ac:dyDescent="0.2"/>
    <row r="38637" hidden="1" x14ac:dyDescent="0.2"/>
    <row r="38638" hidden="1" x14ac:dyDescent="0.2"/>
    <row r="38639" hidden="1" x14ac:dyDescent="0.2"/>
    <row r="38640" hidden="1" x14ac:dyDescent="0.2"/>
    <row r="38641" hidden="1" x14ac:dyDescent="0.2"/>
    <row r="38642" hidden="1" x14ac:dyDescent="0.2"/>
    <row r="38643" hidden="1" x14ac:dyDescent="0.2"/>
    <row r="38644" hidden="1" x14ac:dyDescent="0.2"/>
    <row r="38645" hidden="1" x14ac:dyDescent="0.2"/>
    <row r="38646" hidden="1" x14ac:dyDescent="0.2"/>
    <row r="38647" hidden="1" x14ac:dyDescent="0.2"/>
    <row r="38648" hidden="1" x14ac:dyDescent="0.2"/>
    <row r="38649" hidden="1" x14ac:dyDescent="0.2"/>
    <row r="38650" hidden="1" x14ac:dyDescent="0.2"/>
    <row r="38651" hidden="1" x14ac:dyDescent="0.2"/>
    <row r="38652" hidden="1" x14ac:dyDescent="0.2"/>
    <row r="38653" hidden="1" x14ac:dyDescent="0.2"/>
    <row r="38654" hidden="1" x14ac:dyDescent="0.2"/>
    <row r="38655" hidden="1" x14ac:dyDescent="0.2"/>
    <row r="38656" hidden="1" x14ac:dyDescent="0.2"/>
    <row r="38657" hidden="1" x14ac:dyDescent="0.2"/>
    <row r="38658" hidden="1" x14ac:dyDescent="0.2"/>
    <row r="38659" hidden="1" x14ac:dyDescent="0.2"/>
    <row r="38660" hidden="1" x14ac:dyDescent="0.2"/>
    <row r="38661" hidden="1" x14ac:dyDescent="0.2"/>
    <row r="38662" hidden="1" x14ac:dyDescent="0.2"/>
    <row r="38663" hidden="1" x14ac:dyDescent="0.2"/>
    <row r="38664" hidden="1" x14ac:dyDescent="0.2"/>
    <row r="38665" hidden="1" x14ac:dyDescent="0.2"/>
    <row r="38666" hidden="1" x14ac:dyDescent="0.2"/>
    <row r="38667" hidden="1" x14ac:dyDescent="0.2"/>
    <row r="38668" hidden="1" x14ac:dyDescent="0.2"/>
    <row r="38669" hidden="1" x14ac:dyDescent="0.2"/>
    <row r="38670" hidden="1" x14ac:dyDescent="0.2"/>
    <row r="38671" hidden="1" x14ac:dyDescent="0.2"/>
    <row r="38672" hidden="1" x14ac:dyDescent="0.2"/>
    <row r="38673" hidden="1" x14ac:dyDescent="0.2"/>
    <row r="38674" hidden="1" x14ac:dyDescent="0.2"/>
    <row r="38675" hidden="1" x14ac:dyDescent="0.2"/>
    <row r="38676" hidden="1" x14ac:dyDescent="0.2"/>
    <row r="38677" hidden="1" x14ac:dyDescent="0.2"/>
    <row r="38678" hidden="1" x14ac:dyDescent="0.2"/>
    <row r="38679" hidden="1" x14ac:dyDescent="0.2"/>
    <row r="38680" hidden="1" x14ac:dyDescent="0.2"/>
    <row r="38681" hidden="1" x14ac:dyDescent="0.2"/>
    <row r="38682" hidden="1" x14ac:dyDescent="0.2"/>
    <row r="38683" hidden="1" x14ac:dyDescent="0.2"/>
    <row r="38684" hidden="1" x14ac:dyDescent="0.2"/>
    <row r="38685" hidden="1" x14ac:dyDescent="0.2"/>
    <row r="38686" hidden="1" x14ac:dyDescent="0.2"/>
    <row r="38687" hidden="1" x14ac:dyDescent="0.2"/>
    <row r="38688" hidden="1" x14ac:dyDescent="0.2"/>
    <row r="38689" hidden="1" x14ac:dyDescent="0.2"/>
    <row r="38690" hidden="1" x14ac:dyDescent="0.2"/>
    <row r="38691" hidden="1" x14ac:dyDescent="0.2"/>
    <row r="38692" hidden="1" x14ac:dyDescent="0.2"/>
    <row r="38693" hidden="1" x14ac:dyDescent="0.2"/>
    <row r="38694" hidden="1" x14ac:dyDescent="0.2"/>
    <row r="38695" hidden="1" x14ac:dyDescent="0.2"/>
    <row r="38696" hidden="1" x14ac:dyDescent="0.2"/>
    <row r="38697" hidden="1" x14ac:dyDescent="0.2"/>
    <row r="38698" hidden="1" x14ac:dyDescent="0.2"/>
    <row r="38699" hidden="1" x14ac:dyDescent="0.2"/>
    <row r="38700" hidden="1" x14ac:dyDescent="0.2"/>
    <row r="38701" hidden="1" x14ac:dyDescent="0.2"/>
    <row r="38702" hidden="1" x14ac:dyDescent="0.2"/>
    <row r="38703" hidden="1" x14ac:dyDescent="0.2"/>
    <row r="38704" hidden="1" x14ac:dyDescent="0.2"/>
    <row r="38705" hidden="1" x14ac:dyDescent="0.2"/>
    <row r="38706" hidden="1" x14ac:dyDescent="0.2"/>
    <row r="38707" hidden="1" x14ac:dyDescent="0.2"/>
    <row r="38708" hidden="1" x14ac:dyDescent="0.2"/>
    <row r="38709" hidden="1" x14ac:dyDescent="0.2"/>
    <row r="38710" hidden="1" x14ac:dyDescent="0.2"/>
    <row r="38711" hidden="1" x14ac:dyDescent="0.2"/>
    <row r="38712" hidden="1" x14ac:dyDescent="0.2"/>
    <row r="38713" hidden="1" x14ac:dyDescent="0.2"/>
    <row r="38714" hidden="1" x14ac:dyDescent="0.2"/>
    <row r="38715" hidden="1" x14ac:dyDescent="0.2"/>
    <row r="38716" hidden="1" x14ac:dyDescent="0.2"/>
    <row r="38717" hidden="1" x14ac:dyDescent="0.2"/>
    <row r="38718" hidden="1" x14ac:dyDescent="0.2"/>
    <row r="38719" hidden="1" x14ac:dyDescent="0.2"/>
    <row r="38720" hidden="1" x14ac:dyDescent="0.2"/>
    <row r="38721" hidden="1" x14ac:dyDescent="0.2"/>
    <row r="38722" hidden="1" x14ac:dyDescent="0.2"/>
    <row r="38723" hidden="1" x14ac:dyDescent="0.2"/>
    <row r="38724" hidden="1" x14ac:dyDescent="0.2"/>
    <row r="38725" hidden="1" x14ac:dyDescent="0.2"/>
    <row r="38726" hidden="1" x14ac:dyDescent="0.2"/>
    <row r="38727" hidden="1" x14ac:dyDescent="0.2"/>
    <row r="38728" hidden="1" x14ac:dyDescent="0.2"/>
    <row r="38729" hidden="1" x14ac:dyDescent="0.2"/>
    <row r="38730" hidden="1" x14ac:dyDescent="0.2"/>
    <row r="38731" hidden="1" x14ac:dyDescent="0.2"/>
    <row r="38732" hidden="1" x14ac:dyDescent="0.2"/>
    <row r="38733" hidden="1" x14ac:dyDescent="0.2"/>
    <row r="38734" hidden="1" x14ac:dyDescent="0.2"/>
    <row r="38735" hidden="1" x14ac:dyDescent="0.2"/>
    <row r="38736" hidden="1" x14ac:dyDescent="0.2"/>
    <row r="38737" hidden="1" x14ac:dyDescent="0.2"/>
    <row r="38738" hidden="1" x14ac:dyDescent="0.2"/>
    <row r="38739" hidden="1" x14ac:dyDescent="0.2"/>
    <row r="38740" hidden="1" x14ac:dyDescent="0.2"/>
    <row r="38741" hidden="1" x14ac:dyDescent="0.2"/>
    <row r="38742" hidden="1" x14ac:dyDescent="0.2"/>
    <row r="38743" hidden="1" x14ac:dyDescent="0.2"/>
    <row r="38744" hidden="1" x14ac:dyDescent="0.2"/>
    <row r="38745" hidden="1" x14ac:dyDescent="0.2"/>
    <row r="38746" hidden="1" x14ac:dyDescent="0.2"/>
    <row r="38747" hidden="1" x14ac:dyDescent="0.2"/>
    <row r="38748" hidden="1" x14ac:dyDescent="0.2"/>
    <row r="38749" hidden="1" x14ac:dyDescent="0.2"/>
    <row r="38750" hidden="1" x14ac:dyDescent="0.2"/>
    <row r="38751" hidden="1" x14ac:dyDescent="0.2"/>
    <row r="38752" hidden="1" x14ac:dyDescent="0.2"/>
    <row r="38753" hidden="1" x14ac:dyDescent="0.2"/>
    <row r="38754" hidden="1" x14ac:dyDescent="0.2"/>
    <row r="38755" hidden="1" x14ac:dyDescent="0.2"/>
    <row r="38756" hidden="1" x14ac:dyDescent="0.2"/>
    <row r="38757" hidden="1" x14ac:dyDescent="0.2"/>
    <row r="38758" hidden="1" x14ac:dyDescent="0.2"/>
    <row r="38759" hidden="1" x14ac:dyDescent="0.2"/>
    <row r="38760" hidden="1" x14ac:dyDescent="0.2"/>
    <row r="38761" hidden="1" x14ac:dyDescent="0.2"/>
    <row r="38762" hidden="1" x14ac:dyDescent="0.2"/>
    <row r="38763" hidden="1" x14ac:dyDescent="0.2"/>
    <row r="38764" hidden="1" x14ac:dyDescent="0.2"/>
    <row r="38765" hidden="1" x14ac:dyDescent="0.2"/>
    <row r="38766" hidden="1" x14ac:dyDescent="0.2"/>
    <row r="38767" hidden="1" x14ac:dyDescent="0.2"/>
    <row r="38768" hidden="1" x14ac:dyDescent="0.2"/>
    <row r="38769" hidden="1" x14ac:dyDescent="0.2"/>
    <row r="38770" hidden="1" x14ac:dyDescent="0.2"/>
    <row r="38771" hidden="1" x14ac:dyDescent="0.2"/>
    <row r="38772" hidden="1" x14ac:dyDescent="0.2"/>
    <row r="38773" hidden="1" x14ac:dyDescent="0.2"/>
    <row r="38774" hidden="1" x14ac:dyDescent="0.2"/>
    <row r="38775" hidden="1" x14ac:dyDescent="0.2"/>
    <row r="38776" hidden="1" x14ac:dyDescent="0.2"/>
    <row r="38777" hidden="1" x14ac:dyDescent="0.2"/>
    <row r="38778" hidden="1" x14ac:dyDescent="0.2"/>
    <row r="38779" hidden="1" x14ac:dyDescent="0.2"/>
    <row r="38780" hidden="1" x14ac:dyDescent="0.2"/>
    <row r="38781" hidden="1" x14ac:dyDescent="0.2"/>
    <row r="38782" hidden="1" x14ac:dyDescent="0.2"/>
    <row r="38783" hidden="1" x14ac:dyDescent="0.2"/>
    <row r="38784" hidden="1" x14ac:dyDescent="0.2"/>
    <row r="38785" hidden="1" x14ac:dyDescent="0.2"/>
    <row r="38786" hidden="1" x14ac:dyDescent="0.2"/>
    <row r="38787" hidden="1" x14ac:dyDescent="0.2"/>
    <row r="38788" hidden="1" x14ac:dyDescent="0.2"/>
    <row r="38789" hidden="1" x14ac:dyDescent="0.2"/>
    <row r="38790" hidden="1" x14ac:dyDescent="0.2"/>
    <row r="38791" hidden="1" x14ac:dyDescent="0.2"/>
    <row r="38792" hidden="1" x14ac:dyDescent="0.2"/>
    <row r="38793" hidden="1" x14ac:dyDescent="0.2"/>
    <row r="38794" hidden="1" x14ac:dyDescent="0.2"/>
    <row r="38795" hidden="1" x14ac:dyDescent="0.2"/>
    <row r="38796" hidden="1" x14ac:dyDescent="0.2"/>
    <row r="38797" hidden="1" x14ac:dyDescent="0.2"/>
    <row r="38798" hidden="1" x14ac:dyDescent="0.2"/>
    <row r="38799" hidden="1" x14ac:dyDescent="0.2"/>
    <row r="38800" hidden="1" x14ac:dyDescent="0.2"/>
    <row r="38801" hidden="1" x14ac:dyDescent="0.2"/>
    <row r="38802" hidden="1" x14ac:dyDescent="0.2"/>
    <row r="38803" hidden="1" x14ac:dyDescent="0.2"/>
    <row r="38804" hidden="1" x14ac:dyDescent="0.2"/>
    <row r="38805" hidden="1" x14ac:dyDescent="0.2"/>
    <row r="38806" hidden="1" x14ac:dyDescent="0.2"/>
    <row r="38807" hidden="1" x14ac:dyDescent="0.2"/>
    <row r="38808" hidden="1" x14ac:dyDescent="0.2"/>
    <row r="38809" hidden="1" x14ac:dyDescent="0.2"/>
    <row r="38810" hidden="1" x14ac:dyDescent="0.2"/>
    <row r="38811" hidden="1" x14ac:dyDescent="0.2"/>
    <row r="38812" hidden="1" x14ac:dyDescent="0.2"/>
    <row r="38813" hidden="1" x14ac:dyDescent="0.2"/>
    <row r="38814" hidden="1" x14ac:dyDescent="0.2"/>
    <row r="38815" hidden="1" x14ac:dyDescent="0.2"/>
    <row r="38816" hidden="1" x14ac:dyDescent="0.2"/>
    <row r="38817" hidden="1" x14ac:dyDescent="0.2"/>
    <row r="38818" hidden="1" x14ac:dyDescent="0.2"/>
    <row r="38819" hidden="1" x14ac:dyDescent="0.2"/>
    <row r="38820" hidden="1" x14ac:dyDescent="0.2"/>
    <row r="38821" hidden="1" x14ac:dyDescent="0.2"/>
    <row r="38822" hidden="1" x14ac:dyDescent="0.2"/>
    <row r="38823" hidden="1" x14ac:dyDescent="0.2"/>
    <row r="38824" hidden="1" x14ac:dyDescent="0.2"/>
    <row r="38825" hidden="1" x14ac:dyDescent="0.2"/>
    <row r="38826" hidden="1" x14ac:dyDescent="0.2"/>
    <row r="38827" hidden="1" x14ac:dyDescent="0.2"/>
    <row r="38828" hidden="1" x14ac:dyDescent="0.2"/>
    <row r="38829" hidden="1" x14ac:dyDescent="0.2"/>
    <row r="38830" hidden="1" x14ac:dyDescent="0.2"/>
    <row r="38831" hidden="1" x14ac:dyDescent="0.2"/>
    <row r="38832" hidden="1" x14ac:dyDescent="0.2"/>
    <row r="38833" hidden="1" x14ac:dyDescent="0.2"/>
    <row r="38834" hidden="1" x14ac:dyDescent="0.2"/>
    <row r="38835" hidden="1" x14ac:dyDescent="0.2"/>
    <row r="38836" hidden="1" x14ac:dyDescent="0.2"/>
    <row r="38837" hidden="1" x14ac:dyDescent="0.2"/>
    <row r="38838" hidden="1" x14ac:dyDescent="0.2"/>
    <row r="38839" hidden="1" x14ac:dyDescent="0.2"/>
    <row r="38840" hidden="1" x14ac:dyDescent="0.2"/>
    <row r="38841" hidden="1" x14ac:dyDescent="0.2"/>
    <row r="38842" hidden="1" x14ac:dyDescent="0.2"/>
    <row r="38843" hidden="1" x14ac:dyDescent="0.2"/>
    <row r="38844" hidden="1" x14ac:dyDescent="0.2"/>
    <row r="38845" hidden="1" x14ac:dyDescent="0.2"/>
    <row r="38846" hidden="1" x14ac:dyDescent="0.2"/>
    <row r="38847" hidden="1" x14ac:dyDescent="0.2"/>
    <row r="38848" hidden="1" x14ac:dyDescent="0.2"/>
    <row r="38849" hidden="1" x14ac:dyDescent="0.2"/>
    <row r="38850" hidden="1" x14ac:dyDescent="0.2"/>
    <row r="38851" hidden="1" x14ac:dyDescent="0.2"/>
    <row r="38852" hidden="1" x14ac:dyDescent="0.2"/>
    <row r="38853" hidden="1" x14ac:dyDescent="0.2"/>
    <row r="38854" hidden="1" x14ac:dyDescent="0.2"/>
    <row r="38855" hidden="1" x14ac:dyDescent="0.2"/>
    <row r="38856" hidden="1" x14ac:dyDescent="0.2"/>
    <row r="38857" hidden="1" x14ac:dyDescent="0.2"/>
    <row r="38858" hidden="1" x14ac:dyDescent="0.2"/>
    <row r="38859" hidden="1" x14ac:dyDescent="0.2"/>
    <row r="38860" hidden="1" x14ac:dyDescent="0.2"/>
    <row r="38861" hidden="1" x14ac:dyDescent="0.2"/>
    <row r="38862" hidden="1" x14ac:dyDescent="0.2"/>
    <row r="38863" hidden="1" x14ac:dyDescent="0.2"/>
    <row r="38864" hidden="1" x14ac:dyDescent="0.2"/>
    <row r="38865" hidden="1" x14ac:dyDescent="0.2"/>
    <row r="38866" hidden="1" x14ac:dyDescent="0.2"/>
    <row r="38867" hidden="1" x14ac:dyDescent="0.2"/>
    <row r="38868" hidden="1" x14ac:dyDescent="0.2"/>
    <row r="38869" hidden="1" x14ac:dyDescent="0.2"/>
    <row r="38870" hidden="1" x14ac:dyDescent="0.2"/>
    <row r="38871" hidden="1" x14ac:dyDescent="0.2"/>
    <row r="38872" hidden="1" x14ac:dyDescent="0.2"/>
    <row r="38873" hidden="1" x14ac:dyDescent="0.2"/>
    <row r="38874" hidden="1" x14ac:dyDescent="0.2"/>
    <row r="38875" hidden="1" x14ac:dyDescent="0.2"/>
    <row r="38876" hidden="1" x14ac:dyDescent="0.2"/>
    <row r="38877" hidden="1" x14ac:dyDescent="0.2"/>
    <row r="38878" hidden="1" x14ac:dyDescent="0.2"/>
    <row r="38879" hidden="1" x14ac:dyDescent="0.2"/>
    <row r="38880" hidden="1" x14ac:dyDescent="0.2"/>
    <row r="38881" hidden="1" x14ac:dyDescent="0.2"/>
    <row r="38882" hidden="1" x14ac:dyDescent="0.2"/>
    <row r="38883" hidden="1" x14ac:dyDescent="0.2"/>
    <row r="38884" hidden="1" x14ac:dyDescent="0.2"/>
    <row r="38885" hidden="1" x14ac:dyDescent="0.2"/>
    <row r="38886" hidden="1" x14ac:dyDescent="0.2"/>
    <row r="38887" hidden="1" x14ac:dyDescent="0.2"/>
    <row r="38888" hidden="1" x14ac:dyDescent="0.2"/>
    <row r="38889" hidden="1" x14ac:dyDescent="0.2"/>
    <row r="38890" hidden="1" x14ac:dyDescent="0.2"/>
    <row r="38891" hidden="1" x14ac:dyDescent="0.2"/>
    <row r="38892" hidden="1" x14ac:dyDescent="0.2"/>
    <row r="38893" hidden="1" x14ac:dyDescent="0.2"/>
    <row r="38894" hidden="1" x14ac:dyDescent="0.2"/>
    <row r="38895" hidden="1" x14ac:dyDescent="0.2"/>
    <row r="38896" hidden="1" x14ac:dyDescent="0.2"/>
    <row r="38897" hidden="1" x14ac:dyDescent="0.2"/>
    <row r="38898" hidden="1" x14ac:dyDescent="0.2"/>
    <row r="38899" hidden="1" x14ac:dyDescent="0.2"/>
    <row r="38900" hidden="1" x14ac:dyDescent="0.2"/>
    <row r="38901" hidden="1" x14ac:dyDescent="0.2"/>
    <row r="38902" hidden="1" x14ac:dyDescent="0.2"/>
    <row r="38903" hidden="1" x14ac:dyDescent="0.2"/>
    <row r="38904" hidden="1" x14ac:dyDescent="0.2"/>
    <row r="38905" hidden="1" x14ac:dyDescent="0.2"/>
    <row r="38906" hidden="1" x14ac:dyDescent="0.2"/>
    <row r="38907" hidden="1" x14ac:dyDescent="0.2"/>
    <row r="38908" hidden="1" x14ac:dyDescent="0.2"/>
    <row r="38909" hidden="1" x14ac:dyDescent="0.2"/>
    <row r="38910" hidden="1" x14ac:dyDescent="0.2"/>
    <row r="38911" hidden="1" x14ac:dyDescent="0.2"/>
    <row r="38912" hidden="1" x14ac:dyDescent="0.2"/>
    <row r="38913" hidden="1" x14ac:dyDescent="0.2"/>
    <row r="38914" hidden="1" x14ac:dyDescent="0.2"/>
    <row r="38915" hidden="1" x14ac:dyDescent="0.2"/>
    <row r="38916" hidden="1" x14ac:dyDescent="0.2"/>
    <row r="38917" hidden="1" x14ac:dyDescent="0.2"/>
    <row r="38918" hidden="1" x14ac:dyDescent="0.2"/>
    <row r="38919" hidden="1" x14ac:dyDescent="0.2"/>
    <row r="38920" hidden="1" x14ac:dyDescent="0.2"/>
    <row r="38921" hidden="1" x14ac:dyDescent="0.2"/>
    <row r="38922" hidden="1" x14ac:dyDescent="0.2"/>
    <row r="38923" hidden="1" x14ac:dyDescent="0.2"/>
    <row r="38924" hidden="1" x14ac:dyDescent="0.2"/>
    <row r="38925" hidden="1" x14ac:dyDescent="0.2"/>
    <row r="38926" hidden="1" x14ac:dyDescent="0.2"/>
    <row r="38927" hidden="1" x14ac:dyDescent="0.2"/>
    <row r="38928" hidden="1" x14ac:dyDescent="0.2"/>
    <row r="38929" hidden="1" x14ac:dyDescent="0.2"/>
    <row r="38930" hidden="1" x14ac:dyDescent="0.2"/>
    <row r="38931" hidden="1" x14ac:dyDescent="0.2"/>
    <row r="38932" hidden="1" x14ac:dyDescent="0.2"/>
    <row r="38933" hidden="1" x14ac:dyDescent="0.2"/>
    <row r="38934" hidden="1" x14ac:dyDescent="0.2"/>
    <row r="38935" hidden="1" x14ac:dyDescent="0.2"/>
    <row r="38936" hidden="1" x14ac:dyDescent="0.2"/>
    <row r="38937" hidden="1" x14ac:dyDescent="0.2"/>
    <row r="38938" hidden="1" x14ac:dyDescent="0.2"/>
    <row r="38939" hidden="1" x14ac:dyDescent="0.2"/>
    <row r="38940" hidden="1" x14ac:dyDescent="0.2"/>
    <row r="38941" hidden="1" x14ac:dyDescent="0.2"/>
    <row r="38942" hidden="1" x14ac:dyDescent="0.2"/>
    <row r="38943" hidden="1" x14ac:dyDescent="0.2"/>
    <row r="38944" hidden="1" x14ac:dyDescent="0.2"/>
    <row r="38945" hidden="1" x14ac:dyDescent="0.2"/>
    <row r="38946" hidden="1" x14ac:dyDescent="0.2"/>
    <row r="38947" hidden="1" x14ac:dyDescent="0.2"/>
    <row r="38948" hidden="1" x14ac:dyDescent="0.2"/>
    <row r="38949" hidden="1" x14ac:dyDescent="0.2"/>
    <row r="38950" hidden="1" x14ac:dyDescent="0.2"/>
    <row r="38951" hidden="1" x14ac:dyDescent="0.2"/>
    <row r="38952" hidden="1" x14ac:dyDescent="0.2"/>
    <row r="38953" hidden="1" x14ac:dyDescent="0.2"/>
    <row r="38954" hidden="1" x14ac:dyDescent="0.2"/>
    <row r="38955" hidden="1" x14ac:dyDescent="0.2"/>
    <row r="38956" hidden="1" x14ac:dyDescent="0.2"/>
    <row r="38957" hidden="1" x14ac:dyDescent="0.2"/>
    <row r="38958" hidden="1" x14ac:dyDescent="0.2"/>
    <row r="38959" hidden="1" x14ac:dyDescent="0.2"/>
    <row r="38960" hidden="1" x14ac:dyDescent="0.2"/>
    <row r="38961" hidden="1" x14ac:dyDescent="0.2"/>
    <row r="38962" hidden="1" x14ac:dyDescent="0.2"/>
    <row r="38963" hidden="1" x14ac:dyDescent="0.2"/>
    <row r="38964" hidden="1" x14ac:dyDescent="0.2"/>
    <row r="38965" hidden="1" x14ac:dyDescent="0.2"/>
    <row r="38966" hidden="1" x14ac:dyDescent="0.2"/>
    <row r="38967" hidden="1" x14ac:dyDescent="0.2"/>
    <row r="38968" hidden="1" x14ac:dyDescent="0.2"/>
    <row r="38969" hidden="1" x14ac:dyDescent="0.2"/>
    <row r="38970" hidden="1" x14ac:dyDescent="0.2"/>
    <row r="38971" hidden="1" x14ac:dyDescent="0.2"/>
    <row r="38972" hidden="1" x14ac:dyDescent="0.2"/>
    <row r="38973" hidden="1" x14ac:dyDescent="0.2"/>
    <row r="38974" hidden="1" x14ac:dyDescent="0.2"/>
    <row r="38975" hidden="1" x14ac:dyDescent="0.2"/>
    <row r="38976" hidden="1" x14ac:dyDescent="0.2"/>
    <row r="38977" hidden="1" x14ac:dyDescent="0.2"/>
    <row r="38978" hidden="1" x14ac:dyDescent="0.2"/>
    <row r="38979" hidden="1" x14ac:dyDescent="0.2"/>
    <row r="38980" hidden="1" x14ac:dyDescent="0.2"/>
    <row r="38981" hidden="1" x14ac:dyDescent="0.2"/>
    <row r="38982" hidden="1" x14ac:dyDescent="0.2"/>
    <row r="38983" hidden="1" x14ac:dyDescent="0.2"/>
    <row r="38984" hidden="1" x14ac:dyDescent="0.2"/>
    <row r="38985" hidden="1" x14ac:dyDescent="0.2"/>
    <row r="38986" hidden="1" x14ac:dyDescent="0.2"/>
    <row r="38987" hidden="1" x14ac:dyDescent="0.2"/>
    <row r="38988" hidden="1" x14ac:dyDescent="0.2"/>
    <row r="38989" hidden="1" x14ac:dyDescent="0.2"/>
    <row r="38990" hidden="1" x14ac:dyDescent="0.2"/>
    <row r="38991" hidden="1" x14ac:dyDescent="0.2"/>
    <row r="38992" hidden="1" x14ac:dyDescent="0.2"/>
    <row r="38993" hidden="1" x14ac:dyDescent="0.2"/>
    <row r="38994" hidden="1" x14ac:dyDescent="0.2"/>
    <row r="38995" hidden="1" x14ac:dyDescent="0.2"/>
    <row r="38996" hidden="1" x14ac:dyDescent="0.2"/>
    <row r="38997" hidden="1" x14ac:dyDescent="0.2"/>
    <row r="38998" hidden="1" x14ac:dyDescent="0.2"/>
    <row r="38999" hidden="1" x14ac:dyDescent="0.2"/>
    <row r="39000" hidden="1" x14ac:dyDescent="0.2"/>
    <row r="39001" hidden="1" x14ac:dyDescent="0.2"/>
    <row r="39002" hidden="1" x14ac:dyDescent="0.2"/>
    <row r="39003" hidden="1" x14ac:dyDescent="0.2"/>
    <row r="39004" hidden="1" x14ac:dyDescent="0.2"/>
    <row r="39005" hidden="1" x14ac:dyDescent="0.2"/>
    <row r="39006" hidden="1" x14ac:dyDescent="0.2"/>
    <row r="39007" hidden="1" x14ac:dyDescent="0.2"/>
    <row r="39008" hidden="1" x14ac:dyDescent="0.2"/>
    <row r="39009" hidden="1" x14ac:dyDescent="0.2"/>
    <row r="39010" hidden="1" x14ac:dyDescent="0.2"/>
    <row r="39011" hidden="1" x14ac:dyDescent="0.2"/>
    <row r="39012" hidden="1" x14ac:dyDescent="0.2"/>
    <row r="39013" hidden="1" x14ac:dyDescent="0.2"/>
    <row r="39014" hidden="1" x14ac:dyDescent="0.2"/>
    <row r="39015" hidden="1" x14ac:dyDescent="0.2"/>
    <row r="39016" hidden="1" x14ac:dyDescent="0.2"/>
    <row r="39017" hidden="1" x14ac:dyDescent="0.2"/>
    <row r="39018" hidden="1" x14ac:dyDescent="0.2"/>
    <row r="39019" hidden="1" x14ac:dyDescent="0.2"/>
    <row r="39020" hidden="1" x14ac:dyDescent="0.2"/>
    <row r="39021" hidden="1" x14ac:dyDescent="0.2"/>
    <row r="39022" hidden="1" x14ac:dyDescent="0.2"/>
    <row r="39023" hidden="1" x14ac:dyDescent="0.2"/>
    <row r="39024" hidden="1" x14ac:dyDescent="0.2"/>
    <row r="39025" hidden="1" x14ac:dyDescent="0.2"/>
    <row r="39026" hidden="1" x14ac:dyDescent="0.2"/>
    <row r="39027" hidden="1" x14ac:dyDescent="0.2"/>
    <row r="39028" hidden="1" x14ac:dyDescent="0.2"/>
    <row r="39029" hidden="1" x14ac:dyDescent="0.2"/>
    <row r="39030" hidden="1" x14ac:dyDescent="0.2"/>
    <row r="39031" hidden="1" x14ac:dyDescent="0.2"/>
    <row r="39032" hidden="1" x14ac:dyDescent="0.2"/>
    <row r="39033" hidden="1" x14ac:dyDescent="0.2"/>
    <row r="39034" hidden="1" x14ac:dyDescent="0.2"/>
    <row r="39035" hidden="1" x14ac:dyDescent="0.2"/>
    <row r="39036" hidden="1" x14ac:dyDescent="0.2"/>
    <row r="39037" hidden="1" x14ac:dyDescent="0.2"/>
    <row r="39038" hidden="1" x14ac:dyDescent="0.2"/>
    <row r="39039" hidden="1" x14ac:dyDescent="0.2"/>
    <row r="39040" hidden="1" x14ac:dyDescent="0.2"/>
    <row r="39041" hidden="1" x14ac:dyDescent="0.2"/>
    <row r="39042" hidden="1" x14ac:dyDescent="0.2"/>
    <row r="39043" hidden="1" x14ac:dyDescent="0.2"/>
    <row r="39044" hidden="1" x14ac:dyDescent="0.2"/>
    <row r="39045" hidden="1" x14ac:dyDescent="0.2"/>
    <row r="39046" hidden="1" x14ac:dyDescent="0.2"/>
    <row r="39047" hidden="1" x14ac:dyDescent="0.2"/>
    <row r="39048" hidden="1" x14ac:dyDescent="0.2"/>
    <row r="39049" hidden="1" x14ac:dyDescent="0.2"/>
    <row r="39050" hidden="1" x14ac:dyDescent="0.2"/>
    <row r="39051" hidden="1" x14ac:dyDescent="0.2"/>
    <row r="39052" hidden="1" x14ac:dyDescent="0.2"/>
    <row r="39053" hidden="1" x14ac:dyDescent="0.2"/>
    <row r="39054" hidden="1" x14ac:dyDescent="0.2"/>
    <row r="39055" hidden="1" x14ac:dyDescent="0.2"/>
    <row r="39056" hidden="1" x14ac:dyDescent="0.2"/>
    <row r="39057" hidden="1" x14ac:dyDescent="0.2"/>
    <row r="39058" hidden="1" x14ac:dyDescent="0.2"/>
    <row r="39059" hidden="1" x14ac:dyDescent="0.2"/>
    <row r="39060" hidden="1" x14ac:dyDescent="0.2"/>
    <row r="39061" hidden="1" x14ac:dyDescent="0.2"/>
    <row r="39062" hidden="1" x14ac:dyDescent="0.2"/>
    <row r="39063" hidden="1" x14ac:dyDescent="0.2"/>
    <row r="39064" hidden="1" x14ac:dyDescent="0.2"/>
    <row r="39065" hidden="1" x14ac:dyDescent="0.2"/>
    <row r="39066" hidden="1" x14ac:dyDescent="0.2"/>
    <row r="39067" hidden="1" x14ac:dyDescent="0.2"/>
    <row r="39068" hidden="1" x14ac:dyDescent="0.2"/>
    <row r="39069" hidden="1" x14ac:dyDescent="0.2"/>
    <row r="39070" hidden="1" x14ac:dyDescent="0.2"/>
    <row r="39071" hidden="1" x14ac:dyDescent="0.2"/>
    <row r="39072" hidden="1" x14ac:dyDescent="0.2"/>
    <row r="39073" hidden="1" x14ac:dyDescent="0.2"/>
    <row r="39074" hidden="1" x14ac:dyDescent="0.2"/>
    <row r="39075" hidden="1" x14ac:dyDescent="0.2"/>
    <row r="39076" hidden="1" x14ac:dyDescent="0.2"/>
    <row r="39077" hidden="1" x14ac:dyDescent="0.2"/>
    <row r="39078" hidden="1" x14ac:dyDescent="0.2"/>
    <row r="39079" hidden="1" x14ac:dyDescent="0.2"/>
    <row r="39080" hidden="1" x14ac:dyDescent="0.2"/>
    <row r="39081" hidden="1" x14ac:dyDescent="0.2"/>
    <row r="39082" hidden="1" x14ac:dyDescent="0.2"/>
    <row r="39083" hidden="1" x14ac:dyDescent="0.2"/>
    <row r="39084" hidden="1" x14ac:dyDescent="0.2"/>
    <row r="39085" hidden="1" x14ac:dyDescent="0.2"/>
    <row r="39086" hidden="1" x14ac:dyDescent="0.2"/>
    <row r="39087" hidden="1" x14ac:dyDescent="0.2"/>
    <row r="39088" hidden="1" x14ac:dyDescent="0.2"/>
    <row r="39089" hidden="1" x14ac:dyDescent="0.2"/>
    <row r="39090" hidden="1" x14ac:dyDescent="0.2"/>
    <row r="39091" hidden="1" x14ac:dyDescent="0.2"/>
    <row r="39092" hidden="1" x14ac:dyDescent="0.2"/>
    <row r="39093" hidden="1" x14ac:dyDescent="0.2"/>
    <row r="39094" hidden="1" x14ac:dyDescent="0.2"/>
    <row r="39095" hidden="1" x14ac:dyDescent="0.2"/>
    <row r="39096" hidden="1" x14ac:dyDescent="0.2"/>
    <row r="39097" hidden="1" x14ac:dyDescent="0.2"/>
    <row r="39098" hidden="1" x14ac:dyDescent="0.2"/>
    <row r="39099" hidden="1" x14ac:dyDescent="0.2"/>
    <row r="39100" hidden="1" x14ac:dyDescent="0.2"/>
    <row r="39101" hidden="1" x14ac:dyDescent="0.2"/>
    <row r="39102" hidden="1" x14ac:dyDescent="0.2"/>
    <row r="39103" hidden="1" x14ac:dyDescent="0.2"/>
    <row r="39104" hidden="1" x14ac:dyDescent="0.2"/>
    <row r="39105" hidden="1" x14ac:dyDescent="0.2"/>
    <row r="39106" hidden="1" x14ac:dyDescent="0.2"/>
    <row r="39107" hidden="1" x14ac:dyDescent="0.2"/>
    <row r="39108" hidden="1" x14ac:dyDescent="0.2"/>
    <row r="39109" hidden="1" x14ac:dyDescent="0.2"/>
    <row r="39110" hidden="1" x14ac:dyDescent="0.2"/>
    <row r="39111" hidden="1" x14ac:dyDescent="0.2"/>
    <row r="39112" hidden="1" x14ac:dyDescent="0.2"/>
    <row r="39113" hidden="1" x14ac:dyDescent="0.2"/>
    <row r="39114" hidden="1" x14ac:dyDescent="0.2"/>
    <row r="39115" hidden="1" x14ac:dyDescent="0.2"/>
    <row r="39116" hidden="1" x14ac:dyDescent="0.2"/>
    <row r="39117" hidden="1" x14ac:dyDescent="0.2"/>
    <row r="39118" hidden="1" x14ac:dyDescent="0.2"/>
    <row r="39119" hidden="1" x14ac:dyDescent="0.2"/>
    <row r="39120" hidden="1" x14ac:dyDescent="0.2"/>
    <row r="39121" hidden="1" x14ac:dyDescent="0.2"/>
    <row r="39122" hidden="1" x14ac:dyDescent="0.2"/>
    <row r="39123" hidden="1" x14ac:dyDescent="0.2"/>
    <row r="39124" hidden="1" x14ac:dyDescent="0.2"/>
    <row r="39125" hidden="1" x14ac:dyDescent="0.2"/>
    <row r="39126" hidden="1" x14ac:dyDescent="0.2"/>
    <row r="39127" hidden="1" x14ac:dyDescent="0.2"/>
    <row r="39128" hidden="1" x14ac:dyDescent="0.2"/>
    <row r="39129" hidden="1" x14ac:dyDescent="0.2"/>
    <row r="39130" hidden="1" x14ac:dyDescent="0.2"/>
    <row r="39131" hidden="1" x14ac:dyDescent="0.2"/>
    <row r="39132" hidden="1" x14ac:dyDescent="0.2"/>
    <row r="39133" hidden="1" x14ac:dyDescent="0.2"/>
    <row r="39134" hidden="1" x14ac:dyDescent="0.2"/>
    <row r="39135" hidden="1" x14ac:dyDescent="0.2"/>
    <row r="39136" hidden="1" x14ac:dyDescent="0.2"/>
    <row r="39137" hidden="1" x14ac:dyDescent="0.2"/>
    <row r="39138" hidden="1" x14ac:dyDescent="0.2"/>
    <row r="39139" hidden="1" x14ac:dyDescent="0.2"/>
    <row r="39140" hidden="1" x14ac:dyDescent="0.2"/>
    <row r="39141" hidden="1" x14ac:dyDescent="0.2"/>
    <row r="39142" hidden="1" x14ac:dyDescent="0.2"/>
    <row r="39143" hidden="1" x14ac:dyDescent="0.2"/>
    <row r="39144" hidden="1" x14ac:dyDescent="0.2"/>
    <row r="39145" hidden="1" x14ac:dyDescent="0.2"/>
    <row r="39146" hidden="1" x14ac:dyDescent="0.2"/>
    <row r="39147" hidden="1" x14ac:dyDescent="0.2"/>
    <row r="39148" hidden="1" x14ac:dyDescent="0.2"/>
    <row r="39149" hidden="1" x14ac:dyDescent="0.2"/>
    <row r="39150" hidden="1" x14ac:dyDescent="0.2"/>
    <row r="39151" hidden="1" x14ac:dyDescent="0.2"/>
    <row r="39152" hidden="1" x14ac:dyDescent="0.2"/>
    <row r="39153" hidden="1" x14ac:dyDescent="0.2"/>
    <row r="39154" hidden="1" x14ac:dyDescent="0.2"/>
    <row r="39155" hidden="1" x14ac:dyDescent="0.2"/>
    <row r="39156" hidden="1" x14ac:dyDescent="0.2"/>
    <row r="39157" hidden="1" x14ac:dyDescent="0.2"/>
    <row r="39158" hidden="1" x14ac:dyDescent="0.2"/>
    <row r="39159" hidden="1" x14ac:dyDescent="0.2"/>
    <row r="39160" hidden="1" x14ac:dyDescent="0.2"/>
    <row r="39161" hidden="1" x14ac:dyDescent="0.2"/>
    <row r="39162" hidden="1" x14ac:dyDescent="0.2"/>
    <row r="39163" hidden="1" x14ac:dyDescent="0.2"/>
    <row r="39164" hidden="1" x14ac:dyDescent="0.2"/>
    <row r="39165" hidden="1" x14ac:dyDescent="0.2"/>
    <row r="39166" hidden="1" x14ac:dyDescent="0.2"/>
    <row r="39167" hidden="1" x14ac:dyDescent="0.2"/>
    <row r="39168" hidden="1" x14ac:dyDescent="0.2"/>
    <row r="39169" hidden="1" x14ac:dyDescent="0.2"/>
    <row r="39170" hidden="1" x14ac:dyDescent="0.2"/>
    <row r="39171" hidden="1" x14ac:dyDescent="0.2"/>
    <row r="39172" hidden="1" x14ac:dyDescent="0.2"/>
    <row r="39173" hidden="1" x14ac:dyDescent="0.2"/>
    <row r="39174" hidden="1" x14ac:dyDescent="0.2"/>
    <row r="39175" hidden="1" x14ac:dyDescent="0.2"/>
    <row r="39176" hidden="1" x14ac:dyDescent="0.2"/>
    <row r="39177" hidden="1" x14ac:dyDescent="0.2"/>
    <row r="39178" hidden="1" x14ac:dyDescent="0.2"/>
    <row r="39179" hidden="1" x14ac:dyDescent="0.2"/>
    <row r="39180" hidden="1" x14ac:dyDescent="0.2"/>
    <row r="39181" hidden="1" x14ac:dyDescent="0.2"/>
    <row r="39182" hidden="1" x14ac:dyDescent="0.2"/>
    <row r="39183" hidden="1" x14ac:dyDescent="0.2"/>
    <row r="39184" hidden="1" x14ac:dyDescent="0.2"/>
    <row r="39185" hidden="1" x14ac:dyDescent="0.2"/>
    <row r="39186" hidden="1" x14ac:dyDescent="0.2"/>
    <row r="39187" hidden="1" x14ac:dyDescent="0.2"/>
    <row r="39188" hidden="1" x14ac:dyDescent="0.2"/>
    <row r="39189" hidden="1" x14ac:dyDescent="0.2"/>
    <row r="39190" hidden="1" x14ac:dyDescent="0.2"/>
    <row r="39191" hidden="1" x14ac:dyDescent="0.2"/>
    <row r="39192" hidden="1" x14ac:dyDescent="0.2"/>
    <row r="39193" hidden="1" x14ac:dyDescent="0.2"/>
    <row r="39194" hidden="1" x14ac:dyDescent="0.2"/>
    <row r="39195" hidden="1" x14ac:dyDescent="0.2"/>
    <row r="39196" hidden="1" x14ac:dyDescent="0.2"/>
    <row r="39197" hidden="1" x14ac:dyDescent="0.2"/>
    <row r="39198" hidden="1" x14ac:dyDescent="0.2"/>
    <row r="39199" hidden="1" x14ac:dyDescent="0.2"/>
    <row r="39200" hidden="1" x14ac:dyDescent="0.2"/>
    <row r="39201" hidden="1" x14ac:dyDescent="0.2"/>
    <row r="39202" hidden="1" x14ac:dyDescent="0.2"/>
    <row r="39203" hidden="1" x14ac:dyDescent="0.2"/>
    <row r="39204" hidden="1" x14ac:dyDescent="0.2"/>
    <row r="39205" hidden="1" x14ac:dyDescent="0.2"/>
    <row r="39206" hidden="1" x14ac:dyDescent="0.2"/>
    <row r="39207" hidden="1" x14ac:dyDescent="0.2"/>
    <row r="39208" hidden="1" x14ac:dyDescent="0.2"/>
    <row r="39209" hidden="1" x14ac:dyDescent="0.2"/>
    <row r="39210" hidden="1" x14ac:dyDescent="0.2"/>
    <row r="39211" hidden="1" x14ac:dyDescent="0.2"/>
    <row r="39212" hidden="1" x14ac:dyDescent="0.2"/>
    <row r="39213" hidden="1" x14ac:dyDescent="0.2"/>
    <row r="39214" hidden="1" x14ac:dyDescent="0.2"/>
    <row r="39215" hidden="1" x14ac:dyDescent="0.2"/>
    <row r="39216" hidden="1" x14ac:dyDescent="0.2"/>
    <row r="39217" hidden="1" x14ac:dyDescent="0.2"/>
    <row r="39218" hidden="1" x14ac:dyDescent="0.2"/>
    <row r="39219" hidden="1" x14ac:dyDescent="0.2"/>
    <row r="39220" hidden="1" x14ac:dyDescent="0.2"/>
    <row r="39221" hidden="1" x14ac:dyDescent="0.2"/>
    <row r="39222" hidden="1" x14ac:dyDescent="0.2"/>
    <row r="39223" hidden="1" x14ac:dyDescent="0.2"/>
    <row r="39224" hidden="1" x14ac:dyDescent="0.2"/>
    <row r="39225" hidden="1" x14ac:dyDescent="0.2"/>
    <row r="39226" hidden="1" x14ac:dyDescent="0.2"/>
    <row r="39227" hidden="1" x14ac:dyDescent="0.2"/>
    <row r="39228" hidden="1" x14ac:dyDescent="0.2"/>
    <row r="39229" hidden="1" x14ac:dyDescent="0.2"/>
    <row r="39230" hidden="1" x14ac:dyDescent="0.2"/>
    <row r="39231" hidden="1" x14ac:dyDescent="0.2"/>
    <row r="39232" hidden="1" x14ac:dyDescent="0.2"/>
    <row r="39233" hidden="1" x14ac:dyDescent="0.2"/>
    <row r="39234" hidden="1" x14ac:dyDescent="0.2"/>
    <row r="39235" hidden="1" x14ac:dyDescent="0.2"/>
    <row r="39236" hidden="1" x14ac:dyDescent="0.2"/>
    <row r="39237" hidden="1" x14ac:dyDescent="0.2"/>
    <row r="39238" hidden="1" x14ac:dyDescent="0.2"/>
    <row r="39239" hidden="1" x14ac:dyDescent="0.2"/>
    <row r="39240" hidden="1" x14ac:dyDescent="0.2"/>
    <row r="39241" hidden="1" x14ac:dyDescent="0.2"/>
    <row r="39242" hidden="1" x14ac:dyDescent="0.2"/>
    <row r="39243" hidden="1" x14ac:dyDescent="0.2"/>
    <row r="39244" hidden="1" x14ac:dyDescent="0.2"/>
    <row r="39245" hidden="1" x14ac:dyDescent="0.2"/>
    <row r="39246" hidden="1" x14ac:dyDescent="0.2"/>
    <row r="39247" hidden="1" x14ac:dyDescent="0.2"/>
    <row r="39248" hidden="1" x14ac:dyDescent="0.2"/>
    <row r="39249" hidden="1" x14ac:dyDescent="0.2"/>
    <row r="39250" hidden="1" x14ac:dyDescent="0.2"/>
    <row r="39251" hidden="1" x14ac:dyDescent="0.2"/>
    <row r="39252" hidden="1" x14ac:dyDescent="0.2"/>
    <row r="39253" hidden="1" x14ac:dyDescent="0.2"/>
    <row r="39254" hidden="1" x14ac:dyDescent="0.2"/>
    <row r="39255" hidden="1" x14ac:dyDescent="0.2"/>
    <row r="39256" hidden="1" x14ac:dyDescent="0.2"/>
    <row r="39257" hidden="1" x14ac:dyDescent="0.2"/>
    <row r="39258" hidden="1" x14ac:dyDescent="0.2"/>
    <row r="39259" hidden="1" x14ac:dyDescent="0.2"/>
    <row r="39260" hidden="1" x14ac:dyDescent="0.2"/>
    <row r="39261" hidden="1" x14ac:dyDescent="0.2"/>
    <row r="39262" hidden="1" x14ac:dyDescent="0.2"/>
    <row r="39263" hidden="1" x14ac:dyDescent="0.2"/>
    <row r="39264" hidden="1" x14ac:dyDescent="0.2"/>
    <row r="39265" hidden="1" x14ac:dyDescent="0.2"/>
    <row r="39266" hidden="1" x14ac:dyDescent="0.2"/>
    <row r="39267" hidden="1" x14ac:dyDescent="0.2"/>
    <row r="39268" hidden="1" x14ac:dyDescent="0.2"/>
    <row r="39269" hidden="1" x14ac:dyDescent="0.2"/>
    <row r="39270" hidden="1" x14ac:dyDescent="0.2"/>
    <row r="39271" hidden="1" x14ac:dyDescent="0.2"/>
    <row r="39272" hidden="1" x14ac:dyDescent="0.2"/>
    <row r="39273" hidden="1" x14ac:dyDescent="0.2"/>
    <row r="39274" hidden="1" x14ac:dyDescent="0.2"/>
    <row r="39275" hidden="1" x14ac:dyDescent="0.2"/>
    <row r="39276" hidden="1" x14ac:dyDescent="0.2"/>
    <row r="39277" hidden="1" x14ac:dyDescent="0.2"/>
    <row r="39278" hidden="1" x14ac:dyDescent="0.2"/>
    <row r="39279" hidden="1" x14ac:dyDescent="0.2"/>
    <row r="39280" hidden="1" x14ac:dyDescent="0.2"/>
    <row r="39281" hidden="1" x14ac:dyDescent="0.2"/>
    <row r="39282" hidden="1" x14ac:dyDescent="0.2"/>
    <row r="39283" hidden="1" x14ac:dyDescent="0.2"/>
    <row r="39284" hidden="1" x14ac:dyDescent="0.2"/>
    <row r="39285" hidden="1" x14ac:dyDescent="0.2"/>
    <row r="39286" hidden="1" x14ac:dyDescent="0.2"/>
    <row r="39287" hidden="1" x14ac:dyDescent="0.2"/>
    <row r="39288" hidden="1" x14ac:dyDescent="0.2"/>
    <row r="39289" hidden="1" x14ac:dyDescent="0.2"/>
    <row r="39290" hidden="1" x14ac:dyDescent="0.2"/>
    <row r="39291" hidden="1" x14ac:dyDescent="0.2"/>
    <row r="39292" hidden="1" x14ac:dyDescent="0.2"/>
    <row r="39293" hidden="1" x14ac:dyDescent="0.2"/>
    <row r="39294" hidden="1" x14ac:dyDescent="0.2"/>
    <row r="39295" hidden="1" x14ac:dyDescent="0.2"/>
    <row r="39296" hidden="1" x14ac:dyDescent="0.2"/>
    <row r="39297" hidden="1" x14ac:dyDescent="0.2"/>
    <row r="39298" hidden="1" x14ac:dyDescent="0.2"/>
    <row r="39299" hidden="1" x14ac:dyDescent="0.2"/>
    <row r="39300" hidden="1" x14ac:dyDescent="0.2"/>
    <row r="39301" hidden="1" x14ac:dyDescent="0.2"/>
    <row r="39302" hidden="1" x14ac:dyDescent="0.2"/>
    <row r="39303" hidden="1" x14ac:dyDescent="0.2"/>
    <row r="39304" hidden="1" x14ac:dyDescent="0.2"/>
    <row r="39305" hidden="1" x14ac:dyDescent="0.2"/>
    <row r="39306" hidden="1" x14ac:dyDescent="0.2"/>
    <row r="39307" hidden="1" x14ac:dyDescent="0.2"/>
    <row r="39308" hidden="1" x14ac:dyDescent="0.2"/>
    <row r="39309" hidden="1" x14ac:dyDescent="0.2"/>
    <row r="39310" hidden="1" x14ac:dyDescent="0.2"/>
    <row r="39311" hidden="1" x14ac:dyDescent="0.2"/>
    <row r="39312" hidden="1" x14ac:dyDescent="0.2"/>
    <row r="39313" hidden="1" x14ac:dyDescent="0.2"/>
    <row r="39314" hidden="1" x14ac:dyDescent="0.2"/>
    <row r="39315" hidden="1" x14ac:dyDescent="0.2"/>
    <row r="39316" hidden="1" x14ac:dyDescent="0.2"/>
    <row r="39317" hidden="1" x14ac:dyDescent="0.2"/>
    <row r="39318" hidden="1" x14ac:dyDescent="0.2"/>
    <row r="39319" hidden="1" x14ac:dyDescent="0.2"/>
    <row r="39320" hidden="1" x14ac:dyDescent="0.2"/>
    <row r="39321" hidden="1" x14ac:dyDescent="0.2"/>
    <row r="39322" hidden="1" x14ac:dyDescent="0.2"/>
    <row r="39323" hidden="1" x14ac:dyDescent="0.2"/>
    <row r="39324" hidden="1" x14ac:dyDescent="0.2"/>
    <row r="39325" hidden="1" x14ac:dyDescent="0.2"/>
    <row r="39326" hidden="1" x14ac:dyDescent="0.2"/>
    <row r="39327" hidden="1" x14ac:dyDescent="0.2"/>
    <row r="39328" hidden="1" x14ac:dyDescent="0.2"/>
    <row r="39329" hidden="1" x14ac:dyDescent="0.2"/>
    <row r="39330" hidden="1" x14ac:dyDescent="0.2"/>
    <row r="39331" hidden="1" x14ac:dyDescent="0.2"/>
    <row r="39332" hidden="1" x14ac:dyDescent="0.2"/>
    <row r="39333" hidden="1" x14ac:dyDescent="0.2"/>
    <row r="39334" hidden="1" x14ac:dyDescent="0.2"/>
    <row r="39335" hidden="1" x14ac:dyDescent="0.2"/>
    <row r="39336" hidden="1" x14ac:dyDescent="0.2"/>
    <row r="39337" hidden="1" x14ac:dyDescent="0.2"/>
    <row r="39338" hidden="1" x14ac:dyDescent="0.2"/>
    <row r="39339" hidden="1" x14ac:dyDescent="0.2"/>
    <row r="39340" hidden="1" x14ac:dyDescent="0.2"/>
    <row r="39341" hidden="1" x14ac:dyDescent="0.2"/>
    <row r="39342" hidden="1" x14ac:dyDescent="0.2"/>
    <row r="39343" hidden="1" x14ac:dyDescent="0.2"/>
    <row r="39344" hidden="1" x14ac:dyDescent="0.2"/>
    <row r="39345" hidden="1" x14ac:dyDescent="0.2"/>
    <row r="39346" hidden="1" x14ac:dyDescent="0.2"/>
    <row r="39347" hidden="1" x14ac:dyDescent="0.2"/>
    <row r="39348" hidden="1" x14ac:dyDescent="0.2"/>
    <row r="39349" hidden="1" x14ac:dyDescent="0.2"/>
    <row r="39350" hidden="1" x14ac:dyDescent="0.2"/>
    <row r="39351" hidden="1" x14ac:dyDescent="0.2"/>
    <row r="39352" hidden="1" x14ac:dyDescent="0.2"/>
    <row r="39353" hidden="1" x14ac:dyDescent="0.2"/>
    <row r="39354" hidden="1" x14ac:dyDescent="0.2"/>
    <row r="39355" hidden="1" x14ac:dyDescent="0.2"/>
    <row r="39356" hidden="1" x14ac:dyDescent="0.2"/>
    <row r="39357" hidden="1" x14ac:dyDescent="0.2"/>
    <row r="39358" hidden="1" x14ac:dyDescent="0.2"/>
    <row r="39359" hidden="1" x14ac:dyDescent="0.2"/>
    <row r="39360" hidden="1" x14ac:dyDescent="0.2"/>
    <row r="39361" hidden="1" x14ac:dyDescent="0.2"/>
    <row r="39362" hidden="1" x14ac:dyDescent="0.2"/>
    <row r="39363" hidden="1" x14ac:dyDescent="0.2"/>
    <row r="39364" hidden="1" x14ac:dyDescent="0.2"/>
    <row r="39365" hidden="1" x14ac:dyDescent="0.2"/>
    <row r="39366" hidden="1" x14ac:dyDescent="0.2"/>
    <row r="39367" hidden="1" x14ac:dyDescent="0.2"/>
    <row r="39368" hidden="1" x14ac:dyDescent="0.2"/>
    <row r="39369" hidden="1" x14ac:dyDescent="0.2"/>
    <row r="39370" hidden="1" x14ac:dyDescent="0.2"/>
    <row r="39371" hidden="1" x14ac:dyDescent="0.2"/>
    <row r="39372" hidden="1" x14ac:dyDescent="0.2"/>
    <row r="39373" hidden="1" x14ac:dyDescent="0.2"/>
    <row r="39374" hidden="1" x14ac:dyDescent="0.2"/>
    <row r="39375" hidden="1" x14ac:dyDescent="0.2"/>
    <row r="39376" hidden="1" x14ac:dyDescent="0.2"/>
    <row r="39377" hidden="1" x14ac:dyDescent="0.2"/>
    <row r="39378" hidden="1" x14ac:dyDescent="0.2"/>
    <row r="39379" hidden="1" x14ac:dyDescent="0.2"/>
    <row r="39380" hidden="1" x14ac:dyDescent="0.2"/>
    <row r="39381" hidden="1" x14ac:dyDescent="0.2"/>
    <row r="39382" hidden="1" x14ac:dyDescent="0.2"/>
    <row r="39383" hidden="1" x14ac:dyDescent="0.2"/>
    <row r="39384" hidden="1" x14ac:dyDescent="0.2"/>
    <row r="39385" hidden="1" x14ac:dyDescent="0.2"/>
    <row r="39386" hidden="1" x14ac:dyDescent="0.2"/>
    <row r="39387" hidden="1" x14ac:dyDescent="0.2"/>
    <row r="39388" hidden="1" x14ac:dyDescent="0.2"/>
    <row r="39389" hidden="1" x14ac:dyDescent="0.2"/>
    <row r="39390" hidden="1" x14ac:dyDescent="0.2"/>
    <row r="39391" hidden="1" x14ac:dyDescent="0.2"/>
    <row r="39392" hidden="1" x14ac:dyDescent="0.2"/>
    <row r="39393" hidden="1" x14ac:dyDescent="0.2"/>
    <row r="39394" hidden="1" x14ac:dyDescent="0.2"/>
    <row r="39395" hidden="1" x14ac:dyDescent="0.2"/>
    <row r="39396" hidden="1" x14ac:dyDescent="0.2"/>
    <row r="39397" hidden="1" x14ac:dyDescent="0.2"/>
    <row r="39398" hidden="1" x14ac:dyDescent="0.2"/>
    <row r="39399" hidden="1" x14ac:dyDescent="0.2"/>
    <row r="39400" hidden="1" x14ac:dyDescent="0.2"/>
    <row r="39401" hidden="1" x14ac:dyDescent="0.2"/>
    <row r="39402" hidden="1" x14ac:dyDescent="0.2"/>
    <row r="39403" hidden="1" x14ac:dyDescent="0.2"/>
    <row r="39404" hidden="1" x14ac:dyDescent="0.2"/>
    <row r="39405" hidden="1" x14ac:dyDescent="0.2"/>
    <row r="39406" hidden="1" x14ac:dyDescent="0.2"/>
    <row r="39407" hidden="1" x14ac:dyDescent="0.2"/>
    <row r="39408" hidden="1" x14ac:dyDescent="0.2"/>
    <row r="39409" hidden="1" x14ac:dyDescent="0.2"/>
    <row r="39410" hidden="1" x14ac:dyDescent="0.2"/>
    <row r="39411" hidden="1" x14ac:dyDescent="0.2"/>
    <row r="39412" hidden="1" x14ac:dyDescent="0.2"/>
    <row r="39413" hidden="1" x14ac:dyDescent="0.2"/>
    <row r="39414" hidden="1" x14ac:dyDescent="0.2"/>
    <row r="39415" hidden="1" x14ac:dyDescent="0.2"/>
    <row r="39416" hidden="1" x14ac:dyDescent="0.2"/>
    <row r="39417" hidden="1" x14ac:dyDescent="0.2"/>
    <row r="39418" hidden="1" x14ac:dyDescent="0.2"/>
    <row r="39419" hidden="1" x14ac:dyDescent="0.2"/>
    <row r="39420" hidden="1" x14ac:dyDescent="0.2"/>
    <row r="39421" hidden="1" x14ac:dyDescent="0.2"/>
    <row r="39422" hidden="1" x14ac:dyDescent="0.2"/>
    <row r="39423" hidden="1" x14ac:dyDescent="0.2"/>
    <row r="39424" hidden="1" x14ac:dyDescent="0.2"/>
    <row r="39425" hidden="1" x14ac:dyDescent="0.2"/>
    <row r="39426" hidden="1" x14ac:dyDescent="0.2"/>
    <row r="39427" hidden="1" x14ac:dyDescent="0.2"/>
    <row r="39428" hidden="1" x14ac:dyDescent="0.2"/>
    <row r="39429" hidden="1" x14ac:dyDescent="0.2"/>
    <row r="39430" hidden="1" x14ac:dyDescent="0.2"/>
    <row r="39431" hidden="1" x14ac:dyDescent="0.2"/>
    <row r="39432" hidden="1" x14ac:dyDescent="0.2"/>
    <row r="39433" hidden="1" x14ac:dyDescent="0.2"/>
    <row r="39434" hidden="1" x14ac:dyDescent="0.2"/>
    <row r="39435" hidden="1" x14ac:dyDescent="0.2"/>
    <row r="39436" hidden="1" x14ac:dyDescent="0.2"/>
    <row r="39437" hidden="1" x14ac:dyDescent="0.2"/>
    <row r="39438" hidden="1" x14ac:dyDescent="0.2"/>
    <row r="39439" hidden="1" x14ac:dyDescent="0.2"/>
    <row r="39440" hidden="1" x14ac:dyDescent="0.2"/>
    <row r="39441" hidden="1" x14ac:dyDescent="0.2"/>
    <row r="39442" hidden="1" x14ac:dyDescent="0.2"/>
    <row r="39443" hidden="1" x14ac:dyDescent="0.2"/>
    <row r="39444" hidden="1" x14ac:dyDescent="0.2"/>
    <row r="39445" hidden="1" x14ac:dyDescent="0.2"/>
    <row r="39446" hidden="1" x14ac:dyDescent="0.2"/>
    <row r="39447" hidden="1" x14ac:dyDescent="0.2"/>
    <row r="39448" hidden="1" x14ac:dyDescent="0.2"/>
    <row r="39449" hidden="1" x14ac:dyDescent="0.2"/>
    <row r="39450" hidden="1" x14ac:dyDescent="0.2"/>
    <row r="39451" hidden="1" x14ac:dyDescent="0.2"/>
    <row r="39452" hidden="1" x14ac:dyDescent="0.2"/>
    <row r="39453" hidden="1" x14ac:dyDescent="0.2"/>
    <row r="39454" hidden="1" x14ac:dyDescent="0.2"/>
    <row r="39455" hidden="1" x14ac:dyDescent="0.2"/>
    <row r="39456" hidden="1" x14ac:dyDescent="0.2"/>
    <row r="39457" hidden="1" x14ac:dyDescent="0.2"/>
    <row r="39458" hidden="1" x14ac:dyDescent="0.2"/>
    <row r="39459" hidden="1" x14ac:dyDescent="0.2"/>
    <row r="39460" hidden="1" x14ac:dyDescent="0.2"/>
    <row r="39461" hidden="1" x14ac:dyDescent="0.2"/>
    <row r="39462" hidden="1" x14ac:dyDescent="0.2"/>
    <row r="39463" hidden="1" x14ac:dyDescent="0.2"/>
    <row r="39464" hidden="1" x14ac:dyDescent="0.2"/>
    <row r="39465" hidden="1" x14ac:dyDescent="0.2"/>
    <row r="39466" hidden="1" x14ac:dyDescent="0.2"/>
    <row r="39467" hidden="1" x14ac:dyDescent="0.2"/>
    <row r="39468" hidden="1" x14ac:dyDescent="0.2"/>
    <row r="39469" hidden="1" x14ac:dyDescent="0.2"/>
    <row r="39470" hidden="1" x14ac:dyDescent="0.2"/>
    <row r="39471" hidden="1" x14ac:dyDescent="0.2"/>
    <row r="39472" hidden="1" x14ac:dyDescent="0.2"/>
    <row r="39473" hidden="1" x14ac:dyDescent="0.2"/>
    <row r="39474" hidden="1" x14ac:dyDescent="0.2"/>
    <row r="39475" hidden="1" x14ac:dyDescent="0.2"/>
    <row r="39476" hidden="1" x14ac:dyDescent="0.2"/>
    <row r="39477" hidden="1" x14ac:dyDescent="0.2"/>
    <row r="39478" hidden="1" x14ac:dyDescent="0.2"/>
    <row r="39479" hidden="1" x14ac:dyDescent="0.2"/>
    <row r="39480" hidden="1" x14ac:dyDescent="0.2"/>
    <row r="39481" hidden="1" x14ac:dyDescent="0.2"/>
    <row r="39482" hidden="1" x14ac:dyDescent="0.2"/>
    <row r="39483" hidden="1" x14ac:dyDescent="0.2"/>
    <row r="39484" hidden="1" x14ac:dyDescent="0.2"/>
    <row r="39485" hidden="1" x14ac:dyDescent="0.2"/>
    <row r="39486" hidden="1" x14ac:dyDescent="0.2"/>
    <row r="39487" hidden="1" x14ac:dyDescent="0.2"/>
    <row r="39488" hidden="1" x14ac:dyDescent="0.2"/>
    <row r="39489" hidden="1" x14ac:dyDescent="0.2"/>
    <row r="39490" hidden="1" x14ac:dyDescent="0.2"/>
    <row r="39491" hidden="1" x14ac:dyDescent="0.2"/>
    <row r="39492" hidden="1" x14ac:dyDescent="0.2"/>
    <row r="39493" hidden="1" x14ac:dyDescent="0.2"/>
    <row r="39494" hidden="1" x14ac:dyDescent="0.2"/>
    <row r="39495" hidden="1" x14ac:dyDescent="0.2"/>
    <row r="39496" hidden="1" x14ac:dyDescent="0.2"/>
    <row r="39497" hidden="1" x14ac:dyDescent="0.2"/>
    <row r="39498" hidden="1" x14ac:dyDescent="0.2"/>
    <row r="39499" hidden="1" x14ac:dyDescent="0.2"/>
    <row r="39500" hidden="1" x14ac:dyDescent="0.2"/>
    <row r="39501" hidden="1" x14ac:dyDescent="0.2"/>
    <row r="39502" hidden="1" x14ac:dyDescent="0.2"/>
    <row r="39503" hidden="1" x14ac:dyDescent="0.2"/>
    <row r="39504" hidden="1" x14ac:dyDescent="0.2"/>
    <row r="39505" hidden="1" x14ac:dyDescent="0.2"/>
    <row r="39506" hidden="1" x14ac:dyDescent="0.2"/>
    <row r="39507" hidden="1" x14ac:dyDescent="0.2"/>
    <row r="39508" hidden="1" x14ac:dyDescent="0.2"/>
    <row r="39509" hidden="1" x14ac:dyDescent="0.2"/>
    <row r="39510" hidden="1" x14ac:dyDescent="0.2"/>
    <row r="39511" hidden="1" x14ac:dyDescent="0.2"/>
    <row r="39512" hidden="1" x14ac:dyDescent="0.2"/>
    <row r="39513" hidden="1" x14ac:dyDescent="0.2"/>
    <row r="39514" hidden="1" x14ac:dyDescent="0.2"/>
    <row r="39515" hidden="1" x14ac:dyDescent="0.2"/>
    <row r="39516" hidden="1" x14ac:dyDescent="0.2"/>
    <row r="39517" hidden="1" x14ac:dyDescent="0.2"/>
    <row r="39518" hidden="1" x14ac:dyDescent="0.2"/>
    <row r="39519" hidden="1" x14ac:dyDescent="0.2"/>
    <row r="39520" hidden="1" x14ac:dyDescent="0.2"/>
    <row r="39521" hidden="1" x14ac:dyDescent="0.2"/>
    <row r="39522" hidden="1" x14ac:dyDescent="0.2"/>
    <row r="39523" hidden="1" x14ac:dyDescent="0.2"/>
    <row r="39524" hidden="1" x14ac:dyDescent="0.2"/>
    <row r="39525" hidden="1" x14ac:dyDescent="0.2"/>
    <row r="39526" hidden="1" x14ac:dyDescent="0.2"/>
    <row r="39527" hidden="1" x14ac:dyDescent="0.2"/>
    <row r="39528" hidden="1" x14ac:dyDescent="0.2"/>
    <row r="39529" hidden="1" x14ac:dyDescent="0.2"/>
    <row r="39530" hidden="1" x14ac:dyDescent="0.2"/>
    <row r="39531" hidden="1" x14ac:dyDescent="0.2"/>
    <row r="39532" hidden="1" x14ac:dyDescent="0.2"/>
    <row r="39533" hidden="1" x14ac:dyDescent="0.2"/>
    <row r="39534" hidden="1" x14ac:dyDescent="0.2"/>
    <row r="39535" hidden="1" x14ac:dyDescent="0.2"/>
    <row r="39536" hidden="1" x14ac:dyDescent="0.2"/>
    <row r="39537" hidden="1" x14ac:dyDescent="0.2"/>
    <row r="39538" hidden="1" x14ac:dyDescent="0.2"/>
    <row r="39539" hidden="1" x14ac:dyDescent="0.2"/>
    <row r="39540" hidden="1" x14ac:dyDescent="0.2"/>
    <row r="39541" hidden="1" x14ac:dyDescent="0.2"/>
    <row r="39542" hidden="1" x14ac:dyDescent="0.2"/>
    <row r="39543" hidden="1" x14ac:dyDescent="0.2"/>
    <row r="39544" hidden="1" x14ac:dyDescent="0.2"/>
    <row r="39545" hidden="1" x14ac:dyDescent="0.2"/>
    <row r="39546" hidden="1" x14ac:dyDescent="0.2"/>
    <row r="39547" hidden="1" x14ac:dyDescent="0.2"/>
    <row r="39548" hidden="1" x14ac:dyDescent="0.2"/>
    <row r="39549" hidden="1" x14ac:dyDescent="0.2"/>
    <row r="39550" hidden="1" x14ac:dyDescent="0.2"/>
    <row r="39551" hidden="1" x14ac:dyDescent="0.2"/>
    <row r="39552" hidden="1" x14ac:dyDescent="0.2"/>
    <row r="39553" hidden="1" x14ac:dyDescent="0.2"/>
    <row r="39554" hidden="1" x14ac:dyDescent="0.2"/>
    <row r="39555" hidden="1" x14ac:dyDescent="0.2"/>
    <row r="39556" hidden="1" x14ac:dyDescent="0.2"/>
    <row r="39557" hidden="1" x14ac:dyDescent="0.2"/>
    <row r="39558" hidden="1" x14ac:dyDescent="0.2"/>
    <row r="39559" hidden="1" x14ac:dyDescent="0.2"/>
    <row r="39560" hidden="1" x14ac:dyDescent="0.2"/>
    <row r="39561" hidden="1" x14ac:dyDescent="0.2"/>
    <row r="39562" hidden="1" x14ac:dyDescent="0.2"/>
    <row r="39563" hidden="1" x14ac:dyDescent="0.2"/>
    <row r="39564" hidden="1" x14ac:dyDescent="0.2"/>
    <row r="39565" hidden="1" x14ac:dyDescent="0.2"/>
    <row r="39566" hidden="1" x14ac:dyDescent="0.2"/>
    <row r="39567" hidden="1" x14ac:dyDescent="0.2"/>
    <row r="39568" hidden="1" x14ac:dyDescent="0.2"/>
    <row r="39569" hidden="1" x14ac:dyDescent="0.2"/>
    <row r="39570" hidden="1" x14ac:dyDescent="0.2"/>
    <row r="39571" hidden="1" x14ac:dyDescent="0.2"/>
    <row r="39572" hidden="1" x14ac:dyDescent="0.2"/>
    <row r="39573" hidden="1" x14ac:dyDescent="0.2"/>
    <row r="39574" hidden="1" x14ac:dyDescent="0.2"/>
    <row r="39575" hidden="1" x14ac:dyDescent="0.2"/>
    <row r="39576" hidden="1" x14ac:dyDescent="0.2"/>
    <row r="39577" hidden="1" x14ac:dyDescent="0.2"/>
    <row r="39578" hidden="1" x14ac:dyDescent="0.2"/>
    <row r="39579" hidden="1" x14ac:dyDescent="0.2"/>
    <row r="39580" hidden="1" x14ac:dyDescent="0.2"/>
    <row r="39581" hidden="1" x14ac:dyDescent="0.2"/>
    <row r="39582" hidden="1" x14ac:dyDescent="0.2"/>
    <row r="39583" hidden="1" x14ac:dyDescent="0.2"/>
    <row r="39584" hidden="1" x14ac:dyDescent="0.2"/>
    <row r="39585" hidden="1" x14ac:dyDescent="0.2"/>
    <row r="39586" hidden="1" x14ac:dyDescent="0.2"/>
    <row r="39587" hidden="1" x14ac:dyDescent="0.2"/>
    <row r="39588" hidden="1" x14ac:dyDescent="0.2"/>
    <row r="39589" hidden="1" x14ac:dyDescent="0.2"/>
    <row r="39590" hidden="1" x14ac:dyDescent="0.2"/>
    <row r="39591" hidden="1" x14ac:dyDescent="0.2"/>
    <row r="39592" hidden="1" x14ac:dyDescent="0.2"/>
    <row r="39593" hidden="1" x14ac:dyDescent="0.2"/>
    <row r="39594" hidden="1" x14ac:dyDescent="0.2"/>
    <row r="39595" hidden="1" x14ac:dyDescent="0.2"/>
    <row r="39596" hidden="1" x14ac:dyDescent="0.2"/>
    <row r="39597" hidden="1" x14ac:dyDescent="0.2"/>
    <row r="39598" hidden="1" x14ac:dyDescent="0.2"/>
    <row r="39599" hidden="1" x14ac:dyDescent="0.2"/>
    <row r="39600" hidden="1" x14ac:dyDescent="0.2"/>
    <row r="39601" hidden="1" x14ac:dyDescent="0.2"/>
    <row r="39602" hidden="1" x14ac:dyDescent="0.2"/>
    <row r="39603" hidden="1" x14ac:dyDescent="0.2"/>
    <row r="39604" hidden="1" x14ac:dyDescent="0.2"/>
    <row r="39605" hidden="1" x14ac:dyDescent="0.2"/>
    <row r="39606" hidden="1" x14ac:dyDescent="0.2"/>
    <row r="39607" hidden="1" x14ac:dyDescent="0.2"/>
    <row r="39608" hidden="1" x14ac:dyDescent="0.2"/>
    <row r="39609" hidden="1" x14ac:dyDescent="0.2"/>
    <row r="39610" hidden="1" x14ac:dyDescent="0.2"/>
    <row r="39611" hidden="1" x14ac:dyDescent="0.2"/>
    <row r="39612" hidden="1" x14ac:dyDescent="0.2"/>
    <row r="39613" hidden="1" x14ac:dyDescent="0.2"/>
    <row r="39614" hidden="1" x14ac:dyDescent="0.2"/>
    <row r="39615" hidden="1" x14ac:dyDescent="0.2"/>
    <row r="39616" hidden="1" x14ac:dyDescent="0.2"/>
    <row r="39617" hidden="1" x14ac:dyDescent="0.2"/>
    <row r="39618" hidden="1" x14ac:dyDescent="0.2"/>
    <row r="39619" hidden="1" x14ac:dyDescent="0.2"/>
    <row r="39620" hidden="1" x14ac:dyDescent="0.2"/>
    <row r="39621" hidden="1" x14ac:dyDescent="0.2"/>
    <row r="39622" hidden="1" x14ac:dyDescent="0.2"/>
    <row r="39623" hidden="1" x14ac:dyDescent="0.2"/>
    <row r="39624" hidden="1" x14ac:dyDescent="0.2"/>
    <row r="39625" hidden="1" x14ac:dyDescent="0.2"/>
    <row r="39626" hidden="1" x14ac:dyDescent="0.2"/>
    <row r="39627" hidden="1" x14ac:dyDescent="0.2"/>
    <row r="39628" hidden="1" x14ac:dyDescent="0.2"/>
    <row r="39629" hidden="1" x14ac:dyDescent="0.2"/>
    <row r="39630" hidden="1" x14ac:dyDescent="0.2"/>
    <row r="39631" hidden="1" x14ac:dyDescent="0.2"/>
    <row r="39632" hidden="1" x14ac:dyDescent="0.2"/>
    <row r="39633" hidden="1" x14ac:dyDescent="0.2"/>
    <row r="39634" hidden="1" x14ac:dyDescent="0.2"/>
    <row r="39635" hidden="1" x14ac:dyDescent="0.2"/>
    <row r="39636" hidden="1" x14ac:dyDescent="0.2"/>
    <row r="39637" hidden="1" x14ac:dyDescent="0.2"/>
    <row r="39638" hidden="1" x14ac:dyDescent="0.2"/>
    <row r="39639" hidden="1" x14ac:dyDescent="0.2"/>
    <row r="39640" hidden="1" x14ac:dyDescent="0.2"/>
    <row r="39641" hidden="1" x14ac:dyDescent="0.2"/>
    <row r="39642" hidden="1" x14ac:dyDescent="0.2"/>
    <row r="39643" hidden="1" x14ac:dyDescent="0.2"/>
    <row r="39644" hidden="1" x14ac:dyDescent="0.2"/>
    <row r="39645" hidden="1" x14ac:dyDescent="0.2"/>
    <row r="39646" hidden="1" x14ac:dyDescent="0.2"/>
    <row r="39647" hidden="1" x14ac:dyDescent="0.2"/>
    <row r="39648" hidden="1" x14ac:dyDescent="0.2"/>
    <row r="39649" hidden="1" x14ac:dyDescent="0.2"/>
    <row r="39650" hidden="1" x14ac:dyDescent="0.2"/>
    <row r="39651" hidden="1" x14ac:dyDescent="0.2"/>
    <row r="39652" hidden="1" x14ac:dyDescent="0.2"/>
    <row r="39653" hidden="1" x14ac:dyDescent="0.2"/>
    <row r="39654" hidden="1" x14ac:dyDescent="0.2"/>
    <row r="39655" hidden="1" x14ac:dyDescent="0.2"/>
    <row r="39656" hidden="1" x14ac:dyDescent="0.2"/>
    <row r="39657" hidden="1" x14ac:dyDescent="0.2"/>
    <row r="39658" hidden="1" x14ac:dyDescent="0.2"/>
    <row r="39659" hidden="1" x14ac:dyDescent="0.2"/>
    <row r="39660" hidden="1" x14ac:dyDescent="0.2"/>
    <row r="39661" hidden="1" x14ac:dyDescent="0.2"/>
    <row r="39662" hidden="1" x14ac:dyDescent="0.2"/>
    <row r="39663" hidden="1" x14ac:dyDescent="0.2"/>
    <row r="39664" hidden="1" x14ac:dyDescent="0.2"/>
    <row r="39665" hidden="1" x14ac:dyDescent="0.2"/>
    <row r="39666" hidden="1" x14ac:dyDescent="0.2"/>
    <row r="39667" hidden="1" x14ac:dyDescent="0.2"/>
    <row r="39668" hidden="1" x14ac:dyDescent="0.2"/>
    <row r="39669" hidden="1" x14ac:dyDescent="0.2"/>
    <row r="39670" hidden="1" x14ac:dyDescent="0.2"/>
    <row r="39671" hidden="1" x14ac:dyDescent="0.2"/>
    <row r="39672" hidden="1" x14ac:dyDescent="0.2"/>
    <row r="39673" hidden="1" x14ac:dyDescent="0.2"/>
    <row r="39674" hidden="1" x14ac:dyDescent="0.2"/>
    <row r="39675" hidden="1" x14ac:dyDescent="0.2"/>
    <row r="39676" hidden="1" x14ac:dyDescent="0.2"/>
    <row r="39677" hidden="1" x14ac:dyDescent="0.2"/>
    <row r="39678" hidden="1" x14ac:dyDescent="0.2"/>
    <row r="39679" hidden="1" x14ac:dyDescent="0.2"/>
    <row r="39680" hidden="1" x14ac:dyDescent="0.2"/>
    <row r="39681" hidden="1" x14ac:dyDescent="0.2"/>
    <row r="39682" hidden="1" x14ac:dyDescent="0.2"/>
    <row r="39683" hidden="1" x14ac:dyDescent="0.2"/>
    <row r="39684" hidden="1" x14ac:dyDescent="0.2"/>
    <row r="39685" hidden="1" x14ac:dyDescent="0.2"/>
    <row r="39686" hidden="1" x14ac:dyDescent="0.2"/>
    <row r="39687" hidden="1" x14ac:dyDescent="0.2"/>
    <row r="39688" hidden="1" x14ac:dyDescent="0.2"/>
    <row r="39689" hidden="1" x14ac:dyDescent="0.2"/>
    <row r="39690" hidden="1" x14ac:dyDescent="0.2"/>
    <row r="39691" hidden="1" x14ac:dyDescent="0.2"/>
    <row r="39692" hidden="1" x14ac:dyDescent="0.2"/>
    <row r="39693" hidden="1" x14ac:dyDescent="0.2"/>
    <row r="39694" hidden="1" x14ac:dyDescent="0.2"/>
    <row r="39695" hidden="1" x14ac:dyDescent="0.2"/>
    <row r="39696" hidden="1" x14ac:dyDescent="0.2"/>
    <row r="39697" hidden="1" x14ac:dyDescent="0.2"/>
    <row r="39698" hidden="1" x14ac:dyDescent="0.2"/>
    <row r="39699" hidden="1" x14ac:dyDescent="0.2"/>
    <row r="39700" hidden="1" x14ac:dyDescent="0.2"/>
    <row r="39701" hidden="1" x14ac:dyDescent="0.2"/>
    <row r="39702" hidden="1" x14ac:dyDescent="0.2"/>
    <row r="39703" hidden="1" x14ac:dyDescent="0.2"/>
    <row r="39704" hidden="1" x14ac:dyDescent="0.2"/>
    <row r="39705" hidden="1" x14ac:dyDescent="0.2"/>
    <row r="39706" hidden="1" x14ac:dyDescent="0.2"/>
    <row r="39707" hidden="1" x14ac:dyDescent="0.2"/>
    <row r="39708" hidden="1" x14ac:dyDescent="0.2"/>
    <row r="39709" hidden="1" x14ac:dyDescent="0.2"/>
    <row r="39710" hidden="1" x14ac:dyDescent="0.2"/>
    <row r="39711" hidden="1" x14ac:dyDescent="0.2"/>
    <row r="39712" hidden="1" x14ac:dyDescent="0.2"/>
    <row r="39713" hidden="1" x14ac:dyDescent="0.2"/>
    <row r="39714" hidden="1" x14ac:dyDescent="0.2"/>
    <row r="39715" hidden="1" x14ac:dyDescent="0.2"/>
    <row r="39716" hidden="1" x14ac:dyDescent="0.2"/>
    <row r="39717" hidden="1" x14ac:dyDescent="0.2"/>
    <row r="39718" hidden="1" x14ac:dyDescent="0.2"/>
    <row r="39719" hidden="1" x14ac:dyDescent="0.2"/>
    <row r="39720" hidden="1" x14ac:dyDescent="0.2"/>
    <row r="39721" hidden="1" x14ac:dyDescent="0.2"/>
    <row r="39722" hidden="1" x14ac:dyDescent="0.2"/>
    <row r="39723" hidden="1" x14ac:dyDescent="0.2"/>
    <row r="39724" hidden="1" x14ac:dyDescent="0.2"/>
    <row r="39725" hidden="1" x14ac:dyDescent="0.2"/>
    <row r="39726" hidden="1" x14ac:dyDescent="0.2"/>
    <row r="39727" hidden="1" x14ac:dyDescent="0.2"/>
    <row r="39728" hidden="1" x14ac:dyDescent="0.2"/>
    <row r="39729" hidden="1" x14ac:dyDescent="0.2"/>
    <row r="39730" hidden="1" x14ac:dyDescent="0.2"/>
    <row r="39731" hidden="1" x14ac:dyDescent="0.2"/>
    <row r="39732" hidden="1" x14ac:dyDescent="0.2"/>
    <row r="39733" hidden="1" x14ac:dyDescent="0.2"/>
    <row r="39734" hidden="1" x14ac:dyDescent="0.2"/>
    <row r="39735" hidden="1" x14ac:dyDescent="0.2"/>
    <row r="39736" hidden="1" x14ac:dyDescent="0.2"/>
    <row r="39737" hidden="1" x14ac:dyDescent="0.2"/>
    <row r="39738" hidden="1" x14ac:dyDescent="0.2"/>
    <row r="39739" hidden="1" x14ac:dyDescent="0.2"/>
    <row r="39740" hidden="1" x14ac:dyDescent="0.2"/>
    <row r="39741" hidden="1" x14ac:dyDescent="0.2"/>
    <row r="39742" hidden="1" x14ac:dyDescent="0.2"/>
    <row r="39743" hidden="1" x14ac:dyDescent="0.2"/>
    <row r="39744" hidden="1" x14ac:dyDescent="0.2"/>
    <row r="39745" hidden="1" x14ac:dyDescent="0.2"/>
    <row r="39746" hidden="1" x14ac:dyDescent="0.2"/>
    <row r="39747" hidden="1" x14ac:dyDescent="0.2"/>
    <row r="39748" hidden="1" x14ac:dyDescent="0.2"/>
    <row r="39749" hidden="1" x14ac:dyDescent="0.2"/>
    <row r="39750" hidden="1" x14ac:dyDescent="0.2"/>
    <row r="39751" hidden="1" x14ac:dyDescent="0.2"/>
    <row r="39752" hidden="1" x14ac:dyDescent="0.2"/>
    <row r="39753" hidden="1" x14ac:dyDescent="0.2"/>
    <row r="39754" hidden="1" x14ac:dyDescent="0.2"/>
    <row r="39755" hidden="1" x14ac:dyDescent="0.2"/>
    <row r="39756" hidden="1" x14ac:dyDescent="0.2"/>
    <row r="39757" hidden="1" x14ac:dyDescent="0.2"/>
    <row r="39758" hidden="1" x14ac:dyDescent="0.2"/>
    <row r="39759" hidden="1" x14ac:dyDescent="0.2"/>
    <row r="39760" hidden="1" x14ac:dyDescent="0.2"/>
    <row r="39761" hidden="1" x14ac:dyDescent="0.2"/>
    <row r="39762" hidden="1" x14ac:dyDescent="0.2"/>
    <row r="39763" hidden="1" x14ac:dyDescent="0.2"/>
    <row r="39764" hidden="1" x14ac:dyDescent="0.2"/>
    <row r="39765" hidden="1" x14ac:dyDescent="0.2"/>
    <row r="39766" hidden="1" x14ac:dyDescent="0.2"/>
    <row r="39767" hidden="1" x14ac:dyDescent="0.2"/>
    <row r="39768" hidden="1" x14ac:dyDescent="0.2"/>
    <row r="39769" hidden="1" x14ac:dyDescent="0.2"/>
    <row r="39770" hidden="1" x14ac:dyDescent="0.2"/>
    <row r="39771" hidden="1" x14ac:dyDescent="0.2"/>
    <row r="39772" hidden="1" x14ac:dyDescent="0.2"/>
    <row r="39773" hidden="1" x14ac:dyDescent="0.2"/>
    <row r="39774" hidden="1" x14ac:dyDescent="0.2"/>
    <row r="39775" hidden="1" x14ac:dyDescent="0.2"/>
    <row r="39776" hidden="1" x14ac:dyDescent="0.2"/>
    <row r="39777" hidden="1" x14ac:dyDescent="0.2"/>
    <row r="39778" hidden="1" x14ac:dyDescent="0.2"/>
    <row r="39779" hidden="1" x14ac:dyDescent="0.2"/>
    <row r="39780" hidden="1" x14ac:dyDescent="0.2"/>
    <row r="39781" hidden="1" x14ac:dyDescent="0.2"/>
    <row r="39782" hidden="1" x14ac:dyDescent="0.2"/>
    <row r="39783" hidden="1" x14ac:dyDescent="0.2"/>
    <row r="39784" hidden="1" x14ac:dyDescent="0.2"/>
    <row r="39785" hidden="1" x14ac:dyDescent="0.2"/>
    <row r="39786" hidden="1" x14ac:dyDescent="0.2"/>
    <row r="39787" hidden="1" x14ac:dyDescent="0.2"/>
    <row r="39788" hidden="1" x14ac:dyDescent="0.2"/>
    <row r="39789" hidden="1" x14ac:dyDescent="0.2"/>
    <row r="39790" hidden="1" x14ac:dyDescent="0.2"/>
    <row r="39791" hidden="1" x14ac:dyDescent="0.2"/>
    <row r="39792" hidden="1" x14ac:dyDescent="0.2"/>
    <row r="39793" hidden="1" x14ac:dyDescent="0.2"/>
    <row r="39794" hidden="1" x14ac:dyDescent="0.2"/>
    <row r="39795" hidden="1" x14ac:dyDescent="0.2"/>
    <row r="39796" hidden="1" x14ac:dyDescent="0.2"/>
    <row r="39797" hidden="1" x14ac:dyDescent="0.2"/>
    <row r="39798" hidden="1" x14ac:dyDescent="0.2"/>
    <row r="39799" hidden="1" x14ac:dyDescent="0.2"/>
    <row r="39800" hidden="1" x14ac:dyDescent="0.2"/>
    <row r="39801" hidden="1" x14ac:dyDescent="0.2"/>
    <row r="39802" hidden="1" x14ac:dyDescent="0.2"/>
    <row r="39803" hidden="1" x14ac:dyDescent="0.2"/>
    <row r="39804" hidden="1" x14ac:dyDescent="0.2"/>
    <row r="39805" hidden="1" x14ac:dyDescent="0.2"/>
    <row r="39806" hidden="1" x14ac:dyDescent="0.2"/>
    <row r="39807" hidden="1" x14ac:dyDescent="0.2"/>
    <row r="39808" hidden="1" x14ac:dyDescent="0.2"/>
    <row r="39809" hidden="1" x14ac:dyDescent="0.2"/>
    <row r="39810" hidden="1" x14ac:dyDescent="0.2"/>
    <row r="39811" hidden="1" x14ac:dyDescent="0.2"/>
    <row r="39812" hidden="1" x14ac:dyDescent="0.2"/>
    <row r="39813" hidden="1" x14ac:dyDescent="0.2"/>
    <row r="39814" hidden="1" x14ac:dyDescent="0.2"/>
    <row r="39815" hidden="1" x14ac:dyDescent="0.2"/>
    <row r="39816" hidden="1" x14ac:dyDescent="0.2"/>
    <row r="39817" hidden="1" x14ac:dyDescent="0.2"/>
    <row r="39818" hidden="1" x14ac:dyDescent="0.2"/>
    <row r="39819" hidden="1" x14ac:dyDescent="0.2"/>
    <row r="39820" hidden="1" x14ac:dyDescent="0.2"/>
    <row r="39821" hidden="1" x14ac:dyDescent="0.2"/>
    <row r="39822" hidden="1" x14ac:dyDescent="0.2"/>
    <row r="39823" hidden="1" x14ac:dyDescent="0.2"/>
    <row r="39824" hidden="1" x14ac:dyDescent="0.2"/>
    <row r="39825" hidden="1" x14ac:dyDescent="0.2"/>
    <row r="39826" hidden="1" x14ac:dyDescent="0.2"/>
    <row r="39827" hidden="1" x14ac:dyDescent="0.2"/>
    <row r="39828" hidden="1" x14ac:dyDescent="0.2"/>
    <row r="39829" hidden="1" x14ac:dyDescent="0.2"/>
    <row r="39830" hidden="1" x14ac:dyDescent="0.2"/>
    <row r="39831" hidden="1" x14ac:dyDescent="0.2"/>
    <row r="39832" hidden="1" x14ac:dyDescent="0.2"/>
    <row r="39833" hidden="1" x14ac:dyDescent="0.2"/>
    <row r="39834" hidden="1" x14ac:dyDescent="0.2"/>
    <row r="39835" hidden="1" x14ac:dyDescent="0.2"/>
    <row r="39836" hidden="1" x14ac:dyDescent="0.2"/>
    <row r="39837" hidden="1" x14ac:dyDescent="0.2"/>
    <row r="39838" hidden="1" x14ac:dyDescent="0.2"/>
    <row r="39839" hidden="1" x14ac:dyDescent="0.2"/>
    <row r="39840" hidden="1" x14ac:dyDescent="0.2"/>
    <row r="39841" hidden="1" x14ac:dyDescent="0.2"/>
    <row r="39842" hidden="1" x14ac:dyDescent="0.2"/>
    <row r="39843" hidden="1" x14ac:dyDescent="0.2"/>
    <row r="39844" hidden="1" x14ac:dyDescent="0.2"/>
    <row r="39845" hidden="1" x14ac:dyDescent="0.2"/>
    <row r="39846" hidden="1" x14ac:dyDescent="0.2"/>
    <row r="39847" hidden="1" x14ac:dyDescent="0.2"/>
    <row r="39848" hidden="1" x14ac:dyDescent="0.2"/>
    <row r="39849" hidden="1" x14ac:dyDescent="0.2"/>
    <row r="39850" hidden="1" x14ac:dyDescent="0.2"/>
    <row r="39851" hidden="1" x14ac:dyDescent="0.2"/>
    <row r="39852" hidden="1" x14ac:dyDescent="0.2"/>
    <row r="39853" hidden="1" x14ac:dyDescent="0.2"/>
    <row r="39854" hidden="1" x14ac:dyDescent="0.2"/>
    <row r="39855" hidden="1" x14ac:dyDescent="0.2"/>
    <row r="39856" hidden="1" x14ac:dyDescent="0.2"/>
    <row r="39857" hidden="1" x14ac:dyDescent="0.2"/>
    <row r="39858" hidden="1" x14ac:dyDescent="0.2"/>
    <row r="39859" hidden="1" x14ac:dyDescent="0.2"/>
    <row r="39860" hidden="1" x14ac:dyDescent="0.2"/>
    <row r="39861" hidden="1" x14ac:dyDescent="0.2"/>
    <row r="39862" hidden="1" x14ac:dyDescent="0.2"/>
    <row r="39863" hidden="1" x14ac:dyDescent="0.2"/>
    <row r="39864" hidden="1" x14ac:dyDescent="0.2"/>
    <row r="39865" hidden="1" x14ac:dyDescent="0.2"/>
    <row r="39866" hidden="1" x14ac:dyDescent="0.2"/>
    <row r="39867" hidden="1" x14ac:dyDescent="0.2"/>
    <row r="39868" hidden="1" x14ac:dyDescent="0.2"/>
    <row r="39869" hidden="1" x14ac:dyDescent="0.2"/>
    <row r="39870" hidden="1" x14ac:dyDescent="0.2"/>
    <row r="39871" hidden="1" x14ac:dyDescent="0.2"/>
    <row r="39872" hidden="1" x14ac:dyDescent="0.2"/>
    <row r="39873" hidden="1" x14ac:dyDescent="0.2"/>
    <row r="39874" hidden="1" x14ac:dyDescent="0.2"/>
    <row r="39875" hidden="1" x14ac:dyDescent="0.2"/>
    <row r="39876" hidden="1" x14ac:dyDescent="0.2"/>
    <row r="39877" hidden="1" x14ac:dyDescent="0.2"/>
    <row r="39878" hidden="1" x14ac:dyDescent="0.2"/>
    <row r="39879" hidden="1" x14ac:dyDescent="0.2"/>
    <row r="39880" hidden="1" x14ac:dyDescent="0.2"/>
    <row r="39881" hidden="1" x14ac:dyDescent="0.2"/>
    <row r="39882" hidden="1" x14ac:dyDescent="0.2"/>
    <row r="39883" hidden="1" x14ac:dyDescent="0.2"/>
    <row r="39884" hidden="1" x14ac:dyDescent="0.2"/>
    <row r="39885" hidden="1" x14ac:dyDescent="0.2"/>
    <row r="39886" hidden="1" x14ac:dyDescent="0.2"/>
    <row r="39887" hidden="1" x14ac:dyDescent="0.2"/>
    <row r="39888" hidden="1" x14ac:dyDescent="0.2"/>
    <row r="39889" hidden="1" x14ac:dyDescent="0.2"/>
    <row r="39890" hidden="1" x14ac:dyDescent="0.2"/>
    <row r="39891" hidden="1" x14ac:dyDescent="0.2"/>
    <row r="39892" hidden="1" x14ac:dyDescent="0.2"/>
    <row r="39893" hidden="1" x14ac:dyDescent="0.2"/>
    <row r="39894" hidden="1" x14ac:dyDescent="0.2"/>
    <row r="39895" hidden="1" x14ac:dyDescent="0.2"/>
    <row r="39896" hidden="1" x14ac:dyDescent="0.2"/>
    <row r="39897" hidden="1" x14ac:dyDescent="0.2"/>
    <row r="39898" hidden="1" x14ac:dyDescent="0.2"/>
    <row r="39899" hidden="1" x14ac:dyDescent="0.2"/>
    <row r="39900" hidden="1" x14ac:dyDescent="0.2"/>
    <row r="39901" hidden="1" x14ac:dyDescent="0.2"/>
    <row r="39902" hidden="1" x14ac:dyDescent="0.2"/>
    <row r="39903" hidden="1" x14ac:dyDescent="0.2"/>
    <row r="39904" hidden="1" x14ac:dyDescent="0.2"/>
    <row r="39905" hidden="1" x14ac:dyDescent="0.2"/>
    <row r="39906" hidden="1" x14ac:dyDescent="0.2"/>
    <row r="39907" hidden="1" x14ac:dyDescent="0.2"/>
    <row r="39908" hidden="1" x14ac:dyDescent="0.2"/>
    <row r="39909" hidden="1" x14ac:dyDescent="0.2"/>
    <row r="39910" hidden="1" x14ac:dyDescent="0.2"/>
    <row r="39911" hidden="1" x14ac:dyDescent="0.2"/>
    <row r="39912" hidden="1" x14ac:dyDescent="0.2"/>
    <row r="39913" hidden="1" x14ac:dyDescent="0.2"/>
    <row r="39914" hidden="1" x14ac:dyDescent="0.2"/>
    <row r="39915" hidden="1" x14ac:dyDescent="0.2"/>
    <row r="39916" hidden="1" x14ac:dyDescent="0.2"/>
    <row r="39917" hidden="1" x14ac:dyDescent="0.2"/>
    <row r="39918" hidden="1" x14ac:dyDescent="0.2"/>
    <row r="39919" hidden="1" x14ac:dyDescent="0.2"/>
    <row r="39920" hidden="1" x14ac:dyDescent="0.2"/>
    <row r="39921" hidden="1" x14ac:dyDescent="0.2"/>
    <row r="39922" hidden="1" x14ac:dyDescent="0.2"/>
    <row r="39923" hidden="1" x14ac:dyDescent="0.2"/>
    <row r="39924" hidden="1" x14ac:dyDescent="0.2"/>
    <row r="39925" hidden="1" x14ac:dyDescent="0.2"/>
    <row r="39926" hidden="1" x14ac:dyDescent="0.2"/>
    <row r="39927" hidden="1" x14ac:dyDescent="0.2"/>
    <row r="39928" hidden="1" x14ac:dyDescent="0.2"/>
    <row r="39929" hidden="1" x14ac:dyDescent="0.2"/>
    <row r="39930" hidden="1" x14ac:dyDescent="0.2"/>
    <row r="39931" hidden="1" x14ac:dyDescent="0.2"/>
    <row r="39932" hidden="1" x14ac:dyDescent="0.2"/>
    <row r="39933" hidden="1" x14ac:dyDescent="0.2"/>
    <row r="39934" hidden="1" x14ac:dyDescent="0.2"/>
    <row r="39935" hidden="1" x14ac:dyDescent="0.2"/>
    <row r="39936" hidden="1" x14ac:dyDescent="0.2"/>
    <row r="39937" hidden="1" x14ac:dyDescent="0.2"/>
    <row r="39938" hidden="1" x14ac:dyDescent="0.2"/>
    <row r="39939" hidden="1" x14ac:dyDescent="0.2"/>
    <row r="39940" hidden="1" x14ac:dyDescent="0.2"/>
    <row r="39941" hidden="1" x14ac:dyDescent="0.2"/>
    <row r="39942" hidden="1" x14ac:dyDescent="0.2"/>
    <row r="39943" hidden="1" x14ac:dyDescent="0.2"/>
    <row r="39944" hidden="1" x14ac:dyDescent="0.2"/>
    <row r="39945" hidden="1" x14ac:dyDescent="0.2"/>
    <row r="39946" hidden="1" x14ac:dyDescent="0.2"/>
    <row r="39947" hidden="1" x14ac:dyDescent="0.2"/>
    <row r="39948" hidden="1" x14ac:dyDescent="0.2"/>
    <row r="39949" hidden="1" x14ac:dyDescent="0.2"/>
    <row r="39950" hidden="1" x14ac:dyDescent="0.2"/>
    <row r="39951" hidden="1" x14ac:dyDescent="0.2"/>
    <row r="39952" hidden="1" x14ac:dyDescent="0.2"/>
    <row r="39953" hidden="1" x14ac:dyDescent="0.2"/>
    <row r="39954" hidden="1" x14ac:dyDescent="0.2"/>
    <row r="39955" hidden="1" x14ac:dyDescent="0.2"/>
    <row r="39956" hidden="1" x14ac:dyDescent="0.2"/>
    <row r="39957" hidden="1" x14ac:dyDescent="0.2"/>
    <row r="39958" hidden="1" x14ac:dyDescent="0.2"/>
    <row r="39959" hidden="1" x14ac:dyDescent="0.2"/>
    <row r="39960" hidden="1" x14ac:dyDescent="0.2"/>
    <row r="39961" hidden="1" x14ac:dyDescent="0.2"/>
    <row r="39962" hidden="1" x14ac:dyDescent="0.2"/>
    <row r="39963" hidden="1" x14ac:dyDescent="0.2"/>
    <row r="39964" hidden="1" x14ac:dyDescent="0.2"/>
    <row r="39965" hidden="1" x14ac:dyDescent="0.2"/>
    <row r="39966" hidden="1" x14ac:dyDescent="0.2"/>
    <row r="39967" hidden="1" x14ac:dyDescent="0.2"/>
    <row r="39968" hidden="1" x14ac:dyDescent="0.2"/>
    <row r="39969" hidden="1" x14ac:dyDescent="0.2"/>
    <row r="39970" hidden="1" x14ac:dyDescent="0.2"/>
    <row r="39971" hidden="1" x14ac:dyDescent="0.2"/>
    <row r="39972" hidden="1" x14ac:dyDescent="0.2"/>
    <row r="39973" hidden="1" x14ac:dyDescent="0.2"/>
    <row r="39974" hidden="1" x14ac:dyDescent="0.2"/>
    <row r="39975" hidden="1" x14ac:dyDescent="0.2"/>
    <row r="39976" hidden="1" x14ac:dyDescent="0.2"/>
    <row r="39977" hidden="1" x14ac:dyDescent="0.2"/>
    <row r="39978" hidden="1" x14ac:dyDescent="0.2"/>
    <row r="39979" hidden="1" x14ac:dyDescent="0.2"/>
    <row r="39980" hidden="1" x14ac:dyDescent="0.2"/>
    <row r="39981" hidden="1" x14ac:dyDescent="0.2"/>
    <row r="39982" hidden="1" x14ac:dyDescent="0.2"/>
    <row r="39983" hidden="1" x14ac:dyDescent="0.2"/>
    <row r="39984" hidden="1" x14ac:dyDescent="0.2"/>
    <row r="39985" hidden="1" x14ac:dyDescent="0.2"/>
    <row r="39986" hidden="1" x14ac:dyDescent="0.2"/>
    <row r="39987" hidden="1" x14ac:dyDescent="0.2"/>
    <row r="39988" hidden="1" x14ac:dyDescent="0.2"/>
    <row r="39989" hidden="1" x14ac:dyDescent="0.2"/>
    <row r="39990" hidden="1" x14ac:dyDescent="0.2"/>
    <row r="39991" hidden="1" x14ac:dyDescent="0.2"/>
    <row r="39992" hidden="1" x14ac:dyDescent="0.2"/>
    <row r="39993" hidden="1" x14ac:dyDescent="0.2"/>
    <row r="39994" hidden="1" x14ac:dyDescent="0.2"/>
    <row r="39995" hidden="1" x14ac:dyDescent="0.2"/>
    <row r="39996" hidden="1" x14ac:dyDescent="0.2"/>
    <row r="39997" hidden="1" x14ac:dyDescent="0.2"/>
    <row r="39998" hidden="1" x14ac:dyDescent="0.2"/>
    <row r="39999" hidden="1" x14ac:dyDescent="0.2"/>
    <row r="40000" hidden="1" x14ac:dyDescent="0.2"/>
    <row r="40001" hidden="1" x14ac:dyDescent="0.2"/>
    <row r="40002" hidden="1" x14ac:dyDescent="0.2"/>
    <row r="40003" hidden="1" x14ac:dyDescent="0.2"/>
    <row r="40004" hidden="1" x14ac:dyDescent="0.2"/>
    <row r="40005" hidden="1" x14ac:dyDescent="0.2"/>
    <row r="40006" hidden="1" x14ac:dyDescent="0.2"/>
    <row r="40007" hidden="1" x14ac:dyDescent="0.2"/>
    <row r="40008" hidden="1" x14ac:dyDescent="0.2"/>
    <row r="40009" hidden="1" x14ac:dyDescent="0.2"/>
    <row r="40010" hidden="1" x14ac:dyDescent="0.2"/>
    <row r="40011" hidden="1" x14ac:dyDescent="0.2"/>
    <row r="40012" hidden="1" x14ac:dyDescent="0.2"/>
    <row r="40013" hidden="1" x14ac:dyDescent="0.2"/>
    <row r="40014" hidden="1" x14ac:dyDescent="0.2"/>
    <row r="40015" hidden="1" x14ac:dyDescent="0.2"/>
    <row r="40016" hidden="1" x14ac:dyDescent="0.2"/>
    <row r="40017" hidden="1" x14ac:dyDescent="0.2"/>
    <row r="40018" hidden="1" x14ac:dyDescent="0.2"/>
    <row r="40019" hidden="1" x14ac:dyDescent="0.2"/>
    <row r="40020" hidden="1" x14ac:dyDescent="0.2"/>
    <row r="40021" hidden="1" x14ac:dyDescent="0.2"/>
    <row r="40022" hidden="1" x14ac:dyDescent="0.2"/>
    <row r="40023" hidden="1" x14ac:dyDescent="0.2"/>
    <row r="40024" hidden="1" x14ac:dyDescent="0.2"/>
    <row r="40025" hidden="1" x14ac:dyDescent="0.2"/>
    <row r="40026" hidden="1" x14ac:dyDescent="0.2"/>
    <row r="40027" hidden="1" x14ac:dyDescent="0.2"/>
    <row r="40028" hidden="1" x14ac:dyDescent="0.2"/>
    <row r="40029" hidden="1" x14ac:dyDescent="0.2"/>
    <row r="40030" hidden="1" x14ac:dyDescent="0.2"/>
    <row r="40031" hidden="1" x14ac:dyDescent="0.2"/>
    <row r="40032" hidden="1" x14ac:dyDescent="0.2"/>
    <row r="40033" hidden="1" x14ac:dyDescent="0.2"/>
    <row r="40034" hidden="1" x14ac:dyDescent="0.2"/>
    <row r="40035" hidden="1" x14ac:dyDescent="0.2"/>
    <row r="40036" hidden="1" x14ac:dyDescent="0.2"/>
    <row r="40037" hidden="1" x14ac:dyDescent="0.2"/>
    <row r="40038" hidden="1" x14ac:dyDescent="0.2"/>
    <row r="40039" hidden="1" x14ac:dyDescent="0.2"/>
    <row r="40040" hidden="1" x14ac:dyDescent="0.2"/>
    <row r="40041" hidden="1" x14ac:dyDescent="0.2"/>
    <row r="40042" hidden="1" x14ac:dyDescent="0.2"/>
    <row r="40043" hidden="1" x14ac:dyDescent="0.2"/>
    <row r="40044" hidden="1" x14ac:dyDescent="0.2"/>
    <row r="40045" hidden="1" x14ac:dyDescent="0.2"/>
    <row r="40046" hidden="1" x14ac:dyDescent="0.2"/>
    <row r="40047" hidden="1" x14ac:dyDescent="0.2"/>
    <row r="40048" hidden="1" x14ac:dyDescent="0.2"/>
    <row r="40049" hidden="1" x14ac:dyDescent="0.2"/>
    <row r="40050" hidden="1" x14ac:dyDescent="0.2"/>
    <row r="40051" hidden="1" x14ac:dyDescent="0.2"/>
    <row r="40052" hidden="1" x14ac:dyDescent="0.2"/>
    <row r="40053" hidden="1" x14ac:dyDescent="0.2"/>
    <row r="40054" hidden="1" x14ac:dyDescent="0.2"/>
    <row r="40055" hidden="1" x14ac:dyDescent="0.2"/>
    <row r="40056" hidden="1" x14ac:dyDescent="0.2"/>
    <row r="40057" hidden="1" x14ac:dyDescent="0.2"/>
    <row r="40058" hidden="1" x14ac:dyDescent="0.2"/>
    <row r="40059" hidden="1" x14ac:dyDescent="0.2"/>
    <row r="40060" hidden="1" x14ac:dyDescent="0.2"/>
    <row r="40061" hidden="1" x14ac:dyDescent="0.2"/>
    <row r="40062" hidden="1" x14ac:dyDescent="0.2"/>
    <row r="40063" hidden="1" x14ac:dyDescent="0.2"/>
    <row r="40064" hidden="1" x14ac:dyDescent="0.2"/>
    <row r="40065" hidden="1" x14ac:dyDescent="0.2"/>
    <row r="40066" hidden="1" x14ac:dyDescent="0.2"/>
    <row r="40067" hidden="1" x14ac:dyDescent="0.2"/>
    <row r="40068" hidden="1" x14ac:dyDescent="0.2"/>
    <row r="40069" hidden="1" x14ac:dyDescent="0.2"/>
    <row r="40070" hidden="1" x14ac:dyDescent="0.2"/>
    <row r="40071" hidden="1" x14ac:dyDescent="0.2"/>
    <row r="40072" hidden="1" x14ac:dyDescent="0.2"/>
    <row r="40073" hidden="1" x14ac:dyDescent="0.2"/>
    <row r="40074" hidden="1" x14ac:dyDescent="0.2"/>
    <row r="40075" hidden="1" x14ac:dyDescent="0.2"/>
    <row r="40076" hidden="1" x14ac:dyDescent="0.2"/>
    <row r="40077" hidden="1" x14ac:dyDescent="0.2"/>
    <row r="40078" hidden="1" x14ac:dyDescent="0.2"/>
    <row r="40079" hidden="1" x14ac:dyDescent="0.2"/>
    <row r="40080" hidden="1" x14ac:dyDescent="0.2"/>
    <row r="40081" hidden="1" x14ac:dyDescent="0.2"/>
    <row r="40082" hidden="1" x14ac:dyDescent="0.2"/>
    <row r="40083" hidden="1" x14ac:dyDescent="0.2"/>
    <row r="40084" hidden="1" x14ac:dyDescent="0.2"/>
    <row r="40085" hidden="1" x14ac:dyDescent="0.2"/>
    <row r="40086" hidden="1" x14ac:dyDescent="0.2"/>
    <row r="40087" hidden="1" x14ac:dyDescent="0.2"/>
    <row r="40088" hidden="1" x14ac:dyDescent="0.2"/>
    <row r="40089" hidden="1" x14ac:dyDescent="0.2"/>
    <row r="40090" hidden="1" x14ac:dyDescent="0.2"/>
    <row r="40091" hidden="1" x14ac:dyDescent="0.2"/>
    <row r="40092" hidden="1" x14ac:dyDescent="0.2"/>
    <row r="40093" hidden="1" x14ac:dyDescent="0.2"/>
    <row r="40094" hidden="1" x14ac:dyDescent="0.2"/>
    <row r="40095" hidden="1" x14ac:dyDescent="0.2"/>
    <row r="40096" hidden="1" x14ac:dyDescent="0.2"/>
    <row r="40097" hidden="1" x14ac:dyDescent="0.2"/>
    <row r="40098" hidden="1" x14ac:dyDescent="0.2"/>
    <row r="40099" hidden="1" x14ac:dyDescent="0.2"/>
    <row r="40100" hidden="1" x14ac:dyDescent="0.2"/>
    <row r="40101" hidden="1" x14ac:dyDescent="0.2"/>
    <row r="40102" hidden="1" x14ac:dyDescent="0.2"/>
    <row r="40103" hidden="1" x14ac:dyDescent="0.2"/>
    <row r="40104" hidden="1" x14ac:dyDescent="0.2"/>
    <row r="40105" hidden="1" x14ac:dyDescent="0.2"/>
    <row r="40106" hidden="1" x14ac:dyDescent="0.2"/>
    <row r="40107" hidden="1" x14ac:dyDescent="0.2"/>
    <row r="40108" hidden="1" x14ac:dyDescent="0.2"/>
    <row r="40109" hidden="1" x14ac:dyDescent="0.2"/>
    <row r="40110" hidden="1" x14ac:dyDescent="0.2"/>
    <row r="40111" hidden="1" x14ac:dyDescent="0.2"/>
    <row r="40112" hidden="1" x14ac:dyDescent="0.2"/>
    <row r="40113" hidden="1" x14ac:dyDescent="0.2"/>
    <row r="40114" hidden="1" x14ac:dyDescent="0.2"/>
    <row r="40115" hidden="1" x14ac:dyDescent="0.2"/>
    <row r="40116" hidden="1" x14ac:dyDescent="0.2"/>
    <row r="40117" hidden="1" x14ac:dyDescent="0.2"/>
    <row r="40118" hidden="1" x14ac:dyDescent="0.2"/>
    <row r="40119" hidden="1" x14ac:dyDescent="0.2"/>
    <row r="40120" hidden="1" x14ac:dyDescent="0.2"/>
    <row r="40121" hidden="1" x14ac:dyDescent="0.2"/>
    <row r="40122" hidden="1" x14ac:dyDescent="0.2"/>
    <row r="40123" hidden="1" x14ac:dyDescent="0.2"/>
    <row r="40124" hidden="1" x14ac:dyDescent="0.2"/>
    <row r="40125" hidden="1" x14ac:dyDescent="0.2"/>
    <row r="40126" hidden="1" x14ac:dyDescent="0.2"/>
    <row r="40127" hidden="1" x14ac:dyDescent="0.2"/>
    <row r="40128" hidden="1" x14ac:dyDescent="0.2"/>
    <row r="40129" hidden="1" x14ac:dyDescent="0.2"/>
    <row r="40130" hidden="1" x14ac:dyDescent="0.2"/>
    <row r="40131" hidden="1" x14ac:dyDescent="0.2"/>
    <row r="40132" hidden="1" x14ac:dyDescent="0.2"/>
    <row r="40133" hidden="1" x14ac:dyDescent="0.2"/>
    <row r="40134" hidden="1" x14ac:dyDescent="0.2"/>
    <row r="40135" hidden="1" x14ac:dyDescent="0.2"/>
    <row r="40136" hidden="1" x14ac:dyDescent="0.2"/>
    <row r="40137" hidden="1" x14ac:dyDescent="0.2"/>
    <row r="40138" hidden="1" x14ac:dyDescent="0.2"/>
    <row r="40139" hidden="1" x14ac:dyDescent="0.2"/>
    <row r="40140" hidden="1" x14ac:dyDescent="0.2"/>
    <row r="40141" hidden="1" x14ac:dyDescent="0.2"/>
    <row r="40142" hidden="1" x14ac:dyDescent="0.2"/>
    <row r="40143" hidden="1" x14ac:dyDescent="0.2"/>
    <row r="40144" hidden="1" x14ac:dyDescent="0.2"/>
    <row r="40145" hidden="1" x14ac:dyDescent="0.2"/>
    <row r="40146" hidden="1" x14ac:dyDescent="0.2"/>
    <row r="40147" hidden="1" x14ac:dyDescent="0.2"/>
    <row r="40148" hidden="1" x14ac:dyDescent="0.2"/>
    <row r="40149" hidden="1" x14ac:dyDescent="0.2"/>
    <row r="40150" hidden="1" x14ac:dyDescent="0.2"/>
    <row r="40151" hidden="1" x14ac:dyDescent="0.2"/>
    <row r="40152" hidden="1" x14ac:dyDescent="0.2"/>
    <row r="40153" hidden="1" x14ac:dyDescent="0.2"/>
    <row r="40154" hidden="1" x14ac:dyDescent="0.2"/>
    <row r="40155" hidden="1" x14ac:dyDescent="0.2"/>
    <row r="40156" hidden="1" x14ac:dyDescent="0.2"/>
    <row r="40157" hidden="1" x14ac:dyDescent="0.2"/>
    <row r="40158" hidden="1" x14ac:dyDescent="0.2"/>
    <row r="40159" hidden="1" x14ac:dyDescent="0.2"/>
    <row r="40160" hidden="1" x14ac:dyDescent="0.2"/>
    <row r="40161" hidden="1" x14ac:dyDescent="0.2"/>
    <row r="40162" hidden="1" x14ac:dyDescent="0.2"/>
    <row r="40163" hidden="1" x14ac:dyDescent="0.2"/>
    <row r="40164" hidden="1" x14ac:dyDescent="0.2"/>
    <row r="40165" hidden="1" x14ac:dyDescent="0.2"/>
    <row r="40166" hidden="1" x14ac:dyDescent="0.2"/>
    <row r="40167" hidden="1" x14ac:dyDescent="0.2"/>
    <row r="40168" hidden="1" x14ac:dyDescent="0.2"/>
    <row r="40169" hidden="1" x14ac:dyDescent="0.2"/>
    <row r="40170" hidden="1" x14ac:dyDescent="0.2"/>
    <row r="40171" hidden="1" x14ac:dyDescent="0.2"/>
    <row r="40172" hidden="1" x14ac:dyDescent="0.2"/>
    <row r="40173" hidden="1" x14ac:dyDescent="0.2"/>
    <row r="40174" hidden="1" x14ac:dyDescent="0.2"/>
    <row r="40175" hidden="1" x14ac:dyDescent="0.2"/>
    <row r="40176" hidden="1" x14ac:dyDescent="0.2"/>
    <row r="40177" hidden="1" x14ac:dyDescent="0.2"/>
    <row r="40178" hidden="1" x14ac:dyDescent="0.2"/>
    <row r="40179" hidden="1" x14ac:dyDescent="0.2"/>
    <row r="40180" hidden="1" x14ac:dyDescent="0.2"/>
    <row r="40181" hidden="1" x14ac:dyDescent="0.2"/>
    <row r="40182" hidden="1" x14ac:dyDescent="0.2"/>
    <row r="40183" hidden="1" x14ac:dyDescent="0.2"/>
    <row r="40184" hidden="1" x14ac:dyDescent="0.2"/>
    <row r="40185" hidden="1" x14ac:dyDescent="0.2"/>
    <row r="40186" hidden="1" x14ac:dyDescent="0.2"/>
    <row r="40187" hidden="1" x14ac:dyDescent="0.2"/>
    <row r="40188" hidden="1" x14ac:dyDescent="0.2"/>
    <row r="40189" hidden="1" x14ac:dyDescent="0.2"/>
    <row r="40190" hidden="1" x14ac:dyDescent="0.2"/>
    <row r="40191" hidden="1" x14ac:dyDescent="0.2"/>
    <row r="40192" hidden="1" x14ac:dyDescent="0.2"/>
    <row r="40193" hidden="1" x14ac:dyDescent="0.2"/>
    <row r="40194" hidden="1" x14ac:dyDescent="0.2"/>
    <row r="40195" hidden="1" x14ac:dyDescent="0.2"/>
    <row r="40196" hidden="1" x14ac:dyDescent="0.2"/>
    <row r="40197" hidden="1" x14ac:dyDescent="0.2"/>
    <row r="40198" hidden="1" x14ac:dyDescent="0.2"/>
    <row r="40199" hidden="1" x14ac:dyDescent="0.2"/>
    <row r="40200" hidden="1" x14ac:dyDescent="0.2"/>
    <row r="40201" hidden="1" x14ac:dyDescent="0.2"/>
    <row r="40202" hidden="1" x14ac:dyDescent="0.2"/>
    <row r="40203" hidden="1" x14ac:dyDescent="0.2"/>
    <row r="40204" hidden="1" x14ac:dyDescent="0.2"/>
    <row r="40205" hidden="1" x14ac:dyDescent="0.2"/>
    <row r="40206" hidden="1" x14ac:dyDescent="0.2"/>
    <row r="40207" hidden="1" x14ac:dyDescent="0.2"/>
    <row r="40208" hidden="1" x14ac:dyDescent="0.2"/>
    <row r="40209" hidden="1" x14ac:dyDescent="0.2"/>
    <row r="40210" hidden="1" x14ac:dyDescent="0.2"/>
    <row r="40211" hidden="1" x14ac:dyDescent="0.2"/>
    <row r="40212" hidden="1" x14ac:dyDescent="0.2"/>
    <row r="40213" hidden="1" x14ac:dyDescent="0.2"/>
    <row r="40214" hidden="1" x14ac:dyDescent="0.2"/>
    <row r="40215" hidden="1" x14ac:dyDescent="0.2"/>
    <row r="40216" hidden="1" x14ac:dyDescent="0.2"/>
    <row r="40217" hidden="1" x14ac:dyDescent="0.2"/>
    <row r="40218" hidden="1" x14ac:dyDescent="0.2"/>
    <row r="40219" hidden="1" x14ac:dyDescent="0.2"/>
    <row r="40220" hidden="1" x14ac:dyDescent="0.2"/>
    <row r="40221" hidden="1" x14ac:dyDescent="0.2"/>
    <row r="40222" hidden="1" x14ac:dyDescent="0.2"/>
    <row r="40223" hidden="1" x14ac:dyDescent="0.2"/>
    <row r="40224" hidden="1" x14ac:dyDescent="0.2"/>
    <row r="40225" hidden="1" x14ac:dyDescent="0.2"/>
    <row r="40226" hidden="1" x14ac:dyDescent="0.2"/>
    <row r="40227" hidden="1" x14ac:dyDescent="0.2"/>
    <row r="40228" hidden="1" x14ac:dyDescent="0.2"/>
    <row r="40229" hidden="1" x14ac:dyDescent="0.2"/>
    <row r="40230" hidden="1" x14ac:dyDescent="0.2"/>
    <row r="40231" hidden="1" x14ac:dyDescent="0.2"/>
    <row r="40232" hidden="1" x14ac:dyDescent="0.2"/>
    <row r="40233" hidden="1" x14ac:dyDescent="0.2"/>
    <row r="40234" hidden="1" x14ac:dyDescent="0.2"/>
    <row r="40235" hidden="1" x14ac:dyDescent="0.2"/>
    <row r="40236" hidden="1" x14ac:dyDescent="0.2"/>
    <row r="40237" hidden="1" x14ac:dyDescent="0.2"/>
    <row r="40238" hidden="1" x14ac:dyDescent="0.2"/>
    <row r="40239" hidden="1" x14ac:dyDescent="0.2"/>
    <row r="40240" hidden="1" x14ac:dyDescent="0.2"/>
    <row r="40241" hidden="1" x14ac:dyDescent="0.2"/>
    <row r="40242" hidden="1" x14ac:dyDescent="0.2"/>
    <row r="40243" hidden="1" x14ac:dyDescent="0.2"/>
    <row r="40244" hidden="1" x14ac:dyDescent="0.2"/>
    <row r="40245" hidden="1" x14ac:dyDescent="0.2"/>
    <row r="40246" hidden="1" x14ac:dyDescent="0.2"/>
    <row r="40247" hidden="1" x14ac:dyDescent="0.2"/>
    <row r="40248" hidden="1" x14ac:dyDescent="0.2"/>
    <row r="40249" hidden="1" x14ac:dyDescent="0.2"/>
    <row r="40250" hidden="1" x14ac:dyDescent="0.2"/>
    <row r="40251" hidden="1" x14ac:dyDescent="0.2"/>
    <row r="40252" hidden="1" x14ac:dyDescent="0.2"/>
    <row r="40253" hidden="1" x14ac:dyDescent="0.2"/>
    <row r="40254" hidden="1" x14ac:dyDescent="0.2"/>
    <row r="40255" hidden="1" x14ac:dyDescent="0.2"/>
    <row r="40256" hidden="1" x14ac:dyDescent="0.2"/>
    <row r="40257" hidden="1" x14ac:dyDescent="0.2"/>
    <row r="40258" hidden="1" x14ac:dyDescent="0.2"/>
    <row r="40259" hidden="1" x14ac:dyDescent="0.2"/>
    <row r="40260" hidden="1" x14ac:dyDescent="0.2"/>
    <row r="40261" hidden="1" x14ac:dyDescent="0.2"/>
    <row r="40262" hidden="1" x14ac:dyDescent="0.2"/>
    <row r="40263" hidden="1" x14ac:dyDescent="0.2"/>
    <row r="40264" hidden="1" x14ac:dyDescent="0.2"/>
    <row r="40265" hidden="1" x14ac:dyDescent="0.2"/>
    <row r="40266" hidden="1" x14ac:dyDescent="0.2"/>
    <row r="40267" hidden="1" x14ac:dyDescent="0.2"/>
    <row r="40268" hidden="1" x14ac:dyDescent="0.2"/>
    <row r="40269" hidden="1" x14ac:dyDescent="0.2"/>
    <row r="40270" hidden="1" x14ac:dyDescent="0.2"/>
    <row r="40271" hidden="1" x14ac:dyDescent="0.2"/>
    <row r="40272" hidden="1" x14ac:dyDescent="0.2"/>
    <row r="40273" hidden="1" x14ac:dyDescent="0.2"/>
    <row r="40274" hidden="1" x14ac:dyDescent="0.2"/>
    <row r="40275" hidden="1" x14ac:dyDescent="0.2"/>
    <row r="40276" hidden="1" x14ac:dyDescent="0.2"/>
    <row r="40277" hidden="1" x14ac:dyDescent="0.2"/>
    <row r="40278" hidden="1" x14ac:dyDescent="0.2"/>
    <row r="40279" hidden="1" x14ac:dyDescent="0.2"/>
    <row r="40280" hidden="1" x14ac:dyDescent="0.2"/>
    <row r="40281" hidden="1" x14ac:dyDescent="0.2"/>
    <row r="40282" hidden="1" x14ac:dyDescent="0.2"/>
    <row r="40283" hidden="1" x14ac:dyDescent="0.2"/>
    <row r="40284" hidden="1" x14ac:dyDescent="0.2"/>
    <row r="40285" hidden="1" x14ac:dyDescent="0.2"/>
    <row r="40286" hidden="1" x14ac:dyDescent="0.2"/>
    <row r="40287" hidden="1" x14ac:dyDescent="0.2"/>
    <row r="40288" hidden="1" x14ac:dyDescent="0.2"/>
    <row r="40289" hidden="1" x14ac:dyDescent="0.2"/>
    <row r="40290" hidden="1" x14ac:dyDescent="0.2"/>
    <row r="40291" hidden="1" x14ac:dyDescent="0.2"/>
    <row r="40292" hidden="1" x14ac:dyDescent="0.2"/>
    <row r="40293" hidden="1" x14ac:dyDescent="0.2"/>
    <row r="40294" hidden="1" x14ac:dyDescent="0.2"/>
    <row r="40295" hidden="1" x14ac:dyDescent="0.2"/>
    <row r="40296" hidden="1" x14ac:dyDescent="0.2"/>
    <row r="40297" hidden="1" x14ac:dyDescent="0.2"/>
    <row r="40298" hidden="1" x14ac:dyDescent="0.2"/>
    <row r="40299" hidden="1" x14ac:dyDescent="0.2"/>
    <row r="40300" hidden="1" x14ac:dyDescent="0.2"/>
    <row r="40301" hidden="1" x14ac:dyDescent="0.2"/>
    <row r="40302" hidden="1" x14ac:dyDescent="0.2"/>
    <row r="40303" hidden="1" x14ac:dyDescent="0.2"/>
    <row r="40304" hidden="1" x14ac:dyDescent="0.2"/>
    <row r="40305" hidden="1" x14ac:dyDescent="0.2"/>
    <row r="40306" hidden="1" x14ac:dyDescent="0.2"/>
    <row r="40307" hidden="1" x14ac:dyDescent="0.2"/>
    <row r="40308" hidden="1" x14ac:dyDescent="0.2"/>
    <row r="40309" hidden="1" x14ac:dyDescent="0.2"/>
    <row r="40310" hidden="1" x14ac:dyDescent="0.2"/>
    <row r="40311" hidden="1" x14ac:dyDescent="0.2"/>
    <row r="40312" hidden="1" x14ac:dyDescent="0.2"/>
    <row r="40313" hidden="1" x14ac:dyDescent="0.2"/>
    <row r="40314" hidden="1" x14ac:dyDescent="0.2"/>
    <row r="40315" hidden="1" x14ac:dyDescent="0.2"/>
    <row r="40316" hidden="1" x14ac:dyDescent="0.2"/>
    <row r="40317" hidden="1" x14ac:dyDescent="0.2"/>
    <row r="40318" hidden="1" x14ac:dyDescent="0.2"/>
    <row r="40319" hidden="1" x14ac:dyDescent="0.2"/>
    <row r="40320" hidden="1" x14ac:dyDescent="0.2"/>
    <row r="40321" hidden="1" x14ac:dyDescent="0.2"/>
    <row r="40322" hidden="1" x14ac:dyDescent="0.2"/>
    <row r="40323" hidden="1" x14ac:dyDescent="0.2"/>
    <row r="40324" hidden="1" x14ac:dyDescent="0.2"/>
    <row r="40325" hidden="1" x14ac:dyDescent="0.2"/>
    <row r="40326" hidden="1" x14ac:dyDescent="0.2"/>
    <row r="40327" hidden="1" x14ac:dyDescent="0.2"/>
    <row r="40328" hidden="1" x14ac:dyDescent="0.2"/>
    <row r="40329" hidden="1" x14ac:dyDescent="0.2"/>
    <row r="40330" hidden="1" x14ac:dyDescent="0.2"/>
    <row r="40331" hidden="1" x14ac:dyDescent="0.2"/>
    <row r="40332" hidden="1" x14ac:dyDescent="0.2"/>
    <row r="40333" hidden="1" x14ac:dyDescent="0.2"/>
    <row r="40334" hidden="1" x14ac:dyDescent="0.2"/>
    <row r="40335" hidden="1" x14ac:dyDescent="0.2"/>
    <row r="40336" hidden="1" x14ac:dyDescent="0.2"/>
    <row r="40337" hidden="1" x14ac:dyDescent="0.2"/>
    <row r="40338" hidden="1" x14ac:dyDescent="0.2"/>
    <row r="40339" hidden="1" x14ac:dyDescent="0.2"/>
    <row r="40340" hidden="1" x14ac:dyDescent="0.2"/>
    <row r="40341" hidden="1" x14ac:dyDescent="0.2"/>
    <row r="40342" hidden="1" x14ac:dyDescent="0.2"/>
    <row r="40343" hidden="1" x14ac:dyDescent="0.2"/>
    <row r="40344" hidden="1" x14ac:dyDescent="0.2"/>
    <row r="40345" hidden="1" x14ac:dyDescent="0.2"/>
    <row r="40346" hidden="1" x14ac:dyDescent="0.2"/>
    <row r="40347" hidden="1" x14ac:dyDescent="0.2"/>
    <row r="40348" hidden="1" x14ac:dyDescent="0.2"/>
    <row r="40349" hidden="1" x14ac:dyDescent="0.2"/>
    <row r="40350" hidden="1" x14ac:dyDescent="0.2"/>
    <row r="40351" hidden="1" x14ac:dyDescent="0.2"/>
    <row r="40352" hidden="1" x14ac:dyDescent="0.2"/>
    <row r="40353" hidden="1" x14ac:dyDescent="0.2"/>
    <row r="40354" hidden="1" x14ac:dyDescent="0.2"/>
    <row r="40355" hidden="1" x14ac:dyDescent="0.2"/>
    <row r="40356" hidden="1" x14ac:dyDescent="0.2"/>
    <row r="40357" hidden="1" x14ac:dyDescent="0.2"/>
    <row r="40358" hidden="1" x14ac:dyDescent="0.2"/>
    <row r="40359" hidden="1" x14ac:dyDescent="0.2"/>
    <row r="40360" hidden="1" x14ac:dyDescent="0.2"/>
    <row r="40361" hidden="1" x14ac:dyDescent="0.2"/>
    <row r="40362" hidden="1" x14ac:dyDescent="0.2"/>
    <row r="40363" hidden="1" x14ac:dyDescent="0.2"/>
    <row r="40364" hidden="1" x14ac:dyDescent="0.2"/>
    <row r="40365" hidden="1" x14ac:dyDescent="0.2"/>
    <row r="40366" hidden="1" x14ac:dyDescent="0.2"/>
    <row r="40367" hidden="1" x14ac:dyDescent="0.2"/>
    <row r="40368" hidden="1" x14ac:dyDescent="0.2"/>
    <row r="40369" hidden="1" x14ac:dyDescent="0.2"/>
    <row r="40370" hidden="1" x14ac:dyDescent="0.2"/>
    <row r="40371" hidden="1" x14ac:dyDescent="0.2"/>
    <row r="40372" hidden="1" x14ac:dyDescent="0.2"/>
    <row r="40373" hidden="1" x14ac:dyDescent="0.2"/>
    <row r="40374" hidden="1" x14ac:dyDescent="0.2"/>
    <row r="40375" hidden="1" x14ac:dyDescent="0.2"/>
    <row r="40376" hidden="1" x14ac:dyDescent="0.2"/>
    <row r="40377" hidden="1" x14ac:dyDescent="0.2"/>
    <row r="40378" hidden="1" x14ac:dyDescent="0.2"/>
    <row r="40379" hidden="1" x14ac:dyDescent="0.2"/>
    <row r="40380" hidden="1" x14ac:dyDescent="0.2"/>
    <row r="40381" hidden="1" x14ac:dyDescent="0.2"/>
    <row r="40382" hidden="1" x14ac:dyDescent="0.2"/>
    <row r="40383" hidden="1" x14ac:dyDescent="0.2"/>
    <row r="40384" hidden="1" x14ac:dyDescent="0.2"/>
    <row r="40385" hidden="1" x14ac:dyDescent="0.2"/>
    <row r="40386" hidden="1" x14ac:dyDescent="0.2"/>
    <row r="40387" hidden="1" x14ac:dyDescent="0.2"/>
    <row r="40388" hidden="1" x14ac:dyDescent="0.2"/>
    <row r="40389" hidden="1" x14ac:dyDescent="0.2"/>
    <row r="40390" hidden="1" x14ac:dyDescent="0.2"/>
    <row r="40391" hidden="1" x14ac:dyDescent="0.2"/>
    <row r="40392" hidden="1" x14ac:dyDescent="0.2"/>
    <row r="40393" hidden="1" x14ac:dyDescent="0.2"/>
    <row r="40394" hidden="1" x14ac:dyDescent="0.2"/>
    <row r="40395" hidden="1" x14ac:dyDescent="0.2"/>
    <row r="40396" hidden="1" x14ac:dyDescent="0.2"/>
    <row r="40397" hidden="1" x14ac:dyDescent="0.2"/>
    <row r="40398" hidden="1" x14ac:dyDescent="0.2"/>
    <row r="40399" hidden="1" x14ac:dyDescent="0.2"/>
    <row r="40400" hidden="1" x14ac:dyDescent="0.2"/>
    <row r="40401" hidden="1" x14ac:dyDescent="0.2"/>
    <row r="40402" hidden="1" x14ac:dyDescent="0.2"/>
    <row r="40403" hidden="1" x14ac:dyDescent="0.2"/>
    <row r="40404" hidden="1" x14ac:dyDescent="0.2"/>
    <row r="40405" hidden="1" x14ac:dyDescent="0.2"/>
    <row r="40406" hidden="1" x14ac:dyDescent="0.2"/>
    <row r="40407" hidden="1" x14ac:dyDescent="0.2"/>
    <row r="40408" hidden="1" x14ac:dyDescent="0.2"/>
    <row r="40409" hidden="1" x14ac:dyDescent="0.2"/>
    <row r="40410" hidden="1" x14ac:dyDescent="0.2"/>
    <row r="40411" hidden="1" x14ac:dyDescent="0.2"/>
    <row r="40412" hidden="1" x14ac:dyDescent="0.2"/>
    <row r="40413" hidden="1" x14ac:dyDescent="0.2"/>
    <row r="40414" hidden="1" x14ac:dyDescent="0.2"/>
    <row r="40415" hidden="1" x14ac:dyDescent="0.2"/>
    <row r="40416" hidden="1" x14ac:dyDescent="0.2"/>
    <row r="40417" hidden="1" x14ac:dyDescent="0.2"/>
    <row r="40418" hidden="1" x14ac:dyDescent="0.2"/>
    <row r="40419" hidden="1" x14ac:dyDescent="0.2"/>
    <row r="40420" hidden="1" x14ac:dyDescent="0.2"/>
    <row r="40421" hidden="1" x14ac:dyDescent="0.2"/>
    <row r="40422" hidden="1" x14ac:dyDescent="0.2"/>
    <row r="40423" hidden="1" x14ac:dyDescent="0.2"/>
    <row r="40424" hidden="1" x14ac:dyDescent="0.2"/>
    <row r="40425" hidden="1" x14ac:dyDescent="0.2"/>
    <row r="40426" hidden="1" x14ac:dyDescent="0.2"/>
    <row r="40427" hidden="1" x14ac:dyDescent="0.2"/>
    <row r="40428" hidden="1" x14ac:dyDescent="0.2"/>
    <row r="40429" hidden="1" x14ac:dyDescent="0.2"/>
    <row r="40430" hidden="1" x14ac:dyDescent="0.2"/>
    <row r="40431" hidden="1" x14ac:dyDescent="0.2"/>
    <row r="40432" hidden="1" x14ac:dyDescent="0.2"/>
    <row r="40433" hidden="1" x14ac:dyDescent="0.2"/>
    <row r="40434" hidden="1" x14ac:dyDescent="0.2"/>
    <row r="40435" hidden="1" x14ac:dyDescent="0.2"/>
    <row r="40436" hidden="1" x14ac:dyDescent="0.2"/>
    <row r="40437" hidden="1" x14ac:dyDescent="0.2"/>
    <row r="40438" hidden="1" x14ac:dyDescent="0.2"/>
    <row r="40439" hidden="1" x14ac:dyDescent="0.2"/>
    <row r="40440" hidden="1" x14ac:dyDescent="0.2"/>
    <row r="40441" hidden="1" x14ac:dyDescent="0.2"/>
    <row r="40442" hidden="1" x14ac:dyDescent="0.2"/>
    <row r="40443" hidden="1" x14ac:dyDescent="0.2"/>
    <row r="40444" hidden="1" x14ac:dyDescent="0.2"/>
    <row r="40445" hidden="1" x14ac:dyDescent="0.2"/>
    <row r="40446" hidden="1" x14ac:dyDescent="0.2"/>
    <row r="40447" hidden="1" x14ac:dyDescent="0.2"/>
    <row r="40448" hidden="1" x14ac:dyDescent="0.2"/>
    <row r="40449" hidden="1" x14ac:dyDescent="0.2"/>
    <row r="40450" hidden="1" x14ac:dyDescent="0.2"/>
    <row r="40451" hidden="1" x14ac:dyDescent="0.2"/>
    <row r="40452" hidden="1" x14ac:dyDescent="0.2"/>
    <row r="40453" hidden="1" x14ac:dyDescent="0.2"/>
    <row r="40454" hidden="1" x14ac:dyDescent="0.2"/>
    <row r="40455" hidden="1" x14ac:dyDescent="0.2"/>
    <row r="40456" hidden="1" x14ac:dyDescent="0.2"/>
    <row r="40457" hidden="1" x14ac:dyDescent="0.2"/>
    <row r="40458" hidden="1" x14ac:dyDescent="0.2"/>
    <row r="40459" hidden="1" x14ac:dyDescent="0.2"/>
    <row r="40460" hidden="1" x14ac:dyDescent="0.2"/>
    <row r="40461" hidden="1" x14ac:dyDescent="0.2"/>
    <row r="40462" hidden="1" x14ac:dyDescent="0.2"/>
    <row r="40463" hidden="1" x14ac:dyDescent="0.2"/>
    <row r="40464" hidden="1" x14ac:dyDescent="0.2"/>
    <row r="40465" hidden="1" x14ac:dyDescent="0.2"/>
    <row r="40466" hidden="1" x14ac:dyDescent="0.2"/>
    <row r="40467" hidden="1" x14ac:dyDescent="0.2"/>
    <row r="40468" hidden="1" x14ac:dyDescent="0.2"/>
    <row r="40469" hidden="1" x14ac:dyDescent="0.2"/>
    <row r="40470" hidden="1" x14ac:dyDescent="0.2"/>
    <row r="40471" hidden="1" x14ac:dyDescent="0.2"/>
    <row r="40472" hidden="1" x14ac:dyDescent="0.2"/>
    <row r="40473" hidden="1" x14ac:dyDescent="0.2"/>
    <row r="40474" hidden="1" x14ac:dyDescent="0.2"/>
    <row r="40475" hidden="1" x14ac:dyDescent="0.2"/>
    <row r="40476" hidden="1" x14ac:dyDescent="0.2"/>
    <row r="40477" hidden="1" x14ac:dyDescent="0.2"/>
    <row r="40478" hidden="1" x14ac:dyDescent="0.2"/>
    <row r="40479" hidden="1" x14ac:dyDescent="0.2"/>
    <row r="40480" hidden="1" x14ac:dyDescent="0.2"/>
    <row r="40481" hidden="1" x14ac:dyDescent="0.2"/>
    <row r="40482" hidden="1" x14ac:dyDescent="0.2"/>
    <row r="40483" hidden="1" x14ac:dyDescent="0.2"/>
    <row r="40484" hidden="1" x14ac:dyDescent="0.2"/>
    <row r="40485" hidden="1" x14ac:dyDescent="0.2"/>
    <row r="40486" hidden="1" x14ac:dyDescent="0.2"/>
    <row r="40487" hidden="1" x14ac:dyDescent="0.2"/>
    <row r="40488" hidden="1" x14ac:dyDescent="0.2"/>
    <row r="40489" hidden="1" x14ac:dyDescent="0.2"/>
    <row r="40490" hidden="1" x14ac:dyDescent="0.2"/>
    <row r="40491" hidden="1" x14ac:dyDescent="0.2"/>
    <row r="40492" hidden="1" x14ac:dyDescent="0.2"/>
    <row r="40493" hidden="1" x14ac:dyDescent="0.2"/>
    <row r="40494" hidden="1" x14ac:dyDescent="0.2"/>
    <row r="40495" hidden="1" x14ac:dyDescent="0.2"/>
    <row r="40496" hidden="1" x14ac:dyDescent="0.2"/>
    <row r="40497" hidden="1" x14ac:dyDescent="0.2"/>
    <row r="40498" hidden="1" x14ac:dyDescent="0.2"/>
    <row r="40499" hidden="1" x14ac:dyDescent="0.2"/>
    <row r="40500" hidden="1" x14ac:dyDescent="0.2"/>
    <row r="40501" hidden="1" x14ac:dyDescent="0.2"/>
    <row r="40502" hidden="1" x14ac:dyDescent="0.2"/>
    <row r="40503" hidden="1" x14ac:dyDescent="0.2"/>
    <row r="40504" hidden="1" x14ac:dyDescent="0.2"/>
    <row r="40505" hidden="1" x14ac:dyDescent="0.2"/>
    <row r="40506" hidden="1" x14ac:dyDescent="0.2"/>
    <row r="40507" hidden="1" x14ac:dyDescent="0.2"/>
    <row r="40508" hidden="1" x14ac:dyDescent="0.2"/>
    <row r="40509" hidden="1" x14ac:dyDescent="0.2"/>
    <row r="40510" hidden="1" x14ac:dyDescent="0.2"/>
    <row r="40511" hidden="1" x14ac:dyDescent="0.2"/>
    <row r="40512" hidden="1" x14ac:dyDescent="0.2"/>
    <row r="40513" hidden="1" x14ac:dyDescent="0.2"/>
    <row r="40514" hidden="1" x14ac:dyDescent="0.2"/>
    <row r="40515" hidden="1" x14ac:dyDescent="0.2"/>
    <row r="40516" hidden="1" x14ac:dyDescent="0.2"/>
    <row r="40517" hidden="1" x14ac:dyDescent="0.2"/>
    <row r="40518" hidden="1" x14ac:dyDescent="0.2"/>
    <row r="40519" hidden="1" x14ac:dyDescent="0.2"/>
    <row r="40520" hidden="1" x14ac:dyDescent="0.2"/>
    <row r="40521" hidden="1" x14ac:dyDescent="0.2"/>
    <row r="40522" hidden="1" x14ac:dyDescent="0.2"/>
    <row r="40523" hidden="1" x14ac:dyDescent="0.2"/>
    <row r="40524" hidden="1" x14ac:dyDescent="0.2"/>
    <row r="40525" hidden="1" x14ac:dyDescent="0.2"/>
    <row r="40526" hidden="1" x14ac:dyDescent="0.2"/>
    <row r="40527" hidden="1" x14ac:dyDescent="0.2"/>
    <row r="40528" hidden="1" x14ac:dyDescent="0.2"/>
    <row r="40529" hidden="1" x14ac:dyDescent="0.2"/>
    <row r="40530" hidden="1" x14ac:dyDescent="0.2"/>
    <row r="40531" hidden="1" x14ac:dyDescent="0.2"/>
    <row r="40532" hidden="1" x14ac:dyDescent="0.2"/>
    <row r="40533" hidden="1" x14ac:dyDescent="0.2"/>
    <row r="40534" hidden="1" x14ac:dyDescent="0.2"/>
    <row r="40535" hidden="1" x14ac:dyDescent="0.2"/>
    <row r="40536" hidden="1" x14ac:dyDescent="0.2"/>
    <row r="40537" hidden="1" x14ac:dyDescent="0.2"/>
    <row r="40538" hidden="1" x14ac:dyDescent="0.2"/>
    <row r="40539" hidden="1" x14ac:dyDescent="0.2"/>
    <row r="40540" hidden="1" x14ac:dyDescent="0.2"/>
    <row r="40541" hidden="1" x14ac:dyDescent="0.2"/>
    <row r="40542" hidden="1" x14ac:dyDescent="0.2"/>
    <row r="40543" hidden="1" x14ac:dyDescent="0.2"/>
    <row r="40544" hidden="1" x14ac:dyDescent="0.2"/>
    <row r="40545" hidden="1" x14ac:dyDescent="0.2"/>
    <row r="40546" hidden="1" x14ac:dyDescent="0.2"/>
    <row r="40547" hidden="1" x14ac:dyDescent="0.2"/>
    <row r="40548" hidden="1" x14ac:dyDescent="0.2"/>
    <row r="40549" hidden="1" x14ac:dyDescent="0.2"/>
    <row r="40550" hidden="1" x14ac:dyDescent="0.2"/>
    <row r="40551" hidden="1" x14ac:dyDescent="0.2"/>
    <row r="40552" hidden="1" x14ac:dyDescent="0.2"/>
    <row r="40553" hidden="1" x14ac:dyDescent="0.2"/>
    <row r="40554" hidden="1" x14ac:dyDescent="0.2"/>
    <row r="40555" hidden="1" x14ac:dyDescent="0.2"/>
    <row r="40556" hidden="1" x14ac:dyDescent="0.2"/>
    <row r="40557" hidden="1" x14ac:dyDescent="0.2"/>
    <row r="40558" hidden="1" x14ac:dyDescent="0.2"/>
    <row r="40559" hidden="1" x14ac:dyDescent="0.2"/>
    <row r="40560" hidden="1" x14ac:dyDescent="0.2"/>
    <row r="40561" hidden="1" x14ac:dyDescent="0.2"/>
    <row r="40562" hidden="1" x14ac:dyDescent="0.2"/>
    <row r="40563" hidden="1" x14ac:dyDescent="0.2"/>
    <row r="40564" hidden="1" x14ac:dyDescent="0.2"/>
    <row r="40565" hidden="1" x14ac:dyDescent="0.2"/>
    <row r="40566" hidden="1" x14ac:dyDescent="0.2"/>
    <row r="40567" hidden="1" x14ac:dyDescent="0.2"/>
    <row r="40568" hidden="1" x14ac:dyDescent="0.2"/>
    <row r="40569" hidden="1" x14ac:dyDescent="0.2"/>
    <row r="40570" hidden="1" x14ac:dyDescent="0.2"/>
    <row r="40571" hidden="1" x14ac:dyDescent="0.2"/>
    <row r="40572" hidden="1" x14ac:dyDescent="0.2"/>
    <row r="40573" hidden="1" x14ac:dyDescent="0.2"/>
    <row r="40574" hidden="1" x14ac:dyDescent="0.2"/>
    <row r="40575" hidden="1" x14ac:dyDescent="0.2"/>
    <row r="40576" hidden="1" x14ac:dyDescent="0.2"/>
    <row r="40577" hidden="1" x14ac:dyDescent="0.2"/>
    <row r="40578" hidden="1" x14ac:dyDescent="0.2"/>
    <row r="40579" hidden="1" x14ac:dyDescent="0.2"/>
    <row r="40580" hidden="1" x14ac:dyDescent="0.2"/>
    <row r="40581" hidden="1" x14ac:dyDescent="0.2"/>
    <row r="40582" hidden="1" x14ac:dyDescent="0.2"/>
    <row r="40583" hidden="1" x14ac:dyDescent="0.2"/>
    <row r="40584" hidden="1" x14ac:dyDescent="0.2"/>
    <row r="40585" hidden="1" x14ac:dyDescent="0.2"/>
    <row r="40586" hidden="1" x14ac:dyDescent="0.2"/>
    <row r="40587" hidden="1" x14ac:dyDescent="0.2"/>
    <row r="40588" hidden="1" x14ac:dyDescent="0.2"/>
    <row r="40589" hidden="1" x14ac:dyDescent="0.2"/>
    <row r="40590" hidden="1" x14ac:dyDescent="0.2"/>
    <row r="40591" hidden="1" x14ac:dyDescent="0.2"/>
    <row r="40592" hidden="1" x14ac:dyDescent="0.2"/>
    <row r="40593" hidden="1" x14ac:dyDescent="0.2"/>
    <row r="40594" hidden="1" x14ac:dyDescent="0.2"/>
    <row r="40595" hidden="1" x14ac:dyDescent="0.2"/>
    <row r="40596" hidden="1" x14ac:dyDescent="0.2"/>
    <row r="40597" hidden="1" x14ac:dyDescent="0.2"/>
    <row r="40598" hidden="1" x14ac:dyDescent="0.2"/>
    <row r="40599" hidden="1" x14ac:dyDescent="0.2"/>
    <row r="40600" hidden="1" x14ac:dyDescent="0.2"/>
    <row r="40601" hidden="1" x14ac:dyDescent="0.2"/>
    <row r="40602" hidden="1" x14ac:dyDescent="0.2"/>
    <row r="40603" hidden="1" x14ac:dyDescent="0.2"/>
    <row r="40604" hidden="1" x14ac:dyDescent="0.2"/>
    <row r="40605" hidden="1" x14ac:dyDescent="0.2"/>
    <row r="40606" hidden="1" x14ac:dyDescent="0.2"/>
    <row r="40607" hidden="1" x14ac:dyDescent="0.2"/>
    <row r="40608" hidden="1" x14ac:dyDescent="0.2"/>
    <row r="40609" hidden="1" x14ac:dyDescent="0.2"/>
    <row r="40610" hidden="1" x14ac:dyDescent="0.2"/>
    <row r="40611" hidden="1" x14ac:dyDescent="0.2"/>
    <row r="40612" hidden="1" x14ac:dyDescent="0.2"/>
    <row r="40613" hidden="1" x14ac:dyDescent="0.2"/>
    <row r="40614" hidden="1" x14ac:dyDescent="0.2"/>
    <row r="40615" hidden="1" x14ac:dyDescent="0.2"/>
    <row r="40616" hidden="1" x14ac:dyDescent="0.2"/>
    <row r="40617" hidden="1" x14ac:dyDescent="0.2"/>
    <row r="40618" hidden="1" x14ac:dyDescent="0.2"/>
    <row r="40619" hidden="1" x14ac:dyDescent="0.2"/>
    <row r="40620" hidden="1" x14ac:dyDescent="0.2"/>
    <row r="40621" hidden="1" x14ac:dyDescent="0.2"/>
    <row r="40622" hidden="1" x14ac:dyDescent="0.2"/>
    <row r="40623" hidden="1" x14ac:dyDescent="0.2"/>
    <row r="40624" hidden="1" x14ac:dyDescent="0.2"/>
    <row r="40625" hidden="1" x14ac:dyDescent="0.2"/>
    <row r="40626" hidden="1" x14ac:dyDescent="0.2"/>
    <row r="40627" hidden="1" x14ac:dyDescent="0.2"/>
    <row r="40628" hidden="1" x14ac:dyDescent="0.2"/>
    <row r="40629" hidden="1" x14ac:dyDescent="0.2"/>
    <row r="40630" hidden="1" x14ac:dyDescent="0.2"/>
    <row r="40631" hidden="1" x14ac:dyDescent="0.2"/>
    <row r="40632" hidden="1" x14ac:dyDescent="0.2"/>
    <row r="40633" hidden="1" x14ac:dyDescent="0.2"/>
    <row r="40634" hidden="1" x14ac:dyDescent="0.2"/>
    <row r="40635" hidden="1" x14ac:dyDescent="0.2"/>
    <row r="40636" hidden="1" x14ac:dyDescent="0.2"/>
    <row r="40637" hidden="1" x14ac:dyDescent="0.2"/>
    <row r="40638" hidden="1" x14ac:dyDescent="0.2"/>
    <row r="40639" hidden="1" x14ac:dyDescent="0.2"/>
    <row r="40640" hidden="1" x14ac:dyDescent="0.2"/>
    <row r="40641" hidden="1" x14ac:dyDescent="0.2"/>
    <row r="40642" hidden="1" x14ac:dyDescent="0.2"/>
    <row r="40643" hidden="1" x14ac:dyDescent="0.2"/>
    <row r="40644" hidden="1" x14ac:dyDescent="0.2"/>
    <row r="40645" hidden="1" x14ac:dyDescent="0.2"/>
    <row r="40646" hidden="1" x14ac:dyDescent="0.2"/>
    <row r="40647" hidden="1" x14ac:dyDescent="0.2"/>
    <row r="40648" hidden="1" x14ac:dyDescent="0.2"/>
    <row r="40649" hidden="1" x14ac:dyDescent="0.2"/>
    <row r="40650" hidden="1" x14ac:dyDescent="0.2"/>
    <row r="40651" hidden="1" x14ac:dyDescent="0.2"/>
    <row r="40652" hidden="1" x14ac:dyDescent="0.2"/>
    <row r="40653" hidden="1" x14ac:dyDescent="0.2"/>
    <row r="40654" hidden="1" x14ac:dyDescent="0.2"/>
    <row r="40655" hidden="1" x14ac:dyDescent="0.2"/>
    <row r="40656" hidden="1" x14ac:dyDescent="0.2"/>
    <row r="40657" hidden="1" x14ac:dyDescent="0.2"/>
    <row r="40658" hidden="1" x14ac:dyDescent="0.2"/>
    <row r="40659" hidden="1" x14ac:dyDescent="0.2"/>
    <row r="40660" hidden="1" x14ac:dyDescent="0.2"/>
    <row r="40661" hidden="1" x14ac:dyDescent="0.2"/>
    <row r="40662" hidden="1" x14ac:dyDescent="0.2"/>
    <row r="40663" hidden="1" x14ac:dyDescent="0.2"/>
    <row r="40664" hidden="1" x14ac:dyDescent="0.2"/>
    <row r="40665" hidden="1" x14ac:dyDescent="0.2"/>
    <row r="40666" hidden="1" x14ac:dyDescent="0.2"/>
    <row r="40667" hidden="1" x14ac:dyDescent="0.2"/>
    <row r="40668" hidden="1" x14ac:dyDescent="0.2"/>
    <row r="40669" hidden="1" x14ac:dyDescent="0.2"/>
    <row r="40670" hidden="1" x14ac:dyDescent="0.2"/>
    <row r="40671" hidden="1" x14ac:dyDescent="0.2"/>
    <row r="40672" hidden="1" x14ac:dyDescent="0.2"/>
    <row r="40673" hidden="1" x14ac:dyDescent="0.2"/>
    <row r="40674" hidden="1" x14ac:dyDescent="0.2"/>
    <row r="40675" hidden="1" x14ac:dyDescent="0.2"/>
    <row r="40676" hidden="1" x14ac:dyDescent="0.2"/>
    <row r="40677" hidden="1" x14ac:dyDescent="0.2"/>
    <row r="40678" hidden="1" x14ac:dyDescent="0.2"/>
    <row r="40679" hidden="1" x14ac:dyDescent="0.2"/>
    <row r="40680" hidden="1" x14ac:dyDescent="0.2"/>
    <row r="40681" hidden="1" x14ac:dyDescent="0.2"/>
    <row r="40682" hidden="1" x14ac:dyDescent="0.2"/>
    <row r="40683" hidden="1" x14ac:dyDescent="0.2"/>
    <row r="40684" hidden="1" x14ac:dyDescent="0.2"/>
    <row r="40685" hidden="1" x14ac:dyDescent="0.2"/>
    <row r="40686" hidden="1" x14ac:dyDescent="0.2"/>
    <row r="40687" hidden="1" x14ac:dyDescent="0.2"/>
    <row r="40688" hidden="1" x14ac:dyDescent="0.2"/>
    <row r="40689" hidden="1" x14ac:dyDescent="0.2"/>
    <row r="40690" hidden="1" x14ac:dyDescent="0.2"/>
    <row r="40691" hidden="1" x14ac:dyDescent="0.2"/>
    <row r="40692" hidden="1" x14ac:dyDescent="0.2"/>
    <row r="40693" hidden="1" x14ac:dyDescent="0.2"/>
    <row r="40694" hidden="1" x14ac:dyDescent="0.2"/>
    <row r="40695" hidden="1" x14ac:dyDescent="0.2"/>
    <row r="40696" hidden="1" x14ac:dyDescent="0.2"/>
    <row r="40697" hidden="1" x14ac:dyDescent="0.2"/>
    <row r="40698" hidden="1" x14ac:dyDescent="0.2"/>
    <row r="40699" hidden="1" x14ac:dyDescent="0.2"/>
    <row r="40700" hidden="1" x14ac:dyDescent="0.2"/>
    <row r="40701" hidden="1" x14ac:dyDescent="0.2"/>
    <row r="40702" hidden="1" x14ac:dyDescent="0.2"/>
    <row r="40703" hidden="1" x14ac:dyDescent="0.2"/>
    <row r="40704" hidden="1" x14ac:dyDescent="0.2"/>
    <row r="40705" hidden="1" x14ac:dyDescent="0.2"/>
    <row r="40706" hidden="1" x14ac:dyDescent="0.2"/>
    <row r="40707" hidden="1" x14ac:dyDescent="0.2"/>
    <row r="40708" hidden="1" x14ac:dyDescent="0.2"/>
    <row r="40709" hidden="1" x14ac:dyDescent="0.2"/>
    <row r="40710" hidden="1" x14ac:dyDescent="0.2"/>
    <row r="40711" hidden="1" x14ac:dyDescent="0.2"/>
    <row r="40712" hidden="1" x14ac:dyDescent="0.2"/>
    <row r="40713" hidden="1" x14ac:dyDescent="0.2"/>
    <row r="40714" hidden="1" x14ac:dyDescent="0.2"/>
    <row r="40715" hidden="1" x14ac:dyDescent="0.2"/>
    <row r="40716" hidden="1" x14ac:dyDescent="0.2"/>
    <row r="40717" hidden="1" x14ac:dyDescent="0.2"/>
    <row r="40718" hidden="1" x14ac:dyDescent="0.2"/>
    <row r="40719" hidden="1" x14ac:dyDescent="0.2"/>
    <row r="40720" hidden="1" x14ac:dyDescent="0.2"/>
    <row r="40721" hidden="1" x14ac:dyDescent="0.2"/>
    <row r="40722" hidden="1" x14ac:dyDescent="0.2"/>
    <row r="40723" hidden="1" x14ac:dyDescent="0.2"/>
    <row r="40724" hidden="1" x14ac:dyDescent="0.2"/>
    <row r="40725" hidden="1" x14ac:dyDescent="0.2"/>
    <row r="40726" hidden="1" x14ac:dyDescent="0.2"/>
    <row r="40727" hidden="1" x14ac:dyDescent="0.2"/>
    <row r="40728" hidden="1" x14ac:dyDescent="0.2"/>
    <row r="40729" hidden="1" x14ac:dyDescent="0.2"/>
    <row r="40730" hidden="1" x14ac:dyDescent="0.2"/>
    <row r="40731" hidden="1" x14ac:dyDescent="0.2"/>
    <row r="40732" hidden="1" x14ac:dyDescent="0.2"/>
    <row r="40733" hidden="1" x14ac:dyDescent="0.2"/>
    <row r="40734" hidden="1" x14ac:dyDescent="0.2"/>
    <row r="40735" hidden="1" x14ac:dyDescent="0.2"/>
    <row r="40736" hidden="1" x14ac:dyDescent="0.2"/>
    <row r="40737" hidden="1" x14ac:dyDescent="0.2"/>
    <row r="40738" hidden="1" x14ac:dyDescent="0.2"/>
    <row r="40739" hidden="1" x14ac:dyDescent="0.2"/>
    <row r="40740" hidden="1" x14ac:dyDescent="0.2"/>
    <row r="40741" hidden="1" x14ac:dyDescent="0.2"/>
    <row r="40742" hidden="1" x14ac:dyDescent="0.2"/>
    <row r="40743" hidden="1" x14ac:dyDescent="0.2"/>
    <row r="40744" hidden="1" x14ac:dyDescent="0.2"/>
    <row r="40745" hidden="1" x14ac:dyDescent="0.2"/>
    <row r="40746" hidden="1" x14ac:dyDescent="0.2"/>
    <row r="40747" hidden="1" x14ac:dyDescent="0.2"/>
    <row r="40748" hidden="1" x14ac:dyDescent="0.2"/>
    <row r="40749" hidden="1" x14ac:dyDescent="0.2"/>
    <row r="40750" hidden="1" x14ac:dyDescent="0.2"/>
    <row r="40751" hidden="1" x14ac:dyDescent="0.2"/>
    <row r="40752" hidden="1" x14ac:dyDescent="0.2"/>
    <row r="40753" hidden="1" x14ac:dyDescent="0.2"/>
    <row r="40754" hidden="1" x14ac:dyDescent="0.2"/>
    <row r="40755" hidden="1" x14ac:dyDescent="0.2"/>
    <row r="40756" hidden="1" x14ac:dyDescent="0.2"/>
    <row r="40757" hidden="1" x14ac:dyDescent="0.2"/>
    <row r="40758" hidden="1" x14ac:dyDescent="0.2"/>
    <row r="40759" hidden="1" x14ac:dyDescent="0.2"/>
    <row r="40760" hidden="1" x14ac:dyDescent="0.2"/>
    <row r="40761" hidden="1" x14ac:dyDescent="0.2"/>
    <row r="40762" hidden="1" x14ac:dyDescent="0.2"/>
    <row r="40763" hidden="1" x14ac:dyDescent="0.2"/>
    <row r="40764" hidden="1" x14ac:dyDescent="0.2"/>
    <row r="40765" hidden="1" x14ac:dyDescent="0.2"/>
    <row r="40766" hidden="1" x14ac:dyDescent="0.2"/>
    <row r="40767" hidden="1" x14ac:dyDescent="0.2"/>
    <row r="40768" hidden="1" x14ac:dyDescent="0.2"/>
    <row r="40769" hidden="1" x14ac:dyDescent="0.2"/>
    <row r="40770" hidden="1" x14ac:dyDescent="0.2"/>
    <row r="40771" hidden="1" x14ac:dyDescent="0.2"/>
    <row r="40772" hidden="1" x14ac:dyDescent="0.2"/>
    <row r="40773" hidden="1" x14ac:dyDescent="0.2"/>
    <row r="40774" hidden="1" x14ac:dyDescent="0.2"/>
    <row r="40775" hidden="1" x14ac:dyDescent="0.2"/>
    <row r="40776" hidden="1" x14ac:dyDescent="0.2"/>
    <row r="40777" hidden="1" x14ac:dyDescent="0.2"/>
    <row r="40778" hidden="1" x14ac:dyDescent="0.2"/>
    <row r="40779" hidden="1" x14ac:dyDescent="0.2"/>
    <row r="40780" hidden="1" x14ac:dyDescent="0.2"/>
    <row r="40781" hidden="1" x14ac:dyDescent="0.2"/>
    <row r="40782" hidden="1" x14ac:dyDescent="0.2"/>
    <row r="40783" hidden="1" x14ac:dyDescent="0.2"/>
    <row r="40784" hidden="1" x14ac:dyDescent="0.2"/>
    <row r="40785" hidden="1" x14ac:dyDescent="0.2"/>
    <row r="40786" hidden="1" x14ac:dyDescent="0.2"/>
    <row r="40787" hidden="1" x14ac:dyDescent="0.2"/>
    <row r="40788" hidden="1" x14ac:dyDescent="0.2"/>
    <row r="40789" hidden="1" x14ac:dyDescent="0.2"/>
    <row r="40790" hidden="1" x14ac:dyDescent="0.2"/>
    <row r="40791" hidden="1" x14ac:dyDescent="0.2"/>
    <row r="40792" hidden="1" x14ac:dyDescent="0.2"/>
    <row r="40793" hidden="1" x14ac:dyDescent="0.2"/>
    <row r="40794" hidden="1" x14ac:dyDescent="0.2"/>
    <row r="40795" hidden="1" x14ac:dyDescent="0.2"/>
    <row r="40796" hidden="1" x14ac:dyDescent="0.2"/>
    <row r="40797" hidden="1" x14ac:dyDescent="0.2"/>
    <row r="40798" hidden="1" x14ac:dyDescent="0.2"/>
    <row r="40799" hidden="1" x14ac:dyDescent="0.2"/>
    <row r="40800" hidden="1" x14ac:dyDescent="0.2"/>
    <row r="40801" hidden="1" x14ac:dyDescent="0.2"/>
    <row r="40802" hidden="1" x14ac:dyDescent="0.2"/>
    <row r="40803" hidden="1" x14ac:dyDescent="0.2"/>
    <row r="40804" hidden="1" x14ac:dyDescent="0.2"/>
    <row r="40805" hidden="1" x14ac:dyDescent="0.2"/>
    <row r="40806" hidden="1" x14ac:dyDescent="0.2"/>
    <row r="40807" hidden="1" x14ac:dyDescent="0.2"/>
    <row r="40808" hidden="1" x14ac:dyDescent="0.2"/>
    <row r="40809" hidden="1" x14ac:dyDescent="0.2"/>
    <row r="40810" hidden="1" x14ac:dyDescent="0.2"/>
    <row r="40811" hidden="1" x14ac:dyDescent="0.2"/>
    <row r="40812" hidden="1" x14ac:dyDescent="0.2"/>
    <row r="40813" hidden="1" x14ac:dyDescent="0.2"/>
    <row r="40814" hidden="1" x14ac:dyDescent="0.2"/>
    <row r="40815" hidden="1" x14ac:dyDescent="0.2"/>
    <row r="40816" hidden="1" x14ac:dyDescent="0.2"/>
    <row r="40817" hidden="1" x14ac:dyDescent="0.2"/>
    <row r="40818" hidden="1" x14ac:dyDescent="0.2"/>
    <row r="40819" hidden="1" x14ac:dyDescent="0.2"/>
    <row r="40820" hidden="1" x14ac:dyDescent="0.2"/>
    <row r="40821" hidden="1" x14ac:dyDescent="0.2"/>
    <row r="40822" hidden="1" x14ac:dyDescent="0.2"/>
    <row r="40823" hidden="1" x14ac:dyDescent="0.2"/>
    <row r="40824" hidden="1" x14ac:dyDescent="0.2"/>
    <row r="40825" hidden="1" x14ac:dyDescent="0.2"/>
    <row r="40826" hidden="1" x14ac:dyDescent="0.2"/>
    <row r="40827" hidden="1" x14ac:dyDescent="0.2"/>
    <row r="40828" hidden="1" x14ac:dyDescent="0.2"/>
    <row r="40829" hidden="1" x14ac:dyDescent="0.2"/>
    <row r="40830" hidden="1" x14ac:dyDescent="0.2"/>
    <row r="40831" hidden="1" x14ac:dyDescent="0.2"/>
    <row r="40832" hidden="1" x14ac:dyDescent="0.2"/>
    <row r="40833" hidden="1" x14ac:dyDescent="0.2"/>
    <row r="40834" hidden="1" x14ac:dyDescent="0.2"/>
    <row r="40835" hidden="1" x14ac:dyDescent="0.2"/>
    <row r="40836" hidden="1" x14ac:dyDescent="0.2"/>
    <row r="40837" hidden="1" x14ac:dyDescent="0.2"/>
    <row r="40838" hidden="1" x14ac:dyDescent="0.2"/>
    <row r="40839" hidden="1" x14ac:dyDescent="0.2"/>
    <row r="40840" hidden="1" x14ac:dyDescent="0.2"/>
    <row r="40841" hidden="1" x14ac:dyDescent="0.2"/>
    <row r="40842" hidden="1" x14ac:dyDescent="0.2"/>
    <row r="40843" hidden="1" x14ac:dyDescent="0.2"/>
    <row r="40844" hidden="1" x14ac:dyDescent="0.2"/>
    <row r="40845" hidden="1" x14ac:dyDescent="0.2"/>
    <row r="40846" hidden="1" x14ac:dyDescent="0.2"/>
    <row r="40847" hidden="1" x14ac:dyDescent="0.2"/>
    <row r="40848" hidden="1" x14ac:dyDescent="0.2"/>
    <row r="40849" hidden="1" x14ac:dyDescent="0.2"/>
    <row r="40850" hidden="1" x14ac:dyDescent="0.2"/>
    <row r="40851" hidden="1" x14ac:dyDescent="0.2"/>
    <row r="40852" hidden="1" x14ac:dyDescent="0.2"/>
    <row r="40853" hidden="1" x14ac:dyDescent="0.2"/>
    <row r="40854" hidden="1" x14ac:dyDescent="0.2"/>
    <row r="40855" hidden="1" x14ac:dyDescent="0.2"/>
    <row r="40856" hidden="1" x14ac:dyDescent="0.2"/>
    <row r="40857" hidden="1" x14ac:dyDescent="0.2"/>
    <row r="40858" hidden="1" x14ac:dyDescent="0.2"/>
    <row r="40859" hidden="1" x14ac:dyDescent="0.2"/>
    <row r="40860" hidden="1" x14ac:dyDescent="0.2"/>
    <row r="40861" hidden="1" x14ac:dyDescent="0.2"/>
    <row r="40862" hidden="1" x14ac:dyDescent="0.2"/>
    <row r="40863" hidden="1" x14ac:dyDescent="0.2"/>
    <row r="40864" hidden="1" x14ac:dyDescent="0.2"/>
    <row r="40865" hidden="1" x14ac:dyDescent="0.2"/>
    <row r="40866" hidden="1" x14ac:dyDescent="0.2"/>
    <row r="40867" hidden="1" x14ac:dyDescent="0.2"/>
    <row r="40868" hidden="1" x14ac:dyDescent="0.2"/>
    <row r="40869" hidden="1" x14ac:dyDescent="0.2"/>
    <row r="40870" hidden="1" x14ac:dyDescent="0.2"/>
    <row r="40871" hidden="1" x14ac:dyDescent="0.2"/>
    <row r="40872" hidden="1" x14ac:dyDescent="0.2"/>
    <row r="40873" hidden="1" x14ac:dyDescent="0.2"/>
    <row r="40874" hidden="1" x14ac:dyDescent="0.2"/>
    <row r="40875" hidden="1" x14ac:dyDescent="0.2"/>
    <row r="40876" hidden="1" x14ac:dyDescent="0.2"/>
    <row r="40877" hidden="1" x14ac:dyDescent="0.2"/>
    <row r="40878" hidden="1" x14ac:dyDescent="0.2"/>
    <row r="40879" hidden="1" x14ac:dyDescent="0.2"/>
    <row r="40880" hidden="1" x14ac:dyDescent="0.2"/>
    <row r="40881" hidden="1" x14ac:dyDescent="0.2"/>
    <row r="40882" hidden="1" x14ac:dyDescent="0.2"/>
    <row r="40883" hidden="1" x14ac:dyDescent="0.2"/>
    <row r="40884" hidden="1" x14ac:dyDescent="0.2"/>
    <row r="40885" hidden="1" x14ac:dyDescent="0.2"/>
    <row r="40886" hidden="1" x14ac:dyDescent="0.2"/>
    <row r="40887" hidden="1" x14ac:dyDescent="0.2"/>
    <row r="40888" hidden="1" x14ac:dyDescent="0.2"/>
    <row r="40889" hidden="1" x14ac:dyDescent="0.2"/>
    <row r="40890" hidden="1" x14ac:dyDescent="0.2"/>
    <row r="40891" hidden="1" x14ac:dyDescent="0.2"/>
    <row r="40892" hidden="1" x14ac:dyDescent="0.2"/>
    <row r="40893" hidden="1" x14ac:dyDescent="0.2"/>
    <row r="40894" hidden="1" x14ac:dyDescent="0.2"/>
    <row r="40895" hidden="1" x14ac:dyDescent="0.2"/>
    <row r="40896" hidden="1" x14ac:dyDescent="0.2"/>
    <row r="40897" hidden="1" x14ac:dyDescent="0.2"/>
    <row r="40898" hidden="1" x14ac:dyDescent="0.2"/>
    <row r="40899" hidden="1" x14ac:dyDescent="0.2"/>
    <row r="40900" hidden="1" x14ac:dyDescent="0.2"/>
    <row r="40901" hidden="1" x14ac:dyDescent="0.2"/>
    <row r="40902" hidden="1" x14ac:dyDescent="0.2"/>
    <row r="40903" hidden="1" x14ac:dyDescent="0.2"/>
    <row r="40904" hidden="1" x14ac:dyDescent="0.2"/>
    <row r="40905" hidden="1" x14ac:dyDescent="0.2"/>
    <row r="40906" hidden="1" x14ac:dyDescent="0.2"/>
    <row r="40907" hidden="1" x14ac:dyDescent="0.2"/>
    <row r="40908" hidden="1" x14ac:dyDescent="0.2"/>
    <row r="40909" hidden="1" x14ac:dyDescent="0.2"/>
    <row r="40910" hidden="1" x14ac:dyDescent="0.2"/>
    <row r="40911" hidden="1" x14ac:dyDescent="0.2"/>
    <row r="40912" hidden="1" x14ac:dyDescent="0.2"/>
    <row r="40913" hidden="1" x14ac:dyDescent="0.2"/>
    <row r="40914" hidden="1" x14ac:dyDescent="0.2"/>
    <row r="40915" hidden="1" x14ac:dyDescent="0.2"/>
    <row r="40916" hidden="1" x14ac:dyDescent="0.2"/>
    <row r="40917" hidden="1" x14ac:dyDescent="0.2"/>
    <row r="40918" hidden="1" x14ac:dyDescent="0.2"/>
    <row r="40919" hidden="1" x14ac:dyDescent="0.2"/>
    <row r="40920" hidden="1" x14ac:dyDescent="0.2"/>
    <row r="40921" hidden="1" x14ac:dyDescent="0.2"/>
    <row r="40922" hidden="1" x14ac:dyDescent="0.2"/>
    <row r="40923" hidden="1" x14ac:dyDescent="0.2"/>
    <row r="40924" hidden="1" x14ac:dyDescent="0.2"/>
    <row r="40925" hidden="1" x14ac:dyDescent="0.2"/>
    <row r="40926" hidden="1" x14ac:dyDescent="0.2"/>
    <row r="40927" hidden="1" x14ac:dyDescent="0.2"/>
    <row r="40928" hidden="1" x14ac:dyDescent="0.2"/>
    <row r="40929" hidden="1" x14ac:dyDescent="0.2"/>
    <row r="40930" hidden="1" x14ac:dyDescent="0.2"/>
    <row r="40931" hidden="1" x14ac:dyDescent="0.2"/>
    <row r="40932" hidden="1" x14ac:dyDescent="0.2"/>
    <row r="40933" hidden="1" x14ac:dyDescent="0.2"/>
    <row r="40934" hidden="1" x14ac:dyDescent="0.2"/>
    <row r="40935" hidden="1" x14ac:dyDescent="0.2"/>
    <row r="40936" hidden="1" x14ac:dyDescent="0.2"/>
    <row r="40937" hidden="1" x14ac:dyDescent="0.2"/>
    <row r="40938" hidden="1" x14ac:dyDescent="0.2"/>
    <row r="40939" hidden="1" x14ac:dyDescent="0.2"/>
    <row r="40940" hidden="1" x14ac:dyDescent="0.2"/>
    <row r="40941" hidden="1" x14ac:dyDescent="0.2"/>
    <row r="40942" hidden="1" x14ac:dyDescent="0.2"/>
    <row r="40943" hidden="1" x14ac:dyDescent="0.2"/>
    <row r="40944" hidden="1" x14ac:dyDescent="0.2"/>
    <row r="40945" hidden="1" x14ac:dyDescent="0.2"/>
    <row r="40946" hidden="1" x14ac:dyDescent="0.2"/>
    <row r="40947" hidden="1" x14ac:dyDescent="0.2"/>
    <row r="40948" hidden="1" x14ac:dyDescent="0.2"/>
    <row r="40949" hidden="1" x14ac:dyDescent="0.2"/>
    <row r="40950" hidden="1" x14ac:dyDescent="0.2"/>
    <row r="40951" hidden="1" x14ac:dyDescent="0.2"/>
    <row r="40952" hidden="1" x14ac:dyDescent="0.2"/>
    <row r="40953" hidden="1" x14ac:dyDescent="0.2"/>
    <row r="40954" hidden="1" x14ac:dyDescent="0.2"/>
    <row r="40955" hidden="1" x14ac:dyDescent="0.2"/>
    <row r="40956" hidden="1" x14ac:dyDescent="0.2"/>
    <row r="40957" hidden="1" x14ac:dyDescent="0.2"/>
    <row r="40958" hidden="1" x14ac:dyDescent="0.2"/>
    <row r="40959" hidden="1" x14ac:dyDescent="0.2"/>
    <row r="40960" hidden="1" x14ac:dyDescent="0.2"/>
    <row r="40961" hidden="1" x14ac:dyDescent="0.2"/>
    <row r="40962" hidden="1" x14ac:dyDescent="0.2"/>
    <row r="40963" hidden="1" x14ac:dyDescent="0.2"/>
    <row r="40964" hidden="1" x14ac:dyDescent="0.2"/>
    <row r="40965" hidden="1" x14ac:dyDescent="0.2"/>
    <row r="40966" hidden="1" x14ac:dyDescent="0.2"/>
    <row r="40967" hidden="1" x14ac:dyDescent="0.2"/>
    <row r="40968" hidden="1" x14ac:dyDescent="0.2"/>
    <row r="40969" hidden="1" x14ac:dyDescent="0.2"/>
    <row r="40970" hidden="1" x14ac:dyDescent="0.2"/>
    <row r="40971" hidden="1" x14ac:dyDescent="0.2"/>
    <row r="40972" hidden="1" x14ac:dyDescent="0.2"/>
    <row r="40973" hidden="1" x14ac:dyDescent="0.2"/>
    <row r="40974" hidden="1" x14ac:dyDescent="0.2"/>
    <row r="40975" hidden="1" x14ac:dyDescent="0.2"/>
    <row r="40976" hidden="1" x14ac:dyDescent="0.2"/>
    <row r="40977" hidden="1" x14ac:dyDescent="0.2"/>
    <row r="40978" hidden="1" x14ac:dyDescent="0.2"/>
    <row r="40979" hidden="1" x14ac:dyDescent="0.2"/>
    <row r="40980" hidden="1" x14ac:dyDescent="0.2"/>
    <row r="40981" hidden="1" x14ac:dyDescent="0.2"/>
    <row r="40982" hidden="1" x14ac:dyDescent="0.2"/>
    <row r="40983" hidden="1" x14ac:dyDescent="0.2"/>
    <row r="40984" hidden="1" x14ac:dyDescent="0.2"/>
    <row r="40985" hidden="1" x14ac:dyDescent="0.2"/>
    <row r="40986" hidden="1" x14ac:dyDescent="0.2"/>
    <row r="40987" hidden="1" x14ac:dyDescent="0.2"/>
    <row r="40988" hidden="1" x14ac:dyDescent="0.2"/>
    <row r="40989" hidden="1" x14ac:dyDescent="0.2"/>
    <row r="40990" hidden="1" x14ac:dyDescent="0.2"/>
    <row r="40991" hidden="1" x14ac:dyDescent="0.2"/>
    <row r="40992" hidden="1" x14ac:dyDescent="0.2"/>
    <row r="40993" hidden="1" x14ac:dyDescent="0.2"/>
    <row r="40994" hidden="1" x14ac:dyDescent="0.2"/>
    <row r="40995" hidden="1" x14ac:dyDescent="0.2"/>
    <row r="40996" hidden="1" x14ac:dyDescent="0.2"/>
    <row r="40997" hidden="1" x14ac:dyDescent="0.2"/>
    <row r="40998" hidden="1" x14ac:dyDescent="0.2"/>
    <row r="40999" hidden="1" x14ac:dyDescent="0.2"/>
    <row r="41000" hidden="1" x14ac:dyDescent="0.2"/>
    <row r="41001" hidden="1" x14ac:dyDescent="0.2"/>
    <row r="41002" hidden="1" x14ac:dyDescent="0.2"/>
    <row r="41003" hidden="1" x14ac:dyDescent="0.2"/>
    <row r="41004" hidden="1" x14ac:dyDescent="0.2"/>
    <row r="41005" hidden="1" x14ac:dyDescent="0.2"/>
    <row r="41006" hidden="1" x14ac:dyDescent="0.2"/>
    <row r="41007" hidden="1" x14ac:dyDescent="0.2"/>
    <row r="41008" hidden="1" x14ac:dyDescent="0.2"/>
    <row r="41009" hidden="1" x14ac:dyDescent="0.2"/>
    <row r="41010" hidden="1" x14ac:dyDescent="0.2"/>
    <row r="41011" hidden="1" x14ac:dyDescent="0.2"/>
    <row r="41012" hidden="1" x14ac:dyDescent="0.2"/>
    <row r="41013" hidden="1" x14ac:dyDescent="0.2"/>
    <row r="41014" hidden="1" x14ac:dyDescent="0.2"/>
    <row r="41015" hidden="1" x14ac:dyDescent="0.2"/>
    <row r="41016" hidden="1" x14ac:dyDescent="0.2"/>
    <row r="41017" hidden="1" x14ac:dyDescent="0.2"/>
    <row r="41018" hidden="1" x14ac:dyDescent="0.2"/>
    <row r="41019" hidden="1" x14ac:dyDescent="0.2"/>
    <row r="41020" hidden="1" x14ac:dyDescent="0.2"/>
    <row r="41021" hidden="1" x14ac:dyDescent="0.2"/>
    <row r="41022" hidden="1" x14ac:dyDescent="0.2"/>
    <row r="41023" hidden="1" x14ac:dyDescent="0.2"/>
    <row r="41024" hidden="1" x14ac:dyDescent="0.2"/>
    <row r="41025" hidden="1" x14ac:dyDescent="0.2"/>
    <row r="41026" hidden="1" x14ac:dyDescent="0.2"/>
    <row r="41027" hidden="1" x14ac:dyDescent="0.2"/>
    <row r="41028" hidden="1" x14ac:dyDescent="0.2"/>
    <row r="41029" hidden="1" x14ac:dyDescent="0.2"/>
    <row r="41030" hidden="1" x14ac:dyDescent="0.2"/>
    <row r="41031" hidden="1" x14ac:dyDescent="0.2"/>
    <row r="41032" hidden="1" x14ac:dyDescent="0.2"/>
    <row r="41033" hidden="1" x14ac:dyDescent="0.2"/>
    <row r="41034" hidden="1" x14ac:dyDescent="0.2"/>
    <row r="41035" hidden="1" x14ac:dyDescent="0.2"/>
    <row r="41036" hidden="1" x14ac:dyDescent="0.2"/>
    <row r="41037" hidden="1" x14ac:dyDescent="0.2"/>
    <row r="41038" hidden="1" x14ac:dyDescent="0.2"/>
    <row r="41039" hidden="1" x14ac:dyDescent="0.2"/>
    <row r="41040" hidden="1" x14ac:dyDescent="0.2"/>
    <row r="41041" hidden="1" x14ac:dyDescent="0.2"/>
    <row r="41042" hidden="1" x14ac:dyDescent="0.2"/>
    <row r="41043" hidden="1" x14ac:dyDescent="0.2"/>
    <row r="41044" hidden="1" x14ac:dyDescent="0.2"/>
    <row r="41045" hidden="1" x14ac:dyDescent="0.2"/>
    <row r="41046" hidden="1" x14ac:dyDescent="0.2"/>
    <row r="41047" hidden="1" x14ac:dyDescent="0.2"/>
    <row r="41048" hidden="1" x14ac:dyDescent="0.2"/>
    <row r="41049" hidden="1" x14ac:dyDescent="0.2"/>
    <row r="41050" hidden="1" x14ac:dyDescent="0.2"/>
    <row r="41051" hidden="1" x14ac:dyDescent="0.2"/>
    <row r="41052" hidden="1" x14ac:dyDescent="0.2"/>
    <row r="41053" hidden="1" x14ac:dyDescent="0.2"/>
    <row r="41054" hidden="1" x14ac:dyDescent="0.2"/>
    <row r="41055" hidden="1" x14ac:dyDescent="0.2"/>
    <row r="41056" hidden="1" x14ac:dyDescent="0.2"/>
    <row r="41057" hidden="1" x14ac:dyDescent="0.2"/>
    <row r="41058" hidden="1" x14ac:dyDescent="0.2"/>
    <row r="41059" hidden="1" x14ac:dyDescent="0.2"/>
    <row r="41060" hidden="1" x14ac:dyDescent="0.2"/>
    <row r="41061" hidden="1" x14ac:dyDescent="0.2"/>
    <row r="41062" hidden="1" x14ac:dyDescent="0.2"/>
    <row r="41063" hidden="1" x14ac:dyDescent="0.2"/>
    <row r="41064" hidden="1" x14ac:dyDescent="0.2"/>
    <row r="41065" hidden="1" x14ac:dyDescent="0.2"/>
    <row r="41066" hidden="1" x14ac:dyDescent="0.2"/>
    <row r="41067" hidden="1" x14ac:dyDescent="0.2"/>
    <row r="41068" hidden="1" x14ac:dyDescent="0.2"/>
    <row r="41069" hidden="1" x14ac:dyDescent="0.2"/>
    <row r="41070" hidden="1" x14ac:dyDescent="0.2"/>
    <row r="41071" hidden="1" x14ac:dyDescent="0.2"/>
    <row r="41072" hidden="1" x14ac:dyDescent="0.2"/>
    <row r="41073" hidden="1" x14ac:dyDescent="0.2"/>
    <row r="41074" hidden="1" x14ac:dyDescent="0.2"/>
    <row r="41075" hidden="1" x14ac:dyDescent="0.2"/>
    <row r="41076" hidden="1" x14ac:dyDescent="0.2"/>
    <row r="41077" hidden="1" x14ac:dyDescent="0.2"/>
    <row r="41078" hidden="1" x14ac:dyDescent="0.2"/>
    <row r="41079" hidden="1" x14ac:dyDescent="0.2"/>
    <row r="41080" hidden="1" x14ac:dyDescent="0.2"/>
    <row r="41081" hidden="1" x14ac:dyDescent="0.2"/>
    <row r="41082" hidden="1" x14ac:dyDescent="0.2"/>
    <row r="41083" hidden="1" x14ac:dyDescent="0.2"/>
    <row r="41084" hidden="1" x14ac:dyDescent="0.2"/>
    <row r="41085" hidden="1" x14ac:dyDescent="0.2"/>
    <row r="41086" hidden="1" x14ac:dyDescent="0.2"/>
    <row r="41087" hidden="1" x14ac:dyDescent="0.2"/>
    <row r="41088" hidden="1" x14ac:dyDescent="0.2"/>
    <row r="41089" hidden="1" x14ac:dyDescent="0.2"/>
    <row r="41090" hidden="1" x14ac:dyDescent="0.2"/>
    <row r="41091" hidden="1" x14ac:dyDescent="0.2"/>
    <row r="41092" hidden="1" x14ac:dyDescent="0.2"/>
    <row r="41093" hidden="1" x14ac:dyDescent="0.2"/>
    <row r="41094" hidden="1" x14ac:dyDescent="0.2"/>
    <row r="41095" hidden="1" x14ac:dyDescent="0.2"/>
    <row r="41096" hidden="1" x14ac:dyDescent="0.2"/>
    <row r="41097" hidden="1" x14ac:dyDescent="0.2"/>
    <row r="41098" hidden="1" x14ac:dyDescent="0.2"/>
    <row r="41099" hidden="1" x14ac:dyDescent="0.2"/>
    <row r="41100" hidden="1" x14ac:dyDescent="0.2"/>
    <row r="41101" hidden="1" x14ac:dyDescent="0.2"/>
    <row r="41102" hidden="1" x14ac:dyDescent="0.2"/>
    <row r="41103" hidden="1" x14ac:dyDescent="0.2"/>
    <row r="41104" hidden="1" x14ac:dyDescent="0.2"/>
    <row r="41105" hidden="1" x14ac:dyDescent="0.2"/>
    <row r="41106" hidden="1" x14ac:dyDescent="0.2"/>
    <row r="41107" hidden="1" x14ac:dyDescent="0.2"/>
    <row r="41108" hidden="1" x14ac:dyDescent="0.2"/>
    <row r="41109" hidden="1" x14ac:dyDescent="0.2"/>
    <row r="41110" hidden="1" x14ac:dyDescent="0.2"/>
    <row r="41111" hidden="1" x14ac:dyDescent="0.2"/>
    <row r="41112" hidden="1" x14ac:dyDescent="0.2"/>
    <row r="41113" hidden="1" x14ac:dyDescent="0.2"/>
    <row r="41114" hidden="1" x14ac:dyDescent="0.2"/>
    <row r="41115" hidden="1" x14ac:dyDescent="0.2"/>
    <row r="41116" hidden="1" x14ac:dyDescent="0.2"/>
    <row r="41117" hidden="1" x14ac:dyDescent="0.2"/>
    <row r="41118" hidden="1" x14ac:dyDescent="0.2"/>
    <row r="41119" hidden="1" x14ac:dyDescent="0.2"/>
    <row r="41120" hidden="1" x14ac:dyDescent="0.2"/>
    <row r="41121" hidden="1" x14ac:dyDescent="0.2"/>
    <row r="41122" hidden="1" x14ac:dyDescent="0.2"/>
    <row r="41123" hidden="1" x14ac:dyDescent="0.2"/>
    <row r="41124" hidden="1" x14ac:dyDescent="0.2"/>
    <row r="41125" hidden="1" x14ac:dyDescent="0.2"/>
    <row r="41126" hidden="1" x14ac:dyDescent="0.2"/>
    <row r="41127" hidden="1" x14ac:dyDescent="0.2"/>
    <row r="41128" hidden="1" x14ac:dyDescent="0.2"/>
    <row r="41129" hidden="1" x14ac:dyDescent="0.2"/>
    <row r="41130" hidden="1" x14ac:dyDescent="0.2"/>
    <row r="41131" hidden="1" x14ac:dyDescent="0.2"/>
    <row r="41132" hidden="1" x14ac:dyDescent="0.2"/>
    <row r="41133" hidden="1" x14ac:dyDescent="0.2"/>
    <row r="41134" hidden="1" x14ac:dyDescent="0.2"/>
    <row r="41135" hidden="1" x14ac:dyDescent="0.2"/>
    <row r="41136" hidden="1" x14ac:dyDescent="0.2"/>
    <row r="41137" hidden="1" x14ac:dyDescent="0.2"/>
    <row r="41138" hidden="1" x14ac:dyDescent="0.2"/>
    <row r="41139" hidden="1" x14ac:dyDescent="0.2"/>
    <row r="41140" hidden="1" x14ac:dyDescent="0.2"/>
    <row r="41141" hidden="1" x14ac:dyDescent="0.2"/>
    <row r="41142" hidden="1" x14ac:dyDescent="0.2"/>
    <row r="41143" hidden="1" x14ac:dyDescent="0.2"/>
    <row r="41144" hidden="1" x14ac:dyDescent="0.2"/>
    <row r="41145" hidden="1" x14ac:dyDescent="0.2"/>
    <row r="41146" hidden="1" x14ac:dyDescent="0.2"/>
    <row r="41147" hidden="1" x14ac:dyDescent="0.2"/>
    <row r="41148" hidden="1" x14ac:dyDescent="0.2"/>
    <row r="41149" hidden="1" x14ac:dyDescent="0.2"/>
    <row r="41150" hidden="1" x14ac:dyDescent="0.2"/>
    <row r="41151" hidden="1" x14ac:dyDescent="0.2"/>
    <row r="41152" hidden="1" x14ac:dyDescent="0.2"/>
    <row r="41153" hidden="1" x14ac:dyDescent="0.2"/>
    <row r="41154" hidden="1" x14ac:dyDescent="0.2"/>
    <row r="41155" hidden="1" x14ac:dyDescent="0.2"/>
    <row r="41156" hidden="1" x14ac:dyDescent="0.2"/>
    <row r="41157" hidden="1" x14ac:dyDescent="0.2"/>
    <row r="41158" hidden="1" x14ac:dyDescent="0.2"/>
    <row r="41159" hidden="1" x14ac:dyDescent="0.2"/>
    <row r="41160" hidden="1" x14ac:dyDescent="0.2"/>
    <row r="41161" hidden="1" x14ac:dyDescent="0.2"/>
    <row r="41162" hidden="1" x14ac:dyDescent="0.2"/>
    <row r="41163" hidden="1" x14ac:dyDescent="0.2"/>
    <row r="41164" hidden="1" x14ac:dyDescent="0.2"/>
    <row r="41165" hidden="1" x14ac:dyDescent="0.2"/>
    <row r="41166" hidden="1" x14ac:dyDescent="0.2"/>
    <row r="41167" hidden="1" x14ac:dyDescent="0.2"/>
    <row r="41168" hidden="1" x14ac:dyDescent="0.2"/>
    <row r="41169" hidden="1" x14ac:dyDescent="0.2"/>
    <row r="41170" hidden="1" x14ac:dyDescent="0.2"/>
    <row r="41171" hidden="1" x14ac:dyDescent="0.2"/>
    <row r="41172" hidden="1" x14ac:dyDescent="0.2"/>
    <row r="41173" hidden="1" x14ac:dyDescent="0.2"/>
    <row r="41174" hidden="1" x14ac:dyDescent="0.2"/>
    <row r="41175" hidden="1" x14ac:dyDescent="0.2"/>
    <row r="41176" hidden="1" x14ac:dyDescent="0.2"/>
    <row r="41177" hidden="1" x14ac:dyDescent="0.2"/>
    <row r="41178" hidden="1" x14ac:dyDescent="0.2"/>
    <row r="41179" hidden="1" x14ac:dyDescent="0.2"/>
    <row r="41180" hidden="1" x14ac:dyDescent="0.2"/>
    <row r="41181" hidden="1" x14ac:dyDescent="0.2"/>
    <row r="41182" hidden="1" x14ac:dyDescent="0.2"/>
    <row r="41183" hidden="1" x14ac:dyDescent="0.2"/>
    <row r="41184" hidden="1" x14ac:dyDescent="0.2"/>
    <row r="41185" hidden="1" x14ac:dyDescent="0.2"/>
    <row r="41186" hidden="1" x14ac:dyDescent="0.2"/>
    <row r="41187" hidden="1" x14ac:dyDescent="0.2"/>
    <row r="41188" hidden="1" x14ac:dyDescent="0.2"/>
    <row r="41189" hidden="1" x14ac:dyDescent="0.2"/>
    <row r="41190" hidden="1" x14ac:dyDescent="0.2"/>
    <row r="41191" hidden="1" x14ac:dyDescent="0.2"/>
    <row r="41192" hidden="1" x14ac:dyDescent="0.2"/>
    <row r="41193" hidden="1" x14ac:dyDescent="0.2"/>
    <row r="41194" hidden="1" x14ac:dyDescent="0.2"/>
    <row r="41195" hidden="1" x14ac:dyDescent="0.2"/>
    <row r="41196" hidden="1" x14ac:dyDescent="0.2"/>
    <row r="41197" hidden="1" x14ac:dyDescent="0.2"/>
    <row r="41198" hidden="1" x14ac:dyDescent="0.2"/>
    <row r="41199" hidden="1" x14ac:dyDescent="0.2"/>
    <row r="41200" hidden="1" x14ac:dyDescent="0.2"/>
    <row r="41201" hidden="1" x14ac:dyDescent="0.2"/>
    <row r="41202" hidden="1" x14ac:dyDescent="0.2"/>
    <row r="41203" hidden="1" x14ac:dyDescent="0.2"/>
    <row r="41204" hidden="1" x14ac:dyDescent="0.2"/>
    <row r="41205" hidden="1" x14ac:dyDescent="0.2"/>
    <row r="41206" hidden="1" x14ac:dyDescent="0.2"/>
    <row r="41207" hidden="1" x14ac:dyDescent="0.2"/>
    <row r="41208" hidden="1" x14ac:dyDescent="0.2"/>
    <row r="41209" hidden="1" x14ac:dyDescent="0.2"/>
    <row r="41210" hidden="1" x14ac:dyDescent="0.2"/>
    <row r="41211" hidden="1" x14ac:dyDescent="0.2"/>
    <row r="41212" hidden="1" x14ac:dyDescent="0.2"/>
    <row r="41213" hidden="1" x14ac:dyDescent="0.2"/>
    <row r="41214" hidden="1" x14ac:dyDescent="0.2"/>
    <row r="41215" hidden="1" x14ac:dyDescent="0.2"/>
    <row r="41216" hidden="1" x14ac:dyDescent="0.2"/>
    <row r="41217" hidden="1" x14ac:dyDescent="0.2"/>
    <row r="41218" hidden="1" x14ac:dyDescent="0.2"/>
    <row r="41219" hidden="1" x14ac:dyDescent="0.2"/>
    <row r="41220" hidden="1" x14ac:dyDescent="0.2"/>
    <row r="41221" hidden="1" x14ac:dyDescent="0.2"/>
    <row r="41222" hidden="1" x14ac:dyDescent="0.2"/>
    <row r="41223" hidden="1" x14ac:dyDescent="0.2"/>
    <row r="41224" hidden="1" x14ac:dyDescent="0.2"/>
    <row r="41225" hidden="1" x14ac:dyDescent="0.2"/>
    <row r="41226" hidden="1" x14ac:dyDescent="0.2"/>
    <row r="41227" hidden="1" x14ac:dyDescent="0.2"/>
    <row r="41228" hidden="1" x14ac:dyDescent="0.2"/>
    <row r="41229" hidden="1" x14ac:dyDescent="0.2"/>
    <row r="41230" hidden="1" x14ac:dyDescent="0.2"/>
    <row r="41231" hidden="1" x14ac:dyDescent="0.2"/>
    <row r="41232" hidden="1" x14ac:dyDescent="0.2"/>
    <row r="41233" hidden="1" x14ac:dyDescent="0.2"/>
    <row r="41234" hidden="1" x14ac:dyDescent="0.2"/>
    <row r="41235" hidden="1" x14ac:dyDescent="0.2"/>
    <row r="41236" hidden="1" x14ac:dyDescent="0.2"/>
    <row r="41237" hidden="1" x14ac:dyDescent="0.2"/>
    <row r="41238" hidden="1" x14ac:dyDescent="0.2"/>
    <row r="41239" hidden="1" x14ac:dyDescent="0.2"/>
    <row r="41240" hidden="1" x14ac:dyDescent="0.2"/>
    <row r="41241" hidden="1" x14ac:dyDescent="0.2"/>
    <row r="41242" hidden="1" x14ac:dyDescent="0.2"/>
    <row r="41243" hidden="1" x14ac:dyDescent="0.2"/>
    <row r="41244" hidden="1" x14ac:dyDescent="0.2"/>
    <row r="41245" hidden="1" x14ac:dyDescent="0.2"/>
    <row r="41246" hidden="1" x14ac:dyDescent="0.2"/>
    <row r="41247" hidden="1" x14ac:dyDescent="0.2"/>
    <row r="41248" hidden="1" x14ac:dyDescent="0.2"/>
    <row r="41249" hidden="1" x14ac:dyDescent="0.2"/>
    <row r="41250" hidden="1" x14ac:dyDescent="0.2"/>
    <row r="41251" hidden="1" x14ac:dyDescent="0.2"/>
    <row r="41252" hidden="1" x14ac:dyDescent="0.2"/>
    <row r="41253" hidden="1" x14ac:dyDescent="0.2"/>
    <row r="41254" hidden="1" x14ac:dyDescent="0.2"/>
    <row r="41255" hidden="1" x14ac:dyDescent="0.2"/>
    <row r="41256" hidden="1" x14ac:dyDescent="0.2"/>
    <row r="41257" hidden="1" x14ac:dyDescent="0.2"/>
    <row r="41258" hidden="1" x14ac:dyDescent="0.2"/>
    <row r="41259" hidden="1" x14ac:dyDescent="0.2"/>
    <row r="41260" hidden="1" x14ac:dyDescent="0.2"/>
    <row r="41261" hidden="1" x14ac:dyDescent="0.2"/>
    <row r="41262" hidden="1" x14ac:dyDescent="0.2"/>
    <row r="41263" hidden="1" x14ac:dyDescent="0.2"/>
    <row r="41264" hidden="1" x14ac:dyDescent="0.2"/>
    <row r="41265" hidden="1" x14ac:dyDescent="0.2"/>
    <row r="41266" hidden="1" x14ac:dyDescent="0.2"/>
    <row r="41267" hidden="1" x14ac:dyDescent="0.2"/>
    <row r="41268" hidden="1" x14ac:dyDescent="0.2"/>
    <row r="41269" hidden="1" x14ac:dyDescent="0.2"/>
    <row r="41270" hidden="1" x14ac:dyDescent="0.2"/>
    <row r="41271" hidden="1" x14ac:dyDescent="0.2"/>
    <row r="41272" hidden="1" x14ac:dyDescent="0.2"/>
    <row r="41273" hidden="1" x14ac:dyDescent="0.2"/>
    <row r="41274" hidden="1" x14ac:dyDescent="0.2"/>
    <row r="41275" hidden="1" x14ac:dyDescent="0.2"/>
    <row r="41276" hidden="1" x14ac:dyDescent="0.2"/>
    <row r="41277" hidden="1" x14ac:dyDescent="0.2"/>
    <row r="41278" hidden="1" x14ac:dyDescent="0.2"/>
    <row r="41279" hidden="1" x14ac:dyDescent="0.2"/>
    <row r="41280" hidden="1" x14ac:dyDescent="0.2"/>
    <row r="41281" hidden="1" x14ac:dyDescent="0.2"/>
    <row r="41282" hidden="1" x14ac:dyDescent="0.2"/>
    <row r="41283" hidden="1" x14ac:dyDescent="0.2"/>
    <row r="41284" hidden="1" x14ac:dyDescent="0.2"/>
    <row r="41285" hidden="1" x14ac:dyDescent="0.2"/>
    <row r="41286" hidden="1" x14ac:dyDescent="0.2"/>
    <row r="41287" hidden="1" x14ac:dyDescent="0.2"/>
    <row r="41288" hidden="1" x14ac:dyDescent="0.2"/>
    <row r="41289" hidden="1" x14ac:dyDescent="0.2"/>
    <row r="41290" hidden="1" x14ac:dyDescent="0.2"/>
    <row r="41291" hidden="1" x14ac:dyDescent="0.2"/>
    <row r="41292" hidden="1" x14ac:dyDescent="0.2"/>
    <row r="41293" hidden="1" x14ac:dyDescent="0.2"/>
    <row r="41294" hidden="1" x14ac:dyDescent="0.2"/>
    <row r="41295" hidden="1" x14ac:dyDescent="0.2"/>
    <row r="41296" hidden="1" x14ac:dyDescent="0.2"/>
    <row r="41297" hidden="1" x14ac:dyDescent="0.2"/>
    <row r="41298" hidden="1" x14ac:dyDescent="0.2"/>
    <row r="41299" hidden="1" x14ac:dyDescent="0.2"/>
    <row r="41300" hidden="1" x14ac:dyDescent="0.2"/>
    <row r="41301" hidden="1" x14ac:dyDescent="0.2"/>
    <row r="41302" hidden="1" x14ac:dyDescent="0.2"/>
    <row r="41303" hidden="1" x14ac:dyDescent="0.2"/>
    <row r="41304" hidden="1" x14ac:dyDescent="0.2"/>
    <row r="41305" hidden="1" x14ac:dyDescent="0.2"/>
    <row r="41306" hidden="1" x14ac:dyDescent="0.2"/>
    <row r="41307" hidden="1" x14ac:dyDescent="0.2"/>
    <row r="41308" hidden="1" x14ac:dyDescent="0.2"/>
    <row r="41309" hidden="1" x14ac:dyDescent="0.2"/>
    <row r="41310" hidden="1" x14ac:dyDescent="0.2"/>
    <row r="41311" hidden="1" x14ac:dyDescent="0.2"/>
    <row r="41312" hidden="1" x14ac:dyDescent="0.2"/>
    <row r="41313" hidden="1" x14ac:dyDescent="0.2"/>
    <row r="41314" hidden="1" x14ac:dyDescent="0.2"/>
    <row r="41315" hidden="1" x14ac:dyDescent="0.2"/>
    <row r="41316" hidden="1" x14ac:dyDescent="0.2"/>
    <row r="41317" hidden="1" x14ac:dyDescent="0.2"/>
    <row r="41318" hidden="1" x14ac:dyDescent="0.2"/>
    <row r="41319" hidden="1" x14ac:dyDescent="0.2"/>
    <row r="41320" hidden="1" x14ac:dyDescent="0.2"/>
    <row r="41321" hidden="1" x14ac:dyDescent="0.2"/>
    <row r="41322" hidden="1" x14ac:dyDescent="0.2"/>
    <row r="41323" hidden="1" x14ac:dyDescent="0.2"/>
    <row r="41324" hidden="1" x14ac:dyDescent="0.2"/>
    <row r="41325" hidden="1" x14ac:dyDescent="0.2"/>
    <row r="41326" hidden="1" x14ac:dyDescent="0.2"/>
    <row r="41327" hidden="1" x14ac:dyDescent="0.2"/>
    <row r="41328" hidden="1" x14ac:dyDescent="0.2"/>
    <row r="41329" hidden="1" x14ac:dyDescent="0.2"/>
    <row r="41330" hidden="1" x14ac:dyDescent="0.2"/>
    <row r="41331" hidden="1" x14ac:dyDescent="0.2"/>
    <row r="41332" hidden="1" x14ac:dyDescent="0.2"/>
    <row r="41333" hidden="1" x14ac:dyDescent="0.2"/>
    <row r="41334" hidden="1" x14ac:dyDescent="0.2"/>
    <row r="41335" hidden="1" x14ac:dyDescent="0.2"/>
    <row r="41336" hidden="1" x14ac:dyDescent="0.2"/>
    <row r="41337" hidden="1" x14ac:dyDescent="0.2"/>
    <row r="41338" hidden="1" x14ac:dyDescent="0.2"/>
    <row r="41339" hidden="1" x14ac:dyDescent="0.2"/>
    <row r="41340" hidden="1" x14ac:dyDescent="0.2"/>
    <row r="41341" hidden="1" x14ac:dyDescent="0.2"/>
    <row r="41342" hidden="1" x14ac:dyDescent="0.2"/>
    <row r="41343" hidden="1" x14ac:dyDescent="0.2"/>
    <row r="41344" hidden="1" x14ac:dyDescent="0.2"/>
    <row r="41345" hidden="1" x14ac:dyDescent="0.2"/>
    <row r="41346" hidden="1" x14ac:dyDescent="0.2"/>
    <row r="41347" hidden="1" x14ac:dyDescent="0.2"/>
    <row r="41348" hidden="1" x14ac:dyDescent="0.2"/>
    <row r="41349" hidden="1" x14ac:dyDescent="0.2"/>
    <row r="41350" hidden="1" x14ac:dyDescent="0.2"/>
    <row r="41351" hidden="1" x14ac:dyDescent="0.2"/>
    <row r="41352" hidden="1" x14ac:dyDescent="0.2"/>
    <row r="41353" hidden="1" x14ac:dyDescent="0.2"/>
    <row r="41354" hidden="1" x14ac:dyDescent="0.2"/>
    <row r="41355" hidden="1" x14ac:dyDescent="0.2"/>
    <row r="41356" hidden="1" x14ac:dyDescent="0.2"/>
    <row r="41357" hidden="1" x14ac:dyDescent="0.2"/>
    <row r="41358" hidden="1" x14ac:dyDescent="0.2"/>
    <row r="41359" hidden="1" x14ac:dyDescent="0.2"/>
    <row r="41360" hidden="1" x14ac:dyDescent="0.2"/>
    <row r="41361" hidden="1" x14ac:dyDescent="0.2"/>
    <row r="41362" hidden="1" x14ac:dyDescent="0.2"/>
    <row r="41363" hidden="1" x14ac:dyDescent="0.2"/>
    <row r="41364" hidden="1" x14ac:dyDescent="0.2"/>
    <row r="41365" hidden="1" x14ac:dyDescent="0.2"/>
    <row r="41366" hidden="1" x14ac:dyDescent="0.2"/>
    <row r="41367" hidden="1" x14ac:dyDescent="0.2"/>
    <row r="41368" hidden="1" x14ac:dyDescent="0.2"/>
    <row r="41369" hidden="1" x14ac:dyDescent="0.2"/>
    <row r="41370" hidden="1" x14ac:dyDescent="0.2"/>
    <row r="41371" hidden="1" x14ac:dyDescent="0.2"/>
    <row r="41372" hidden="1" x14ac:dyDescent="0.2"/>
    <row r="41373" hidden="1" x14ac:dyDescent="0.2"/>
    <row r="41374" hidden="1" x14ac:dyDescent="0.2"/>
    <row r="41375" hidden="1" x14ac:dyDescent="0.2"/>
    <row r="41376" hidden="1" x14ac:dyDescent="0.2"/>
    <row r="41377" hidden="1" x14ac:dyDescent="0.2"/>
    <row r="41378" hidden="1" x14ac:dyDescent="0.2"/>
    <row r="41379" hidden="1" x14ac:dyDescent="0.2"/>
    <row r="41380" hidden="1" x14ac:dyDescent="0.2"/>
    <row r="41381" hidden="1" x14ac:dyDescent="0.2"/>
    <row r="41382" hidden="1" x14ac:dyDescent="0.2"/>
    <row r="41383" hidden="1" x14ac:dyDescent="0.2"/>
    <row r="41384" hidden="1" x14ac:dyDescent="0.2"/>
    <row r="41385" hidden="1" x14ac:dyDescent="0.2"/>
    <row r="41386" hidden="1" x14ac:dyDescent="0.2"/>
    <row r="41387" hidden="1" x14ac:dyDescent="0.2"/>
    <row r="41388" hidden="1" x14ac:dyDescent="0.2"/>
    <row r="41389" hidden="1" x14ac:dyDescent="0.2"/>
    <row r="41390" hidden="1" x14ac:dyDescent="0.2"/>
    <row r="41391" hidden="1" x14ac:dyDescent="0.2"/>
    <row r="41392" hidden="1" x14ac:dyDescent="0.2"/>
    <row r="41393" hidden="1" x14ac:dyDescent="0.2"/>
    <row r="41394" hidden="1" x14ac:dyDescent="0.2"/>
    <row r="41395" hidden="1" x14ac:dyDescent="0.2"/>
    <row r="41396" hidden="1" x14ac:dyDescent="0.2"/>
    <row r="41397" hidden="1" x14ac:dyDescent="0.2"/>
    <row r="41398" hidden="1" x14ac:dyDescent="0.2"/>
    <row r="41399" hidden="1" x14ac:dyDescent="0.2"/>
    <row r="41400" hidden="1" x14ac:dyDescent="0.2"/>
    <row r="41401" hidden="1" x14ac:dyDescent="0.2"/>
    <row r="41402" hidden="1" x14ac:dyDescent="0.2"/>
    <row r="41403" hidden="1" x14ac:dyDescent="0.2"/>
    <row r="41404" hidden="1" x14ac:dyDescent="0.2"/>
    <row r="41405" hidden="1" x14ac:dyDescent="0.2"/>
    <row r="41406" hidden="1" x14ac:dyDescent="0.2"/>
    <row r="41407" hidden="1" x14ac:dyDescent="0.2"/>
    <row r="41408" hidden="1" x14ac:dyDescent="0.2"/>
    <row r="41409" hidden="1" x14ac:dyDescent="0.2"/>
    <row r="41410" hidden="1" x14ac:dyDescent="0.2"/>
    <row r="41411" hidden="1" x14ac:dyDescent="0.2"/>
    <row r="41412" hidden="1" x14ac:dyDescent="0.2"/>
    <row r="41413" hidden="1" x14ac:dyDescent="0.2"/>
    <row r="41414" hidden="1" x14ac:dyDescent="0.2"/>
    <row r="41415" hidden="1" x14ac:dyDescent="0.2"/>
    <row r="41416" hidden="1" x14ac:dyDescent="0.2"/>
    <row r="41417" hidden="1" x14ac:dyDescent="0.2"/>
    <row r="41418" hidden="1" x14ac:dyDescent="0.2"/>
    <row r="41419" hidden="1" x14ac:dyDescent="0.2"/>
    <row r="41420" hidden="1" x14ac:dyDescent="0.2"/>
    <row r="41421" hidden="1" x14ac:dyDescent="0.2"/>
    <row r="41422" hidden="1" x14ac:dyDescent="0.2"/>
    <row r="41423" hidden="1" x14ac:dyDescent="0.2"/>
    <row r="41424" hidden="1" x14ac:dyDescent="0.2"/>
    <row r="41425" hidden="1" x14ac:dyDescent="0.2"/>
    <row r="41426" hidden="1" x14ac:dyDescent="0.2"/>
    <row r="41427" hidden="1" x14ac:dyDescent="0.2"/>
    <row r="41428" hidden="1" x14ac:dyDescent="0.2"/>
    <row r="41429" hidden="1" x14ac:dyDescent="0.2"/>
    <row r="41430" hidden="1" x14ac:dyDescent="0.2"/>
    <row r="41431" hidden="1" x14ac:dyDescent="0.2"/>
    <row r="41432" hidden="1" x14ac:dyDescent="0.2"/>
    <row r="41433" hidden="1" x14ac:dyDescent="0.2"/>
    <row r="41434" hidden="1" x14ac:dyDescent="0.2"/>
    <row r="41435" hidden="1" x14ac:dyDescent="0.2"/>
    <row r="41436" hidden="1" x14ac:dyDescent="0.2"/>
    <row r="41437" hidden="1" x14ac:dyDescent="0.2"/>
    <row r="41438" hidden="1" x14ac:dyDescent="0.2"/>
    <row r="41439" hidden="1" x14ac:dyDescent="0.2"/>
    <row r="41440" hidden="1" x14ac:dyDescent="0.2"/>
    <row r="41441" hidden="1" x14ac:dyDescent="0.2"/>
    <row r="41442" hidden="1" x14ac:dyDescent="0.2"/>
    <row r="41443" hidden="1" x14ac:dyDescent="0.2"/>
    <row r="41444" hidden="1" x14ac:dyDescent="0.2"/>
    <row r="41445" hidden="1" x14ac:dyDescent="0.2"/>
    <row r="41446" hidden="1" x14ac:dyDescent="0.2"/>
    <row r="41447" hidden="1" x14ac:dyDescent="0.2"/>
    <row r="41448" hidden="1" x14ac:dyDescent="0.2"/>
    <row r="41449" hidden="1" x14ac:dyDescent="0.2"/>
    <row r="41450" hidden="1" x14ac:dyDescent="0.2"/>
    <row r="41451" hidden="1" x14ac:dyDescent="0.2"/>
    <row r="41452" hidden="1" x14ac:dyDescent="0.2"/>
    <row r="41453" hidden="1" x14ac:dyDescent="0.2"/>
    <row r="41454" hidden="1" x14ac:dyDescent="0.2"/>
    <row r="41455" hidden="1" x14ac:dyDescent="0.2"/>
    <row r="41456" hidden="1" x14ac:dyDescent="0.2"/>
    <row r="41457" hidden="1" x14ac:dyDescent="0.2"/>
    <row r="41458" hidden="1" x14ac:dyDescent="0.2"/>
    <row r="41459" hidden="1" x14ac:dyDescent="0.2"/>
    <row r="41460" hidden="1" x14ac:dyDescent="0.2"/>
    <row r="41461" hidden="1" x14ac:dyDescent="0.2"/>
    <row r="41462" hidden="1" x14ac:dyDescent="0.2"/>
    <row r="41463" hidden="1" x14ac:dyDescent="0.2"/>
    <row r="41464" hidden="1" x14ac:dyDescent="0.2"/>
    <row r="41465" hidden="1" x14ac:dyDescent="0.2"/>
    <row r="41466" hidden="1" x14ac:dyDescent="0.2"/>
    <row r="41467" hidden="1" x14ac:dyDescent="0.2"/>
    <row r="41468" hidden="1" x14ac:dyDescent="0.2"/>
    <row r="41469" hidden="1" x14ac:dyDescent="0.2"/>
    <row r="41470" hidden="1" x14ac:dyDescent="0.2"/>
    <row r="41471" hidden="1" x14ac:dyDescent="0.2"/>
    <row r="41472" hidden="1" x14ac:dyDescent="0.2"/>
    <row r="41473" hidden="1" x14ac:dyDescent="0.2"/>
    <row r="41474" hidden="1" x14ac:dyDescent="0.2"/>
    <row r="41475" hidden="1" x14ac:dyDescent="0.2"/>
    <row r="41476" hidden="1" x14ac:dyDescent="0.2"/>
    <row r="41477" hidden="1" x14ac:dyDescent="0.2"/>
    <row r="41478" hidden="1" x14ac:dyDescent="0.2"/>
    <row r="41479" hidden="1" x14ac:dyDescent="0.2"/>
    <row r="41480" hidden="1" x14ac:dyDescent="0.2"/>
    <row r="41481" hidden="1" x14ac:dyDescent="0.2"/>
    <row r="41482" hidden="1" x14ac:dyDescent="0.2"/>
    <row r="41483" hidden="1" x14ac:dyDescent="0.2"/>
    <row r="41484" hidden="1" x14ac:dyDescent="0.2"/>
    <row r="41485" hidden="1" x14ac:dyDescent="0.2"/>
    <row r="41486" hidden="1" x14ac:dyDescent="0.2"/>
    <row r="41487" hidden="1" x14ac:dyDescent="0.2"/>
    <row r="41488" hidden="1" x14ac:dyDescent="0.2"/>
    <row r="41489" hidden="1" x14ac:dyDescent="0.2"/>
    <row r="41490" hidden="1" x14ac:dyDescent="0.2"/>
    <row r="41491" hidden="1" x14ac:dyDescent="0.2"/>
    <row r="41492" hidden="1" x14ac:dyDescent="0.2"/>
    <row r="41493" hidden="1" x14ac:dyDescent="0.2"/>
    <row r="41494" hidden="1" x14ac:dyDescent="0.2"/>
    <row r="41495" hidden="1" x14ac:dyDescent="0.2"/>
    <row r="41496" hidden="1" x14ac:dyDescent="0.2"/>
    <row r="41497" hidden="1" x14ac:dyDescent="0.2"/>
    <row r="41498" hidden="1" x14ac:dyDescent="0.2"/>
    <row r="41499" hidden="1" x14ac:dyDescent="0.2"/>
    <row r="41500" hidden="1" x14ac:dyDescent="0.2"/>
    <row r="41501" hidden="1" x14ac:dyDescent="0.2"/>
    <row r="41502" hidden="1" x14ac:dyDescent="0.2"/>
    <row r="41503" hidden="1" x14ac:dyDescent="0.2"/>
    <row r="41504" hidden="1" x14ac:dyDescent="0.2"/>
    <row r="41505" hidden="1" x14ac:dyDescent="0.2"/>
    <row r="41506" hidden="1" x14ac:dyDescent="0.2"/>
    <row r="41507" hidden="1" x14ac:dyDescent="0.2"/>
    <row r="41508" hidden="1" x14ac:dyDescent="0.2"/>
    <row r="41509" hidden="1" x14ac:dyDescent="0.2"/>
    <row r="41510" hidden="1" x14ac:dyDescent="0.2"/>
    <row r="41511" hidden="1" x14ac:dyDescent="0.2"/>
    <row r="41512" hidden="1" x14ac:dyDescent="0.2"/>
    <row r="41513" hidden="1" x14ac:dyDescent="0.2"/>
    <row r="41514" hidden="1" x14ac:dyDescent="0.2"/>
    <row r="41515" hidden="1" x14ac:dyDescent="0.2"/>
    <row r="41516" hidden="1" x14ac:dyDescent="0.2"/>
    <row r="41517" hidden="1" x14ac:dyDescent="0.2"/>
    <row r="41518" hidden="1" x14ac:dyDescent="0.2"/>
    <row r="41519" hidden="1" x14ac:dyDescent="0.2"/>
    <row r="41520" hidden="1" x14ac:dyDescent="0.2"/>
    <row r="41521" hidden="1" x14ac:dyDescent="0.2"/>
    <row r="41522" hidden="1" x14ac:dyDescent="0.2"/>
    <row r="41523" hidden="1" x14ac:dyDescent="0.2"/>
    <row r="41524" hidden="1" x14ac:dyDescent="0.2"/>
    <row r="41525" hidden="1" x14ac:dyDescent="0.2"/>
    <row r="41526" hidden="1" x14ac:dyDescent="0.2"/>
    <row r="41527" hidden="1" x14ac:dyDescent="0.2"/>
    <row r="41528" hidden="1" x14ac:dyDescent="0.2"/>
    <row r="41529" hidden="1" x14ac:dyDescent="0.2"/>
    <row r="41530" hidden="1" x14ac:dyDescent="0.2"/>
    <row r="41531" hidden="1" x14ac:dyDescent="0.2"/>
    <row r="41532" hidden="1" x14ac:dyDescent="0.2"/>
    <row r="41533" hidden="1" x14ac:dyDescent="0.2"/>
    <row r="41534" hidden="1" x14ac:dyDescent="0.2"/>
    <row r="41535" hidden="1" x14ac:dyDescent="0.2"/>
    <row r="41536" hidden="1" x14ac:dyDescent="0.2"/>
    <row r="41537" hidden="1" x14ac:dyDescent="0.2"/>
    <row r="41538" hidden="1" x14ac:dyDescent="0.2"/>
    <row r="41539" hidden="1" x14ac:dyDescent="0.2"/>
    <row r="41540" hidden="1" x14ac:dyDescent="0.2"/>
    <row r="41541" hidden="1" x14ac:dyDescent="0.2"/>
    <row r="41542" hidden="1" x14ac:dyDescent="0.2"/>
    <row r="41543" hidden="1" x14ac:dyDescent="0.2"/>
    <row r="41544" hidden="1" x14ac:dyDescent="0.2"/>
    <row r="41545" hidden="1" x14ac:dyDescent="0.2"/>
    <row r="41546" hidden="1" x14ac:dyDescent="0.2"/>
    <row r="41547" hidden="1" x14ac:dyDescent="0.2"/>
    <row r="41548" hidden="1" x14ac:dyDescent="0.2"/>
    <row r="41549" hidden="1" x14ac:dyDescent="0.2"/>
    <row r="41550" hidden="1" x14ac:dyDescent="0.2"/>
    <row r="41551" hidden="1" x14ac:dyDescent="0.2"/>
    <row r="41552" hidden="1" x14ac:dyDescent="0.2"/>
    <row r="41553" hidden="1" x14ac:dyDescent="0.2"/>
    <row r="41554" hidden="1" x14ac:dyDescent="0.2"/>
    <row r="41555" hidden="1" x14ac:dyDescent="0.2"/>
    <row r="41556" hidden="1" x14ac:dyDescent="0.2"/>
    <row r="41557" hidden="1" x14ac:dyDescent="0.2"/>
    <row r="41558" hidden="1" x14ac:dyDescent="0.2"/>
    <row r="41559" hidden="1" x14ac:dyDescent="0.2"/>
    <row r="41560" hidden="1" x14ac:dyDescent="0.2"/>
    <row r="41561" hidden="1" x14ac:dyDescent="0.2"/>
    <row r="41562" hidden="1" x14ac:dyDescent="0.2"/>
    <row r="41563" hidden="1" x14ac:dyDescent="0.2"/>
    <row r="41564" hidden="1" x14ac:dyDescent="0.2"/>
    <row r="41565" hidden="1" x14ac:dyDescent="0.2"/>
    <row r="41566" hidden="1" x14ac:dyDescent="0.2"/>
    <row r="41567" hidden="1" x14ac:dyDescent="0.2"/>
    <row r="41568" hidden="1" x14ac:dyDescent="0.2"/>
    <row r="41569" hidden="1" x14ac:dyDescent="0.2"/>
    <row r="41570" hidden="1" x14ac:dyDescent="0.2"/>
    <row r="41571" hidden="1" x14ac:dyDescent="0.2"/>
    <row r="41572" hidden="1" x14ac:dyDescent="0.2"/>
    <row r="41573" hidden="1" x14ac:dyDescent="0.2"/>
    <row r="41574" hidden="1" x14ac:dyDescent="0.2"/>
    <row r="41575" hidden="1" x14ac:dyDescent="0.2"/>
    <row r="41576" hidden="1" x14ac:dyDescent="0.2"/>
    <row r="41577" hidden="1" x14ac:dyDescent="0.2"/>
    <row r="41578" hidden="1" x14ac:dyDescent="0.2"/>
    <row r="41579" hidden="1" x14ac:dyDescent="0.2"/>
    <row r="41580" hidden="1" x14ac:dyDescent="0.2"/>
    <row r="41581" hidden="1" x14ac:dyDescent="0.2"/>
    <row r="41582" hidden="1" x14ac:dyDescent="0.2"/>
    <row r="41583" hidden="1" x14ac:dyDescent="0.2"/>
    <row r="41584" hidden="1" x14ac:dyDescent="0.2"/>
    <row r="41585" hidden="1" x14ac:dyDescent="0.2"/>
    <row r="41586" hidden="1" x14ac:dyDescent="0.2"/>
    <row r="41587" hidden="1" x14ac:dyDescent="0.2"/>
    <row r="41588" hidden="1" x14ac:dyDescent="0.2"/>
    <row r="41589" hidden="1" x14ac:dyDescent="0.2"/>
    <row r="41590" hidden="1" x14ac:dyDescent="0.2"/>
    <row r="41591" hidden="1" x14ac:dyDescent="0.2"/>
    <row r="41592" hidden="1" x14ac:dyDescent="0.2"/>
    <row r="41593" hidden="1" x14ac:dyDescent="0.2"/>
    <row r="41594" hidden="1" x14ac:dyDescent="0.2"/>
    <row r="41595" hidden="1" x14ac:dyDescent="0.2"/>
    <row r="41596" hidden="1" x14ac:dyDescent="0.2"/>
    <row r="41597" hidden="1" x14ac:dyDescent="0.2"/>
    <row r="41598" hidden="1" x14ac:dyDescent="0.2"/>
    <row r="41599" hidden="1" x14ac:dyDescent="0.2"/>
    <row r="41600" hidden="1" x14ac:dyDescent="0.2"/>
    <row r="41601" hidden="1" x14ac:dyDescent="0.2"/>
    <row r="41602" hidden="1" x14ac:dyDescent="0.2"/>
    <row r="41603" hidden="1" x14ac:dyDescent="0.2"/>
    <row r="41604" hidden="1" x14ac:dyDescent="0.2"/>
    <row r="41605" hidden="1" x14ac:dyDescent="0.2"/>
    <row r="41606" hidden="1" x14ac:dyDescent="0.2"/>
    <row r="41607" hidden="1" x14ac:dyDescent="0.2"/>
    <row r="41608" hidden="1" x14ac:dyDescent="0.2"/>
    <row r="41609" hidden="1" x14ac:dyDescent="0.2"/>
    <row r="41610" hidden="1" x14ac:dyDescent="0.2"/>
    <row r="41611" hidden="1" x14ac:dyDescent="0.2"/>
    <row r="41612" hidden="1" x14ac:dyDescent="0.2"/>
    <row r="41613" hidden="1" x14ac:dyDescent="0.2"/>
    <row r="41614" hidden="1" x14ac:dyDescent="0.2"/>
    <row r="41615" hidden="1" x14ac:dyDescent="0.2"/>
    <row r="41616" hidden="1" x14ac:dyDescent="0.2"/>
    <row r="41617" hidden="1" x14ac:dyDescent="0.2"/>
    <row r="41618" hidden="1" x14ac:dyDescent="0.2"/>
    <row r="41619" hidden="1" x14ac:dyDescent="0.2"/>
    <row r="41620" hidden="1" x14ac:dyDescent="0.2"/>
    <row r="41621" hidden="1" x14ac:dyDescent="0.2"/>
    <row r="41622" hidden="1" x14ac:dyDescent="0.2"/>
    <row r="41623" hidden="1" x14ac:dyDescent="0.2"/>
    <row r="41624" hidden="1" x14ac:dyDescent="0.2"/>
    <row r="41625" hidden="1" x14ac:dyDescent="0.2"/>
    <row r="41626" hidden="1" x14ac:dyDescent="0.2"/>
    <row r="41627" hidden="1" x14ac:dyDescent="0.2"/>
    <row r="41628" hidden="1" x14ac:dyDescent="0.2"/>
    <row r="41629" hidden="1" x14ac:dyDescent="0.2"/>
    <row r="41630" hidden="1" x14ac:dyDescent="0.2"/>
    <row r="41631" hidden="1" x14ac:dyDescent="0.2"/>
    <row r="41632" hidden="1" x14ac:dyDescent="0.2"/>
    <row r="41633" hidden="1" x14ac:dyDescent="0.2"/>
    <row r="41634" hidden="1" x14ac:dyDescent="0.2"/>
    <row r="41635" hidden="1" x14ac:dyDescent="0.2"/>
    <row r="41636" hidden="1" x14ac:dyDescent="0.2"/>
    <row r="41637" hidden="1" x14ac:dyDescent="0.2"/>
    <row r="41638" hidden="1" x14ac:dyDescent="0.2"/>
    <row r="41639" hidden="1" x14ac:dyDescent="0.2"/>
    <row r="41640" hidden="1" x14ac:dyDescent="0.2"/>
    <row r="41641" hidden="1" x14ac:dyDescent="0.2"/>
    <row r="41642" hidden="1" x14ac:dyDescent="0.2"/>
    <row r="41643" hidden="1" x14ac:dyDescent="0.2"/>
    <row r="41644" hidden="1" x14ac:dyDescent="0.2"/>
    <row r="41645" hidden="1" x14ac:dyDescent="0.2"/>
    <row r="41646" hidden="1" x14ac:dyDescent="0.2"/>
    <row r="41647" hidden="1" x14ac:dyDescent="0.2"/>
    <row r="41648" hidden="1" x14ac:dyDescent="0.2"/>
    <row r="41649" hidden="1" x14ac:dyDescent="0.2"/>
    <row r="41650" hidden="1" x14ac:dyDescent="0.2"/>
    <row r="41651" hidden="1" x14ac:dyDescent="0.2"/>
    <row r="41652" hidden="1" x14ac:dyDescent="0.2"/>
    <row r="41653" hidden="1" x14ac:dyDescent="0.2"/>
    <row r="41654" hidden="1" x14ac:dyDescent="0.2"/>
    <row r="41655" hidden="1" x14ac:dyDescent="0.2"/>
    <row r="41656" hidden="1" x14ac:dyDescent="0.2"/>
    <row r="41657" hidden="1" x14ac:dyDescent="0.2"/>
    <row r="41658" hidden="1" x14ac:dyDescent="0.2"/>
    <row r="41659" hidden="1" x14ac:dyDescent="0.2"/>
    <row r="41660" hidden="1" x14ac:dyDescent="0.2"/>
    <row r="41661" hidden="1" x14ac:dyDescent="0.2"/>
    <row r="41662" hidden="1" x14ac:dyDescent="0.2"/>
    <row r="41663" hidden="1" x14ac:dyDescent="0.2"/>
    <row r="41664" hidden="1" x14ac:dyDescent="0.2"/>
    <row r="41665" hidden="1" x14ac:dyDescent="0.2"/>
    <row r="41666" hidden="1" x14ac:dyDescent="0.2"/>
    <row r="41667" hidden="1" x14ac:dyDescent="0.2"/>
    <row r="41668" hidden="1" x14ac:dyDescent="0.2"/>
    <row r="41669" hidden="1" x14ac:dyDescent="0.2"/>
    <row r="41670" hidden="1" x14ac:dyDescent="0.2"/>
    <row r="41671" hidden="1" x14ac:dyDescent="0.2"/>
    <row r="41672" hidden="1" x14ac:dyDescent="0.2"/>
    <row r="41673" hidden="1" x14ac:dyDescent="0.2"/>
    <row r="41674" hidden="1" x14ac:dyDescent="0.2"/>
    <row r="41675" hidden="1" x14ac:dyDescent="0.2"/>
    <row r="41676" hidden="1" x14ac:dyDescent="0.2"/>
    <row r="41677" hidden="1" x14ac:dyDescent="0.2"/>
    <row r="41678" hidden="1" x14ac:dyDescent="0.2"/>
    <row r="41679" hidden="1" x14ac:dyDescent="0.2"/>
    <row r="41680" hidden="1" x14ac:dyDescent="0.2"/>
    <row r="41681" hidden="1" x14ac:dyDescent="0.2"/>
    <row r="41682" hidden="1" x14ac:dyDescent="0.2"/>
    <row r="41683" hidden="1" x14ac:dyDescent="0.2"/>
    <row r="41684" hidden="1" x14ac:dyDescent="0.2"/>
    <row r="41685" hidden="1" x14ac:dyDescent="0.2"/>
    <row r="41686" hidden="1" x14ac:dyDescent="0.2"/>
    <row r="41687" hidden="1" x14ac:dyDescent="0.2"/>
    <row r="41688" hidden="1" x14ac:dyDescent="0.2"/>
    <row r="41689" hidden="1" x14ac:dyDescent="0.2"/>
    <row r="41690" hidden="1" x14ac:dyDescent="0.2"/>
    <row r="41691" hidden="1" x14ac:dyDescent="0.2"/>
    <row r="41692" hidden="1" x14ac:dyDescent="0.2"/>
    <row r="41693" hidden="1" x14ac:dyDescent="0.2"/>
    <row r="41694" hidden="1" x14ac:dyDescent="0.2"/>
    <row r="41695" hidden="1" x14ac:dyDescent="0.2"/>
    <row r="41696" hidden="1" x14ac:dyDescent="0.2"/>
    <row r="41697" hidden="1" x14ac:dyDescent="0.2"/>
    <row r="41698" hidden="1" x14ac:dyDescent="0.2"/>
    <row r="41699" hidden="1" x14ac:dyDescent="0.2"/>
    <row r="41700" hidden="1" x14ac:dyDescent="0.2"/>
    <row r="41701" hidden="1" x14ac:dyDescent="0.2"/>
    <row r="41702" hidden="1" x14ac:dyDescent="0.2"/>
    <row r="41703" hidden="1" x14ac:dyDescent="0.2"/>
    <row r="41704" hidden="1" x14ac:dyDescent="0.2"/>
    <row r="41705" hidden="1" x14ac:dyDescent="0.2"/>
    <row r="41706" hidden="1" x14ac:dyDescent="0.2"/>
    <row r="41707" hidden="1" x14ac:dyDescent="0.2"/>
    <row r="41708" hidden="1" x14ac:dyDescent="0.2"/>
    <row r="41709" hidden="1" x14ac:dyDescent="0.2"/>
    <row r="41710" hidden="1" x14ac:dyDescent="0.2"/>
    <row r="41711" hidden="1" x14ac:dyDescent="0.2"/>
    <row r="41712" hidden="1" x14ac:dyDescent="0.2"/>
    <row r="41713" hidden="1" x14ac:dyDescent="0.2"/>
    <row r="41714" hidden="1" x14ac:dyDescent="0.2"/>
    <row r="41715" hidden="1" x14ac:dyDescent="0.2"/>
    <row r="41716" hidden="1" x14ac:dyDescent="0.2"/>
    <row r="41717" hidden="1" x14ac:dyDescent="0.2"/>
    <row r="41718" hidden="1" x14ac:dyDescent="0.2"/>
    <row r="41719" hidden="1" x14ac:dyDescent="0.2"/>
    <row r="41720" hidden="1" x14ac:dyDescent="0.2"/>
    <row r="41721" hidden="1" x14ac:dyDescent="0.2"/>
    <row r="41722" hidden="1" x14ac:dyDescent="0.2"/>
    <row r="41723" hidden="1" x14ac:dyDescent="0.2"/>
    <row r="41724" hidden="1" x14ac:dyDescent="0.2"/>
    <row r="41725" hidden="1" x14ac:dyDescent="0.2"/>
    <row r="41726" hidden="1" x14ac:dyDescent="0.2"/>
    <row r="41727" hidden="1" x14ac:dyDescent="0.2"/>
    <row r="41728" hidden="1" x14ac:dyDescent="0.2"/>
    <row r="41729" hidden="1" x14ac:dyDescent="0.2"/>
    <row r="41730" hidden="1" x14ac:dyDescent="0.2"/>
    <row r="41731" hidden="1" x14ac:dyDescent="0.2"/>
    <row r="41732" hidden="1" x14ac:dyDescent="0.2"/>
    <row r="41733" hidden="1" x14ac:dyDescent="0.2"/>
    <row r="41734" hidden="1" x14ac:dyDescent="0.2"/>
    <row r="41735" hidden="1" x14ac:dyDescent="0.2"/>
    <row r="41736" hidden="1" x14ac:dyDescent="0.2"/>
    <row r="41737" hidden="1" x14ac:dyDescent="0.2"/>
    <row r="41738" hidden="1" x14ac:dyDescent="0.2"/>
    <row r="41739" hidden="1" x14ac:dyDescent="0.2"/>
    <row r="41740" hidden="1" x14ac:dyDescent="0.2"/>
    <row r="41741" hidden="1" x14ac:dyDescent="0.2"/>
    <row r="41742" hidden="1" x14ac:dyDescent="0.2"/>
    <row r="41743" hidden="1" x14ac:dyDescent="0.2"/>
    <row r="41744" hidden="1" x14ac:dyDescent="0.2"/>
    <row r="41745" hidden="1" x14ac:dyDescent="0.2"/>
    <row r="41746" hidden="1" x14ac:dyDescent="0.2"/>
    <row r="41747" hidden="1" x14ac:dyDescent="0.2"/>
    <row r="41748" hidden="1" x14ac:dyDescent="0.2"/>
    <row r="41749" hidden="1" x14ac:dyDescent="0.2"/>
    <row r="41750" hidden="1" x14ac:dyDescent="0.2"/>
    <row r="41751" hidden="1" x14ac:dyDescent="0.2"/>
    <row r="41752" hidden="1" x14ac:dyDescent="0.2"/>
    <row r="41753" hidden="1" x14ac:dyDescent="0.2"/>
    <row r="41754" hidden="1" x14ac:dyDescent="0.2"/>
    <row r="41755" hidden="1" x14ac:dyDescent="0.2"/>
    <row r="41756" hidden="1" x14ac:dyDescent="0.2"/>
    <row r="41757" hidden="1" x14ac:dyDescent="0.2"/>
    <row r="41758" hidden="1" x14ac:dyDescent="0.2"/>
    <row r="41759" hidden="1" x14ac:dyDescent="0.2"/>
    <row r="41760" hidden="1" x14ac:dyDescent="0.2"/>
    <row r="41761" hidden="1" x14ac:dyDescent="0.2"/>
    <row r="41762" hidden="1" x14ac:dyDescent="0.2"/>
    <row r="41763" hidden="1" x14ac:dyDescent="0.2"/>
    <row r="41764" hidden="1" x14ac:dyDescent="0.2"/>
    <row r="41765" hidden="1" x14ac:dyDescent="0.2"/>
    <row r="41766" hidden="1" x14ac:dyDescent="0.2"/>
    <row r="41767" hidden="1" x14ac:dyDescent="0.2"/>
    <row r="41768" hidden="1" x14ac:dyDescent="0.2"/>
    <row r="41769" hidden="1" x14ac:dyDescent="0.2"/>
    <row r="41770" hidden="1" x14ac:dyDescent="0.2"/>
    <row r="41771" hidden="1" x14ac:dyDescent="0.2"/>
    <row r="41772" hidden="1" x14ac:dyDescent="0.2"/>
    <row r="41773" hidden="1" x14ac:dyDescent="0.2"/>
    <row r="41774" hidden="1" x14ac:dyDescent="0.2"/>
    <row r="41775" hidden="1" x14ac:dyDescent="0.2"/>
    <row r="41776" hidden="1" x14ac:dyDescent="0.2"/>
    <row r="41777" hidden="1" x14ac:dyDescent="0.2"/>
    <row r="41778" hidden="1" x14ac:dyDescent="0.2"/>
    <row r="41779" hidden="1" x14ac:dyDescent="0.2"/>
    <row r="41780" hidden="1" x14ac:dyDescent="0.2"/>
    <row r="41781" hidden="1" x14ac:dyDescent="0.2"/>
    <row r="41782" hidden="1" x14ac:dyDescent="0.2"/>
    <row r="41783" hidden="1" x14ac:dyDescent="0.2"/>
    <row r="41784" hidden="1" x14ac:dyDescent="0.2"/>
    <row r="41785" hidden="1" x14ac:dyDescent="0.2"/>
    <row r="41786" hidden="1" x14ac:dyDescent="0.2"/>
    <row r="41787" hidden="1" x14ac:dyDescent="0.2"/>
    <row r="41788" hidden="1" x14ac:dyDescent="0.2"/>
    <row r="41789" hidden="1" x14ac:dyDescent="0.2"/>
    <row r="41790" hidden="1" x14ac:dyDescent="0.2"/>
    <row r="41791" hidden="1" x14ac:dyDescent="0.2"/>
    <row r="41792" hidden="1" x14ac:dyDescent="0.2"/>
    <row r="41793" hidden="1" x14ac:dyDescent="0.2"/>
    <row r="41794" hidden="1" x14ac:dyDescent="0.2"/>
    <row r="41795" hidden="1" x14ac:dyDescent="0.2"/>
    <row r="41796" hidden="1" x14ac:dyDescent="0.2"/>
    <row r="41797" hidden="1" x14ac:dyDescent="0.2"/>
    <row r="41798" hidden="1" x14ac:dyDescent="0.2"/>
    <row r="41799" hidden="1" x14ac:dyDescent="0.2"/>
    <row r="41800" hidden="1" x14ac:dyDescent="0.2"/>
    <row r="41801" hidden="1" x14ac:dyDescent="0.2"/>
    <row r="41802" hidden="1" x14ac:dyDescent="0.2"/>
    <row r="41803" hidden="1" x14ac:dyDescent="0.2"/>
    <row r="41804" hidden="1" x14ac:dyDescent="0.2"/>
    <row r="41805" hidden="1" x14ac:dyDescent="0.2"/>
    <row r="41806" hidden="1" x14ac:dyDescent="0.2"/>
    <row r="41807" hidden="1" x14ac:dyDescent="0.2"/>
    <row r="41808" hidden="1" x14ac:dyDescent="0.2"/>
    <row r="41809" hidden="1" x14ac:dyDescent="0.2"/>
    <row r="41810" hidden="1" x14ac:dyDescent="0.2"/>
    <row r="41811" hidden="1" x14ac:dyDescent="0.2"/>
    <row r="41812" hidden="1" x14ac:dyDescent="0.2"/>
    <row r="41813" hidden="1" x14ac:dyDescent="0.2"/>
    <row r="41814" hidden="1" x14ac:dyDescent="0.2"/>
    <row r="41815" hidden="1" x14ac:dyDescent="0.2"/>
    <row r="41816" hidden="1" x14ac:dyDescent="0.2"/>
    <row r="41817" hidden="1" x14ac:dyDescent="0.2"/>
    <row r="41818" hidden="1" x14ac:dyDescent="0.2"/>
    <row r="41819" hidden="1" x14ac:dyDescent="0.2"/>
    <row r="41820" hidden="1" x14ac:dyDescent="0.2"/>
    <row r="41821" hidden="1" x14ac:dyDescent="0.2"/>
    <row r="41822" hidden="1" x14ac:dyDescent="0.2"/>
    <row r="41823" hidden="1" x14ac:dyDescent="0.2"/>
    <row r="41824" hidden="1" x14ac:dyDescent="0.2"/>
    <row r="41825" hidden="1" x14ac:dyDescent="0.2"/>
    <row r="41826" hidden="1" x14ac:dyDescent="0.2"/>
    <row r="41827" hidden="1" x14ac:dyDescent="0.2"/>
    <row r="41828" hidden="1" x14ac:dyDescent="0.2"/>
    <row r="41829" hidden="1" x14ac:dyDescent="0.2"/>
    <row r="41830" hidden="1" x14ac:dyDescent="0.2"/>
    <row r="41831" hidden="1" x14ac:dyDescent="0.2"/>
    <row r="41832" hidden="1" x14ac:dyDescent="0.2"/>
    <row r="41833" hidden="1" x14ac:dyDescent="0.2"/>
    <row r="41834" hidden="1" x14ac:dyDescent="0.2"/>
    <row r="41835" hidden="1" x14ac:dyDescent="0.2"/>
    <row r="41836" hidden="1" x14ac:dyDescent="0.2"/>
    <row r="41837" hidden="1" x14ac:dyDescent="0.2"/>
    <row r="41838" hidden="1" x14ac:dyDescent="0.2"/>
    <row r="41839" hidden="1" x14ac:dyDescent="0.2"/>
    <row r="41840" hidden="1" x14ac:dyDescent="0.2"/>
    <row r="41841" hidden="1" x14ac:dyDescent="0.2"/>
    <row r="41842" hidden="1" x14ac:dyDescent="0.2"/>
    <row r="41843" hidden="1" x14ac:dyDescent="0.2"/>
    <row r="41844" hidden="1" x14ac:dyDescent="0.2"/>
    <row r="41845" hidden="1" x14ac:dyDescent="0.2"/>
    <row r="41846" hidden="1" x14ac:dyDescent="0.2"/>
    <row r="41847" hidden="1" x14ac:dyDescent="0.2"/>
    <row r="41848" hidden="1" x14ac:dyDescent="0.2"/>
    <row r="41849" hidden="1" x14ac:dyDescent="0.2"/>
    <row r="41850" hidden="1" x14ac:dyDescent="0.2"/>
    <row r="41851" hidden="1" x14ac:dyDescent="0.2"/>
    <row r="41852" hidden="1" x14ac:dyDescent="0.2"/>
    <row r="41853" hidden="1" x14ac:dyDescent="0.2"/>
    <row r="41854" hidden="1" x14ac:dyDescent="0.2"/>
    <row r="41855" hidden="1" x14ac:dyDescent="0.2"/>
    <row r="41856" hidden="1" x14ac:dyDescent="0.2"/>
    <row r="41857" hidden="1" x14ac:dyDescent="0.2"/>
    <row r="41858" hidden="1" x14ac:dyDescent="0.2"/>
    <row r="41859" hidden="1" x14ac:dyDescent="0.2"/>
    <row r="41860" hidden="1" x14ac:dyDescent="0.2"/>
    <row r="41861" hidden="1" x14ac:dyDescent="0.2"/>
    <row r="41862" hidden="1" x14ac:dyDescent="0.2"/>
    <row r="41863" hidden="1" x14ac:dyDescent="0.2"/>
    <row r="41864" hidden="1" x14ac:dyDescent="0.2"/>
    <row r="41865" hidden="1" x14ac:dyDescent="0.2"/>
    <row r="41866" hidden="1" x14ac:dyDescent="0.2"/>
    <row r="41867" hidden="1" x14ac:dyDescent="0.2"/>
    <row r="41868" hidden="1" x14ac:dyDescent="0.2"/>
    <row r="41869" hidden="1" x14ac:dyDescent="0.2"/>
    <row r="41870" hidden="1" x14ac:dyDescent="0.2"/>
    <row r="41871" hidden="1" x14ac:dyDescent="0.2"/>
    <row r="41872" hidden="1" x14ac:dyDescent="0.2"/>
    <row r="41873" hidden="1" x14ac:dyDescent="0.2"/>
    <row r="41874" hidden="1" x14ac:dyDescent="0.2"/>
    <row r="41875" hidden="1" x14ac:dyDescent="0.2"/>
    <row r="41876" hidden="1" x14ac:dyDescent="0.2"/>
    <row r="41877" hidden="1" x14ac:dyDescent="0.2"/>
    <row r="41878" hidden="1" x14ac:dyDescent="0.2"/>
    <row r="41879" hidden="1" x14ac:dyDescent="0.2"/>
    <row r="41880" hidden="1" x14ac:dyDescent="0.2"/>
    <row r="41881" hidden="1" x14ac:dyDescent="0.2"/>
    <row r="41882" hidden="1" x14ac:dyDescent="0.2"/>
    <row r="41883" hidden="1" x14ac:dyDescent="0.2"/>
    <row r="41884" hidden="1" x14ac:dyDescent="0.2"/>
    <row r="41885" hidden="1" x14ac:dyDescent="0.2"/>
    <row r="41886" hidden="1" x14ac:dyDescent="0.2"/>
    <row r="41887" hidden="1" x14ac:dyDescent="0.2"/>
    <row r="41888" hidden="1" x14ac:dyDescent="0.2"/>
    <row r="41889" hidden="1" x14ac:dyDescent="0.2"/>
    <row r="41890" hidden="1" x14ac:dyDescent="0.2"/>
    <row r="41891" hidden="1" x14ac:dyDescent="0.2"/>
    <row r="41892" hidden="1" x14ac:dyDescent="0.2"/>
    <row r="41893" hidden="1" x14ac:dyDescent="0.2"/>
    <row r="41894" hidden="1" x14ac:dyDescent="0.2"/>
    <row r="41895" hidden="1" x14ac:dyDescent="0.2"/>
    <row r="41896" hidden="1" x14ac:dyDescent="0.2"/>
    <row r="41897" hidden="1" x14ac:dyDescent="0.2"/>
    <row r="41898" hidden="1" x14ac:dyDescent="0.2"/>
    <row r="41899" hidden="1" x14ac:dyDescent="0.2"/>
    <row r="41900" hidden="1" x14ac:dyDescent="0.2"/>
    <row r="41901" hidden="1" x14ac:dyDescent="0.2"/>
    <row r="41902" hidden="1" x14ac:dyDescent="0.2"/>
    <row r="41903" hidden="1" x14ac:dyDescent="0.2"/>
    <row r="41904" hidden="1" x14ac:dyDescent="0.2"/>
    <row r="41905" hidden="1" x14ac:dyDescent="0.2"/>
    <row r="41906" hidden="1" x14ac:dyDescent="0.2"/>
    <row r="41907" hidden="1" x14ac:dyDescent="0.2"/>
    <row r="41908" hidden="1" x14ac:dyDescent="0.2"/>
    <row r="41909" hidden="1" x14ac:dyDescent="0.2"/>
    <row r="41910" hidden="1" x14ac:dyDescent="0.2"/>
    <row r="41911" hidden="1" x14ac:dyDescent="0.2"/>
    <row r="41912" hidden="1" x14ac:dyDescent="0.2"/>
    <row r="41913" hidden="1" x14ac:dyDescent="0.2"/>
    <row r="41914" hidden="1" x14ac:dyDescent="0.2"/>
    <row r="41915" hidden="1" x14ac:dyDescent="0.2"/>
    <row r="41916" hidden="1" x14ac:dyDescent="0.2"/>
    <row r="41917" hidden="1" x14ac:dyDescent="0.2"/>
    <row r="41918" hidden="1" x14ac:dyDescent="0.2"/>
    <row r="41919" hidden="1" x14ac:dyDescent="0.2"/>
    <row r="41920" hidden="1" x14ac:dyDescent="0.2"/>
    <row r="41921" hidden="1" x14ac:dyDescent="0.2"/>
    <row r="41922" hidden="1" x14ac:dyDescent="0.2"/>
    <row r="41923" hidden="1" x14ac:dyDescent="0.2"/>
    <row r="41924" hidden="1" x14ac:dyDescent="0.2"/>
    <row r="41925" hidden="1" x14ac:dyDescent="0.2"/>
    <row r="41926" hidden="1" x14ac:dyDescent="0.2"/>
    <row r="41927" hidden="1" x14ac:dyDescent="0.2"/>
    <row r="41928" hidden="1" x14ac:dyDescent="0.2"/>
    <row r="41929" hidden="1" x14ac:dyDescent="0.2"/>
    <row r="41930" hidden="1" x14ac:dyDescent="0.2"/>
    <row r="41931" hidden="1" x14ac:dyDescent="0.2"/>
    <row r="41932" hidden="1" x14ac:dyDescent="0.2"/>
    <row r="41933" hidden="1" x14ac:dyDescent="0.2"/>
    <row r="41934" hidden="1" x14ac:dyDescent="0.2"/>
    <row r="41935" hidden="1" x14ac:dyDescent="0.2"/>
    <row r="41936" hidden="1" x14ac:dyDescent="0.2"/>
    <row r="41937" hidden="1" x14ac:dyDescent="0.2"/>
    <row r="41938" hidden="1" x14ac:dyDescent="0.2"/>
    <row r="41939" hidden="1" x14ac:dyDescent="0.2"/>
    <row r="41940" hidden="1" x14ac:dyDescent="0.2"/>
    <row r="41941" hidden="1" x14ac:dyDescent="0.2"/>
    <row r="41942" hidden="1" x14ac:dyDescent="0.2"/>
    <row r="41943" hidden="1" x14ac:dyDescent="0.2"/>
    <row r="41944" hidden="1" x14ac:dyDescent="0.2"/>
    <row r="41945" hidden="1" x14ac:dyDescent="0.2"/>
    <row r="41946" hidden="1" x14ac:dyDescent="0.2"/>
    <row r="41947" hidden="1" x14ac:dyDescent="0.2"/>
    <row r="41948" hidden="1" x14ac:dyDescent="0.2"/>
    <row r="41949" hidden="1" x14ac:dyDescent="0.2"/>
    <row r="41950" hidden="1" x14ac:dyDescent="0.2"/>
    <row r="41951" hidden="1" x14ac:dyDescent="0.2"/>
    <row r="41952" hidden="1" x14ac:dyDescent="0.2"/>
    <row r="41953" hidden="1" x14ac:dyDescent="0.2"/>
    <row r="41954" hidden="1" x14ac:dyDescent="0.2"/>
    <row r="41955" hidden="1" x14ac:dyDescent="0.2"/>
    <row r="41956" hidden="1" x14ac:dyDescent="0.2"/>
    <row r="41957" hidden="1" x14ac:dyDescent="0.2"/>
    <row r="41958" hidden="1" x14ac:dyDescent="0.2"/>
    <row r="41959" hidden="1" x14ac:dyDescent="0.2"/>
    <row r="41960" hidden="1" x14ac:dyDescent="0.2"/>
    <row r="41961" hidden="1" x14ac:dyDescent="0.2"/>
    <row r="41962" hidden="1" x14ac:dyDescent="0.2"/>
    <row r="41963" hidden="1" x14ac:dyDescent="0.2"/>
    <row r="41964" hidden="1" x14ac:dyDescent="0.2"/>
    <row r="41965" hidden="1" x14ac:dyDescent="0.2"/>
    <row r="41966" hidden="1" x14ac:dyDescent="0.2"/>
    <row r="41967" hidden="1" x14ac:dyDescent="0.2"/>
    <row r="41968" hidden="1" x14ac:dyDescent="0.2"/>
    <row r="41969" hidden="1" x14ac:dyDescent="0.2"/>
    <row r="41970" hidden="1" x14ac:dyDescent="0.2"/>
    <row r="41971" hidden="1" x14ac:dyDescent="0.2"/>
    <row r="41972" hidden="1" x14ac:dyDescent="0.2"/>
    <row r="41973" hidden="1" x14ac:dyDescent="0.2"/>
    <row r="41974" hidden="1" x14ac:dyDescent="0.2"/>
    <row r="41975" hidden="1" x14ac:dyDescent="0.2"/>
    <row r="41976" hidden="1" x14ac:dyDescent="0.2"/>
    <row r="41977" hidden="1" x14ac:dyDescent="0.2"/>
    <row r="41978" hidden="1" x14ac:dyDescent="0.2"/>
    <row r="41979" hidden="1" x14ac:dyDescent="0.2"/>
    <row r="41980" hidden="1" x14ac:dyDescent="0.2"/>
    <row r="41981" hidden="1" x14ac:dyDescent="0.2"/>
    <row r="41982" hidden="1" x14ac:dyDescent="0.2"/>
    <row r="41983" hidden="1" x14ac:dyDescent="0.2"/>
    <row r="41984" hidden="1" x14ac:dyDescent="0.2"/>
    <row r="41985" hidden="1" x14ac:dyDescent="0.2"/>
    <row r="41986" hidden="1" x14ac:dyDescent="0.2"/>
    <row r="41987" hidden="1" x14ac:dyDescent="0.2"/>
    <row r="41988" hidden="1" x14ac:dyDescent="0.2"/>
    <row r="41989" hidden="1" x14ac:dyDescent="0.2"/>
    <row r="41990" hidden="1" x14ac:dyDescent="0.2"/>
    <row r="41991" hidden="1" x14ac:dyDescent="0.2"/>
    <row r="41992" hidden="1" x14ac:dyDescent="0.2"/>
    <row r="41993" hidden="1" x14ac:dyDescent="0.2"/>
    <row r="41994" hidden="1" x14ac:dyDescent="0.2"/>
    <row r="41995" hidden="1" x14ac:dyDescent="0.2"/>
    <row r="41996" hidden="1" x14ac:dyDescent="0.2"/>
    <row r="41997" hidden="1" x14ac:dyDescent="0.2"/>
    <row r="41998" hidden="1" x14ac:dyDescent="0.2"/>
    <row r="41999" hidden="1" x14ac:dyDescent="0.2"/>
    <row r="42000" hidden="1" x14ac:dyDescent="0.2"/>
    <row r="42001" hidden="1" x14ac:dyDescent="0.2"/>
    <row r="42002" hidden="1" x14ac:dyDescent="0.2"/>
    <row r="42003" hidden="1" x14ac:dyDescent="0.2"/>
    <row r="42004" hidden="1" x14ac:dyDescent="0.2"/>
    <row r="42005" hidden="1" x14ac:dyDescent="0.2"/>
    <row r="42006" hidden="1" x14ac:dyDescent="0.2"/>
    <row r="42007" hidden="1" x14ac:dyDescent="0.2"/>
    <row r="42008" hidden="1" x14ac:dyDescent="0.2"/>
    <row r="42009" hidden="1" x14ac:dyDescent="0.2"/>
    <row r="42010" hidden="1" x14ac:dyDescent="0.2"/>
    <row r="42011" hidden="1" x14ac:dyDescent="0.2"/>
    <row r="42012" hidden="1" x14ac:dyDescent="0.2"/>
    <row r="42013" hidden="1" x14ac:dyDescent="0.2"/>
    <row r="42014" hidden="1" x14ac:dyDescent="0.2"/>
    <row r="42015" hidden="1" x14ac:dyDescent="0.2"/>
    <row r="42016" hidden="1" x14ac:dyDescent="0.2"/>
    <row r="42017" hidden="1" x14ac:dyDescent="0.2"/>
    <row r="42018" hidden="1" x14ac:dyDescent="0.2"/>
    <row r="42019" hidden="1" x14ac:dyDescent="0.2"/>
    <row r="42020" hidden="1" x14ac:dyDescent="0.2"/>
    <row r="42021" hidden="1" x14ac:dyDescent="0.2"/>
    <row r="42022" hidden="1" x14ac:dyDescent="0.2"/>
    <row r="42023" hidden="1" x14ac:dyDescent="0.2"/>
    <row r="42024" hidden="1" x14ac:dyDescent="0.2"/>
    <row r="42025" hidden="1" x14ac:dyDescent="0.2"/>
    <row r="42026" hidden="1" x14ac:dyDescent="0.2"/>
    <row r="42027" hidden="1" x14ac:dyDescent="0.2"/>
    <row r="42028" hidden="1" x14ac:dyDescent="0.2"/>
    <row r="42029" hidden="1" x14ac:dyDescent="0.2"/>
    <row r="42030" hidden="1" x14ac:dyDescent="0.2"/>
    <row r="42031" hidden="1" x14ac:dyDescent="0.2"/>
    <row r="42032" hidden="1" x14ac:dyDescent="0.2"/>
    <row r="42033" hidden="1" x14ac:dyDescent="0.2"/>
    <row r="42034" hidden="1" x14ac:dyDescent="0.2"/>
    <row r="42035" hidden="1" x14ac:dyDescent="0.2"/>
    <row r="42036" hidden="1" x14ac:dyDescent="0.2"/>
    <row r="42037" hidden="1" x14ac:dyDescent="0.2"/>
    <row r="42038" hidden="1" x14ac:dyDescent="0.2"/>
    <row r="42039" hidden="1" x14ac:dyDescent="0.2"/>
    <row r="42040" hidden="1" x14ac:dyDescent="0.2"/>
    <row r="42041" hidden="1" x14ac:dyDescent="0.2"/>
    <row r="42042" hidden="1" x14ac:dyDescent="0.2"/>
    <row r="42043" hidden="1" x14ac:dyDescent="0.2"/>
    <row r="42044" hidden="1" x14ac:dyDescent="0.2"/>
    <row r="42045" hidden="1" x14ac:dyDescent="0.2"/>
    <row r="42046" hidden="1" x14ac:dyDescent="0.2"/>
    <row r="42047" hidden="1" x14ac:dyDescent="0.2"/>
    <row r="42048" hidden="1" x14ac:dyDescent="0.2"/>
    <row r="42049" hidden="1" x14ac:dyDescent="0.2"/>
    <row r="42050" hidden="1" x14ac:dyDescent="0.2"/>
    <row r="42051" hidden="1" x14ac:dyDescent="0.2"/>
    <row r="42052" hidden="1" x14ac:dyDescent="0.2"/>
    <row r="42053" hidden="1" x14ac:dyDescent="0.2"/>
    <row r="42054" hidden="1" x14ac:dyDescent="0.2"/>
    <row r="42055" hidden="1" x14ac:dyDescent="0.2"/>
    <row r="42056" hidden="1" x14ac:dyDescent="0.2"/>
    <row r="42057" hidden="1" x14ac:dyDescent="0.2"/>
    <row r="42058" hidden="1" x14ac:dyDescent="0.2"/>
    <row r="42059" hidden="1" x14ac:dyDescent="0.2"/>
    <row r="42060" hidden="1" x14ac:dyDescent="0.2"/>
    <row r="42061" hidden="1" x14ac:dyDescent="0.2"/>
    <row r="42062" hidden="1" x14ac:dyDescent="0.2"/>
    <row r="42063" hidden="1" x14ac:dyDescent="0.2"/>
    <row r="42064" hidden="1" x14ac:dyDescent="0.2"/>
    <row r="42065" hidden="1" x14ac:dyDescent="0.2"/>
    <row r="42066" hidden="1" x14ac:dyDescent="0.2"/>
    <row r="42067" hidden="1" x14ac:dyDescent="0.2"/>
    <row r="42068" hidden="1" x14ac:dyDescent="0.2"/>
    <row r="42069" hidden="1" x14ac:dyDescent="0.2"/>
    <row r="42070" hidden="1" x14ac:dyDescent="0.2"/>
    <row r="42071" hidden="1" x14ac:dyDescent="0.2"/>
    <row r="42072" hidden="1" x14ac:dyDescent="0.2"/>
    <row r="42073" hidden="1" x14ac:dyDescent="0.2"/>
    <row r="42074" hidden="1" x14ac:dyDescent="0.2"/>
    <row r="42075" hidden="1" x14ac:dyDescent="0.2"/>
    <row r="42076" hidden="1" x14ac:dyDescent="0.2"/>
    <row r="42077" hidden="1" x14ac:dyDescent="0.2"/>
    <row r="42078" hidden="1" x14ac:dyDescent="0.2"/>
    <row r="42079" hidden="1" x14ac:dyDescent="0.2"/>
    <row r="42080" hidden="1" x14ac:dyDescent="0.2"/>
    <row r="42081" hidden="1" x14ac:dyDescent="0.2"/>
    <row r="42082" hidden="1" x14ac:dyDescent="0.2"/>
    <row r="42083" hidden="1" x14ac:dyDescent="0.2"/>
    <row r="42084" hidden="1" x14ac:dyDescent="0.2"/>
    <row r="42085" hidden="1" x14ac:dyDescent="0.2"/>
    <row r="42086" hidden="1" x14ac:dyDescent="0.2"/>
    <row r="42087" hidden="1" x14ac:dyDescent="0.2"/>
    <row r="42088" hidden="1" x14ac:dyDescent="0.2"/>
    <row r="42089" hidden="1" x14ac:dyDescent="0.2"/>
    <row r="42090" hidden="1" x14ac:dyDescent="0.2"/>
    <row r="42091" hidden="1" x14ac:dyDescent="0.2"/>
    <row r="42092" hidden="1" x14ac:dyDescent="0.2"/>
    <row r="42093" hidden="1" x14ac:dyDescent="0.2"/>
    <row r="42094" hidden="1" x14ac:dyDescent="0.2"/>
    <row r="42095" hidden="1" x14ac:dyDescent="0.2"/>
    <row r="42096" hidden="1" x14ac:dyDescent="0.2"/>
    <row r="42097" hidden="1" x14ac:dyDescent="0.2"/>
    <row r="42098" hidden="1" x14ac:dyDescent="0.2"/>
    <row r="42099" hidden="1" x14ac:dyDescent="0.2"/>
    <row r="42100" hidden="1" x14ac:dyDescent="0.2"/>
    <row r="42101" hidden="1" x14ac:dyDescent="0.2"/>
    <row r="42102" hidden="1" x14ac:dyDescent="0.2"/>
    <row r="42103" hidden="1" x14ac:dyDescent="0.2"/>
    <row r="42104" hidden="1" x14ac:dyDescent="0.2"/>
    <row r="42105" hidden="1" x14ac:dyDescent="0.2"/>
    <row r="42106" hidden="1" x14ac:dyDescent="0.2"/>
    <row r="42107" hidden="1" x14ac:dyDescent="0.2"/>
    <row r="42108" hidden="1" x14ac:dyDescent="0.2"/>
    <row r="42109" hidden="1" x14ac:dyDescent="0.2"/>
    <row r="42110" hidden="1" x14ac:dyDescent="0.2"/>
    <row r="42111" hidden="1" x14ac:dyDescent="0.2"/>
    <row r="42112" hidden="1" x14ac:dyDescent="0.2"/>
    <row r="42113" hidden="1" x14ac:dyDescent="0.2"/>
    <row r="42114" hidden="1" x14ac:dyDescent="0.2"/>
    <row r="42115" hidden="1" x14ac:dyDescent="0.2"/>
    <row r="42116" hidden="1" x14ac:dyDescent="0.2"/>
    <row r="42117" hidden="1" x14ac:dyDescent="0.2"/>
    <row r="42118" hidden="1" x14ac:dyDescent="0.2"/>
    <row r="42119" hidden="1" x14ac:dyDescent="0.2"/>
    <row r="42120" hidden="1" x14ac:dyDescent="0.2"/>
    <row r="42121" hidden="1" x14ac:dyDescent="0.2"/>
    <row r="42122" hidden="1" x14ac:dyDescent="0.2"/>
    <row r="42123" hidden="1" x14ac:dyDescent="0.2"/>
    <row r="42124" hidden="1" x14ac:dyDescent="0.2"/>
    <row r="42125" hidden="1" x14ac:dyDescent="0.2"/>
    <row r="42126" hidden="1" x14ac:dyDescent="0.2"/>
    <row r="42127" hidden="1" x14ac:dyDescent="0.2"/>
    <row r="42128" hidden="1" x14ac:dyDescent="0.2"/>
    <row r="42129" hidden="1" x14ac:dyDescent="0.2"/>
    <row r="42130" hidden="1" x14ac:dyDescent="0.2"/>
    <row r="42131" hidden="1" x14ac:dyDescent="0.2"/>
    <row r="42132" hidden="1" x14ac:dyDescent="0.2"/>
    <row r="42133" hidden="1" x14ac:dyDescent="0.2"/>
    <row r="42134" hidden="1" x14ac:dyDescent="0.2"/>
    <row r="42135" hidden="1" x14ac:dyDescent="0.2"/>
    <row r="42136" hidden="1" x14ac:dyDescent="0.2"/>
    <row r="42137" hidden="1" x14ac:dyDescent="0.2"/>
    <row r="42138" hidden="1" x14ac:dyDescent="0.2"/>
    <row r="42139" hidden="1" x14ac:dyDescent="0.2"/>
    <row r="42140" hidden="1" x14ac:dyDescent="0.2"/>
    <row r="42141" hidden="1" x14ac:dyDescent="0.2"/>
    <row r="42142" hidden="1" x14ac:dyDescent="0.2"/>
    <row r="42143" hidden="1" x14ac:dyDescent="0.2"/>
    <row r="42144" hidden="1" x14ac:dyDescent="0.2"/>
    <row r="42145" hidden="1" x14ac:dyDescent="0.2"/>
    <row r="42146" hidden="1" x14ac:dyDescent="0.2"/>
    <row r="42147" hidden="1" x14ac:dyDescent="0.2"/>
    <row r="42148" hidden="1" x14ac:dyDescent="0.2"/>
    <row r="42149" hidden="1" x14ac:dyDescent="0.2"/>
    <row r="42150" hidden="1" x14ac:dyDescent="0.2"/>
    <row r="42151" hidden="1" x14ac:dyDescent="0.2"/>
    <row r="42152" hidden="1" x14ac:dyDescent="0.2"/>
    <row r="42153" hidden="1" x14ac:dyDescent="0.2"/>
    <row r="42154" hidden="1" x14ac:dyDescent="0.2"/>
    <row r="42155" hidden="1" x14ac:dyDescent="0.2"/>
    <row r="42156" hidden="1" x14ac:dyDescent="0.2"/>
    <row r="42157" hidden="1" x14ac:dyDescent="0.2"/>
    <row r="42158" hidden="1" x14ac:dyDescent="0.2"/>
    <row r="42159" hidden="1" x14ac:dyDescent="0.2"/>
    <row r="42160" hidden="1" x14ac:dyDescent="0.2"/>
    <row r="42161" hidden="1" x14ac:dyDescent="0.2"/>
    <row r="42162" hidden="1" x14ac:dyDescent="0.2"/>
    <row r="42163" hidden="1" x14ac:dyDescent="0.2"/>
    <row r="42164" hidden="1" x14ac:dyDescent="0.2"/>
    <row r="42165" hidden="1" x14ac:dyDescent="0.2"/>
    <row r="42166" hidden="1" x14ac:dyDescent="0.2"/>
    <row r="42167" hidden="1" x14ac:dyDescent="0.2"/>
    <row r="42168" hidden="1" x14ac:dyDescent="0.2"/>
    <row r="42169" hidden="1" x14ac:dyDescent="0.2"/>
    <row r="42170" hidden="1" x14ac:dyDescent="0.2"/>
    <row r="42171" hidden="1" x14ac:dyDescent="0.2"/>
    <row r="42172" hidden="1" x14ac:dyDescent="0.2"/>
    <row r="42173" hidden="1" x14ac:dyDescent="0.2"/>
    <row r="42174" hidden="1" x14ac:dyDescent="0.2"/>
    <row r="42175" hidden="1" x14ac:dyDescent="0.2"/>
    <row r="42176" hidden="1" x14ac:dyDescent="0.2"/>
    <row r="42177" hidden="1" x14ac:dyDescent="0.2"/>
    <row r="42178" hidden="1" x14ac:dyDescent="0.2"/>
    <row r="42179" hidden="1" x14ac:dyDescent="0.2"/>
    <row r="42180" hidden="1" x14ac:dyDescent="0.2"/>
    <row r="42181" hidden="1" x14ac:dyDescent="0.2"/>
    <row r="42182" hidden="1" x14ac:dyDescent="0.2"/>
    <row r="42183" hidden="1" x14ac:dyDescent="0.2"/>
    <row r="42184" hidden="1" x14ac:dyDescent="0.2"/>
    <row r="42185" hidden="1" x14ac:dyDescent="0.2"/>
    <row r="42186" hidden="1" x14ac:dyDescent="0.2"/>
    <row r="42187" hidden="1" x14ac:dyDescent="0.2"/>
    <row r="42188" hidden="1" x14ac:dyDescent="0.2"/>
    <row r="42189" hidden="1" x14ac:dyDescent="0.2"/>
    <row r="42190" hidden="1" x14ac:dyDescent="0.2"/>
    <row r="42191" hidden="1" x14ac:dyDescent="0.2"/>
    <row r="42192" hidden="1" x14ac:dyDescent="0.2"/>
    <row r="42193" hidden="1" x14ac:dyDescent="0.2"/>
    <row r="42194" hidden="1" x14ac:dyDescent="0.2"/>
    <row r="42195" hidden="1" x14ac:dyDescent="0.2"/>
    <row r="42196" hidden="1" x14ac:dyDescent="0.2"/>
    <row r="42197" hidden="1" x14ac:dyDescent="0.2"/>
    <row r="42198" hidden="1" x14ac:dyDescent="0.2"/>
    <row r="42199" hidden="1" x14ac:dyDescent="0.2"/>
    <row r="42200" hidden="1" x14ac:dyDescent="0.2"/>
    <row r="42201" hidden="1" x14ac:dyDescent="0.2"/>
    <row r="42202" hidden="1" x14ac:dyDescent="0.2"/>
    <row r="42203" hidden="1" x14ac:dyDescent="0.2"/>
    <row r="42204" hidden="1" x14ac:dyDescent="0.2"/>
    <row r="42205" hidden="1" x14ac:dyDescent="0.2"/>
    <row r="42206" hidden="1" x14ac:dyDescent="0.2"/>
    <row r="42207" hidden="1" x14ac:dyDescent="0.2"/>
    <row r="42208" hidden="1" x14ac:dyDescent="0.2"/>
    <row r="42209" hidden="1" x14ac:dyDescent="0.2"/>
    <row r="42210" hidden="1" x14ac:dyDescent="0.2"/>
    <row r="42211" hidden="1" x14ac:dyDescent="0.2"/>
    <row r="42212" hidden="1" x14ac:dyDescent="0.2"/>
    <row r="42213" hidden="1" x14ac:dyDescent="0.2"/>
    <row r="42214" hidden="1" x14ac:dyDescent="0.2"/>
    <row r="42215" hidden="1" x14ac:dyDescent="0.2"/>
    <row r="42216" hidden="1" x14ac:dyDescent="0.2"/>
    <row r="42217" hidden="1" x14ac:dyDescent="0.2"/>
    <row r="42218" hidden="1" x14ac:dyDescent="0.2"/>
    <row r="42219" hidden="1" x14ac:dyDescent="0.2"/>
    <row r="42220" hidden="1" x14ac:dyDescent="0.2"/>
    <row r="42221" hidden="1" x14ac:dyDescent="0.2"/>
    <row r="42222" hidden="1" x14ac:dyDescent="0.2"/>
    <row r="42223" hidden="1" x14ac:dyDescent="0.2"/>
    <row r="42224" hidden="1" x14ac:dyDescent="0.2"/>
    <row r="42225" hidden="1" x14ac:dyDescent="0.2"/>
    <row r="42226" hidden="1" x14ac:dyDescent="0.2"/>
    <row r="42227" hidden="1" x14ac:dyDescent="0.2"/>
    <row r="42228" hidden="1" x14ac:dyDescent="0.2"/>
    <row r="42229" hidden="1" x14ac:dyDescent="0.2"/>
    <row r="42230" hidden="1" x14ac:dyDescent="0.2"/>
    <row r="42231" hidden="1" x14ac:dyDescent="0.2"/>
    <row r="42232" hidden="1" x14ac:dyDescent="0.2"/>
    <row r="42233" hidden="1" x14ac:dyDescent="0.2"/>
    <row r="42234" hidden="1" x14ac:dyDescent="0.2"/>
    <row r="42235" hidden="1" x14ac:dyDescent="0.2"/>
    <row r="42236" hidden="1" x14ac:dyDescent="0.2"/>
    <row r="42237" hidden="1" x14ac:dyDescent="0.2"/>
    <row r="42238" hidden="1" x14ac:dyDescent="0.2"/>
    <row r="42239" hidden="1" x14ac:dyDescent="0.2"/>
    <row r="42240" hidden="1" x14ac:dyDescent="0.2"/>
    <row r="42241" hidden="1" x14ac:dyDescent="0.2"/>
    <row r="42242" hidden="1" x14ac:dyDescent="0.2"/>
    <row r="42243" hidden="1" x14ac:dyDescent="0.2"/>
    <row r="42244" hidden="1" x14ac:dyDescent="0.2"/>
    <row r="42245" hidden="1" x14ac:dyDescent="0.2"/>
    <row r="42246" hidden="1" x14ac:dyDescent="0.2"/>
    <row r="42247" hidden="1" x14ac:dyDescent="0.2"/>
    <row r="42248" hidden="1" x14ac:dyDescent="0.2"/>
    <row r="42249" hidden="1" x14ac:dyDescent="0.2"/>
    <row r="42250" hidden="1" x14ac:dyDescent="0.2"/>
    <row r="42251" hidden="1" x14ac:dyDescent="0.2"/>
    <row r="42252" hidden="1" x14ac:dyDescent="0.2"/>
    <row r="42253" hidden="1" x14ac:dyDescent="0.2"/>
    <row r="42254" hidden="1" x14ac:dyDescent="0.2"/>
    <row r="42255" hidden="1" x14ac:dyDescent="0.2"/>
    <row r="42256" hidden="1" x14ac:dyDescent="0.2"/>
    <row r="42257" hidden="1" x14ac:dyDescent="0.2"/>
    <row r="42258" hidden="1" x14ac:dyDescent="0.2"/>
    <row r="42259" hidden="1" x14ac:dyDescent="0.2"/>
    <row r="42260" hidden="1" x14ac:dyDescent="0.2"/>
    <row r="42261" hidden="1" x14ac:dyDescent="0.2"/>
    <row r="42262" hidden="1" x14ac:dyDescent="0.2"/>
    <row r="42263" hidden="1" x14ac:dyDescent="0.2"/>
    <row r="42264" hidden="1" x14ac:dyDescent="0.2"/>
    <row r="42265" hidden="1" x14ac:dyDescent="0.2"/>
    <row r="42266" hidden="1" x14ac:dyDescent="0.2"/>
    <row r="42267" hidden="1" x14ac:dyDescent="0.2"/>
    <row r="42268" hidden="1" x14ac:dyDescent="0.2"/>
    <row r="42269" hidden="1" x14ac:dyDescent="0.2"/>
    <row r="42270" hidden="1" x14ac:dyDescent="0.2"/>
    <row r="42271" hidden="1" x14ac:dyDescent="0.2"/>
    <row r="42272" hidden="1" x14ac:dyDescent="0.2"/>
    <row r="42273" hidden="1" x14ac:dyDescent="0.2"/>
    <row r="42274" hidden="1" x14ac:dyDescent="0.2"/>
    <row r="42275" hidden="1" x14ac:dyDescent="0.2"/>
    <row r="42276" hidden="1" x14ac:dyDescent="0.2"/>
    <row r="42277" hidden="1" x14ac:dyDescent="0.2"/>
    <row r="42278" hidden="1" x14ac:dyDescent="0.2"/>
    <row r="42279" hidden="1" x14ac:dyDescent="0.2"/>
    <row r="42280" hidden="1" x14ac:dyDescent="0.2"/>
    <row r="42281" hidden="1" x14ac:dyDescent="0.2"/>
    <row r="42282" hidden="1" x14ac:dyDescent="0.2"/>
    <row r="42283" hidden="1" x14ac:dyDescent="0.2"/>
    <row r="42284" hidden="1" x14ac:dyDescent="0.2"/>
    <row r="42285" hidden="1" x14ac:dyDescent="0.2"/>
    <row r="42286" hidden="1" x14ac:dyDescent="0.2"/>
    <row r="42287" hidden="1" x14ac:dyDescent="0.2"/>
    <row r="42288" hidden="1" x14ac:dyDescent="0.2"/>
    <row r="42289" hidden="1" x14ac:dyDescent="0.2"/>
    <row r="42290" hidden="1" x14ac:dyDescent="0.2"/>
    <row r="42291" hidden="1" x14ac:dyDescent="0.2"/>
    <row r="42292" hidden="1" x14ac:dyDescent="0.2"/>
    <row r="42293" hidden="1" x14ac:dyDescent="0.2"/>
    <row r="42294" hidden="1" x14ac:dyDescent="0.2"/>
    <row r="42295" hidden="1" x14ac:dyDescent="0.2"/>
    <row r="42296" hidden="1" x14ac:dyDescent="0.2"/>
    <row r="42297" hidden="1" x14ac:dyDescent="0.2"/>
    <row r="42298" hidden="1" x14ac:dyDescent="0.2"/>
    <row r="42299" hidden="1" x14ac:dyDescent="0.2"/>
    <row r="42300" hidden="1" x14ac:dyDescent="0.2"/>
    <row r="42301" hidden="1" x14ac:dyDescent="0.2"/>
    <row r="42302" hidden="1" x14ac:dyDescent="0.2"/>
    <row r="42303" hidden="1" x14ac:dyDescent="0.2"/>
    <row r="42304" hidden="1" x14ac:dyDescent="0.2"/>
    <row r="42305" hidden="1" x14ac:dyDescent="0.2"/>
    <row r="42306" hidden="1" x14ac:dyDescent="0.2"/>
    <row r="42307" hidden="1" x14ac:dyDescent="0.2"/>
    <row r="42308" hidden="1" x14ac:dyDescent="0.2"/>
    <row r="42309" hidden="1" x14ac:dyDescent="0.2"/>
    <row r="42310" hidden="1" x14ac:dyDescent="0.2"/>
    <row r="42311" hidden="1" x14ac:dyDescent="0.2"/>
    <row r="42312" hidden="1" x14ac:dyDescent="0.2"/>
    <row r="42313" hidden="1" x14ac:dyDescent="0.2"/>
    <row r="42314" hidden="1" x14ac:dyDescent="0.2"/>
    <row r="42315" hidden="1" x14ac:dyDescent="0.2"/>
    <row r="42316" hidden="1" x14ac:dyDescent="0.2"/>
    <row r="42317" hidden="1" x14ac:dyDescent="0.2"/>
    <row r="42318" hidden="1" x14ac:dyDescent="0.2"/>
    <row r="42319" hidden="1" x14ac:dyDescent="0.2"/>
    <row r="42320" hidden="1" x14ac:dyDescent="0.2"/>
    <row r="42321" hidden="1" x14ac:dyDescent="0.2"/>
    <row r="42322" hidden="1" x14ac:dyDescent="0.2"/>
    <row r="42323" hidden="1" x14ac:dyDescent="0.2"/>
    <row r="42324" hidden="1" x14ac:dyDescent="0.2"/>
    <row r="42325" hidden="1" x14ac:dyDescent="0.2"/>
    <row r="42326" hidden="1" x14ac:dyDescent="0.2"/>
    <row r="42327" hidden="1" x14ac:dyDescent="0.2"/>
    <row r="42328" hidden="1" x14ac:dyDescent="0.2"/>
    <row r="42329" hidden="1" x14ac:dyDescent="0.2"/>
    <row r="42330" hidden="1" x14ac:dyDescent="0.2"/>
    <row r="42331" hidden="1" x14ac:dyDescent="0.2"/>
    <row r="42332" hidden="1" x14ac:dyDescent="0.2"/>
    <row r="42333" hidden="1" x14ac:dyDescent="0.2"/>
    <row r="42334" hidden="1" x14ac:dyDescent="0.2"/>
    <row r="42335" hidden="1" x14ac:dyDescent="0.2"/>
    <row r="42336" hidden="1" x14ac:dyDescent="0.2"/>
    <row r="42337" hidden="1" x14ac:dyDescent="0.2"/>
    <row r="42338" hidden="1" x14ac:dyDescent="0.2"/>
    <row r="42339" hidden="1" x14ac:dyDescent="0.2"/>
    <row r="42340" hidden="1" x14ac:dyDescent="0.2"/>
    <row r="42341" hidden="1" x14ac:dyDescent="0.2"/>
    <row r="42342" hidden="1" x14ac:dyDescent="0.2"/>
    <row r="42343" hidden="1" x14ac:dyDescent="0.2"/>
    <row r="42344" hidden="1" x14ac:dyDescent="0.2"/>
    <row r="42345" hidden="1" x14ac:dyDescent="0.2"/>
    <row r="42346" hidden="1" x14ac:dyDescent="0.2"/>
    <row r="42347" hidden="1" x14ac:dyDescent="0.2"/>
    <row r="42348" hidden="1" x14ac:dyDescent="0.2"/>
    <row r="42349" hidden="1" x14ac:dyDescent="0.2"/>
    <row r="42350" hidden="1" x14ac:dyDescent="0.2"/>
    <row r="42351" hidden="1" x14ac:dyDescent="0.2"/>
    <row r="42352" hidden="1" x14ac:dyDescent="0.2"/>
    <row r="42353" hidden="1" x14ac:dyDescent="0.2"/>
    <row r="42354" hidden="1" x14ac:dyDescent="0.2"/>
    <row r="42355" hidden="1" x14ac:dyDescent="0.2"/>
    <row r="42356" hidden="1" x14ac:dyDescent="0.2"/>
    <row r="42357" hidden="1" x14ac:dyDescent="0.2"/>
    <row r="42358" hidden="1" x14ac:dyDescent="0.2"/>
    <row r="42359" hidden="1" x14ac:dyDescent="0.2"/>
    <row r="42360" hidden="1" x14ac:dyDescent="0.2"/>
    <row r="42361" hidden="1" x14ac:dyDescent="0.2"/>
    <row r="42362" hidden="1" x14ac:dyDescent="0.2"/>
    <row r="42363" hidden="1" x14ac:dyDescent="0.2"/>
    <row r="42364" hidden="1" x14ac:dyDescent="0.2"/>
    <row r="42365" hidden="1" x14ac:dyDescent="0.2"/>
    <row r="42366" hidden="1" x14ac:dyDescent="0.2"/>
    <row r="42367" hidden="1" x14ac:dyDescent="0.2"/>
    <row r="42368" hidden="1" x14ac:dyDescent="0.2"/>
    <row r="42369" hidden="1" x14ac:dyDescent="0.2"/>
    <row r="42370" hidden="1" x14ac:dyDescent="0.2"/>
    <row r="42371" hidden="1" x14ac:dyDescent="0.2"/>
    <row r="42372" hidden="1" x14ac:dyDescent="0.2"/>
    <row r="42373" hidden="1" x14ac:dyDescent="0.2"/>
    <row r="42374" hidden="1" x14ac:dyDescent="0.2"/>
    <row r="42375" hidden="1" x14ac:dyDescent="0.2"/>
    <row r="42376" hidden="1" x14ac:dyDescent="0.2"/>
    <row r="42377" hidden="1" x14ac:dyDescent="0.2"/>
    <row r="42378" hidden="1" x14ac:dyDescent="0.2"/>
    <row r="42379" hidden="1" x14ac:dyDescent="0.2"/>
    <row r="42380" hidden="1" x14ac:dyDescent="0.2"/>
    <row r="42381" hidden="1" x14ac:dyDescent="0.2"/>
    <row r="42382" hidden="1" x14ac:dyDescent="0.2"/>
    <row r="42383" hidden="1" x14ac:dyDescent="0.2"/>
    <row r="42384" hidden="1" x14ac:dyDescent="0.2"/>
    <row r="42385" hidden="1" x14ac:dyDescent="0.2"/>
    <row r="42386" hidden="1" x14ac:dyDescent="0.2"/>
    <row r="42387" hidden="1" x14ac:dyDescent="0.2"/>
    <row r="42388" hidden="1" x14ac:dyDescent="0.2"/>
    <row r="42389" hidden="1" x14ac:dyDescent="0.2"/>
    <row r="42390" hidden="1" x14ac:dyDescent="0.2"/>
    <row r="42391" hidden="1" x14ac:dyDescent="0.2"/>
    <row r="42392" hidden="1" x14ac:dyDescent="0.2"/>
    <row r="42393" hidden="1" x14ac:dyDescent="0.2"/>
    <row r="42394" hidden="1" x14ac:dyDescent="0.2"/>
    <row r="42395" hidden="1" x14ac:dyDescent="0.2"/>
    <row r="42396" hidden="1" x14ac:dyDescent="0.2"/>
    <row r="42397" hidden="1" x14ac:dyDescent="0.2"/>
    <row r="42398" hidden="1" x14ac:dyDescent="0.2"/>
    <row r="42399" hidden="1" x14ac:dyDescent="0.2"/>
    <row r="42400" hidden="1" x14ac:dyDescent="0.2"/>
    <row r="42401" hidden="1" x14ac:dyDescent="0.2"/>
    <row r="42402" hidden="1" x14ac:dyDescent="0.2"/>
    <row r="42403" hidden="1" x14ac:dyDescent="0.2"/>
    <row r="42404" hidden="1" x14ac:dyDescent="0.2"/>
    <row r="42405" hidden="1" x14ac:dyDescent="0.2"/>
    <row r="42406" hidden="1" x14ac:dyDescent="0.2"/>
    <row r="42407" hidden="1" x14ac:dyDescent="0.2"/>
    <row r="42408" hidden="1" x14ac:dyDescent="0.2"/>
    <row r="42409" hidden="1" x14ac:dyDescent="0.2"/>
    <row r="42410" hidden="1" x14ac:dyDescent="0.2"/>
    <row r="42411" hidden="1" x14ac:dyDescent="0.2"/>
    <row r="42412" hidden="1" x14ac:dyDescent="0.2"/>
    <row r="42413" hidden="1" x14ac:dyDescent="0.2"/>
    <row r="42414" hidden="1" x14ac:dyDescent="0.2"/>
    <row r="42415" hidden="1" x14ac:dyDescent="0.2"/>
    <row r="42416" hidden="1" x14ac:dyDescent="0.2"/>
    <row r="42417" hidden="1" x14ac:dyDescent="0.2"/>
    <row r="42418" hidden="1" x14ac:dyDescent="0.2"/>
    <row r="42419" hidden="1" x14ac:dyDescent="0.2"/>
    <row r="42420" hidden="1" x14ac:dyDescent="0.2"/>
    <row r="42421" hidden="1" x14ac:dyDescent="0.2"/>
    <row r="42422" hidden="1" x14ac:dyDescent="0.2"/>
    <row r="42423" hidden="1" x14ac:dyDescent="0.2"/>
    <row r="42424" hidden="1" x14ac:dyDescent="0.2"/>
    <row r="42425" hidden="1" x14ac:dyDescent="0.2"/>
    <row r="42426" hidden="1" x14ac:dyDescent="0.2"/>
    <row r="42427" hidden="1" x14ac:dyDescent="0.2"/>
    <row r="42428" hidden="1" x14ac:dyDescent="0.2"/>
    <row r="42429" hidden="1" x14ac:dyDescent="0.2"/>
    <row r="42430" hidden="1" x14ac:dyDescent="0.2"/>
    <row r="42431" hidden="1" x14ac:dyDescent="0.2"/>
    <row r="42432" hidden="1" x14ac:dyDescent="0.2"/>
    <row r="42433" hidden="1" x14ac:dyDescent="0.2"/>
    <row r="42434" hidden="1" x14ac:dyDescent="0.2"/>
    <row r="42435" hidden="1" x14ac:dyDescent="0.2"/>
    <row r="42436" hidden="1" x14ac:dyDescent="0.2"/>
    <row r="42437" hidden="1" x14ac:dyDescent="0.2"/>
    <row r="42438" hidden="1" x14ac:dyDescent="0.2"/>
    <row r="42439" hidden="1" x14ac:dyDescent="0.2"/>
    <row r="42440" hidden="1" x14ac:dyDescent="0.2"/>
    <row r="42441" hidden="1" x14ac:dyDescent="0.2"/>
    <row r="42442" hidden="1" x14ac:dyDescent="0.2"/>
    <row r="42443" hidden="1" x14ac:dyDescent="0.2"/>
    <row r="42444" hidden="1" x14ac:dyDescent="0.2"/>
    <row r="42445" hidden="1" x14ac:dyDescent="0.2"/>
    <row r="42446" hidden="1" x14ac:dyDescent="0.2"/>
    <row r="42447" hidden="1" x14ac:dyDescent="0.2"/>
    <row r="42448" hidden="1" x14ac:dyDescent="0.2"/>
    <row r="42449" hidden="1" x14ac:dyDescent="0.2"/>
    <row r="42450" hidden="1" x14ac:dyDescent="0.2"/>
    <row r="42451" hidden="1" x14ac:dyDescent="0.2"/>
    <row r="42452" hidden="1" x14ac:dyDescent="0.2"/>
    <row r="42453" hidden="1" x14ac:dyDescent="0.2"/>
    <row r="42454" hidden="1" x14ac:dyDescent="0.2"/>
    <row r="42455" hidden="1" x14ac:dyDescent="0.2"/>
    <row r="42456" hidden="1" x14ac:dyDescent="0.2"/>
    <row r="42457" hidden="1" x14ac:dyDescent="0.2"/>
    <row r="42458" hidden="1" x14ac:dyDescent="0.2"/>
    <row r="42459" hidden="1" x14ac:dyDescent="0.2"/>
    <row r="42460" hidden="1" x14ac:dyDescent="0.2"/>
    <row r="42461" hidden="1" x14ac:dyDescent="0.2"/>
    <row r="42462" hidden="1" x14ac:dyDescent="0.2"/>
    <row r="42463" hidden="1" x14ac:dyDescent="0.2"/>
    <row r="42464" hidden="1" x14ac:dyDescent="0.2"/>
    <row r="42465" hidden="1" x14ac:dyDescent="0.2"/>
    <row r="42466" hidden="1" x14ac:dyDescent="0.2"/>
    <row r="42467" hidden="1" x14ac:dyDescent="0.2"/>
    <row r="42468" hidden="1" x14ac:dyDescent="0.2"/>
    <row r="42469" hidden="1" x14ac:dyDescent="0.2"/>
    <row r="42470" hidden="1" x14ac:dyDescent="0.2"/>
    <row r="42471" hidden="1" x14ac:dyDescent="0.2"/>
    <row r="42472" hidden="1" x14ac:dyDescent="0.2"/>
    <row r="42473" hidden="1" x14ac:dyDescent="0.2"/>
    <row r="42474" hidden="1" x14ac:dyDescent="0.2"/>
    <row r="42475" hidden="1" x14ac:dyDescent="0.2"/>
    <row r="42476" hidden="1" x14ac:dyDescent="0.2"/>
    <row r="42477" hidden="1" x14ac:dyDescent="0.2"/>
    <row r="42478" hidden="1" x14ac:dyDescent="0.2"/>
    <row r="42479" hidden="1" x14ac:dyDescent="0.2"/>
    <row r="42480" hidden="1" x14ac:dyDescent="0.2"/>
    <row r="42481" hidden="1" x14ac:dyDescent="0.2"/>
    <row r="42482" hidden="1" x14ac:dyDescent="0.2"/>
    <row r="42483" hidden="1" x14ac:dyDescent="0.2"/>
    <row r="42484" hidden="1" x14ac:dyDescent="0.2"/>
    <row r="42485" hidden="1" x14ac:dyDescent="0.2"/>
    <row r="42486" hidden="1" x14ac:dyDescent="0.2"/>
    <row r="42487" hidden="1" x14ac:dyDescent="0.2"/>
    <row r="42488" hidden="1" x14ac:dyDescent="0.2"/>
    <row r="42489" hidden="1" x14ac:dyDescent="0.2"/>
    <row r="42490" hidden="1" x14ac:dyDescent="0.2"/>
    <row r="42491" hidden="1" x14ac:dyDescent="0.2"/>
    <row r="42492" hidden="1" x14ac:dyDescent="0.2"/>
    <row r="42493" hidden="1" x14ac:dyDescent="0.2"/>
    <row r="42494" hidden="1" x14ac:dyDescent="0.2"/>
    <row r="42495" hidden="1" x14ac:dyDescent="0.2"/>
    <row r="42496" hidden="1" x14ac:dyDescent="0.2"/>
    <row r="42497" hidden="1" x14ac:dyDescent="0.2"/>
    <row r="42498" hidden="1" x14ac:dyDescent="0.2"/>
    <row r="42499" hidden="1" x14ac:dyDescent="0.2"/>
    <row r="42500" hidden="1" x14ac:dyDescent="0.2"/>
    <row r="42501" hidden="1" x14ac:dyDescent="0.2"/>
    <row r="42502" hidden="1" x14ac:dyDescent="0.2"/>
    <row r="42503" hidden="1" x14ac:dyDescent="0.2"/>
    <row r="42504" hidden="1" x14ac:dyDescent="0.2"/>
    <row r="42505" hidden="1" x14ac:dyDescent="0.2"/>
    <row r="42506" hidden="1" x14ac:dyDescent="0.2"/>
    <row r="42507" hidden="1" x14ac:dyDescent="0.2"/>
    <row r="42508" hidden="1" x14ac:dyDescent="0.2"/>
    <row r="42509" hidden="1" x14ac:dyDescent="0.2"/>
    <row r="42510" hidden="1" x14ac:dyDescent="0.2"/>
    <row r="42511" hidden="1" x14ac:dyDescent="0.2"/>
    <row r="42512" hidden="1" x14ac:dyDescent="0.2"/>
    <row r="42513" hidden="1" x14ac:dyDescent="0.2"/>
    <row r="42514" hidden="1" x14ac:dyDescent="0.2"/>
    <row r="42515" hidden="1" x14ac:dyDescent="0.2"/>
    <row r="42516" hidden="1" x14ac:dyDescent="0.2"/>
    <row r="42517" hidden="1" x14ac:dyDescent="0.2"/>
    <row r="42518" hidden="1" x14ac:dyDescent="0.2"/>
    <row r="42519" hidden="1" x14ac:dyDescent="0.2"/>
    <row r="42520" hidden="1" x14ac:dyDescent="0.2"/>
    <row r="42521" hidden="1" x14ac:dyDescent="0.2"/>
    <row r="42522" hidden="1" x14ac:dyDescent="0.2"/>
    <row r="42523" hidden="1" x14ac:dyDescent="0.2"/>
    <row r="42524" hidden="1" x14ac:dyDescent="0.2"/>
    <row r="42525" hidden="1" x14ac:dyDescent="0.2"/>
    <row r="42526" hidden="1" x14ac:dyDescent="0.2"/>
    <row r="42527" hidden="1" x14ac:dyDescent="0.2"/>
    <row r="42528" hidden="1" x14ac:dyDescent="0.2"/>
    <row r="42529" hidden="1" x14ac:dyDescent="0.2"/>
    <row r="42530" hidden="1" x14ac:dyDescent="0.2"/>
    <row r="42531" hidden="1" x14ac:dyDescent="0.2"/>
    <row r="42532" hidden="1" x14ac:dyDescent="0.2"/>
    <row r="42533" hidden="1" x14ac:dyDescent="0.2"/>
    <row r="42534" hidden="1" x14ac:dyDescent="0.2"/>
    <row r="42535" hidden="1" x14ac:dyDescent="0.2"/>
    <row r="42536" hidden="1" x14ac:dyDescent="0.2"/>
    <row r="42537" hidden="1" x14ac:dyDescent="0.2"/>
    <row r="42538" hidden="1" x14ac:dyDescent="0.2"/>
    <row r="42539" hidden="1" x14ac:dyDescent="0.2"/>
    <row r="42540" hidden="1" x14ac:dyDescent="0.2"/>
    <row r="42541" hidden="1" x14ac:dyDescent="0.2"/>
    <row r="42542" hidden="1" x14ac:dyDescent="0.2"/>
    <row r="42543" hidden="1" x14ac:dyDescent="0.2"/>
    <row r="42544" hidden="1" x14ac:dyDescent="0.2"/>
    <row r="42545" hidden="1" x14ac:dyDescent="0.2"/>
    <row r="42546" hidden="1" x14ac:dyDescent="0.2"/>
    <row r="42547" hidden="1" x14ac:dyDescent="0.2"/>
    <row r="42548" hidden="1" x14ac:dyDescent="0.2"/>
    <row r="42549" hidden="1" x14ac:dyDescent="0.2"/>
    <row r="42550" hidden="1" x14ac:dyDescent="0.2"/>
    <row r="42551" hidden="1" x14ac:dyDescent="0.2"/>
    <row r="42552" hidden="1" x14ac:dyDescent="0.2"/>
    <row r="42553" hidden="1" x14ac:dyDescent="0.2"/>
    <row r="42554" hidden="1" x14ac:dyDescent="0.2"/>
    <row r="42555" hidden="1" x14ac:dyDescent="0.2"/>
    <row r="42556" hidden="1" x14ac:dyDescent="0.2"/>
    <row r="42557" hidden="1" x14ac:dyDescent="0.2"/>
    <row r="42558" hidden="1" x14ac:dyDescent="0.2"/>
    <row r="42559" hidden="1" x14ac:dyDescent="0.2"/>
    <row r="42560" hidden="1" x14ac:dyDescent="0.2"/>
    <row r="42561" hidden="1" x14ac:dyDescent="0.2"/>
    <row r="42562" hidden="1" x14ac:dyDescent="0.2"/>
    <row r="42563" hidden="1" x14ac:dyDescent="0.2"/>
    <row r="42564" hidden="1" x14ac:dyDescent="0.2"/>
    <row r="42565" hidden="1" x14ac:dyDescent="0.2"/>
    <row r="42566" hidden="1" x14ac:dyDescent="0.2"/>
    <row r="42567" hidden="1" x14ac:dyDescent="0.2"/>
    <row r="42568" hidden="1" x14ac:dyDescent="0.2"/>
    <row r="42569" hidden="1" x14ac:dyDescent="0.2"/>
    <row r="42570" hidden="1" x14ac:dyDescent="0.2"/>
    <row r="42571" hidden="1" x14ac:dyDescent="0.2"/>
    <row r="42572" hidden="1" x14ac:dyDescent="0.2"/>
    <row r="42573" hidden="1" x14ac:dyDescent="0.2"/>
    <row r="42574" hidden="1" x14ac:dyDescent="0.2"/>
    <row r="42575" hidden="1" x14ac:dyDescent="0.2"/>
    <row r="42576" hidden="1" x14ac:dyDescent="0.2"/>
    <row r="42577" hidden="1" x14ac:dyDescent="0.2"/>
    <row r="42578" hidden="1" x14ac:dyDescent="0.2"/>
    <row r="42579" hidden="1" x14ac:dyDescent="0.2"/>
    <row r="42580" hidden="1" x14ac:dyDescent="0.2"/>
    <row r="42581" hidden="1" x14ac:dyDescent="0.2"/>
    <row r="42582" hidden="1" x14ac:dyDescent="0.2"/>
    <row r="42583" hidden="1" x14ac:dyDescent="0.2"/>
    <row r="42584" hidden="1" x14ac:dyDescent="0.2"/>
    <row r="42585" hidden="1" x14ac:dyDescent="0.2"/>
    <row r="42586" hidden="1" x14ac:dyDescent="0.2"/>
    <row r="42587" hidden="1" x14ac:dyDescent="0.2"/>
    <row r="42588" hidden="1" x14ac:dyDescent="0.2"/>
    <row r="42589" hidden="1" x14ac:dyDescent="0.2"/>
    <row r="42590" hidden="1" x14ac:dyDescent="0.2"/>
    <row r="42591" hidden="1" x14ac:dyDescent="0.2"/>
    <row r="42592" hidden="1" x14ac:dyDescent="0.2"/>
    <row r="42593" hidden="1" x14ac:dyDescent="0.2"/>
    <row r="42594" hidden="1" x14ac:dyDescent="0.2"/>
    <row r="42595" hidden="1" x14ac:dyDescent="0.2"/>
    <row r="42596" hidden="1" x14ac:dyDescent="0.2"/>
    <row r="42597" hidden="1" x14ac:dyDescent="0.2"/>
    <row r="42598" hidden="1" x14ac:dyDescent="0.2"/>
    <row r="42599" hidden="1" x14ac:dyDescent="0.2"/>
    <row r="42600" hidden="1" x14ac:dyDescent="0.2"/>
    <row r="42601" hidden="1" x14ac:dyDescent="0.2"/>
    <row r="42602" hidden="1" x14ac:dyDescent="0.2"/>
    <row r="42603" hidden="1" x14ac:dyDescent="0.2"/>
    <row r="42604" hidden="1" x14ac:dyDescent="0.2"/>
    <row r="42605" hidden="1" x14ac:dyDescent="0.2"/>
    <row r="42606" hidden="1" x14ac:dyDescent="0.2"/>
    <row r="42607" hidden="1" x14ac:dyDescent="0.2"/>
    <row r="42608" hidden="1" x14ac:dyDescent="0.2"/>
    <row r="42609" hidden="1" x14ac:dyDescent="0.2"/>
    <row r="42610" hidden="1" x14ac:dyDescent="0.2"/>
    <row r="42611" hidden="1" x14ac:dyDescent="0.2"/>
    <row r="42612" hidden="1" x14ac:dyDescent="0.2"/>
    <row r="42613" hidden="1" x14ac:dyDescent="0.2"/>
    <row r="42614" hidden="1" x14ac:dyDescent="0.2"/>
    <row r="42615" hidden="1" x14ac:dyDescent="0.2"/>
    <row r="42616" hidden="1" x14ac:dyDescent="0.2"/>
    <row r="42617" hidden="1" x14ac:dyDescent="0.2"/>
    <row r="42618" hidden="1" x14ac:dyDescent="0.2"/>
    <row r="42619" hidden="1" x14ac:dyDescent="0.2"/>
    <row r="42620" hidden="1" x14ac:dyDescent="0.2"/>
    <row r="42621" hidden="1" x14ac:dyDescent="0.2"/>
    <row r="42622" hidden="1" x14ac:dyDescent="0.2"/>
    <row r="42623" hidden="1" x14ac:dyDescent="0.2"/>
    <row r="42624" hidden="1" x14ac:dyDescent="0.2"/>
    <row r="42625" hidden="1" x14ac:dyDescent="0.2"/>
    <row r="42626" hidden="1" x14ac:dyDescent="0.2"/>
    <row r="42627" hidden="1" x14ac:dyDescent="0.2"/>
    <row r="42628" hidden="1" x14ac:dyDescent="0.2"/>
    <row r="42629" hidden="1" x14ac:dyDescent="0.2"/>
    <row r="42630" hidden="1" x14ac:dyDescent="0.2"/>
    <row r="42631" hidden="1" x14ac:dyDescent="0.2"/>
    <row r="42632" hidden="1" x14ac:dyDescent="0.2"/>
    <row r="42633" hidden="1" x14ac:dyDescent="0.2"/>
    <row r="42634" hidden="1" x14ac:dyDescent="0.2"/>
    <row r="42635" hidden="1" x14ac:dyDescent="0.2"/>
    <row r="42636" hidden="1" x14ac:dyDescent="0.2"/>
    <row r="42637" hidden="1" x14ac:dyDescent="0.2"/>
    <row r="42638" hidden="1" x14ac:dyDescent="0.2"/>
    <row r="42639" hidden="1" x14ac:dyDescent="0.2"/>
    <row r="42640" hidden="1" x14ac:dyDescent="0.2"/>
    <row r="42641" hidden="1" x14ac:dyDescent="0.2"/>
    <row r="42642" hidden="1" x14ac:dyDescent="0.2"/>
    <row r="42643" hidden="1" x14ac:dyDescent="0.2"/>
    <row r="42644" hidden="1" x14ac:dyDescent="0.2"/>
    <row r="42645" hidden="1" x14ac:dyDescent="0.2"/>
    <row r="42646" hidden="1" x14ac:dyDescent="0.2"/>
    <row r="42647" hidden="1" x14ac:dyDescent="0.2"/>
    <row r="42648" hidden="1" x14ac:dyDescent="0.2"/>
    <row r="42649" hidden="1" x14ac:dyDescent="0.2"/>
    <row r="42650" hidden="1" x14ac:dyDescent="0.2"/>
    <row r="42651" hidden="1" x14ac:dyDescent="0.2"/>
    <row r="42652" hidden="1" x14ac:dyDescent="0.2"/>
    <row r="42653" hidden="1" x14ac:dyDescent="0.2"/>
    <row r="42654" hidden="1" x14ac:dyDescent="0.2"/>
    <row r="42655" hidden="1" x14ac:dyDescent="0.2"/>
    <row r="42656" hidden="1" x14ac:dyDescent="0.2"/>
    <row r="42657" hidden="1" x14ac:dyDescent="0.2"/>
    <row r="42658" hidden="1" x14ac:dyDescent="0.2"/>
    <row r="42659" hidden="1" x14ac:dyDescent="0.2"/>
    <row r="42660" hidden="1" x14ac:dyDescent="0.2"/>
    <row r="42661" hidden="1" x14ac:dyDescent="0.2"/>
    <row r="42662" hidden="1" x14ac:dyDescent="0.2"/>
    <row r="42663" hidden="1" x14ac:dyDescent="0.2"/>
    <row r="42664" hidden="1" x14ac:dyDescent="0.2"/>
    <row r="42665" hidden="1" x14ac:dyDescent="0.2"/>
    <row r="42666" hidden="1" x14ac:dyDescent="0.2"/>
    <row r="42667" hidden="1" x14ac:dyDescent="0.2"/>
    <row r="42668" hidden="1" x14ac:dyDescent="0.2"/>
    <row r="42669" hidden="1" x14ac:dyDescent="0.2"/>
    <row r="42670" hidden="1" x14ac:dyDescent="0.2"/>
    <row r="42671" hidden="1" x14ac:dyDescent="0.2"/>
    <row r="42672" hidden="1" x14ac:dyDescent="0.2"/>
    <row r="42673" hidden="1" x14ac:dyDescent="0.2"/>
    <row r="42674" hidden="1" x14ac:dyDescent="0.2"/>
    <row r="42675" hidden="1" x14ac:dyDescent="0.2"/>
    <row r="42676" hidden="1" x14ac:dyDescent="0.2"/>
    <row r="42677" hidden="1" x14ac:dyDescent="0.2"/>
    <row r="42678" hidden="1" x14ac:dyDescent="0.2"/>
    <row r="42679" hidden="1" x14ac:dyDescent="0.2"/>
    <row r="42680" hidden="1" x14ac:dyDescent="0.2"/>
    <row r="42681" hidden="1" x14ac:dyDescent="0.2"/>
    <row r="42682" hidden="1" x14ac:dyDescent="0.2"/>
    <row r="42683" hidden="1" x14ac:dyDescent="0.2"/>
    <row r="42684" hidden="1" x14ac:dyDescent="0.2"/>
    <row r="42685" hidden="1" x14ac:dyDescent="0.2"/>
    <row r="42686" hidden="1" x14ac:dyDescent="0.2"/>
    <row r="42687" hidden="1" x14ac:dyDescent="0.2"/>
    <row r="42688" hidden="1" x14ac:dyDescent="0.2"/>
    <row r="42689" hidden="1" x14ac:dyDescent="0.2"/>
    <row r="42690" hidden="1" x14ac:dyDescent="0.2"/>
    <row r="42691" hidden="1" x14ac:dyDescent="0.2"/>
    <row r="42692" hidden="1" x14ac:dyDescent="0.2"/>
    <row r="42693" hidden="1" x14ac:dyDescent="0.2"/>
    <row r="42694" hidden="1" x14ac:dyDescent="0.2"/>
    <row r="42695" hidden="1" x14ac:dyDescent="0.2"/>
    <row r="42696" hidden="1" x14ac:dyDescent="0.2"/>
    <row r="42697" hidden="1" x14ac:dyDescent="0.2"/>
    <row r="42698" hidden="1" x14ac:dyDescent="0.2"/>
    <row r="42699" hidden="1" x14ac:dyDescent="0.2"/>
    <row r="42700" hidden="1" x14ac:dyDescent="0.2"/>
    <row r="42701" hidden="1" x14ac:dyDescent="0.2"/>
    <row r="42702" hidden="1" x14ac:dyDescent="0.2"/>
    <row r="42703" hidden="1" x14ac:dyDescent="0.2"/>
    <row r="42704" hidden="1" x14ac:dyDescent="0.2"/>
    <row r="42705" hidden="1" x14ac:dyDescent="0.2"/>
    <row r="42706" hidden="1" x14ac:dyDescent="0.2"/>
    <row r="42707" hidden="1" x14ac:dyDescent="0.2"/>
    <row r="42708" hidden="1" x14ac:dyDescent="0.2"/>
    <row r="42709" hidden="1" x14ac:dyDescent="0.2"/>
    <row r="42710" hidden="1" x14ac:dyDescent="0.2"/>
    <row r="42711" hidden="1" x14ac:dyDescent="0.2"/>
    <row r="42712" hidden="1" x14ac:dyDescent="0.2"/>
    <row r="42713" hidden="1" x14ac:dyDescent="0.2"/>
    <row r="42714" hidden="1" x14ac:dyDescent="0.2"/>
    <row r="42715" hidden="1" x14ac:dyDescent="0.2"/>
    <row r="42716" hidden="1" x14ac:dyDescent="0.2"/>
    <row r="42717" hidden="1" x14ac:dyDescent="0.2"/>
    <row r="42718" hidden="1" x14ac:dyDescent="0.2"/>
    <row r="42719" hidden="1" x14ac:dyDescent="0.2"/>
    <row r="42720" hidden="1" x14ac:dyDescent="0.2"/>
    <row r="42721" hidden="1" x14ac:dyDescent="0.2"/>
    <row r="42722" hidden="1" x14ac:dyDescent="0.2"/>
    <row r="42723" hidden="1" x14ac:dyDescent="0.2"/>
    <row r="42724" hidden="1" x14ac:dyDescent="0.2"/>
    <row r="42725" hidden="1" x14ac:dyDescent="0.2"/>
    <row r="42726" hidden="1" x14ac:dyDescent="0.2"/>
    <row r="42727" hidden="1" x14ac:dyDescent="0.2"/>
    <row r="42728" hidden="1" x14ac:dyDescent="0.2"/>
    <row r="42729" hidden="1" x14ac:dyDescent="0.2"/>
    <row r="42730" hidden="1" x14ac:dyDescent="0.2"/>
    <row r="42731" hidden="1" x14ac:dyDescent="0.2"/>
    <row r="42732" hidden="1" x14ac:dyDescent="0.2"/>
    <row r="42733" hidden="1" x14ac:dyDescent="0.2"/>
    <row r="42734" hidden="1" x14ac:dyDescent="0.2"/>
    <row r="42735" hidden="1" x14ac:dyDescent="0.2"/>
    <row r="42736" hidden="1" x14ac:dyDescent="0.2"/>
    <row r="42737" hidden="1" x14ac:dyDescent="0.2"/>
    <row r="42738" hidden="1" x14ac:dyDescent="0.2"/>
    <row r="42739" hidden="1" x14ac:dyDescent="0.2"/>
    <row r="42740" hidden="1" x14ac:dyDescent="0.2"/>
    <row r="42741" hidden="1" x14ac:dyDescent="0.2"/>
    <row r="42742" hidden="1" x14ac:dyDescent="0.2"/>
    <row r="42743" hidden="1" x14ac:dyDescent="0.2"/>
    <row r="42744" hidden="1" x14ac:dyDescent="0.2"/>
    <row r="42745" hidden="1" x14ac:dyDescent="0.2"/>
    <row r="42746" hidden="1" x14ac:dyDescent="0.2"/>
    <row r="42747" hidden="1" x14ac:dyDescent="0.2"/>
    <row r="42748" hidden="1" x14ac:dyDescent="0.2"/>
    <row r="42749" hidden="1" x14ac:dyDescent="0.2"/>
    <row r="42750" hidden="1" x14ac:dyDescent="0.2"/>
    <row r="42751" hidden="1" x14ac:dyDescent="0.2"/>
    <row r="42752" hidden="1" x14ac:dyDescent="0.2"/>
    <row r="42753" hidden="1" x14ac:dyDescent="0.2"/>
    <row r="42754" hidden="1" x14ac:dyDescent="0.2"/>
    <row r="42755" hidden="1" x14ac:dyDescent="0.2"/>
    <row r="42756" hidden="1" x14ac:dyDescent="0.2"/>
    <row r="42757" hidden="1" x14ac:dyDescent="0.2"/>
    <row r="42758" hidden="1" x14ac:dyDescent="0.2"/>
    <row r="42759" hidden="1" x14ac:dyDescent="0.2"/>
    <row r="42760" hidden="1" x14ac:dyDescent="0.2"/>
    <row r="42761" hidden="1" x14ac:dyDescent="0.2"/>
    <row r="42762" hidden="1" x14ac:dyDescent="0.2"/>
    <row r="42763" hidden="1" x14ac:dyDescent="0.2"/>
    <row r="42764" hidden="1" x14ac:dyDescent="0.2"/>
    <row r="42765" hidden="1" x14ac:dyDescent="0.2"/>
    <row r="42766" hidden="1" x14ac:dyDescent="0.2"/>
    <row r="42767" hidden="1" x14ac:dyDescent="0.2"/>
    <row r="42768" hidden="1" x14ac:dyDescent="0.2"/>
    <row r="42769" hidden="1" x14ac:dyDescent="0.2"/>
    <row r="42770" hidden="1" x14ac:dyDescent="0.2"/>
    <row r="42771" hidden="1" x14ac:dyDescent="0.2"/>
    <row r="42772" hidden="1" x14ac:dyDescent="0.2"/>
    <row r="42773" hidden="1" x14ac:dyDescent="0.2"/>
    <row r="42774" hidden="1" x14ac:dyDescent="0.2"/>
    <row r="42775" hidden="1" x14ac:dyDescent="0.2"/>
    <row r="42776" hidden="1" x14ac:dyDescent="0.2"/>
    <row r="42777" hidden="1" x14ac:dyDescent="0.2"/>
    <row r="42778" hidden="1" x14ac:dyDescent="0.2"/>
    <row r="42779" hidden="1" x14ac:dyDescent="0.2"/>
    <row r="42780" hidden="1" x14ac:dyDescent="0.2"/>
    <row r="42781" hidden="1" x14ac:dyDescent="0.2"/>
    <row r="42782" hidden="1" x14ac:dyDescent="0.2"/>
    <row r="42783" hidden="1" x14ac:dyDescent="0.2"/>
    <row r="42784" hidden="1" x14ac:dyDescent="0.2"/>
    <row r="42785" hidden="1" x14ac:dyDescent="0.2"/>
    <row r="42786" hidden="1" x14ac:dyDescent="0.2"/>
    <row r="42787" hidden="1" x14ac:dyDescent="0.2"/>
    <row r="42788" hidden="1" x14ac:dyDescent="0.2"/>
    <row r="42789" hidden="1" x14ac:dyDescent="0.2"/>
    <row r="42790" hidden="1" x14ac:dyDescent="0.2"/>
    <row r="42791" hidden="1" x14ac:dyDescent="0.2"/>
    <row r="42792" hidden="1" x14ac:dyDescent="0.2"/>
    <row r="42793" hidden="1" x14ac:dyDescent="0.2"/>
    <row r="42794" hidden="1" x14ac:dyDescent="0.2"/>
    <row r="42795" hidden="1" x14ac:dyDescent="0.2"/>
    <row r="42796" hidden="1" x14ac:dyDescent="0.2"/>
    <row r="42797" hidden="1" x14ac:dyDescent="0.2"/>
    <row r="42798" hidden="1" x14ac:dyDescent="0.2"/>
    <row r="42799" hidden="1" x14ac:dyDescent="0.2"/>
    <row r="42800" hidden="1" x14ac:dyDescent="0.2"/>
    <row r="42801" hidden="1" x14ac:dyDescent="0.2"/>
    <row r="42802" hidden="1" x14ac:dyDescent="0.2"/>
    <row r="42803" hidden="1" x14ac:dyDescent="0.2"/>
    <row r="42804" hidden="1" x14ac:dyDescent="0.2"/>
    <row r="42805" hidden="1" x14ac:dyDescent="0.2"/>
    <row r="42806" hidden="1" x14ac:dyDescent="0.2"/>
    <row r="42807" hidden="1" x14ac:dyDescent="0.2"/>
    <row r="42808" hidden="1" x14ac:dyDescent="0.2"/>
    <row r="42809" hidden="1" x14ac:dyDescent="0.2"/>
    <row r="42810" hidden="1" x14ac:dyDescent="0.2"/>
    <row r="42811" hidden="1" x14ac:dyDescent="0.2"/>
    <row r="42812" hidden="1" x14ac:dyDescent="0.2"/>
    <row r="42813" hidden="1" x14ac:dyDescent="0.2"/>
    <row r="42814" hidden="1" x14ac:dyDescent="0.2"/>
    <row r="42815" hidden="1" x14ac:dyDescent="0.2"/>
    <row r="42816" hidden="1" x14ac:dyDescent="0.2"/>
    <row r="42817" hidden="1" x14ac:dyDescent="0.2"/>
    <row r="42818" hidden="1" x14ac:dyDescent="0.2"/>
    <row r="42819" hidden="1" x14ac:dyDescent="0.2"/>
    <row r="42820" hidden="1" x14ac:dyDescent="0.2"/>
    <row r="42821" hidden="1" x14ac:dyDescent="0.2"/>
    <row r="42822" hidden="1" x14ac:dyDescent="0.2"/>
    <row r="42823" hidden="1" x14ac:dyDescent="0.2"/>
    <row r="42824" hidden="1" x14ac:dyDescent="0.2"/>
    <row r="42825" hidden="1" x14ac:dyDescent="0.2"/>
    <row r="42826" hidden="1" x14ac:dyDescent="0.2"/>
    <row r="42827" hidden="1" x14ac:dyDescent="0.2"/>
    <row r="42828" hidden="1" x14ac:dyDescent="0.2"/>
    <row r="42829" hidden="1" x14ac:dyDescent="0.2"/>
    <row r="42830" hidden="1" x14ac:dyDescent="0.2"/>
    <row r="42831" hidden="1" x14ac:dyDescent="0.2"/>
    <row r="42832" hidden="1" x14ac:dyDescent="0.2"/>
    <row r="42833" hidden="1" x14ac:dyDescent="0.2"/>
    <row r="42834" hidden="1" x14ac:dyDescent="0.2"/>
    <row r="42835" hidden="1" x14ac:dyDescent="0.2"/>
    <row r="42836" hidden="1" x14ac:dyDescent="0.2"/>
    <row r="42837" hidden="1" x14ac:dyDescent="0.2"/>
    <row r="42838" hidden="1" x14ac:dyDescent="0.2"/>
    <row r="42839" hidden="1" x14ac:dyDescent="0.2"/>
    <row r="42840" hidden="1" x14ac:dyDescent="0.2"/>
    <row r="42841" hidden="1" x14ac:dyDescent="0.2"/>
    <row r="42842" hidden="1" x14ac:dyDescent="0.2"/>
    <row r="42843" hidden="1" x14ac:dyDescent="0.2"/>
    <row r="42844" hidden="1" x14ac:dyDescent="0.2"/>
    <row r="42845" hidden="1" x14ac:dyDescent="0.2"/>
    <row r="42846" hidden="1" x14ac:dyDescent="0.2"/>
    <row r="42847" hidden="1" x14ac:dyDescent="0.2"/>
    <row r="42848" hidden="1" x14ac:dyDescent="0.2"/>
    <row r="42849" hidden="1" x14ac:dyDescent="0.2"/>
    <row r="42850" hidden="1" x14ac:dyDescent="0.2"/>
    <row r="42851" hidden="1" x14ac:dyDescent="0.2"/>
    <row r="42852" hidden="1" x14ac:dyDescent="0.2"/>
    <row r="42853" hidden="1" x14ac:dyDescent="0.2"/>
    <row r="42854" hidden="1" x14ac:dyDescent="0.2"/>
    <row r="42855" hidden="1" x14ac:dyDescent="0.2"/>
    <row r="42856" hidden="1" x14ac:dyDescent="0.2"/>
    <row r="42857" hidden="1" x14ac:dyDescent="0.2"/>
    <row r="42858" hidden="1" x14ac:dyDescent="0.2"/>
    <row r="42859" hidden="1" x14ac:dyDescent="0.2"/>
    <row r="42860" hidden="1" x14ac:dyDescent="0.2"/>
    <row r="42861" hidden="1" x14ac:dyDescent="0.2"/>
    <row r="42862" hidden="1" x14ac:dyDescent="0.2"/>
    <row r="42863" hidden="1" x14ac:dyDescent="0.2"/>
    <row r="42864" hidden="1" x14ac:dyDescent="0.2"/>
    <row r="42865" hidden="1" x14ac:dyDescent="0.2"/>
    <row r="42866" hidden="1" x14ac:dyDescent="0.2"/>
    <row r="42867" hidden="1" x14ac:dyDescent="0.2"/>
    <row r="42868" hidden="1" x14ac:dyDescent="0.2"/>
    <row r="42869" hidden="1" x14ac:dyDescent="0.2"/>
    <row r="42870" hidden="1" x14ac:dyDescent="0.2"/>
    <row r="42871" hidden="1" x14ac:dyDescent="0.2"/>
    <row r="42872" hidden="1" x14ac:dyDescent="0.2"/>
    <row r="42873" hidden="1" x14ac:dyDescent="0.2"/>
    <row r="42874" hidden="1" x14ac:dyDescent="0.2"/>
    <row r="42875" hidden="1" x14ac:dyDescent="0.2"/>
    <row r="42876" hidden="1" x14ac:dyDescent="0.2"/>
    <row r="42877" hidden="1" x14ac:dyDescent="0.2"/>
    <row r="42878" hidden="1" x14ac:dyDescent="0.2"/>
    <row r="42879" hidden="1" x14ac:dyDescent="0.2"/>
    <row r="42880" hidden="1" x14ac:dyDescent="0.2"/>
    <row r="42881" hidden="1" x14ac:dyDescent="0.2"/>
    <row r="42882" hidden="1" x14ac:dyDescent="0.2"/>
    <row r="42883" hidden="1" x14ac:dyDescent="0.2"/>
    <row r="42884" hidden="1" x14ac:dyDescent="0.2"/>
    <row r="42885" hidden="1" x14ac:dyDescent="0.2"/>
    <row r="42886" hidden="1" x14ac:dyDescent="0.2"/>
    <row r="42887" hidden="1" x14ac:dyDescent="0.2"/>
    <row r="42888" hidden="1" x14ac:dyDescent="0.2"/>
    <row r="42889" hidden="1" x14ac:dyDescent="0.2"/>
    <row r="42890" hidden="1" x14ac:dyDescent="0.2"/>
    <row r="42891" hidden="1" x14ac:dyDescent="0.2"/>
    <row r="42892" hidden="1" x14ac:dyDescent="0.2"/>
    <row r="42893" hidden="1" x14ac:dyDescent="0.2"/>
    <row r="42894" hidden="1" x14ac:dyDescent="0.2"/>
    <row r="42895" hidden="1" x14ac:dyDescent="0.2"/>
    <row r="42896" hidden="1" x14ac:dyDescent="0.2"/>
    <row r="42897" hidden="1" x14ac:dyDescent="0.2"/>
    <row r="42898" hidden="1" x14ac:dyDescent="0.2"/>
    <row r="42899" hidden="1" x14ac:dyDescent="0.2"/>
    <row r="42900" hidden="1" x14ac:dyDescent="0.2"/>
    <row r="42901" hidden="1" x14ac:dyDescent="0.2"/>
    <row r="42902" hidden="1" x14ac:dyDescent="0.2"/>
    <row r="42903" hidden="1" x14ac:dyDescent="0.2"/>
    <row r="42904" hidden="1" x14ac:dyDescent="0.2"/>
    <row r="42905" hidden="1" x14ac:dyDescent="0.2"/>
    <row r="42906" hidden="1" x14ac:dyDescent="0.2"/>
    <row r="42907" hidden="1" x14ac:dyDescent="0.2"/>
    <row r="42908" hidden="1" x14ac:dyDescent="0.2"/>
    <row r="42909" hidden="1" x14ac:dyDescent="0.2"/>
    <row r="42910" hidden="1" x14ac:dyDescent="0.2"/>
    <row r="42911" hidden="1" x14ac:dyDescent="0.2"/>
    <row r="42912" hidden="1" x14ac:dyDescent="0.2"/>
    <row r="42913" hidden="1" x14ac:dyDescent="0.2"/>
    <row r="42914" hidden="1" x14ac:dyDescent="0.2"/>
    <row r="42915" hidden="1" x14ac:dyDescent="0.2"/>
    <row r="42916" hidden="1" x14ac:dyDescent="0.2"/>
    <row r="42917" hidden="1" x14ac:dyDescent="0.2"/>
    <row r="42918" hidden="1" x14ac:dyDescent="0.2"/>
    <row r="42919" hidden="1" x14ac:dyDescent="0.2"/>
    <row r="42920" hidden="1" x14ac:dyDescent="0.2"/>
    <row r="42921" hidden="1" x14ac:dyDescent="0.2"/>
    <row r="42922" hidden="1" x14ac:dyDescent="0.2"/>
    <row r="42923" hidden="1" x14ac:dyDescent="0.2"/>
    <row r="42924" hidden="1" x14ac:dyDescent="0.2"/>
    <row r="42925" hidden="1" x14ac:dyDescent="0.2"/>
    <row r="42926" hidden="1" x14ac:dyDescent="0.2"/>
    <row r="42927" hidden="1" x14ac:dyDescent="0.2"/>
    <row r="42928" hidden="1" x14ac:dyDescent="0.2"/>
    <row r="42929" hidden="1" x14ac:dyDescent="0.2"/>
    <row r="42930" hidden="1" x14ac:dyDescent="0.2"/>
    <row r="42931" hidden="1" x14ac:dyDescent="0.2"/>
    <row r="42932" hidden="1" x14ac:dyDescent="0.2"/>
    <row r="42933" hidden="1" x14ac:dyDescent="0.2"/>
    <row r="42934" hidden="1" x14ac:dyDescent="0.2"/>
    <row r="42935" hidden="1" x14ac:dyDescent="0.2"/>
    <row r="42936" hidden="1" x14ac:dyDescent="0.2"/>
    <row r="42937" hidden="1" x14ac:dyDescent="0.2"/>
    <row r="42938" hidden="1" x14ac:dyDescent="0.2"/>
    <row r="42939" hidden="1" x14ac:dyDescent="0.2"/>
    <row r="42940" hidden="1" x14ac:dyDescent="0.2"/>
    <row r="42941" hidden="1" x14ac:dyDescent="0.2"/>
    <row r="42942" hidden="1" x14ac:dyDescent="0.2"/>
    <row r="42943" hidden="1" x14ac:dyDescent="0.2"/>
    <row r="42944" hidden="1" x14ac:dyDescent="0.2"/>
    <row r="42945" hidden="1" x14ac:dyDescent="0.2"/>
    <row r="42946" hidden="1" x14ac:dyDescent="0.2"/>
    <row r="42947" hidden="1" x14ac:dyDescent="0.2"/>
    <row r="42948" hidden="1" x14ac:dyDescent="0.2"/>
    <row r="42949" hidden="1" x14ac:dyDescent="0.2"/>
    <row r="42950" hidden="1" x14ac:dyDescent="0.2"/>
    <row r="42951" hidden="1" x14ac:dyDescent="0.2"/>
    <row r="42952" hidden="1" x14ac:dyDescent="0.2"/>
    <row r="42953" hidden="1" x14ac:dyDescent="0.2"/>
    <row r="42954" hidden="1" x14ac:dyDescent="0.2"/>
    <row r="42955" hidden="1" x14ac:dyDescent="0.2"/>
    <row r="42956" hidden="1" x14ac:dyDescent="0.2"/>
    <row r="42957" hidden="1" x14ac:dyDescent="0.2"/>
    <row r="42958" hidden="1" x14ac:dyDescent="0.2"/>
    <row r="42959" hidden="1" x14ac:dyDescent="0.2"/>
    <row r="42960" hidden="1" x14ac:dyDescent="0.2"/>
    <row r="42961" hidden="1" x14ac:dyDescent="0.2"/>
    <row r="42962" hidden="1" x14ac:dyDescent="0.2"/>
    <row r="42963" hidden="1" x14ac:dyDescent="0.2"/>
    <row r="42964" hidden="1" x14ac:dyDescent="0.2"/>
    <row r="42965" hidden="1" x14ac:dyDescent="0.2"/>
    <row r="42966" hidden="1" x14ac:dyDescent="0.2"/>
    <row r="42967" hidden="1" x14ac:dyDescent="0.2"/>
    <row r="42968" hidden="1" x14ac:dyDescent="0.2"/>
    <row r="42969" hidden="1" x14ac:dyDescent="0.2"/>
    <row r="42970" hidden="1" x14ac:dyDescent="0.2"/>
    <row r="42971" hidden="1" x14ac:dyDescent="0.2"/>
    <row r="42972" hidden="1" x14ac:dyDescent="0.2"/>
    <row r="42973" hidden="1" x14ac:dyDescent="0.2"/>
    <row r="42974" hidden="1" x14ac:dyDescent="0.2"/>
    <row r="42975" hidden="1" x14ac:dyDescent="0.2"/>
    <row r="42976" hidden="1" x14ac:dyDescent="0.2"/>
    <row r="42977" hidden="1" x14ac:dyDescent="0.2"/>
    <row r="42978" hidden="1" x14ac:dyDescent="0.2"/>
    <row r="42979" hidden="1" x14ac:dyDescent="0.2"/>
    <row r="42980" hidden="1" x14ac:dyDescent="0.2"/>
    <row r="42981" hidden="1" x14ac:dyDescent="0.2"/>
    <row r="42982" hidden="1" x14ac:dyDescent="0.2"/>
    <row r="42983" hidden="1" x14ac:dyDescent="0.2"/>
    <row r="42984" hidden="1" x14ac:dyDescent="0.2"/>
    <row r="42985" hidden="1" x14ac:dyDescent="0.2"/>
    <row r="42986" hidden="1" x14ac:dyDescent="0.2"/>
    <row r="42987" hidden="1" x14ac:dyDescent="0.2"/>
    <row r="42988" hidden="1" x14ac:dyDescent="0.2"/>
    <row r="42989" hidden="1" x14ac:dyDescent="0.2"/>
    <row r="42990" hidden="1" x14ac:dyDescent="0.2"/>
    <row r="42991" hidden="1" x14ac:dyDescent="0.2"/>
    <row r="42992" hidden="1" x14ac:dyDescent="0.2"/>
    <row r="42993" hidden="1" x14ac:dyDescent="0.2"/>
    <row r="42994" hidden="1" x14ac:dyDescent="0.2"/>
    <row r="42995" hidden="1" x14ac:dyDescent="0.2"/>
    <row r="42996" hidden="1" x14ac:dyDescent="0.2"/>
    <row r="42997" hidden="1" x14ac:dyDescent="0.2"/>
    <row r="42998" hidden="1" x14ac:dyDescent="0.2"/>
    <row r="42999" hidden="1" x14ac:dyDescent="0.2"/>
    <row r="43000" hidden="1" x14ac:dyDescent="0.2"/>
    <row r="43001" hidden="1" x14ac:dyDescent="0.2"/>
    <row r="43002" hidden="1" x14ac:dyDescent="0.2"/>
    <row r="43003" hidden="1" x14ac:dyDescent="0.2"/>
    <row r="43004" hidden="1" x14ac:dyDescent="0.2"/>
    <row r="43005" hidden="1" x14ac:dyDescent="0.2"/>
    <row r="43006" hidden="1" x14ac:dyDescent="0.2"/>
    <row r="43007" hidden="1" x14ac:dyDescent="0.2"/>
    <row r="43008" hidden="1" x14ac:dyDescent="0.2"/>
    <row r="43009" hidden="1" x14ac:dyDescent="0.2"/>
    <row r="43010" hidden="1" x14ac:dyDescent="0.2"/>
    <row r="43011" hidden="1" x14ac:dyDescent="0.2"/>
    <row r="43012" hidden="1" x14ac:dyDescent="0.2"/>
    <row r="43013" hidden="1" x14ac:dyDescent="0.2"/>
    <row r="43014" hidden="1" x14ac:dyDescent="0.2"/>
    <row r="43015" hidden="1" x14ac:dyDescent="0.2"/>
    <row r="43016" hidden="1" x14ac:dyDescent="0.2"/>
    <row r="43017" hidden="1" x14ac:dyDescent="0.2"/>
    <row r="43018" hidden="1" x14ac:dyDescent="0.2"/>
    <row r="43019" hidden="1" x14ac:dyDescent="0.2"/>
    <row r="43020" hidden="1" x14ac:dyDescent="0.2"/>
    <row r="43021" hidden="1" x14ac:dyDescent="0.2"/>
    <row r="43022" hidden="1" x14ac:dyDescent="0.2"/>
    <row r="43023" hidden="1" x14ac:dyDescent="0.2"/>
    <row r="43024" hidden="1" x14ac:dyDescent="0.2"/>
    <row r="43025" hidden="1" x14ac:dyDescent="0.2"/>
    <row r="43026" hidden="1" x14ac:dyDescent="0.2"/>
    <row r="43027" hidden="1" x14ac:dyDescent="0.2"/>
    <row r="43028" hidden="1" x14ac:dyDescent="0.2"/>
    <row r="43029" hidden="1" x14ac:dyDescent="0.2"/>
    <row r="43030" hidden="1" x14ac:dyDescent="0.2"/>
    <row r="43031" hidden="1" x14ac:dyDescent="0.2"/>
    <row r="43032" hidden="1" x14ac:dyDescent="0.2"/>
    <row r="43033" hidden="1" x14ac:dyDescent="0.2"/>
    <row r="43034" hidden="1" x14ac:dyDescent="0.2"/>
    <row r="43035" hidden="1" x14ac:dyDescent="0.2"/>
    <row r="43036" hidden="1" x14ac:dyDescent="0.2"/>
    <row r="43037" hidden="1" x14ac:dyDescent="0.2"/>
    <row r="43038" hidden="1" x14ac:dyDescent="0.2"/>
    <row r="43039" hidden="1" x14ac:dyDescent="0.2"/>
    <row r="43040" hidden="1" x14ac:dyDescent="0.2"/>
    <row r="43041" hidden="1" x14ac:dyDescent="0.2"/>
    <row r="43042" hidden="1" x14ac:dyDescent="0.2"/>
    <row r="43043" hidden="1" x14ac:dyDescent="0.2"/>
    <row r="43044" hidden="1" x14ac:dyDescent="0.2"/>
    <row r="43045" hidden="1" x14ac:dyDescent="0.2"/>
    <row r="43046" hidden="1" x14ac:dyDescent="0.2"/>
    <row r="43047" hidden="1" x14ac:dyDescent="0.2"/>
    <row r="43048" hidden="1" x14ac:dyDescent="0.2"/>
    <row r="43049" hidden="1" x14ac:dyDescent="0.2"/>
    <row r="43050" hidden="1" x14ac:dyDescent="0.2"/>
    <row r="43051" hidden="1" x14ac:dyDescent="0.2"/>
    <row r="43052" hidden="1" x14ac:dyDescent="0.2"/>
    <row r="43053" hidden="1" x14ac:dyDescent="0.2"/>
    <row r="43054" hidden="1" x14ac:dyDescent="0.2"/>
    <row r="43055" hidden="1" x14ac:dyDescent="0.2"/>
    <row r="43056" hidden="1" x14ac:dyDescent="0.2"/>
    <row r="43057" hidden="1" x14ac:dyDescent="0.2"/>
    <row r="43058" hidden="1" x14ac:dyDescent="0.2"/>
    <row r="43059" hidden="1" x14ac:dyDescent="0.2"/>
    <row r="43060" hidden="1" x14ac:dyDescent="0.2"/>
    <row r="43061" hidden="1" x14ac:dyDescent="0.2"/>
    <row r="43062" hidden="1" x14ac:dyDescent="0.2"/>
    <row r="43063" hidden="1" x14ac:dyDescent="0.2"/>
    <row r="43064" hidden="1" x14ac:dyDescent="0.2"/>
    <row r="43065" hidden="1" x14ac:dyDescent="0.2"/>
    <row r="43066" hidden="1" x14ac:dyDescent="0.2"/>
    <row r="43067" hidden="1" x14ac:dyDescent="0.2"/>
    <row r="43068" hidden="1" x14ac:dyDescent="0.2"/>
    <row r="43069" hidden="1" x14ac:dyDescent="0.2"/>
    <row r="43070" hidden="1" x14ac:dyDescent="0.2"/>
    <row r="43071" hidden="1" x14ac:dyDescent="0.2"/>
    <row r="43072" hidden="1" x14ac:dyDescent="0.2"/>
    <row r="43073" hidden="1" x14ac:dyDescent="0.2"/>
    <row r="43074" hidden="1" x14ac:dyDescent="0.2"/>
    <row r="43075" hidden="1" x14ac:dyDescent="0.2"/>
    <row r="43076" hidden="1" x14ac:dyDescent="0.2"/>
    <row r="43077" hidden="1" x14ac:dyDescent="0.2"/>
    <row r="43078" hidden="1" x14ac:dyDescent="0.2"/>
    <row r="43079" hidden="1" x14ac:dyDescent="0.2"/>
    <row r="43080" hidden="1" x14ac:dyDescent="0.2"/>
    <row r="43081" hidden="1" x14ac:dyDescent="0.2"/>
    <row r="43082" hidden="1" x14ac:dyDescent="0.2"/>
    <row r="43083" hidden="1" x14ac:dyDescent="0.2"/>
    <row r="43084" hidden="1" x14ac:dyDescent="0.2"/>
    <row r="43085" hidden="1" x14ac:dyDescent="0.2"/>
    <row r="43086" hidden="1" x14ac:dyDescent="0.2"/>
    <row r="43087" hidden="1" x14ac:dyDescent="0.2"/>
    <row r="43088" hidden="1" x14ac:dyDescent="0.2"/>
    <row r="43089" hidden="1" x14ac:dyDescent="0.2"/>
    <row r="43090" hidden="1" x14ac:dyDescent="0.2"/>
    <row r="43091" hidden="1" x14ac:dyDescent="0.2"/>
    <row r="43092" hidden="1" x14ac:dyDescent="0.2"/>
    <row r="43093" hidden="1" x14ac:dyDescent="0.2"/>
    <row r="43094" hidden="1" x14ac:dyDescent="0.2"/>
    <row r="43095" hidden="1" x14ac:dyDescent="0.2"/>
    <row r="43096" hidden="1" x14ac:dyDescent="0.2"/>
    <row r="43097" hidden="1" x14ac:dyDescent="0.2"/>
    <row r="43098" hidden="1" x14ac:dyDescent="0.2"/>
    <row r="43099" hidden="1" x14ac:dyDescent="0.2"/>
    <row r="43100" hidden="1" x14ac:dyDescent="0.2"/>
    <row r="43101" hidden="1" x14ac:dyDescent="0.2"/>
    <row r="43102" hidden="1" x14ac:dyDescent="0.2"/>
    <row r="43103" hidden="1" x14ac:dyDescent="0.2"/>
    <row r="43104" hidden="1" x14ac:dyDescent="0.2"/>
    <row r="43105" hidden="1" x14ac:dyDescent="0.2"/>
    <row r="43106" hidden="1" x14ac:dyDescent="0.2"/>
    <row r="43107" hidden="1" x14ac:dyDescent="0.2"/>
    <row r="43108" hidden="1" x14ac:dyDescent="0.2"/>
    <row r="43109" hidden="1" x14ac:dyDescent="0.2"/>
    <row r="43110" hidden="1" x14ac:dyDescent="0.2"/>
    <row r="43111" hidden="1" x14ac:dyDescent="0.2"/>
    <row r="43112" hidden="1" x14ac:dyDescent="0.2"/>
    <row r="43113" hidden="1" x14ac:dyDescent="0.2"/>
    <row r="43114" hidden="1" x14ac:dyDescent="0.2"/>
    <row r="43115" hidden="1" x14ac:dyDescent="0.2"/>
    <row r="43116" hidden="1" x14ac:dyDescent="0.2"/>
    <row r="43117" hidden="1" x14ac:dyDescent="0.2"/>
    <row r="43118" hidden="1" x14ac:dyDescent="0.2"/>
    <row r="43119" hidden="1" x14ac:dyDescent="0.2"/>
    <row r="43120" hidden="1" x14ac:dyDescent="0.2"/>
    <row r="43121" hidden="1" x14ac:dyDescent="0.2"/>
    <row r="43122" hidden="1" x14ac:dyDescent="0.2"/>
    <row r="43123" hidden="1" x14ac:dyDescent="0.2"/>
    <row r="43124" hidden="1" x14ac:dyDescent="0.2"/>
    <row r="43125" hidden="1" x14ac:dyDescent="0.2"/>
    <row r="43126" hidden="1" x14ac:dyDescent="0.2"/>
    <row r="43127" hidden="1" x14ac:dyDescent="0.2"/>
    <row r="43128" hidden="1" x14ac:dyDescent="0.2"/>
    <row r="43129" hidden="1" x14ac:dyDescent="0.2"/>
    <row r="43130" hidden="1" x14ac:dyDescent="0.2"/>
    <row r="43131" hidden="1" x14ac:dyDescent="0.2"/>
    <row r="43132" hidden="1" x14ac:dyDescent="0.2"/>
    <row r="43133" hidden="1" x14ac:dyDescent="0.2"/>
    <row r="43134" hidden="1" x14ac:dyDescent="0.2"/>
    <row r="43135" hidden="1" x14ac:dyDescent="0.2"/>
    <row r="43136" hidden="1" x14ac:dyDescent="0.2"/>
    <row r="43137" hidden="1" x14ac:dyDescent="0.2"/>
    <row r="43138" hidden="1" x14ac:dyDescent="0.2"/>
    <row r="43139" hidden="1" x14ac:dyDescent="0.2"/>
    <row r="43140" hidden="1" x14ac:dyDescent="0.2"/>
    <row r="43141" hidden="1" x14ac:dyDescent="0.2"/>
    <row r="43142" hidden="1" x14ac:dyDescent="0.2"/>
    <row r="43143" hidden="1" x14ac:dyDescent="0.2"/>
    <row r="43144" hidden="1" x14ac:dyDescent="0.2"/>
    <row r="43145" hidden="1" x14ac:dyDescent="0.2"/>
    <row r="43146" hidden="1" x14ac:dyDescent="0.2"/>
    <row r="43147" hidden="1" x14ac:dyDescent="0.2"/>
    <row r="43148" hidden="1" x14ac:dyDescent="0.2"/>
    <row r="43149" hidden="1" x14ac:dyDescent="0.2"/>
    <row r="43150" hidden="1" x14ac:dyDescent="0.2"/>
    <row r="43151" hidden="1" x14ac:dyDescent="0.2"/>
    <row r="43152" hidden="1" x14ac:dyDescent="0.2"/>
    <row r="43153" hidden="1" x14ac:dyDescent="0.2"/>
    <row r="43154" hidden="1" x14ac:dyDescent="0.2"/>
    <row r="43155" hidden="1" x14ac:dyDescent="0.2"/>
    <row r="43156" hidden="1" x14ac:dyDescent="0.2"/>
    <row r="43157" hidden="1" x14ac:dyDescent="0.2"/>
    <row r="43158" hidden="1" x14ac:dyDescent="0.2"/>
    <row r="43159" hidden="1" x14ac:dyDescent="0.2"/>
    <row r="43160" hidden="1" x14ac:dyDescent="0.2"/>
    <row r="43161" hidden="1" x14ac:dyDescent="0.2"/>
    <row r="43162" hidden="1" x14ac:dyDescent="0.2"/>
    <row r="43163" hidden="1" x14ac:dyDescent="0.2"/>
    <row r="43164" hidden="1" x14ac:dyDescent="0.2"/>
    <row r="43165" hidden="1" x14ac:dyDescent="0.2"/>
    <row r="43166" hidden="1" x14ac:dyDescent="0.2"/>
    <row r="43167" hidden="1" x14ac:dyDescent="0.2"/>
    <row r="43168" hidden="1" x14ac:dyDescent="0.2"/>
    <row r="43169" hidden="1" x14ac:dyDescent="0.2"/>
    <row r="43170" hidden="1" x14ac:dyDescent="0.2"/>
    <row r="43171" hidden="1" x14ac:dyDescent="0.2"/>
    <row r="43172" hidden="1" x14ac:dyDescent="0.2"/>
    <row r="43173" hidden="1" x14ac:dyDescent="0.2"/>
    <row r="43174" hidden="1" x14ac:dyDescent="0.2"/>
    <row r="43175" hidden="1" x14ac:dyDescent="0.2"/>
    <row r="43176" hidden="1" x14ac:dyDescent="0.2"/>
    <row r="43177" hidden="1" x14ac:dyDescent="0.2"/>
    <row r="43178" hidden="1" x14ac:dyDescent="0.2"/>
    <row r="43179" hidden="1" x14ac:dyDescent="0.2"/>
    <row r="43180" hidden="1" x14ac:dyDescent="0.2"/>
    <row r="43181" hidden="1" x14ac:dyDescent="0.2"/>
    <row r="43182" hidden="1" x14ac:dyDescent="0.2"/>
    <row r="43183" hidden="1" x14ac:dyDescent="0.2"/>
    <row r="43184" hidden="1" x14ac:dyDescent="0.2"/>
    <row r="43185" hidden="1" x14ac:dyDescent="0.2"/>
    <row r="43186" hidden="1" x14ac:dyDescent="0.2"/>
    <row r="43187" hidden="1" x14ac:dyDescent="0.2"/>
    <row r="43188" hidden="1" x14ac:dyDescent="0.2"/>
    <row r="43189" hidden="1" x14ac:dyDescent="0.2"/>
    <row r="43190" hidden="1" x14ac:dyDescent="0.2"/>
    <row r="43191" hidden="1" x14ac:dyDescent="0.2"/>
    <row r="43192" hidden="1" x14ac:dyDescent="0.2"/>
    <row r="43193" hidden="1" x14ac:dyDescent="0.2"/>
    <row r="43194" hidden="1" x14ac:dyDescent="0.2"/>
    <row r="43195" hidden="1" x14ac:dyDescent="0.2"/>
    <row r="43196" hidden="1" x14ac:dyDescent="0.2"/>
    <row r="43197" hidden="1" x14ac:dyDescent="0.2"/>
    <row r="43198" hidden="1" x14ac:dyDescent="0.2"/>
    <row r="43199" hidden="1" x14ac:dyDescent="0.2"/>
    <row r="43200" hidden="1" x14ac:dyDescent="0.2"/>
    <row r="43201" hidden="1" x14ac:dyDescent="0.2"/>
    <row r="43202" hidden="1" x14ac:dyDescent="0.2"/>
    <row r="43203" hidden="1" x14ac:dyDescent="0.2"/>
    <row r="43204" hidden="1" x14ac:dyDescent="0.2"/>
    <row r="43205" hidden="1" x14ac:dyDescent="0.2"/>
    <row r="43206" hidden="1" x14ac:dyDescent="0.2"/>
    <row r="43207" hidden="1" x14ac:dyDescent="0.2"/>
    <row r="43208" hidden="1" x14ac:dyDescent="0.2"/>
    <row r="43209" hidden="1" x14ac:dyDescent="0.2"/>
    <row r="43210" hidden="1" x14ac:dyDescent="0.2"/>
    <row r="43211" hidden="1" x14ac:dyDescent="0.2"/>
    <row r="43212" hidden="1" x14ac:dyDescent="0.2"/>
    <row r="43213" hidden="1" x14ac:dyDescent="0.2"/>
    <row r="43214" hidden="1" x14ac:dyDescent="0.2"/>
    <row r="43215" hidden="1" x14ac:dyDescent="0.2"/>
    <row r="43216" hidden="1" x14ac:dyDescent="0.2"/>
    <row r="43217" hidden="1" x14ac:dyDescent="0.2"/>
    <row r="43218" hidden="1" x14ac:dyDescent="0.2"/>
    <row r="43219" hidden="1" x14ac:dyDescent="0.2"/>
    <row r="43220" hidden="1" x14ac:dyDescent="0.2"/>
    <row r="43221" hidden="1" x14ac:dyDescent="0.2"/>
    <row r="43222" hidden="1" x14ac:dyDescent="0.2"/>
    <row r="43223" hidden="1" x14ac:dyDescent="0.2"/>
    <row r="43224" hidden="1" x14ac:dyDescent="0.2"/>
    <row r="43225" hidden="1" x14ac:dyDescent="0.2"/>
    <row r="43226" hidden="1" x14ac:dyDescent="0.2"/>
    <row r="43227" hidden="1" x14ac:dyDescent="0.2"/>
    <row r="43228" hidden="1" x14ac:dyDescent="0.2"/>
    <row r="43229" hidden="1" x14ac:dyDescent="0.2"/>
    <row r="43230" hidden="1" x14ac:dyDescent="0.2"/>
    <row r="43231" hidden="1" x14ac:dyDescent="0.2"/>
    <row r="43232" hidden="1" x14ac:dyDescent="0.2"/>
    <row r="43233" hidden="1" x14ac:dyDescent="0.2"/>
    <row r="43234" hidden="1" x14ac:dyDescent="0.2"/>
    <row r="43235" hidden="1" x14ac:dyDescent="0.2"/>
    <row r="43236" hidden="1" x14ac:dyDescent="0.2"/>
    <row r="43237" hidden="1" x14ac:dyDescent="0.2"/>
    <row r="43238" hidden="1" x14ac:dyDescent="0.2"/>
    <row r="43239" hidden="1" x14ac:dyDescent="0.2"/>
    <row r="43240" hidden="1" x14ac:dyDescent="0.2"/>
    <row r="43241" hidden="1" x14ac:dyDescent="0.2"/>
    <row r="43242" hidden="1" x14ac:dyDescent="0.2"/>
    <row r="43243" hidden="1" x14ac:dyDescent="0.2"/>
    <row r="43244" hidden="1" x14ac:dyDescent="0.2"/>
    <row r="43245" hidden="1" x14ac:dyDescent="0.2"/>
    <row r="43246" hidden="1" x14ac:dyDescent="0.2"/>
    <row r="43247" hidden="1" x14ac:dyDescent="0.2"/>
    <row r="43248" hidden="1" x14ac:dyDescent="0.2"/>
    <row r="43249" hidden="1" x14ac:dyDescent="0.2"/>
    <row r="43250" hidden="1" x14ac:dyDescent="0.2"/>
    <row r="43251" hidden="1" x14ac:dyDescent="0.2"/>
    <row r="43252" hidden="1" x14ac:dyDescent="0.2"/>
    <row r="43253" hidden="1" x14ac:dyDescent="0.2"/>
    <row r="43254" hidden="1" x14ac:dyDescent="0.2"/>
    <row r="43255" hidden="1" x14ac:dyDescent="0.2"/>
    <row r="43256" hidden="1" x14ac:dyDescent="0.2"/>
    <row r="43257" hidden="1" x14ac:dyDescent="0.2"/>
    <row r="43258" hidden="1" x14ac:dyDescent="0.2"/>
    <row r="43259" hidden="1" x14ac:dyDescent="0.2"/>
    <row r="43260" hidden="1" x14ac:dyDescent="0.2"/>
    <row r="43261" hidden="1" x14ac:dyDescent="0.2"/>
    <row r="43262" hidden="1" x14ac:dyDescent="0.2"/>
    <row r="43263" hidden="1" x14ac:dyDescent="0.2"/>
    <row r="43264" hidden="1" x14ac:dyDescent="0.2"/>
    <row r="43265" hidden="1" x14ac:dyDescent="0.2"/>
    <row r="43266" hidden="1" x14ac:dyDescent="0.2"/>
    <row r="43267" hidden="1" x14ac:dyDescent="0.2"/>
    <row r="43268" hidden="1" x14ac:dyDescent="0.2"/>
    <row r="43269" hidden="1" x14ac:dyDescent="0.2"/>
    <row r="43270" hidden="1" x14ac:dyDescent="0.2"/>
    <row r="43271" hidden="1" x14ac:dyDescent="0.2"/>
    <row r="43272" hidden="1" x14ac:dyDescent="0.2"/>
    <row r="43273" hidden="1" x14ac:dyDescent="0.2"/>
    <row r="43274" hidden="1" x14ac:dyDescent="0.2"/>
    <row r="43275" hidden="1" x14ac:dyDescent="0.2"/>
    <row r="43276" hidden="1" x14ac:dyDescent="0.2"/>
    <row r="43277" hidden="1" x14ac:dyDescent="0.2"/>
    <row r="43278" hidden="1" x14ac:dyDescent="0.2"/>
    <row r="43279" hidden="1" x14ac:dyDescent="0.2"/>
    <row r="43280" hidden="1" x14ac:dyDescent="0.2"/>
    <row r="43281" hidden="1" x14ac:dyDescent="0.2"/>
    <row r="43282" hidden="1" x14ac:dyDescent="0.2"/>
    <row r="43283" hidden="1" x14ac:dyDescent="0.2"/>
    <row r="43284" hidden="1" x14ac:dyDescent="0.2"/>
    <row r="43285" hidden="1" x14ac:dyDescent="0.2"/>
    <row r="43286" hidden="1" x14ac:dyDescent="0.2"/>
    <row r="43287" hidden="1" x14ac:dyDescent="0.2"/>
    <row r="43288" hidden="1" x14ac:dyDescent="0.2"/>
    <row r="43289" hidden="1" x14ac:dyDescent="0.2"/>
    <row r="43290" hidden="1" x14ac:dyDescent="0.2"/>
    <row r="43291" hidden="1" x14ac:dyDescent="0.2"/>
    <row r="43292" hidden="1" x14ac:dyDescent="0.2"/>
    <row r="43293" hidden="1" x14ac:dyDescent="0.2"/>
    <row r="43294" hidden="1" x14ac:dyDescent="0.2"/>
    <row r="43295" hidden="1" x14ac:dyDescent="0.2"/>
    <row r="43296" hidden="1" x14ac:dyDescent="0.2"/>
    <row r="43297" hidden="1" x14ac:dyDescent="0.2"/>
    <row r="43298" hidden="1" x14ac:dyDescent="0.2"/>
    <row r="43299" hidden="1" x14ac:dyDescent="0.2"/>
    <row r="43300" hidden="1" x14ac:dyDescent="0.2"/>
    <row r="43301" hidden="1" x14ac:dyDescent="0.2"/>
    <row r="43302" hidden="1" x14ac:dyDescent="0.2"/>
    <row r="43303" hidden="1" x14ac:dyDescent="0.2"/>
    <row r="43304" hidden="1" x14ac:dyDescent="0.2"/>
    <row r="43305" hidden="1" x14ac:dyDescent="0.2"/>
    <row r="43306" hidden="1" x14ac:dyDescent="0.2"/>
    <row r="43307" hidden="1" x14ac:dyDescent="0.2"/>
    <row r="43308" hidden="1" x14ac:dyDescent="0.2"/>
    <row r="43309" hidden="1" x14ac:dyDescent="0.2"/>
    <row r="43310" hidden="1" x14ac:dyDescent="0.2"/>
    <row r="43311" hidden="1" x14ac:dyDescent="0.2"/>
    <row r="43312" hidden="1" x14ac:dyDescent="0.2"/>
    <row r="43313" hidden="1" x14ac:dyDescent="0.2"/>
    <row r="43314" hidden="1" x14ac:dyDescent="0.2"/>
    <row r="43315" hidden="1" x14ac:dyDescent="0.2"/>
    <row r="43316" hidden="1" x14ac:dyDescent="0.2"/>
    <row r="43317" hidden="1" x14ac:dyDescent="0.2"/>
    <row r="43318" hidden="1" x14ac:dyDescent="0.2"/>
    <row r="43319" hidden="1" x14ac:dyDescent="0.2"/>
    <row r="43320" hidden="1" x14ac:dyDescent="0.2"/>
    <row r="43321" hidden="1" x14ac:dyDescent="0.2"/>
    <row r="43322" hidden="1" x14ac:dyDescent="0.2"/>
    <row r="43323" hidden="1" x14ac:dyDescent="0.2"/>
    <row r="43324" hidden="1" x14ac:dyDescent="0.2"/>
    <row r="43325" hidden="1" x14ac:dyDescent="0.2"/>
    <row r="43326" hidden="1" x14ac:dyDescent="0.2"/>
    <row r="43327" hidden="1" x14ac:dyDescent="0.2"/>
    <row r="43328" hidden="1" x14ac:dyDescent="0.2"/>
    <row r="43329" hidden="1" x14ac:dyDescent="0.2"/>
    <row r="43330" hidden="1" x14ac:dyDescent="0.2"/>
    <row r="43331" hidden="1" x14ac:dyDescent="0.2"/>
    <row r="43332" hidden="1" x14ac:dyDescent="0.2"/>
    <row r="43333" hidden="1" x14ac:dyDescent="0.2"/>
    <row r="43334" hidden="1" x14ac:dyDescent="0.2"/>
    <row r="43335" hidden="1" x14ac:dyDescent="0.2"/>
    <row r="43336" hidden="1" x14ac:dyDescent="0.2"/>
    <row r="43337" hidden="1" x14ac:dyDescent="0.2"/>
    <row r="43338" hidden="1" x14ac:dyDescent="0.2"/>
    <row r="43339" hidden="1" x14ac:dyDescent="0.2"/>
    <row r="43340" hidden="1" x14ac:dyDescent="0.2"/>
    <row r="43341" hidden="1" x14ac:dyDescent="0.2"/>
    <row r="43342" hidden="1" x14ac:dyDescent="0.2"/>
    <row r="43343" hidden="1" x14ac:dyDescent="0.2"/>
    <row r="43344" hidden="1" x14ac:dyDescent="0.2"/>
    <row r="43345" hidden="1" x14ac:dyDescent="0.2"/>
    <row r="43346" hidden="1" x14ac:dyDescent="0.2"/>
    <row r="43347" hidden="1" x14ac:dyDescent="0.2"/>
    <row r="43348" hidden="1" x14ac:dyDescent="0.2"/>
    <row r="43349" hidden="1" x14ac:dyDescent="0.2"/>
    <row r="43350" hidden="1" x14ac:dyDescent="0.2"/>
    <row r="43351" hidden="1" x14ac:dyDescent="0.2"/>
    <row r="43352" hidden="1" x14ac:dyDescent="0.2"/>
    <row r="43353" hidden="1" x14ac:dyDescent="0.2"/>
    <row r="43354" hidden="1" x14ac:dyDescent="0.2"/>
    <row r="43355" hidden="1" x14ac:dyDescent="0.2"/>
    <row r="43356" hidden="1" x14ac:dyDescent="0.2"/>
    <row r="43357" hidden="1" x14ac:dyDescent="0.2"/>
    <row r="43358" hidden="1" x14ac:dyDescent="0.2"/>
    <row r="43359" hidden="1" x14ac:dyDescent="0.2"/>
    <row r="43360" hidden="1" x14ac:dyDescent="0.2"/>
    <row r="43361" hidden="1" x14ac:dyDescent="0.2"/>
    <row r="43362" hidden="1" x14ac:dyDescent="0.2"/>
    <row r="43363" hidden="1" x14ac:dyDescent="0.2"/>
    <row r="43364" hidden="1" x14ac:dyDescent="0.2"/>
    <row r="43365" hidden="1" x14ac:dyDescent="0.2"/>
    <row r="43366" hidden="1" x14ac:dyDescent="0.2"/>
    <row r="43367" hidden="1" x14ac:dyDescent="0.2"/>
    <row r="43368" hidden="1" x14ac:dyDescent="0.2"/>
    <row r="43369" hidden="1" x14ac:dyDescent="0.2"/>
    <row r="43370" hidden="1" x14ac:dyDescent="0.2"/>
    <row r="43371" hidden="1" x14ac:dyDescent="0.2"/>
    <row r="43372" hidden="1" x14ac:dyDescent="0.2"/>
    <row r="43373" hidden="1" x14ac:dyDescent="0.2"/>
    <row r="43374" hidden="1" x14ac:dyDescent="0.2"/>
    <row r="43375" hidden="1" x14ac:dyDescent="0.2"/>
    <row r="43376" hidden="1" x14ac:dyDescent="0.2"/>
    <row r="43377" hidden="1" x14ac:dyDescent="0.2"/>
    <row r="43378" hidden="1" x14ac:dyDescent="0.2"/>
    <row r="43379" hidden="1" x14ac:dyDescent="0.2"/>
    <row r="43380" hidden="1" x14ac:dyDescent="0.2"/>
    <row r="43381" hidden="1" x14ac:dyDescent="0.2"/>
    <row r="43382" hidden="1" x14ac:dyDescent="0.2"/>
    <row r="43383" hidden="1" x14ac:dyDescent="0.2"/>
    <row r="43384" hidden="1" x14ac:dyDescent="0.2"/>
    <row r="43385" hidden="1" x14ac:dyDescent="0.2"/>
    <row r="43386" hidden="1" x14ac:dyDescent="0.2"/>
    <row r="43387" hidden="1" x14ac:dyDescent="0.2"/>
    <row r="43388" hidden="1" x14ac:dyDescent="0.2"/>
    <row r="43389" hidden="1" x14ac:dyDescent="0.2"/>
    <row r="43390" hidden="1" x14ac:dyDescent="0.2"/>
    <row r="43391" hidden="1" x14ac:dyDescent="0.2"/>
    <row r="43392" hidden="1" x14ac:dyDescent="0.2"/>
    <row r="43393" hidden="1" x14ac:dyDescent="0.2"/>
    <row r="43394" hidden="1" x14ac:dyDescent="0.2"/>
    <row r="43395" hidden="1" x14ac:dyDescent="0.2"/>
    <row r="43396" hidden="1" x14ac:dyDescent="0.2"/>
    <row r="43397" hidden="1" x14ac:dyDescent="0.2"/>
    <row r="43398" hidden="1" x14ac:dyDescent="0.2"/>
    <row r="43399" hidden="1" x14ac:dyDescent="0.2"/>
    <row r="43400" hidden="1" x14ac:dyDescent="0.2"/>
    <row r="43401" hidden="1" x14ac:dyDescent="0.2"/>
    <row r="43402" hidden="1" x14ac:dyDescent="0.2"/>
    <row r="43403" hidden="1" x14ac:dyDescent="0.2"/>
    <row r="43404" hidden="1" x14ac:dyDescent="0.2"/>
    <row r="43405" hidden="1" x14ac:dyDescent="0.2"/>
    <row r="43406" hidden="1" x14ac:dyDescent="0.2"/>
    <row r="43407" hidden="1" x14ac:dyDescent="0.2"/>
    <row r="43408" hidden="1" x14ac:dyDescent="0.2"/>
    <row r="43409" hidden="1" x14ac:dyDescent="0.2"/>
    <row r="43410" hidden="1" x14ac:dyDescent="0.2"/>
    <row r="43411" hidden="1" x14ac:dyDescent="0.2"/>
    <row r="43412" hidden="1" x14ac:dyDescent="0.2"/>
    <row r="43413" hidden="1" x14ac:dyDescent="0.2"/>
    <row r="43414" hidden="1" x14ac:dyDescent="0.2"/>
    <row r="43415" hidden="1" x14ac:dyDescent="0.2"/>
    <row r="43416" hidden="1" x14ac:dyDescent="0.2"/>
    <row r="43417" hidden="1" x14ac:dyDescent="0.2"/>
    <row r="43418" hidden="1" x14ac:dyDescent="0.2"/>
    <row r="43419" hidden="1" x14ac:dyDescent="0.2"/>
    <row r="43420" hidden="1" x14ac:dyDescent="0.2"/>
    <row r="43421" hidden="1" x14ac:dyDescent="0.2"/>
    <row r="43422" hidden="1" x14ac:dyDescent="0.2"/>
    <row r="43423" hidden="1" x14ac:dyDescent="0.2"/>
    <row r="43424" hidden="1" x14ac:dyDescent="0.2"/>
    <row r="43425" hidden="1" x14ac:dyDescent="0.2"/>
    <row r="43426" hidden="1" x14ac:dyDescent="0.2"/>
    <row r="43427" hidden="1" x14ac:dyDescent="0.2"/>
    <row r="43428" hidden="1" x14ac:dyDescent="0.2"/>
    <row r="43429" hidden="1" x14ac:dyDescent="0.2"/>
    <row r="43430" hidden="1" x14ac:dyDescent="0.2"/>
    <row r="43431" hidden="1" x14ac:dyDescent="0.2"/>
    <row r="43432" hidden="1" x14ac:dyDescent="0.2"/>
    <row r="43433" hidden="1" x14ac:dyDescent="0.2"/>
    <row r="43434" hidden="1" x14ac:dyDescent="0.2"/>
    <row r="43435" hidden="1" x14ac:dyDescent="0.2"/>
    <row r="43436" hidden="1" x14ac:dyDescent="0.2"/>
    <row r="43437" hidden="1" x14ac:dyDescent="0.2"/>
    <row r="43438" hidden="1" x14ac:dyDescent="0.2"/>
    <row r="43439" hidden="1" x14ac:dyDescent="0.2"/>
    <row r="43440" hidden="1" x14ac:dyDescent="0.2"/>
    <row r="43441" hidden="1" x14ac:dyDescent="0.2"/>
    <row r="43442" hidden="1" x14ac:dyDescent="0.2"/>
    <row r="43443" hidden="1" x14ac:dyDescent="0.2"/>
    <row r="43444" hidden="1" x14ac:dyDescent="0.2"/>
    <row r="43445" hidden="1" x14ac:dyDescent="0.2"/>
    <row r="43446" hidden="1" x14ac:dyDescent="0.2"/>
    <row r="43447" hidden="1" x14ac:dyDescent="0.2"/>
    <row r="43448" hidden="1" x14ac:dyDescent="0.2"/>
    <row r="43449" hidden="1" x14ac:dyDescent="0.2"/>
    <row r="43450" hidden="1" x14ac:dyDescent="0.2"/>
    <row r="43451" hidden="1" x14ac:dyDescent="0.2"/>
    <row r="43452" hidden="1" x14ac:dyDescent="0.2"/>
    <row r="43453" hidden="1" x14ac:dyDescent="0.2"/>
    <row r="43454" hidden="1" x14ac:dyDescent="0.2"/>
    <row r="43455" hidden="1" x14ac:dyDescent="0.2"/>
    <row r="43456" hidden="1" x14ac:dyDescent="0.2"/>
    <row r="43457" hidden="1" x14ac:dyDescent="0.2"/>
    <row r="43458" hidden="1" x14ac:dyDescent="0.2"/>
    <row r="43459" hidden="1" x14ac:dyDescent="0.2"/>
    <row r="43460" hidden="1" x14ac:dyDescent="0.2"/>
    <row r="43461" hidden="1" x14ac:dyDescent="0.2"/>
    <row r="43462" hidden="1" x14ac:dyDescent="0.2"/>
    <row r="43463" hidden="1" x14ac:dyDescent="0.2"/>
    <row r="43464" hidden="1" x14ac:dyDescent="0.2"/>
    <row r="43465" hidden="1" x14ac:dyDescent="0.2"/>
    <row r="43466" hidden="1" x14ac:dyDescent="0.2"/>
    <row r="43467" hidden="1" x14ac:dyDescent="0.2"/>
    <row r="43468" hidden="1" x14ac:dyDescent="0.2"/>
    <row r="43469" hidden="1" x14ac:dyDescent="0.2"/>
    <row r="43470" hidden="1" x14ac:dyDescent="0.2"/>
    <row r="43471" hidden="1" x14ac:dyDescent="0.2"/>
    <row r="43472" hidden="1" x14ac:dyDescent="0.2"/>
    <row r="43473" hidden="1" x14ac:dyDescent="0.2"/>
    <row r="43474" hidden="1" x14ac:dyDescent="0.2"/>
    <row r="43475" hidden="1" x14ac:dyDescent="0.2"/>
    <row r="43476" hidden="1" x14ac:dyDescent="0.2"/>
    <row r="43477" hidden="1" x14ac:dyDescent="0.2"/>
    <row r="43478" hidden="1" x14ac:dyDescent="0.2"/>
    <row r="43479" hidden="1" x14ac:dyDescent="0.2"/>
    <row r="43480" hidden="1" x14ac:dyDescent="0.2"/>
    <row r="43481" hidden="1" x14ac:dyDescent="0.2"/>
    <row r="43482" hidden="1" x14ac:dyDescent="0.2"/>
    <row r="43483" hidden="1" x14ac:dyDescent="0.2"/>
    <row r="43484" hidden="1" x14ac:dyDescent="0.2"/>
    <row r="43485" hidden="1" x14ac:dyDescent="0.2"/>
    <row r="43486" hidden="1" x14ac:dyDescent="0.2"/>
    <row r="43487" hidden="1" x14ac:dyDescent="0.2"/>
    <row r="43488" hidden="1" x14ac:dyDescent="0.2"/>
    <row r="43489" hidden="1" x14ac:dyDescent="0.2"/>
    <row r="43490" hidden="1" x14ac:dyDescent="0.2"/>
    <row r="43491" hidden="1" x14ac:dyDescent="0.2"/>
    <row r="43492" hidden="1" x14ac:dyDescent="0.2"/>
    <row r="43493" hidden="1" x14ac:dyDescent="0.2"/>
    <row r="43494" hidden="1" x14ac:dyDescent="0.2"/>
    <row r="43495" hidden="1" x14ac:dyDescent="0.2"/>
    <row r="43496" hidden="1" x14ac:dyDescent="0.2"/>
    <row r="43497" hidden="1" x14ac:dyDescent="0.2"/>
    <row r="43498" hidden="1" x14ac:dyDescent="0.2"/>
    <row r="43499" hidden="1" x14ac:dyDescent="0.2"/>
    <row r="43500" hidden="1" x14ac:dyDescent="0.2"/>
    <row r="43501" hidden="1" x14ac:dyDescent="0.2"/>
    <row r="43502" hidden="1" x14ac:dyDescent="0.2"/>
    <row r="43503" hidden="1" x14ac:dyDescent="0.2"/>
    <row r="43504" hidden="1" x14ac:dyDescent="0.2"/>
    <row r="43505" hidden="1" x14ac:dyDescent="0.2"/>
    <row r="43506" hidden="1" x14ac:dyDescent="0.2"/>
    <row r="43507" hidden="1" x14ac:dyDescent="0.2"/>
    <row r="43508" hidden="1" x14ac:dyDescent="0.2"/>
    <row r="43509" hidden="1" x14ac:dyDescent="0.2"/>
    <row r="43510" hidden="1" x14ac:dyDescent="0.2"/>
    <row r="43511" hidden="1" x14ac:dyDescent="0.2"/>
    <row r="43512" hidden="1" x14ac:dyDescent="0.2"/>
    <row r="43513" hidden="1" x14ac:dyDescent="0.2"/>
    <row r="43514" hidden="1" x14ac:dyDescent="0.2"/>
    <row r="43515" hidden="1" x14ac:dyDescent="0.2"/>
    <row r="43516" hidden="1" x14ac:dyDescent="0.2"/>
    <row r="43517" hidden="1" x14ac:dyDescent="0.2"/>
    <row r="43518" hidden="1" x14ac:dyDescent="0.2"/>
    <row r="43519" hidden="1" x14ac:dyDescent="0.2"/>
    <row r="43520" hidden="1" x14ac:dyDescent="0.2"/>
    <row r="43521" hidden="1" x14ac:dyDescent="0.2"/>
    <row r="43522" hidden="1" x14ac:dyDescent="0.2"/>
    <row r="43523" hidden="1" x14ac:dyDescent="0.2"/>
    <row r="43524" hidden="1" x14ac:dyDescent="0.2"/>
    <row r="43525" hidden="1" x14ac:dyDescent="0.2"/>
    <row r="43526" hidden="1" x14ac:dyDescent="0.2"/>
    <row r="43527" hidden="1" x14ac:dyDescent="0.2"/>
    <row r="43528" hidden="1" x14ac:dyDescent="0.2"/>
    <row r="43529" hidden="1" x14ac:dyDescent="0.2"/>
    <row r="43530" hidden="1" x14ac:dyDescent="0.2"/>
    <row r="43531" hidden="1" x14ac:dyDescent="0.2"/>
    <row r="43532" hidden="1" x14ac:dyDescent="0.2"/>
    <row r="43533" hidden="1" x14ac:dyDescent="0.2"/>
    <row r="43534" hidden="1" x14ac:dyDescent="0.2"/>
    <row r="43535" hidden="1" x14ac:dyDescent="0.2"/>
    <row r="43536" hidden="1" x14ac:dyDescent="0.2"/>
    <row r="43537" hidden="1" x14ac:dyDescent="0.2"/>
    <row r="43538" hidden="1" x14ac:dyDescent="0.2"/>
    <row r="43539" hidden="1" x14ac:dyDescent="0.2"/>
    <row r="43540" hidden="1" x14ac:dyDescent="0.2"/>
    <row r="43541" hidden="1" x14ac:dyDescent="0.2"/>
    <row r="43542" hidden="1" x14ac:dyDescent="0.2"/>
    <row r="43543" hidden="1" x14ac:dyDescent="0.2"/>
    <row r="43544" hidden="1" x14ac:dyDescent="0.2"/>
    <row r="43545" hidden="1" x14ac:dyDescent="0.2"/>
    <row r="43546" hidden="1" x14ac:dyDescent="0.2"/>
    <row r="43547" hidden="1" x14ac:dyDescent="0.2"/>
    <row r="43548" hidden="1" x14ac:dyDescent="0.2"/>
    <row r="43549" hidden="1" x14ac:dyDescent="0.2"/>
    <row r="43550" hidden="1" x14ac:dyDescent="0.2"/>
    <row r="43551" hidden="1" x14ac:dyDescent="0.2"/>
    <row r="43552" hidden="1" x14ac:dyDescent="0.2"/>
    <row r="43553" hidden="1" x14ac:dyDescent="0.2"/>
    <row r="43554" hidden="1" x14ac:dyDescent="0.2"/>
    <row r="43555" hidden="1" x14ac:dyDescent="0.2"/>
    <row r="43556" hidden="1" x14ac:dyDescent="0.2"/>
    <row r="43557" hidden="1" x14ac:dyDescent="0.2"/>
    <row r="43558" hidden="1" x14ac:dyDescent="0.2"/>
    <row r="43559" hidden="1" x14ac:dyDescent="0.2"/>
    <row r="43560" hidden="1" x14ac:dyDescent="0.2"/>
    <row r="43561" hidden="1" x14ac:dyDescent="0.2"/>
    <row r="43562" hidden="1" x14ac:dyDescent="0.2"/>
    <row r="43563" hidden="1" x14ac:dyDescent="0.2"/>
    <row r="43564" hidden="1" x14ac:dyDescent="0.2"/>
    <row r="43565" hidden="1" x14ac:dyDescent="0.2"/>
    <row r="43566" hidden="1" x14ac:dyDescent="0.2"/>
    <row r="43567" hidden="1" x14ac:dyDescent="0.2"/>
    <row r="43568" hidden="1" x14ac:dyDescent="0.2"/>
    <row r="43569" hidden="1" x14ac:dyDescent="0.2"/>
    <row r="43570" hidden="1" x14ac:dyDescent="0.2"/>
    <row r="43571" hidden="1" x14ac:dyDescent="0.2"/>
    <row r="43572" hidden="1" x14ac:dyDescent="0.2"/>
    <row r="43573" hidden="1" x14ac:dyDescent="0.2"/>
    <row r="43574" hidden="1" x14ac:dyDescent="0.2"/>
    <row r="43575" hidden="1" x14ac:dyDescent="0.2"/>
    <row r="43576" hidden="1" x14ac:dyDescent="0.2"/>
    <row r="43577" hidden="1" x14ac:dyDescent="0.2"/>
    <row r="43578" hidden="1" x14ac:dyDescent="0.2"/>
    <row r="43579" hidden="1" x14ac:dyDescent="0.2"/>
    <row r="43580" hidden="1" x14ac:dyDescent="0.2"/>
    <row r="43581" hidden="1" x14ac:dyDescent="0.2"/>
    <row r="43582" hidden="1" x14ac:dyDescent="0.2"/>
    <row r="43583" hidden="1" x14ac:dyDescent="0.2"/>
    <row r="43584" hidden="1" x14ac:dyDescent="0.2"/>
    <row r="43585" hidden="1" x14ac:dyDescent="0.2"/>
    <row r="43586" hidden="1" x14ac:dyDescent="0.2"/>
    <row r="43587" hidden="1" x14ac:dyDescent="0.2"/>
    <row r="43588" hidden="1" x14ac:dyDescent="0.2"/>
    <row r="43589" hidden="1" x14ac:dyDescent="0.2"/>
    <row r="43590" hidden="1" x14ac:dyDescent="0.2"/>
    <row r="43591" hidden="1" x14ac:dyDescent="0.2"/>
    <row r="43592" hidden="1" x14ac:dyDescent="0.2"/>
    <row r="43593" hidden="1" x14ac:dyDescent="0.2"/>
    <row r="43594" hidden="1" x14ac:dyDescent="0.2"/>
    <row r="43595" hidden="1" x14ac:dyDescent="0.2"/>
    <row r="43596" hidden="1" x14ac:dyDescent="0.2"/>
    <row r="43597" hidden="1" x14ac:dyDescent="0.2"/>
    <row r="43598" hidden="1" x14ac:dyDescent="0.2"/>
    <row r="43599" hidden="1" x14ac:dyDescent="0.2"/>
    <row r="43600" hidden="1" x14ac:dyDescent="0.2"/>
    <row r="43601" hidden="1" x14ac:dyDescent="0.2"/>
    <row r="43602" hidden="1" x14ac:dyDescent="0.2"/>
    <row r="43603" hidden="1" x14ac:dyDescent="0.2"/>
    <row r="43604" hidden="1" x14ac:dyDescent="0.2"/>
    <row r="43605" hidden="1" x14ac:dyDescent="0.2"/>
    <row r="43606" hidden="1" x14ac:dyDescent="0.2"/>
    <row r="43607" hidden="1" x14ac:dyDescent="0.2"/>
    <row r="43608" hidden="1" x14ac:dyDescent="0.2"/>
    <row r="43609" hidden="1" x14ac:dyDescent="0.2"/>
    <row r="43610" hidden="1" x14ac:dyDescent="0.2"/>
    <row r="43611" hidden="1" x14ac:dyDescent="0.2"/>
    <row r="43612" hidden="1" x14ac:dyDescent="0.2"/>
    <row r="43613" hidden="1" x14ac:dyDescent="0.2"/>
    <row r="43614" hidden="1" x14ac:dyDescent="0.2"/>
    <row r="43615" hidden="1" x14ac:dyDescent="0.2"/>
    <row r="43616" hidden="1" x14ac:dyDescent="0.2"/>
    <row r="43617" hidden="1" x14ac:dyDescent="0.2"/>
    <row r="43618" hidden="1" x14ac:dyDescent="0.2"/>
    <row r="43619" hidden="1" x14ac:dyDescent="0.2"/>
    <row r="43620" hidden="1" x14ac:dyDescent="0.2"/>
    <row r="43621" hidden="1" x14ac:dyDescent="0.2"/>
    <row r="43622" hidden="1" x14ac:dyDescent="0.2"/>
    <row r="43623" hidden="1" x14ac:dyDescent="0.2"/>
    <row r="43624" hidden="1" x14ac:dyDescent="0.2"/>
    <row r="43625" hidden="1" x14ac:dyDescent="0.2"/>
    <row r="43626" hidden="1" x14ac:dyDescent="0.2"/>
    <row r="43627" hidden="1" x14ac:dyDescent="0.2"/>
    <row r="43628" hidden="1" x14ac:dyDescent="0.2"/>
    <row r="43629" hidden="1" x14ac:dyDescent="0.2"/>
    <row r="43630" hidden="1" x14ac:dyDescent="0.2"/>
    <row r="43631" hidden="1" x14ac:dyDescent="0.2"/>
    <row r="43632" hidden="1" x14ac:dyDescent="0.2"/>
    <row r="43633" hidden="1" x14ac:dyDescent="0.2"/>
    <row r="43634" hidden="1" x14ac:dyDescent="0.2"/>
    <row r="43635" hidden="1" x14ac:dyDescent="0.2"/>
    <row r="43636" hidden="1" x14ac:dyDescent="0.2"/>
    <row r="43637" hidden="1" x14ac:dyDescent="0.2"/>
    <row r="43638" hidden="1" x14ac:dyDescent="0.2"/>
    <row r="43639" hidden="1" x14ac:dyDescent="0.2"/>
    <row r="43640" hidden="1" x14ac:dyDescent="0.2"/>
    <row r="43641" hidden="1" x14ac:dyDescent="0.2"/>
    <row r="43642" hidden="1" x14ac:dyDescent="0.2"/>
    <row r="43643" hidden="1" x14ac:dyDescent="0.2"/>
    <row r="43644" hidden="1" x14ac:dyDescent="0.2"/>
    <row r="43645" hidden="1" x14ac:dyDescent="0.2"/>
    <row r="43646" hidden="1" x14ac:dyDescent="0.2"/>
    <row r="43647" hidden="1" x14ac:dyDescent="0.2"/>
    <row r="43648" hidden="1" x14ac:dyDescent="0.2"/>
    <row r="43649" hidden="1" x14ac:dyDescent="0.2"/>
    <row r="43650" hidden="1" x14ac:dyDescent="0.2"/>
    <row r="43651" hidden="1" x14ac:dyDescent="0.2"/>
    <row r="43652" hidden="1" x14ac:dyDescent="0.2"/>
    <row r="43653" hidden="1" x14ac:dyDescent="0.2"/>
    <row r="43654" hidden="1" x14ac:dyDescent="0.2"/>
    <row r="43655" hidden="1" x14ac:dyDescent="0.2"/>
    <row r="43656" hidden="1" x14ac:dyDescent="0.2"/>
    <row r="43657" hidden="1" x14ac:dyDescent="0.2"/>
    <row r="43658" hidden="1" x14ac:dyDescent="0.2"/>
    <row r="43659" hidden="1" x14ac:dyDescent="0.2"/>
    <row r="43660" hidden="1" x14ac:dyDescent="0.2"/>
    <row r="43661" hidden="1" x14ac:dyDescent="0.2"/>
    <row r="43662" hidden="1" x14ac:dyDescent="0.2"/>
    <row r="43663" hidden="1" x14ac:dyDescent="0.2"/>
    <row r="43664" hidden="1" x14ac:dyDescent="0.2"/>
    <row r="43665" hidden="1" x14ac:dyDescent="0.2"/>
    <row r="43666" hidden="1" x14ac:dyDescent="0.2"/>
    <row r="43667" hidden="1" x14ac:dyDescent="0.2"/>
    <row r="43668" hidden="1" x14ac:dyDescent="0.2"/>
    <row r="43669" hidden="1" x14ac:dyDescent="0.2"/>
    <row r="43670" hidden="1" x14ac:dyDescent="0.2"/>
    <row r="43671" hidden="1" x14ac:dyDescent="0.2"/>
    <row r="43672" hidden="1" x14ac:dyDescent="0.2"/>
    <row r="43673" hidden="1" x14ac:dyDescent="0.2"/>
    <row r="43674" hidden="1" x14ac:dyDescent="0.2"/>
    <row r="43675" hidden="1" x14ac:dyDescent="0.2"/>
    <row r="43676" hidden="1" x14ac:dyDescent="0.2"/>
    <row r="43677" hidden="1" x14ac:dyDescent="0.2"/>
    <row r="43678" hidden="1" x14ac:dyDescent="0.2"/>
    <row r="43679" hidden="1" x14ac:dyDescent="0.2"/>
    <row r="43680" hidden="1" x14ac:dyDescent="0.2"/>
    <row r="43681" hidden="1" x14ac:dyDescent="0.2"/>
    <row r="43682" hidden="1" x14ac:dyDescent="0.2"/>
    <row r="43683" hidden="1" x14ac:dyDescent="0.2"/>
    <row r="43684" hidden="1" x14ac:dyDescent="0.2"/>
    <row r="43685" hidden="1" x14ac:dyDescent="0.2"/>
    <row r="43686" hidden="1" x14ac:dyDescent="0.2"/>
    <row r="43687" hidden="1" x14ac:dyDescent="0.2"/>
    <row r="43688" hidden="1" x14ac:dyDescent="0.2"/>
    <row r="43689" hidden="1" x14ac:dyDescent="0.2"/>
    <row r="43690" hidden="1" x14ac:dyDescent="0.2"/>
    <row r="43691" hidden="1" x14ac:dyDescent="0.2"/>
    <row r="43692" hidden="1" x14ac:dyDescent="0.2"/>
    <row r="43693" hidden="1" x14ac:dyDescent="0.2"/>
    <row r="43694" hidden="1" x14ac:dyDescent="0.2"/>
    <row r="43695" hidden="1" x14ac:dyDescent="0.2"/>
    <row r="43696" hidden="1" x14ac:dyDescent="0.2"/>
    <row r="43697" hidden="1" x14ac:dyDescent="0.2"/>
    <row r="43698" hidden="1" x14ac:dyDescent="0.2"/>
    <row r="43699" hidden="1" x14ac:dyDescent="0.2"/>
    <row r="43700" hidden="1" x14ac:dyDescent="0.2"/>
    <row r="43701" hidden="1" x14ac:dyDescent="0.2"/>
    <row r="43702" hidden="1" x14ac:dyDescent="0.2"/>
    <row r="43703" hidden="1" x14ac:dyDescent="0.2"/>
    <row r="43704" hidden="1" x14ac:dyDescent="0.2"/>
    <row r="43705" hidden="1" x14ac:dyDescent="0.2"/>
    <row r="43706" hidden="1" x14ac:dyDescent="0.2"/>
    <row r="43707" hidden="1" x14ac:dyDescent="0.2"/>
    <row r="43708" hidden="1" x14ac:dyDescent="0.2"/>
    <row r="43709" hidden="1" x14ac:dyDescent="0.2"/>
    <row r="43710" hidden="1" x14ac:dyDescent="0.2"/>
    <row r="43711" hidden="1" x14ac:dyDescent="0.2"/>
    <row r="43712" hidden="1" x14ac:dyDescent="0.2"/>
    <row r="43713" hidden="1" x14ac:dyDescent="0.2"/>
    <row r="43714" hidden="1" x14ac:dyDescent="0.2"/>
    <row r="43715" hidden="1" x14ac:dyDescent="0.2"/>
    <row r="43716" hidden="1" x14ac:dyDescent="0.2"/>
    <row r="43717" hidden="1" x14ac:dyDescent="0.2"/>
    <row r="43718" hidden="1" x14ac:dyDescent="0.2"/>
    <row r="43719" hidden="1" x14ac:dyDescent="0.2"/>
    <row r="43720" hidden="1" x14ac:dyDescent="0.2"/>
    <row r="43721" hidden="1" x14ac:dyDescent="0.2"/>
    <row r="43722" hidden="1" x14ac:dyDescent="0.2"/>
    <row r="43723" hidden="1" x14ac:dyDescent="0.2"/>
    <row r="43724" hidden="1" x14ac:dyDescent="0.2"/>
    <row r="43725" hidden="1" x14ac:dyDescent="0.2"/>
    <row r="43726" hidden="1" x14ac:dyDescent="0.2"/>
    <row r="43727" hidden="1" x14ac:dyDescent="0.2"/>
    <row r="43728" hidden="1" x14ac:dyDescent="0.2"/>
    <row r="43729" hidden="1" x14ac:dyDescent="0.2"/>
    <row r="43730" hidden="1" x14ac:dyDescent="0.2"/>
    <row r="43731" hidden="1" x14ac:dyDescent="0.2"/>
    <row r="43732" hidden="1" x14ac:dyDescent="0.2"/>
    <row r="43733" hidden="1" x14ac:dyDescent="0.2"/>
    <row r="43734" hidden="1" x14ac:dyDescent="0.2"/>
    <row r="43735" hidden="1" x14ac:dyDescent="0.2"/>
    <row r="43736" hidden="1" x14ac:dyDescent="0.2"/>
    <row r="43737" hidden="1" x14ac:dyDescent="0.2"/>
    <row r="43738" hidden="1" x14ac:dyDescent="0.2"/>
    <row r="43739" hidden="1" x14ac:dyDescent="0.2"/>
    <row r="43740" hidden="1" x14ac:dyDescent="0.2"/>
    <row r="43741" hidden="1" x14ac:dyDescent="0.2"/>
    <row r="43742" hidden="1" x14ac:dyDescent="0.2"/>
    <row r="43743" hidden="1" x14ac:dyDescent="0.2"/>
    <row r="43744" hidden="1" x14ac:dyDescent="0.2"/>
    <row r="43745" hidden="1" x14ac:dyDescent="0.2"/>
    <row r="43746" hidden="1" x14ac:dyDescent="0.2"/>
    <row r="43747" hidden="1" x14ac:dyDescent="0.2"/>
    <row r="43748" hidden="1" x14ac:dyDescent="0.2"/>
    <row r="43749" hidden="1" x14ac:dyDescent="0.2"/>
    <row r="43750" hidden="1" x14ac:dyDescent="0.2"/>
    <row r="43751" hidden="1" x14ac:dyDescent="0.2"/>
    <row r="43752" hidden="1" x14ac:dyDescent="0.2"/>
    <row r="43753" hidden="1" x14ac:dyDescent="0.2"/>
    <row r="43754" hidden="1" x14ac:dyDescent="0.2"/>
    <row r="43755" hidden="1" x14ac:dyDescent="0.2"/>
    <row r="43756" hidden="1" x14ac:dyDescent="0.2"/>
    <row r="43757" hidden="1" x14ac:dyDescent="0.2"/>
    <row r="43758" hidden="1" x14ac:dyDescent="0.2"/>
    <row r="43759" hidden="1" x14ac:dyDescent="0.2"/>
    <row r="43760" hidden="1" x14ac:dyDescent="0.2"/>
    <row r="43761" hidden="1" x14ac:dyDescent="0.2"/>
    <row r="43762" hidden="1" x14ac:dyDescent="0.2"/>
    <row r="43763" hidden="1" x14ac:dyDescent="0.2"/>
    <row r="43764" hidden="1" x14ac:dyDescent="0.2"/>
    <row r="43765" hidden="1" x14ac:dyDescent="0.2"/>
    <row r="43766" hidden="1" x14ac:dyDescent="0.2"/>
    <row r="43767" hidden="1" x14ac:dyDescent="0.2"/>
    <row r="43768" hidden="1" x14ac:dyDescent="0.2"/>
    <row r="43769" hidden="1" x14ac:dyDescent="0.2"/>
    <row r="43770" hidden="1" x14ac:dyDescent="0.2"/>
    <row r="43771" hidden="1" x14ac:dyDescent="0.2"/>
    <row r="43772" hidden="1" x14ac:dyDescent="0.2"/>
    <row r="43773" hidden="1" x14ac:dyDescent="0.2"/>
    <row r="43774" hidden="1" x14ac:dyDescent="0.2"/>
    <row r="43775" hidden="1" x14ac:dyDescent="0.2"/>
    <row r="43776" hidden="1" x14ac:dyDescent="0.2"/>
    <row r="43777" hidden="1" x14ac:dyDescent="0.2"/>
    <row r="43778" hidden="1" x14ac:dyDescent="0.2"/>
    <row r="43779" hidden="1" x14ac:dyDescent="0.2"/>
    <row r="43780" hidden="1" x14ac:dyDescent="0.2"/>
    <row r="43781" hidden="1" x14ac:dyDescent="0.2"/>
    <row r="43782" hidden="1" x14ac:dyDescent="0.2"/>
    <row r="43783" hidden="1" x14ac:dyDescent="0.2"/>
    <row r="43784" hidden="1" x14ac:dyDescent="0.2"/>
    <row r="43785" hidden="1" x14ac:dyDescent="0.2"/>
    <row r="43786" hidden="1" x14ac:dyDescent="0.2"/>
    <row r="43787" hidden="1" x14ac:dyDescent="0.2"/>
    <row r="43788" hidden="1" x14ac:dyDescent="0.2"/>
    <row r="43789" hidden="1" x14ac:dyDescent="0.2"/>
    <row r="43790" hidden="1" x14ac:dyDescent="0.2"/>
    <row r="43791" hidden="1" x14ac:dyDescent="0.2"/>
    <row r="43792" hidden="1" x14ac:dyDescent="0.2"/>
    <row r="43793" hidden="1" x14ac:dyDescent="0.2"/>
    <row r="43794" hidden="1" x14ac:dyDescent="0.2"/>
    <row r="43795" hidden="1" x14ac:dyDescent="0.2"/>
    <row r="43796" hidden="1" x14ac:dyDescent="0.2"/>
    <row r="43797" hidden="1" x14ac:dyDescent="0.2"/>
    <row r="43798" hidden="1" x14ac:dyDescent="0.2"/>
    <row r="43799" hidden="1" x14ac:dyDescent="0.2"/>
    <row r="43800" hidden="1" x14ac:dyDescent="0.2"/>
    <row r="43801" hidden="1" x14ac:dyDescent="0.2"/>
    <row r="43802" hidden="1" x14ac:dyDescent="0.2"/>
    <row r="43803" hidden="1" x14ac:dyDescent="0.2"/>
    <row r="43804" hidden="1" x14ac:dyDescent="0.2"/>
    <row r="43805" hidden="1" x14ac:dyDescent="0.2"/>
    <row r="43806" hidden="1" x14ac:dyDescent="0.2"/>
    <row r="43807" hidden="1" x14ac:dyDescent="0.2"/>
    <row r="43808" hidden="1" x14ac:dyDescent="0.2"/>
    <row r="43809" hidden="1" x14ac:dyDescent="0.2"/>
    <row r="43810" hidden="1" x14ac:dyDescent="0.2"/>
    <row r="43811" hidden="1" x14ac:dyDescent="0.2"/>
    <row r="43812" hidden="1" x14ac:dyDescent="0.2"/>
    <row r="43813" hidden="1" x14ac:dyDescent="0.2"/>
    <row r="43814" hidden="1" x14ac:dyDescent="0.2"/>
    <row r="43815" hidden="1" x14ac:dyDescent="0.2"/>
    <row r="43816" hidden="1" x14ac:dyDescent="0.2"/>
    <row r="43817" hidden="1" x14ac:dyDescent="0.2"/>
    <row r="43818" hidden="1" x14ac:dyDescent="0.2"/>
    <row r="43819" hidden="1" x14ac:dyDescent="0.2"/>
    <row r="43820" hidden="1" x14ac:dyDescent="0.2"/>
    <row r="43821" hidden="1" x14ac:dyDescent="0.2"/>
    <row r="43822" hidden="1" x14ac:dyDescent="0.2"/>
    <row r="43823" hidden="1" x14ac:dyDescent="0.2"/>
    <row r="43824" hidden="1" x14ac:dyDescent="0.2"/>
    <row r="43825" hidden="1" x14ac:dyDescent="0.2"/>
    <row r="43826" hidden="1" x14ac:dyDescent="0.2"/>
    <row r="43827" hidden="1" x14ac:dyDescent="0.2"/>
    <row r="43828" hidden="1" x14ac:dyDescent="0.2"/>
    <row r="43829" hidden="1" x14ac:dyDescent="0.2"/>
    <row r="43830" hidden="1" x14ac:dyDescent="0.2"/>
    <row r="43831" hidden="1" x14ac:dyDescent="0.2"/>
    <row r="43832" hidden="1" x14ac:dyDescent="0.2"/>
    <row r="43833" hidden="1" x14ac:dyDescent="0.2"/>
    <row r="43834" hidden="1" x14ac:dyDescent="0.2"/>
    <row r="43835" hidden="1" x14ac:dyDescent="0.2"/>
    <row r="43836" hidden="1" x14ac:dyDescent="0.2"/>
    <row r="43837" hidden="1" x14ac:dyDescent="0.2"/>
    <row r="43838" hidden="1" x14ac:dyDescent="0.2"/>
    <row r="43839" hidden="1" x14ac:dyDescent="0.2"/>
    <row r="43840" hidden="1" x14ac:dyDescent="0.2"/>
    <row r="43841" hidden="1" x14ac:dyDescent="0.2"/>
    <row r="43842" hidden="1" x14ac:dyDescent="0.2"/>
    <row r="43843" hidden="1" x14ac:dyDescent="0.2"/>
    <row r="43844" hidden="1" x14ac:dyDescent="0.2"/>
    <row r="43845" hidden="1" x14ac:dyDescent="0.2"/>
    <row r="43846" hidden="1" x14ac:dyDescent="0.2"/>
    <row r="43847" hidden="1" x14ac:dyDescent="0.2"/>
    <row r="43848" hidden="1" x14ac:dyDescent="0.2"/>
    <row r="43849" hidden="1" x14ac:dyDescent="0.2"/>
    <row r="43850" hidden="1" x14ac:dyDescent="0.2"/>
    <row r="43851" hidden="1" x14ac:dyDescent="0.2"/>
    <row r="43852" hidden="1" x14ac:dyDescent="0.2"/>
    <row r="43853" hidden="1" x14ac:dyDescent="0.2"/>
    <row r="43854" hidden="1" x14ac:dyDescent="0.2"/>
    <row r="43855" hidden="1" x14ac:dyDescent="0.2"/>
    <row r="43856" hidden="1" x14ac:dyDescent="0.2"/>
    <row r="43857" hidden="1" x14ac:dyDescent="0.2"/>
    <row r="43858" hidden="1" x14ac:dyDescent="0.2"/>
    <row r="43859" hidden="1" x14ac:dyDescent="0.2"/>
    <row r="43860" hidden="1" x14ac:dyDescent="0.2"/>
    <row r="43861" hidden="1" x14ac:dyDescent="0.2"/>
    <row r="43862" hidden="1" x14ac:dyDescent="0.2"/>
    <row r="43863" hidden="1" x14ac:dyDescent="0.2"/>
    <row r="43864" hidden="1" x14ac:dyDescent="0.2"/>
    <row r="43865" hidden="1" x14ac:dyDescent="0.2"/>
    <row r="43866" hidden="1" x14ac:dyDescent="0.2"/>
    <row r="43867" hidden="1" x14ac:dyDescent="0.2"/>
    <row r="43868" hidden="1" x14ac:dyDescent="0.2"/>
    <row r="43869" hidden="1" x14ac:dyDescent="0.2"/>
    <row r="43870" hidden="1" x14ac:dyDescent="0.2"/>
    <row r="43871" hidden="1" x14ac:dyDescent="0.2"/>
    <row r="43872" hidden="1" x14ac:dyDescent="0.2"/>
    <row r="43873" hidden="1" x14ac:dyDescent="0.2"/>
    <row r="43874" hidden="1" x14ac:dyDescent="0.2"/>
    <row r="43875" hidden="1" x14ac:dyDescent="0.2"/>
    <row r="43876" hidden="1" x14ac:dyDescent="0.2"/>
    <row r="43877" hidden="1" x14ac:dyDescent="0.2"/>
    <row r="43878" hidden="1" x14ac:dyDescent="0.2"/>
    <row r="43879" hidden="1" x14ac:dyDescent="0.2"/>
    <row r="43880" hidden="1" x14ac:dyDescent="0.2"/>
    <row r="43881" hidden="1" x14ac:dyDescent="0.2"/>
    <row r="43882" hidden="1" x14ac:dyDescent="0.2"/>
    <row r="43883" hidden="1" x14ac:dyDescent="0.2"/>
    <row r="43884" hidden="1" x14ac:dyDescent="0.2"/>
    <row r="43885" hidden="1" x14ac:dyDescent="0.2"/>
    <row r="43886" hidden="1" x14ac:dyDescent="0.2"/>
    <row r="43887" hidden="1" x14ac:dyDescent="0.2"/>
    <row r="43888" hidden="1" x14ac:dyDescent="0.2"/>
    <row r="43889" hidden="1" x14ac:dyDescent="0.2"/>
    <row r="43890" hidden="1" x14ac:dyDescent="0.2"/>
    <row r="43891" hidden="1" x14ac:dyDescent="0.2"/>
    <row r="43892" hidden="1" x14ac:dyDescent="0.2"/>
    <row r="43893" hidden="1" x14ac:dyDescent="0.2"/>
    <row r="43894" hidden="1" x14ac:dyDescent="0.2"/>
    <row r="43895" hidden="1" x14ac:dyDescent="0.2"/>
    <row r="43896" hidden="1" x14ac:dyDescent="0.2"/>
    <row r="43897" hidden="1" x14ac:dyDescent="0.2"/>
    <row r="43898" hidden="1" x14ac:dyDescent="0.2"/>
    <row r="43899" hidden="1" x14ac:dyDescent="0.2"/>
    <row r="43900" hidden="1" x14ac:dyDescent="0.2"/>
    <row r="43901" hidden="1" x14ac:dyDescent="0.2"/>
    <row r="43902" hidden="1" x14ac:dyDescent="0.2"/>
    <row r="43903" hidden="1" x14ac:dyDescent="0.2"/>
    <row r="43904" hidden="1" x14ac:dyDescent="0.2"/>
    <row r="43905" hidden="1" x14ac:dyDescent="0.2"/>
    <row r="43906" hidden="1" x14ac:dyDescent="0.2"/>
    <row r="43907" hidden="1" x14ac:dyDescent="0.2"/>
    <row r="43908" hidden="1" x14ac:dyDescent="0.2"/>
    <row r="43909" hidden="1" x14ac:dyDescent="0.2"/>
    <row r="43910" hidden="1" x14ac:dyDescent="0.2"/>
    <row r="43911" hidden="1" x14ac:dyDescent="0.2"/>
    <row r="43912" hidden="1" x14ac:dyDescent="0.2"/>
    <row r="43913" hidden="1" x14ac:dyDescent="0.2"/>
    <row r="43914" hidden="1" x14ac:dyDescent="0.2"/>
    <row r="43915" hidden="1" x14ac:dyDescent="0.2"/>
    <row r="43916" hidden="1" x14ac:dyDescent="0.2"/>
    <row r="43917" hidden="1" x14ac:dyDescent="0.2"/>
    <row r="43918" hidden="1" x14ac:dyDescent="0.2"/>
    <row r="43919" hidden="1" x14ac:dyDescent="0.2"/>
    <row r="43920" hidden="1" x14ac:dyDescent="0.2"/>
    <row r="43921" hidden="1" x14ac:dyDescent="0.2"/>
    <row r="43922" hidden="1" x14ac:dyDescent="0.2"/>
    <row r="43923" hidden="1" x14ac:dyDescent="0.2"/>
    <row r="43924" hidden="1" x14ac:dyDescent="0.2"/>
    <row r="43925" hidden="1" x14ac:dyDescent="0.2"/>
    <row r="43926" hidden="1" x14ac:dyDescent="0.2"/>
    <row r="43927" hidden="1" x14ac:dyDescent="0.2"/>
    <row r="43928" hidden="1" x14ac:dyDescent="0.2"/>
    <row r="43929" hidden="1" x14ac:dyDescent="0.2"/>
    <row r="43930" hidden="1" x14ac:dyDescent="0.2"/>
    <row r="43931" hidden="1" x14ac:dyDescent="0.2"/>
    <row r="43932" hidden="1" x14ac:dyDescent="0.2"/>
    <row r="43933" hidden="1" x14ac:dyDescent="0.2"/>
    <row r="43934" hidden="1" x14ac:dyDescent="0.2"/>
    <row r="43935" hidden="1" x14ac:dyDescent="0.2"/>
    <row r="43936" hidden="1" x14ac:dyDescent="0.2"/>
    <row r="43937" hidden="1" x14ac:dyDescent="0.2"/>
    <row r="43938" hidden="1" x14ac:dyDescent="0.2"/>
    <row r="43939" hidden="1" x14ac:dyDescent="0.2"/>
    <row r="43940" hidden="1" x14ac:dyDescent="0.2"/>
    <row r="43941" hidden="1" x14ac:dyDescent="0.2"/>
    <row r="43942" hidden="1" x14ac:dyDescent="0.2"/>
    <row r="43943" hidden="1" x14ac:dyDescent="0.2"/>
    <row r="43944" hidden="1" x14ac:dyDescent="0.2"/>
    <row r="43945" hidden="1" x14ac:dyDescent="0.2"/>
    <row r="43946" hidden="1" x14ac:dyDescent="0.2"/>
    <row r="43947" hidden="1" x14ac:dyDescent="0.2"/>
    <row r="43948" hidden="1" x14ac:dyDescent="0.2"/>
    <row r="43949" hidden="1" x14ac:dyDescent="0.2"/>
    <row r="43950" hidden="1" x14ac:dyDescent="0.2"/>
    <row r="43951" hidden="1" x14ac:dyDescent="0.2"/>
    <row r="43952" hidden="1" x14ac:dyDescent="0.2"/>
    <row r="43953" hidden="1" x14ac:dyDescent="0.2"/>
    <row r="43954" hidden="1" x14ac:dyDescent="0.2"/>
    <row r="43955" hidden="1" x14ac:dyDescent="0.2"/>
    <row r="43956" hidden="1" x14ac:dyDescent="0.2"/>
    <row r="43957" hidden="1" x14ac:dyDescent="0.2"/>
    <row r="43958" hidden="1" x14ac:dyDescent="0.2"/>
    <row r="43959" hidden="1" x14ac:dyDescent="0.2"/>
    <row r="43960" hidden="1" x14ac:dyDescent="0.2"/>
    <row r="43961" hidden="1" x14ac:dyDescent="0.2"/>
    <row r="43962" hidden="1" x14ac:dyDescent="0.2"/>
    <row r="43963" hidden="1" x14ac:dyDescent="0.2"/>
    <row r="43964" hidden="1" x14ac:dyDescent="0.2"/>
    <row r="43965" hidden="1" x14ac:dyDescent="0.2"/>
    <row r="43966" hidden="1" x14ac:dyDescent="0.2"/>
    <row r="43967" hidden="1" x14ac:dyDescent="0.2"/>
    <row r="43968" hidden="1" x14ac:dyDescent="0.2"/>
    <row r="43969" hidden="1" x14ac:dyDescent="0.2"/>
    <row r="43970" hidden="1" x14ac:dyDescent="0.2"/>
    <row r="43971" hidden="1" x14ac:dyDescent="0.2"/>
    <row r="43972" hidden="1" x14ac:dyDescent="0.2"/>
    <row r="43973" hidden="1" x14ac:dyDescent="0.2"/>
    <row r="43974" hidden="1" x14ac:dyDescent="0.2"/>
    <row r="43975" hidden="1" x14ac:dyDescent="0.2"/>
    <row r="43976" hidden="1" x14ac:dyDescent="0.2"/>
    <row r="43977" hidden="1" x14ac:dyDescent="0.2"/>
    <row r="43978" hidden="1" x14ac:dyDescent="0.2"/>
    <row r="43979" hidden="1" x14ac:dyDescent="0.2"/>
    <row r="43980" hidden="1" x14ac:dyDescent="0.2"/>
    <row r="43981" hidden="1" x14ac:dyDescent="0.2"/>
    <row r="43982" hidden="1" x14ac:dyDescent="0.2"/>
    <row r="43983" hidden="1" x14ac:dyDescent="0.2"/>
    <row r="43984" hidden="1" x14ac:dyDescent="0.2"/>
    <row r="43985" hidden="1" x14ac:dyDescent="0.2"/>
    <row r="43986" hidden="1" x14ac:dyDescent="0.2"/>
    <row r="43987" hidden="1" x14ac:dyDescent="0.2"/>
    <row r="43988" hidden="1" x14ac:dyDescent="0.2"/>
    <row r="43989" hidden="1" x14ac:dyDescent="0.2"/>
    <row r="43990" hidden="1" x14ac:dyDescent="0.2"/>
    <row r="43991" hidden="1" x14ac:dyDescent="0.2"/>
    <row r="43992" hidden="1" x14ac:dyDescent="0.2"/>
    <row r="43993" hidden="1" x14ac:dyDescent="0.2"/>
    <row r="43994" hidden="1" x14ac:dyDescent="0.2"/>
    <row r="43995" hidden="1" x14ac:dyDescent="0.2"/>
    <row r="43996" hidden="1" x14ac:dyDescent="0.2"/>
    <row r="43997" hidden="1" x14ac:dyDescent="0.2"/>
    <row r="43998" hidden="1" x14ac:dyDescent="0.2"/>
    <row r="43999" hidden="1" x14ac:dyDescent="0.2"/>
    <row r="44000" hidden="1" x14ac:dyDescent="0.2"/>
    <row r="44001" hidden="1" x14ac:dyDescent="0.2"/>
    <row r="44002" hidden="1" x14ac:dyDescent="0.2"/>
    <row r="44003" hidden="1" x14ac:dyDescent="0.2"/>
    <row r="44004" hidden="1" x14ac:dyDescent="0.2"/>
    <row r="44005" hidden="1" x14ac:dyDescent="0.2"/>
    <row r="44006" hidden="1" x14ac:dyDescent="0.2"/>
    <row r="44007" hidden="1" x14ac:dyDescent="0.2"/>
    <row r="44008" hidden="1" x14ac:dyDescent="0.2"/>
    <row r="44009" hidden="1" x14ac:dyDescent="0.2"/>
    <row r="44010" hidden="1" x14ac:dyDescent="0.2"/>
    <row r="44011" hidden="1" x14ac:dyDescent="0.2"/>
    <row r="44012" hidden="1" x14ac:dyDescent="0.2"/>
    <row r="44013" hidden="1" x14ac:dyDescent="0.2"/>
    <row r="44014" hidden="1" x14ac:dyDescent="0.2"/>
    <row r="44015" hidden="1" x14ac:dyDescent="0.2"/>
    <row r="44016" hidden="1" x14ac:dyDescent="0.2"/>
    <row r="44017" hidden="1" x14ac:dyDescent="0.2"/>
    <row r="44018" hidden="1" x14ac:dyDescent="0.2"/>
    <row r="44019" hidden="1" x14ac:dyDescent="0.2"/>
    <row r="44020" hidden="1" x14ac:dyDescent="0.2"/>
    <row r="44021" hidden="1" x14ac:dyDescent="0.2"/>
    <row r="44022" hidden="1" x14ac:dyDescent="0.2"/>
    <row r="44023" hidden="1" x14ac:dyDescent="0.2"/>
    <row r="44024" hidden="1" x14ac:dyDescent="0.2"/>
    <row r="44025" hidden="1" x14ac:dyDescent="0.2"/>
    <row r="44026" hidden="1" x14ac:dyDescent="0.2"/>
    <row r="44027" hidden="1" x14ac:dyDescent="0.2"/>
    <row r="44028" hidden="1" x14ac:dyDescent="0.2"/>
    <row r="44029" hidden="1" x14ac:dyDescent="0.2"/>
    <row r="44030" hidden="1" x14ac:dyDescent="0.2"/>
    <row r="44031" hidden="1" x14ac:dyDescent="0.2"/>
    <row r="44032" hidden="1" x14ac:dyDescent="0.2"/>
    <row r="44033" hidden="1" x14ac:dyDescent="0.2"/>
    <row r="44034" hidden="1" x14ac:dyDescent="0.2"/>
    <row r="44035" hidden="1" x14ac:dyDescent="0.2"/>
    <row r="44036" hidden="1" x14ac:dyDescent="0.2"/>
    <row r="44037" hidden="1" x14ac:dyDescent="0.2"/>
    <row r="44038" hidden="1" x14ac:dyDescent="0.2"/>
    <row r="44039" hidden="1" x14ac:dyDescent="0.2"/>
    <row r="44040" hidden="1" x14ac:dyDescent="0.2"/>
    <row r="44041" hidden="1" x14ac:dyDescent="0.2"/>
    <row r="44042" hidden="1" x14ac:dyDescent="0.2"/>
    <row r="44043" hidden="1" x14ac:dyDescent="0.2"/>
    <row r="44044" hidden="1" x14ac:dyDescent="0.2"/>
    <row r="44045" hidden="1" x14ac:dyDescent="0.2"/>
    <row r="44046" hidden="1" x14ac:dyDescent="0.2"/>
    <row r="44047" hidden="1" x14ac:dyDescent="0.2"/>
    <row r="44048" hidden="1" x14ac:dyDescent="0.2"/>
    <row r="44049" hidden="1" x14ac:dyDescent="0.2"/>
    <row r="44050" hidden="1" x14ac:dyDescent="0.2"/>
    <row r="44051" hidden="1" x14ac:dyDescent="0.2"/>
    <row r="44052" hidden="1" x14ac:dyDescent="0.2"/>
    <row r="44053" hidden="1" x14ac:dyDescent="0.2"/>
    <row r="44054" hidden="1" x14ac:dyDescent="0.2"/>
    <row r="44055" hidden="1" x14ac:dyDescent="0.2"/>
    <row r="44056" hidden="1" x14ac:dyDescent="0.2"/>
    <row r="44057" hidden="1" x14ac:dyDescent="0.2"/>
    <row r="44058" hidden="1" x14ac:dyDescent="0.2"/>
    <row r="44059" hidden="1" x14ac:dyDescent="0.2"/>
    <row r="44060" hidden="1" x14ac:dyDescent="0.2"/>
    <row r="44061" hidden="1" x14ac:dyDescent="0.2"/>
    <row r="44062" hidden="1" x14ac:dyDescent="0.2"/>
    <row r="44063" hidden="1" x14ac:dyDescent="0.2"/>
    <row r="44064" hidden="1" x14ac:dyDescent="0.2"/>
    <row r="44065" hidden="1" x14ac:dyDescent="0.2"/>
    <row r="44066" hidden="1" x14ac:dyDescent="0.2"/>
    <row r="44067" hidden="1" x14ac:dyDescent="0.2"/>
    <row r="44068" hidden="1" x14ac:dyDescent="0.2"/>
    <row r="44069" hidden="1" x14ac:dyDescent="0.2"/>
    <row r="44070" hidden="1" x14ac:dyDescent="0.2"/>
    <row r="44071" hidden="1" x14ac:dyDescent="0.2"/>
    <row r="44072" hidden="1" x14ac:dyDescent="0.2"/>
    <row r="44073" hidden="1" x14ac:dyDescent="0.2"/>
    <row r="44074" hidden="1" x14ac:dyDescent="0.2"/>
    <row r="44075" hidden="1" x14ac:dyDescent="0.2"/>
    <row r="44076" hidden="1" x14ac:dyDescent="0.2"/>
    <row r="44077" hidden="1" x14ac:dyDescent="0.2"/>
    <row r="44078" hidden="1" x14ac:dyDescent="0.2"/>
    <row r="44079" hidden="1" x14ac:dyDescent="0.2"/>
    <row r="44080" hidden="1" x14ac:dyDescent="0.2"/>
    <row r="44081" hidden="1" x14ac:dyDescent="0.2"/>
    <row r="44082" hidden="1" x14ac:dyDescent="0.2"/>
    <row r="44083" hidden="1" x14ac:dyDescent="0.2"/>
    <row r="44084" hidden="1" x14ac:dyDescent="0.2"/>
    <row r="44085" hidden="1" x14ac:dyDescent="0.2"/>
    <row r="44086" hidden="1" x14ac:dyDescent="0.2"/>
    <row r="44087" hidden="1" x14ac:dyDescent="0.2"/>
    <row r="44088" hidden="1" x14ac:dyDescent="0.2"/>
    <row r="44089" hidden="1" x14ac:dyDescent="0.2"/>
    <row r="44090" hidden="1" x14ac:dyDescent="0.2"/>
    <row r="44091" hidden="1" x14ac:dyDescent="0.2"/>
    <row r="44092" hidden="1" x14ac:dyDescent="0.2"/>
    <row r="44093" hidden="1" x14ac:dyDescent="0.2"/>
    <row r="44094" hidden="1" x14ac:dyDescent="0.2"/>
    <row r="44095" hidden="1" x14ac:dyDescent="0.2"/>
    <row r="44096" hidden="1" x14ac:dyDescent="0.2"/>
    <row r="44097" hidden="1" x14ac:dyDescent="0.2"/>
    <row r="44098" hidden="1" x14ac:dyDescent="0.2"/>
    <row r="44099" hidden="1" x14ac:dyDescent="0.2"/>
    <row r="44100" hidden="1" x14ac:dyDescent="0.2"/>
    <row r="44101" hidden="1" x14ac:dyDescent="0.2"/>
    <row r="44102" hidden="1" x14ac:dyDescent="0.2"/>
    <row r="44103" hidden="1" x14ac:dyDescent="0.2"/>
    <row r="44104" hidden="1" x14ac:dyDescent="0.2"/>
    <row r="44105" hidden="1" x14ac:dyDescent="0.2"/>
    <row r="44106" hidden="1" x14ac:dyDescent="0.2"/>
    <row r="44107" hidden="1" x14ac:dyDescent="0.2"/>
    <row r="44108" hidden="1" x14ac:dyDescent="0.2"/>
    <row r="44109" hidden="1" x14ac:dyDescent="0.2"/>
    <row r="44110" hidden="1" x14ac:dyDescent="0.2"/>
    <row r="44111" hidden="1" x14ac:dyDescent="0.2"/>
    <row r="44112" hidden="1" x14ac:dyDescent="0.2"/>
    <row r="44113" hidden="1" x14ac:dyDescent="0.2"/>
    <row r="44114" hidden="1" x14ac:dyDescent="0.2"/>
    <row r="44115" hidden="1" x14ac:dyDescent="0.2"/>
    <row r="44116" hidden="1" x14ac:dyDescent="0.2"/>
    <row r="44117" hidden="1" x14ac:dyDescent="0.2"/>
    <row r="44118" hidden="1" x14ac:dyDescent="0.2"/>
    <row r="44119" hidden="1" x14ac:dyDescent="0.2"/>
    <row r="44120" hidden="1" x14ac:dyDescent="0.2"/>
    <row r="44121" hidden="1" x14ac:dyDescent="0.2"/>
    <row r="44122" hidden="1" x14ac:dyDescent="0.2"/>
    <row r="44123" hidden="1" x14ac:dyDescent="0.2"/>
    <row r="44124" hidden="1" x14ac:dyDescent="0.2"/>
    <row r="44125" hidden="1" x14ac:dyDescent="0.2"/>
    <row r="44126" hidden="1" x14ac:dyDescent="0.2"/>
    <row r="44127" hidden="1" x14ac:dyDescent="0.2"/>
    <row r="44128" hidden="1" x14ac:dyDescent="0.2"/>
    <row r="44129" hidden="1" x14ac:dyDescent="0.2"/>
    <row r="44130" hidden="1" x14ac:dyDescent="0.2"/>
    <row r="44131" hidden="1" x14ac:dyDescent="0.2"/>
    <row r="44132" hidden="1" x14ac:dyDescent="0.2"/>
    <row r="44133" hidden="1" x14ac:dyDescent="0.2"/>
    <row r="44134" hidden="1" x14ac:dyDescent="0.2"/>
    <row r="44135" hidden="1" x14ac:dyDescent="0.2"/>
    <row r="44136" hidden="1" x14ac:dyDescent="0.2"/>
    <row r="44137" hidden="1" x14ac:dyDescent="0.2"/>
    <row r="44138" hidden="1" x14ac:dyDescent="0.2"/>
    <row r="44139" hidden="1" x14ac:dyDescent="0.2"/>
    <row r="44140" hidden="1" x14ac:dyDescent="0.2"/>
    <row r="44141" hidden="1" x14ac:dyDescent="0.2"/>
    <row r="44142" hidden="1" x14ac:dyDescent="0.2"/>
    <row r="44143" hidden="1" x14ac:dyDescent="0.2"/>
    <row r="44144" hidden="1" x14ac:dyDescent="0.2"/>
    <row r="44145" hidden="1" x14ac:dyDescent="0.2"/>
    <row r="44146" hidden="1" x14ac:dyDescent="0.2"/>
    <row r="44147" hidden="1" x14ac:dyDescent="0.2"/>
    <row r="44148" hidden="1" x14ac:dyDescent="0.2"/>
    <row r="44149" hidden="1" x14ac:dyDescent="0.2"/>
    <row r="44150" hidden="1" x14ac:dyDescent="0.2"/>
    <row r="44151" hidden="1" x14ac:dyDescent="0.2"/>
    <row r="44152" hidden="1" x14ac:dyDescent="0.2"/>
    <row r="44153" hidden="1" x14ac:dyDescent="0.2"/>
    <row r="44154" hidden="1" x14ac:dyDescent="0.2"/>
    <row r="44155" hidden="1" x14ac:dyDescent="0.2"/>
    <row r="44156" hidden="1" x14ac:dyDescent="0.2"/>
    <row r="44157" hidden="1" x14ac:dyDescent="0.2"/>
    <row r="44158" hidden="1" x14ac:dyDescent="0.2"/>
    <row r="44159" hidden="1" x14ac:dyDescent="0.2"/>
    <row r="44160" hidden="1" x14ac:dyDescent="0.2"/>
    <row r="44161" hidden="1" x14ac:dyDescent="0.2"/>
    <row r="44162" hidden="1" x14ac:dyDescent="0.2"/>
    <row r="44163" hidden="1" x14ac:dyDescent="0.2"/>
    <row r="44164" hidden="1" x14ac:dyDescent="0.2"/>
    <row r="44165" hidden="1" x14ac:dyDescent="0.2"/>
    <row r="44166" hidden="1" x14ac:dyDescent="0.2"/>
    <row r="44167" hidden="1" x14ac:dyDescent="0.2"/>
    <row r="44168" hidden="1" x14ac:dyDescent="0.2"/>
    <row r="44169" hidden="1" x14ac:dyDescent="0.2"/>
    <row r="44170" hidden="1" x14ac:dyDescent="0.2"/>
    <row r="44171" hidden="1" x14ac:dyDescent="0.2"/>
    <row r="44172" hidden="1" x14ac:dyDescent="0.2"/>
    <row r="44173" hidden="1" x14ac:dyDescent="0.2"/>
    <row r="44174" hidden="1" x14ac:dyDescent="0.2"/>
    <row r="44175" hidden="1" x14ac:dyDescent="0.2"/>
    <row r="44176" hidden="1" x14ac:dyDescent="0.2"/>
    <row r="44177" hidden="1" x14ac:dyDescent="0.2"/>
    <row r="44178" hidden="1" x14ac:dyDescent="0.2"/>
    <row r="44179" hidden="1" x14ac:dyDescent="0.2"/>
    <row r="44180" hidden="1" x14ac:dyDescent="0.2"/>
    <row r="44181" hidden="1" x14ac:dyDescent="0.2"/>
    <row r="44182" hidden="1" x14ac:dyDescent="0.2"/>
    <row r="44183" hidden="1" x14ac:dyDescent="0.2"/>
    <row r="44184" hidden="1" x14ac:dyDescent="0.2"/>
    <row r="44185" hidden="1" x14ac:dyDescent="0.2"/>
    <row r="44186" hidden="1" x14ac:dyDescent="0.2"/>
    <row r="44187" hidden="1" x14ac:dyDescent="0.2"/>
    <row r="44188" hidden="1" x14ac:dyDescent="0.2"/>
    <row r="44189" hidden="1" x14ac:dyDescent="0.2"/>
    <row r="44190" hidden="1" x14ac:dyDescent="0.2"/>
    <row r="44191" hidden="1" x14ac:dyDescent="0.2"/>
    <row r="44192" hidden="1" x14ac:dyDescent="0.2"/>
    <row r="44193" hidden="1" x14ac:dyDescent="0.2"/>
    <row r="44194" hidden="1" x14ac:dyDescent="0.2"/>
    <row r="44195" hidden="1" x14ac:dyDescent="0.2"/>
    <row r="44196" hidden="1" x14ac:dyDescent="0.2"/>
    <row r="44197" hidden="1" x14ac:dyDescent="0.2"/>
    <row r="44198" hidden="1" x14ac:dyDescent="0.2"/>
    <row r="44199" hidden="1" x14ac:dyDescent="0.2"/>
    <row r="44200" hidden="1" x14ac:dyDescent="0.2"/>
    <row r="44201" hidden="1" x14ac:dyDescent="0.2"/>
    <row r="44202" hidden="1" x14ac:dyDescent="0.2"/>
    <row r="44203" hidden="1" x14ac:dyDescent="0.2"/>
    <row r="44204" hidden="1" x14ac:dyDescent="0.2"/>
    <row r="44205" hidden="1" x14ac:dyDescent="0.2"/>
    <row r="44206" hidden="1" x14ac:dyDescent="0.2"/>
    <row r="44207" hidden="1" x14ac:dyDescent="0.2"/>
    <row r="44208" hidden="1" x14ac:dyDescent="0.2"/>
    <row r="44209" hidden="1" x14ac:dyDescent="0.2"/>
    <row r="44210" hidden="1" x14ac:dyDescent="0.2"/>
    <row r="44211" hidden="1" x14ac:dyDescent="0.2"/>
    <row r="44212" hidden="1" x14ac:dyDescent="0.2"/>
    <row r="44213" hidden="1" x14ac:dyDescent="0.2"/>
    <row r="44214" hidden="1" x14ac:dyDescent="0.2"/>
    <row r="44215" hidden="1" x14ac:dyDescent="0.2"/>
    <row r="44216" hidden="1" x14ac:dyDescent="0.2"/>
    <row r="44217" hidden="1" x14ac:dyDescent="0.2"/>
    <row r="44218" hidden="1" x14ac:dyDescent="0.2"/>
    <row r="44219" hidden="1" x14ac:dyDescent="0.2"/>
    <row r="44220" hidden="1" x14ac:dyDescent="0.2"/>
    <row r="44221" hidden="1" x14ac:dyDescent="0.2"/>
    <row r="44222" hidden="1" x14ac:dyDescent="0.2"/>
    <row r="44223" hidden="1" x14ac:dyDescent="0.2"/>
    <row r="44224" hidden="1" x14ac:dyDescent="0.2"/>
    <row r="44225" hidden="1" x14ac:dyDescent="0.2"/>
    <row r="44226" hidden="1" x14ac:dyDescent="0.2"/>
    <row r="44227" hidden="1" x14ac:dyDescent="0.2"/>
    <row r="44228" hidden="1" x14ac:dyDescent="0.2"/>
    <row r="44229" hidden="1" x14ac:dyDescent="0.2"/>
    <row r="44230" hidden="1" x14ac:dyDescent="0.2"/>
    <row r="44231" hidden="1" x14ac:dyDescent="0.2"/>
    <row r="44232" hidden="1" x14ac:dyDescent="0.2"/>
    <row r="44233" hidden="1" x14ac:dyDescent="0.2"/>
    <row r="44234" hidden="1" x14ac:dyDescent="0.2"/>
    <row r="44235" hidden="1" x14ac:dyDescent="0.2"/>
    <row r="44236" hidden="1" x14ac:dyDescent="0.2"/>
    <row r="44237" hidden="1" x14ac:dyDescent="0.2"/>
    <row r="44238" hidden="1" x14ac:dyDescent="0.2"/>
    <row r="44239" hidden="1" x14ac:dyDescent="0.2"/>
    <row r="44240" hidden="1" x14ac:dyDescent="0.2"/>
    <row r="44241" hidden="1" x14ac:dyDescent="0.2"/>
    <row r="44242" hidden="1" x14ac:dyDescent="0.2"/>
    <row r="44243" hidden="1" x14ac:dyDescent="0.2"/>
    <row r="44244" hidden="1" x14ac:dyDescent="0.2"/>
    <row r="44245" hidden="1" x14ac:dyDescent="0.2"/>
    <row r="44246" hidden="1" x14ac:dyDescent="0.2"/>
    <row r="44247" hidden="1" x14ac:dyDescent="0.2"/>
    <row r="44248" hidden="1" x14ac:dyDescent="0.2"/>
    <row r="44249" hidden="1" x14ac:dyDescent="0.2"/>
    <row r="44250" hidden="1" x14ac:dyDescent="0.2"/>
    <row r="44251" hidden="1" x14ac:dyDescent="0.2"/>
    <row r="44252" hidden="1" x14ac:dyDescent="0.2"/>
    <row r="44253" hidden="1" x14ac:dyDescent="0.2"/>
    <row r="44254" hidden="1" x14ac:dyDescent="0.2"/>
    <row r="44255" hidden="1" x14ac:dyDescent="0.2"/>
    <row r="44256" hidden="1" x14ac:dyDescent="0.2"/>
    <row r="44257" hidden="1" x14ac:dyDescent="0.2"/>
    <row r="44258" hidden="1" x14ac:dyDescent="0.2"/>
    <row r="44259" hidden="1" x14ac:dyDescent="0.2"/>
    <row r="44260" hidden="1" x14ac:dyDescent="0.2"/>
    <row r="44261" hidden="1" x14ac:dyDescent="0.2"/>
    <row r="44262" hidden="1" x14ac:dyDescent="0.2"/>
    <row r="44263" hidden="1" x14ac:dyDescent="0.2"/>
    <row r="44264" hidden="1" x14ac:dyDescent="0.2"/>
    <row r="44265" hidden="1" x14ac:dyDescent="0.2"/>
    <row r="44266" hidden="1" x14ac:dyDescent="0.2"/>
    <row r="44267" hidden="1" x14ac:dyDescent="0.2"/>
    <row r="44268" hidden="1" x14ac:dyDescent="0.2"/>
    <row r="44269" hidden="1" x14ac:dyDescent="0.2"/>
    <row r="44270" hidden="1" x14ac:dyDescent="0.2"/>
    <row r="44271" hidden="1" x14ac:dyDescent="0.2"/>
    <row r="44272" hidden="1" x14ac:dyDescent="0.2"/>
    <row r="44273" hidden="1" x14ac:dyDescent="0.2"/>
    <row r="44274" hidden="1" x14ac:dyDescent="0.2"/>
    <row r="44275" hidden="1" x14ac:dyDescent="0.2"/>
    <row r="44276" hidden="1" x14ac:dyDescent="0.2"/>
    <row r="44277" hidden="1" x14ac:dyDescent="0.2"/>
    <row r="44278" hidden="1" x14ac:dyDescent="0.2"/>
    <row r="44279" hidden="1" x14ac:dyDescent="0.2"/>
    <row r="44280" hidden="1" x14ac:dyDescent="0.2"/>
    <row r="44281" hidden="1" x14ac:dyDescent="0.2"/>
    <row r="44282" hidden="1" x14ac:dyDescent="0.2"/>
    <row r="44283" hidden="1" x14ac:dyDescent="0.2"/>
    <row r="44284" hidden="1" x14ac:dyDescent="0.2"/>
    <row r="44285" hidden="1" x14ac:dyDescent="0.2"/>
    <row r="44286" hidden="1" x14ac:dyDescent="0.2"/>
    <row r="44287" hidden="1" x14ac:dyDescent="0.2"/>
    <row r="44288" hidden="1" x14ac:dyDescent="0.2"/>
    <row r="44289" hidden="1" x14ac:dyDescent="0.2"/>
    <row r="44290" hidden="1" x14ac:dyDescent="0.2"/>
    <row r="44291" hidden="1" x14ac:dyDescent="0.2"/>
    <row r="44292" hidden="1" x14ac:dyDescent="0.2"/>
    <row r="44293" hidden="1" x14ac:dyDescent="0.2"/>
    <row r="44294" hidden="1" x14ac:dyDescent="0.2"/>
    <row r="44295" hidden="1" x14ac:dyDescent="0.2"/>
    <row r="44296" hidden="1" x14ac:dyDescent="0.2"/>
    <row r="44297" hidden="1" x14ac:dyDescent="0.2"/>
    <row r="44298" hidden="1" x14ac:dyDescent="0.2"/>
    <row r="44299" hidden="1" x14ac:dyDescent="0.2"/>
    <row r="44300" hidden="1" x14ac:dyDescent="0.2"/>
    <row r="44301" hidden="1" x14ac:dyDescent="0.2"/>
    <row r="44302" hidden="1" x14ac:dyDescent="0.2"/>
    <row r="44303" hidden="1" x14ac:dyDescent="0.2"/>
    <row r="44304" hidden="1" x14ac:dyDescent="0.2"/>
    <row r="44305" hidden="1" x14ac:dyDescent="0.2"/>
    <row r="44306" hidden="1" x14ac:dyDescent="0.2"/>
    <row r="44307" hidden="1" x14ac:dyDescent="0.2"/>
    <row r="44308" hidden="1" x14ac:dyDescent="0.2"/>
    <row r="44309" hidden="1" x14ac:dyDescent="0.2"/>
    <row r="44310" hidden="1" x14ac:dyDescent="0.2"/>
    <row r="44311" hidden="1" x14ac:dyDescent="0.2"/>
    <row r="44312" hidden="1" x14ac:dyDescent="0.2"/>
    <row r="44313" hidden="1" x14ac:dyDescent="0.2"/>
    <row r="44314" hidden="1" x14ac:dyDescent="0.2"/>
    <row r="44315" hidden="1" x14ac:dyDescent="0.2"/>
    <row r="44316" hidden="1" x14ac:dyDescent="0.2"/>
    <row r="44317" hidden="1" x14ac:dyDescent="0.2"/>
    <row r="44318" hidden="1" x14ac:dyDescent="0.2"/>
    <row r="44319" hidden="1" x14ac:dyDescent="0.2"/>
    <row r="44320" hidden="1" x14ac:dyDescent="0.2"/>
    <row r="44321" hidden="1" x14ac:dyDescent="0.2"/>
    <row r="44322" hidden="1" x14ac:dyDescent="0.2"/>
    <row r="44323" hidden="1" x14ac:dyDescent="0.2"/>
    <row r="44324" hidden="1" x14ac:dyDescent="0.2"/>
    <row r="44325" hidden="1" x14ac:dyDescent="0.2"/>
    <row r="44326" hidden="1" x14ac:dyDescent="0.2"/>
    <row r="44327" hidden="1" x14ac:dyDescent="0.2"/>
    <row r="44328" hidden="1" x14ac:dyDescent="0.2"/>
    <row r="44329" hidden="1" x14ac:dyDescent="0.2"/>
    <row r="44330" hidden="1" x14ac:dyDescent="0.2"/>
    <row r="44331" hidden="1" x14ac:dyDescent="0.2"/>
    <row r="44332" hidden="1" x14ac:dyDescent="0.2"/>
    <row r="44333" hidden="1" x14ac:dyDescent="0.2"/>
    <row r="44334" hidden="1" x14ac:dyDescent="0.2"/>
    <row r="44335" hidden="1" x14ac:dyDescent="0.2"/>
    <row r="44336" hidden="1" x14ac:dyDescent="0.2"/>
    <row r="44337" hidden="1" x14ac:dyDescent="0.2"/>
    <row r="44338" hidden="1" x14ac:dyDescent="0.2"/>
    <row r="44339" hidden="1" x14ac:dyDescent="0.2"/>
    <row r="44340" hidden="1" x14ac:dyDescent="0.2"/>
    <row r="44341" hidden="1" x14ac:dyDescent="0.2"/>
    <row r="44342" hidden="1" x14ac:dyDescent="0.2"/>
    <row r="44343" hidden="1" x14ac:dyDescent="0.2"/>
    <row r="44344" hidden="1" x14ac:dyDescent="0.2"/>
    <row r="44345" hidden="1" x14ac:dyDescent="0.2"/>
    <row r="44346" hidden="1" x14ac:dyDescent="0.2"/>
    <row r="44347" hidden="1" x14ac:dyDescent="0.2"/>
    <row r="44348" hidden="1" x14ac:dyDescent="0.2"/>
    <row r="44349" hidden="1" x14ac:dyDescent="0.2"/>
    <row r="44350" hidden="1" x14ac:dyDescent="0.2"/>
    <row r="44351" hidden="1" x14ac:dyDescent="0.2"/>
    <row r="44352" hidden="1" x14ac:dyDescent="0.2"/>
    <row r="44353" hidden="1" x14ac:dyDescent="0.2"/>
    <row r="44354" hidden="1" x14ac:dyDescent="0.2"/>
    <row r="44355" hidden="1" x14ac:dyDescent="0.2"/>
    <row r="44356" hidden="1" x14ac:dyDescent="0.2"/>
    <row r="44357" hidden="1" x14ac:dyDescent="0.2"/>
    <row r="44358" hidden="1" x14ac:dyDescent="0.2"/>
    <row r="44359" hidden="1" x14ac:dyDescent="0.2"/>
    <row r="44360" hidden="1" x14ac:dyDescent="0.2"/>
    <row r="44361" hidden="1" x14ac:dyDescent="0.2"/>
    <row r="44362" hidden="1" x14ac:dyDescent="0.2"/>
    <row r="44363" hidden="1" x14ac:dyDescent="0.2"/>
    <row r="44364" hidden="1" x14ac:dyDescent="0.2"/>
    <row r="44365" hidden="1" x14ac:dyDescent="0.2"/>
    <row r="44366" hidden="1" x14ac:dyDescent="0.2"/>
    <row r="44367" hidden="1" x14ac:dyDescent="0.2"/>
    <row r="44368" hidden="1" x14ac:dyDescent="0.2"/>
    <row r="44369" hidden="1" x14ac:dyDescent="0.2"/>
    <row r="44370" hidden="1" x14ac:dyDescent="0.2"/>
    <row r="44371" hidden="1" x14ac:dyDescent="0.2"/>
    <row r="44372" hidden="1" x14ac:dyDescent="0.2"/>
    <row r="44373" hidden="1" x14ac:dyDescent="0.2"/>
    <row r="44374" hidden="1" x14ac:dyDescent="0.2"/>
    <row r="44375" hidden="1" x14ac:dyDescent="0.2"/>
    <row r="44376" hidden="1" x14ac:dyDescent="0.2"/>
    <row r="44377" hidden="1" x14ac:dyDescent="0.2"/>
    <row r="44378" hidden="1" x14ac:dyDescent="0.2"/>
    <row r="44379" hidden="1" x14ac:dyDescent="0.2"/>
    <row r="44380" hidden="1" x14ac:dyDescent="0.2"/>
    <row r="44381" hidden="1" x14ac:dyDescent="0.2"/>
    <row r="44382" hidden="1" x14ac:dyDescent="0.2"/>
    <row r="44383" hidden="1" x14ac:dyDescent="0.2"/>
    <row r="44384" hidden="1" x14ac:dyDescent="0.2"/>
    <row r="44385" hidden="1" x14ac:dyDescent="0.2"/>
    <row r="44386" hidden="1" x14ac:dyDescent="0.2"/>
    <row r="44387" hidden="1" x14ac:dyDescent="0.2"/>
    <row r="44388" hidden="1" x14ac:dyDescent="0.2"/>
    <row r="44389" hidden="1" x14ac:dyDescent="0.2"/>
    <row r="44390" hidden="1" x14ac:dyDescent="0.2"/>
    <row r="44391" hidden="1" x14ac:dyDescent="0.2"/>
    <row r="44392" hidden="1" x14ac:dyDescent="0.2"/>
    <row r="44393" hidden="1" x14ac:dyDescent="0.2"/>
    <row r="44394" hidden="1" x14ac:dyDescent="0.2"/>
    <row r="44395" hidden="1" x14ac:dyDescent="0.2"/>
    <row r="44396" hidden="1" x14ac:dyDescent="0.2"/>
    <row r="44397" hidden="1" x14ac:dyDescent="0.2"/>
    <row r="44398" hidden="1" x14ac:dyDescent="0.2"/>
    <row r="44399" hidden="1" x14ac:dyDescent="0.2"/>
    <row r="44400" hidden="1" x14ac:dyDescent="0.2"/>
    <row r="44401" hidden="1" x14ac:dyDescent="0.2"/>
    <row r="44402" hidden="1" x14ac:dyDescent="0.2"/>
    <row r="44403" hidden="1" x14ac:dyDescent="0.2"/>
    <row r="44404" hidden="1" x14ac:dyDescent="0.2"/>
    <row r="44405" hidden="1" x14ac:dyDescent="0.2"/>
    <row r="44406" hidden="1" x14ac:dyDescent="0.2"/>
    <row r="44407" hidden="1" x14ac:dyDescent="0.2"/>
    <row r="44408" hidden="1" x14ac:dyDescent="0.2"/>
    <row r="44409" hidden="1" x14ac:dyDescent="0.2"/>
    <row r="44410" hidden="1" x14ac:dyDescent="0.2"/>
    <row r="44411" hidden="1" x14ac:dyDescent="0.2"/>
    <row r="44412" hidden="1" x14ac:dyDescent="0.2"/>
    <row r="44413" hidden="1" x14ac:dyDescent="0.2"/>
    <row r="44414" hidden="1" x14ac:dyDescent="0.2"/>
    <row r="44415" hidden="1" x14ac:dyDescent="0.2"/>
    <row r="44416" hidden="1" x14ac:dyDescent="0.2"/>
    <row r="44417" hidden="1" x14ac:dyDescent="0.2"/>
    <row r="44418" hidden="1" x14ac:dyDescent="0.2"/>
    <row r="44419" hidden="1" x14ac:dyDescent="0.2"/>
    <row r="44420" hidden="1" x14ac:dyDescent="0.2"/>
    <row r="44421" hidden="1" x14ac:dyDescent="0.2"/>
    <row r="44422" hidden="1" x14ac:dyDescent="0.2"/>
    <row r="44423" hidden="1" x14ac:dyDescent="0.2"/>
    <row r="44424" hidden="1" x14ac:dyDescent="0.2"/>
    <row r="44425" hidden="1" x14ac:dyDescent="0.2"/>
    <row r="44426" hidden="1" x14ac:dyDescent="0.2"/>
    <row r="44427" hidden="1" x14ac:dyDescent="0.2"/>
    <row r="44428" hidden="1" x14ac:dyDescent="0.2"/>
    <row r="44429" hidden="1" x14ac:dyDescent="0.2"/>
    <row r="44430" hidden="1" x14ac:dyDescent="0.2"/>
    <row r="44431" hidden="1" x14ac:dyDescent="0.2"/>
    <row r="44432" hidden="1" x14ac:dyDescent="0.2"/>
    <row r="44433" hidden="1" x14ac:dyDescent="0.2"/>
    <row r="44434" hidden="1" x14ac:dyDescent="0.2"/>
    <row r="44435" hidden="1" x14ac:dyDescent="0.2"/>
    <row r="44436" hidden="1" x14ac:dyDescent="0.2"/>
    <row r="44437" hidden="1" x14ac:dyDescent="0.2"/>
    <row r="44438" hidden="1" x14ac:dyDescent="0.2"/>
    <row r="44439" hidden="1" x14ac:dyDescent="0.2"/>
    <row r="44440" hidden="1" x14ac:dyDescent="0.2"/>
    <row r="44441" hidden="1" x14ac:dyDescent="0.2"/>
    <row r="44442" hidden="1" x14ac:dyDescent="0.2"/>
    <row r="44443" hidden="1" x14ac:dyDescent="0.2"/>
    <row r="44444" hidden="1" x14ac:dyDescent="0.2"/>
    <row r="44445" hidden="1" x14ac:dyDescent="0.2"/>
    <row r="44446" hidden="1" x14ac:dyDescent="0.2"/>
    <row r="44447" hidden="1" x14ac:dyDescent="0.2"/>
    <row r="44448" hidden="1" x14ac:dyDescent="0.2"/>
    <row r="44449" hidden="1" x14ac:dyDescent="0.2"/>
    <row r="44450" hidden="1" x14ac:dyDescent="0.2"/>
    <row r="44451" hidden="1" x14ac:dyDescent="0.2"/>
    <row r="44452" hidden="1" x14ac:dyDescent="0.2"/>
    <row r="44453" hidden="1" x14ac:dyDescent="0.2"/>
    <row r="44454" hidden="1" x14ac:dyDescent="0.2"/>
    <row r="44455" hidden="1" x14ac:dyDescent="0.2"/>
    <row r="44456" hidden="1" x14ac:dyDescent="0.2"/>
    <row r="44457" hidden="1" x14ac:dyDescent="0.2"/>
    <row r="44458" hidden="1" x14ac:dyDescent="0.2"/>
    <row r="44459" hidden="1" x14ac:dyDescent="0.2"/>
    <row r="44460" hidden="1" x14ac:dyDescent="0.2"/>
    <row r="44461" hidden="1" x14ac:dyDescent="0.2"/>
    <row r="44462" hidden="1" x14ac:dyDescent="0.2"/>
    <row r="44463" hidden="1" x14ac:dyDescent="0.2"/>
    <row r="44464" hidden="1" x14ac:dyDescent="0.2"/>
    <row r="44465" hidden="1" x14ac:dyDescent="0.2"/>
    <row r="44466" hidden="1" x14ac:dyDescent="0.2"/>
    <row r="44467" hidden="1" x14ac:dyDescent="0.2"/>
    <row r="44468" hidden="1" x14ac:dyDescent="0.2"/>
    <row r="44469" hidden="1" x14ac:dyDescent="0.2"/>
    <row r="44470" hidden="1" x14ac:dyDescent="0.2"/>
    <row r="44471" hidden="1" x14ac:dyDescent="0.2"/>
    <row r="44472" hidden="1" x14ac:dyDescent="0.2"/>
    <row r="44473" hidden="1" x14ac:dyDescent="0.2"/>
    <row r="44474" hidden="1" x14ac:dyDescent="0.2"/>
    <row r="44475" hidden="1" x14ac:dyDescent="0.2"/>
    <row r="44476" hidden="1" x14ac:dyDescent="0.2"/>
    <row r="44477" hidden="1" x14ac:dyDescent="0.2"/>
    <row r="44478" hidden="1" x14ac:dyDescent="0.2"/>
    <row r="44479" hidden="1" x14ac:dyDescent="0.2"/>
    <row r="44480" hidden="1" x14ac:dyDescent="0.2"/>
    <row r="44481" hidden="1" x14ac:dyDescent="0.2"/>
    <row r="44482" hidden="1" x14ac:dyDescent="0.2"/>
    <row r="44483" hidden="1" x14ac:dyDescent="0.2"/>
    <row r="44484" hidden="1" x14ac:dyDescent="0.2"/>
    <row r="44485" hidden="1" x14ac:dyDescent="0.2"/>
    <row r="44486" hidden="1" x14ac:dyDescent="0.2"/>
    <row r="44487" hidden="1" x14ac:dyDescent="0.2"/>
    <row r="44488" hidden="1" x14ac:dyDescent="0.2"/>
    <row r="44489" hidden="1" x14ac:dyDescent="0.2"/>
    <row r="44490" hidden="1" x14ac:dyDescent="0.2"/>
    <row r="44491" hidden="1" x14ac:dyDescent="0.2"/>
    <row r="44492" hidden="1" x14ac:dyDescent="0.2"/>
    <row r="44493" hidden="1" x14ac:dyDescent="0.2"/>
    <row r="44494" hidden="1" x14ac:dyDescent="0.2"/>
    <row r="44495" hidden="1" x14ac:dyDescent="0.2"/>
    <row r="44496" hidden="1" x14ac:dyDescent="0.2"/>
    <row r="44497" hidden="1" x14ac:dyDescent="0.2"/>
    <row r="44498" hidden="1" x14ac:dyDescent="0.2"/>
    <row r="44499" hidden="1" x14ac:dyDescent="0.2"/>
    <row r="44500" hidden="1" x14ac:dyDescent="0.2"/>
    <row r="44501" hidden="1" x14ac:dyDescent="0.2"/>
    <row r="44502" hidden="1" x14ac:dyDescent="0.2"/>
    <row r="44503" hidden="1" x14ac:dyDescent="0.2"/>
    <row r="44504" hidden="1" x14ac:dyDescent="0.2"/>
    <row r="44505" hidden="1" x14ac:dyDescent="0.2"/>
    <row r="44506" hidden="1" x14ac:dyDescent="0.2"/>
    <row r="44507" hidden="1" x14ac:dyDescent="0.2"/>
    <row r="44508" hidden="1" x14ac:dyDescent="0.2"/>
    <row r="44509" hidden="1" x14ac:dyDescent="0.2"/>
    <row r="44510" hidden="1" x14ac:dyDescent="0.2"/>
    <row r="44511" hidden="1" x14ac:dyDescent="0.2"/>
    <row r="44512" hidden="1" x14ac:dyDescent="0.2"/>
    <row r="44513" hidden="1" x14ac:dyDescent="0.2"/>
    <row r="44514" hidden="1" x14ac:dyDescent="0.2"/>
    <row r="44515" hidden="1" x14ac:dyDescent="0.2"/>
    <row r="44516" hidden="1" x14ac:dyDescent="0.2"/>
    <row r="44517" hidden="1" x14ac:dyDescent="0.2"/>
    <row r="44518" hidden="1" x14ac:dyDescent="0.2"/>
    <row r="44519" hidden="1" x14ac:dyDescent="0.2"/>
    <row r="44520" hidden="1" x14ac:dyDescent="0.2"/>
    <row r="44521" hidden="1" x14ac:dyDescent="0.2"/>
    <row r="44522" hidden="1" x14ac:dyDescent="0.2"/>
    <row r="44523" hidden="1" x14ac:dyDescent="0.2"/>
    <row r="44524" hidden="1" x14ac:dyDescent="0.2"/>
    <row r="44525" hidden="1" x14ac:dyDescent="0.2"/>
    <row r="44526" hidden="1" x14ac:dyDescent="0.2"/>
    <row r="44527" hidden="1" x14ac:dyDescent="0.2"/>
    <row r="44528" hidden="1" x14ac:dyDescent="0.2"/>
    <row r="44529" hidden="1" x14ac:dyDescent="0.2"/>
    <row r="44530" hidden="1" x14ac:dyDescent="0.2"/>
    <row r="44531" hidden="1" x14ac:dyDescent="0.2"/>
    <row r="44532" hidden="1" x14ac:dyDescent="0.2"/>
    <row r="44533" hidden="1" x14ac:dyDescent="0.2"/>
    <row r="44534" hidden="1" x14ac:dyDescent="0.2"/>
    <row r="44535" hidden="1" x14ac:dyDescent="0.2"/>
    <row r="44536" hidden="1" x14ac:dyDescent="0.2"/>
    <row r="44537" hidden="1" x14ac:dyDescent="0.2"/>
    <row r="44538" hidden="1" x14ac:dyDescent="0.2"/>
    <row r="44539" hidden="1" x14ac:dyDescent="0.2"/>
    <row r="44540" hidden="1" x14ac:dyDescent="0.2"/>
    <row r="44541" hidden="1" x14ac:dyDescent="0.2"/>
    <row r="44542" hidden="1" x14ac:dyDescent="0.2"/>
    <row r="44543" hidden="1" x14ac:dyDescent="0.2"/>
    <row r="44544" hidden="1" x14ac:dyDescent="0.2"/>
    <row r="44545" hidden="1" x14ac:dyDescent="0.2"/>
    <row r="44546" hidden="1" x14ac:dyDescent="0.2"/>
    <row r="44547" hidden="1" x14ac:dyDescent="0.2"/>
    <row r="44548" hidden="1" x14ac:dyDescent="0.2"/>
    <row r="44549" hidden="1" x14ac:dyDescent="0.2"/>
    <row r="44550" hidden="1" x14ac:dyDescent="0.2"/>
    <row r="44551" hidden="1" x14ac:dyDescent="0.2"/>
    <row r="44552" hidden="1" x14ac:dyDescent="0.2"/>
    <row r="44553" hidden="1" x14ac:dyDescent="0.2"/>
    <row r="44554" hidden="1" x14ac:dyDescent="0.2"/>
    <row r="44555" hidden="1" x14ac:dyDescent="0.2"/>
    <row r="44556" hidden="1" x14ac:dyDescent="0.2"/>
    <row r="44557" hidden="1" x14ac:dyDescent="0.2"/>
    <row r="44558" hidden="1" x14ac:dyDescent="0.2"/>
    <row r="44559" hidden="1" x14ac:dyDescent="0.2"/>
    <row r="44560" hidden="1" x14ac:dyDescent="0.2"/>
    <row r="44561" hidden="1" x14ac:dyDescent="0.2"/>
    <row r="44562" hidden="1" x14ac:dyDescent="0.2"/>
    <row r="44563" hidden="1" x14ac:dyDescent="0.2"/>
    <row r="44564" hidden="1" x14ac:dyDescent="0.2"/>
    <row r="44565" hidden="1" x14ac:dyDescent="0.2"/>
    <row r="44566" hidden="1" x14ac:dyDescent="0.2"/>
    <row r="44567" hidden="1" x14ac:dyDescent="0.2"/>
    <row r="44568" hidden="1" x14ac:dyDescent="0.2"/>
    <row r="44569" hidden="1" x14ac:dyDescent="0.2"/>
    <row r="44570" hidden="1" x14ac:dyDescent="0.2"/>
    <row r="44571" hidden="1" x14ac:dyDescent="0.2"/>
    <row r="44572" hidden="1" x14ac:dyDescent="0.2"/>
    <row r="44573" hidden="1" x14ac:dyDescent="0.2"/>
    <row r="44574" hidden="1" x14ac:dyDescent="0.2"/>
    <row r="44575" hidden="1" x14ac:dyDescent="0.2"/>
    <row r="44576" hidden="1" x14ac:dyDescent="0.2"/>
    <row r="44577" hidden="1" x14ac:dyDescent="0.2"/>
    <row r="44578" hidden="1" x14ac:dyDescent="0.2"/>
    <row r="44579" hidden="1" x14ac:dyDescent="0.2"/>
    <row r="44580" hidden="1" x14ac:dyDescent="0.2"/>
    <row r="44581" hidden="1" x14ac:dyDescent="0.2"/>
    <row r="44582" hidden="1" x14ac:dyDescent="0.2"/>
    <row r="44583" hidden="1" x14ac:dyDescent="0.2"/>
    <row r="44584" hidden="1" x14ac:dyDescent="0.2"/>
    <row r="44585" hidden="1" x14ac:dyDescent="0.2"/>
    <row r="44586" hidden="1" x14ac:dyDescent="0.2"/>
    <row r="44587" hidden="1" x14ac:dyDescent="0.2"/>
    <row r="44588" hidden="1" x14ac:dyDescent="0.2"/>
    <row r="44589" hidden="1" x14ac:dyDescent="0.2"/>
    <row r="44590" hidden="1" x14ac:dyDescent="0.2"/>
    <row r="44591" hidden="1" x14ac:dyDescent="0.2"/>
    <row r="44592" hidden="1" x14ac:dyDescent="0.2"/>
    <row r="44593" hidden="1" x14ac:dyDescent="0.2"/>
    <row r="44594" hidden="1" x14ac:dyDescent="0.2"/>
    <row r="44595" hidden="1" x14ac:dyDescent="0.2"/>
    <row r="44596" hidden="1" x14ac:dyDescent="0.2"/>
    <row r="44597" hidden="1" x14ac:dyDescent="0.2"/>
    <row r="44598" hidden="1" x14ac:dyDescent="0.2"/>
    <row r="44599" hidden="1" x14ac:dyDescent="0.2"/>
    <row r="44600" hidden="1" x14ac:dyDescent="0.2"/>
    <row r="44601" hidden="1" x14ac:dyDescent="0.2"/>
    <row r="44602" hidden="1" x14ac:dyDescent="0.2"/>
    <row r="44603" hidden="1" x14ac:dyDescent="0.2"/>
    <row r="44604" hidden="1" x14ac:dyDescent="0.2"/>
    <row r="44605" hidden="1" x14ac:dyDescent="0.2"/>
    <row r="44606" hidden="1" x14ac:dyDescent="0.2"/>
    <row r="44607" hidden="1" x14ac:dyDescent="0.2"/>
    <row r="44608" hidden="1" x14ac:dyDescent="0.2"/>
    <row r="44609" hidden="1" x14ac:dyDescent="0.2"/>
    <row r="44610" hidden="1" x14ac:dyDescent="0.2"/>
    <row r="44611" hidden="1" x14ac:dyDescent="0.2"/>
    <row r="44612" hidden="1" x14ac:dyDescent="0.2"/>
    <row r="44613" hidden="1" x14ac:dyDescent="0.2"/>
    <row r="44614" hidden="1" x14ac:dyDescent="0.2"/>
    <row r="44615" hidden="1" x14ac:dyDescent="0.2"/>
    <row r="44616" hidden="1" x14ac:dyDescent="0.2"/>
    <row r="44617" hidden="1" x14ac:dyDescent="0.2"/>
    <row r="44618" hidden="1" x14ac:dyDescent="0.2"/>
    <row r="44619" hidden="1" x14ac:dyDescent="0.2"/>
    <row r="44620" hidden="1" x14ac:dyDescent="0.2"/>
    <row r="44621" hidden="1" x14ac:dyDescent="0.2"/>
    <row r="44622" hidden="1" x14ac:dyDescent="0.2"/>
    <row r="44623" hidden="1" x14ac:dyDescent="0.2"/>
    <row r="44624" hidden="1" x14ac:dyDescent="0.2"/>
    <row r="44625" hidden="1" x14ac:dyDescent="0.2"/>
    <row r="44626" hidden="1" x14ac:dyDescent="0.2"/>
    <row r="44627" hidden="1" x14ac:dyDescent="0.2"/>
    <row r="44628" hidden="1" x14ac:dyDescent="0.2"/>
    <row r="44629" hidden="1" x14ac:dyDescent="0.2"/>
    <row r="44630" hidden="1" x14ac:dyDescent="0.2"/>
    <row r="44631" hidden="1" x14ac:dyDescent="0.2"/>
    <row r="44632" hidden="1" x14ac:dyDescent="0.2"/>
    <row r="44633" hidden="1" x14ac:dyDescent="0.2"/>
    <row r="44634" hidden="1" x14ac:dyDescent="0.2"/>
    <row r="44635" hidden="1" x14ac:dyDescent="0.2"/>
    <row r="44636" hidden="1" x14ac:dyDescent="0.2"/>
    <row r="44637" hidden="1" x14ac:dyDescent="0.2"/>
    <row r="44638" hidden="1" x14ac:dyDescent="0.2"/>
    <row r="44639" hidden="1" x14ac:dyDescent="0.2"/>
    <row r="44640" hidden="1" x14ac:dyDescent="0.2"/>
    <row r="44641" hidden="1" x14ac:dyDescent="0.2"/>
    <row r="44642" hidden="1" x14ac:dyDescent="0.2"/>
    <row r="44643" hidden="1" x14ac:dyDescent="0.2"/>
    <row r="44644" hidden="1" x14ac:dyDescent="0.2"/>
    <row r="44645" hidden="1" x14ac:dyDescent="0.2"/>
    <row r="44646" hidden="1" x14ac:dyDescent="0.2"/>
    <row r="44647" hidden="1" x14ac:dyDescent="0.2"/>
    <row r="44648" hidden="1" x14ac:dyDescent="0.2"/>
    <row r="44649" hidden="1" x14ac:dyDescent="0.2"/>
    <row r="44650" hidden="1" x14ac:dyDescent="0.2"/>
    <row r="44651" hidden="1" x14ac:dyDescent="0.2"/>
    <row r="44652" hidden="1" x14ac:dyDescent="0.2"/>
    <row r="44653" hidden="1" x14ac:dyDescent="0.2"/>
    <row r="44654" hidden="1" x14ac:dyDescent="0.2"/>
    <row r="44655" hidden="1" x14ac:dyDescent="0.2"/>
    <row r="44656" hidden="1" x14ac:dyDescent="0.2"/>
    <row r="44657" hidden="1" x14ac:dyDescent="0.2"/>
    <row r="44658" hidden="1" x14ac:dyDescent="0.2"/>
    <row r="44659" hidden="1" x14ac:dyDescent="0.2"/>
    <row r="44660" hidden="1" x14ac:dyDescent="0.2"/>
    <row r="44661" hidden="1" x14ac:dyDescent="0.2"/>
    <row r="44662" hidden="1" x14ac:dyDescent="0.2"/>
    <row r="44663" hidden="1" x14ac:dyDescent="0.2"/>
    <row r="44664" hidden="1" x14ac:dyDescent="0.2"/>
    <row r="44665" hidden="1" x14ac:dyDescent="0.2"/>
    <row r="44666" hidden="1" x14ac:dyDescent="0.2"/>
    <row r="44667" hidden="1" x14ac:dyDescent="0.2"/>
    <row r="44668" hidden="1" x14ac:dyDescent="0.2"/>
    <row r="44669" hidden="1" x14ac:dyDescent="0.2"/>
    <row r="44670" hidden="1" x14ac:dyDescent="0.2"/>
    <row r="44671" hidden="1" x14ac:dyDescent="0.2"/>
    <row r="44672" hidden="1" x14ac:dyDescent="0.2"/>
    <row r="44673" hidden="1" x14ac:dyDescent="0.2"/>
    <row r="44674" hidden="1" x14ac:dyDescent="0.2"/>
    <row r="44675" hidden="1" x14ac:dyDescent="0.2"/>
    <row r="44676" hidden="1" x14ac:dyDescent="0.2"/>
    <row r="44677" hidden="1" x14ac:dyDescent="0.2"/>
    <row r="44678" hidden="1" x14ac:dyDescent="0.2"/>
    <row r="44679" hidden="1" x14ac:dyDescent="0.2"/>
    <row r="44680" hidden="1" x14ac:dyDescent="0.2"/>
    <row r="44681" hidden="1" x14ac:dyDescent="0.2"/>
    <row r="44682" hidden="1" x14ac:dyDescent="0.2"/>
    <row r="44683" hidden="1" x14ac:dyDescent="0.2"/>
    <row r="44684" hidden="1" x14ac:dyDescent="0.2"/>
    <row r="44685" hidden="1" x14ac:dyDescent="0.2"/>
    <row r="44686" hidden="1" x14ac:dyDescent="0.2"/>
    <row r="44687" hidden="1" x14ac:dyDescent="0.2"/>
    <row r="44688" hidden="1" x14ac:dyDescent="0.2"/>
    <row r="44689" hidden="1" x14ac:dyDescent="0.2"/>
    <row r="44690" hidden="1" x14ac:dyDescent="0.2"/>
    <row r="44691" hidden="1" x14ac:dyDescent="0.2"/>
    <row r="44692" hidden="1" x14ac:dyDescent="0.2"/>
    <row r="44693" hidden="1" x14ac:dyDescent="0.2"/>
    <row r="44694" hidden="1" x14ac:dyDescent="0.2"/>
    <row r="44695" hidden="1" x14ac:dyDescent="0.2"/>
    <row r="44696" hidden="1" x14ac:dyDescent="0.2"/>
    <row r="44697" hidden="1" x14ac:dyDescent="0.2"/>
    <row r="44698" hidden="1" x14ac:dyDescent="0.2"/>
    <row r="44699" hidden="1" x14ac:dyDescent="0.2"/>
    <row r="44700" hidden="1" x14ac:dyDescent="0.2"/>
    <row r="44701" hidden="1" x14ac:dyDescent="0.2"/>
    <row r="44702" hidden="1" x14ac:dyDescent="0.2"/>
    <row r="44703" hidden="1" x14ac:dyDescent="0.2"/>
    <row r="44704" hidden="1" x14ac:dyDescent="0.2"/>
    <row r="44705" hidden="1" x14ac:dyDescent="0.2"/>
    <row r="44706" hidden="1" x14ac:dyDescent="0.2"/>
    <row r="44707" hidden="1" x14ac:dyDescent="0.2"/>
    <row r="44708" hidden="1" x14ac:dyDescent="0.2"/>
    <row r="44709" hidden="1" x14ac:dyDescent="0.2"/>
    <row r="44710" hidden="1" x14ac:dyDescent="0.2"/>
    <row r="44711" hidden="1" x14ac:dyDescent="0.2"/>
    <row r="44712" hidden="1" x14ac:dyDescent="0.2"/>
    <row r="44713" hidden="1" x14ac:dyDescent="0.2"/>
    <row r="44714" hidden="1" x14ac:dyDescent="0.2"/>
    <row r="44715" hidden="1" x14ac:dyDescent="0.2"/>
    <row r="44716" hidden="1" x14ac:dyDescent="0.2"/>
    <row r="44717" hidden="1" x14ac:dyDescent="0.2"/>
    <row r="44718" hidden="1" x14ac:dyDescent="0.2"/>
    <row r="44719" hidden="1" x14ac:dyDescent="0.2"/>
    <row r="44720" hidden="1" x14ac:dyDescent="0.2"/>
    <row r="44721" hidden="1" x14ac:dyDescent="0.2"/>
    <row r="44722" hidden="1" x14ac:dyDescent="0.2"/>
    <row r="44723" hidden="1" x14ac:dyDescent="0.2"/>
    <row r="44724" hidden="1" x14ac:dyDescent="0.2"/>
    <row r="44725" hidden="1" x14ac:dyDescent="0.2"/>
    <row r="44726" hidden="1" x14ac:dyDescent="0.2"/>
    <row r="44727" hidden="1" x14ac:dyDescent="0.2"/>
    <row r="44728" hidden="1" x14ac:dyDescent="0.2"/>
    <row r="44729" hidden="1" x14ac:dyDescent="0.2"/>
    <row r="44730" hidden="1" x14ac:dyDescent="0.2"/>
    <row r="44731" hidden="1" x14ac:dyDescent="0.2"/>
    <row r="44732" hidden="1" x14ac:dyDescent="0.2"/>
    <row r="44733" hidden="1" x14ac:dyDescent="0.2"/>
    <row r="44734" hidden="1" x14ac:dyDescent="0.2"/>
    <row r="44735" hidden="1" x14ac:dyDescent="0.2"/>
    <row r="44736" hidden="1" x14ac:dyDescent="0.2"/>
    <row r="44737" hidden="1" x14ac:dyDescent="0.2"/>
    <row r="44738" hidden="1" x14ac:dyDescent="0.2"/>
    <row r="44739" hidden="1" x14ac:dyDescent="0.2"/>
    <row r="44740" hidden="1" x14ac:dyDescent="0.2"/>
    <row r="44741" hidden="1" x14ac:dyDescent="0.2"/>
    <row r="44742" hidden="1" x14ac:dyDescent="0.2"/>
    <row r="44743" hidden="1" x14ac:dyDescent="0.2"/>
    <row r="44744" hidden="1" x14ac:dyDescent="0.2"/>
    <row r="44745" hidden="1" x14ac:dyDescent="0.2"/>
    <row r="44746" hidden="1" x14ac:dyDescent="0.2"/>
    <row r="44747" hidden="1" x14ac:dyDescent="0.2"/>
    <row r="44748" hidden="1" x14ac:dyDescent="0.2"/>
    <row r="44749" hidden="1" x14ac:dyDescent="0.2"/>
    <row r="44750" hidden="1" x14ac:dyDescent="0.2"/>
    <row r="44751" hidden="1" x14ac:dyDescent="0.2"/>
    <row r="44752" hidden="1" x14ac:dyDescent="0.2"/>
    <row r="44753" hidden="1" x14ac:dyDescent="0.2"/>
    <row r="44754" hidden="1" x14ac:dyDescent="0.2"/>
    <row r="44755" hidden="1" x14ac:dyDescent="0.2"/>
    <row r="44756" hidden="1" x14ac:dyDescent="0.2"/>
    <row r="44757" hidden="1" x14ac:dyDescent="0.2"/>
    <row r="44758" hidden="1" x14ac:dyDescent="0.2"/>
    <row r="44759" hidden="1" x14ac:dyDescent="0.2"/>
    <row r="44760" hidden="1" x14ac:dyDescent="0.2"/>
    <row r="44761" hidden="1" x14ac:dyDescent="0.2"/>
    <row r="44762" hidden="1" x14ac:dyDescent="0.2"/>
    <row r="44763" hidden="1" x14ac:dyDescent="0.2"/>
    <row r="44764" hidden="1" x14ac:dyDescent="0.2"/>
    <row r="44765" hidden="1" x14ac:dyDescent="0.2"/>
    <row r="44766" hidden="1" x14ac:dyDescent="0.2"/>
    <row r="44767" hidden="1" x14ac:dyDescent="0.2"/>
    <row r="44768" hidden="1" x14ac:dyDescent="0.2"/>
    <row r="44769" hidden="1" x14ac:dyDescent="0.2"/>
    <row r="44770" hidden="1" x14ac:dyDescent="0.2"/>
    <row r="44771" hidden="1" x14ac:dyDescent="0.2"/>
    <row r="44772" hidden="1" x14ac:dyDescent="0.2"/>
    <row r="44773" hidden="1" x14ac:dyDescent="0.2"/>
    <row r="44774" hidden="1" x14ac:dyDescent="0.2"/>
    <row r="44775" hidden="1" x14ac:dyDescent="0.2"/>
    <row r="44776" hidden="1" x14ac:dyDescent="0.2"/>
    <row r="44777" hidden="1" x14ac:dyDescent="0.2"/>
    <row r="44778" hidden="1" x14ac:dyDescent="0.2"/>
    <row r="44779" hidden="1" x14ac:dyDescent="0.2"/>
    <row r="44780" hidden="1" x14ac:dyDescent="0.2"/>
    <row r="44781" hidden="1" x14ac:dyDescent="0.2"/>
    <row r="44782" hidden="1" x14ac:dyDescent="0.2"/>
    <row r="44783" hidden="1" x14ac:dyDescent="0.2"/>
    <row r="44784" hidden="1" x14ac:dyDescent="0.2"/>
    <row r="44785" hidden="1" x14ac:dyDescent="0.2"/>
    <row r="44786" hidden="1" x14ac:dyDescent="0.2"/>
    <row r="44787" hidden="1" x14ac:dyDescent="0.2"/>
    <row r="44788" hidden="1" x14ac:dyDescent="0.2"/>
    <row r="44789" hidden="1" x14ac:dyDescent="0.2"/>
    <row r="44790" hidden="1" x14ac:dyDescent="0.2"/>
    <row r="44791" hidden="1" x14ac:dyDescent="0.2"/>
    <row r="44792" hidden="1" x14ac:dyDescent="0.2"/>
    <row r="44793" hidden="1" x14ac:dyDescent="0.2"/>
    <row r="44794" hidden="1" x14ac:dyDescent="0.2"/>
    <row r="44795" hidden="1" x14ac:dyDescent="0.2"/>
    <row r="44796" hidden="1" x14ac:dyDescent="0.2"/>
    <row r="44797" hidden="1" x14ac:dyDescent="0.2"/>
    <row r="44798" hidden="1" x14ac:dyDescent="0.2"/>
    <row r="44799" hidden="1" x14ac:dyDescent="0.2"/>
    <row r="44800" hidden="1" x14ac:dyDescent="0.2"/>
    <row r="44801" hidden="1" x14ac:dyDescent="0.2"/>
    <row r="44802" hidden="1" x14ac:dyDescent="0.2"/>
    <row r="44803" hidden="1" x14ac:dyDescent="0.2"/>
    <row r="44804" hidden="1" x14ac:dyDescent="0.2"/>
    <row r="44805" hidden="1" x14ac:dyDescent="0.2"/>
    <row r="44806" hidden="1" x14ac:dyDescent="0.2"/>
    <row r="44807" hidden="1" x14ac:dyDescent="0.2"/>
    <row r="44808" hidden="1" x14ac:dyDescent="0.2"/>
    <row r="44809" hidden="1" x14ac:dyDescent="0.2"/>
    <row r="44810" hidden="1" x14ac:dyDescent="0.2"/>
    <row r="44811" hidden="1" x14ac:dyDescent="0.2"/>
    <row r="44812" hidden="1" x14ac:dyDescent="0.2"/>
    <row r="44813" hidden="1" x14ac:dyDescent="0.2"/>
    <row r="44814" hidden="1" x14ac:dyDescent="0.2"/>
    <row r="44815" hidden="1" x14ac:dyDescent="0.2"/>
    <row r="44816" hidden="1" x14ac:dyDescent="0.2"/>
    <row r="44817" hidden="1" x14ac:dyDescent="0.2"/>
    <row r="44818" hidden="1" x14ac:dyDescent="0.2"/>
    <row r="44819" hidden="1" x14ac:dyDescent="0.2"/>
    <row r="44820" hidden="1" x14ac:dyDescent="0.2"/>
    <row r="44821" hidden="1" x14ac:dyDescent="0.2"/>
    <row r="44822" hidden="1" x14ac:dyDescent="0.2"/>
    <row r="44823" hidden="1" x14ac:dyDescent="0.2"/>
    <row r="44824" hidden="1" x14ac:dyDescent="0.2"/>
    <row r="44825" hidden="1" x14ac:dyDescent="0.2"/>
    <row r="44826" hidden="1" x14ac:dyDescent="0.2"/>
    <row r="44827" hidden="1" x14ac:dyDescent="0.2"/>
    <row r="44828" hidden="1" x14ac:dyDescent="0.2"/>
    <row r="44829" hidden="1" x14ac:dyDescent="0.2"/>
    <row r="44830" hidden="1" x14ac:dyDescent="0.2"/>
    <row r="44831" hidden="1" x14ac:dyDescent="0.2"/>
    <row r="44832" hidden="1" x14ac:dyDescent="0.2"/>
    <row r="44833" hidden="1" x14ac:dyDescent="0.2"/>
    <row r="44834" hidden="1" x14ac:dyDescent="0.2"/>
    <row r="44835" hidden="1" x14ac:dyDescent="0.2"/>
    <row r="44836" hidden="1" x14ac:dyDescent="0.2"/>
    <row r="44837" hidden="1" x14ac:dyDescent="0.2"/>
    <row r="44838" hidden="1" x14ac:dyDescent="0.2"/>
    <row r="44839" hidden="1" x14ac:dyDescent="0.2"/>
    <row r="44840" hidden="1" x14ac:dyDescent="0.2"/>
    <row r="44841" hidden="1" x14ac:dyDescent="0.2"/>
    <row r="44842" hidden="1" x14ac:dyDescent="0.2"/>
    <row r="44843" hidden="1" x14ac:dyDescent="0.2"/>
    <row r="44844" hidden="1" x14ac:dyDescent="0.2"/>
    <row r="44845" hidden="1" x14ac:dyDescent="0.2"/>
    <row r="44846" hidden="1" x14ac:dyDescent="0.2"/>
    <row r="44847" hidden="1" x14ac:dyDescent="0.2"/>
    <row r="44848" hidden="1" x14ac:dyDescent="0.2"/>
    <row r="44849" hidden="1" x14ac:dyDescent="0.2"/>
    <row r="44850" hidden="1" x14ac:dyDescent="0.2"/>
    <row r="44851" hidden="1" x14ac:dyDescent="0.2"/>
    <row r="44852" hidden="1" x14ac:dyDescent="0.2"/>
    <row r="44853" hidden="1" x14ac:dyDescent="0.2"/>
    <row r="44854" hidden="1" x14ac:dyDescent="0.2"/>
    <row r="44855" hidden="1" x14ac:dyDescent="0.2"/>
    <row r="44856" hidden="1" x14ac:dyDescent="0.2"/>
    <row r="44857" hidden="1" x14ac:dyDescent="0.2"/>
    <row r="44858" hidden="1" x14ac:dyDescent="0.2"/>
    <row r="44859" hidden="1" x14ac:dyDescent="0.2"/>
    <row r="44860" hidden="1" x14ac:dyDescent="0.2"/>
    <row r="44861" hidden="1" x14ac:dyDescent="0.2"/>
    <row r="44862" hidden="1" x14ac:dyDescent="0.2"/>
    <row r="44863" hidden="1" x14ac:dyDescent="0.2"/>
    <row r="44864" hidden="1" x14ac:dyDescent="0.2"/>
    <row r="44865" hidden="1" x14ac:dyDescent="0.2"/>
    <row r="44866" hidden="1" x14ac:dyDescent="0.2"/>
    <row r="44867" hidden="1" x14ac:dyDescent="0.2"/>
    <row r="44868" hidden="1" x14ac:dyDescent="0.2"/>
    <row r="44869" hidden="1" x14ac:dyDescent="0.2"/>
    <row r="44870" hidden="1" x14ac:dyDescent="0.2"/>
    <row r="44871" hidden="1" x14ac:dyDescent="0.2"/>
    <row r="44872" hidden="1" x14ac:dyDescent="0.2"/>
    <row r="44873" hidden="1" x14ac:dyDescent="0.2"/>
    <row r="44874" hidden="1" x14ac:dyDescent="0.2"/>
    <row r="44875" hidden="1" x14ac:dyDescent="0.2"/>
    <row r="44876" hidden="1" x14ac:dyDescent="0.2"/>
    <row r="44877" hidden="1" x14ac:dyDescent="0.2"/>
    <row r="44878" hidden="1" x14ac:dyDescent="0.2"/>
    <row r="44879" hidden="1" x14ac:dyDescent="0.2"/>
    <row r="44880" hidden="1" x14ac:dyDescent="0.2"/>
    <row r="44881" hidden="1" x14ac:dyDescent="0.2"/>
    <row r="44882" hidden="1" x14ac:dyDescent="0.2"/>
    <row r="44883" hidden="1" x14ac:dyDescent="0.2"/>
    <row r="44884" hidden="1" x14ac:dyDescent="0.2"/>
    <row r="44885" hidden="1" x14ac:dyDescent="0.2"/>
    <row r="44886" hidden="1" x14ac:dyDescent="0.2"/>
    <row r="44887" hidden="1" x14ac:dyDescent="0.2"/>
    <row r="44888" hidden="1" x14ac:dyDescent="0.2"/>
    <row r="44889" hidden="1" x14ac:dyDescent="0.2"/>
    <row r="44890" hidden="1" x14ac:dyDescent="0.2"/>
    <row r="44891" hidden="1" x14ac:dyDescent="0.2"/>
    <row r="44892" hidden="1" x14ac:dyDescent="0.2"/>
    <row r="44893" hidden="1" x14ac:dyDescent="0.2"/>
    <row r="44894" hidden="1" x14ac:dyDescent="0.2"/>
    <row r="44895" hidden="1" x14ac:dyDescent="0.2"/>
    <row r="44896" hidden="1" x14ac:dyDescent="0.2"/>
    <row r="44897" hidden="1" x14ac:dyDescent="0.2"/>
    <row r="44898" hidden="1" x14ac:dyDescent="0.2"/>
    <row r="44899" hidden="1" x14ac:dyDescent="0.2"/>
    <row r="44900" hidden="1" x14ac:dyDescent="0.2"/>
    <row r="44901" hidden="1" x14ac:dyDescent="0.2"/>
    <row r="44902" hidden="1" x14ac:dyDescent="0.2"/>
    <row r="44903" hidden="1" x14ac:dyDescent="0.2"/>
    <row r="44904" hidden="1" x14ac:dyDescent="0.2"/>
    <row r="44905" hidden="1" x14ac:dyDescent="0.2"/>
    <row r="44906" hidden="1" x14ac:dyDescent="0.2"/>
    <row r="44907" hidden="1" x14ac:dyDescent="0.2"/>
    <row r="44908" hidden="1" x14ac:dyDescent="0.2"/>
    <row r="44909" hidden="1" x14ac:dyDescent="0.2"/>
    <row r="44910" hidden="1" x14ac:dyDescent="0.2"/>
    <row r="44911" hidden="1" x14ac:dyDescent="0.2"/>
    <row r="44912" hidden="1" x14ac:dyDescent="0.2"/>
    <row r="44913" hidden="1" x14ac:dyDescent="0.2"/>
    <row r="44914" hidden="1" x14ac:dyDescent="0.2"/>
    <row r="44915" hidden="1" x14ac:dyDescent="0.2"/>
    <row r="44916" hidden="1" x14ac:dyDescent="0.2"/>
    <row r="44917" hidden="1" x14ac:dyDescent="0.2"/>
    <row r="44918" hidden="1" x14ac:dyDescent="0.2"/>
    <row r="44919" hidden="1" x14ac:dyDescent="0.2"/>
    <row r="44920" hidden="1" x14ac:dyDescent="0.2"/>
    <row r="44921" hidden="1" x14ac:dyDescent="0.2"/>
    <row r="44922" hidden="1" x14ac:dyDescent="0.2"/>
    <row r="44923" hidden="1" x14ac:dyDescent="0.2"/>
    <row r="44924" hidden="1" x14ac:dyDescent="0.2"/>
    <row r="44925" hidden="1" x14ac:dyDescent="0.2"/>
    <row r="44926" hidden="1" x14ac:dyDescent="0.2"/>
    <row r="44927" hidden="1" x14ac:dyDescent="0.2"/>
    <row r="44928" hidden="1" x14ac:dyDescent="0.2"/>
    <row r="44929" hidden="1" x14ac:dyDescent="0.2"/>
    <row r="44930" hidden="1" x14ac:dyDescent="0.2"/>
    <row r="44931" hidden="1" x14ac:dyDescent="0.2"/>
    <row r="44932" hidden="1" x14ac:dyDescent="0.2"/>
    <row r="44933" hidden="1" x14ac:dyDescent="0.2"/>
    <row r="44934" hidden="1" x14ac:dyDescent="0.2"/>
    <row r="44935" hidden="1" x14ac:dyDescent="0.2"/>
    <row r="44936" hidden="1" x14ac:dyDescent="0.2"/>
    <row r="44937" hidden="1" x14ac:dyDescent="0.2"/>
    <row r="44938" hidden="1" x14ac:dyDescent="0.2"/>
    <row r="44939" hidden="1" x14ac:dyDescent="0.2"/>
    <row r="44940" hidden="1" x14ac:dyDescent="0.2"/>
    <row r="44941" hidden="1" x14ac:dyDescent="0.2"/>
    <row r="44942" hidden="1" x14ac:dyDescent="0.2"/>
    <row r="44943" hidden="1" x14ac:dyDescent="0.2"/>
    <row r="44944" hidden="1" x14ac:dyDescent="0.2"/>
    <row r="44945" hidden="1" x14ac:dyDescent="0.2"/>
    <row r="44946" hidden="1" x14ac:dyDescent="0.2"/>
    <row r="44947" hidden="1" x14ac:dyDescent="0.2"/>
    <row r="44948" hidden="1" x14ac:dyDescent="0.2"/>
    <row r="44949" hidden="1" x14ac:dyDescent="0.2"/>
    <row r="44950" hidden="1" x14ac:dyDescent="0.2"/>
    <row r="44951" hidden="1" x14ac:dyDescent="0.2"/>
    <row r="44952" hidden="1" x14ac:dyDescent="0.2"/>
    <row r="44953" hidden="1" x14ac:dyDescent="0.2"/>
    <row r="44954" hidden="1" x14ac:dyDescent="0.2"/>
    <row r="44955" hidden="1" x14ac:dyDescent="0.2"/>
    <row r="44956" hidden="1" x14ac:dyDescent="0.2"/>
    <row r="44957" hidden="1" x14ac:dyDescent="0.2"/>
    <row r="44958" hidden="1" x14ac:dyDescent="0.2"/>
    <row r="44959" hidden="1" x14ac:dyDescent="0.2"/>
    <row r="44960" hidden="1" x14ac:dyDescent="0.2"/>
    <row r="44961" hidden="1" x14ac:dyDescent="0.2"/>
    <row r="44962" hidden="1" x14ac:dyDescent="0.2"/>
    <row r="44963" hidden="1" x14ac:dyDescent="0.2"/>
    <row r="44964" hidden="1" x14ac:dyDescent="0.2"/>
    <row r="44965" hidden="1" x14ac:dyDescent="0.2"/>
    <row r="44966" hidden="1" x14ac:dyDescent="0.2"/>
    <row r="44967" hidden="1" x14ac:dyDescent="0.2"/>
    <row r="44968" hidden="1" x14ac:dyDescent="0.2"/>
    <row r="44969" hidden="1" x14ac:dyDescent="0.2"/>
    <row r="44970" hidden="1" x14ac:dyDescent="0.2"/>
    <row r="44971" hidden="1" x14ac:dyDescent="0.2"/>
    <row r="44972" hidden="1" x14ac:dyDescent="0.2"/>
    <row r="44973" hidden="1" x14ac:dyDescent="0.2"/>
    <row r="44974" hidden="1" x14ac:dyDescent="0.2"/>
    <row r="44975" hidden="1" x14ac:dyDescent="0.2"/>
    <row r="44976" hidden="1" x14ac:dyDescent="0.2"/>
    <row r="44977" hidden="1" x14ac:dyDescent="0.2"/>
    <row r="44978" hidden="1" x14ac:dyDescent="0.2"/>
    <row r="44979" hidden="1" x14ac:dyDescent="0.2"/>
    <row r="44980" hidden="1" x14ac:dyDescent="0.2"/>
    <row r="44981" hidden="1" x14ac:dyDescent="0.2"/>
    <row r="44982" hidden="1" x14ac:dyDescent="0.2"/>
    <row r="44983" hidden="1" x14ac:dyDescent="0.2"/>
    <row r="44984" hidden="1" x14ac:dyDescent="0.2"/>
    <row r="44985" hidden="1" x14ac:dyDescent="0.2"/>
    <row r="44986" hidden="1" x14ac:dyDescent="0.2"/>
    <row r="44987" hidden="1" x14ac:dyDescent="0.2"/>
    <row r="44988" hidden="1" x14ac:dyDescent="0.2"/>
    <row r="44989" hidden="1" x14ac:dyDescent="0.2"/>
    <row r="44990" hidden="1" x14ac:dyDescent="0.2"/>
    <row r="44991" hidden="1" x14ac:dyDescent="0.2"/>
    <row r="44992" hidden="1" x14ac:dyDescent="0.2"/>
    <row r="44993" hidden="1" x14ac:dyDescent="0.2"/>
    <row r="44994" hidden="1" x14ac:dyDescent="0.2"/>
    <row r="44995" hidden="1" x14ac:dyDescent="0.2"/>
    <row r="44996" hidden="1" x14ac:dyDescent="0.2"/>
    <row r="44997" hidden="1" x14ac:dyDescent="0.2"/>
    <row r="44998" hidden="1" x14ac:dyDescent="0.2"/>
    <row r="44999" hidden="1" x14ac:dyDescent="0.2"/>
    <row r="45000" hidden="1" x14ac:dyDescent="0.2"/>
    <row r="45001" hidden="1" x14ac:dyDescent="0.2"/>
    <row r="45002" hidden="1" x14ac:dyDescent="0.2"/>
    <row r="45003" hidden="1" x14ac:dyDescent="0.2"/>
    <row r="45004" hidden="1" x14ac:dyDescent="0.2"/>
    <row r="45005" hidden="1" x14ac:dyDescent="0.2"/>
    <row r="45006" hidden="1" x14ac:dyDescent="0.2"/>
    <row r="45007" hidden="1" x14ac:dyDescent="0.2"/>
    <row r="45008" hidden="1" x14ac:dyDescent="0.2"/>
    <row r="45009" hidden="1" x14ac:dyDescent="0.2"/>
    <row r="45010" hidden="1" x14ac:dyDescent="0.2"/>
    <row r="45011" hidden="1" x14ac:dyDescent="0.2"/>
    <row r="45012" hidden="1" x14ac:dyDescent="0.2"/>
    <row r="45013" hidden="1" x14ac:dyDescent="0.2"/>
    <row r="45014" hidden="1" x14ac:dyDescent="0.2"/>
    <row r="45015" hidden="1" x14ac:dyDescent="0.2"/>
    <row r="45016" hidden="1" x14ac:dyDescent="0.2"/>
    <row r="45017" hidden="1" x14ac:dyDescent="0.2"/>
    <row r="45018" hidden="1" x14ac:dyDescent="0.2"/>
    <row r="45019" hidden="1" x14ac:dyDescent="0.2"/>
    <row r="45020" hidden="1" x14ac:dyDescent="0.2"/>
    <row r="45021" hidden="1" x14ac:dyDescent="0.2"/>
    <row r="45022" hidden="1" x14ac:dyDescent="0.2"/>
    <row r="45023" hidden="1" x14ac:dyDescent="0.2"/>
    <row r="45024" hidden="1" x14ac:dyDescent="0.2"/>
    <row r="45025" hidden="1" x14ac:dyDescent="0.2"/>
    <row r="45026" hidden="1" x14ac:dyDescent="0.2"/>
    <row r="45027" hidden="1" x14ac:dyDescent="0.2"/>
    <row r="45028" hidden="1" x14ac:dyDescent="0.2"/>
    <row r="45029" hidden="1" x14ac:dyDescent="0.2"/>
    <row r="45030" hidden="1" x14ac:dyDescent="0.2"/>
    <row r="45031" hidden="1" x14ac:dyDescent="0.2"/>
    <row r="45032" hidden="1" x14ac:dyDescent="0.2"/>
    <row r="45033" hidden="1" x14ac:dyDescent="0.2"/>
    <row r="45034" hidden="1" x14ac:dyDescent="0.2"/>
    <row r="45035" hidden="1" x14ac:dyDescent="0.2"/>
    <row r="45036" hidden="1" x14ac:dyDescent="0.2"/>
    <row r="45037" hidden="1" x14ac:dyDescent="0.2"/>
    <row r="45038" hidden="1" x14ac:dyDescent="0.2"/>
    <row r="45039" hidden="1" x14ac:dyDescent="0.2"/>
    <row r="45040" hidden="1" x14ac:dyDescent="0.2"/>
    <row r="45041" hidden="1" x14ac:dyDescent="0.2"/>
    <row r="45042" hidden="1" x14ac:dyDescent="0.2"/>
    <row r="45043" hidden="1" x14ac:dyDescent="0.2"/>
    <row r="45044" hidden="1" x14ac:dyDescent="0.2"/>
    <row r="45045" hidden="1" x14ac:dyDescent="0.2"/>
    <row r="45046" hidden="1" x14ac:dyDescent="0.2"/>
    <row r="45047" hidden="1" x14ac:dyDescent="0.2"/>
    <row r="45048" hidden="1" x14ac:dyDescent="0.2"/>
    <row r="45049" hidden="1" x14ac:dyDescent="0.2"/>
    <row r="45050" hidden="1" x14ac:dyDescent="0.2"/>
    <row r="45051" hidden="1" x14ac:dyDescent="0.2"/>
    <row r="45052" hidden="1" x14ac:dyDescent="0.2"/>
    <row r="45053" hidden="1" x14ac:dyDescent="0.2"/>
    <row r="45054" hidden="1" x14ac:dyDescent="0.2"/>
    <row r="45055" hidden="1" x14ac:dyDescent="0.2"/>
    <row r="45056" hidden="1" x14ac:dyDescent="0.2"/>
    <row r="45057" hidden="1" x14ac:dyDescent="0.2"/>
    <row r="45058" hidden="1" x14ac:dyDescent="0.2"/>
    <row r="45059" hidden="1" x14ac:dyDescent="0.2"/>
    <row r="45060" hidden="1" x14ac:dyDescent="0.2"/>
    <row r="45061" hidden="1" x14ac:dyDescent="0.2"/>
    <row r="45062" hidden="1" x14ac:dyDescent="0.2"/>
    <row r="45063" hidden="1" x14ac:dyDescent="0.2"/>
    <row r="45064" hidden="1" x14ac:dyDescent="0.2"/>
    <row r="45065" hidden="1" x14ac:dyDescent="0.2"/>
    <row r="45066" hidden="1" x14ac:dyDescent="0.2"/>
    <row r="45067" hidden="1" x14ac:dyDescent="0.2"/>
    <row r="45068" hidden="1" x14ac:dyDescent="0.2"/>
    <row r="45069" hidden="1" x14ac:dyDescent="0.2"/>
    <row r="45070" hidden="1" x14ac:dyDescent="0.2"/>
    <row r="45071" hidden="1" x14ac:dyDescent="0.2"/>
    <row r="45072" hidden="1" x14ac:dyDescent="0.2"/>
    <row r="45073" hidden="1" x14ac:dyDescent="0.2"/>
    <row r="45074" hidden="1" x14ac:dyDescent="0.2"/>
    <row r="45075" hidden="1" x14ac:dyDescent="0.2"/>
    <row r="45076" hidden="1" x14ac:dyDescent="0.2"/>
    <row r="45077" hidden="1" x14ac:dyDescent="0.2"/>
    <row r="45078" hidden="1" x14ac:dyDescent="0.2"/>
    <row r="45079" hidden="1" x14ac:dyDescent="0.2"/>
    <row r="45080" hidden="1" x14ac:dyDescent="0.2"/>
    <row r="45081" hidden="1" x14ac:dyDescent="0.2"/>
    <row r="45082" hidden="1" x14ac:dyDescent="0.2"/>
    <row r="45083" hidden="1" x14ac:dyDescent="0.2"/>
    <row r="45084" hidden="1" x14ac:dyDescent="0.2"/>
    <row r="45085" hidden="1" x14ac:dyDescent="0.2"/>
    <row r="45086" hidden="1" x14ac:dyDescent="0.2"/>
    <row r="45087" hidden="1" x14ac:dyDescent="0.2"/>
    <row r="45088" hidden="1" x14ac:dyDescent="0.2"/>
    <row r="45089" hidden="1" x14ac:dyDescent="0.2"/>
    <row r="45090" hidden="1" x14ac:dyDescent="0.2"/>
    <row r="45091" hidden="1" x14ac:dyDescent="0.2"/>
    <row r="45092" hidden="1" x14ac:dyDescent="0.2"/>
    <row r="45093" hidden="1" x14ac:dyDescent="0.2"/>
    <row r="45094" hidden="1" x14ac:dyDescent="0.2"/>
    <row r="45095" hidden="1" x14ac:dyDescent="0.2"/>
    <row r="45096" hidden="1" x14ac:dyDescent="0.2"/>
    <row r="45097" hidden="1" x14ac:dyDescent="0.2"/>
    <row r="45098" hidden="1" x14ac:dyDescent="0.2"/>
    <row r="45099" hidden="1" x14ac:dyDescent="0.2"/>
    <row r="45100" hidden="1" x14ac:dyDescent="0.2"/>
    <row r="45101" hidden="1" x14ac:dyDescent="0.2"/>
    <row r="45102" hidden="1" x14ac:dyDescent="0.2"/>
    <row r="45103" hidden="1" x14ac:dyDescent="0.2"/>
    <row r="45104" hidden="1" x14ac:dyDescent="0.2"/>
    <row r="45105" hidden="1" x14ac:dyDescent="0.2"/>
    <row r="45106" hidden="1" x14ac:dyDescent="0.2"/>
    <row r="45107" hidden="1" x14ac:dyDescent="0.2"/>
    <row r="45108" hidden="1" x14ac:dyDescent="0.2"/>
    <row r="45109" hidden="1" x14ac:dyDescent="0.2"/>
    <row r="45110" hidden="1" x14ac:dyDescent="0.2"/>
    <row r="45111" hidden="1" x14ac:dyDescent="0.2"/>
    <row r="45112" hidden="1" x14ac:dyDescent="0.2"/>
    <row r="45113" hidden="1" x14ac:dyDescent="0.2"/>
    <row r="45114" hidden="1" x14ac:dyDescent="0.2"/>
    <row r="45115" hidden="1" x14ac:dyDescent="0.2"/>
    <row r="45116" hidden="1" x14ac:dyDescent="0.2"/>
    <row r="45117" hidden="1" x14ac:dyDescent="0.2"/>
    <row r="45118" hidden="1" x14ac:dyDescent="0.2"/>
    <row r="45119" hidden="1" x14ac:dyDescent="0.2"/>
    <row r="45120" hidden="1" x14ac:dyDescent="0.2"/>
    <row r="45121" hidden="1" x14ac:dyDescent="0.2"/>
    <row r="45122" hidden="1" x14ac:dyDescent="0.2"/>
    <row r="45123" hidden="1" x14ac:dyDescent="0.2"/>
    <row r="45124" hidden="1" x14ac:dyDescent="0.2"/>
    <row r="45125" hidden="1" x14ac:dyDescent="0.2"/>
    <row r="45126" hidden="1" x14ac:dyDescent="0.2"/>
    <row r="45127" hidden="1" x14ac:dyDescent="0.2"/>
    <row r="45128" hidden="1" x14ac:dyDescent="0.2"/>
    <row r="45129" hidden="1" x14ac:dyDescent="0.2"/>
    <row r="45130" hidden="1" x14ac:dyDescent="0.2"/>
    <row r="45131" hidden="1" x14ac:dyDescent="0.2"/>
    <row r="45132" hidden="1" x14ac:dyDescent="0.2"/>
    <row r="45133" hidden="1" x14ac:dyDescent="0.2"/>
    <row r="45134" hidden="1" x14ac:dyDescent="0.2"/>
    <row r="45135" hidden="1" x14ac:dyDescent="0.2"/>
    <row r="45136" hidden="1" x14ac:dyDescent="0.2"/>
    <row r="45137" hidden="1" x14ac:dyDescent="0.2"/>
    <row r="45138" hidden="1" x14ac:dyDescent="0.2"/>
    <row r="45139" hidden="1" x14ac:dyDescent="0.2"/>
    <row r="45140" hidden="1" x14ac:dyDescent="0.2"/>
    <row r="45141" hidden="1" x14ac:dyDescent="0.2"/>
    <row r="45142" hidden="1" x14ac:dyDescent="0.2"/>
    <row r="45143" hidden="1" x14ac:dyDescent="0.2"/>
    <row r="45144" hidden="1" x14ac:dyDescent="0.2"/>
    <row r="45145" hidden="1" x14ac:dyDescent="0.2"/>
    <row r="45146" hidden="1" x14ac:dyDescent="0.2"/>
    <row r="45147" hidden="1" x14ac:dyDescent="0.2"/>
    <row r="45148" hidden="1" x14ac:dyDescent="0.2"/>
    <row r="45149" hidden="1" x14ac:dyDescent="0.2"/>
    <row r="45150" hidden="1" x14ac:dyDescent="0.2"/>
    <row r="45151" hidden="1" x14ac:dyDescent="0.2"/>
    <row r="45152" hidden="1" x14ac:dyDescent="0.2"/>
    <row r="45153" hidden="1" x14ac:dyDescent="0.2"/>
    <row r="45154" hidden="1" x14ac:dyDescent="0.2"/>
    <row r="45155" hidden="1" x14ac:dyDescent="0.2"/>
    <row r="45156" hidden="1" x14ac:dyDescent="0.2"/>
    <row r="45157" hidden="1" x14ac:dyDescent="0.2"/>
    <row r="45158" hidden="1" x14ac:dyDescent="0.2"/>
    <row r="45159" hidden="1" x14ac:dyDescent="0.2"/>
    <row r="45160" hidden="1" x14ac:dyDescent="0.2"/>
    <row r="45161" hidden="1" x14ac:dyDescent="0.2"/>
    <row r="45162" hidden="1" x14ac:dyDescent="0.2"/>
    <row r="45163" hidden="1" x14ac:dyDescent="0.2"/>
    <row r="45164" hidden="1" x14ac:dyDescent="0.2"/>
    <row r="45165" hidden="1" x14ac:dyDescent="0.2"/>
    <row r="45166" hidden="1" x14ac:dyDescent="0.2"/>
    <row r="45167" hidden="1" x14ac:dyDescent="0.2"/>
    <row r="45168" hidden="1" x14ac:dyDescent="0.2"/>
    <row r="45169" hidden="1" x14ac:dyDescent="0.2"/>
    <row r="45170" hidden="1" x14ac:dyDescent="0.2"/>
    <row r="45171" hidden="1" x14ac:dyDescent="0.2"/>
    <row r="45172" hidden="1" x14ac:dyDescent="0.2"/>
    <row r="45173" hidden="1" x14ac:dyDescent="0.2"/>
    <row r="45174" hidden="1" x14ac:dyDescent="0.2"/>
    <row r="45175" hidden="1" x14ac:dyDescent="0.2"/>
    <row r="45176" hidden="1" x14ac:dyDescent="0.2"/>
    <row r="45177" hidden="1" x14ac:dyDescent="0.2"/>
    <row r="45178" hidden="1" x14ac:dyDescent="0.2"/>
    <row r="45179" hidden="1" x14ac:dyDescent="0.2"/>
    <row r="45180" hidden="1" x14ac:dyDescent="0.2"/>
    <row r="45181" hidden="1" x14ac:dyDescent="0.2"/>
    <row r="45182" hidden="1" x14ac:dyDescent="0.2"/>
    <row r="45183" hidden="1" x14ac:dyDescent="0.2"/>
    <row r="45184" hidden="1" x14ac:dyDescent="0.2"/>
    <row r="45185" hidden="1" x14ac:dyDescent="0.2"/>
    <row r="45186" hidden="1" x14ac:dyDescent="0.2"/>
    <row r="45187" hidden="1" x14ac:dyDescent="0.2"/>
    <row r="45188" hidden="1" x14ac:dyDescent="0.2"/>
    <row r="45189" hidden="1" x14ac:dyDescent="0.2"/>
    <row r="45190" hidden="1" x14ac:dyDescent="0.2"/>
    <row r="45191" hidden="1" x14ac:dyDescent="0.2"/>
    <row r="45192" hidden="1" x14ac:dyDescent="0.2"/>
    <row r="45193" hidden="1" x14ac:dyDescent="0.2"/>
    <row r="45194" hidden="1" x14ac:dyDescent="0.2"/>
    <row r="45195" hidden="1" x14ac:dyDescent="0.2"/>
    <row r="45196" hidden="1" x14ac:dyDescent="0.2"/>
    <row r="45197" hidden="1" x14ac:dyDescent="0.2"/>
    <row r="45198" hidden="1" x14ac:dyDescent="0.2"/>
    <row r="45199" hidden="1" x14ac:dyDescent="0.2"/>
    <row r="45200" hidden="1" x14ac:dyDescent="0.2"/>
    <row r="45201" hidden="1" x14ac:dyDescent="0.2"/>
    <row r="45202" hidden="1" x14ac:dyDescent="0.2"/>
    <row r="45203" hidden="1" x14ac:dyDescent="0.2"/>
    <row r="45204" hidden="1" x14ac:dyDescent="0.2"/>
    <row r="45205" hidden="1" x14ac:dyDescent="0.2"/>
    <row r="45206" hidden="1" x14ac:dyDescent="0.2"/>
    <row r="45207" hidden="1" x14ac:dyDescent="0.2"/>
    <row r="45208" hidden="1" x14ac:dyDescent="0.2"/>
    <row r="45209" hidden="1" x14ac:dyDescent="0.2"/>
    <row r="45210" hidden="1" x14ac:dyDescent="0.2"/>
    <row r="45211" hidden="1" x14ac:dyDescent="0.2"/>
    <row r="45212" hidden="1" x14ac:dyDescent="0.2"/>
    <row r="45213" hidden="1" x14ac:dyDescent="0.2"/>
    <row r="45214" hidden="1" x14ac:dyDescent="0.2"/>
    <row r="45215" hidden="1" x14ac:dyDescent="0.2"/>
    <row r="45216" hidden="1" x14ac:dyDescent="0.2"/>
    <row r="45217" hidden="1" x14ac:dyDescent="0.2"/>
    <row r="45218" hidden="1" x14ac:dyDescent="0.2"/>
    <row r="45219" hidden="1" x14ac:dyDescent="0.2"/>
    <row r="45220" hidden="1" x14ac:dyDescent="0.2"/>
    <row r="45221" hidden="1" x14ac:dyDescent="0.2"/>
    <row r="45222" hidden="1" x14ac:dyDescent="0.2"/>
    <row r="45223" hidden="1" x14ac:dyDescent="0.2"/>
    <row r="45224" hidden="1" x14ac:dyDescent="0.2"/>
    <row r="45225" hidden="1" x14ac:dyDescent="0.2"/>
    <row r="45226" hidden="1" x14ac:dyDescent="0.2"/>
    <row r="45227" hidden="1" x14ac:dyDescent="0.2"/>
    <row r="45228" hidden="1" x14ac:dyDescent="0.2"/>
    <row r="45229" hidden="1" x14ac:dyDescent="0.2"/>
    <row r="45230" hidden="1" x14ac:dyDescent="0.2"/>
    <row r="45231" hidden="1" x14ac:dyDescent="0.2"/>
    <row r="45232" hidden="1" x14ac:dyDescent="0.2"/>
    <row r="45233" hidden="1" x14ac:dyDescent="0.2"/>
    <row r="45234" hidden="1" x14ac:dyDescent="0.2"/>
    <row r="45235" hidden="1" x14ac:dyDescent="0.2"/>
    <row r="45236" hidden="1" x14ac:dyDescent="0.2"/>
    <row r="45237" hidden="1" x14ac:dyDescent="0.2"/>
    <row r="45238" hidden="1" x14ac:dyDescent="0.2"/>
    <row r="45239" hidden="1" x14ac:dyDescent="0.2"/>
    <row r="45240" hidden="1" x14ac:dyDescent="0.2"/>
    <row r="45241" hidden="1" x14ac:dyDescent="0.2"/>
    <row r="45242" hidden="1" x14ac:dyDescent="0.2"/>
    <row r="45243" hidden="1" x14ac:dyDescent="0.2"/>
    <row r="45244" hidden="1" x14ac:dyDescent="0.2"/>
    <row r="45245" hidden="1" x14ac:dyDescent="0.2"/>
    <row r="45246" hidden="1" x14ac:dyDescent="0.2"/>
    <row r="45247" hidden="1" x14ac:dyDescent="0.2"/>
    <row r="45248" hidden="1" x14ac:dyDescent="0.2"/>
    <row r="45249" hidden="1" x14ac:dyDescent="0.2"/>
    <row r="45250" hidden="1" x14ac:dyDescent="0.2"/>
    <row r="45251" hidden="1" x14ac:dyDescent="0.2"/>
    <row r="45252" hidden="1" x14ac:dyDescent="0.2"/>
    <row r="45253" hidden="1" x14ac:dyDescent="0.2"/>
    <row r="45254" hidden="1" x14ac:dyDescent="0.2"/>
    <row r="45255" hidden="1" x14ac:dyDescent="0.2"/>
    <row r="45256" hidden="1" x14ac:dyDescent="0.2"/>
    <row r="45257" hidden="1" x14ac:dyDescent="0.2"/>
    <row r="45258" hidden="1" x14ac:dyDescent="0.2"/>
    <row r="45259" hidden="1" x14ac:dyDescent="0.2"/>
    <row r="45260" hidden="1" x14ac:dyDescent="0.2"/>
    <row r="45261" hidden="1" x14ac:dyDescent="0.2"/>
    <row r="45262" hidden="1" x14ac:dyDescent="0.2"/>
    <row r="45263" hidden="1" x14ac:dyDescent="0.2"/>
    <row r="45264" hidden="1" x14ac:dyDescent="0.2"/>
    <row r="45265" hidden="1" x14ac:dyDescent="0.2"/>
    <row r="45266" hidden="1" x14ac:dyDescent="0.2"/>
    <row r="45267" hidden="1" x14ac:dyDescent="0.2"/>
    <row r="45268" hidden="1" x14ac:dyDescent="0.2"/>
    <row r="45269" hidden="1" x14ac:dyDescent="0.2"/>
    <row r="45270" hidden="1" x14ac:dyDescent="0.2"/>
    <row r="45271" hidden="1" x14ac:dyDescent="0.2"/>
    <row r="45272" hidden="1" x14ac:dyDescent="0.2"/>
    <row r="45273" hidden="1" x14ac:dyDescent="0.2"/>
    <row r="45274" hidden="1" x14ac:dyDescent="0.2"/>
    <row r="45275" hidden="1" x14ac:dyDescent="0.2"/>
    <row r="45276" hidden="1" x14ac:dyDescent="0.2"/>
    <row r="45277" hidden="1" x14ac:dyDescent="0.2"/>
    <row r="45278" hidden="1" x14ac:dyDescent="0.2"/>
    <row r="45279" hidden="1" x14ac:dyDescent="0.2"/>
    <row r="45280" hidden="1" x14ac:dyDescent="0.2"/>
    <row r="45281" hidden="1" x14ac:dyDescent="0.2"/>
    <row r="45282" hidden="1" x14ac:dyDescent="0.2"/>
    <row r="45283" hidden="1" x14ac:dyDescent="0.2"/>
    <row r="45284" hidden="1" x14ac:dyDescent="0.2"/>
    <row r="45285" hidden="1" x14ac:dyDescent="0.2"/>
    <row r="45286" hidden="1" x14ac:dyDescent="0.2"/>
    <row r="45287" hidden="1" x14ac:dyDescent="0.2"/>
    <row r="45288" hidden="1" x14ac:dyDescent="0.2"/>
    <row r="45289" hidden="1" x14ac:dyDescent="0.2"/>
    <row r="45290" hidden="1" x14ac:dyDescent="0.2"/>
    <row r="45291" hidden="1" x14ac:dyDescent="0.2"/>
    <row r="45292" hidden="1" x14ac:dyDescent="0.2"/>
    <row r="45293" hidden="1" x14ac:dyDescent="0.2"/>
    <row r="45294" hidden="1" x14ac:dyDescent="0.2"/>
    <row r="45295" hidden="1" x14ac:dyDescent="0.2"/>
    <row r="45296" hidden="1" x14ac:dyDescent="0.2"/>
    <row r="45297" hidden="1" x14ac:dyDescent="0.2"/>
    <row r="45298" hidden="1" x14ac:dyDescent="0.2"/>
    <row r="45299" hidden="1" x14ac:dyDescent="0.2"/>
    <row r="45300" hidden="1" x14ac:dyDescent="0.2"/>
    <row r="45301" hidden="1" x14ac:dyDescent="0.2"/>
    <row r="45302" hidden="1" x14ac:dyDescent="0.2"/>
    <row r="45303" hidden="1" x14ac:dyDescent="0.2"/>
    <row r="45304" hidden="1" x14ac:dyDescent="0.2"/>
    <row r="45305" hidden="1" x14ac:dyDescent="0.2"/>
    <row r="45306" hidden="1" x14ac:dyDescent="0.2"/>
    <row r="45307" hidden="1" x14ac:dyDescent="0.2"/>
    <row r="45308" hidden="1" x14ac:dyDescent="0.2"/>
    <row r="45309" hidden="1" x14ac:dyDescent="0.2"/>
    <row r="45310" hidden="1" x14ac:dyDescent="0.2"/>
    <row r="45311" hidden="1" x14ac:dyDescent="0.2"/>
    <row r="45312" hidden="1" x14ac:dyDescent="0.2"/>
    <row r="45313" hidden="1" x14ac:dyDescent="0.2"/>
    <row r="45314" hidden="1" x14ac:dyDescent="0.2"/>
    <row r="45315" hidden="1" x14ac:dyDescent="0.2"/>
    <row r="45316" hidden="1" x14ac:dyDescent="0.2"/>
    <row r="45317" hidden="1" x14ac:dyDescent="0.2"/>
    <row r="45318" hidden="1" x14ac:dyDescent="0.2"/>
    <row r="45319" hidden="1" x14ac:dyDescent="0.2"/>
    <row r="45320" hidden="1" x14ac:dyDescent="0.2"/>
    <row r="45321" hidden="1" x14ac:dyDescent="0.2"/>
    <row r="45322" hidden="1" x14ac:dyDescent="0.2"/>
    <row r="45323" hidden="1" x14ac:dyDescent="0.2"/>
    <row r="45324" hidden="1" x14ac:dyDescent="0.2"/>
    <row r="45325" hidden="1" x14ac:dyDescent="0.2"/>
    <row r="45326" hidden="1" x14ac:dyDescent="0.2"/>
    <row r="45327" hidden="1" x14ac:dyDescent="0.2"/>
    <row r="45328" hidden="1" x14ac:dyDescent="0.2"/>
    <row r="45329" hidden="1" x14ac:dyDescent="0.2"/>
    <row r="45330" hidden="1" x14ac:dyDescent="0.2"/>
    <row r="45331" hidden="1" x14ac:dyDescent="0.2"/>
    <row r="45332" hidden="1" x14ac:dyDescent="0.2"/>
    <row r="45333" hidden="1" x14ac:dyDescent="0.2"/>
    <row r="45334" hidden="1" x14ac:dyDescent="0.2"/>
    <row r="45335" hidden="1" x14ac:dyDescent="0.2"/>
    <row r="45336" hidden="1" x14ac:dyDescent="0.2"/>
    <row r="45337" hidden="1" x14ac:dyDescent="0.2"/>
    <row r="45338" hidden="1" x14ac:dyDescent="0.2"/>
    <row r="45339" hidden="1" x14ac:dyDescent="0.2"/>
    <row r="45340" hidden="1" x14ac:dyDescent="0.2"/>
    <row r="45341" hidden="1" x14ac:dyDescent="0.2"/>
    <row r="45342" hidden="1" x14ac:dyDescent="0.2"/>
    <row r="45343" hidden="1" x14ac:dyDescent="0.2"/>
    <row r="45344" hidden="1" x14ac:dyDescent="0.2"/>
    <row r="45345" hidden="1" x14ac:dyDescent="0.2"/>
    <row r="45346" hidden="1" x14ac:dyDescent="0.2"/>
    <row r="45347" hidden="1" x14ac:dyDescent="0.2"/>
    <row r="45348" hidden="1" x14ac:dyDescent="0.2"/>
    <row r="45349" hidden="1" x14ac:dyDescent="0.2"/>
    <row r="45350" hidden="1" x14ac:dyDescent="0.2"/>
    <row r="45351" hidden="1" x14ac:dyDescent="0.2"/>
    <row r="45352" hidden="1" x14ac:dyDescent="0.2"/>
    <row r="45353" hidden="1" x14ac:dyDescent="0.2"/>
    <row r="45354" hidden="1" x14ac:dyDescent="0.2"/>
    <row r="45355" hidden="1" x14ac:dyDescent="0.2"/>
    <row r="45356" hidden="1" x14ac:dyDescent="0.2"/>
    <row r="45357" hidden="1" x14ac:dyDescent="0.2"/>
    <row r="45358" hidden="1" x14ac:dyDescent="0.2"/>
    <row r="45359" hidden="1" x14ac:dyDescent="0.2"/>
    <row r="45360" hidden="1" x14ac:dyDescent="0.2"/>
    <row r="45361" hidden="1" x14ac:dyDescent="0.2"/>
    <row r="45362" hidden="1" x14ac:dyDescent="0.2"/>
    <row r="45363" hidden="1" x14ac:dyDescent="0.2"/>
    <row r="45364" hidden="1" x14ac:dyDescent="0.2"/>
    <row r="45365" hidden="1" x14ac:dyDescent="0.2"/>
    <row r="45366" hidden="1" x14ac:dyDescent="0.2"/>
    <row r="45367" hidden="1" x14ac:dyDescent="0.2"/>
    <row r="45368" hidden="1" x14ac:dyDescent="0.2"/>
    <row r="45369" hidden="1" x14ac:dyDescent="0.2"/>
    <row r="45370" hidden="1" x14ac:dyDescent="0.2"/>
    <row r="45371" hidden="1" x14ac:dyDescent="0.2"/>
    <row r="45372" hidden="1" x14ac:dyDescent="0.2"/>
    <row r="45373" hidden="1" x14ac:dyDescent="0.2"/>
    <row r="45374" hidden="1" x14ac:dyDescent="0.2"/>
    <row r="45375" hidden="1" x14ac:dyDescent="0.2"/>
    <row r="45376" hidden="1" x14ac:dyDescent="0.2"/>
    <row r="45377" hidden="1" x14ac:dyDescent="0.2"/>
    <row r="45378" hidden="1" x14ac:dyDescent="0.2"/>
    <row r="45379" hidden="1" x14ac:dyDescent="0.2"/>
    <row r="45380" hidden="1" x14ac:dyDescent="0.2"/>
    <row r="45381" hidden="1" x14ac:dyDescent="0.2"/>
    <row r="45382" hidden="1" x14ac:dyDescent="0.2"/>
    <row r="45383" hidden="1" x14ac:dyDescent="0.2"/>
    <row r="45384" hidden="1" x14ac:dyDescent="0.2"/>
    <row r="45385" hidden="1" x14ac:dyDescent="0.2"/>
    <row r="45386" hidden="1" x14ac:dyDescent="0.2"/>
    <row r="45387" hidden="1" x14ac:dyDescent="0.2"/>
    <row r="45388" hidden="1" x14ac:dyDescent="0.2"/>
    <row r="45389" hidden="1" x14ac:dyDescent="0.2"/>
    <row r="45390" hidden="1" x14ac:dyDescent="0.2"/>
    <row r="45391" hidden="1" x14ac:dyDescent="0.2"/>
    <row r="45392" hidden="1" x14ac:dyDescent="0.2"/>
    <row r="45393" hidden="1" x14ac:dyDescent="0.2"/>
    <row r="45394" hidden="1" x14ac:dyDescent="0.2"/>
    <row r="45395" hidden="1" x14ac:dyDescent="0.2"/>
    <row r="45396" hidden="1" x14ac:dyDescent="0.2"/>
    <row r="45397" hidden="1" x14ac:dyDescent="0.2"/>
    <row r="45398" hidden="1" x14ac:dyDescent="0.2"/>
    <row r="45399" hidden="1" x14ac:dyDescent="0.2"/>
    <row r="45400" hidden="1" x14ac:dyDescent="0.2"/>
    <row r="45401" hidden="1" x14ac:dyDescent="0.2"/>
    <row r="45402" hidden="1" x14ac:dyDescent="0.2"/>
    <row r="45403" hidden="1" x14ac:dyDescent="0.2"/>
    <row r="45404" hidden="1" x14ac:dyDescent="0.2"/>
    <row r="45405" hidden="1" x14ac:dyDescent="0.2"/>
    <row r="45406" hidden="1" x14ac:dyDescent="0.2"/>
    <row r="45407" hidden="1" x14ac:dyDescent="0.2"/>
    <row r="45408" hidden="1" x14ac:dyDescent="0.2"/>
    <row r="45409" hidden="1" x14ac:dyDescent="0.2"/>
    <row r="45410" hidden="1" x14ac:dyDescent="0.2"/>
    <row r="45411" hidden="1" x14ac:dyDescent="0.2"/>
    <row r="45412" hidden="1" x14ac:dyDescent="0.2"/>
    <row r="45413" hidden="1" x14ac:dyDescent="0.2"/>
    <row r="45414" hidden="1" x14ac:dyDescent="0.2"/>
    <row r="45415" hidden="1" x14ac:dyDescent="0.2"/>
    <row r="45416" hidden="1" x14ac:dyDescent="0.2"/>
    <row r="45417" hidden="1" x14ac:dyDescent="0.2"/>
    <row r="45418" hidden="1" x14ac:dyDescent="0.2"/>
    <row r="45419" hidden="1" x14ac:dyDescent="0.2"/>
    <row r="45420" hidden="1" x14ac:dyDescent="0.2"/>
    <row r="45421" hidden="1" x14ac:dyDescent="0.2"/>
    <row r="45422" hidden="1" x14ac:dyDescent="0.2"/>
    <row r="45423" hidden="1" x14ac:dyDescent="0.2"/>
    <row r="45424" hidden="1" x14ac:dyDescent="0.2"/>
    <row r="45425" hidden="1" x14ac:dyDescent="0.2"/>
    <row r="45426" hidden="1" x14ac:dyDescent="0.2"/>
    <row r="45427" hidden="1" x14ac:dyDescent="0.2"/>
    <row r="45428" hidden="1" x14ac:dyDescent="0.2"/>
    <row r="45429" hidden="1" x14ac:dyDescent="0.2"/>
    <row r="45430" hidden="1" x14ac:dyDescent="0.2"/>
    <row r="45431" hidden="1" x14ac:dyDescent="0.2"/>
    <row r="45432" hidden="1" x14ac:dyDescent="0.2"/>
    <row r="45433" hidden="1" x14ac:dyDescent="0.2"/>
    <row r="45434" hidden="1" x14ac:dyDescent="0.2"/>
    <row r="45435" hidden="1" x14ac:dyDescent="0.2"/>
    <row r="45436" hidden="1" x14ac:dyDescent="0.2"/>
    <row r="45437" hidden="1" x14ac:dyDescent="0.2"/>
    <row r="45438" hidden="1" x14ac:dyDescent="0.2"/>
    <row r="45439" hidden="1" x14ac:dyDescent="0.2"/>
    <row r="45440" hidden="1" x14ac:dyDescent="0.2"/>
    <row r="45441" hidden="1" x14ac:dyDescent="0.2"/>
    <row r="45442" hidden="1" x14ac:dyDescent="0.2"/>
    <row r="45443" hidden="1" x14ac:dyDescent="0.2"/>
    <row r="45444" hidden="1" x14ac:dyDescent="0.2"/>
    <row r="45445" hidden="1" x14ac:dyDescent="0.2"/>
    <row r="45446" hidden="1" x14ac:dyDescent="0.2"/>
    <row r="45447" hidden="1" x14ac:dyDescent="0.2"/>
    <row r="45448" hidden="1" x14ac:dyDescent="0.2"/>
    <row r="45449" hidden="1" x14ac:dyDescent="0.2"/>
    <row r="45450" hidden="1" x14ac:dyDescent="0.2"/>
    <row r="45451" hidden="1" x14ac:dyDescent="0.2"/>
    <row r="45452" hidden="1" x14ac:dyDescent="0.2"/>
    <row r="45453" hidden="1" x14ac:dyDescent="0.2"/>
    <row r="45454" hidden="1" x14ac:dyDescent="0.2"/>
    <row r="45455" hidden="1" x14ac:dyDescent="0.2"/>
    <row r="45456" hidden="1" x14ac:dyDescent="0.2"/>
    <row r="45457" hidden="1" x14ac:dyDescent="0.2"/>
    <row r="45458" hidden="1" x14ac:dyDescent="0.2"/>
    <row r="45459" hidden="1" x14ac:dyDescent="0.2"/>
    <row r="45460" hidden="1" x14ac:dyDescent="0.2"/>
    <row r="45461" hidden="1" x14ac:dyDescent="0.2"/>
    <row r="45462" hidden="1" x14ac:dyDescent="0.2"/>
    <row r="45463" hidden="1" x14ac:dyDescent="0.2"/>
    <row r="45464" hidden="1" x14ac:dyDescent="0.2"/>
    <row r="45465" hidden="1" x14ac:dyDescent="0.2"/>
    <row r="45466" hidden="1" x14ac:dyDescent="0.2"/>
    <row r="45467" hidden="1" x14ac:dyDescent="0.2"/>
    <row r="45468" hidden="1" x14ac:dyDescent="0.2"/>
    <row r="45469" hidden="1" x14ac:dyDescent="0.2"/>
    <row r="45470" hidden="1" x14ac:dyDescent="0.2"/>
    <row r="45471" hidden="1" x14ac:dyDescent="0.2"/>
    <row r="45472" hidden="1" x14ac:dyDescent="0.2"/>
    <row r="45473" hidden="1" x14ac:dyDescent="0.2"/>
    <row r="45474" hidden="1" x14ac:dyDescent="0.2"/>
    <row r="45475" hidden="1" x14ac:dyDescent="0.2"/>
    <row r="45476" hidden="1" x14ac:dyDescent="0.2"/>
    <row r="45477" hidden="1" x14ac:dyDescent="0.2"/>
    <row r="45478" hidden="1" x14ac:dyDescent="0.2"/>
    <row r="45479" hidden="1" x14ac:dyDescent="0.2"/>
    <row r="45480" hidden="1" x14ac:dyDescent="0.2"/>
    <row r="45481" hidden="1" x14ac:dyDescent="0.2"/>
    <row r="45482" hidden="1" x14ac:dyDescent="0.2"/>
    <row r="45483" hidden="1" x14ac:dyDescent="0.2"/>
    <row r="45484" hidden="1" x14ac:dyDescent="0.2"/>
    <row r="45485" hidden="1" x14ac:dyDescent="0.2"/>
    <row r="45486" hidden="1" x14ac:dyDescent="0.2"/>
    <row r="45487" hidden="1" x14ac:dyDescent="0.2"/>
    <row r="45488" hidden="1" x14ac:dyDescent="0.2"/>
    <row r="45489" hidden="1" x14ac:dyDescent="0.2"/>
    <row r="45490" hidden="1" x14ac:dyDescent="0.2"/>
    <row r="45491" hidden="1" x14ac:dyDescent="0.2"/>
    <row r="45492" hidden="1" x14ac:dyDescent="0.2"/>
    <row r="45493" hidden="1" x14ac:dyDescent="0.2"/>
    <row r="45494" hidden="1" x14ac:dyDescent="0.2"/>
    <row r="45495" hidden="1" x14ac:dyDescent="0.2"/>
    <row r="45496" hidden="1" x14ac:dyDescent="0.2"/>
    <row r="45497" hidden="1" x14ac:dyDescent="0.2"/>
    <row r="45498" hidden="1" x14ac:dyDescent="0.2"/>
    <row r="45499" hidden="1" x14ac:dyDescent="0.2"/>
    <row r="45500" hidden="1" x14ac:dyDescent="0.2"/>
    <row r="45501" hidden="1" x14ac:dyDescent="0.2"/>
    <row r="45502" hidden="1" x14ac:dyDescent="0.2"/>
    <row r="45503" hidden="1" x14ac:dyDescent="0.2"/>
    <row r="45504" hidden="1" x14ac:dyDescent="0.2"/>
    <row r="45505" hidden="1" x14ac:dyDescent="0.2"/>
    <row r="45506" hidden="1" x14ac:dyDescent="0.2"/>
    <row r="45507" hidden="1" x14ac:dyDescent="0.2"/>
    <row r="45508" hidden="1" x14ac:dyDescent="0.2"/>
    <row r="45509" hidden="1" x14ac:dyDescent="0.2"/>
    <row r="45510" hidden="1" x14ac:dyDescent="0.2"/>
    <row r="45511" hidden="1" x14ac:dyDescent="0.2"/>
    <row r="45512" hidden="1" x14ac:dyDescent="0.2"/>
    <row r="45513" hidden="1" x14ac:dyDescent="0.2"/>
    <row r="45514" hidden="1" x14ac:dyDescent="0.2"/>
    <row r="45515" hidden="1" x14ac:dyDescent="0.2"/>
    <row r="45516" hidden="1" x14ac:dyDescent="0.2"/>
    <row r="45517" hidden="1" x14ac:dyDescent="0.2"/>
    <row r="45518" hidden="1" x14ac:dyDescent="0.2"/>
    <row r="45519" hidden="1" x14ac:dyDescent="0.2"/>
    <row r="45520" hidden="1" x14ac:dyDescent="0.2"/>
    <row r="45521" hidden="1" x14ac:dyDescent="0.2"/>
    <row r="45522" hidden="1" x14ac:dyDescent="0.2"/>
    <row r="45523" hidden="1" x14ac:dyDescent="0.2"/>
    <row r="45524" hidden="1" x14ac:dyDescent="0.2"/>
    <row r="45525" hidden="1" x14ac:dyDescent="0.2"/>
    <row r="45526" hidden="1" x14ac:dyDescent="0.2"/>
    <row r="45527" hidden="1" x14ac:dyDescent="0.2"/>
    <row r="45528" hidden="1" x14ac:dyDescent="0.2"/>
    <row r="45529" hidden="1" x14ac:dyDescent="0.2"/>
    <row r="45530" hidden="1" x14ac:dyDescent="0.2"/>
    <row r="45531" hidden="1" x14ac:dyDescent="0.2"/>
    <row r="45532" hidden="1" x14ac:dyDescent="0.2"/>
    <row r="45533" hidden="1" x14ac:dyDescent="0.2"/>
    <row r="45534" hidden="1" x14ac:dyDescent="0.2"/>
    <row r="45535" hidden="1" x14ac:dyDescent="0.2"/>
    <row r="45536" hidden="1" x14ac:dyDescent="0.2"/>
    <row r="45537" hidden="1" x14ac:dyDescent="0.2"/>
    <row r="45538" hidden="1" x14ac:dyDescent="0.2"/>
    <row r="45539" hidden="1" x14ac:dyDescent="0.2"/>
    <row r="45540" hidden="1" x14ac:dyDescent="0.2"/>
    <row r="45541" hidden="1" x14ac:dyDescent="0.2"/>
    <row r="45542" hidden="1" x14ac:dyDescent="0.2"/>
    <row r="45543" hidden="1" x14ac:dyDescent="0.2"/>
    <row r="45544" hidden="1" x14ac:dyDescent="0.2"/>
    <row r="45545" hidden="1" x14ac:dyDescent="0.2"/>
    <row r="45546" hidden="1" x14ac:dyDescent="0.2"/>
    <row r="45547" hidden="1" x14ac:dyDescent="0.2"/>
    <row r="45548" hidden="1" x14ac:dyDescent="0.2"/>
    <row r="45549" hidden="1" x14ac:dyDescent="0.2"/>
    <row r="45550" hidden="1" x14ac:dyDescent="0.2"/>
    <row r="45551" hidden="1" x14ac:dyDescent="0.2"/>
    <row r="45552" hidden="1" x14ac:dyDescent="0.2"/>
    <row r="45553" hidden="1" x14ac:dyDescent="0.2"/>
    <row r="45554" hidden="1" x14ac:dyDescent="0.2"/>
    <row r="45555" hidden="1" x14ac:dyDescent="0.2"/>
    <row r="45556" hidden="1" x14ac:dyDescent="0.2"/>
    <row r="45557" hidden="1" x14ac:dyDescent="0.2"/>
    <row r="45558" hidden="1" x14ac:dyDescent="0.2"/>
    <row r="45559" hidden="1" x14ac:dyDescent="0.2"/>
    <row r="45560" hidden="1" x14ac:dyDescent="0.2"/>
    <row r="45561" hidden="1" x14ac:dyDescent="0.2"/>
    <row r="45562" hidden="1" x14ac:dyDescent="0.2"/>
    <row r="45563" hidden="1" x14ac:dyDescent="0.2"/>
    <row r="45564" hidden="1" x14ac:dyDescent="0.2"/>
    <row r="45565" hidden="1" x14ac:dyDescent="0.2"/>
    <row r="45566" hidden="1" x14ac:dyDescent="0.2"/>
    <row r="45567" hidden="1" x14ac:dyDescent="0.2"/>
    <row r="45568" hidden="1" x14ac:dyDescent="0.2"/>
    <row r="45569" hidden="1" x14ac:dyDescent="0.2"/>
    <row r="45570" hidden="1" x14ac:dyDescent="0.2"/>
    <row r="45571" hidden="1" x14ac:dyDescent="0.2"/>
    <row r="45572" hidden="1" x14ac:dyDescent="0.2"/>
    <row r="45573" hidden="1" x14ac:dyDescent="0.2"/>
    <row r="45574" hidden="1" x14ac:dyDescent="0.2"/>
    <row r="45575" hidden="1" x14ac:dyDescent="0.2"/>
    <row r="45576" hidden="1" x14ac:dyDescent="0.2"/>
    <row r="45577" hidden="1" x14ac:dyDescent="0.2"/>
    <row r="45578" hidden="1" x14ac:dyDescent="0.2"/>
    <row r="45579" hidden="1" x14ac:dyDescent="0.2"/>
    <row r="45580" hidden="1" x14ac:dyDescent="0.2"/>
    <row r="45581" hidden="1" x14ac:dyDescent="0.2"/>
    <row r="45582" hidden="1" x14ac:dyDescent="0.2"/>
    <row r="45583" hidden="1" x14ac:dyDescent="0.2"/>
    <row r="45584" hidden="1" x14ac:dyDescent="0.2"/>
    <row r="45585" hidden="1" x14ac:dyDescent="0.2"/>
    <row r="45586" hidden="1" x14ac:dyDescent="0.2"/>
    <row r="45587" hidden="1" x14ac:dyDescent="0.2"/>
    <row r="45588" hidden="1" x14ac:dyDescent="0.2"/>
    <row r="45589" hidden="1" x14ac:dyDescent="0.2"/>
    <row r="45590" hidden="1" x14ac:dyDescent="0.2"/>
    <row r="45591" hidden="1" x14ac:dyDescent="0.2"/>
    <row r="45592" hidden="1" x14ac:dyDescent="0.2"/>
    <row r="45593" hidden="1" x14ac:dyDescent="0.2"/>
    <row r="45594" hidden="1" x14ac:dyDescent="0.2"/>
    <row r="45595" hidden="1" x14ac:dyDescent="0.2"/>
    <row r="45596" hidden="1" x14ac:dyDescent="0.2"/>
    <row r="45597" hidden="1" x14ac:dyDescent="0.2"/>
    <row r="45598" hidden="1" x14ac:dyDescent="0.2"/>
    <row r="45599" hidden="1" x14ac:dyDescent="0.2"/>
    <row r="45600" hidden="1" x14ac:dyDescent="0.2"/>
    <row r="45601" hidden="1" x14ac:dyDescent="0.2"/>
    <row r="45602" hidden="1" x14ac:dyDescent="0.2"/>
    <row r="45603" hidden="1" x14ac:dyDescent="0.2"/>
    <row r="45604" hidden="1" x14ac:dyDescent="0.2"/>
    <row r="45605" hidden="1" x14ac:dyDescent="0.2"/>
    <row r="45606" hidden="1" x14ac:dyDescent="0.2"/>
    <row r="45607" hidden="1" x14ac:dyDescent="0.2"/>
    <row r="45608" hidden="1" x14ac:dyDescent="0.2"/>
    <row r="45609" hidden="1" x14ac:dyDescent="0.2"/>
    <row r="45610" hidden="1" x14ac:dyDescent="0.2"/>
    <row r="45611" hidden="1" x14ac:dyDescent="0.2"/>
    <row r="45612" hidden="1" x14ac:dyDescent="0.2"/>
    <row r="45613" hidden="1" x14ac:dyDescent="0.2"/>
    <row r="45614" hidden="1" x14ac:dyDescent="0.2"/>
    <row r="45615" hidden="1" x14ac:dyDescent="0.2"/>
    <row r="45616" hidden="1" x14ac:dyDescent="0.2"/>
    <row r="45617" hidden="1" x14ac:dyDescent="0.2"/>
    <row r="45618" hidden="1" x14ac:dyDescent="0.2"/>
    <row r="45619" hidden="1" x14ac:dyDescent="0.2"/>
    <row r="45620" hidden="1" x14ac:dyDescent="0.2"/>
    <row r="45621" hidden="1" x14ac:dyDescent="0.2"/>
    <row r="45622" hidden="1" x14ac:dyDescent="0.2"/>
    <row r="45623" hidden="1" x14ac:dyDescent="0.2"/>
    <row r="45624" hidden="1" x14ac:dyDescent="0.2"/>
    <row r="45625" hidden="1" x14ac:dyDescent="0.2"/>
    <row r="45626" hidden="1" x14ac:dyDescent="0.2"/>
    <row r="45627" hidden="1" x14ac:dyDescent="0.2"/>
    <row r="45628" hidden="1" x14ac:dyDescent="0.2"/>
    <row r="45629" hidden="1" x14ac:dyDescent="0.2"/>
    <row r="45630" hidden="1" x14ac:dyDescent="0.2"/>
    <row r="45631" hidden="1" x14ac:dyDescent="0.2"/>
    <row r="45632" hidden="1" x14ac:dyDescent="0.2"/>
    <row r="45633" hidden="1" x14ac:dyDescent="0.2"/>
    <row r="45634" hidden="1" x14ac:dyDescent="0.2"/>
    <row r="45635" hidden="1" x14ac:dyDescent="0.2"/>
    <row r="45636" hidden="1" x14ac:dyDescent="0.2"/>
    <row r="45637" hidden="1" x14ac:dyDescent="0.2"/>
    <row r="45638" hidden="1" x14ac:dyDescent="0.2"/>
    <row r="45639" hidden="1" x14ac:dyDescent="0.2"/>
    <row r="45640" hidden="1" x14ac:dyDescent="0.2"/>
    <row r="45641" hidden="1" x14ac:dyDescent="0.2"/>
    <row r="45642" hidden="1" x14ac:dyDescent="0.2"/>
    <row r="45643" hidden="1" x14ac:dyDescent="0.2"/>
    <row r="45644" hidden="1" x14ac:dyDescent="0.2"/>
    <row r="45645" hidden="1" x14ac:dyDescent="0.2"/>
    <row r="45646" hidden="1" x14ac:dyDescent="0.2"/>
    <row r="45647" hidden="1" x14ac:dyDescent="0.2"/>
    <row r="45648" hidden="1" x14ac:dyDescent="0.2"/>
    <row r="45649" hidden="1" x14ac:dyDescent="0.2"/>
    <row r="45650" hidden="1" x14ac:dyDescent="0.2"/>
    <row r="45651" hidden="1" x14ac:dyDescent="0.2"/>
    <row r="45652" hidden="1" x14ac:dyDescent="0.2"/>
    <row r="45653" hidden="1" x14ac:dyDescent="0.2"/>
    <row r="45654" hidden="1" x14ac:dyDescent="0.2"/>
    <row r="45655" hidden="1" x14ac:dyDescent="0.2"/>
    <row r="45656" hidden="1" x14ac:dyDescent="0.2"/>
    <row r="45657" hidden="1" x14ac:dyDescent="0.2"/>
    <row r="45658" hidden="1" x14ac:dyDescent="0.2"/>
    <row r="45659" hidden="1" x14ac:dyDescent="0.2"/>
    <row r="45660" hidden="1" x14ac:dyDescent="0.2"/>
    <row r="45661" hidden="1" x14ac:dyDescent="0.2"/>
    <row r="45662" hidden="1" x14ac:dyDescent="0.2"/>
    <row r="45663" hidden="1" x14ac:dyDescent="0.2"/>
    <row r="45664" hidden="1" x14ac:dyDescent="0.2"/>
    <row r="45665" hidden="1" x14ac:dyDescent="0.2"/>
    <row r="45666" hidden="1" x14ac:dyDescent="0.2"/>
    <row r="45667" hidden="1" x14ac:dyDescent="0.2"/>
    <row r="45668" hidden="1" x14ac:dyDescent="0.2"/>
    <row r="45669" hidden="1" x14ac:dyDescent="0.2"/>
    <row r="45670" hidden="1" x14ac:dyDescent="0.2"/>
    <row r="45671" hidden="1" x14ac:dyDescent="0.2"/>
    <row r="45672" hidden="1" x14ac:dyDescent="0.2"/>
    <row r="45673" hidden="1" x14ac:dyDescent="0.2"/>
    <row r="45674" hidden="1" x14ac:dyDescent="0.2"/>
    <row r="45675" hidden="1" x14ac:dyDescent="0.2"/>
    <row r="45676" hidden="1" x14ac:dyDescent="0.2"/>
    <row r="45677" hidden="1" x14ac:dyDescent="0.2"/>
    <row r="45678" hidden="1" x14ac:dyDescent="0.2"/>
    <row r="45679" hidden="1" x14ac:dyDescent="0.2"/>
    <row r="45680" hidden="1" x14ac:dyDescent="0.2"/>
    <row r="45681" hidden="1" x14ac:dyDescent="0.2"/>
    <row r="45682" hidden="1" x14ac:dyDescent="0.2"/>
    <row r="45683" hidden="1" x14ac:dyDescent="0.2"/>
    <row r="45684" hidden="1" x14ac:dyDescent="0.2"/>
    <row r="45685" hidden="1" x14ac:dyDescent="0.2"/>
    <row r="45686" hidden="1" x14ac:dyDescent="0.2"/>
    <row r="45687" hidden="1" x14ac:dyDescent="0.2"/>
    <row r="45688" hidden="1" x14ac:dyDescent="0.2"/>
    <row r="45689" hidden="1" x14ac:dyDescent="0.2"/>
    <row r="45690" hidden="1" x14ac:dyDescent="0.2"/>
    <row r="45691" hidden="1" x14ac:dyDescent="0.2"/>
    <row r="45692" hidden="1" x14ac:dyDescent="0.2"/>
    <row r="45693" hidden="1" x14ac:dyDescent="0.2"/>
    <row r="45694" hidden="1" x14ac:dyDescent="0.2"/>
    <row r="45695" hidden="1" x14ac:dyDescent="0.2"/>
    <row r="45696" hidden="1" x14ac:dyDescent="0.2"/>
    <row r="45697" hidden="1" x14ac:dyDescent="0.2"/>
    <row r="45698" hidden="1" x14ac:dyDescent="0.2"/>
    <row r="45699" hidden="1" x14ac:dyDescent="0.2"/>
    <row r="45700" hidden="1" x14ac:dyDescent="0.2"/>
    <row r="45701" hidden="1" x14ac:dyDescent="0.2"/>
    <row r="45702" hidden="1" x14ac:dyDescent="0.2"/>
    <row r="45703" hidden="1" x14ac:dyDescent="0.2"/>
    <row r="45704" hidden="1" x14ac:dyDescent="0.2"/>
    <row r="45705" hidden="1" x14ac:dyDescent="0.2"/>
    <row r="45706" hidden="1" x14ac:dyDescent="0.2"/>
    <row r="45707" hidden="1" x14ac:dyDescent="0.2"/>
    <row r="45708" hidden="1" x14ac:dyDescent="0.2"/>
    <row r="45709" hidden="1" x14ac:dyDescent="0.2"/>
    <row r="45710" hidden="1" x14ac:dyDescent="0.2"/>
    <row r="45711" hidden="1" x14ac:dyDescent="0.2"/>
    <row r="45712" hidden="1" x14ac:dyDescent="0.2"/>
    <row r="45713" hidden="1" x14ac:dyDescent="0.2"/>
    <row r="45714" hidden="1" x14ac:dyDescent="0.2"/>
    <row r="45715" hidden="1" x14ac:dyDescent="0.2"/>
    <row r="45716" hidden="1" x14ac:dyDescent="0.2"/>
    <row r="45717" hidden="1" x14ac:dyDescent="0.2"/>
    <row r="45718" hidden="1" x14ac:dyDescent="0.2"/>
    <row r="45719" hidden="1" x14ac:dyDescent="0.2"/>
    <row r="45720" hidden="1" x14ac:dyDescent="0.2"/>
    <row r="45721" hidden="1" x14ac:dyDescent="0.2"/>
    <row r="45722" hidden="1" x14ac:dyDescent="0.2"/>
    <row r="45723" hidden="1" x14ac:dyDescent="0.2"/>
    <row r="45724" hidden="1" x14ac:dyDescent="0.2"/>
    <row r="45725" hidden="1" x14ac:dyDescent="0.2"/>
    <row r="45726" hidden="1" x14ac:dyDescent="0.2"/>
    <row r="45727" hidden="1" x14ac:dyDescent="0.2"/>
    <row r="45728" hidden="1" x14ac:dyDescent="0.2"/>
    <row r="45729" hidden="1" x14ac:dyDescent="0.2"/>
    <row r="45730" hidden="1" x14ac:dyDescent="0.2"/>
    <row r="45731" hidden="1" x14ac:dyDescent="0.2"/>
    <row r="45732" hidden="1" x14ac:dyDescent="0.2"/>
    <row r="45733" hidden="1" x14ac:dyDescent="0.2"/>
    <row r="45734" hidden="1" x14ac:dyDescent="0.2"/>
    <row r="45735" hidden="1" x14ac:dyDescent="0.2"/>
    <row r="45736" hidden="1" x14ac:dyDescent="0.2"/>
    <row r="45737" hidden="1" x14ac:dyDescent="0.2"/>
    <row r="45738" hidden="1" x14ac:dyDescent="0.2"/>
    <row r="45739" hidden="1" x14ac:dyDescent="0.2"/>
    <row r="45740" hidden="1" x14ac:dyDescent="0.2"/>
    <row r="45741" hidden="1" x14ac:dyDescent="0.2"/>
    <row r="45742" hidden="1" x14ac:dyDescent="0.2"/>
    <row r="45743" hidden="1" x14ac:dyDescent="0.2"/>
    <row r="45744" hidden="1" x14ac:dyDescent="0.2"/>
    <row r="45745" hidden="1" x14ac:dyDescent="0.2"/>
    <row r="45746" hidden="1" x14ac:dyDescent="0.2"/>
    <row r="45747" hidden="1" x14ac:dyDescent="0.2"/>
    <row r="45748" hidden="1" x14ac:dyDescent="0.2"/>
    <row r="45749" hidden="1" x14ac:dyDescent="0.2"/>
    <row r="45750" hidden="1" x14ac:dyDescent="0.2"/>
    <row r="45751" hidden="1" x14ac:dyDescent="0.2"/>
    <row r="45752" hidden="1" x14ac:dyDescent="0.2"/>
    <row r="45753" hidden="1" x14ac:dyDescent="0.2"/>
    <row r="45754" hidden="1" x14ac:dyDescent="0.2"/>
    <row r="45755" hidden="1" x14ac:dyDescent="0.2"/>
    <row r="45756" hidden="1" x14ac:dyDescent="0.2"/>
    <row r="45757" hidden="1" x14ac:dyDescent="0.2"/>
    <row r="45758" hidden="1" x14ac:dyDescent="0.2"/>
    <row r="45759" hidden="1" x14ac:dyDescent="0.2"/>
    <row r="45760" hidden="1" x14ac:dyDescent="0.2"/>
    <row r="45761" hidden="1" x14ac:dyDescent="0.2"/>
    <row r="45762" hidden="1" x14ac:dyDescent="0.2"/>
    <row r="45763" hidden="1" x14ac:dyDescent="0.2"/>
    <row r="45764" hidden="1" x14ac:dyDescent="0.2"/>
    <row r="45765" hidden="1" x14ac:dyDescent="0.2"/>
    <row r="45766" hidden="1" x14ac:dyDescent="0.2"/>
    <row r="45767" hidden="1" x14ac:dyDescent="0.2"/>
    <row r="45768" hidden="1" x14ac:dyDescent="0.2"/>
    <row r="45769" hidden="1" x14ac:dyDescent="0.2"/>
    <row r="45770" hidden="1" x14ac:dyDescent="0.2"/>
    <row r="45771" hidden="1" x14ac:dyDescent="0.2"/>
    <row r="45772" hidden="1" x14ac:dyDescent="0.2"/>
    <row r="45773" hidden="1" x14ac:dyDescent="0.2"/>
    <row r="45774" hidden="1" x14ac:dyDescent="0.2"/>
    <row r="45775" hidden="1" x14ac:dyDescent="0.2"/>
    <row r="45776" hidden="1" x14ac:dyDescent="0.2"/>
    <row r="45777" hidden="1" x14ac:dyDescent="0.2"/>
    <row r="45778" hidden="1" x14ac:dyDescent="0.2"/>
    <row r="45779" hidden="1" x14ac:dyDescent="0.2"/>
    <row r="45780" hidden="1" x14ac:dyDescent="0.2"/>
    <row r="45781" hidden="1" x14ac:dyDescent="0.2"/>
    <row r="45782" hidden="1" x14ac:dyDescent="0.2"/>
    <row r="45783" hidden="1" x14ac:dyDescent="0.2"/>
    <row r="45784" hidden="1" x14ac:dyDescent="0.2"/>
    <row r="45785" hidden="1" x14ac:dyDescent="0.2"/>
    <row r="45786" hidden="1" x14ac:dyDescent="0.2"/>
    <row r="45787" hidden="1" x14ac:dyDescent="0.2"/>
    <row r="45788" hidden="1" x14ac:dyDescent="0.2"/>
    <row r="45789" hidden="1" x14ac:dyDescent="0.2"/>
    <row r="45790" hidden="1" x14ac:dyDescent="0.2"/>
    <row r="45791" hidden="1" x14ac:dyDescent="0.2"/>
    <row r="45792" hidden="1" x14ac:dyDescent="0.2"/>
    <row r="45793" hidden="1" x14ac:dyDescent="0.2"/>
    <row r="45794" hidden="1" x14ac:dyDescent="0.2"/>
    <row r="45795" hidden="1" x14ac:dyDescent="0.2"/>
    <row r="45796" hidden="1" x14ac:dyDescent="0.2"/>
    <row r="45797" hidden="1" x14ac:dyDescent="0.2"/>
    <row r="45798" hidden="1" x14ac:dyDescent="0.2"/>
    <row r="45799" hidden="1" x14ac:dyDescent="0.2"/>
    <row r="45800" hidden="1" x14ac:dyDescent="0.2"/>
    <row r="45801" hidden="1" x14ac:dyDescent="0.2"/>
    <row r="45802" hidden="1" x14ac:dyDescent="0.2"/>
    <row r="45803" hidden="1" x14ac:dyDescent="0.2"/>
    <row r="45804" hidden="1" x14ac:dyDescent="0.2"/>
    <row r="45805" hidden="1" x14ac:dyDescent="0.2"/>
    <row r="45806" hidden="1" x14ac:dyDescent="0.2"/>
    <row r="45807" hidden="1" x14ac:dyDescent="0.2"/>
    <row r="45808" hidden="1" x14ac:dyDescent="0.2"/>
    <row r="45809" hidden="1" x14ac:dyDescent="0.2"/>
    <row r="45810" hidden="1" x14ac:dyDescent="0.2"/>
    <row r="45811" hidden="1" x14ac:dyDescent="0.2"/>
    <row r="45812" hidden="1" x14ac:dyDescent="0.2"/>
    <row r="45813" hidden="1" x14ac:dyDescent="0.2"/>
    <row r="45814" hidden="1" x14ac:dyDescent="0.2"/>
    <row r="45815" hidden="1" x14ac:dyDescent="0.2"/>
    <row r="45816" hidden="1" x14ac:dyDescent="0.2"/>
    <row r="45817" hidden="1" x14ac:dyDescent="0.2"/>
    <row r="45818" hidden="1" x14ac:dyDescent="0.2"/>
    <row r="45819" hidden="1" x14ac:dyDescent="0.2"/>
    <row r="45820" hidden="1" x14ac:dyDescent="0.2"/>
    <row r="45821" hidden="1" x14ac:dyDescent="0.2"/>
    <row r="45822" hidden="1" x14ac:dyDescent="0.2"/>
    <row r="45823" hidden="1" x14ac:dyDescent="0.2"/>
    <row r="45824" hidden="1" x14ac:dyDescent="0.2"/>
    <row r="45825" hidden="1" x14ac:dyDescent="0.2"/>
    <row r="45826" hidden="1" x14ac:dyDescent="0.2"/>
    <row r="45827" hidden="1" x14ac:dyDescent="0.2"/>
    <row r="45828" hidden="1" x14ac:dyDescent="0.2"/>
    <row r="45829" hidden="1" x14ac:dyDescent="0.2"/>
    <row r="45830" hidden="1" x14ac:dyDescent="0.2"/>
    <row r="45831" hidden="1" x14ac:dyDescent="0.2"/>
    <row r="45832" hidden="1" x14ac:dyDescent="0.2"/>
    <row r="45833" hidden="1" x14ac:dyDescent="0.2"/>
    <row r="45834" hidden="1" x14ac:dyDescent="0.2"/>
    <row r="45835" hidden="1" x14ac:dyDescent="0.2"/>
    <row r="45836" hidden="1" x14ac:dyDescent="0.2"/>
    <row r="45837" hidden="1" x14ac:dyDescent="0.2"/>
    <row r="45838" hidden="1" x14ac:dyDescent="0.2"/>
    <row r="45839" hidden="1" x14ac:dyDescent="0.2"/>
    <row r="45840" hidden="1" x14ac:dyDescent="0.2"/>
    <row r="45841" hidden="1" x14ac:dyDescent="0.2"/>
    <row r="45842" hidden="1" x14ac:dyDescent="0.2"/>
    <row r="45843" hidden="1" x14ac:dyDescent="0.2"/>
    <row r="45844" hidden="1" x14ac:dyDescent="0.2"/>
    <row r="45845" hidden="1" x14ac:dyDescent="0.2"/>
    <row r="45846" hidden="1" x14ac:dyDescent="0.2"/>
    <row r="45847" hidden="1" x14ac:dyDescent="0.2"/>
    <row r="45848" hidden="1" x14ac:dyDescent="0.2"/>
    <row r="45849" hidden="1" x14ac:dyDescent="0.2"/>
    <row r="45850" hidden="1" x14ac:dyDescent="0.2"/>
    <row r="45851" hidden="1" x14ac:dyDescent="0.2"/>
    <row r="45852" hidden="1" x14ac:dyDescent="0.2"/>
    <row r="45853" hidden="1" x14ac:dyDescent="0.2"/>
    <row r="45854" hidden="1" x14ac:dyDescent="0.2"/>
    <row r="45855" hidden="1" x14ac:dyDescent="0.2"/>
    <row r="45856" hidden="1" x14ac:dyDescent="0.2"/>
    <row r="45857" hidden="1" x14ac:dyDescent="0.2"/>
    <row r="45858" hidden="1" x14ac:dyDescent="0.2"/>
    <row r="45859" hidden="1" x14ac:dyDescent="0.2"/>
    <row r="45860" hidden="1" x14ac:dyDescent="0.2"/>
    <row r="45861" hidden="1" x14ac:dyDescent="0.2"/>
    <row r="45862" hidden="1" x14ac:dyDescent="0.2"/>
    <row r="45863" hidden="1" x14ac:dyDescent="0.2"/>
    <row r="45864" hidden="1" x14ac:dyDescent="0.2"/>
    <row r="45865" hidden="1" x14ac:dyDescent="0.2"/>
    <row r="45866" hidden="1" x14ac:dyDescent="0.2"/>
    <row r="45867" hidden="1" x14ac:dyDescent="0.2"/>
    <row r="45868" hidden="1" x14ac:dyDescent="0.2"/>
    <row r="45869" hidden="1" x14ac:dyDescent="0.2"/>
    <row r="45870" hidden="1" x14ac:dyDescent="0.2"/>
    <row r="45871" hidden="1" x14ac:dyDescent="0.2"/>
    <row r="45872" hidden="1" x14ac:dyDescent="0.2"/>
    <row r="45873" hidden="1" x14ac:dyDescent="0.2"/>
    <row r="45874" hidden="1" x14ac:dyDescent="0.2"/>
    <row r="45875" hidden="1" x14ac:dyDescent="0.2"/>
    <row r="45876" hidden="1" x14ac:dyDescent="0.2"/>
    <row r="45877" hidden="1" x14ac:dyDescent="0.2"/>
    <row r="45878" hidden="1" x14ac:dyDescent="0.2"/>
    <row r="45879" hidden="1" x14ac:dyDescent="0.2"/>
    <row r="45880" hidden="1" x14ac:dyDescent="0.2"/>
    <row r="45881" hidden="1" x14ac:dyDescent="0.2"/>
    <row r="45882" hidden="1" x14ac:dyDescent="0.2"/>
    <row r="45883" hidden="1" x14ac:dyDescent="0.2"/>
    <row r="45884" hidden="1" x14ac:dyDescent="0.2"/>
    <row r="45885" hidden="1" x14ac:dyDescent="0.2"/>
    <row r="45886" hidden="1" x14ac:dyDescent="0.2"/>
    <row r="45887" hidden="1" x14ac:dyDescent="0.2"/>
    <row r="45888" hidden="1" x14ac:dyDescent="0.2"/>
    <row r="45889" hidden="1" x14ac:dyDescent="0.2"/>
    <row r="45890" hidden="1" x14ac:dyDescent="0.2"/>
    <row r="45891" hidden="1" x14ac:dyDescent="0.2"/>
    <row r="45892" hidden="1" x14ac:dyDescent="0.2"/>
    <row r="45893" hidden="1" x14ac:dyDescent="0.2"/>
    <row r="45894" hidden="1" x14ac:dyDescent="0.2"/>
    <row r="45895" hidden="1" x14ac:dyDescent="0.2"/>
    <row r="45896" hidden="1" x14ac:dyDescent="0.2"/>
    <row r="45897" hidden="1" x14ac:dyDescent="0.2"/>
    <row r="45898" hidden="1" x14ac:dyDescent="0.2"/>
    <row r="45899" hidden="1" x14ac:dyDescent="0.2"/>
    <row r="45900" hidden="1" x14ac:dyDescent="0.2"/>
    <row r="45901" hidden="1" x14ac:dyDescent="0.2"/>
    <row r="45902" hidden="1" x14ac:dyDescent="0.2"/>
    <row r="45903" hidden="1" x14ac:dyDescent="0.2"/>
    <row r="45904" hidden="1" x14ac:dyDescent="0.2"/>
    <row r="45905" hidden="1" x14ac:dyDescent="0.2"/>
    <row r="45906" hidden="1" x14ac:dyDescent="0.2"/>
    <row r="45907" hidden="1" x14ac:dyDescent="0.2"/>
    <row r="45908" hidden="1" x14ac:dyDescent="0.2"/>
    <row r="45909" hidden="1" x14ac:dyDescent="0.2"/>
    <row r="45910" hidden="1" x14ac:dyDescent="0.2"/>
    <row r="45911" hidden="1" x14ac:dyDescent="0.2"/>
    <row r="45912" hidden="1" x14ac:dyDescent="0.2"/>
    <row r="45913" hidden="1" x14ac:dyDescent="0.2"/>
    <row r="45914" hidden="1" x14ac:dyDescent="0.2"/>
    <row r="45915" hidden="1" x14ac:dyDescent="0.2"/>
    <row r="45916" hidden="1" x14ac:dyDescent="0.2"/>
    <row r="45917" hidden="1" x14ac:dyDescent="0.2"/>
    <row r="45918" hidden="1" x14ac:dyDescent="0.2"/>
    <row r="45919" hidden="1" x14ac:dyDescent="0.2"/>
    <row r="45920" hidden="1" x14ac:dyDescent="0.2"/>
    <row r="45921" hidden="1" x14ac:dyDescent="0.2"/>
    <row r="45922" hidden="1" x14ac:dyDescent="0.2"/>
    <row r="45923" hidden="1" x14ac:dyDescent="0.2"/>
    <row r="45924" hidden="1" x14ac:dyDescent="0.2"/>
    <row r="45925" hidden="1" x14ac:dyDescent="0.2"/>
    <row r="45926" hidden="1" x14ac:dyDescent="0.2"/>
    <row r="45927" hidden="1" x14ac:dyDescent="0.2"/>
    <row r="45928" hidden="1" x14ac:dyDescent="0.2"/>
    <row r="45929" hidden="1" x14ac:dyDescent="0.2"/>
    <row r="45930" hidden="1" x14ac:dyDescent="0.2"/>
    <row r="45931" hidden="1" x14ac:dyDescent="0.2"/>
    <row r="45932" hidden="1" x14ac:dyDescent="0.2"/>
    <row r="45933" hidden="1" x14ac:dyDescent="0.2"/>
    <row r="45934" hidden="1" x14ac:dyDescent="0.2"/>
    <row r="45935" hidden="1" x14ac:dyDescent="0.2"/>
    <row r="45936" hidden="1" x14ac:dyDescent="0.2"/>
    <row r="45937" hidden="1" x14ac:dyDescent="0.2"/>
    <row r="45938" hidden="1" x14ac:dyDescent="0.2"/>
    <row r="45939" hidden="1" x14ac:dyDescent="0.2"/>
    <row r="45940" hidden="1" x14ac:dyDescent="0.2"/>
    <row r="45941" hidden="1" x14ac:dyDescent="0.2"/>
    <row r="45942" hidden="1" x14ac:dyDescent="0.2"/>
    <row r="45943" hidden="1" x14ac:dyDescent="0.2"/>
    <row r="45944" hidden="1" x14ac:dyDescent="0.2"/>
    <row r="45945" hidden="1" x14ac:dyDescent="0.2"/>
    <row r="45946" hidden="1" x14ac:dyDescent="0.2"/>
    <row r="45947" hidden="1" x14ac:dyDescent="0.2"/>
    <row r="45948" hidden="1" x14ac:dyDescent="0.2"/>
    <row r="45949" hidden="1" x14ac:dyDescent="0.2"/>
    <row r="45950" hidden="1" x14ac:dyDescent="0.2"/>
    <row r="45951" hidden="1" x14ac:dyDescent="0.2"/>
    <row r="45952" hidden="1" x14ac:dyDescent="0.2"/>
    <row r="45953" hidden="1" x14ac:dyDescent="0.2"/>
    <row r="45954" hidden="1" x14ac:dyDescent="0.2"/>
    <row r="45955" hidden="1" x14ac:dyDescent="0.2"/>
    <row r="45956" hidden="1" x14ac:dyDescent="0.2"/>
    <row r="45957" hidden="1" x14ac:dyDescent="0.2"/>
    <row r="45958" hidden="1" x14ac:dyDescent="0.2"/>
    <row r="45959" hidden="1" x14ac:dyDescent="0.2"/>
    <row r="45960" hidden="1" x14ac:dyDescent="0.2"/>
    <row r="45961" hidden="1" x14ac:dyDescent="0.2"/>
    <row r="45962" hidden="1" x14ac:dyDescent="0.2"/>
    <row r="45963" hidden="1" x14ac:dyDescent="0.2"/>
    <row r="45964" hidden="1" x14ac:dyDescent="0.2"/>
    <row r="45965" hidden="1" x14ac:dyDescent="0.2"/>
    <row r="45966" hidden="1" x14ac:dyDescent="0.2"/>
    <row r="45967" hidden="1" x14ac:dyDescent="0.2"/>
    <row r="45968" hidden="1" x14ac:dyDescent="0.2"/>
    <row r="45969" hidden="1" x14ac:dyDescent="0.2"/>
    <row r="45970" hidden="1" x14ac:dyDescent="0.2"/>
    <row r="45971" hidden="1" x14ac:dyDescent="0.2"/>
    <row r="45972" hidden="1" x14ac:dyDescent="0.2"/>
    <row r="45973" hidden="1" x14ac:dyDescent="0.2"/>
    <row r="45974" hidden="1" x14ac:dyDescent="0.2"/>
    <row r="45975" hidden="1" x14ac:dyDescent="0.2"/>
    <row r="45976" hidden="1" x14ac:dyDescent="0.2"/>
    <row r="45977" hidden="1" x14ac:dyDescent="0.2"/>
    <row r="45978" hidden="1" x14ac:dyDescent="0.2"/>
    <row r="45979" hidden="1" x14ac:dyDescent="0.2"/>
    <row r="45980" hidden="1" x14ac:dyDescent="0.2"/>
    <row r="45981" hidden="1" x14ac:dyDescent="0.2"/>
    <row r="45982" hidden="1" x14ac:dyDescent="0.2"/>
    <row r="45983" hidden="1" x14ac:dyDescent="0.2"/>
    <row r="45984" hidden="1" x14ac:dyDescent="0.2"/>
    <row r="45985" hidden="1" x14ac:dyDescent="0.2"/>
    <row r="45986" hidden="1" x14ac:dyDescent="0.2"/>
    <row r="45987" hidden="1" x14ac:dyDescent="0.2"/>
    <row r="45988" hidden="1" x14ac:dyDescent="0.2"/>
    <row r="45989" hidden="1" x14ac:dyDescent="0.2"/>
    <row r="45990" hidden="1" x14ac:dyDescent="0.2"/>
    <row r="45991" hidden="1" x14ac:dyDescent="0.2"/>
    <row r="45992" hidden="1" x14ac:dyDescent="0.2"/>
    <row r="45993" hidden="1" x14ac:dyDescent="0.2"/>
    <row r="45994" hidden="1" x14ac:dyDescent="0.2"/>
    <row r="45995" hidden="1" x14ac:dyDescent="0.2"/>
    <row r="45996" hidden="1" x14ac:dyDescent="0.2"/>
    <row r="45997" hidden="1" x14ac:dyDescent="0.2"/>
    <row r="45998" hidden="1" x14ac:dyDescent="0.2"/>
    <row r="45999" hidden="1" x14ac:dyDescent="0.2"/>
    <row r="46000" hidden="1" x14ac:dyDescent="0.2"/>
    <row r="46001" hidden="1" x14ac:dyDescent="0.2"/>
    <row r="46002" hidden="1" x14ac:dyDescent="0.2"/>
    <row r="46003" hidden="1" x14ac:dyDescent="0.2"/>
    <row r="46004" hidden="1" x14ac:dyDescent="0.2"/>
    <row r="46005" hidden="1" x14ac:dyDescent="0.2"/>
    <row r="46006" hidden="1" x14ac:dyDescent="0.2"/>
    <row r="46007" hidden="1" x14ac:dyDescent="0.2"/>
    <row r="46008" hidden="1" x14ac:dyDescent="0.2"/>
    <row r="46009" hidden="1" x14ac:dyDescent="0.2"/>
    <row r="46010" hidden="1" x14ac:dyDescent="0.2"/>
    <row r="46011" hidden="1" x14ac:dyDescent="0.2"/>
    <row r="46012" hidden="1" x14ac:dyDescent="0.2"/>
    <row r="46013" hidden="1" x14ac:dyDescent="0.2"/>
    <row r="46014" hidden="1" x14ac:dyDescent="0.2"/>
    <row r="46015" hidden="1" x14ac:dyDescent="0.2"/>
    <row r="46016" hidden="1" x14ac:dyDescent="0.2"/>
    <row r="46017" hidden="1" x14ac:dyDescent="0.2"/>
    <row r="46018" hidden="1" x14ac:dyDescent="0.2"/>
    <row r="46019" hidden="1" x14ac:dyDescent="0.2"/>
    <row r="46020" hidden="1" x14ac:dyDescent="0.2"/>
    <row r="46021" hidden="1" x14ac:dyDescent="0.2"/>
    <row r="46022" hidden="1" x14ac:dyDescent="0.2"/>
    <row r="46023" hidden="1" x14ac:dyDescent="0.2"/>
    <row r="46024" hidden="1" x14ac:dyDescent="0.2"/>
    <row r="46025" hidden="1" x14ac:dyDescent="0.2"/>
    <row r="46026" hidden="1" x14ac:dyDescent="0.2"/>
    <row r="46027" hidden="1" x14ac:dyDescent="0.2"/>
    <row r="46028" hidden="1" x14ac:dyDescent="0.2"/>
    <row r="46029" hidden="1" x14ac:dyDescent="0.2"/>
    <row r="46030" hidden="1" x14ac:dyDescent="0.2"/>
    <row r="46031" hidden="1" x14ac:dyDescent="0.2"/>
    <row r="46032" hidden="1" x14ac:dyDescent="0.2"/>
    <row r="46033" hidden="1" x14ac:dyDescent="0.2"/>
    <row r="46034" hidden="1" x14ac:dyDescent="0.2"/>
    <row r="46035" hidden="1" x14ac:dyDescent="0.2"/>
    <row r="46036" hidden="1" x14ac:dyDescent="0.2"/>
    <row r="46037" hidden="1" x14ac:dyDescent="0.2"/>
    <row r="46038" hidden="1" x14ac:dyDescent="0.2"/>
    <row r="46039" hidden="1" x14ac:dyDescent="0.2"/>
    <row r="46040" hidden="1" x14ac:dyDescent="0.2"/>
    <row r="46041" hidden="1" x14ac:dyDescent="0.2"/>
    <row r="46042" hidden="1" x14ac:dyDescent="0.2"/>
    <row r="46043" hidden="1" x14ac:dyDescent="0.2"/>
    <row r="46044" hidden="1" x14ac:dyDescent="0.2"/>
    <row r="46045" hidden="1" x14ac:dyDescent="0.2"/>
    <row r="46046" hidden="1" x14ac:dyDescent="0.2"/>
    <row r="46047" hidden="1" x14ac:dyDescent="0.2"/>
    <row r="46048" hidden="1" x14ac:dyDescent="0.2"/>
    <row r="46049" hidden="1" x14ac:dyDescent="0.2"/>
    <row r="46050" hidden="1" x14ac:dyDescent="0.2"/>
    <row r="46051" hidden="1" x14ac:dyDescent="0.2"/>
    <row r="46052" hidden="1" x14ac:dyDescent="0.2"/>
    <row r="46053" hidden="1" x14ac:dyDescent="0.2"/>
    <row r="46054" hidden="1" x14ac:dyDescent="0.2"/>
    <row r="46055" hidden="1" x14ac:dyDescent="0.2"/>
    <row r="46056" hidden="1" x14ac:dyDescent="0.2"/>
    <row r="46057" hidden="1" x14ac:dyDescent="0.2"/>
    <row r="46058" hidden="1" x14ac:dyDescent="0.2"/>
    <row r="46059" hidden="1" x14ac:dyDescent="0.2"/>
    <row r="46060" hidden="1" x14ac:dyDescent="0.2"/>
    <row r="46061" hidden="1" x14ac:dyDescent="0.2"/>
    <row r="46062" hidden="1" x14ac:dyDescent="0.2"/>
    <row r="46063" hidden="1" x14ac:dyDescent="0.2"/>
    <row r="46064" hidden="1" x14ac:dyDescent="0.2"/>
    <row r="46065" hidden="1" x14ac:dyDescent="0.2"/>
    <row r="46066" hidden="1" x14ac:dyDescent="0.2"/>
    <row r="46067" hidden="1" x14ac:dyDescent="0.2"/>
    <row r="46068" hidden="1" x14ac:dyDescent="0.2"/>
    <row r="46069" hidden="1" x14ac:dyDescent="0.2"/>
    <row r="46070" hidden="1" x14ac:dyDescent="0.2"/>
    <row r="46071" hidden="1" x14ac:dyDescent="0.2"/>
    <row r="46072" hidden="1" x14ac:dyDescent="0.2"/>
    <row r="46073" hidden="1" x14ac:dyDescent="0.2"/>
    <row r="46074" hidden="1" x14ac:dyDescent="0.2"/>
    <row r="46075" hidden="1" x14ac:dyDescent="0.2"/>
    <row r="46076" hidden="1" x14ac:dyDescent="0.2"/>
    <row r="46077" hidden="1" x14ac:dyDescent="0.2"/>
    <row r="46078" hidden="1" x14ac:dyDescent="0.2"/>
    <row r="46079" hidden="1" x14ac:dyDescent="0.2"/>
    <row r="46080" hidden="1" x14ac:dyDescent="0.2"/>
    <row r="46081" hidden="1" x14ac:dyDescent="0.2"/>
    <row r="46082" hidden="1" x14ac:dyDescent="0.2"/>
    <row r="46083" hidden="1" x14ac:dyDescent="0.2"/>
    <row r="46084" hidden="1" x14ac:dyDescent="0.2"/>
    <row r="46085" hidden="1" x14ac:dyDescent="0.2"/>
    <row r="46086" hidden="1" x14ac:dyDescent="0.2"/>
    <row r="46087" hidden="1" x14ac:dyDescent="0.2"/>
    <row r="46088" hidden="1" x14ac:dyDescent="0.2"/>
    <row r="46089" hidden="1" x14ac:dyDescent="0.2"/>
    <row r="46090" hidden="1" x14ac:dyDescent="0.2"/>
    <row r="46091" hidden="1" x14ac:dyDescent="0.2"/>
    <row r="46092" hidden="1" x14ac:dyDescent="0.2"/>
    <row r="46093" hidden="1" x14ac:dyDescent="0.2"/>
    <row r="46094" hidden="1" x14ac:dyDescent="0.2"/>
    <row r="46095" hidden="1" x14ac:dyDescent="0.2"/>
    <row r="46096" hidden="1" x14ac:dyDescent="0.2"/>
    <row r="46097" hidden="1" x14ac:dyDescent="0.2"/>
    <row r="46098" hidden="1" x14ac:dyDescent="0.2"/>
    <row r="46099" hidden="1" x14ac:dyDescent="0.2"/>
    <row r="46100" hidden="1" x14ac:dyDescent="0.2"/>
    <row r="46101" hidden="1" x14ac:dyDescent="0.2"/>
    <row r="46102" hidden="1" x14ac:dyDescent="0.2"/>
    <row r="46103" hidden="1" x14ac:dyDescent="0.2"/>
    <row r="46104" hidden="1" x14ac:dyDescent="0.2"/>
    <row r="46105" hidden="1" x14ac:dyDescent="0.2"/>
    <row r="46106" hidden="1" x14ac:dyDescent="0.2"/>
    <row r="46107" hidden="1" x14ac:dyDescent="0.2"/>
    <row r="46108" hidden="1" x14ac:dyDescent="0.2"/>
    <row r="46109" hidden="1" x14ac:dyDescent="0.2"/>
    <row r="46110" hidden="1" x14ac:dyDescent="0.2"/>
    <row r="46111" hidden="1" x14ac:dyDescent="0.2"/>
    <row r="46112" hidden="1" x14ac:dyDescent="0.2"/>
    <row r="46113" hidden="1" x14ac:dyDescent="0.2"/>
    <row r="46114" hidden="1" x14ac:dyDescent="0.2"/>
    <row r="46115" hidden="1" x14ac:dyDescent="0.2"/>
    <row r="46116" hidden="1" x14ac:dyDescent="0.2"/>
    <row r="46117" hidden="1" x14ac:dyDescent="0.2"/>
    <row r="46118" hidden="1" x14ac:dyDescent="0.2"/>
    <row r="46119" hidden="1" x14ac:dyDescent="0.2"/>
    <row r="46120" hidden="1" x14ac:dyDescent="0.2"/>
    <row r="46121" hidden="1" x14ac:dyDescent="0.2"/>
    <row r="46122" hidden="1" x14ac:dyDescent="0.2"/>
    <row r="46123" hidden="1" x14ac:dyDescent="0.2"/>
    <row r="46124" hidden="1" x14ac:dyDescent="0.2"/>
    <row r="46125" hidden="1" x14ac:dyDescent="0.2"/>
    <row r="46126" hidden="1" x14ac:dyDescent="0.2"/>
    <row r="46127" hidden="1" x14ac:dyDescent="0.2"/>
    <row r="46128" hidden="1" x14ac:dyDescent="0.2"/>
    <row r="46129" hidden="1" x14ac:dyDescent="0.2"/>
    <row r="46130" hidden="1" x14ac:dyDescent="0.2"/>
    <row r="46131" hidden="1" x14ac:dyDescent="0.2"/>
    <row r="46132" hidden="1" x14ac:dyDescent="0.2"/>
    <row r="46133" hidden="1" x14ac:dyDescent="0.2"/>
    <row r="46134" hidden="1" x14ac:dyDescent="0.2"/>
    <row r="46135" hidden="1" x14ac:dyDescent="0.2"/>
    <row r="46136" hidden="1" x14ac:dyDescent="0.2"/>
    <row r="46137" hidden="1" x14ac:dyDescent="0.2"/>
    <row r="46138" hidden="1" x14ac:dyDescent="0.2"/>
    <row r="46139" hidden="1" x14ac:dyDescent="0.2"/>
    <row r="46140" hidden="1" x14ac:dyDescent="0.2"/>
    <row r="46141" hidden="1" x14ac:dyDescent="0.2"/>
    <row r="46142" hidden="1" x14ac:dyDescent="0.2"/>
    <row r="46143" hidden="1" x14ac:dyDescent="0.2"/>
    <row r="46144" hidden="1" x14ac:dyDescent="0.2"/>
    <row r="46145" hidden="1" x14ac:dyDescent="0.2"/>
    <row r="46146" hidden="1" x14ac:dyDescent="0.2"/>
    <row r="46147" hidden="1" x14ac:dyDescent="0.2"/>
    <row r="46148" hidden="1" x14ac:dyDescent="0.2"/>
    <row r="46149" hidden="1" x14ac:dyDescent="0.2"/>
    <row r="46150" hidden="1" x14ac:dyDescent="0.2"/>
    <row r="46151" hidden="1" x14ac:dyDescent="0.2"/>
    <row r="46152" hidden="1" x14ac:dyDescent="0.2"/>
    <row r="46153" hidden="1" x14ac:dyDescent="0.2"/>
    <row r="46154" hidden="1" x14ac:dyDescent="0.2"/>
    <row r="46155" hidden="1" x14ac:dyDescent="0.2"/>
    <row r="46156" hidden="1" x14ac:dyDescent="0.2"/>
    <row r="46157" hidden="1" x14ac:dyDescent="0.2"/>
    <row r="46158" hidden="1" x14ac:dyDescent="0.2"/>
    <row r="46159" hidden="1" x14ac:dyDescent="0.2"/>
    <row r="46160" hidden="1" x14ac:dyDescent="0.2"/>
    <row r="46161" hidden="1" x14ac:dyDescent="0.2"/>
    <row r="46162" hidden="1" x14ac:dyDescent="0.2"/>
    <row r="46163" hidden="1" x14ac:dyDescent="0.2"/>
    <row r="46164" hidden="1" x14ac:dyDescent="0.2"/>
    <row r="46165" hidden="1" x14ac:dyDescent="0.2"/>
    <row r="46166" hidden="1" x14ac:dyDescent="0.2"/>
    <row r="46167" hidden="1" x14ac:dyDescent="0.2"/>
    <row r="46168" hidden="1" x14ac:dyDescent="0.2"/>
    <row r="46169" hidden="1" x14ac:dyDescent="0.2"/>
    <row r="46170" hidden="1" x14ac:dyDescent="0.2"/>
    <row r="46171" hidden="1" x14ac:dyDescent="0.2"/>
    <row r="46172" hidden="1" x14ac:dyDescent="0.2"/>
    <row r="46173" hidden="1" x14ac:dyDescent="0.2"/>
    <row r="46174" hidden="1" x14ac:dyDescent="0.2"/>
    <row r="46175" hidden="1" x14ac:dyDescent="0.2"/>
    <row r="46176" hidden="1" x14ac:dyDescent="0.2"/>
    <row r="46177" hidden="1" x14ac:dyDescent="0.2"/>
    <row r="46178" hidden="1" x14ac:dyDescent="0.2"/>
    <row r="46179" hidden="1" x14ac:dyDescent="0.2"/>
    <row r="46180" hidden="1" x14ac:dyDescent="0.2"/>
    <row r="46181" hidden="1" x14ac:dyDescent="0.2"/>
    <row r="46182" hidden="1" x14ac:dyDescent="0.2"/>
    <row r="46183" hidden="1" x14ac:dyDescent="0.2"/>
    <row r="46184" hidden="1" x14ac:dyDescent="0.2"/>
    <row r="46185" hidden="1" x14ac:dyDescent="0.2"/>
    <row r="46186" hidden="1" x14ac:dyDescent="0.2"/>
    <row r="46187" hidden="1" x14ac:dyDescent="0.2"/>
    <row r="46188" hidden="1" x14ac:dyDescent="0.2"/>
    <row r="46189" hidden="1" x14ac:dyDescent="0.2"/>
    <row r="46190" hidden="1" x14ac:dyDescent="0.2"/>
    <row r="46191" hidden="1" x14ac:dyDescent="0.2"/>
    <row r="46192" hidden="1" x14ac:dyDescent="0.2"/>
    <row r="46193" hidden="1" x14ac:dyDescent="0.2"/>
    <row r="46194" hidden="1" x14ac:dyDescent="0.2"/>
    <row r="46195" hidden="1" x14ac:dyDescent="0.2"/>
    <row r="46196" hidden="1" x14ac:dyDescent="0.2"/>
    <row r="46197" hidden="1" x14ac:dyDescent="0.2"/>
    <row r="46198" hidden="1" x14ac:dyDescent="0.2"/>
    <row r="46199" hidden="1" x14ac:dyDescent="0.2"/>
    <row r="46200" hidden="1" x14ac:dyDescent="0.2"/>
    <row r="46201" hidden="1" x14ac:dyDescent="0.2"/>
    <row r="46202" hidden="1" x14ac:dyDescent="0.2"/>
    <row r="46203" hidden="1" x14ac:dyDescent="0.2"/>
    <row r="46204" hidden="1" x14ac:dyDescent="0.2"/>
    <row r="46205" hidden="1" x14ac:dyDescent="0.2"/>
    <row r="46206" hidden="1" x14ac:dyDescent="0.2"/>
    <row r="46207" hidden="1" x14ac:dyDescent="0.2"/>
    <row r="46208" hidden="1" x14ac:dyDescent="0.2"/>
    <row r="46209" hidden="1" x14ac:dyDescent="0.2"/>
    <row r="46210" hidden="1" x14ac:dyDescent="0.2"/>
    <row r="46211" hidden="1" x14ac:dyDescent="0.2"/>
    <row r="46212" hidden="1" x14ac:dyDescent="0.2"/>
    <row r="46213" hidden="1" x14ac:dyDescent="0.2"/>
    <row r="46214" hidden="1" x14ac:dyDescent="0.2"/>
    <row r="46215" hidden="1" x14ac:dyDescent="0.2"/>
    <row r="46216" hidden="1" x14ac:dyDescent="0.2"/>
    <row r="46217" hidden="1" x14ac:dyDescent="0.2"/>
    <row r="46218" hidden="1" x14ac:dyDescent="0.2"/>
    <row r="46219" hidden="1" x14ac:dyDescent="0.2"/>
    <row r="46220" hidden="1" x14ac:dyDescent="0.2"/>
    <row r="46221" hidden="1" x14ac:dyDescent="0.2"/>
    <row r="46222" hidden="1" x14ac:dyDescent="0.2"/>
    <row r="46223" hidden="1" x14ac:dyDescent="0.2"/>
    <row r="46224" hidden="1" x14ac:dyDescent="0.2"/>
    <row r="46225" hidden="1" x14ac:dyDescent="0.2"/>
    <row r="46226" hidden="1" x14ac:dyDescent="0.2"/>
    <row r="46227" hidden="1" x14ac:dyDescent="0.2"/>
    <row r="46228" hidden="1" x14ac:dyDescent="0.2"/>
    <row r="46229" hidden="1" x14ac:dyDescent="0.2"/>
    <row r="46230" hidden="1" x14ac:dyDescent="0.2"/>
    <row r="46231" hidden="1" x14ac:dyDescent="0.2"/>
    <row r="46232" hidden="1" x14ac:dyDescent="0.2"/>
    <row r="46233" hidden="1" x14ac:dyDescent="0.2"/>
    <row r="46234" hidden="1" x14ac:dyDescent="0.2"/>
    <row r="46235" hidden="1" x14ac:dyDescent="0.2"/>
    <row r="46236" hidden="1" x14ac:dyDescent="0.2"/>
    <row r="46237" hidden="1" x14ac:dyDescent="0.2"/>
    <row r="46238" hidden="1" x14ac:dyDescent="0.2"/>
    <row r="46239" hidden="1" x14ac:dyDescent="0.2"/>
    <row r="46240" hidden="1" x14ac:dyDescent="0.2"/>
    <row r="46241" hidden="1" x14ac:dyDescent="0.2"/>
    <row r="46242" hidden="1" x14ac:dyDescent="0.2"/>
    <row r="46243" hidden="1" x14ac:dyDescent="0.2"/>
    <row r="46244" hidden="1" x14ac:dyDescent="0.2"/>
    <row r="46245" hidden="1" x14ac:dyDescent="0.2"/>
    <row r="46246" hidden="1" x14ac:dyDescent="0.2"/>
    <row r="46247" hidden="1" x14ac:dyDescent="0.2"/>
    <row r="46248" hidden="1" x14ac:dyDescent="0.2"/>
    <row r="46249" hidden="1" x14ac:dyDescent="0.2"/>
    <row r="46250" hidden="1" x14ac:dyDescent="0.2"/>
    <row r="46251" hidden="1" x14ac:dyDescent="0.2"/>
    <row r="46252" hidden="1" x14ac:dyDescent="0.2"/>
    <row r="46253" hidden="1" x14ac:dyDescent="0.2"/>
    <row r="46254" hidden="1" x14ac:dyDescent="0.2"/>
    <row r="46255" hidden="1" x14ac:dyDescent="0.2"/>
    <row r="46256" hidden="1" x14ac:dyDescent="0.2"/>
    <row r="46257" hidden="1" x14ac:dyDescent="0.2"/>
    <row r="46258" hidden="1" x14ac:dyDescent="0.2"/>
    <row r="46259" hidden="1" x14ac:dyDescent="0.2"/>
    <row r="46260" hidden="1" x14ac:dyDescent="0.2"/>
    <row r="46261" hidden="1" x14ac:dyDescent="0.2"/>
    <row r="46262" hidden="1" x14ac:dyDescent="0.2"/>
    <row r="46263" hidden="1" x14ac:dyDescent="0.2"/>
    <row r="46264" hidden="1" x14ac:dyDescent="0.2"/>
    <row r="46265" hidden="1" x14ac:dyDescent="0.2"/>
    <row r="46266" hidden="1" x14ac:dyDescent="0.2"/>
    <row r="46267" hidden="1" x14ac:dyDescent="0.2"/>
    <row r="46268" hidden="1" x14ac:dyDescent="0.2"/>
    <row r="46269" hidden="1" x14ac:dyDescent="0.2"/>
    <row r="46270" hidden="1" x14ac:dyDescent="0.2"/>
    <row r="46271" hidden="1" x14ac:dyDescent="0.2"/>
    <row r="46272" hidden="1" x14ac:dyDescent="0.2"/>
    <row r="46273" hidden="1" x14ac:dyDescent="0.2"/>
    <row r="46274" hidden="1" x14ac:dyDescent="0.2"/>
    <row r="46275" hidden="1" x14ac:dyDescent="0.2"/>
    <row r="46276" hidden="1" x14ac:dyDescent="0.2"/>
    <row r="46277" hidden="1" x14ac:dyDescent="0.2"/>
    <row r="46278" hidden="1" x14ac:dyDescent="0.2"/>
    <row r="46279" hidden="1" x14ac:dyDescent="0.2"/>
    <row r="46280" hidden="1" x14ac:dyDescent="0.2"/>
    <row r="46281" hidden="1" x14ac:dyDescent="0.2"/>
    <row r="46282" hidden="1" x14ac:dyDescent="0.2"/>
    <row r="46283" hidden="1" x14ac:dyDescent="0.2"/>
    <row r="46284" hidden="1" x14ac:dyDescent="0.2"/>
    <row r="46285" hidden="1" x14ac:dyDescent="0.2"/>
    <row r="46286" hidden="1" x14ac:dyDescent="0.2"/>
    <row r="46287" hidden="1" x14ac:dyDescent="0.2"/>
    <row r="46288" hidden="1" x14ac:dyDescent="0.2"/>
    <row r="46289" hidden="1" x14ac:dyDescent="0.2"/>
    <row r="46290" hidden="1" x14ac:dyDescent="0.2"/>
    <row r="46291" hidden="1" x14ac:dyDescent="0.2"/>
    <row r="46292" hidden="1" x14ac:dyDescent="0.2"/>
    <row r="46293" hidden="1" x14ac:dyDescent="0.2"/>
    <row r="46294" hidden="1" x14ac:dyDescent="0.2"/>
    <row r="46295" hidden="1" x14ac:dyDescent="0.2"/>
    <row r="46296" hidden="1" x14ac:dyDescent="0.2"/>
    <row r="46297" hidden="1" x14ac:dyDescent="0.2"/>
    <row r="46298" hidden="1" x14ac:dyDescent="0.2"/>
    <row r="46299" hidden="1" x14ac:dyDescent="0.2"/>
    <row r="46300" hidden="1" x14ac:dyDescent="0.2"/>
    <row r="46301" hidden="1" x14ac:dyDescent="0.2"/>
    <row r="46302" hidden="1" x14ac:dyDescent="0.2"/>
    <row r="46303" hidden="1" x14ac:dyDescent="0.2"/>
    <row r="46304" hidden="1" x14ac:dyDescent="0.2"/>
    <row r="46305" hidden="1" x14ac:dyDescent="0.2"/>
    <row r="46306" hidden="1" x14ac:dyDescent="0.2"/>
    <row r="46307" hidden="1" x14ac:dyDescent="0.2"/>
    <row r="46308" hidden="1" x14ac:dyDescent="0.2"/>
    <row r="46309" hidden="1" x14ac:dyDescent="0.2"/>
    <row r="46310" hidden="1" x14ac:dyDescent="0.2"/>
    <row r="46311" hidden="1" x14ac:dyDescent="0.2"/>
    <row r="46312" hidden="1" x14ac:dyDescent="0.2"/>
    <row r="46313" hidden="1" x14ac:dyDescent="0.2"/>
    <row r="46314" hidden="1" x14ac:dyDescent="0.2"/>
    <row r="46315" hidden="1" x14ac:dyDescent="0.2"/>
    <row r="46316" hidden="1" x14ac:dyDescent="0.2"/>
    <row r="46317" hidden="1" x14ac:dyDescent="0.2"/>
    <row r="46318" hidden="1" x14ac:dyDescent="0.2"/>
    <row r="46319" hidden="1" x14ac:dyDescent="0.2"/>
    <row r="46320" hidden="1" x14ac:dyDescent="0.2"/>
    <row r="46321" hidden="1" x14ac:dyDescent="0.2"/>
    <row r="46322" hidden="1" x14ac:dyDescent="0.2"/>
    <row r="46323" hidden="1" x14ac:dyDescent="0.2"/>
    <row r="46324" hidden="1" x14ac:dyDescent="0.2"/>
    <row r="46325" hidden="1" x14ac:dyDescent="0.2"/>
    <row r="46326" hidden="1" x14ac:dyDescent="0.2"/>
    <row r="46327" hidden="1" x14ac:dyDescent="0.2"/>
    <row r="46328" hidden="1" x14ac:dyDescent="0.2"/>
    <row r="46329" hidden="1" x14ac:dyDescent="0.2"/>
    <row r="46330" hidden="1" x14ac:dyDescent="0.2"/>
    <row r="46331" hidden="1" x14ac:dyDescent="0.2"/>
    <row r="46332" hidden="1" x14ac:dyDescent="0.2"/>
    <row r="46333" hidden="1" x14ac:dyDescent="0.2"/>
    <row r="46334" hidden="1" x14ac:dyDescent="0.2"/>
    <row r="46335" hidden="1" x14ac:dyDescent="0.2"/>
    <row r="46336" hidden="1" x14ac:dyDescent="0.2"/>
    <row r="46337" hidden="1" x14ac:dyDescent="0.2"/>
    <row r="46338" hidden="1" x14ac:dyDescent="0.2"/>
    <row r="46339" hidden="1" x14ac:dyDescent="0.2"/>
    <row r="46340" hidden="1" x14ac:dyDescent="0.2"/>
    <row r="46341" hidden="1" x14ac:dyDescent="0.2"/>
    <row r="46342" hidden="1" x14ac:dyDescent="0.2"/>
    <row r="46343" hidden="1" x14ac:dyDescent="0.2"/>
    <row r="46344" hidden="1" x14ac:dyDescent="0.2"/>
    <row r="46345" hidden="1" x14ac:dyDescent="0.2"/>
    <row r="46346" hidden="1" x14ac:dyDescent="0.2"/>
    <row r="46347" hidden="1" x14ac:dyDescent="0.2"/>
    <row r="46348" hidden="1" x14ac:dyDescent="0.2"/>
    <row r="46349" hidden="1" x14ac:dyDescent="0.2"/>
    <row r="46350" hidden="1" x14ac:dyDescent="0.2"/>
    <row r="46351" hidden="1" x14ac:dyDescent="0.2"/>
    <row r="46352" hidden="1" x14ac:dyDescent="0.2"/>
    <row r="46353" hidden="1" x14ac:dyDescent="0.2"/>
    <row r="46354" hidden="1" x14ac:dyDescent="0.2"/>
    <row r="46355" hidden="1" x14ac:dyDescent="0.2"/>
    <row r="46356" hidden="1" x14ac:dyDescent="0.2"/>
    <row r="46357" hidden="1" x14ac:dyDescent="0.2"/>
    <row r="46358" hidden="1" x14ac:dyDescent="0.2"/>
    <row r="46359" hidden="1" x14ac:dyDescent="0.2"/>
    <row r="46360" hidden="1" x14ac:dyDescent="0.2"/>
    <row r="46361" hidden="1" x14ac:dyDescent="0.2"/>
    <row r="46362" hidden="1" x14ac:dyDescent="0.2"/>
    <row r="46363" hidden="1" x14ac:dyDescent="0.2"/>
    <row r="46364" hidden="1" x14ac:dyDescent="0.2"/>
    <row r="46365" hidden="1" x14ac:dyDescent="0.2"/>
    <row r="46366" hidden="1" x14ac:dyDescent="0.2"/>
    <row r="46367" hidden="1" x14ac:dyDescent="0.2"/>
    <row r="46368" hidden="1" x14ac:dyDescent="0.2"/>
    <row r="46369" hidden="1" x14ac:dyDescent="0.2"/>
    <row r="46370" hidden="1" x14ac:dyDescent="0.2"/>
    <row r="46371" hidden="1" x14ac:dyDescent="0.2"/>
    <row r="46372" hidden="1" x14ac:dyDescent="0.2"/>
    <row r="46373" hidden="1" x14ac:dyDescent="0.2"/>
    <row r="46374" hidden="1" x14ac:dyDescent="0.2"/>
    <row r="46375" hidden="1" x14ac:dyDescent="0.2"/>
    <row r="46376" hidden="1" x14ac:dyDescent="0.2"/>
    <row r="46377" hidden="1" x14ac:dyDescent="0.2"/>
    <row r="46378" hidden="1" x14ac:dyDescent="0.2"/>
    <row r="46379" hidden="1" x14ac:dyDescent="0.2"/>
    <row r="46380" hidden="1" x14ac:dyDescent="0.2"/>
    <row r="46381" hidden="1" x14ac:dyDescent="0.2"/>
    <row r="46382" hidden="1" x14ac:dyDescent="0.2"/>
    <row r="46383" hidden="1" x14ac:dyDescent="0.2"/>
    <row r="46384" hidden="1" x14ac:dyDescent="0.2"/>
    <row r="46385" hidden="1" x14ac:dyDescent="0.2"/>
    <row r="46386" hidden="1" x14ac:dyDescent="0.2"/>
    <row r="46387" hidden="1" x14ac:dyDescent="0.2"/>
    <row r="46388" hidden="1" x14ac:dyDescent="0.2"/>
    <row r="46389" hidden="1" x14ac:dyDescent="0.2"/>
    <row r="46390" hidden="1" x14ac:dyDescent="0.2"/>
    <row r="46391" hidden="1" x14ac:dyDescent="0.2"/>
    <row r="46392" hidden="1" x14ac:dyDescent="0.2"/>
    <row r="46393" hidden="1" x14ac:dyDescent="0.2"/>
    <row r="46394" hidden="1" x14ac:dyDescent="0.2"/>
    <row r="46395" hidden="1" x14ac:dyDescent="0.2"/>
    <row r="46396" hidden="1" x14ac:dyDescent="0.2"/>
    <row r="46397" hidden="1" x14ac:dyDescent="0.2"/>
    <row r="46398" hidden="1" x14ac:dyDescent="0.2"/>
    <row r="46399" hidden="1" x14ac:dyDescent="0.2"/>
    <row r="46400" hidden="1" x14ac:dyDescent="0.2"/>
    <row r="46401" hidden="1" x14ac:dyDescent="0.2"/>
    <row r="46402" hidden="1" x14ac:dyDescent="0.2"/>
    <row r="46403" hidden="1" x14ac:dyDescent="0.2"/>
    <row r="46404" hidden="1" x14ac:dyDescent="0.2"/>
    <row r="46405" hidden="1" x14ac:dyDescent="0.2"/>
    <row r="46406" hidden="1" x14ac:dyDescent="0.2"/>
    <row r="46407" hidden="1" x14ac:dyDescent="0.2"/>
    <row r="46408" hidden="1" x14ac:dyDescent="0.2"/>
    <row r="46409" hidden="1" x14ac:dyDescent="0.2"/>
    <row r="46410" hidden="1" x14ac:dyDescent="0.2"/>
    <row r="46411" hidden="1" x14ac:dyDescent="0.2"/>
    <row r="46412" hidden="1" x14ac:dyDescent="0.2"/>
    <row r="46413" hidden="1" x14ac:dyDescent="0.2"/>
    <row r="46414" hidden="1" x14ac:dyDescent="0.2"/>
    <row r="46415" hidden="1" x14ac:dyDescent="0.2"/>
    <row r="46416" hidden="1" x14ac:dyDescent="0.2"/>
    <row r="46417" hidden="1" x14ac:dyDescent="0.2"/>
    <row r="46418" hidden="1" x14ac:dyDescent="0.2"/>
    <row r="46419" hidden="1" x14ac:dyDescent="0.2"/>
    <row r="46420" hidden="1" x14ac:dyDescent="0.2"/>
    <row r="46421" hidden="1" x14ac:dyDescent="0.2"/>
    <row r="46422" hidden="1" x14ac:dyDescent="0.2"/>
    <row r="46423" hidden="1" x14ac:dyDescent="0.2"/>
    <row r="46424" hidden="1" x14ac:dyDescent="0.2"/>
    <row r="46425" hidden="1" x14ac:dyDescent="0.2"/>
    <row r="46426" hidden="1" x14ac:dyDescent="0.2"/>
    <row r="46427" hidden="1" x14ac:dyDescent="0.2"/>
    <row r="46428" hidden="1" x14ac:dyDescent="0.2"/>
    <row r="46429" hidden="1" x14ac:dyDescent="0.2"/>
    <row r="46430" hidden="1" x14ac:dyDescent="0.2"/>
    <row r="46431" hidden="1" x14ac:dyDescent="0.2"/>
    <row r="46432" hidden="1" x14ac:dyDescent="0.2"/>
    <row r="46433" hidden="1" x14ac:dyDescent="0.2"/>
    <row r="46434" hidden="1" x14ac:dyDescent="0.2"/>
    <row r="46435" hidden="1" x14ac:dyDescent="0.2"/>
    <row r="46436" hidden="1" x14ac:dyDescent="0.2"/>
    <row r="46437" hidden="1" x14ac:dyDescent="0.2"/>
    <row r="46438" hidden="1" x14ac:dyDescent="0.2"/>
    <row r="46439" hidden="1" x14ac:dyDescent="0.2"/>
    <row r="46440" hidden="1" x14ac:dyDescent="0.2"/>
    <row r="46441" hidden="1" x14ac:dyDescent="0.2"/>
    <row r="46442" hidden="1" x14ac:dyDescent="0.2"/>
    <row r="46443" hidden="1" x14ac:dyDescent="0.2"/>
    <row r="46444" hidden="1" x14ac:dyDescent="0.2"/>
    <row r="46445" hidden="1" x14ac:dyDescent="0.2"/>
    <row r="46446" hidden="1" x14ac:dyDescent="0.2"/>
    <row r="46447" hidden="1" x14ac:dyDescent="0.2"/>
    <row r="46448" hidden="1" x14ac:dyDescent="0.2"/>
    <row r="46449" hidden="1" x14ac:dyDescent="0.2"/>
    <row r="46450" hidden="1" x14ac:dyDescent="0.2"/>
    <row r="46451" hidden="1" x14ac:dyDescent="0.2"/>
    <row r="46452" hidden="1" x14ac:dyDescent="0.2"/>
    <row r="46453" hidden="1" x14ac:dyDescent="0.2"/>
    <row r="46454" hidden="1" x14ac:dyDescent="0.2"/>
    <row r="46455" hidden="1" x14ac:dyDescent="0.2"/>
    <row r="46456" hidden="1" x14ac:dyDescent="0.2"/>
    <row r="46457" hidden="1" x14ac:dyDescent="0.2"/>
    <row r="46458" hidden="1" x14ac:dyDescent="0.2"/>
    <row r="46459" hidden="1" x14ac:dyDescent="0.2"/>
    <row r="46460" hidden="1" x14ac:dyDescent="0.2"/>
    <row r="46461" hidden="1" x14ac:dyDescent="0.2"/>
    <row r="46462" hidden="1" x14ac:dyDescent="0.2"/>
    <row r="46463" hidden="1" x14ac:dyDescent="0.2"/>
    <row r="46464" hidden="1" x14ac:dyDescent="0.2"/>
    <row r="46465" hidden="1" x14ac:dyDescent="0.2"/>
    <row r="46466" hidden="1" x14ac:dyDescent="0.2"/>
    <row r="46467" hidden="1" x14ac:dyDescent="0.2"/>
    <row r="46468" hidden="1" x14ac:dyDescent="0.2"/>
    <row r="46469" hidden="1" x14ac:dyDescent="0.2"/>
    <row r="46470" hidden="1" x14ac:dyDescent="0.2"/>
    <row r="46471" hidden="1" x14ac:dyDescent="0.2"/>
    <row r="46472" hidden="1" x14ac:dyDescent="0.2"/>
    <row r="46473" hidden="1" x14ac:dyDescent="0.2"/>
    <row r="46474" hidden="1" x14ac:dyDescent="0.2"/>
    <row r="46475" hidden="1" x14ac:dyDescent="0.2"/>
    <row r="46476" hidden="1" x14ac:dyDescent="0.2"/>
    <row r="46477" hidden="1" x14ac:dyDescent="0.2"/>
    <row r="46478" hidden="1" x14ac:dyDescent="0.2"/>
    <row r="46479" hidden="1" x14ac:dyDescent="0.2"/>
    <row r="46480" hidden="1" x14ac:dyDescent="0.2"/>
    <row r="46481" hidden="1" x14ac:dyDescent="0.2"/>
    <row r="46482" hidden="1" x14ac:dyDescent="0.2"/>
    <row r="46483" hidden="1" x14ac:dyDescent="0.2"/>
    <row r="46484" hidden="1" x14ac:dyDescent="0.2"/>
    <row r="46485" hidden="1" x14ac:dyDescent="0.2"/>
    <row r="46486" hidden="1" x14ac:dyDescent="0.2"/>
    <row r="46487" hidden="1" x14ac:dyDescent="0.2"/>
    <row r="46488" hidden="1" x14ac:dyDescent="0.2"/>
    <row r="46489" hidden="1" x14ac:dyDescent="0.2"/>
    <row r="46490" hidden="1" x14ac:dyDescent="0.2"/>
    <row r="46491" hidden="1" x14ac:dyDescent="0.2"/>
    <row r="46492" hidden="1" x14ac:dyDescent="0.2"/>
    <row r="46493" hidden="1" x14ac:dyDescent="0.2"/>
    <row r="46494" hidden="1" x14ac:dyDescent="0.2"/>
    <row r="46495" hidden="1" x14ac:dyDescent="0.2"/>
    <row r="46496" hidden="1" x14ac:dyDescent="0.2"/>
    <row r="46497" hidden="1" x14ac:dyDescent="0.2"/>
    <row r="46498" hidden="1" x14ac:dyDescent="0.2"/>
    <row r="46499" hidden="1" x14ac:dyDescent="0.2"/>
    <row r="46500" hidden="1" x14ac:dyDescent="0.2"/>
    <row r="46501" hidden="1" x14ac:dyDescent="0.2"/>
    <row r="46502" hidden="1" x14ac:dyDescent="0.2"/>
    <row r="46503" hidden="1" x14ac:dyDescent="0.2"/>
    <row r="46504" hidden="1" x14ac:dyDescent="0.2"/>
    <row r="46505" hidden="1" x14ac:dyDescent="0.2"/>
    <row r="46506" hidden="1" x14ac:dyDescent="0.2"/>
    <row r="46507" hidden="1" x14ac:dyDescent="0.2"/>
    <row r="46508" hidden="1" x14ac:dyDescent="0.2"/>
    <row r="46509" hidden="1" x14ac:dyDescent="0.2"/>
    <row r="46510" hidden="1" x14ac:dyDescent="0.2"/>
    <row r="46511" hidden="1" x14ac:dyDescent="0.2"/>
    <row r="46512" hidden="1" x14ac:dyDescent="0.2"/>
    <row r="46513" hidden="1" x14ac:dyDescent="0.2"/>
    <row r="46514" hidden="1" x14ac:dyDescent="0.2"/>
    <row r="46515" hidden="1" x14ac:dyDescent="0.2"/>
    <row r="46516" hidden="1" x14ac:dyDescent="0.2"/>
    <row r="46517" hidden="1" x14ac:dyDescent="0.2"/>
    <row r="46518" hidden="1" x14ac:dyDescent="0.2"/>
    <row r="46519" hidden="1" x14ac:dyDescent="0.2"/>
    <row r="46520" hidden="1" x14ac:dyDescent="0.2"/>
    <row r="46521" hidden="1" x14ac:dyDescent="0.2"/>
    <row r="46522" hidden="1" x14ac:dyDescent="0.2"/>
    <row r="46523" hidden="1" x14ac:dyDescent="0.2"/>
    <row r="46524" hidden="1" x14ac:dyDescent="0.2"/>
    <row r="46525" hidden="1" x14ac:dyDescent="0.2"/>
    <row r="46526" hidden="1" x14ac:dyDescent="0.2"/>
    <row r="46527" hidden="1" x14ac:dyDescent="0.2"/>
    <row r="46528" hidden="1" x14ac:dyDescent="0.2"/>
    <row r="46529" hidden="1" x14ac:dyDescent="0.2"/>
    <row r="46530" hidden="1" x14ac:dyDescent="0.2"/>
    <row r="46531" hidden="1" x14ac:dyDescent="0.2"/>
    <row r="46532" hidden="1" x14ac:dyDescent="0.2"/>
    <row r="46533" hidden="1" x14ac:dyDescent="0.2"/>
    <row r="46534" hidden="1" x14ac:dyDescent="0.2"/>
    <row r="46535" hidden="1" x14ac:dyDescent="0.2"/>
    <row r="46536" hidden="1" x14ac:dyDescent="0.2"/>
    <row r="46537" hidden="1" x14ac:dyDescent="0.2"/>
    <row r="46538" hidden="1" x14ac:dyDescent="0.2"/>
    <row r="46539" hidden="1" x14ac:dyDescent="0.2"/>
    <row r="46540" hidden="1" x14ac:dyDescent="0.2"/>
    <row r="46541" hidden="1" x14ac:dyDescent="0.2"/>
    <row r="46542" hidden="1" x14ac:dyDescent="0.2"/>
    <row r="46543" hidden="1" x14ac:dyDescent="0.2"/>
    <row r="46544" hidden="1" x14ac:dyDescent="0.2"/>
    <row r="46545" hidden="1" x14ac:dyDescent="0.2"/>
    <row r="46546" hidden="1" x14ac:dyDescent="0.2"/>
    <row r="46547" hidden="1" x14ac:dyDescent="0.2"/>
    <row r="46548" hidden="1" x14ac:dyDescent="0.2"/>
    <row r="46549" hidden="1" x14ac:dyDescent="0.2"/>
    <row r="46550" hidden="1" x14ac:dyDescent="0.2"/>
    <row r="46551" hidden="1" x14ac:dyDescent="0.2"/>
    <row r="46552" hidden="1" x14ac:dyDescent="0.2"/>
    <row r="46553" hidden="1" x14ac:dyDescent="0.2"/>
    <row r="46554" hidden="1" x14ac:dyDescent="0.2"/>
    <row r="46555" hidden="1" x14ac:dyDescent="0.2"/>
    <row r="46556" hidden="1" x14ac:dyDescent="0.2"/>
    <row r="46557" hidden="1" x14ac:dyDescent="0.2"/>
    <row r="46558" hidden="1" x14ac:dyDescent="0.2"/>
    <row r="46559" hidden="1" x14ac:dyDescent="0.2"/>
    <row r="46560" hidden="1" x14ac:dyDescent="0.2"/>
    <row r="46561" hidden="1" x14ac:dyDescent="0.2"/>
    <row r="46562" hidden="1" x14ac:dyDescent="0.2"/>
    <row r="46563" hidden="1" x14ac:dyDescent="0.2"/>
    <row r="46564" hidden="1" x14ac:dyDescent="0.2"/>
    <row r="46565" hidden="1" x14ac:dyDescent="0.2"/>
    <row r="46566" hidden="1" x14ac:dyDescent="0.2"/>
    <row r="46567" hidden="1" x14ac:dyDescent="0.2"/>
    <row r="46568" hidden="1" x14ac:dyDescent="0.2"/>
    <row r="46569" hidden="1" x14ac:dyDescent="0.2"/>
    <row r="46570" hidden="1" x14ac:dyDescent="0.2"/>
    <row r="46571" hidden="1" x14ac:dyDescent="0.2"/>
    <row r="46572" hidden="1" x14ac:dyDescent="0.2"/>
    <row r="46573" hidden="1" x14ac:dyDescent="0.2"/>
    <row r="46574" hidden="1" x14ac:dyDescent="0.2"/>
    <row r="46575" hidden="1" x14ac:dyDescent="0.2"/>
    <row r="46576" hidden="1" x14ac:dyDescent="0.2"/>
    <row r="46577" hidden="1" x14ac:dyDescent="0.2"/>
    <row r="46578" hidden="1" x14ac:dyDescent="0.2"/>
    <row r="46579" hidden="1" x14ac:dyDescent="0.2"/>
    <row r="46580" hidden="1" x14ac:dyDescent="0.2"/>
    <row r="46581" hidden="1" x14ac:dyDescent="0.2"/>
    <row r="46582" hidden="1" x14ac:dyDescent="0.2"/>
    <row r="46583" hidden="1" x14ac:dyDescent="0.2"/>
    <row r="46584" hidden="1" x14ac:dyDescent="0.2"/>
    <row r="46585" hidden="1" x14ac:dyDescent="0.2"/>
    <row r="46586" hidden="1" x14ac:dyDescent="0.2"/>
    <row r="46587" hidden="1" x14ac:dyDescent="0.2"/>
    <row r="46588" hidden="1" x14ac:dyDescent="0.2"/>
    <row r="46589" hidden="1" x14ac:dyDescent="0.2"/>
    <row r="46590" hidden="1" x14ac:dyDescent="0.2"/>
    <row r="46591" hidden="1" x14ac:dyDescent="0.2"/>
    <row r="46592" hidden="1" x14ac:dyDescent="0.2"/>
    <row r="46593" hidden="1" x14ac:dyDescent="0.2"/>
    <row r="46594" hidden="1" x14ac:dyDescent="0.2"/>
    <row r="46595" hidden="1" x14ac:dyDescent="0.2"/>
    <row r="46596" hidden="1" x14ac:dyDescent="0.2"/>
    <row r="46597" hidden="1" x14ac:dyDescent="0.2"/>
    <row r="46598" hidden="1" x14ac:dyDescent="0.2"/>
    <row r="46599" hidden="1" x14ac:dyDescent="0.2"/>
    <row r="46600" hidden="1" x14ac:dyDescent="0.2"/>
    <row r="46601" hidden="1" x14ac:dyDescent="0.2"/>
    <row r="46602" hidden="1" x14ac:dyDescent="0.2"/>
    <row r="46603" hidden="1" x14ac:dyDescent="0.2"/>
    <row r="46604" hidden="1" x14ac:dyDescent="0.2"/>
    <row r="46605" hidden="1" x14ac:dyDescent="0.2"/>
    <row r="46606" hidden="1" x14ac:dyDescent="0.2"/>
    <row r="46607" hidden="1" x14ac:dyDescent="0.2"/>
    <row r="46608" hidden="1" x14ac:dyDescent="0.2"/>
    <row r="46609" hidden="1" x14ac:dyDescent="0.2"/>
    <row r="46610" hidden="1" x14ac:dyDescent="0.2"/>
    <row r="46611" hidden="1" x14ac:dyDescent="0.2"/>
    <row r="46612" hidden="1" x14ac:dyDescent="0.2"/>
    <row r="46613" hidden="1" x14ac:dyDescent="0.2"/>
    <row r="46614" hidden="1" x14ac:dyDescent="0.2"/>
    <row r="46615" hidden="1" x14ac:dyDescent="0.2"/>
    <row r="46616" hidden="1" x14ac:dyDescent="0.2"/>
    <row r="46617" hidden="1" x14ac:dyDescent="0.2"/>
    <row r="46618" hidden="1" x14ac:dyDescent="0.2"/>
    <row r="46619" hidden="1" x14ac:dyDescent="0.2"/>
    <row r="46620" hidden="1" x14ac:dyDescent="0.2"/>
    <row r="46621" hidden="1" x14ac:dyDescent="0.2"/>
    <row r="46622" hidden="1" x14ac:dyDescent="0.2"/>
    <row r="46623" hidden="1" x14ac:dyDescent="0.2"/>
    <row r="46624" hidden="1" x14ac:dyDescent="0.2"/>
    <row r="46625" hidden="1" x14ac:dyDescent="0.2"/>
    <row r="46626" hidden="1" x14ac:dyDescent="0.2"/>
    <row r="46627" hidden="1" x14ac:dyDescent="0.2"/>
    <row r="46628" hidden="1" x14ac:dyDescent="0.2"/>
    <row r="46629" hidden="1" x14ac:dyDescent="0.2"/>
    <row r="46630" hidden="1" x14ac:dyDescent="0.2"/>
    <row r="46631" hidden="1" x14ac:dyDescent="0.2"/>
    <row r="46632" hidden="1" x14ac:dyDescent="0.2"/>
    <row r="46633" hidden="1" x14ac:dyDescent="0.2"/>
    <row r="46634" hidden="1" x14ac:dyDescent="0.2"/>
    <row r="46635" hidden="1" x14ac:dyDescent="0.2"/>
    <row r="46636" hidden="1" x14ac:dyDescent="0.2"/>
    <row r="46637" hidden="1" x14ac:dyDescent="0.2"/>
    <row r="46638" hidden="1" x14ac:dyDescent="0.2"/>
    <row r="46639" hidden="1" x14ac:dyDescent="0.2"/>
    <row r="46640" hidden="1" x14ac:dyDescent="0.2"/>
    <row r="46641" hidden="1" x14ac:dyDescent="0.2"/>
    <row r="46642" hidden="1" x14ac:dyDescent="0.2"/>
    <row r="46643" hidden="1" x14ac:dyDescent="0.2"/>
    <row r="46644" hidden="1" x14ac:dyDescent="0.2"/>
    <row r="46645" hidden="1" x14ac:dyDescent="0.2"/>
    <row r="46646" hidden="1" x14ac:dyDescent="0.2"/>
    <row r="46647" hidden="1" x14ac:dyDescent="0.2"/>
    <row r="46648" hidden="1" x14ac:dyDescent="0.2"/>
    <row r="46649" hidden="1" x14ac:dyDescent="0.2"/>
    <row r="46650" hidden="1" x14ac:dyDescent="0.2"/>
    <row r="46651" hidden="1" x14ac:dyDescent="0.2"/>
    <row r="46652" hidden="1" x14ac:dyDescent="0.2"/>
    <row r="46653" hidden="1" x14ac:dyDescent="0.2"/>
    <row r="46654" hidden="1" x14ac:dyDescent="0.2"/>
    <row r="46655" hidden="1" x14ac:dyDescent="0.2"/>
    <row r="46656" hidden="1" x14ac:dyDescent="0.2"/>
    <row r="46657" hidden="1" x14ac:dyDescent="0.2"/>
    <row r="46658" hidden="1" x14ac:dyDescent="0.2"/>
    <row r="46659" hidden="1" x14ac:dyDescent="0.2"/>
    <row r="46660" hidden="1" x14ac:dyDescent="0.2"/>
    <row r="46661" hidden="1" x14ac:dyDescent="0.2"/>
    <row r="46662" hidden="1" x14ac:dyDescent="0.2"/>
    <row r="46663" hidden="1" x14ac:dyDescent="0.2"/>
    <row r="46664" hidden="1" x14ac:dyDescent="0.2"/>
    <row r="46665" hidden="1" x14ac:dyDescent="0.2"/>
    <row r="46666" hidden="1" x14ac:dyDescent="0.2"/>
    <row r="46667" hidden="1" x14ac:dyDescent="0.2"/>
    <row r="46668" hidden="1" x14ac:dyDescent="0.2"/>
    <row r="46669" hidden="1" x14ac:dyDescent="0.2"/>
    <row r="46670" hidden="1" x14ac:dyDescent="0.2"/>
    <row r="46671" hidden="1" x14ac:dyDescent="0.2"/>
    <row r="46672" hidden="1" x14ac:dyDescent="0.2"/>
    <row r="46673" hidden="1" x14ac:dyDescent="0.2"/>
    <row r="46674" hidden="1" x14ac:dyDescent="0.2"/>
    <row r="46675" hidden="1" x14ac:dyDescent="0.2"/>
    <row r="46676" hidden="1" x14ac:dyDescent="0.2"/>
    <row r="46677" hidden="1" x14ac:dyDescent="0.2"/>
    <row r="46678" hidden="1" x14ac:dyDescent="0.2"/>
    <row r="46679" hidden="1" x14ac:dyDescent="0.2"/>
    <row r="46680" hidden="1" x14ac:dyDescent="0.2"/>
    <row r="46681" hidden="1" x14ac:dyDescent="0.2"/>
    <row r="46682" hidden="1" x14ac:dyDescent="0.2"/>
    <row r="46683" hidden="1" x14ac:dyDescent="0.2"/>
    <row r="46684" hidden="1" x14ac:dyDescent="0.2"/>
    <row r="46685" hidden="1" x14ac:dyDescent="0.2"/>
    <row r="46686" hidden="1" x14ac:dyDescent="0.2"/>
    <row r="46687" hidden="1" x14ac:dyDescent="0.2"/>
    <row r="46688" hidden="1" x14ac:dyDescent="0.2"/>
    <row r="46689" hidden="1" x14ac:dyDescent="0.2"/>
    <row r="46690" hidden="1" x14ac:dyDescent="0.2"/>
    <row r="46691" hidden="1" x14ac:dyDescent="0.2"/>
    <row r="46692" hidden="1" x14ac:dyDescent="0.2"/>
    <row r="46693" hidden="1" x14ac:dyDescent="0.2"/>
    <row r="46694" hidden="1" x14ac:dyDescent="0.2"/>
    <row r="46695" hidden="1" x14ac:dyDescent="0.2"/>
    <row r="46696" hidden="1" x14ac:dyDescent="0.2"/>
    <row r="46697" hidden="1" x14ac:dyDescent="0.2"/>
    <row r="46698" hidden="1" x14ac:dyDescent="0.2"/>
    <row r="46699" hidden="1" x14ac:dyDescent="0.2"/>
    <row r="46700" hidden="1" x14ac:dyDescent="0.2"/>
    <row r="46701" hidden="1" x14ac:dyDescent="0.2"/>
    <row r="46702" hidden="1" x14ac:dyDescent="0.2"/>
    <row r="46703" hidden="1" x14ac:dyDescent="0.2"/>
    <row r="46704" hidden="1" x14ac:dyDescent="0.2"/>
    <row r="46705" hidden="1" x14ac:dyDescent="0.2"/>
    <row r="46706" hidden="1" x14ac:dyDescent="0.2"/>
    <row r="46707" hidden="1" x14ac:dyDescent="0.2"/>
    <row r="46708" hidden="1" x14ac:dyDescent="0.2"/>
    <row r="46709" hidden="1" x14ac:dyDescent="0.2"/>
    <row r="46710" hidden="1" x14ac:dyDescent="0.2"/>
    <row r="46711" hidden="1" x14ac:dyDescent="0.2"/>
    <row r="46712" hidden="1" x14ac:dyDescent="0.2"/>
    <row r="46713" hidden="1" x14ac:dyDescent="0.2"/>
    <row r="46714" hidden="1" x14ac:dyDescent="0.2"/>
    <row r="46715" hidden="1" x14ac:dyDescent="0.2"/>
    <row r="46716" hidden="1" x14ac:dyDescent="0.2"/>
    <row r="46717" hidden="1" x14ac:dyDescent="0.2"/>
    <row r="46718" hidden="1" x14ac:dyDescent="0.2"/>
    <row r="46719" hidden="1" x14ac:dyDescent="0.2"/>
    <row r="46720" hidden="1" x14ac:dyDescent="0.2"/>
    <row r="46721" hidden="1" x14ac:dyDescent="0.2"/>
    <row r="46722" hidden="1" x14ac:dyDescent="0.2"/>
    <row r="46723" hidden="1" x14ac:dyDescent="0.2"/>
    <row r="46724" hidden="1" x14ac:dyDescent="0.2"/>
    <row r="46725" hidden="1" x14ac:dyDescent="0.2"/>
    <row r="46726" hidden="1" x14ac:dyDescent="0.2"/>
    <row r="46727" hidden="1" x14ac:dyDescent="0.2"/>
    <row r="46728" hidden="1" x14ac:dyDescent="0.2"/>
    <row r="46729" hidden="1" x14ac:dyDescent="0.2"/>
    <row r="46730" hidden="1" x14ac:dyDescent="0.2"/>
    <row r="46731" hidden="1" x14ac:dyDescent="0.2"/>
    <row r="46732" hidden="1" x14ac:dyDescent="0.2"/>
    <row r="46733" hidden="1" x14ac:dyDescent="0.2"/>
    <row r="46734" hidden="1" x14ac:dyDescent="0.2"/>
    <row r="46735" hidden="1" x14ac:dyDescent="0.2"/>
    <row r="46736" hidden="1" x14ac:dyDescent="0.2"/>
    <row r="46737" hidden="1" x14ac:dyDescent="0.2"/>
    <row r="46738" hidden="1" x14ac:dyDescent="0.2"/>
    <row r="46739" hidden="1" x14ac:dyDescent="0.2"/>
    <row r="46740" hidden="1" x14ac:dyDescent="0.2"/>
    <row r="46741" hidden="1" x14ac:dyDescent="0.2"/>
    <row r="46742" hidden="1" x14ac:dyDescent="0.2"/>
    <row r="46743" hidden="1" x14ac:dyDescent="0.2"/>
    <row r="46744" hidden="1" x14ac:dyDescent="0.2"/>
    <row r="46745" hidden="1" x14ac:dyDescent="0.2"/>
    <row r="46746" hidden="1" x14ac:dyDescent="0.2"/>
    <row r="46747" hidden="1" x14ac:dyDescent="0.2"/>
    <row r="46748" hidden="1" x14ac:dyDescent="0.2"/>
    <row r="46749" hidden="1" x14ac:dyDescent="0.2"/>
    <row r="46750" hidden="1" x14ac:dyDescent="0.2"/>
    <row r="46751" hidden="1" x14ac:dyDescent="0.2"/>
    <row r="46752" hidden="1" x14ac:dyDescent="0.2"/>
    <row r="46753" hidden="1" x14ac:dyDescent="0.2"/>
    <row r="46754" hidden="1" x14ac:dyDescent="0.2"/>
    <row r="46755" hidden="1" x14ac:dyDescent="0.2"/>
    <row r="46756" hidden="1" x14ac:dyDescent="0.2"/>
    <row r="46757" hidden="1" x14ac:dyDescent="0.2"/>
    <row r="46758" hidden="1" x14ac:dyDescent="0.2"/>
    <row r="46759" hidden="1" x14ac:dyDescent="0.2"/>
    <row r="46760" hidden="1" x14ac:dyDescent="0.2"/>
    <row r="46761" hidden="1" x14ac:dyDescent="0.2"/>
    <row r="46762" hidden="1" x14ac:dyDescent="0.2"/>
    <row r="46763" hidden="1" x14ac:dyDescent="0.2"/>
    <row r="46764" hidden="1" x14ac:dyDescent="0.2"/>
    <row r="46765" hidden="1" x14ac:dyDescent="0.2"/>
    <row r="46766" hidden="1" x14ac:dyDescent="0.2"/>
    <row r="46767" hidden="1" x14ac:dyDescent="0.2"/>
    <row r="46768" hidden="1" x14ac:dyDescent="0.2"/>
    <row r="46769" hidden="1" x14ac:dyDescent="0.2"/>
    <row r="46770" hidden="1" x14ac:dyDescent="0.2"/>
    <row r="46771" hidden="1" x14ac:dyDescent="0.2"/>
    <row r="46772" hidden="1" x14ac:dyDescent="0.2"/>
    <row r="46773" hidden="1" x14ac:dyDescent="0.2"/>
    <row r="46774" hidden="1" x14ac:dyDescent="0.2"/>
    <row r="46775" hidden="1" x14ac:dyDescent="0.2"/>
    <row r="46776" hidden="1" x14ac:dyDescent="0.2"/>
    <row r="46777" hidden="1" x14ac:dyDescent="0.2"/>
    <row r="46778" hidden="1" x14ac:dyDescent="0.2"/>
    <row r="46779" hidden="1" x14ac:dyDescent="0.2"/>
    <row r="46780" hidden="1" x14ac:dyDescent="0.2"/>
    <row r="46781" hidden="1" x14ac:dyDescent="0.2"/>
    <row r="46782" hidden="1" x14ac:dyDescent="0.2"/>
    <row r="46783" hidden="1" x14ac:dyDescent="0.2"/>
    <row r="46784" hidden="1" x14ac:dyDescent="0.2"/>
    <row r="46785" hidden="1" x14ac:dyDescent="0.2"/>
    <row r="46786" hidden="1" x14ac:dyDescent="0.2"/>
    <row r="46787" hidden="1" x14ac:dyDescent="0.2"/>
    <row r="46788" hidden="1" x14ac:dyDescent="0.2"/>
    <row r="46789" hidden="1" x14ac:dyDescent="0.2"/>
    <row r="46790" hidden="1" x14ac:dyDescent="0.2"/>
    <row r="46791" hidden="1" x14ac:dyDescent="0.2"/>
    <row r="46792" hidden="1" x14ac:dyDescent="0.2"/>
    <row r="46793" hidden="1" x14ac:dyDescent="0.2"/>
    <row r="46794" hidden="1" x14ac:dyDescent="0.2"/>
    <row r="46795" hidden="1" x14ac:dyDescent="0.2"/>
    <row r="46796" hidden="1" x14ac:dyDescent="0.2"/>
    <row r="46797" hidden="1" x14ac:dyDescent="0.2"/>
    <row r="46798" hidden="1" x14ac:dyDescent="0.2"/>
    <row r="46799" hidden="1" x14ac:dyDescent="0.2"/>
    <row r="46800" hidden="1" x14ac:dyDescent="0.2"/>
    <row r="46801" hidden="1" x14ac:dyDescent="0.2"/>
    <row r="46802" hidden="1" x14ac:dyDescent="0.2"/>
    <row r="46803" hidden="1" x14ac:dyDescent="0.2"/>
    <row r="46804" hidden="1" x14ac:dyDescent="0.2"/>
    <row r="46805" hidden="1" x14ac:dyDescent="0.2"/>
    <row r="46806" hidden="1" x14ac:dyDescent="0.2"/>
    <row r="46807" hidden="1" x14ac:dyDescent="0.2"/>
    <row r="46808" hidden="1" x14ac:dyDescent="0.2"/>
    <row r="46809" hidden="1" x14ac:dyDescent="0.2"/>
    <row r="46810" hidden="1" x14ac:dyDescent="0.2"/>
    <row r="46811" hidden="1" x14ac:dyDescent="0.2"/>
    <row r="46812" hidden="1" x14ac:dyDescent="0.2"/>
    <row r="46813" hidden="1" x14ac:dyDescent="0.2"/>
    <row r="46814" hidden="1" x14ac:dyDescent="0.2"/>
    <row r="46815" hidden="1" x14ac:dyDescent="0.2"/>
    <row r="46816" hidden="1" x14ac:dyDescent="0.2"/>
    <row r="46817" hidden="1" x14ac:dyDescent="0.2"/>
    <row r="46818" hidden="1" x14ac:dyDescent="0.2"/>
    <row r="46819" hidden="1" x14ac:dyDescent="0.2"/>
    <row r="46820" hidden="1" x14ac:dyDescent="0.2"/>
    <row r="46821" hidden="1" x14ac:dyDescent="0.2"/>
    <row r="46822" hidden="1" x14ac:dyDescent="0.2"/>
    <row r="46823" hidden="1" x14ac:dyDescent="0.2"/>
    <row r="46824" hidden="1" x14ac:dyDescent="0.2"/>
    <row r="46825" hidden="1" x14ac:dyDescent="0.2"/>
    <row r="46826" hidden="1" x14ac:dyDescent="0.2"/>
    <row r="46827" hidden="1" x14ac:dyDescent="0.2"/>
    <row r="46828" hidden="1" x14ac:dyDescent="0.2"/>
    <row r="46829" hidden="1" x14ac:dyDescent="0.2"/>
    <row r="46830" hidden="1" x14ac:dyDescent="0.2"/>
    <row r="46831" hidden="1" x14ac:dyDescent="0.2"/>
    <row r="46832" hidden="1" x14ac:dyDescent="0.2"/>
    <row r="46833" hidden="1" x14ac:dyDescent="0.2"/>
    <row r="46834" hidden="1" x14ac:dyDescent="0.2"/>
    <row r="46835" hidden="1" x14ac:dyDescent="0.2"/>
    <row r="46836" hidden="1" x14ac:dyDescent="0.2"/>
    <row r="46837" hidden="1" x14ac:dyDescent="0.2"/>
    <row r="46838" hidden="1" x14ac:dyDescent="0.2"/>
    <row r="46839" hidden="1" x14ac:dyDescent="0.2"/>
    <row r="46840" hidden="1" x14ac:dyDescent="0.2"/>
    <row r="46841" hidden="1" x14ac:dyDescent="0.2"/>
    <row r="46842" hidden="1" x14ac:dyDescent="0.2"/>
    <row r="46843" hidden="1" x14ac:dyDescent="0.2"/>
    <row r="46844" hidden="1" x14ac:dyDescent="0.2"/>
    <row r="46845" hidden="1" x14ac:dyDescent="0.2"/>
    <row r="46846" hidden="1" x14ac:dyDescent="0.2"/>
    <row r="46847" hidden="1" x14ac:dyDescent="0.2"/>
    <row r="46848" hidden="1" x14ac:dyDescent="0.2"/>
    <row r="46849" hidden="1" x14ac:dyDescent="0.2"/>
    <row r="46850" hidden="1" x14ac:dyDescent="0.2"/>
    <row r="46851" hidden="1" x14ac:dyDescent="0.2"/>
    <row r="46852" hidden="1" x14ac:dyDescent="0.2"/>
    <row r="46853" hidden="1" x14ac:dyDescent="0.2"/>
    <row r="46854" hidden="1" x14ac:dyDescent="0.2"/>
    <row r="46855" hidden="1" x14ac:dyDescent="0.2"/>
    <row r="46856" hidden="1" x14ac:dyDescent="0.2"/>
    <row r="46857" hidden="1" x14ac:dyDescent="0.2"/>
    <row r="46858" hidden="1" x14ac:dyDescent="0.2"/>
    <row r="46859" hidden="1" x14ac:dyDescent="0.2"/>
    <row r="46860" hidden="1" x14ac:dyDescent="0.2"/>
    <row r="46861" hidden="1" x14ac:dyDescent="0.2"/>
    <row r="46862" hidden="1" x14ac:dyDescent="0.2"/>
    <row r="46863" hidden="1" x14ac:dyDescent="0.2"/>
    <row r="46864" hidden="1" x14ac:dyDescent="0.2"/>
    <row r="46865" hidden="1" x14ac:dyDescent="0.2"/>
    <row r="46866" hidden="1" x14ac:dyDescent="0.2"/>
    <row r="46867" hidden="1" x14ac:dyDescent="0.2"/>
    <row r="46868" hidden="1" x14ac:dyDescent="0.2"/>
    <row r="46869" hidden="1" x14ac:dyDescent="0.2"/>
    <row r="46870" hidden="1" x14ac:dyDescent="0.2"/>
    <row r="46871" hidden="1" x14ac:dyDescent="0.2"/>
    <row r="46872" hidden="1" x14ac:dyDescent="0.2"/>
    <row r="46873" hidden="1" x14ac:dyDescent="0.2"/>
    <row r="46874" hidden="1" x14ac:dyDescent="0.2"/>
    <row r="46875" hidden="1" x14ac:dyDescent="0.2"/>
    <row r="46876" hidden="1" x14ac:dyDescent="0.2"/>
    <row r="46877" hidden="1" x14ac:dyDescent="0.2"/>
    <row r="46878" hidden="1" x14ac:dyDescent="0.2"/>
    <row r="46879" hidden="1" x14ac:dyDescent="0.2"/>
    <row r="46880" hidden="1" x14ac:dyDescent="0.2"/>
    <row r="46881" hidden="1" x14ac:dyDescent="0.2"/>
    <row r="46882" hidden="1" x14ac:dyDescent="0.2"/>
    <row r="46883" hidden="1" x14ac:dyDescent="0.2"/>
    <row r="46884" hidden="1" x14ac:dyDescent="0.2"/>
    <row r="46885" hidden="1" x14ac:dyDescent="0.2"/>
    <row r="46886" hidden="1" x14ac:dyDescent="0.2"/>
    <row r="46887" hidden="1" x14ac:dyDescent="0.2"/>
    <row r="46888" hidden="1" x14ac:dyDescent="0.2"/>
    <row r="46889" hidden="1" x14ac:dyDescent="0.2"/>
    <row r="46890" hidden="1" x14ac:dyDescent="0.2"/>
    <row r="46891" hidden="1" x14ac:dyDescent="0.2"/>
    <row r="46892" hidden="1" x14ac:dyDescent="0.2"/>
    <row r="46893" hidden="1" x14ac:dyDescent="0.2"/>
    <row r="46894" hidden="1" x14ac:dyDescent="0.2"/>
    <row r="46895" hidden="1" x14ac:dyDescent="0.2"/>
    <row r="46896" hidden="1" x14ac:dyDescent="0.2"/>
    <row r="46897" hidden="1" x14ac:dyDescent="0.2"/>
    <row r="46898" hidden="1" x14ac:dyDescent="0.2"/>
    <row r="46899" hidden="1" x14ac:dyDescent="0.2"/>
    <row r="46900" hidden="1" x14ac:dyDescent="0.2"/>
    <row r="46901" hidden="1" x14ac:dyDescent="0.2"/>
    <row r="46902" hidden="1" x14ac:dyDescent="0.2"/>
    <row r="46903" hidden="1" x14ac:dyDescent="0.2"/>
    <row r="46904" hidden="1" x14ac:dyDescent="0.2"/>
    <row r="46905" hidden="1" x14ac:dyDescent="0.2"/>
    <row r="46906" hidden="1" x14ac:dyDescent="0.2"/>
    <row r="46907" hidden="1" x14ac:dyDescent="0.2"/>
    <row r="46908" hidden="1" x14ac:dyDescent="0.2"/>
    <row r="46909" hidden="1" x14ac:dyDescent="0.2"/>
    <row r="46910" hidden="1" x14ac:dyDescent="0.2"/>
    <row r="46911" hidden="1" x14ac:dyDescent="0.2"/>
    <row r="46912" hidden="1" x14ac:dyDescent="0.2"/>
    <row r="46913" hidden="1" x14ac:dyDescent="0.2"/>
    <row r="46914" hidden="1" x14ac:dyDescent="0.2"/>
    <row r="46915" hidden="1" x14ac:dyDescent="0.2"/>
    <row r="46916" hidden="1" x14ac:dyDescent="0.2"/>
    <row r="46917" hidden="1" x14ac:dyDescent="0.2"/>
    <row r="46918" hidden="1" x14ac:dyDescent="0.2"/>
    <row r="46919" hidden="1" x14ac:dyDescent="0.2"/>
    <row r="46920" hidden="1" x14ac:dyDescent="0.2"/>
    <row r="46921" hidden="1" x14ac:dyDescent="0.2"/>
    <row r="46922" hidden="1" x14ac:dyDescent="0.2"/>
    <row r="46923" hidden="1" x14ac:dyDescent="0.2"/>
    <row r="46924" hidden="1" x14ac:dyDescent="0.2"/>
    <row r="46925" hidden="1" x14ac:dyDescent="0.2"/>
    <row r="46926" hidden="1" x14ac:dyDescent="0.2"/>
    <row r="46927" hidden="1" x14ac:dyDescent="0.2"/>
    <row r="46928" hidden="1" x14ac:dyDescent="0.2"/>
    <row r="46929" hidden="1" x14ac:dyDescent="0.2"/>
    <row r="46930" hidden="1" x14ac:dyDescent="0.2"/>
    <row r="46931" hidden="1" x14ac:dyDescent="0.2"/>
    <row r="46932" hidden="1" x14ac:dyDescent="0.2"/>
    <row r="46933" hidden="1" x14ac:dyDescent="0.2"/>
    <row r="46934" hidden="1" x14ac:dyDescent="0.2"/>
    <row r="46935" hidden="1" x14ac:dyDescent="0.2"/>
    <row r="46936" hidden="1" x14ac:dyDescent="0.2"/>
    <row r="46937" hidden="1" x14ac:dyDescent="0.2"/>
    <row r="46938" hidden="1" x14ac:dyDescent="0.2"/>
    <row r="46939" hidden="1" x14ac:dyDescent="0.2"/>
    <row r="46940" hidden="1" x14ac:dyDescent="0.2"/>
    <row r="46941" hidden="1" x14ac:dyDescent="0.2"/>
    <row r="46942" hidden="1" x14ac:dyDescent="0.2"/>
    <row r="46943" hidden="1" x14ac:dyDescent="0.2"/>
    <row r="46944" hidden="1" x14ac:dyDescent="0.2"/>
    <row r="46945" hidden="1" x14ac:dyDescent="0.2"/>
    <row r="46946" hidden="1" x14ac:dyDescent="0.2"/>
    <row r="46947" hidden="1" x14ac:dyDescent="0.2"/>
    <row r="46948" hidden="1" x14ac:dyDescent="0.2"/>
    <row r="46949" hidden="1" x14ac:dyDescent="0.2"/>
    <row r="46950" hidden="1" x14ac:dyDescent="0.2"/>
    <row r="46951" hidden="1" x14ac:dyDescent="0.2"/>
    <row r="46952" hidden="1" x14ac:dyDescent="0.2"/>
    <row r="46953" hidden="1" x14ac:dyDescent="0.2"/>
    <row r="46954" hidden="1" x14ac:dyDescent="0.2"/>
    <row r="46955" hidden="1" x14ac:dyDescent="0.2"/>
    <row r="46956" hidden="1" x14ac:dyDescent="0.2"/>
    <row r="46957" hidden="1" x14ac:dyDescent="0.2"/>
    <row r="46958" hidden="1" x14ac:dyDescent="0.2"/>
    <row r="46959" hidden="1" x14ac:dyDescent="0.2"/>
    <row r="46960" hidden="1" x14ac:dyDescent="0.2"/>
    <row r="46961" hidden="1" x14ac:dyDescent="0.2"/>
    <row r="46962" hidden="1" x14ac:dyDescent="0.2"/>
    <row r="46963" hidden="1" x14ac:dyDescent="0.2"/>
    <row r="46964" hidden="1" x14ac:dyDescent="0.2"/>
    <row r="46965" hidden="1" x14ac:dyDescent="0.2"/>
    <row r="46966" hidden="1" x14ac:dyDescent="0.2"/>
    <row r="46967" hidden="1" x14ac:dyDescent="0.2"/>
    <row r="46968" hidden="1" x14ac:dyDescent="0.2"/>
    <row r="46969" hidden="1" x14ac:dyDescent="0.2"/>
    <row r="46970" hidden="1" x14ac:dyDescent="0.2"/>
    <row r="46971" hidden="1" x14ac:dyDescent="0.2"/>
    <row r="46972" hidden="1" x14ac:dyDescent="0.2"/>
    <row r="46973" hidden="1" x14ac:dyDescent="0.2"/>
    <row r="46974" hidden="1" x14ac:dyDescent="0.2"/>
    <row r="46975" hidden="1" x14ac:dyDescent="0.2"/>
    <row r="46976" hidden="1" x14ac:dyDescent="0.2"/>
    <row r="46977" hidden="1" x14ac:dyDescent="0.2"/>
    <row r="46978" hidden="1" x14ac:dyDescent="0.2"/>
    <row r="46979" hidden="1" x14ac:dyDescent="0.2"/>
    <row r="46980" hidden="1" x14ac:dyDescent="0.2"/>
    <row r="46981" hidden="1" x14ac:dyDescent="0.2"/>
    <row r="46982" hidden="1" x14ac:dyDescent="0.2"/>
    <row r="46983" hidden="1" x14ac:dyDescent="0.2"/>
    <row r="46984" hidden="1" x14ac:dyDescent="0.2"/>
    <row r="46985" hidden="1" x14ac:dyDescent="0.2"/>
    <row r="46986" hidden="1" x14ac:dyDescent="0.2"/>
    <row r="46987" hidden="1" x14ac:dyDescent="0.2"/>
    <row r="46988" hidden="1" x14ac:dyDescent="0.2"/>
    <row r="46989" hidden="1" x14ac:dyDescent="0.2"/>
    <row r="46990" hidden="1" x14ac:dyDescent="0.2"/>
    <row r="46991" hidden="1" x14ac:dyDescent="0.2"/>
    <row r="46992" hidden="1" x14ac:dyDescent="0.2"/>
    <row r="46993" hidden="1" x14ac:dyDescent="0.2"/>
    <row r="46994" hidden="1" x14ac:dyDescent="0.2"/>
    <row r="46995" hidden="1" x14ac:dyDescent="0.2"/>
    <row r="46996" hidden="1" x14ac:dyDescent="0.2"/>
    <row r="46997" hidden="1" x14ac:dyDescent="0.2"/>
    <row r="46998" hidden="1" x14ac:dyDescent="0.2"/>
    <row r="46999" hidden="1" x14ac:dyDescent="0.2"/>
    <row r="47000" hidden="1" x14ac:dyDescent="0.2"/>
    <row r="47001" hidden="1" x14ac:dyDescent="0.2"/>
    <row r="47002" hidden="1" x14ac:dyDescent="0.2"/>
    <row r="47003" hidden="1" x14ac:dyDescent="0.2"/>
    <row r="47004" hidden="1" x14ac:dyDescent="0.2"/>
    <row r="47005" hidden="1" x14ac:dyDescent="0.2"/>
    <row r="47006" hidden="1" x14ac:dyDescent="0.2"/>
    <row r="47007" hidden="1" x14ac:dyDescent="0.2"/>
    <row r="47008" hidden="1" x14ac:dyDescent="0.2"/>
    <row r="47009" hidden="1" x14ac:dyDescent="0.2"/>
    <row r="47010" hidden="1" x14ac:dyDescent="0.2"/>
    <row r="47011" hidden="1" x14ac:dyDescent="0.2"/>
    <row r="47012" hidden="1" x14ac:dyDescent="0.2"/>
    <row r="47013" hidden="1" x14ac:dyDescent="0.2"/>
    <row r="47014" hidden="1" x14ac:dyDescent="0.2"/>
    <row r="47015" hidden="1" x14ac:dyDescent="0.2"/>
    <row r="47016" hidden="1" x14ac:dyDescent="0.2"/>
    <row r="47017" hidden="1" x14ac:dyDescent="0.2"/>
    <row r="47018" hidden="1" x14ac:dyDescent="0.2"/>
    <row r="47019" hidden="1" x14ac:dyDescent="0.2"/>
    <row r="47020" hidden="1" x14ac:dyDescent="0.2"/>
    <row r="47021" hidden="1" x14ac:dyDescent="0.2"/>
    <row r="47022" hidden="1" x14ac:dyDescent="0.2"/>
    <row r="47023" hidden="1" x14ac:dyDescent="0.2"/>
    <row r="47024" hidden="1" x14ac:dyDescent="0.2"/>
    <row r="47025" hidden="1" x14ac:dyDescent="0.2"/>
    <row r="47026" hidden="1" x14ac:dyDescent="0.2"/>
    <row r="47027" hidden="1" x14ac:dyDescent="0.2"/>
    <row r="47028" hidden="1" x14ac:dyDescent="0.2"/>
    <row r="47029" hidden="1" x14ac:dyDescent="0.2"/>
    <row r="47030" hidden="1" x14ac:dyDescent="0.2"/>
    <row r="47031" hidden="1" x14ac:dyDescent="0.2"/>
    <row r="47032" hidden="1" x14ac:dyDescent="0.2"/>
    <row r="47033" hidden="1" x14ac:dyDescent="0.2"/>
    <row r="47034" hidden="1" x14ac:dyDescent="0.2"/>
    <row r="47035" hidden="1" x14ac:dyDescent="0.2"/>
    <row r="47036" hidden="1" x14ac:dyDescent="0.2"/>
    <row r="47037" hidden="1" x14ac:dyDescent="0.2"/>
    <row r="47038" hidden="1" x14ac:dyDescent="0.2"/>
    <row r="47039" hidden="1" x14ac:dyDescent="0.2"/>
    <row r="47040" hidden="1" x14ac:dyDescent="0.2"/>
    <row r="47041" hidden="1" x14ac:dyDescent="0.2"/>
    <row r="47042" hidden="1" x14ac:dyDescent="0.2"/>
    <row r="47043" hidden="1" x14ac:dyDescent="0.2"/>
    <row r="47044" hidden="1" x14ac:dyDescent="0.2"/>
    <row r="47045" hidden="1" x14ac:dyDescent="0.2"/>
    <row r="47046" hidden="1" x14ac:dyDescent="0.2"/>
    <row r="47047" hidden="1" x14ac:dyDescent="0.2"/>
    <row r="47048" hidden="1" x14ac:dyDescent="0.2"/>
    <row r="47049" hidden="1" x14ac:dyDescent="0.2"/>
    <row r="47050" hidden="1" x14ac:dyDescent="0.2"/>
    <row r="47051" hidden="1" x14ac:dyDescent="0.2"/>
    <row r="47052" hidden="1" x14ac:dyDescent="0.2"/>
    <row r="47053" hidden="1" x14ac:dyDescent="0.2"/>
    <row r="47054" hidden="1" x14ac:dyDescent="0.2"/>
    <row r="47055" hidden="1" x14ac:dyDescent="0.2"/>
    <row r="47056" hidden="1" x14ac:dyDescent="0.2"/>
    <row r="47057" hidden="1" x14ac:dyDescent="0.2"/>
    <row r="47058" hidden="1" x14ac:dyDescent="0.2"/>
    <row r="47059" hidden="1" x14ac:dyDescent="0.2"/>
    <row r="47060" hidden="1" x14ac:dyDescent="0.2"/>
    <row r="47061" hidden="1" x14ac:dyDescent="0.2"/>
    <row r="47062" hidden="1" x14ac:dyDescent="0.2"/>
    <row r="47063" hidden="1" x14ac:dyDescent="0.2"/>
    <row r="47064" hidden="1" x14ac:dyDescent="0.2"/>
    <row r="47065" hidden="1" x14ac:dyDescent="0.2"/>
    <row r="47066" hidden="1" x14ac:dyDescent="0.2"/>
    <row r="47067" hidden="1" x14ac:dyDescent="0.2"/>
    <row r="47068" hidden="1" x14ac:dyDescent="0.2"/>
    <row r="47069" hidden="1" x14ac:dyDescent="0.2"/>
    <row r="47070" hidden="1" x14ac:dyDescent="0.2"/>
    <row r="47071" hidden="1" x14ac:dyDescent="0.2"/>
    <row r="47072" hidden="1" x14ac:dyDescent="0.2"/>
    <row r="47073" hidden="1" x14ac:dyDescent="0.2"/>
    <row r="47074" hidden="1" x14ac:dyDescent="0.2"/>
    <row r="47075" hidden="1" x14ac:dyDescent="0.2"/>
    <row r="47076" hidden="1" x14ac:dyDescent="0.2"/>
    <row r="47077" hidden="1" x14ac:dyDescent="0.2"/>
    <row r="47078" hidden="1" x14ac:dyDescent="0.2"/>
    <row r="47079" hidden="1" x14ac:dyDescent="0.2"/>
    <row r="47080" hidden="1" x14ac:dyDescent="0.2"/>
    <row r="47081" hidden="1" x14ac:dyDescent="0.2"/>
    <row r="47082" hidden="1" x14ac:dyDescent="0.2"/>
    <row r="47083" hidden="1" x14ac:dyDescent="0.2"/>
    <row r="47084" hidden="1" x14ac:dyDescent="0.2"/>
    <row r="47085" hidden="1" x14ac:dyDescent="0.2"/>
    <row r="47086" hidden="1" x14ac:dyDescent="0.2"/>
    <row r="47087" hidden="1" x14ac:dyDescent="0.2"/>
    <row r="47088" hidden="1" x14ac:dyDescent="0.2"/>
    <row r="47089" hidden="1" x14ac:dyDescent="0.2"/>
    <row r="47090" hidden="1" x14ac:dyDescent="0.2"/>
    <row r="47091" hidden="1" x14ac:dyDescent="0.2"/>
    <row r="47092" hidden="1" x14ac:dyDescent="0.2"/>
    <row r="47093" hidden="1" x14ac:dyDescent="0.2"/>
    <row r="47094" hidden="1" x14ac:dyDescent="0.2"/>
    <row r="47095" hidden="1" x14ac:dyDescent="0.2"/>
    <row r="47096" hidden="1" x14ac:dyDescent="0.2"/>
    <row r="47097" hidden="1" x14ac:dyDescent="0.2"/>
    <row r="47098" hidden="1" x14ac:dyDescent="0.2"/>
    <row r="47099" hidden="1" x14ac:dyDescent="0.2"/>
    <row r="47100" hidden="1" x14ac:dyDescent="0.2"/>
    <row r="47101" hidden="1" x14ac:dyDescent="0.2"/>
    <row r="47102" hidden="1" x14ac:dyDescent="0.2"/>
    <row r="47103" hidden="1" x14ac:dyDescent="0.2"/>
    <row r="47104" hidden="1" x14ac:dyDescent="0.2"/>
    <row r="47105" hidden="1" x14ac:dyDescent="0.2"/>
    <row r="47106" hidden="1" x14ac:dyDescent="0.2"/>
    <row r="47107" hidden="1" x14ac:dyDescent="0.2"/>
    <row r="47108" hidden="1" x14ac:dyDescent="0.2"/>
    <row r="47109" hidden="1" x14ac:dyDescent="0.2"/>
    <row r="47110" hidden="1" x14ac:dyDescent="0.2"/>
    <row r="47111" hidden="1" x14ac:dyDescent="0.2"/>
    <row r="47112" hidden="1" x14ac:dyDescent="0.2"/>
    <row r="47113" hidden="1" x14ac:dyDescent="0.2"/>
    <row r="47114" hidden="1" x14ac:dyDescent="0.2"/>
    <row r="47115" hidden="1" x14ac:dyDescent="0.2"/>
    <row r="47116" hidden="1" x14ac:dyDescent="0.2"/>
    <row r="47117" hidden="1" x14ac:dyDescent="0.2"/>
    <row r="47118" hidden="1" x14ac:dyDescent="0.2"/>
    <row r="47119" hidden="1" x14ac:dyDescent="0.2"/>
    <row r="47120" hidden="1" x14ac:dyDescent="0.2"/>
    <row r="47121" hidden="1" x14ac:dyDescent="0.2"/>
    <row r="47122" hidden="1" x14ac:dyDescent="0.2"/>
    <row r="47123" hidden="1" x14ac:dyDescent="0.2"/>
    <row r="47124" hidden="1" x14ac:dyDescent="0.2"/>
    <row r="47125" hidden="1" x14ac:dyDescent="0.2"/>
    <row r="47126" hidden="1" x14ac:dyDescent="0.2"/>
    <row r="47127" hidden="1" x14ac:dyDescent="0.2"/>
    <row r="47128" hidden="1" x14ac:dyDescent="0.2"/>
    <row r="47129" hidden="1" x14ac:dyDescent="0.2"/>
    <row r="47130" hidden="1" x14ac:dyDescent="0.2"/>
    <row r="47131" hidden="1" x14ac:dyDescent="0.2"/>
    <row r="47132" hidden="1" x14ac:dyDescent="0.2"/>
    <row r="47133" hidden="1" x14ac:dyDescent="0.2"/>
    <row r="47134" hidden="1" x14ac:dyDescent="0.2"/>
    <row r="47135" hidden="1" x14ac:dyDescent="0.2"/>
    <row r="47136" hidden="1" x14ac:dyDescent="0.2"/>
    <row r="47137" hidden="1" x14ac:dyDescent="0.2"/>
    <row r="47138" hidden="1" x14ac:dyDescent="0.2"/>
    <row r="47139" hidden="1" x14ac:dyDescent="0.2"/>
    <row r="47140" hidden="1" x14ac:dyDescent="0.2"/>
    <row r="47141" hidden="1" x14ac:dyDescent="0.2"/>
    <row r="47142" hidden="1" x14ac:dyDescent="0.2"/>
    <row r="47143" hidden="1" x14ac:dyDescent="0.2"/>
    <row r="47144" hidden="1" x14ac:dyDescent="0.2"/>
    <row r="47145" hidden="1" x14ac:dyDescent="0.2"/>
    <row r="47146" hidden="1" x14ac:dyDescent="0.2"/>
    <row r="47147" hidden="1" x14ac:dyDescent="0.2"/>
    <row r="47148" hidden="1" x14ac:dyDescent="0.2"/>
    <row r="47149" hidden="1" x14ac:dyDescent="0.2"/>
    <row r="47150" hidden="1" x14ac:dyDescent="0.2"/>
    <row r="47151" hidden="1" x14ac:dyDescent="0.2"/>
    <row r="47152" hidden="1" x14ac:dyDescent="0.2"/>
    <row r="47153" hidden="1" x14ac:dyDescent="0.2"/>
    <row r="47154" hidden="1" x14ac:dyDescent="0.2"/>
    <row r="47155" hidden="1" x14ac:dyDescent="0.2"/>
    <row r="47156" hidden="1" x14ac:dyDescent="0.2"/>
    <row r="47157" hidden="1" x14ac:dyDescent="0.2"/>
    <row r="47158" hidden="1" x14ac:dyDescent="0.2"/>
    <row r="47159" hidden="1" x14ac:dyDescent="0.2"/>
    <row r="47160" hidden="1" x14ac:dyDescent="0.2"/>
    <row r="47161" hidden="1" x14ac:dyDescent="0.2"/>
    <row r="47162" hidden="1" x14ac:dyDescent="0.2"/>
    <row r="47163" hidden="1" x14ac:dyDescent="0.2"/>
    <row r="47164" hidden="1" x14ac:dyDescent="0.2"/>
    <row r="47165" hidden="1" x14ac:dyDescent="0.2"/>
    <row r="47166" hidden="1" x14ac:dyDescent="0.2"/>
    <row r="47167" hidden="1" x14ac:dyDescent="0.2"/>
    <row r="47168" hidden="1" x14ac:dyDescent="0.2"/>
    <row r="47169" hidden="1" x14ac:dyDescent="0.2"/>
    <row r="47170" hidden="1" x14ac:dyDescent="0.2"/>
    <row r="47171" hidden="1" x14ac:dyDescent="0.2"/>
    <row r="47172" hidden="1" x14ac:dyDescent="0.2"/>
    <row r="47173" hidden="1" x14ac:dyDescent="0.2"/>
    <row r="47174" hidden="1" x14ac:dyDescent="0.2"/>
    <row r="47175" hidden="1" x14ac:dyDescent="0.2"/>
    <row r="47176" hidden="1" x14ac:dyDescent="0.2"/>
    <row r="47177" hidden="1" x14ac:dyDescent="0.2"/>
    <row r="47178" hidden="1" x14ac:dyDescent="0.2"/>
    <row r="47179" hidden="1" x14ac:dyDescent="0.2"/>
    <row r="47180" hidden="1" x14ac:dyDescent="0.2"/>
    <row r="47181" hidden="1" x14ac:dyDescent="0.2"/>
    <row r="47182" hidden="1" x14ac:dyDescent="0.2"/>
    <row r="47183" hidden="1" x14ac:dyDescent="0.2"/>
    <row r="47184" hidden="1" x14ac:dyDescent="0.2"/>
    <row r="47185" hidden="1" x14ac:dyDescent="0.2"/>
    <row r="47186" hidden="1" x14ac:dyDescent="0.2"/>
    <row r="47187" hidden="1" x14ac:dyDescent="0.2"/>
    <row r="47188" hidden="1" x14ac:dyDescent="0.2"/>
    <row r="47189" hidden="1" x14ac:dyDescent="0.2"/>
    <row r="47190" hidden="1" x14ac:dyDescent="0.2"/>
    <row r="47191" hidden="1" x14ac:dyDescent="0.2"/>
    <row r="47192" hidden="1" x14ac:dyDescent="0.2"/>
    <row r="47193" hidden="1" x14ac:dyDescent="0.2"/>
    <row r="47194" hidden="1" x14ac:dyDescent="0.2"/>
    <row r="47195" hidden="1" x14ac:dyDescent="0.2"/>
    <row r="47196" hidden="1" x14ac:dyDescent="0.2"/>
    <row r="47197" hidden="1" x14ac:dyDescent="0.2"/>
    <row r="47198" hidden="1" x14ac:dyDescent="0.2"/>
    <row r="47199" hidden="1" x14ac:dyDescent="0.2"/>
    <row r="47200" hidden="1" x14ac:dyDescent="0.2"/>
    <row r="47201" hidden="1" x14ac:dyDescent="0.2"/>
    <row r="47202" hidden="1" x14ac:dyDescent="0.2"/>
    <row r="47203" hidden="1" x14ac:dyDescent="0.2"/>
    <row r="47204" hidden="1" x14ac:dyDescent="0.2"/>
    <row r="47205" hidden="1" x14ac:dyDescent="0.2"/>
    <row r="47206" hidden="1" x14ac:dyDescent="0.2"/>
    <row r="47207" hidden="1" x14ac:dyDescent="0.2"/>
    <row r="47208" hidden="1" x14ac:dyDescent="0.2"/>
    <row r="47209" hidden="1" x14ac:dyDescent="0.2"/>
    <row r="47210" hidden="1" x14ac:dyDescent="0.2"/>
    <row r="47211" hidden="1" x14ac:dyDescent="0.2"/>
    <row r="47212" hidden="1" x14ac:dyDescent="0.2"/>
    <row r="47213" hidden="1" x14ac:dyDescent="0.2"/>
    <row r="47214" hidden="1" x14ac:dyDescent="0.2"/>
    <row r="47215" hidden="1" x14ac:dyDescent="0.2"/>
    <row r="47216" hidden="1" x14ac:dyDescent="0.2"/>
    <row r="47217" hidden="1" x14ac:dyDescent="0.2"/>
    <row r="47218" hidden="1" x14ac:dyDescent="0.2"/>
    <row r="47219" hidden="1" x14ac:dyDescent="0.2"/>
    <row r="47220" hidden="1" x14ac:dyDescent="0.2"/>
    <row r="47221" hidden="1" x14ac:dyDescent="0.2"/>
    <row r="47222" hidden="1" x14ac:dyDescent="0.2"/>
    <row r="47223" hidden="1" x14ac:dyDescent="0.2"/>
    <row r="47224" hidden="1" x14ac:dyDescent="0.2"/>
    <row r="47225" hidden="1" x14ac:dyDescent="0.2"/>
    <row r="47226" hidden="1" x14ac:dyDescent="0.2"/>
    <row r="47227" hidden="1" x14ac:dyDescent="0.2"/>
    <row r="47228" hidden="1" x14ac:dyDescent="0.2"/>
    <row r="47229" hidden="1" x14ac:dyDescent="0.2"/>
    <row r="47230" hidden="1" x14ac:dyDescent="0.2"/>
    <row r="47231" hidden="1" x14ac:dyDescent="0.2"/>
    <row r="47232" hidden="1" x14ac:dyDescent="0.2"/>
    <row r="47233" hidden="1" x14ac:dyDescent="0.2"/>
    <row r="47234" hidden="1" x14ac:dyDescent="0.2"/>
    <row r="47235" hidden="1" x14ac:dyDescent="0.2"/>
    <row r="47236" hidden="1" x14ac:dyDescent="0.2"/>
    <row r="47237" hidden="1" x14ac:dyDescent="0.2"/>
    <row r="47238" hidden="1" x14ac:dyDescent="0.2"/>
    <row r="47239" hidden="1" x14ac:dyDescent="0.2"/>
    <row r="47240" hidden="1" x14ac:dyDescent="0.2"/>
    <row r="47241" hidden="1" x14ac:dyDescent="0.2"/>
    <row r="47242" hidden="1" x14ac:dyDescent="0.2"/>
    <row r="47243" hidden="1" x14ac:dyDescent="0.2"/>
    <row r="47244" hidden="1" x14ac:dyDescent="0.2"/>
    <row r="47245" hidden="1" x14ac:dyDescent="0.2"/>
    <row r="47246" hidden="1" x14ac:dyDescent="0.2"/>
    <row r="47247" hidden="1" x14ac:dyDescent="0.2"/>
    <row r="47248" hidden="1" x14ac:dyDescent="0.2"/>
    <row r="47249" hidden="1" x14ac:dyDescent="0.2"/>
    <row r="47250" hidden="1" x14ac:dyDescent="0.2"/>
    <row r="47251" hidden="1" x14ac:dyDescent="0.2"/>
    <row r="47252" hidden="1" x14ac:dyDescent="0.2"/>
    <row r="47253" hidden="1" x14ac:dyDescent="0.2"/>
    <row r="47254" hidden="1" x14ac:dyDescent="0.2"/>
    <row r="47255" hidden="1" x14ac:dyDescent="0.2"/>
    <row r="47256" hidden="1" x14ac:dyDescent="0.2"/>
    <row r="47257" hidden="1" x14ac:dyDescent="0.2"/>
    <row r="47258" hidden="1" x14ac:dyDescent="0.2"/>
    <row r="47259" hidden="1" x14ac:dyDescent="0.2"/>
    <row r="47260" hidden="1" x14ac:dyDescent="0.2"/>
    <row r="47261" hidden="1" x14ac:dyDescent="0.2"/>
    <row r="47262" hidden="1" x14ac:dyDescent="0.2"/>
    <row r="47263" hidden="1" x14ac:dyDescent="0.2"/>
    <row r="47264" hidden="1" x14ac:dyDescent="0.2"/>
    <row r="47265" hidden="1" x14ac:dyDescent="0.2"/>
    <row r="47266" hidden="1" x14ac:dyDescent="0.2"/>
    <row r="47267" hidden="1" x14ac:dyDescent="0.2"/>
    <row r="47268" hidden="1" x14ac:dyDescent="0.2"/>
    <row r="47269" hidden="1" x14ac:dyDescent="0.2"/>
    <row r="47270" hidden="1" x14ac:dyDescent="0.2"/>
    <row r="47271" hidden="1" x14ac:dyDescent="0.2"/>
    <row r="47272" hidden="1" x14ac:dyDescent="0.2"/>
    <row r="47273" hidden="1" x14ac:dyDescent="0.2"/>
    <row r="47274" hidden="1" x14ac:dyDescent="0.2"/>
    <row r="47275" hidden="1" x14ac:dyDescent="0.2"/>
    <row r="47276" hidden="1" x14ac:dyDescent="0.2"/>
    <row r="47277" hidden="1" x14ac:dyDescent="0.2"/>
    <row r="47278" hidden="1" x14ac:dyDescent="0.2"/>
    <row r="47279" hidden="1" x14ac:dyDescent="0.2"/>
    <row r="47280" hidden="1" x14ac:dyDescent="0.2"/>
    <row r="47281" hidden="1" x14ac:dyDescent="0.2"/>
    <row r="47282" hidden="1" x14ac:dyDescent="0.2"/>
    <row r="47283" hidden="1" x14ac:dyDescent="0.2"/>
    <row r="47284" hidden="1" x14ac:dyDescent="0.2"/>
    <row r="47285" hidden="1" x14ac:dyDescent="0.2"/>
    <row r="47286" hidden="1" x14ac:dyDescent="0.2"/>
    <row r="47287" hidden="1" x14ac:dyDescent="0.2"/>
    <row r="47288" hidden="1" x14ac:dyDescent="0.2"/>
    <row r="47289" hidden="1" x14ac:dyDescent="0.2"/>
    <row r="47290" hidden="1" x14ac:dyDescent="0.2"/>
    <row r="47291" hidden="1" x14ac:dyDescent="0.2"/>
    <row r="47292" hidden="1" x14ac:dyDescent="0.2"/>
    <row r="47293" hidden="1" x14ac:dyDescent="0.2"/>
    <row r="47294" hidden="1" x14ac:dyDescent="0.2"/>
    <row r="47295" hidden="1" x14ac:dyDescent="0.2"/>
    <row r="47296" hidden="1" x14ac:dyDescent="0.2"/>
    <row r="47297" hidden="1" x14ac:dyDescent="0.2"/>
    <row r="47298" hidden="1" x14ac:dyDescent="0.2"/>
    <row r="47299" hidden="1" x14ac:dyDescent="0.2"/>
    <row r="47300" hidden="1" x14ac:dyDescent="0.2"/>
    <row r="47301" hidden="1" x14ac:dyDescent="0.2"/>
    <row r="47302" hidden="1" x14ac:dyDescent="0.2"/>
    <row r="47303" hidden="1" x14ac:dyDescent="0.2"/>
    <row r="47304" hidden="1" x14ac:dyDescent="0.2"/>
    <row r="47305" hidden="1" x14ac:dyDescent="0.2"/>
    <row r="47306" hidden="1" x14ac:dyDescent="0.2"/>
    <row r="47307" hidden="1" x14ac:dyDescent="0.2"/>
    <row r="47308" hidden="1" x14ac:dyDescent="0.2"/>
    <row r="47309" hidden="1" x14ac:dyDescent="0.2"/>
    <row r="47310" hidden="1" x14ac:dyDescent="0.2"/>
    <row r="47311" hidden="1" x14ac:dyDescent="0.2"/>
    <row r="47312" hidden="1" x14ac:dyDescent="0.2"/>
    <row r="47313" hidden="1" x14ac:dyDescent="0.2"/>
    <row r="47314" hidden="1" x14ac:dyDescent="0.2"/>
    <row r="47315" hidden="1" x14ac:dyDescent="0.2"/>
    <row r="47316" hidden="1" x14ac:dyDescent="0.2"/>
    <row r="47317" hidden="1" x14ac:dyDescent="0.2"/>
    <row r="47318" hidden="1" x14ac:dyDescent="0.2"/>
    <row r="47319" hidden="1" x14ac:dyDescent="0.2"/>
    <row r="47320" hidden="1" x14ac:dyDescent="0.2"/>
    <row r="47321" hidden="1" x14ac:dyDescent="0.2"/>
    <row r="47322" hidden="1" x14ac:dyDescent="0.2"/>
    <row r="47323" hidden="1" x14ac:dyDescent="0.2"/>
    <row r="47324" hidden="1" x14ac:dyDescent="0.2"/>
    <row r="47325" hidden="1" x14ac:dyDescent="0.2"/>
    <row r="47326" hidden="1" x14ac:dyDescent="0.2"/>
    <row r="47327" hidden="1" x14ac:dyDescent="0.2"/>
    <row r="47328" hidden="1" x14ac:dyDescent="0.2"/>
    <row r="47329" hidden="1" x14ac:dyDescent="0.2"/>
    <row r="47330" hidden="1" x14ac:dyDescent="0.2"/>
    <row r="47331" hidden="1" x14ac:dyDescent="0.2"/>
    <row r="47332" hidden="1" x14ac:dyDescent="0.2"/>
    <row r="47333" hidden="1" x14ac:dyDescent="0.2"/>
    <row r="47334" hidden="1" x14ac:dyDescent="0.2"/>
    <row r="47335" hidden="1" x14ac:dyDescent="0.2"/>
    <row r="47336" hidden="1" x14ac:dyDescent="0.2"/>
    <row r="47337" hidden="1" x14ac:dyDescent="0.2"/>
    <row r="47338" hidden="1" x14ac:dyDescent="0.2"/>
    <row r="47339" hidden="1" x14ac:dyDescent="0.2"/>
    <row r="47340" hidden="1" x14ac:dyDescent="0.2"/>
    <row r="47341" hidden="1" x14ac:dyDescent="0.2"/>
    <row r="47342" hidden="1" x14ac:dyDescent="0.2"/>
    <row r="47343" hidden="1" x14ac:dyDescent="0.2"/>
    <row r="47344" hidden="1" x14ac:dyDescent="0.2"/>
    <row r="47345" hidden="1" x14ac:dyDescent="0.2"/>
    <row r="47346" hidden="1" x14ac:dyDescent="0.2"/>
    <row r="47347" hidden="1" x14ac:dyDescent="0.2"/>
    <row r="47348" hidden="1" x14ac:dyDescent="0.2"/>
    <row r="47349" hidden="1" x14ac:dyDescent="0.2"/>
    <row r="47350" hidden="1" x14ac:dyDescent="0.2"/>
    <row r="47351" hidden="1" x14ac:dyDescent="0.2"/>
    <row r="47352" hidden="1" x14ac:dyDescent="0.2"/>
    <row r="47353" hidden="1" x14ac:dyDescent="0.2"/>
    <row r="47354" hidden="1" x14ac:dyDescent="0.2"/>
    <row r="47355" hidden="1" x14ac:dyDescent="0.2"/>
    <row r="47356" hidden="1" x14ac:dyDescent="0.2"/>
    <row r="47357" hidden="1" x14ac:dyDescent="0.2"/>
    <row r="47358" hidden="1" x14ac:dyDescent="0.2"/>
    <row r="47359" hidden="1" x14ac:dyDescent="0.2"/>
    <row r="47360" hidden="1" x14ac:dyDescent="0.2"/>
    <row r="47361" hidden="1" x14ac:dyDescent="0.2"/>
    <row r="47362" hidden="1" x14ac:dyDescent="0.2"/>
    <row r="47363" hidden="1" x14ac:dyDescent="0.2"/>
    <row r="47364" hidden="1" x14ac:dyDescent="0.2"/>
    <row r="47365" hidden="1" x14ac:dyDescent="0.2"/>
    <row r="47366" hidden="1" x14ac:dyDescent="0.2"/>
    <row r="47367" hidden="1" x14ac:dyDescent="0.2"/>
    <row r="47368" hidden="1" x14ac:dyDescent="0.2"/>
    <row r="47369" hidden="1" x14ac:dyDescent="0.2"/>
    <row r="47370" hidden="1" x14ac:dyDescent="0.2"/>
    <row r="47371" hidden="1" x14ac:dyDescent="0.2"/>
    <row r="47372" hidden="1" x14ac:dyDescent="0.2"/>
    <row r="47373" hidden="1" x14ac:dyDescent="0.2"/>
    <row r="47374" hidden="1" x14ac:dyDescent="0.2"/>
    <row r="47375" hidden="1" x14ac:dyDescent="0.2"/>
    <row r="47376" hidden="1" x14ac:dyDescent="0.2"/>
    <row r="47377" hidden="1" x14ac:dyDescent="0.2"/>
    <row r="47378" hidden="1" x14ac:dyDescent="0.2"/>
    <row r="47379" hidden="1" x14ac:dyDescent="0.2"/>
    <row r="47380" hidden="1" x14ac:dyDescent="0.2"/>
    <row r="47381" hidden="1" x14ac:dyDescent="0.2"/>
    <row r="47382" hidden="1" x14ac:dyDescent="0.2"/>
    <row r="47383" hidden="1" x14ac:dyDescent="0.2"/>
    <row r="47384" hidden="1" x14ac:dyDescent="0.2"/>
    <row r="47385" hidden="1" x14ac:dyDescent="0.2"/>
    <row r="47386" hidden="1" x14ac:dyDescent="0.2"/>
    <row r="47387" hidden="1" x14ac:dyDescent="0.2"/>
    <row r="47388" hidden="1" x14ac:dyDescent="0.2"/>
    <row r="47389" hidden="1" x14ac:dyDescent="0.2"/>
    <row r="47390" hidden="1" x14ac:dyDescent="0.2"/>
    <row r="47391" hidden="1" x14ac:dyDescent="0.2"/>
    <row r="47392" hidden="1" x14ac:dyDescent="0.2"/>
    <row r="47393" hidden="1" x14ac:dyDescent="0.2"/>
    <row r="47394" hidden="1" x14ac:dyDescent="0.2"/>
    <row r="47395" hidden="1" x14ac:dyDescent="0.2"/>
    <row r="47396" hidden="1" x14ac:dyDescent="0.2"/>
    <row r="47397" hidden="1" x14ac:dyDescent="0.2"/>
    <row r="47398" hidden="1" x14ac:dyDescent="0.2"/>
    <row r="47399" hidden="1" x14ac:dyDescent="0.2"/>
    <row r="47400" hidden="1" x14ac:dyDescent="0.2"/>
    <row r="47401" hidden="1" x14ac:dyDescent="0.2"/>
    <row r="47402" hidden="1" x14ac:dyDescent="0.2"/>
    <row r="47403" hidden="1" x14ac:dyDescent="0.2"/>
    <row r="47404" hidden="1" x14ac:dyDescent="0.2"/>
    <row r="47405" hidden="1" x14ac:dyDescent="0.2"/>
    <row r="47406" hidden="1" x14ac:dyDescent="0.2"/>
    <row r="47407" hidden="1" x14ac:dyDescent="0.2"/>
    <row r="47408" hidden="1" x14ac:dyDescent="0.2"/>
    <row r="47409" hidden="1" x14ac:dyDescent="0.2"/>
    <row r="47410" hidden="1" x14ac:dyDescent="0.2"/>
    <row r="47411" hidden="1" x14ac:dyDescent="0.2"/>
    <row r="47412" hidden="1" x14ac:dyDescent="0.2"/>
    <row r="47413" hidden="1" x14ac:dyDescent="0.2"/>
    <row r="47414" hidden="1" x14ac:dyDescent="0.2"/>
    <row r="47415" hidden="1" x14ac:dyDescent="0.2"/>
    <row r="47416" hidden="1" x14ac:dyDescent="0.2"/>
    <row r="47417" hidden="1" x14ac:dyDescent="0.2"/>
    <row r="47418" hidden="1" x14ac:dyDescent="0.2"/>
    <row r="47419" hidden="1" x14ac:dyDescent="0.2"/>
    <row r="47420" hidden="1" x14ac:dyDescent="0.2"/>
    <row r="47421" hidden="1" x14ac:dyDescent="0.2"/>
    <row r="47422" hidden="1" x14ac:dyDescent="0.2"/>
    <row r="47423" hidden="1" x14ac:dyDescent="0.2"/>
    <row r="47424" hidden="1" x14ac:dyDescent="0.2"/>
    <row r="47425" hidden="1" x14ac:dyDescent="0.2"/>
    <row r="47426" hidden="1" x14ac:dyDescent="0.2"/>
    <row r="47427" hidden="1" x14ac:dyDescent="0.2"/>
    <row r="47428" hidden="1" x14ac:dyDescent="0.2"/>
    <row r="47429" hidden="1" x14ac:dyDescent="0.2"/>
    <row r="47430" hidden="1" x14ac:dyDescent="0.2"/>
    <row r="47431" hidden="1" x14ac:dyDescent="0.2"/>
    <row r="47432" hidden="1" x14ac:dyDescent="0.2"/>
    <row r="47433" hidden="1" x14ac:dyDescent="0.2"/>
    <row r="47434" hidden="1" x14ac:dyDescent="0.2"/>
    <row r="47435" hidden="1" x14ac:dyDescent="0.2"/>
    <row r="47436" hidden="1" x14ac:dyDescent="0.2"/>
    <row r="47437" hidden="1" x14ac:dyDescent="0.2"/>
    <row r="47438" hidden="1" x14ac:dyDescent="0.2"/>
    <row r="47439" hidden="1" x14ac:dyDescent="0.2"/>
    <row r="47440" hidden="1" x14ac:dyDescent="0.2"/>
    <row r="47441" hidden="1" x14ac:dyDescent="0.2"/>
    <row r="47442" hidden="1" x14ac:dyDescent="0.2"/>
    <row r="47443" hidden="1" x14ac:dyDescent="0.2"/>
    <row r="47444" hidden="1" x14ac:dyDescent="0.2"/>
    <row r="47445" hidden="1" x14ac:dyDescent="0.2"/>
    <row r="47446" hidden="1" x14ac:dyDescent="0.2"/>
    <row r="47447" hidden="1" x14ac:dyDescent="0.2"/>
    <row r="47448" hidden="1" x14ac:dyDescent="0.2"/>
    <row r="47449" hidden="1" x14ac:dyDescent="0.2"/>
    <row r="47450" hidden="1" x14ac:dyDescent="0.2"/>
    <row r="47451" hidden="1" x14ac:dyDescent="0.2"/>
    <row r="47452" hidden="1" x14ac:dyDescent="0.2"/>
    <row r="47453" hidden="1" x14ac:dyDescent="0.2"/>
    <row r="47454" hidden="1" x14ac:dyDescent="0.2"/>
    <row r="47455" hidden="1" x14ac:dyDescent="0.2"/>
    <row r="47456" hidden="1" x14ac:dyDescent="0.2"/>
    <row r="47457" hidden="1" x14ac:dyDescent="0.2"/>
    <row r="47458" hidden="1" x14ac:dyDescent="0.2"/>
    <row r="47459" hidden="1" x14ac:dyDescent="0.2"/>
    <row r="47460" hidden="1" x14ac:dyDescent="0.2"/>
    <row r="47461" hidden="1" x14ac:dyDescent="0.2"/>
    <row r="47462" hidden="1" x14ac:dyDescent="0.2"/>
    <row r="47463" hidden="1" x14ac:dyDescent="0.2"/>
    <row r="47464" hidden="1" x14ac:dyDescent="0.2"/>
    <row r="47465" hidden="1" x14ac:dyDescent="0.2"/>
    <row r="47466" hidden="1" x14ac:dyDescent="0.2"/>
    <row r="47467" hidden="1" x14ac:dyDescent="0.2"/>
    <row r="47468" hidden="1" x14ac:dyDescent="0.2"/>
    <row r="47469" hidden="1" x14ac:dyDescent="0.2"/>
    <row r="47470" hidden="1" x14ac:dyDescent="0.2"/>
    <row r="47471" hidden="1" x14ac:dyDescent="0.2"/>
    <row r="47472" hidden="1" x14ac:dyDescent="0.2"/>
    <row r="47473" hidden="1" x14ac:dyDescent="0.2"/>
    <row r="47474" hidden="1" x14ac:dyDescent="0.2"/>
    <row r="47475" hidden="1" x14ac:dyDescent="0.2"/>
    <row r="47476" hidden="1" x14ac:dyDescent="0.2"/>
    <row r="47477" hidden="1" x14ac:dyDescent="0.2"/>
    <row r="47478" hidden="1" x14ac:dyDescent="0.2"/>
    <row r="47479" hidden="1" x14ac:dyDescent="0.2"/>
    <row r="47480" hidden="1" x14ac:dyDescent="0.2"/>
    <row r="47481" hidden="1" x14ac:dyDescent="0.2"/>
    <row r="47482" hidden="1" x14ac:dyDescent="0.2"/>
    <row r="47483" hidden="1" x14ac:dyDescent="0.2"/>
    <row r="47484" hidden="1" x14ac:dyDescent="0.2"/>
    <row r="47485" hidden="1" x14ac:dyDescent="0.2"/>
    <row r="47486" hidden="1" x14ac:dyDescent="0.2"/>
    <row r="47487" hidden="1" x14ac:dyDescent="0.2"/>
    <row r="47488" hidden="1" x14ac:dyDescent="0.2"/>
    <row r="47489" hidden="1" x14ac:dyDescent="0.2"/>
    <row r="47490" hidden="1" x14ac:dyDescent="0.2"/>
    <row r="47491" hidden="1" x14ac:dyDescent="0.2"/>
    <row r="47492" hidden="1" x14ac:dyDescent="0.2"/>
    <row r="47493" hidden="1" x14ac:dyDescent="0.2"/>
    <row r="47494" hidden="1" x14ac:dyDescent="0.2"/>
    <row r="47495" hidden="1" x14ac:dyDescent="0.2"/>
    <row r="47496" hidden="1" x14ac:dyDescent="0.2"/>
    <row r="47497" hidden="1" x14ac:dyDescent="0.2"/>
    <row r="47498" hidden="1" x14ac:dyDescent="0.2"/>
    <row r="47499" hidden="1" x14ac:dyDescent="0.2"/>
    <row r="47500" hidden="1" x14ac:dyDescent="0.2"/>
    <row r="47501" hidden="1" x14ac:dyDescent="0.2"/>
    <row r="47502" hidden="1" x14ac:dyDescent="0.2"/>
    <row r="47503" hidden="1" x14ac:dyDescent="0.2"/>
    <row r="47504" hidden="1" x14ac:dyDescent="0.2"/>
    <row r="47505" hidden="1" x14ac:dyDescent="0.2"/>
    <row r="47506" hidden="1" x14ac:dyDescent="0.2"/>
    <row r="47507" hidden="1" x14ac:dyDescent="0.2"/>
    <row r="47508" hidden="1" x14ac:dyDescent="0.2"/>
    <row r="47509" hidden="1" x14ac:dyDescent="0.2"/>
    <row r="47510" hidden="1" x14ac:dyDescent="0.2"/>
    <row r="47511" hidden="1" x14ac:dyDescent="0.2"/>
    <row r="47512" hidden="1" x14ac:dyDescent="0.2"/>
    <row r="47513" hidden="1" x14ac:dyDescent="0.2"/>
    <row r="47514" hidden="1" x14ac:dyDescent="0.2"/>
    <row r="47515" hidden="1" x14ac:dyDescent="0.2"/>
    <row r="47516" hidden="1" x14ac:dyDescent="0.2"/>
    <row r="47517" hidden="1" x14ac:dyDescent="0.2"/>
    <row r="47518" hidden="1" x14ac:dyDescent="0.2"/>
    <row r="47519" hidden="1" x14ac:dyDescent="0.2"/>
    <row r="47520" hidden="1" x14ac:dyDescent="0.2"/>
    <row r="47521" hidden="1" x14ac:dyDescent="0.2"/>
    <row r="47522" hidden="1" x14ac:dyDescent="0.2"/>
    <row r="47523" hidden="1" x14ac:dyDescent="0.2"/>
    <row r="47524" hidden="1" x14ac:dyDescent="0.2"/>
    <row r="47525" hidden="1" x14ac:dyDescent="0.2"/>
    <row r="47526" hidden="1" x14ac:dyDescent="0.2"/>
    <row r="47527" hidden="1" x14ac:dyDescent="0.2"/>
    <row r="47528" hidden="1" x14ac:dyDescent="0.2"/>
    <row r="47529" hidden="1" x14ac:dyDescent="0.2"/>
    <row r="47530" hidden="1" x14ac:dyDescent="0.2"/>
    <row r="47531" hidden="1" x14ac:dyDescent="0.2"/>
    <row r="47532" hidden="1" x14ac:dyDescent="0.2"/>
    <row r="47533" hidden="1" x14ac:dyDescent="0.2"/>
    <row r="47534" hidden="1" x14ac:dyDescent="0.2"/>
    <row r="47535" hidden="1" x14ac:dyDescent="0.2"/>
    <row r="47536" hidden="1" x14ac:dyDescent="0.2"/>
    <row r="47537" hidden="1" x14ac:dyDescent="0.2"/>
    <row r="47538" hidden="1" x14ac:dyDescent="0.2"/>
    <row r="47539" hidden="1" x14ac:dyDescent="0.2"/>
    <row r="47540" hidden="1" x14ac:dyDescent="0.2"/>
    <row r="47541" hidden="1" x14ac:dyDescent="0.2"/>
    <row r="47542" hidden="1" x14ac:dyDescent="0.2"/>
    <row r="47543" hidden="1" x14ac:dyDescent="0.2"/>
    <row r="47544" hidden="1" x14ac:dyDescent="0.2"/>
    <row r="47545" hidden="1" x14ac:dyDescent="0.2"/>
    <row r="47546" hidden="1" x14ac:dyDescent="0.2"/>
    <row r="47547" hidden="1" x14ac:dyDescent="0.2"/>
    <row r="47548" hidden="1" x14ac:dyDescent="0.2"/>
    <row r="47549" hidden="1" x14ac:dyDescent="0.2"/>
    <row r="47550" hidden="1" x14ac:dyDescent="0.2"/>
    <row r="47551" hidden="1" x14ac:dyDescent="0.2"/>
    <row r="47552" hidden="1" x14ac:dyDescent="0.2"/>
    <row r="47553" hidden="1" x14ac:dyDescent="0.2"/>
    <row r="47554" hidden="1" x14ac:dyDescent="0.2"/>
    <row r="47555" hidden="1" x14ac:dyDescent="0.2"/>
    <row r="47556" hidden="1" x14ac:dyDescent="0.2"/>
    <row r="47557" hidden="1" x14ac:dyDescent="0.2"/>
    <row r="47558" hidden="1" x14ac:dyDescent="0.2"/>
    <row r="47559" hidden="1" x14ac:dyDescent="0.2"/>
    <row r="47560" hidden="1" x14ac:dyDescent="0.2"/>
    <row r="47561" hidden="1" x14ac:dyDescent="0.2"/>
    <row r="47562" hidden="1" x14ac:dyDescent="0.2"/>
    <row r="47563" hidden="1" x14ac:dyDescent="0.2"/>
    <row r="47564" hidden="1" x14ac:dyDescent="0.2"/>
    <row r="47565" hidden="1" x14ac:dyDescent="0.2"/>
    <row r="47566" hidden="1" x14ac:dyDescent="0.2"/>
    <row r="47567" hidden="1" x14ac:dyDescent="0.2"/>
    <row r="47568" hidden="1" x14ac:dyDescent="0.2"/>
    <row r="47569" hidden="1" x14ac:dyDescent="0.2"/>
    <row r="47570" hidden="1" x14ac:dyDescent="0.2"/>
    <row r="47571" hidden="1" x14ac:dyDescent="0.2"/>
    <row r="47572" hidden="1" x14ac:dyDescent="0.2"/>
    <row r="47573" hidden="1" x14ac:dyDescent="0.2"/>
    <row r="47574" hidden="1" x14ac:dyDescent="0.2"/>
    <row r="47575" hidden="1" x14ac:dyDescent="0.2"/>
    <row r="47576" hidden="1" x14ac:dyDescent="0.2"/>
    <row r="47577" hidden="1" x14ac:dyDescent="0.2"/>
    <row r="47578" hidden="1" x14ac:dyDescent="0.2"/>
    <row r="47579" hidden="1" x14ac:dyDescent="0.2"/>
    <row r="47580" hidden="1" x14ac:dyDescent="0.2"/>
    <row r="47581" hidden="1" x14ac:dyDescent="0.2"/>
    <row r="47582" hidden="1" x14ac:dyDescent="0.2"/>
    <row r="47583" hidden="1" x14ac:dyDescent="0.2"/>
    <row r="47584" hidden="1" x14ac:dyDescent="0.2"/>
    <row r="47585" hidden="1" x14ac:dyDescent="0.2"/>
    <row r="47586" hidden="1" x14ac:dyDescent="0.2"/>
    <row r="47587" hidden="1" x14ac:dyDescent="0.2"/>
    <row r="47588" hidden="1" x14ac:dyDescent="0.2"/>
    <row r="47589" hidden="1" x14ac:dyDescent="0.2"/>
    <row r="47590" hidden="1" x14ac:dyDescent="0.2"/>
    <row r="47591" hidden="1" x14ac:dyDescent="0.2"/>
    <row r="47592" hidden="1" x14ac:dyDescent="0.2"/>
    <row r="47593" hidden="1" x14ac:dyDescent="0.2"/>
    <row r="47594" hidden="1" x14ac:dyDescent="0.2"/>
    <row r="47595" hidden="1" x14ac:dyDescent="0.2"/>
    <row r="47596" hidden="1" x14ac:dyDescent="0.2"/>
    <row r="47597" hidden="1" x14ac:dyDescent="0.2"/>
    <row r="47598" hidden="1" x14ac:dyDescent="0.2"/>
    <row r="47599" hidden="1" x14ac:dyDescent="0.2"/>
    <row r="47600" hidden="1" x14ac:dyDescent="0.2"/>
    <row r="47601" hidden="1" x14ac:dyDescent="0.2"/>
    <row r="47602" hidden="1" x14ac:dyDescent="0.2"/>
    <row r="47603" hidden="1" x14ac:dyDescent="0.2"/>
    <row r="47604" hidden="1" x14ac:dyDescent="0.2"/>
    <row r="47605" hidden="1" x14ac:dyDescent="0.2"/>
    <row r="47606" hidden="1" x14ac:dyDescent="0.2"/>
    <row r="47607" hidden="1" x14ac:dyDescent="0.2"/>
    <row r="47608" hidden="1" x14ac:dyDescent="0.2"/>
    <row r="47609" hidden="1" x14ac:dyDescent="0.2"/>
    <row r="47610" hidden="1" x14ac:dyDescent="0.2"/>
    <row r="47611" hidden="1" x14ac:dyDescent="0.2"/>
    <row r="47612" hidden="1" x14ac:dyDescent="0.2"/>
    <row r="47613" hidden="1" x14ac:dyDescent="0.2"/>
    <row r="47614" hidden="1" x14ac:dyDescent="0.2"/>
    <row r="47615" hidden="1" x14ac:dyDescent="0.2"/>
    <row r="47616" hidden="1" x14ac:dyDescent="0.2"/>
    <row r="47617" hidden="1" x14ac:dyDescent="0.2"/>
    <row r="47618" hidden="1" x14ac:dyDescent="0.2"/>
    <row r="47619" hidden="1" x14ac:dyDescent="0.2"/>
    <row r="47620" hidden="1" x14ac:dyDescent="0.2"/>
    <row r="47621" hidden="1" x14ac:dyDescent="0.2"/>
    <row r="47622" hidden="1" x14ac:dyDescent="0.2"/>
    <row r="47623" hidden="1" x14ac:dyDescent="0.2"/>
    <row r="47624" hidden="1" x14ac:dyDescent="0.2"/>
    <row r="47625" hidden="1" x14ac:dyDescent="0.2"/>
    <row r="47626" hidden="1" x14ac:dyDescent="0.2"/>
    <row r="47627" hidden="1" x14ac:dyDescent="0.2"/>
    <row r="47628" hidden="1" x14ac:dyDescent="0.2"/>
    <row r="47629" hidden="1" x14ac:dyDescent="0.2"/>
    <row r="47630" hidden="1" x14ac:dyDescent="0.2"/>
    <row r="47631" hidden="1" x14ac:dyDescent="0.2"/>
    <row r="47632" hidden="1" x14ac:dyDescent="0.2"/>
    <row r="47633" hidden="1" x14ac:dyDescent="0.2"/>
    <row r="47634" hidden="1" x14ac:dyDescent="0.2"/>
    <row r="47635" hidden="1" x14ac:dyDescent="0.2"/>
    <row r="47636" hidden="1" x14ac:dyDescent="0.2"/>
    <row r="47637" hidden="1" x14ac:dyDescent="0.2"/>
    <row r="47638" hidden="1" x14ac:dyDescent="0.2"/>
    <row r="47639" hidden="1" x14ac:dyDescent="0.2"/>
    <row r="47640" hidden="1" x14ac:dyDescent="0.2"/>
    <row r="47641" hidden="1" x14ac:dyDescent="0.2"/>
    <row r="47642" hidden="1" x14ac:dyDescent="0.2"/>
    <row r="47643" hidden="1" x14ac:dyDescent="0.2"/>
    <row r="47644" hidden="1" x14ac:dyDescent="0.2"/>
    <row r="47645" hidden="1" x14ac:dyDescent="0.2"/>
    <row r="47646" hidden="1" x14ac:dyDescent="0.2"/>
    <row r="47647" hidden="1" x14ac:dyDescent="0.2"/>
    <row r="47648" hidden="1" x14ac:dyDescent="0.2"/>
    <row r="47649" hidden="1" x14ac:dyDescent="0.2"/>
    <row r="47650" hidden="1" x14ac:dyDescent="0.2"/>
    <row r="47651" hidden="1" x14ac:dyDescent="0.2"/>
    <row r="47652" hidden="1" x14ac:dyDescent="0.2"/>
    <row r="47653" hidden="1" x14ac:dyDescent="0.2"/>
    <row r="47654" hidden="1" x14ac:dyDescent="0.2"/>
    <row r="47655" hidden="1" x14ac:dyDescent="0.2"/>
    <row r="47656" hidden="1" x14ac:dyDescent="0.2"/>
    <row r="47657" hidden="1" x14ac:dyDescent="0.2"/>
    <row r="47658" hidden="1" x14ac:dyDescent="0.2"/>
    <row r="47659" hidden="1" x14ac:dyDescent="0.2"/>
    <row r="47660" hidden="1" x14ac:dyDescent="0.2"/>
    <row r="47661" hidden="1" x14ac:dyDescent="0.2"/>
    <row r="47662" hidden="1" x14ac:dyDescent="0.2"/>
    <row r="47663" hidden="1" x14ac:dyDescent="0.2"/>
    <row r="47664" hidden="1" x14ac:dyDescent="0.2"/>
    <row r="47665" hidden="1" x14ac:dyDescent="0.2"/>
    <row r="47666" hidden="1" x14ac:dyDescent="0.2"/>
    <row r="47667" hidden="1" x14ac:dyDescent="0.2"/>
    <row r="47668" hidden="1" x14ac:dyDescent="0.2"/>
    <row r="47669" hidden="1" x14ac:dyDescent="0.2"/>
    <row r="47670" hidden="1" x14ac:dyDescent="0.2"/>
    <row r="47671" hidden="1" x14ac:dyDescent="0.2"/>
    <row r="47672" hidden="1" x14ac:dyDescent="0.2"/>
    <row r="47673" hidden="1" x14ac:dyDescent="0.2"/>
    <row r="47674" hidden="1" x14ac:dyDescent="0.2"/>
    <row r="47675" hidden="1" x14ac:dyDescent="0.2"/>
    <row r="47676" hidden="1" x14ac:dyDescent="0.2"/>
    <row r="47677" hidden="1" x14ac:dyDescent="0.2"/>
    <row r="47678" hidden="1" x14ac:dyDescent="0.2"/>
    <row r="47679" hidden="1" x14ac:dyDescent="0.2"/>
    <row r="47680" hidden="1" x14ac:dyDescent="0.2"/>
    <row r="47681" hidden="1" x14ac:dyDescent="0.2"/>
    <row r="47682" hidden="1" x14ac:dyDescent="0.2"/>
    <row r="47683" hidden="1" x14ac:dyDescent="0.2"/>
    <row r="47684" hidden="1" x14ac:dyDescent="0.2"/>
    <row r="47685" hidden="1" x14ac:dyDescent="0.2"/>
    <row r="47686" hidden="1" x14ac:dyDescent="0.2"/>
    <row r="47687" hidden="1" x14ac:dyDescent="0.2"/>
    <row r="47688" hidden="1" x14ac:dyDescent="0.2"/>
    <row r="47689" hidden="1" x14ac:dyDescent="0.2"/>
    <row r="47690" hidden="1" x14ac:dyDescent="0.2"/>
    <row r="47691" hidden="1" x14ac:dyDescent="0.2"/>
    <row r="47692" hidden="1" x14ac:dyDescent="0.2"/>
    <row r="47693" hidden="1" x14ac:dyDescent="0.2"/>
    <row r="47694" hidden="1" x14ac:dyDescent="0.2"/>
    <row r="47695" hidden="1" x14ac:dyDescent="0.2"/>
    <row r="47696" hidden="1" x14ac:dyDescent="0.2"/>
    <row r="47697" hidden="1" x14ac:dyDescent="0.2"/>
    <row r="47698" hidden="1" x14ac:dyDescent="0.2"/>
    <row r="47699" hidden="1" x14ac:dyDescent="0.2"/>
    <row r="47700" hidden="1" x14ac:dyDescent="0.2"/>
    <row r="47701" hidden="1" x14ac:dyDescent="0.2"/>
    <row r="47702" hidden="1" x14ac:dyDescent="0.2"/>
    <row r="47703" hidden="1" x14ac:dyDescent="0.2"/>
    <row r="47704" hidden="1" x14ac:dyDescent="0.2"/>
    <row r="47705" hidden="1" x14ac:dyDescent="0.2"/>
    <row r="47706" hidden="1" x14ac:dyDescent="0.2"/>
    <row r="47707" hidden="1" x14ac:dyDescent="0.2"/>
    <row r="47708" hidden="1" x14ac:dyDescent="0.2"/>
    <row r="47709" hidden="1" x14ac:dyDescent="0.2"/>
    <row r="47710" hidden="1" x14ac:dyDescent="0.2"/>
    <row r="47711" hidden="1" x14ac:dyDescent="0.2"/>
    <row r="47712" hidden="1" x14ac:dyDescent="0.2"/>
    <row r="47713" hidden="1" x14ac:dyDescent="0.2"/>
    <row r="47714" hidden="1" x14ac:dyDescent="0.2"/>
    <row r="47715" hidden="1" x14ac:dyDescent="0.2"/>
    <row r="47716" hidden="1" x14ac:dyDescent="0.2"/>
    <row r="47717" hidden="1" x14ac:dyDescent="0.2"/>
    <row r="47718" hidden="1" x14ac:dyDescent="0.2"/>
    <row r="47719" hidden="1" x14ac:dyDescent="0.2"/>
    <row r="47720" hidden="1" x14ac:dyDescent="0.2"/>
    <row r="47721" hidden="1" x14ac:dyDescent="0.2"/>
    <row r="47722" hidden="1" x14ac:dyDescent="0.2"/>
    <row r="47723" hidden="1" x14ac:dyDescent="0.2"/>
    <row r="47724" hidden="1" x14ac:dyDescent="0.2"/>
    <row r="47725" hidden="1" x14ac:dyDescent="0.2"/>
    <row r="47726" hidden="1" x14ac:dyDescent="0.2"/>
    <row r="47727" hidden="1" x14ac:dyDescent="0.2"/>
    <row r="47728" hidden="1" x14ac:dyDescent="0.2"/>
    <row r="47729" hidden="1" x14ac:dyDescent="0.2"/>
    <row r="47730" hidden="1" x14ac:dyDescent="0.2"/>
    <row r="47731" hidden="1" x14ac:dyDescent="0.2"/>
    <row r="47732" hidden="1" x14ac:dyDescent="0.2"/>
    <row r="47733" hidden="1" x14ac:dyDescent="0.2"/>
    <row r="47734" hidden="1" x14ac:dyDescent="0.2"/>
    <row r="47735" hidden="1" x14ac:dyDescent="0.2"/>
    <row r="47736" hidden="1" x14ac:dyDescent="0.2"/>
    <row r="47737" hidden="1" x14ac:dyDescent="0.2"/>
    <row r="47738" hidden="1" x14ac:dyDescent="0.2"/>
    <row r="47739" hidden="1" x14ac:dyDescent="0.2"/>
    <row r="47740" hidden="1" x14ac:dyDescent="0.2"/>
    <row r="47741" hidden="1" x14ac:dyDescent="0.2"/>
    <row r="47742" hidden="1" x14ac:dyDescent="0.2"/>
    <row r="47743" hidden="1" x14ac:dyDescent="0.2"/>
    <row r="47744" hidden="1" x14ac:dyDescent="0.2"/>
    <row r="47745" hidden="1" x14ac:dyDescent="0.2"/>
    <row r="47746" hidden="1" x14ac:dyDescent="0.2"/>
    <row r="47747" hidden="1" x14ac:dyDescent="0.2"/>
    <row r="47748" hidden="1" x14ac:dyDescent="0.2"/>
    <row r="47749" hidden="1" x14ac:dyDescent="0.2"/>
    <row r="47750" hidden="1" x14ac:dyDescent="0.2"/>
    <row r="47751" hidden="1" x14ac:dyDescent="0.2"/>
    <row r="47752" hidden="1" x14ac:dyDescent="0.2"/>
    <row r="47753" hidden="1" x14ac:dyDescent="0.2"/>
    <row r="47754" hidden="1" x14ac:dyDescent="0.2"/>
    <row r="47755" hidden="1" x14ac:dyDescent="0.2"/>
    <row r="47756" hidden="1" x14ac:dyDescent="0.2"/>
    <row r="47757" hidden="1" x14ac:dyDescent="0.2"/>
    <row r="47758" hidden="1" x14ac:dyDescent="0.2"/>
    <row r="47759" hidden="1" x14ac:dyDescent="0.2"/>
    <row r="47760" hidden="1" x14ac:dyDescent="0.2"/>
    <row r="47761" hidden="1" x14ac:dyDescent="0.2"/>
    <row r="47762" hidden="1" x14ac:dyDescent="0.2"/>
    <row r="47763" hidden="1" x14ac:dyDescent="0.2"/>
    <row r="47764" hidden="1" x14ac:dyDescent="0.2"/>
    <row r="47765" hidden="1" x14ac:dyDescent="0.2"/>
    <row r="47766" hidden="1" x14ac:dyDescent="0.2"/>
    <row r="47767" hidden="1" x14ac:dyDescent="0.2"/>
    <row r="47768" hidden="1" x14ac:dyDescent="0.2"/>
    <row r="47769" hidden="1" x14ac:dyDescent="0.2"/>
    <row r="47770" hidden="1" x14ac:dyDescent="0.2"/>
    <row r="47771" hidden="1" x14ac:dyDescent="0.2"/>
    <row r="47772" hidden="1" x14ac:dyDescent="0.2"/>
    <row r="47773" hidden="1" x14ac:dyDescent="0.2"/>
    <row r="47774" hidden="1" x14ac:dyDescent="0.2"/>
    <row r="47775" hidden="1" x14ac:dyDescent="0.2"/>
    <row r="47776" hidden="1" x14ac:dyDescent="0.2"/>
    <row r="47777" hidden="1" x14ac:dyDescent="0.2"/>
    <row r="47778" hidden="1" x14ac:dyDescent="0.2"/>
    <row r="47779" hidden="1" x14ac:dyDescent="0.2"/>
    <row r="47780" hidden="1" x14ac:dyDescent="0.2"/>
    <row r="47781" hidden="1" x14ac:dyDescent="0.2"/>
    <row r="47782" hidden="1" x14ac:dyDescent="0.2"/>
    <row r="47783" hidden="1" x14ac:dyDescent="0.2"/>
    <row r="47784" hidden="1" x14ac:dyDescent="0.2"/>
    <row r="47785" hidden="1" x14ac:dyDescent="0.2"/>
    <row r="47786" hidden="1" x14ac:dyDescent="0.2"/>
    <row r="47787" hidden="1" x14ac:dyDescent="0.2"/>
    <row r="47788" hidden="1" x14ac:dyDescent="0.2"/>
    <row r="47789" hidden="1" x14ac:dyDescent="0.2"/>
    <row r="47790" hidden="1" x14ac:dyDescent="0.2"/>
    <row r="47791" hidden="1" x14ac:dyDescent="0.2"/>
    <row r="47792" hidden="1" x14ac:dyDescent="0.2"/>
    <row r="47793" hidden="1" x14ac:dyDescent="0.2"/>
    <row r="47794" hidden="1" x14ac:dyDescent="0.2"/>
    <row r="47795" hidden="1" x14ac:dyDescent="0.2"/>
    <row r="47796" hidden="1" x14ac:dyDescent="0.2"/>
    <row r="47797" hidden="1" x14ac:dyDescent="0.2"/>
    <row r="47798" hidden="1" x14ac:dyDescent="0.2"/>
    <row r="47799" hidden="1" x14ac:dyDescent="0.2"/>
    <row r="47800" hidden="1" x14ac:dyDescent="0.2"/>
    <row r="47801" hidden="1" x14ac:dyDescent="0.2"/>
    <row r="47802" hidden="1" x14ac:dyDescent="0.2"/>
    <row r="47803" hidden="1" x14ac:dyDescent="0.2"/>
    <row r="47804" hidden="1" x14ac:dyDescent="0.2"/>
    <row r="47805" hidden="1" x14ac:dyDescent="0.2"/>
    <row r="47806" hidden="1" x14ac:dyDescent="0.2"/>
    <row r="47807" hidden="1" x14ac:dyDescent="0.2"/>
    <row r="47808" hidden="1" x14ac:dyDescent="0.2"/>
    <row r="47809" hidden="1" x14ac:dyDescent="0.2"/>
    <row r="47810" hidden="1" x14ac:dyDescent="0.2"/>
    <row r="47811" hidden="1" x14ac:dyDescent="0.2"/>
    <row r="47812" hidden="1" x14ac:dyDescent="0.2"/>
    <row r="47813" hidden="1" x14ac:dyDescent="0.2"/>
    <row r="47814" hidden="1" x14ac:dyDescent="0.2"/>
    <row r="47815" hidden="1" x14ac:dyDescent="0.2"/>
    <row r="47816" hidden="1" x14ac:dyDescent="0.2"/>
    <row r="47817" hidden="1" x14ac:dyDescent="0.2"/>
    <row r="47818" hidden="1" x14ac:dyDescent="0.2"/>
    <row r="47819" hidden="1" x14ac:dyDescent="0.2"/>
    <row r="47820" hidden="1" x14ac:dyDescent="0.2"/>
    <row r="47821" hidden="1" x14ac:dyDescent="0.2"/>
    <row r="47822" hidden="1" x14ac:dyDescent="0.2"/>
    <row r="47823" hidden="1" x14ac:dyDescent="0.2"/>
    <row r="47824" hidden="1" x14ac:dyDescent="0.2"/>
    <row r="47825" hidden="1" x14ac:dyDescent="0.2"/>
    <row r="47826" hidden="1" x14ac:dyDescent="0.2"/>
    <row r="47827" hidden="1" x14ac:dyDescent="0.2"/>
    <row r="47828" hidden="1" x14ac:dyDescent="0.2"/>
    <row r="47829" hidden="1" x14ac:dyDescent="0.2"/>
    <row r="47830" hidden="1" x14ac:dyDescent="0.2"/>
    <row r="47831" hidden="1" x14ac:dyDescent="0.2"/>
    <row r="47832" hidden="1" x14ac:dyDescent="0.2"/>
    <row r="47833" hidden="1" x14ac:dyDescent="0.2"/>
    <row r="47834" hidden="1" x14ac:dyDescent="0.2"/>
    <row r="47835" hidden="1" x14ac:dyDescent="0.2"/>
    <row r="47836" hidden="1" x14ac:dyDescent="0.2"/>
    <row r="47837" hidden="1" x14ac:dyDescent="0.2"/>
    <row r="47838" hidden="1" x14ac:dyDescent="0.2"/>
    <row r="47839" hidden="1" x14ac:dyDescent="0.2"/>
    <row r="47840" hidden="1" x14ac:dyDescent="0.2"/>
    <row r="47841" hidden="1" x14ac:dyDescent="0.2"/>
    <row r="47842" hidden="1" x14ac:dyDescent="0.2"/>
    <row r="47843" hidden="1" x14ac:dyDescent="0.2"/>
    <row r="47844" hidden="1" x14ac:dyDescent="0.2"/>
    <row r="47845" hidden="1" x14ac:dyDescent="0.2"/>
    <row r="47846" hidden="1" x14ac:dyDescent="0.2"/>
    <row r="47847" hidden="1" x14ac:dyDescent="0.2"/>
    <row r="47848" hidden="1" x14ac:dyDescent="0.2"/>
    <row r="47849" hidden="1" x14ac:dyDescent="0.2"/>
    <row r="47850" hidden="1" x14ac:dyDescent="0.2"/>
    <row r="47851" hidden="1" x14ac:dyDescent="0.2"/>
    <row r="47852" hidden="1" x14ac:dyDescent="0.2"/>
    <row r="47853" hidden="1" x14ac:dyDescent="0.2"/>
    <row r="47854" hidden="1" x14ac:dyDescent="0.2"/>
    <row r="47855" hidden="1" x14ac:dyDescent="0.2"/>
    <row r="47856" hidden="1" x14ac:dyDescent="0.2"/>
    <row r="47857" hidden="1" x14ac:dyDescent="0.2"/>
    <row r="47858" hidden="1" x14ac:dyDescent="0.2"/>
    <row r="47859" hidden="1" x14ac:dyDescent="0.2"/>
    <row r="47860" hidden="1" x14ac:dyDescent="0.2"/>
    <row r="47861" hidden="1" x14ac:dyDescent="0.2"/>
    <row r="47862" hidden="1" x14ac:dyDescent="0.2"/>
    <row r="47863" hidden="1" x14ac:dyDescent="0.2"/>
    <row r="47864" hidden="1" x14ac:dyDescent="0.2"/>
    <row r="47865" hidden="1" x14ac:dyDescent="0.2"/>
    <row r="47866" hidden="1" x14ac:dyDescent="0.2"/>
    <row r="47867" hidden="1" x14ac:dyDescent="0.2"/>
    <row r="47868" hidden="1" x14ac:dyDescent="0.2"/>
    <row r="47869" hidden="1" x14ac:dyDescent="0.2"/>
    <row r="47870" hidden="1" x14ac:dyDescent="0.2"/>
    <row r="47871" hidden="1" x14ac:dyDescent="0.2"/>
    <row r="47872" hidden="1" x14ac:dyDescent="0.2"/>
    <row r="47873" hidden="1" x14ac:dyDescent="0.2"/>
    <row r="47874" hidden="1" x14ac:dyDescent="0.2"/>
    <row r="47875" hidden="1" x14ac:dyDescent="0.2"/>
    <row r="47876" hidden="1" x14ac:dyDescent="0.2"/>
    <row r="47877" hidden="1" x14ac:dyDescent="0.2"/>
    <row r="47878" hidden="1" x14ac:dyDescent="0.2"/>
    <row r="47879" hidden="1" x14ac:dyDescent="0.2"/>
    <row r="47880" hidden="1" x14ac:dyDescent="0.2"/>
    <row r="47881" hidden="1" x14ac:dyDescent="0.2"/>
    <row r="47882" hidden="1" x14ac:dyDescent="0.2"/>
    <row r="47883" hidden="1" x14ac:dyDescent="0.2"/>
    <row r="47884" hidden="1" x14ac:dyDescent="0.2"/>
    <row r="47885" hidden="1" x14ac:dyDescent="0.2"/>
    <row r="47886" hidden="1" x14ac:dyDescent="0.2"/>
    <row r="47887" hidden="1" x14ac:dyDescent="0.2"/>
    <row r="47888" hidden="1" x14ac:dyDescent="0.2"/>
    <row r="47889" hidden="1" x14ac:dyDescent="0.2"/>
    <row r="47890" hidden="1" x14ac:dyDescent="0.2"/>
    <row r="47891" hidden="1" x14ac:dyDescent="0.2"/>
    <row r="47892" hidden="1" x14ac:dyDescent="0.2"/>
    <row r="47893" hidden="1" x14ac:dyDescent="0.2"/>
    <row r="47894" hidden="1" x14ac:dyDescent="0.2"/>
    <row r="47895" hidden="1" x14ac:dyDescent="0.2"/>
    <row r="47896" hidden="1" x14ac:dyDescent="0.2"/>
    <row r="47897" hidden="1" x14ac:dyDescent="0.2"/>
    <row r="47898" hidden="1" x14ac:dyDescent="0.2"/>
    <row r="47899" hidden="1" x14ac:dyDescent="0.2"/>
    <row r="47900" hidden="1" x14ac:dyDescent="0.2"/>
    <row r="47901" hidden="1" x14ac:dyDescent="0.2"/>
    <row r="47902" hidden="1" x14ac:dyDescent="0.2"/>
    <row r="47903" hidden="1" x14ac:dyDescent="0.2"/>
    <row r="47904" hidden="1" x14ac:dyDescent="0.2"/>
    <row r="47905" hidden="1" x14ac:dyDescent="0.2"/>
    <row r="47906" hidden="1" x14ac:dyDescent="0.2"/>
    <row r="47907" hidden="1" x14ac:dyDescent="0.2"/>
    <row r="47908" hidden="1" x14ac:dyDescent="0.2"/>
    <row r="47909" hidden="1" x14ac:dyDescent="0.2"/>
    <row r="47910" hidden="1" x14ac:dyDescent="0.2"/>
    <row r="47911" hidden="1" x14ac:dyDescent="0.2"/>
    <row r="47912" hidden="1" x14ac:dyDescent="0.2"/>
    <row r="47913" hidden="1" x14ac:dyDescent="0.2"/>
    <row r="47914" hidden="1" x14ac:dyDescent="0.2"/>
    <row r="47915" hidden="1" x14ac:dyDescent="0.2"/>
    <row r="47916" hidden="1" x14ac:dyDescent="0.2"/>
    <row r="47917" hidden="1" x14ac:dyDescent="0.2"/>
    <row r="47918" hidden="1" x14ac:dyDescent="0.2"/>
    <row r="47919" hidden="1" x14ac:dyDescent="0.2"/>
    <row r="47920" hidden="1" x14ac:dyDescent="0.2"/>
    <row r="47921" hidden="1" x14ac:dyDescent="0.2"/>
    <row r="47922" hidden="1" x14ac:dyDescent="0.2"/>
    <row r="47923" hidden="1" x14ac:dyDescent="0.2"/>
    <row r="47924" hidden="1" x14ac:dyDescent="0.2"/>
    <row r="47925" hidden="1" x14ac:dyDescent="0.2"/>
    <row r="47926" hidden="1" x14ac:dyDescent="0.2"/>
    <row r="47927" hidden="1" x14ac:dyDescent="0.2"/>
    <row r="47928" hidden="1" x14ac:dyDescent="0.2"/>
    <row r="47929" hidden="1" x14ac:dyDescent="0.2"/>
    <row r="47930" hidden="1" x14ac:dyDescent="0.2"/>
    <row r="47931" hidden="1" x14ac:dyDescent="0.2"/>
    <row r="47932" hidden="1" x14ac:dyDescent="0.2"/>
    <row r="47933" hidden="1" x14ac:dyDescent="0.2"/>
    <row r="47934" hidden="1" x14ac:dyDescent="0.2"/>
    <row r="47935" hidden="1" x14ac:dyDescent="0.2"/>
    <row r="47936" hidden="1" x14ac:dyDescent="0.2"/>
    <row r="47937" hidden="1" x14ac:dyDescent="0.2"/>
    <row r="47938" hidden="1" x14ac:dyDescent="0.2"/>
    <row r="47939" hidden="1" x14ac:dyDescent="0.2"/>
    <row r="47940" hidden="1" x14ac:dyDescent="0.2"/>
    <row r="47941" hidden="1" x14ac:dyDescent="0.2"/>
    <row r="47942" hidden="1" x14ac:dyDescent="0.2"/>
    <row r="47943" hidden="1" x14ac:dyDescent="0.2"/>
    <row r="47944" hidden="1" x14ac:dyDescent="0.2"/>
    <row r="47945" hidden="1" x14ac:dyDescent="0.2"/>
    <row r="47946" hidden="1" x14ac:dyDescent="0.2"/>
    <row r="47947" hidden="1" x14ac:dyDescent="0.2"/>
    <row r="47948" hidden="1" x14ac:dyDescent="0.2"/>
    <row r="47949" hidden="1" x14ac:dyDescent="0.2"/>
    <row r="47950" hidden="1" x14ac:dyDescent="0.2"/>
    <row r="47951" hidden="1" x14ac:dyDescent="0.2"/>
    <row r="47952" hidden="1" x14ac:dyDescent="0.2"/>
    <row r="47953" hidden="1" x14ac:dyDescent="0.2"/>
    <row r="47954" hidden="1" x14ac:dyDescent="0.2"/>
    <row r="47955" hidden="1" x14ac:dyDescent="0.2"/>
    <row r="47956" hidden="1" x14ac:dyDescent="0.2"/>
    <row r="47957" hidden="1" x14ac:dyDescent="0.2"/>
    <row r="47958" hidden="1" x14ac:dyDescent="0.2"/>
    <row r="47959" hidden="1" x14ac:dyDescent="0.2"/>
    <row r="47960" hidden="1" x14ac:dyDescent="0.2"/>
    <row r="47961" hidden="1" x14ac:dyDescent="0.2"/>
    <row r="47962" hidden="1" x14ac:dyDescent="0.2"/>
    <row r="47963" hidden="1" x14ac:dyDescent="0.2"/>
    <row r="47964" hidden="1" x14ac:dyDescent="0.2"/>
    <row r="47965" hidden="1" x14ac:dyDescent="0.2"/>
    <row r="47966" hidden="1" x14ac:dyDescent="0.2"/>
    <row r="47967" hidden="1" x14ac:dyDescent="0.2"/>
    <row r="47968" hidden="1" x14ac:dyDescent="0.2"/>
    <row r="47969" hidden="1" x14ac:dyDescent="0.2"/>
    <row r="47970" hidden="1" x14ac:dyDescent="0.2"/>
    <row r="47971" hidden="1" x14ac:dyDescent="0.2"/>
    <row r="47972" hidden="1" x14ac:dyDescent="0.2"/>
    <row r="47973" hidden="1" x14ac:dyDescent="0.2"/>
    <row r="47974" hidden="1" x14ac:dyDescent="0.2"/>
    <row r="47975" hidden="1" x14ac:dyDescent="0.2"/>
    <row r="47976" hidden="1" x14ac:dyDescent="0.2"/>
    <row r="47977" hidden="1" x14ac:dyDescent="0.2"/>
    <row r="47978" hidden="1" x14ac:dyDescent="0.2"/>
    <row r="47979" hidden="1" x14ac:dyDescent="0.2"/>
    <row r="47980" hidden="1" x14ac:dyDescent="0.2"/>
    <row r="47981" hidden="1" x14ac:dyDescent="0.2"/>
    <row r="47982" hidden="1" x14ac:dyDescent="0.2"/>
    <row r="47983" hidden="1" x14ac:dyDescent="0.2"/>
    <row r="47984" hidden="1" x14ac:dyDescent="0.2"/>
    <row r="47985" hidden="1" x14ac:dyDescent="0.2"/>
    <row r="47986" hidden="1" x14ac:dyDescent="0.2"/>
    <row r="47987" hidden="1" x14ac:dyDescent="0.2"/>
    <row r="47988" hidden="1" x14ac:dyDescent="0.2"/>
    <row r="47989" hidden="1" x14ac:dyDescent="0.2"/>
    <row r="47990" hidden="1" x14ac:dyDescent="0.2"/>
    <row r="47991" hidden="1" x14ac:dyDescent="0.2"/>
    <row r="47992" hidden="1" x14ac:dyDescent="0.2"/>
    <row r="47993" hidden="1" x14ac:dyDescent="0.2"/>
    <row r="47994" hidden="1" x14ac:dyDescent="0.2"/>
    <row r="47995" hidden="1" x14ac:dyDescent="0.2"/>
    <row r="47996" hidden="1" x14ac:dyDescent="0.2"/>
    <row r="47997" hidden="1" x14ac:dyDescent="0.2"/>
    <row r="47998" hidden="1" x14ac:dyDescent="0.2"/>
    <row r="47999" hidden="1" x14ac:dyDescent="0.2"/>
    <row r="48000" hidden="1" x14ac:dyDescent="0.2"/>
    <row r="48001" hidden="1" x14ac:dyDescent="0.2"/>
    <row r="48002" hidden="1" x14ac:dyDescent="0.2"/>
    <row r="48003" hidden="1" x14ac:dyDescent="0.2"/>
    <row r="48004" hidden="1" x14ac:dyDescent="0.2"/>
    <row r="48005" hidden="1" x14ac:dyDescent="0.2"/>
    <row r="48006" hidden="1" x14ac:dyDescent="0.2"/>
    <row r="48007" hidden="1" x14ac:dyDescent="0.2"/>
    <row r="48008" hidden="1" x14ac:dyDescent="0.2"/>
    <row r="48009" hidden="1" x14ac:dyDescent="0.2"/>
    <row r="48010" hidden="1" x14ac:dyDescent="0.2"/>
    <row r="48011" hidden="1" x14ac:dyDescent="0.2"/>
    <row r="48012" hidden="1" x14ac:dyDescent="0.2"/>
    <row r="48013" hidden="1" x14ac:dyDescent="0.2"/>
    <row r="48014" hidden="1" x14ac:dyDescent="0.2"/>
    <row r="48015" hidden="1" x14ac:dyDescent="0.2"/>
    <row r="48016" hidden="1" x14ac:dyDescent="0.2"/>
    <row r="48017" hidden="1" x14ac:dyDescent="0.2"/>
    <row r="48018" hidden="1" x14ac:dyDescent="0.2"/>
    <row r="48019" hidden="1" x14ac:dyDescent="0.2"/>
    <row r="48020" hidden="1" x14ac:dyDescent="0.2"/>
    <row r="48021" hidden="1" x14ac:dyDescent="0.2"/>
    <row r="48022" hidden="1" x14ac:dyDescent="0.2"/>
    <row r="48023" hidden="1" x14ac:dyDescent="0.2"/>
    <row r="48024" hidden="1" x14ac:dyDescent="0.2"/>
    <row r="48025" hidden="1" x14ac:dyDescent="0.2"/>
    <row r="48026" hidden="1" x14ac:dyDescent="0.2"/>
    <row r="48027" hidden="1" x14ac:dyDescent="0.2"/>
    <row r="48028" hidden="1" x14ac:dyDescent="0.2"/>
    <row r="48029" hidden="1" x14ac:dyDescent="0.2"/>
    <row r="48030" hidden="1" x14ac:dyDescent="0.2"/>
    <row r="48031" hidden="1" x14ac:dyDescent="0.2"/>
    <row r="48032" hidden="1" x14ac:dyDescent="0.2"/>
    <row r="48033" hidden="1" x14ac:dyDescent="0.2"/>
    <row r="48034" hidden="1" x14ac:dyDescent="0.2"/>
    <row r="48035" hidden="1" x14ac:dyDescent="0.2"/>
    <row r="48036" hidden="1" x14ac:dyDescent="0.2"/>
    <row r="48037" hidden="1" x14ac:dyDescent="0.2"/>
    <row r="48038" hidden="1" x14ac:dyDescent="0.2"/>
    <row r="48039" hidden="1" x14ac:dyDescent="0.2"/>
    <row r="48040" hidden="1" x14ac:dyDescent="0.2"/>
    <row r="48041" hidden="1" x14ac:dyDescent="0.2"/>
    <row r="48042" hidden="1" x14ac:dyDescent="0.2"/>
    <row r="48043" hidden="1" x14ac:dyDescent="0.2"/>
    <row r="48044" hidden="1" x14ac:dyDescent="0.2"/>
    <row r="48045" hidden="1" x14ac:dyDescent="0.2"/>
    <row r="48046" hidden="1" x14ac:dyDescent="0.2"/>
    <row r="48047" hidden="1" x14ac:dyDescent="0.2"/>
    <row r="48048" hidden="1" x14ac:dyDescent="0.2"/>
    <row r="48049" hidden="1" x14ac:dyDescent="0.2"/>
    <row r="48050" hidden="1" x14ac:dyDescent="0.2"/>
    <row r="48051" hidden="1" x14ac:dyDescent="0.2"/>
    <row r="48052" hidden="1" x14ac:dyDescent="0.2"/>
    <row r="48053" hidden="1" x14ac:dyDescent="0.2"/>
    <row r="48054" hidden="1" x14ac:dyDescent="0.2"/>
    <row r="48055" hidden="1" x14ac:dyDescent="0.2"/>
    <row r="48056" hidden="1" x14ac:dyDescent="0.2"/>
    <row r="48057" hidden="1" x14ac:dyDescent="0.2"/>
    <row r="48058" hidden="1" x14ac:dyDescent="0.2"/>
    <row r="48059" hidden="1" x14ac:dyDescent="0.2"/>
    <row r="48060" hidden="1" x14ac:dyDescent="0.2"/>
    <row r="48061" hidden="1" x14ac:dyDescent="0.2"/>
    <row r="48062" hidden="1" x14ac:dyDescent="0.2"/>
    <row r="48063" hidden="1" x14ac:dyDescent="0.2"/>
    <row r="48064" hidden="1" x14ac:dyDescent="0.2"/>
    <row r="48065" hidden="1" x14ac:dyDescent="0.2"/>
    <row r="48066" hidden="1" x14ac:dyDescent="0.2"/>
    <row r="48067" hidden="1" x14ac:dyDescent="0.2"/>
    <row r="48068" hidden="1" x14ac:dyDescent="0.2"/>
    <row r="48069" hidden="1" x14ac:dyDescent="0.2"/>
    <row r="48070" hidden="1" x14ac:dyDescent="0.2"/>
    <row r="48071" hidden="1" x14ac:dyDescent="0.2"/>
    <row r="48072" hidden="1" x14ac:dyDescent="0.2"/>
    <row r="48073" hidden="1" x14ac:dyDescent="0.2"/>
    <row r="48074" hidden="1" x14ac:dyDescent="0.2"/>
    <row r="48075" hidden="1" x14ac:dyDescent="0.2"/>
    <row r="48076" hidden="1" x14ac:dyDescent="0.2"/>
    <row r="48077" hidden="1" x14ac:dyDescent="0.2"/>
    <row r="48078" hidden="1" x14ac:dyDescent="0.2"/>
    <row r="48079" hidden="1" x14ac:dyDescent="0.2"/>
    <row r="48080" hidden="1" x14ac:dyDescent="0.2"/>
    <row r="48081" hidden="1" x14ac:dyDescent="0.2"/>
    <row r="48082" hidden="1" x14ac:dyDescent="0.2"/>
    <row r="48083" hidden="1" x14ac:dyDescent="0.2"/>
    <row r="48084" hidden="1" x14ac:dyDescent="0.2"/>
    <row r="48085" hidden="1" x14ac:dyDescent="0.2"/>
    <row r="48086" hidden="1" x14ac:dyDescent="0.2"/>
    <row r="48087" hidden="1" x14ac:dyDescent="0.2"/>
    <row r="48088" hidden="1" x14ac:dyDescent="0.2"/>
    <row r="48089" hidden="1" x14ac:dyDescent="0.2"/>
    <row r="48090" hidden="1" x14ac:dyDescent="0.2"/>
    <row r="48091" hidden="1" x14ac:dyDescent="0.2"/>
    <row r="48092" hidden="1" x14ac:dyDescent="0.2"/>
    <row r="48093" hidden="1" x14ac:dyDescent="0.2"/>
    <row r="48094" hidden="1" x14ac:dyDescent="0.2"/>
    <row r="48095" hidden="1" x14ac:dyDescent="0.2"/>
    <row r="48096" hidden="1" x14ac:dyDescent="0.2"/>
    <row r="48097" hidden="1" x14ac:dyDescent="0.2"/>
    <row r="48098" hidden="1" x14ac:dyDescent="0.2"/>
    <row r="48099" hidden="1" x14ac:dyDescent="0.2"/>
    <row r="48100" hidden="1" x14ac:dyDescent="0.2"/>
    <row r="48101" hidden="1" x14ac:dyDescent="0.2"/>
    <row r="48102" hidden="1" x14ac:dyDescent="0.2"/>
    <row r="48103" hidden="1" x14ac:dyDescent="0.2"/>
    <row r="48104" hidden="1" x14ac:dyDescent="0.2"/>
    <row r="48105" hidden="1" x14ac:dyDescent="0.2"/>
    <row r="48106" hidden="1" x14ac:dyDescent="0.2"/>
    <row r="48107" hidden="1" x14ac:dyDescent="0.2"/>
    <row r="48108" hidden="1" x14ac:dyDescent="0.2"/>
    <row r="48109" hidden="1" x14ac:dyDescent="0.2"/>
    <row r="48110" hidden="1" x14ac:dyDescent="0.2"/>
    <row r="48111" hidden="1" x14ac:dyDescent="0.2"/>
    <row r="48112" hidden="1" x14ac:dyDescent="0.2"/>
    <row r="48113" hidden="1" x14ac:dyDescent="0.2"/>
    <row r="48114" hidden="1" x14ac:dyDescent="0.2"/>
    <row r="48115" hidden="1" x14ac:dyDescent="0.2"/>
    <row r="48116" hidden="1" x14ac:dyDescent="0.2"/>
    <row r="48117" hidden="1" x14ac:dyDescent="0.2"/>
    <row r="48118" hidden="1" x14ac:dyDescent="0.2"/>
    <row r="48119" hidden="1" x14ac:dyDescent="0.2"/>
    <row r="48120" hidden="1" x14ac:dyDescent="0.2"/>
    <row r="48121" hidden="1" x14ac:dyDescent="0.2"/>
    <row r="48122" hidden="1" x14ac:dyDescent="0.2"/>
    <row r="48123" hidden="1" x14ac:dyDescent="0.2"/>
    <row r="48124" hidden="1" x14ac:dyDescent="0.2"/>
    <row r="48125" hidden="1" x14ac:dyDescent="0.2"/>
    <row r="48126" hidden="1" x14ac:dyDescent="0.2"/>
    <row r="48127" hidden="1" x14ac:dyDescent="0.2"/>
    <row r="48128" hidden="1" x14ac:dyDescent="0.2"/>
    <row r="48129" hidden="1" x14ac:dyDescent="0.2"/>
    <row r="48130" hidden="1" x14ac:dyDescent="0.2"/>
    <row r="48131" hidden="1" x14ac:dyDescent="0.2"/>
    <row r="48132" hidden="1" x14ac:dyDescent="0.2"/>
    <row r="48133" hidden="1" x14ac:dyDescent="0.2"/>
    <row r="48134" hidden="1" x14ac:dyDescent="0.2"/>
    <row r="48135" hidden="1" x14ac:dyDescent="0.2"/>
    <row r="48136" hidden="1" x14ac:dyDescent="0.2"/>
    <row r="48137" hidden="1" x14ac:dyDescent="0.2"/>
    <row r="48138" hidden="1" x14ac:dyDescent="0.2"/>
    <row r="48139" hidden="1" x14ac:dyDescent="0.2"/>
    <row r="48140" hidden="1" x14ac:dyDescent="0.2"/>
    <row r="48141" hidden="1" x14ac:dyDescent="0.2"/>
    <row r="48142" hidden="1" x14ac:dyDescent="0.2"/>
    <row r="48143" hidden="1" x14ac:dyDescent="0.2"/>
    <row r="48144" hidden="1" x14ac:dyDescent="0.2"/>
    <row r="48145" hidden="1" x14ac:dyDescent="0.2"/>
    <row r="48146" hidden="1" x14ac:dyDescent="0.2"/>
    <row r="48147" hidden="1" x14ac:dyDescent="0.2"/>
    <row r="48148" hidden="1" x14ac:dyDescent="0.2"/>
    <row r="48149" hidden="1" x14ac:dyDescent="0.2"/>
    <row r="48150" hidden="1" x14ac:dyDescent="0.2"/>
    <row r="48151" hidden="1" x14ac:dyDescent="0.2"/>
    <row r="48152" hidden="1" x14ac:dyDescent="0.2"/>
    <row r="48153" hidden="1" x14ac:dyDescent="0.2"/>
    <row r="48154" hidden="1" x14ac:dyDescent="0.2"/>
    <row r="48155" hidden="1" x14ac:dyDescent="0.2"/>
    <row r="48156" hidden="1" x14ac:dyDescent="0.2"/>
    <row r="48157" hidden="1" x14ac:dyDescent="0.2"/>
    <row r="48158" hidden="1" x14ac:dyDescent="0.2"/>
    <row r="48159" hidden="1" x14ac:dyDescent="0.2"/>
    <row r="48160" hidden="1" x14ac:dyDescent="0.2"/>
    <row r="48161" hidden="1" x14ac:dyDescent="0.2"/>
    <row r="48162" hidden="1" x14ac:dyDescent="0.2"/>
    <row r="48163" hidden="1" x14ac:dyDescent="0.2"/>
    <row r="48164" hidden="1" x14ac:dyDescent="0.2"/>
    <row r="48165" hidden="1" x14ac:dyDescent="0.2"/>
    <row r="48166" hidden="1" x14ac:dyDescent="0.2"/>
    <row r="48167" hidden="1" x14ac:dyDescent="0.2"/>
    <row r="48168" hidden="1" x14ac:dyDescent="0.2"/>
    <row r="48169" hidden="1" x14ac:dyDescent="0.2"/>
    <row r="48170" hidden="1" x14ac:dyDescent="0.2"/>
    <row r="48171" hidden="1" x14ac:dyDescent="0.2"/>
    <row r="48172" hidden="1" x14ac:dyDescent="0.2"/>
    <row r="48173" hidden="1" x14ac:dyDescent="0.2"/>
    <row r="48174" hidden="1" x14ac:dyDescent="0.2"/>
    <row r="48175" hidden="1" x14ac:dyDescent="0.2"/>
    <row r="48176" hidden="1" x14ac:dyDescent="0.2"/>
    <row r="48177" hidden="1" x14ac:dyDescent="0.2"/>
    <row r="48178" hidden="1" x14ac:dyDescent="0.2"/>
    <row r="48179" hidden="1" x14ac:dyDescent="0.2"/>
    <row r="48180" hidden="1" x14ac:dyDescent="0.2"/>
    <row r="48181" hidden="1" x14ac:dyDescent="0.2"/>
    <row r="48182" hidden="1" x14ac:dyDescent="0.2"/>
    <row r="48183" hidden="1" x14ac:dyDescent="0.2"/>
    <row r="48184" hidden="1" x14ac:dyDescent="0.2"/>
    <row r="48185" hidden="1" x14ac:dyDescent="0.2"/>
    <row r="48186" hidden="1" x14ac:dyDescent="0.2"/>
    <row r="48187" hidden="1" x14ac:dyDescent="0.2"/>
    <row r="48188" hidden="1" x14ac:dyDescent="0.2"/>
    <row r="48189" hidden="1" x14ac:dyDescent="0.2"/>
    <row r="48190" hidden="1" x14ac:dyDescent="0.2"/>
    <row r="48191" hidden="1" x14ac:dyDescent="0.2"/>
    <row r="48192" hidden="1" x14ac:dyDescent="0.2"/>
    <row r="48193" hidden="1" x14ac:dyDescent="0.2"/>
    <row r="48194" hidden="1" x14ac:dyDescent="0.2"/>
    <row r="48195" hidden="1" x14ac:dyDescent="0.2"/>
    <row r="48196" hidden="1" x14ac:dyDescent="0.2"/>
    <row r="48197" hidden="1" x14ac:dyDescent="0.2"/>
    <row r="48198" hidden="1" x14ac:dyDescent="0.2"/>
    <row r="48199" hidden="1" x14ac:dyDescent="0.2"/>
    <row r="48200" hidden="1" x14ac:dyDescent="0.2"/>
    <row r="48201" hidden="1" x14ac:dyDescent="0.2"/>
    <row r="48202" hidden="1" x14ac:dyDescent="0.2"/>
    <row r="48203" hidden="1" x14ac:dyDescent="0.2"/>
    <row r="48204" hidden="1" x14ac:dyDescent="0.2"/>
    <row r="48205" hidden="1" x14ac:dyDescent="0.2"/>
    <row r="48206" hidden="1" x14ac:dyDescent="0.2"/>
    <row r="48207" hidden="1" x14ac:dyDescent="0.2"/>
    <row r="48208" hidden="1" x14ac:dyDescent="0.2"/>
    <row r="48209" hidden="1" x14ac:dyDescent="0.2"/>
    <row r="48210" hidden="1" x14ac:dyDescent="0.2"/>
    <row r="48211" hidden="1" x14ac:dyDescent="0.2"/>
    <row r="48212" hidden="1" x14ac:dyDescent="0.2"/>
    <row r="48213" hidden="1" x14ac:dyDescent="0.2"/>
    <row r="48214" hidden="1" x14ac:dyDescent="0.2"/>
    <row r="48215" hidden="1" x14ac:dyDescent="0.2"/>
    <row r="48216" hidden="1" x14ac:dyDescent="0.2"/>
    <row r="48217" hidden="1" x14ac:dyDescent="0.2"/>
    <row r="48218" hidden="1" x14ac:dyDescent="0.2"/>
    <row r="48219" hidden="1" x14ac:dyDescent="0.2"/>
    <row r="48220" hidden="1" x14ac:dyDescent="0.2"/>
    <row r="48221" hidden="1" x14ac:dyDescent="0.2"/>
    <row r="48222" hidden="1" x14ac:dyDescent="0.2"/>
    <row r="48223" hidden="1" x14ac:dyDescent="0.2"/>
    <row r="48224" hidden="1" x14ac:dyDescent="0.2"/>
    <row r="48225" hidden="1" x14ac:dyDescent="0.2"/>
    <row r="48226" hidden="1" x14ac:dyDescent="0.2"/>
    <row r="48227" hidden="1" x14ac:dyDescent="0.2"/>
    <row r="48228" hidden="1" x14ac:dyDescent="0.2"/>
    <row r="48229" hidden="1" x14ac:dyDescent="0.2"/>
    <row r="48230" hidden="1" x14ac:dyDescent="0.2"/>
    <row r="48231" hidden="1" x14ac:dyDescent="0.2"/>
    <row r="48232" hidden="1" x14ac:dyDescent="0.2"/>
    <row r="48233" hidden="1" x14ac:dyDescent="0.2"/>
    <row r="48234" hidden="1" x14ac:dyDescent="0.2"/>
    <row r="48235" hidden="1" x14ac:dyDescent="0.2"/>
    <row r="48236" hidden="1" x14ac:dyDescent="0.2"/>
    <row r="48237" hidden="1" x14ac:dyDescent="0.2"/>
    <row r="48238" hidden="1" x14ac:dyDescent="0.2"/>
    <row r="48239" hidden="1" x14ac:dyDescent="0.2"/>
    <row r="48240" hidden="1" x14ac:dyDescent="0.2"/>
    <row r="48241" hidden="1" x14ac:dyDescent="0.2"/>
    <row r="48242" hidden="1" x14ac:dyDescent="0.2"/>
    <row r="48243" hidden="1" x14ac:dyDescent="0.2"/>
    <row r="48244" hidden="1" x14ac:dyDescent="0.2"/>
    <row r="48245" hidden="1" x14ac:dyDescent="0.2"/>
    <row r="48246" hidden="1" x14ac:dyDescent="0.2"/>
    <row r="48247" hidden="1" x14ac:dyDescent="0.2"/>
    <row r="48248" hidden="1" x14ac:dyDescent="0.2"/>
    <row r="48249" hidden="1" x14ac:dyDescent="0.2"/>
    <row r="48250" hidden="1" x14ac:dyDescent="0.2"/>
    <row r="48251" hidden="1" x14ac:dyDescent="0.2"/>
    <row r="48252" hidden="1" x14ac:dyDescent="0.2"/>
    <row r="48253" hidden="1" x14ac:dyDescent="0.2"/>
    <row r="48254" hidden="1" x14ac:dyDescent="0.2"/>
    <row r="48255" hidden="1" x14ac:dyDescent="0.2"/>
    <row r="48256" hidden="1" x14ac:dyDescent="0.2"/>
    <row r="48257" hidden="1" x14ac:dyDescent="0.2"/>
    <row r="48258" hidden="1" x14ac:dyDescent="0.2"/>
    <row r="48259" hidden="1" x14ac:dyDescent="0.2"/>
    <row r="48260" hidden="1" x14ac:dyDescent="0.2"/>
    <row r="48261" hidden="1" x14ac:dyDescent="0.2"/>
    <row r="48262" hidden="1" x14ac:dyDescent="0.2"/>
    <row r="48263" hidden="1" x14ac:dyDescent="0.2"/>
    <row r="48264" hidden="1" x14ac:dyDescent="0.2"/>
    <row r="48265" hidden="1" x14ac:dyDescent="0.2"/>
    <row r="48266" hidden="1" x14ac:dyDescent="0.2"/>
    <row r="48267" hidden="1" x14ac:dyDescent="0.2"/>
    <row r="48268" hidden="1" x14ac:dyDescent="0.2"/>
    <row r="48269" hidden="1" x14ac:dyDescent="0.2"/>
    <row r="48270" hidden="1" x14ac:dyDescent="0.2"/>
    <row r="48271" hidden="1" x14ac:dyDescent="0.2"/>
    <row r="48272" hidden="1" x14ac:dyDescent="0.2"/>
    <row r="48273" hidden="1" x14ac:dyDescent="0.2"/>
    <row r="48274" hidden="1" x14ac:dyDescent="0.2"/>
    <row r="48275" hidden="1" x14ac:dyDescent="0.2"/>
    <row r="48276" hidden="1" x14ac:dyDescent="0.2"/>
    <row r="48277" hidden="1" x14ac:dyDescent="0.2"/>
    <row r="48278" hidden="1" x14ac:dyDescent="0.2"/>
    <row r="48279" hidden="1" x14ac:dyDescent="0.2"/>
    <row r="48280" hidden="1" x14ac:dyDescent="0.2"/>
    <row r="48281" hidden="1" x14ac:dyDescent="0.2"/>
    <row r="48282" hidden="1" x14ac:dyDescent="0.2"/>
    <row r="48283" hidden="1" x14ac:dyDescent="0.2"/>
    <row r="48284" hidden="1" x14ac:dyDescent="0.2"/>
    <row r="48285" hidden="1" x14ac:dyDescent="0.2"/>
    <row r="48286" hidden="1" x14ac:dyDescent="0.2"/>
    <row r="48287" hidden="1" x14ac:dyDescent="0.2"/>
    <row r="48288" hidden="1" x14ac:dyDescent="0.2"/>
    <row r="48289" hidden="1" x14ac:dyDescent="0.2"/>
    <row r="48290" hidden="1" x14ac:dyDescent="0.2"/>
    <row r="48291" hidden="1" x14ac:dyDescent="0.2"/>
    <row r="48292" hidden="1" x14ac:dyDescent="0.2"/>
    <row r="48293" hidden="1" x14ac:dyDescent="0.2"/>
    <row r="48294" hidden="1" x14ac:dyDescent="0.2"/>
    <row r="48295" hidden="1" x14ac:dyDescent="0.2"/>
    <row r="48296" hidden="1" x14ac:dyDescent="0.2"/>
    <row r="48297" hidden="1" x14ac:dyDescent="0.2"/>
    <row r="48298" hidden="1" x14ac:dyDescent="0.2"/>
    <row r="48299" hidden="1" x14ac:dyDescent="0.2"/>
    <row r="48300" hidden="1" x14ac:dyDescent="0.2"/>
    <row r="48301" hidden="1" x14ac:dyDescent="0.2"/>
    <row r="48302" hidden="1" x14ac:dyDescent="0.2"/>
    <row r="48303" hidden="1" x14ac:dyDescent="0.2"/>
    <row r="48304" hidden="1" x14ac:dyDescent="0.2"/>
    <row r="48305" hidden="1" x14ac:dyDescent="0.2"/>
    <row r="48306" hidden="1" x14ac:dyDescent="0.2"/>
    <row r="48307" hidden="1" x14ac:dyDescent="0.2"/>
    <row r="48308" hidden="1" x14ac:dyDescent="0.2"/>
    <row r="48309" hidden="1" x14ac:dyDescent="0.2"/>
    <row r="48310" hidden="1" x14ac:dyDescent="0.2"/>
    <row r="48311" hidden="1" x14ac:dyDescent="0.2"/>
    <row r="48312" hidden="1" x14ac:dyDescent="0.2"/>
    <row r="48313" hidden="1" x14ac:dyDescent="0.2"/>
    <row r="48314" hidden="1" x14ac:dyDescent="0.2"/>
    <row r="48315" hidden="1" x14ac:dyDescent="0.2"/>
    <row r="48316" hidden="1" x14ac:dyDescent="0.2"/>
    <row r="48317" hidden="1" x14ac:dyDescent="0.2"/>
    <row r="48318" hidden="1" x14ac:dyDescent="0.2"/>
    <row r="48319" hidden="1" x14ac:dyDescent="0.2"/>
    <row r="48320" hidden="1" x14ac:dyDescent="0.2"/>
    <row r="48321" hidden="1" x14ac:dyDescent="0.2"/>
    <row r="48322" hidden="1" x14ac:dyDescent="0.2"/>
    <row r="48323" hidden="1" x14ac:dyDescent="0.2"/>
    <row r="48324" hidden="1" x14ac:dyDescent="0.2"/>
    <row r="48325" hidden="1" x14ac:dyDescent="0.2"/>
    <row r="48326" hidden="1" x14ac:dyDescent="0.2"/>
    <row r="48327" hidden="1" x14ac:dyDescent="0.2"/>
    <row r="48328" hidden="1" x14ac:dyDescent="0.2"/>
    <row r="48329" hidden="1" x14ac:dyDescent="0.2"/>
    <row r="48330" hidden="1" x14ac:dyDescent="0.2"/>
    <row r="48331" hidden="1" x14ac:dyDescent="0.2"/>
    <row r="48332" hidden="1" x14ac:dyDescent="0.2"/>
    <row r="48333" hidden="1" x14ac:dyDescent="0.2"/>
    <row r="48334" hidden="1" x14ac:dyDescent="0.2"/>
    <row r="48335" hidden="1" x14ac:dyDescent="0.2"/>
    <row r="48336" hidden="1" x14ac:dyDescent="0.2"/>
    <row r="48337" hidden="1" x14ac:dyDescent="0.2"/>
    <row r="48338" hidden="1" x14ac:dyDescent="0.2"/>
    <row r="48339" hidden="1" x14ac:dyDescent="0.2"/>
    <row r="48340" hidden="1" x14ac:dyDescent="0.2"/>
    <row r="48341" hidden="1" x14ac:dyDescent="0.2"/>
    <row r="48342" hidden="1" x14ac:dyDescent="0.2"/>
    <row r="48343" hidden="1" x14ac:dyDescent="0.2"/>
    <row r="48344" hidden="1" x14ac:dyDescent="0.2"/>
    <row r="48345" hidden="1" x14ac:dyDescent="0.2"/>
    <row r="48346" hidden="1" x14ac:dyDescent="0.2"/>
    <row r="48347" hidden="1" x14ac:dyDescent="0.2"/>
    <row r="48348" hidden="1" x14ac:dyDescent="0.2"/>
    <row r="48349" hidden="1" x14ac:dyDescent="0.2"/>
    <row r="48350" hidden="1" x14ac:dyDescent="0.2"/>
    <row r="48351" hidden="1" x14ac:dyDescent="0.2"/>
    <row r="48352" hidden="1" x14ac:dyDescent="0.2"/>
    <row r="48353" hidden="1" x14ac:dyDescent="0.2"/>
    <row r="48354" hidden="1" x14ac:dyDescent="0.2"/>
    <row r="48355" hidden="1" x14ac:dyDescent="0.2"/>
    <row r="48356" hidden="1" x14ac:dyDescent="0.2"/>
    <row r="48357" hidden="1" x14ac:dyDescent="0.2"/>
    <row r="48358" hidden="1" x14ac:dyDescent="0.2"/>
    <row r="48359" hidden="1" x14ac:dyDescent="0.2"/>
    <row r="48360" hidden="1" x14ac:dyDescent="0.2"/>
    <row r="48361" hidden="1" x14ac:dyDescent="0.2"/>
    <row r="48362" hidden="1" x14ac:dyDescent="0.2"/>
    <row r="48363" hidden="1" x14ac:dyDescent="0.2"/>
    <row r="48364" hidden="1" x14ac:dyDescent="0.2"/>
    <row r="48365" hidden="1" x14ac:dyDescent="0.2"/>
    <row r="48366" hidden="1" x14ac:dyDescent="0.2"/>
    <row r="48367" hidden="1" x14ac:dyDescent="0.2"/>
    <row r="48368" hidden="1" x14ac:dyDescent="0.2"/>
    <row r="48369" hidden="1" x14ac:dyDescent="0.2"/>
    <row r="48370" hidden="1" x14ac:dyDescent="0.2"/>
    <row r="48371" hidden="1" x14ac:dyDescent="0.2"/>
    <row r="48372" hidden="1" x14ac:dyDescent="0.2"/>
    <row r="48373" hidden="1" x14ac:dyDescent="0.2"/>
    <row r="48374" hidden="1" x14ac:dyDescent="0.2"/>
    <row r="48375" hidden="1" x14ac:dyDescent="0.2"/>
    <row r="48376" hidden="1" x14ac:dyDescent="0.2"/>
    <row r="48377" hidden="1" x14ac:dyDescent="0.2"/>
    <row r="48378" hidden="1" x14ac:dyDescent="0.2"/>
    <row r="48379" hidden="1" x14ac:dyDescent="0.2"/>
    <row r="48380" hidden="1" x14ac:dyDescent="0.2"/>
    <row r="48381" hidden="1" x14ac:dyDescent="0.2"/>
    <row r="48382" hidden="1" x14ac:dyDescent="0.2"/>
    <row r="48383" hidden="1" x14ac:dyDescent="0.2"/>
    <row r="48384" hidden="1" x14ac:dyDescent="0.2"/>
    <row r="48385" hidden="1" x14ac:dyDescent="0.2"/>
    <row r="48386" hidden="1" x14ac:dyDescent="0.2"/>
    <row r="48387" hidden="1" x14ac:dyDescent="0.2"/>
    <row r="48388" hidden="1" x14ac:dyDescent="0.2"/>
    <row r="48389" hidden="1" x14ac:dyDescent="0.2"/>
    <row r="48390" hidden="1" x14ac:dyDescent="0.2"/>
    <row r="48391" hidden="1" x14ac:dyDescent="0.2"/>
    <row r="48392" hidden="1" x14ac:dyDescent="0.2"/>
    <row r="48393" hidden="1" x14ac:dyDescent="0.2"/>
    <row r="48394" hidden="1" x14ac:dyDescent="0.2"/>
    <row r="48395" hidden="1" x14ac:dyDescent="0.2"/>
    <row r="48396" hidden="1" x14ac:dyDescent="0.2"/>
    <row r="48397" hidden="1" x14ac:dyDescent="0.2"/>
    <row r="48398" hidden="1" x14ac:dyDescent="0.2"/>
    <row r="48399" hidden="1" x14ac:dyDescent="0.2"/>
    <row r="48400" hidden="1" x14ac:dyDescent="0.2"/>
    <row r="48401" hidden="1" x14ac:dyDescent="0.2"/>
    <row r="48402" hidden="1" x14ac:dyDescent="0.2"/>
    <row r="48403" hidden="1" x14ac:dyDescent="0.2"/>
    <row r="48404" hidden="1" x14ac:dyDescent="0.2"/>
    <row r="48405" hidden="1" x14ac:dyDescent="0.2"/>
    <row r="48406" hidden="1" x14ac:dyDescent="0.2"/>
    <row r="48407" hidden="1" x14ac:dyDescent="0.2"/>
    <row r="48408" hidden="1" x14ac:dyDescent="0.2"/>
    <row r="48409" hidden="1" x14ac:dyDescent="0.2"/>
    <row r="48410" hidden="1" x14ac:dyDescent="0.2"/>
    <row r="48411" hidden="1" x14ac:dyDescent="0.2"/>
    <row r="48412" hidden="1" x14ac:dyDescent="0.2"/>
    <row r="48413" hidden="1" x14ac:dyDescent="0.2"/>
    <row r="48414" hidden="1" x14ac:dyDescent="0.2"/>
    <row r="48415" hidden="1" x14ac:dyDescent="0.2"/>
    <row r="48416" hidden="1" x14ac:dyDescent="0.2"/>
    <row r="48417" hidden="1" x14ac:dyDescent="0.2"/>
    <row r="48418" hidden="1" x14ac:dyDescent="0.2"/>
    <row r="48419" hidden="1" x14ac:dyDescent="0.2"/>
    <row r="48420" hidden="1" x14ac:dyDescent="0.2"/>
    <row r="48421" hidden="1" x14ac:dyDescent="0.2"/>
    <row r="48422" hidden="1" x14ac:dyDescent="0.2"/>
    <row r="48423" hidden="1" x14ac:dyDescent="0.2"/>
    <row r="48424" hidden="1" x14ac:dyDescent="0.2"/>
    <row r="48425" hidden="1" x14ac:dyDescent="0.2"/>
    <row r="48426" hidden="1" x14ac:dyDescent="0.2"/>
    <row r="48427" hidden="1" x14ac:dyDescent="0.2"/>
    <row r="48428" hidden="1" x14ac:dyDescent="0.2"/>
    <row r="48429" hidden="1" x14ac:dyDescent="0.2"/>
    <row r="48430" hidden="1" x14ac:dyDescent="0.2"/>
    <row r="48431" hidden="1" x14ac:dyDescent="0.2"/>
    <row r="48432" hidden="1" x14ac:dyDescent="0.2"/>
    <row r="48433" hidden="1" x14ac:dyDescent="0.2"/>
    <row r="48434" hidden="1" x14ac:dyDescent="0.2"/>
    <row r="48435" hidden="1" x14ac:dyDescent="0.2"/>
    <row r="48436" hidden="1" x14ac:dyDescent="0.2"/>
    <row r="48437" hidden="1" x14ac:dyDescent="0.2"/>
    <row r="48438" hidden="1" x14ac:dyDescent="0.2"/>
    <row r="48439" hidden="1" x14ac:dyDescent="0.2"/>
    <row r="48440" hidden="1" x14ac:dyDescent="0.2"/>
    <row r="48441" hidden="1" x14ac:dyDescent="0.2"/>
    <row r="48442" hidden="1" x14ac:dyDescent="0.2"/>
    <row r="48443" hidden="1" x14ac:dyDescent="0.2"/>
    <row r="48444" hidden="1" x14ac:dyDescent="0.2"/>
    <row r="48445" hidden="1" x14ac:dyDescent="0.2"/>
    <row r="48446" hidden="1" x14ac:dyDescent="0.2"/>
    <row r="48447" hidden="1" x14ac:dyDescent="0.2"/>
    <row r="48448" hidden="1" x14ac:dyDescent="0.2"/>
    <row r="48449" hidden="1" x14ac:dyDescent="0.2"/>
    <row r="48450" hidden="1" x14ac:dyDescent="0.2"/>
    <row r="48451" hidden="1" x14ac:dyDescent="0.2"/>
    <row r="48452" hidden="1" x14ac:dyDescent="0.2"/>
    <row r="48453" hidden="1" x14ac:dyDescent="0.2"/>
    <row r="48454" hidden="1" x14ac:dyDescent="0.2"/>
    <row r="48455" hidden="1" x14ac:dyDescent="0.2"/>
    <row r="48456" hidden="1" x14ac:dyDescent="0.2"/>
    <row r="48457" hidden="1" x14ac:dyDescent="0.2"/>
    <row r="48458" hidden="1" x14ac:dyDescent="0.2"/>
    <row r="48459" hidden="1" x14ac:dyDescent="0.2"/>
    <row r="48460" hidden="1" x14ac:dyDescent="0.2"/>
    <row r="48461" hidden="1" x14ac:dyDescent="0.2"/>
    <row r="48462" hidden="1" x14ac:dyDescent="0.2"/>
    <row r="48463" hidden="1" x14ac:dyDescent="0.2"/>
    <row r="48464" hidden="1" x14ac:dyDescent="0.2"/>
    <row r="48465" hidden="1" x14ac:dyDescent="0.2"/>
    <row r="48466" hidden="1" x14ac:dyDescent="0.2"/>
    <row r="48467" hidden="1" x14ac:dyDescent="0.2"/>
    <row r="48468" hidden="1" x14ac:dyDescent="0.2"/>
    <row r="48469" hidden="1" x14ac:dyDescent="0.2"/>
    <row r="48470" hidden="1" x14ac:dyDescent="0.2"/>
    <row r="48471" hidden="1" x14ac:dyDescent="0.2"/>
    <row r="48472" hidden="1" x14ac:dyDescent="0.2"/>
    <row r="48473" hidden="1" x14ac:dyDescent="0.2"/>
    <row r="48474" hidden="1" x14ac:dyDescent="0.2"/>
    <row r="48475" hidden="1" x14ac:dyDescent="0.2"/>
    <row r="48476" hidden="1" x14ac:dyDescent="0.2"/>
    <row r="48477" hidden="1" x14ac:dyDescent="0.2"/>
    <row r="48478" hidden="1" x14ac:dyDescent="0.2"/>
    <row r="48479" hidden="1" x14ac:dyDescent="0.2"/>
    <row r="48480" hidden="1" x14ac:dyDescent="0.2"/>
    <row r="48481" hidden="1" x14ac:dyDescent="0.2"/>
    <row r="48482" hidden="1" x14ac:dyDescent="0.2"/>
    <row r="48483" hidden="1" x14ac:dyDescent="0.2"/>
    <row r="48484" hidden="1" x14ac:dyDescent="0.2"/>
    <row r="48485" hidden="1" x14ac:dyDescent="0.2"/>
    <row r="48486" hidden="1" x14ac:dyDescent="0.2"/>
    <row r="48487" hidden="1" x14ac:dyDescent="0.2"/>
    <row r="48488" hidden="1" x14ac:dyDescent="0.2"/>
    <row r="48489" hidden="1" x14ac:dyDescent="0.2"/>
    <row r="48490" hidden="1" x14ac:dyDescent="0.2"/>
    <row r="48491" hidden="1" x14ac:dyDescent="0.2"/>
    <row r="48492" hidden="1" x14ac:dyDescent="0.2"/>
    <row r="48493" hidden="1" x14ac:dyDescent="0.2"/>
    <row r="48494" hidden="1" x14ac:dyDescent="0.2"/>
    <row r="48495" hidden="1" x14ac:dyDescent="0.2"/>
    <row r="48496" hidden="1" x14ac:dyDescent="0.2"/>
    <row r="48497" hidden="1" x14ac:dyDescent="0.2"/>
    <row r="48498" hidden="1" x14ac:dyDescent="0.2"/>
    <row r="48499" hidden="1" x14ac:dyDescent="0.2"/>
    <row r="48500" hidden="1" x14ac:dyDescent="0.2"/>
    <row r="48501" hidden="1" x14ac:dyDescent="0.2"/>
    <row r="48502" hidden="1" x14ac:dyDescent="0.2"/>
    <row r="48503" hidden="1" x14ac:dyDescent="0.2"/>
    <row r="48504" hidden="1" x14ac:dyDescent="0.2"/>
    <row r="48505" hidden="1" x14ac:dyDescent="0.2"/>
    <row r="48506" hidden="1" x14ac:dyDescent="0.2"/>
    <row r="48507" hidden="1" x14ac:dyDescent="0.2"/>
    <row r="48508" hidden="1" x14ac:dyDescent="0.2"/>
    <row r="48509" hidden="1" x14ac:dyDescent="0.2"/>
    <row r="48510" hidden="1" x14ac:dyDescent="0.2"/>
    <row r="48511" hidden="1" x14ac:dyDescent="0.2"/>
    <row r="48512" hidden="1" x14ac:dyDescent="0.2"/>
    <row r="48513" hidden="1" x14ac:dyDescent="0.2"/>
    <row r="48514" hidden="1" x14ac:dyDescent="0.2"/>
    <row r="48515" hidden="1" x14ac:dyDescent="0.2"/>
    <row r="48516" hidden="1" x14ac:dyDescent="0.2"/>
    <row r="48517" hidden="1" x14ac:dyDescent="0.2"/>
    <row r="48518" hidden="1" x14ac:dyDescent="0.2"/>
    <row r="48519" hidden="1" x14ac:dyDescent="0.2"/>
    <row r="48520" hidden="1" x14ac:dyDescent="0.2"/>
    <row r="48521" hidden="1" x14ac:dyDescent="0.2"/>
    <row r="48522" hidden="1" x14ac:dyDescent="0.2"/>
    <row r="48523" hidden="1" x14ac:dyDescent="0.2"/>
    <row r="48524" hidden="1" x14ac:dyDescent="0.2"/>
    <row r="48525" hidden="1" x14ac:dyDescent="0.2"/>
    <row r="48526" hidden="1" x14ac:dyDescent="0.2"/>
    <row r="48527" hidden="1" x14ac:dyDescent="0.2"/>
    <row r="48528" hidden="1" x14ac:dyDescent="0.2"/>
    <row r="48529" hidden="1" x14ac:dyDescent="0.2"/>
    <row r="48530" hidden="1" x14ac:dyDescent="0.2"/>
    <row r="48531" hidden="1" x14ac:dyDescent="0.2"/>
    <row r="48532" hidden="1" x14ac:dyDescent="0.2"/>
    <row r="48533" hidden="1" x14ac:dyDescent="0.2"/>
    <row r="48534" hidden="1" x14ac:dyDescent="0.2"/>
    <row r="48535" hidden="1" x14ac:dyDescent="0.2"/>
    <row r="48536" hidden="1" x14ac:dyDescent="0.2"/>
    <row r="48537" hidden="1" x14ac:dyDescent="0.2"/>
    <row r="48538" hidden="1" x14ac:dyDescent="0.2"/>
    <row r="48539" hidden="1" x14ac:dyDescent="0.2"/>
    <row r="48540" hidden="1" x14ac:dyDescent="0.2"/>
    <row r="48541" hidden="1" x14ac:dyDescent="0.2"/>
    <row r="48542" hidden="1" x14ac:dyDescent="0.2"/>
    <row r="48543" hidden="1" x14ac:dyDescent="0.2"/>
    <row r="48544" hidden="1" x14ac:dyDescent="0.2"/>
    <row r="48545" hidden="1" x14ac:dyDescent="0.2"/>
    <row r="48546" hidden="1" x14ac:dyDescent="0.2"/>
    <row r="48547" hidden="1" x14ac:dyDescent="0.2"/>
    <row r="48548" hidden="1" x14ac:dyDescent="0.2"/>
    <row r="48549" hidden="1" x14ac:dyDescent="0.2"/>
    <row r="48550" hidden="1" x14ac:dyDescent="0.2"/>
    <row r="48551" hidden="1" x14ac:dyDescent="0.2"/>
    <row r="48552" hidden="1" x14ac:dyDescent="0.2"/>
    <row r="48553" hidden="1" x14ac:dyDescent="0.2"/>
    <row r="48554" hidden="1" x14ac:dyDescent="0.2"/>
    <row r="48555" hidden="1" x14ac:dyDescent="0.2"/>
    <row r="48556" hidden="1" x14ac:dyDescent="0.2"/>
    <row r="48557" hidden="1" x14ac:dyDescent="0.2"/>
    <row r="48558" hidden="1" x14ac:dyDescent="0.2"/>
    <row r="48559" hidden="1" x14ac:dyDescent="0.2"/>
    <row r="48560" hidden="1" x14ac:dyDescent="0.2"/>
    <row r="48561" hidden="1" x14ac:dyDescent="0.2"/>
    <row r="48562" hidden="1" x14ac:dyDescent="0.2"/>
    <row r="48563" hidden="1" x14ac:dyDescent="0.2"/>
    <row r="48564" hidden="1" x14ac:dyDescent="0.2"/>
    <row r="48565" hidden="1" x14ac:dyDescent="0.2"/>
    <row r="48566" hidden="1" x14ac:dyDescent="0.2"/>
    <row r="48567" hidden="1" x14ac:dyDescent="0.2"/>
    <row r="48568" hidden="1" x14ac:dyDescent="0.2"/>
    <row r="48569" hidden="1" x14ac:dyDescent="0.2"/>
    <row r="48570" hidden="1" x14ac:dyDescent="0.2"/>
    <row r="48571" hidden="1" x14ac:dyDescent="0.2"/>
    <row r="48572" hidden="1" x14ac:dyDescent="0.2"/>
    <row r="48573" hidden="1" x14ac:dyDescent="0.2"/>
    <row r="48574" hidden="1" x14ac:dyDescent="0.2"/>
    <row r="48575" hidden="1" x14ac:dyDescent="0.2"/>
    <row r="48576" hidden="1" x14ac:dyDescent="0.2"/>
    <row r="48577" hidden="1" x14ac:dyDescent="0.2"/>
    <row r="48578" hidden="1" x14ac:dyDescent="0.2"/>
    <row r="48579" hidden="1" x14ac:dyDescent="0.2"/>
    <row r="48580" hidden="1" x14ac:dyDescent="0.2"/>
    <row r="48581" hidden="1" x14ac:dyDescent="0.2"/>
    <row r="48582" hidden="1" x14ac:dyDescent="0.2"/>
    <row r="48583" hidden="1" x14ac:dyDescent="0.2"/>
    <row r="48584" hidden="1" x14ac:dyDescent="0.2"/>
    <row r="48585" hidden="1" x14ac:dyDescent="0.2"/>
    <row r="48586" hidden="1" x14ac:dyDescent="0.2"/>
    <row r="48587" hidden="1" x14ac:dyDescent="0.2"/>
    <row r="48588" hidden="1" x14ac:dyDescent="0.2"/>
    <row r="48589" hidden="1" x14ac:dyDescent="0.2"/>
    <row r="48590" hidden="1" x14ac:dyDescent="0.2"/>
    <row r="48591" hidden="1" x14ac:dyDescent="0.2"/>
    <row r="48592" hidden="1" x14ac:dyDescent="0.2"/>
    <row r="48593" hidden="1" x14ac:dyDescent="0.2"/>
    <row r="48594" hidden="1" x14ac:dyDescent="0.2"/>
    <row r="48595" hidden="1" x14ac:dyDescent="0.2"/>
    <row r="48596" hidden="1" x14ac:dyDescent="0.2"/>
    <row r="48597" hidden="1" x14ac:dyDescent="0.2"/>
    <row r="48598" hidden="1" x14ac:dyDescent="0.2"/>
    <row r="48599" hidden="1" x14ac:dyDescent="0.2"/>
    <row r="48600" hidden="1" x14ac:dyDescent="0.2"/>
    <row r="48601" hidden="1" x14ac:dyDescent="0.2"/>
    <row r="48602" hidden="1" x14ac:dyDescent="0.2"/>
    <row r="48603" hidden="1" x14ac:dyDescent="0.2"/>
    <row r="48604" hidden="1" x14ac:dyDescent="0.2"/>
    <row r="48605" hidden="1" x14ac:dyDescent="0.2"/>
    <row r="48606" hidden="1" x14ac:dyDescent="0.2"/>
    <row r="48607" hidden="1" x14ac:dyDescent="0.2"/>
    <row r="48608" hidden="1" x14ac:dyDescent="0.2"/>
    <row r="48609" hidden="1" x14ac:dyDescent="0.2"/>
    <row r="48610" hidden="1" x14ac:dyDescent="0.2"/>
    <row r="48611" hidden="1" x14ac:dyDescent="0.2"/>
    <row r="48612" hidden="1" x14ac:dyDescent="0.2"/>
    <row r="48613" hidden="1" x14ac:dyDescent="0.2"/>
    <row r="48614" hidden="1" x14ac:dyDescent="0.2"/>
    <row r="48615" hidden="1" x14ac:dyDescent="0.2"/>
    <row r="48616" hidden="1" x14ac:dyDescent="0.2"/>
    <row r="48617" hidden="1" x14ac:dyDescent="0.2"/>
    <row r="48618" hidden="1" x14ac:dyDescent="0.2"/>
    <row r="48619" hidden="1" x14ac:dyDescent="0.2"/>
    <row r="48620" hidden="1" x14ac:dyDescent="0.2"/>
    <row r="48621" hidden="1" x14ac:dyDescent="0.2"/>
    <row r="48622" hidden="1" x14ac:dyDescent="0.2"/>
    <row r="48623" hidden="1" x14ac:dyDescent="0.2"/>
    <row r="48624" hidden="1" x14ac:dyDescent="0.2"/>
    <row r="48625" hidden="1" x14ac:dyDescent="0.2"/>
    <row r="48626" hidden="1" x14ac:dyDescent="0.2"/>
    <row r="48627" hidden="1" x14ac:dyDescent="0.2"/>
    <row r="48628" hidden="1" x14ac:dyDescent="0.2"/>
    <row r="48629" hidden="1" x14ac:dyDescent="0.2"/>
    <row r="48630" hidden="1" x14ac:dyDescent="0.2"/>
    <row r="48631" hidden="1" x14ac:dyDescent="0.2"/>
    <row r="48632" hidden="1" x14ac:dyDescent="0.2"/>
    <row r="48633" hidden="1" x14ac:dyDescent="0.2"/>
    <row r="48634" hidden="1" x14ac:dyDescent="0.2"/>
    <row r="48635" hidden="1" x14ac:dyDescent="0.2"/>
    <row r="48636" hidden="1" x14ac:dyDescent="0.2"/>
    <row r="48637" hidden="1" x14ac:dyDescent="0.2"/>
    <row r="48638" hidden="1" x14ac:dyDescent="0.2"/>
    <row r="48639" hidden="1" x14ac:dyDescent="0.2"/>
    <row r="48640" hidden="1" x14ac:dyDescent="0.2"/>
    <row r="48641" hidden="1" x14ac:dyDescent="0.2"/>
    <row r="48642" hidden="1" x14ac:dyDescent="0.2"/>
    <row r="48643" hidden="1" x14ac:dyDescent="0.2"/>
    <row r="48644" hidden="1" x14ac:dyDescent="0.2"/>
    <row r="48645" hidden="1" x14ac:dyDescent="0.2"/>
    <row r="48646" hidden="1" x14ac:dyDescent="0.2"/>
    <row r="48647" hidden="1" x14ac:dyDescent="0.2"/>
    <row r="48648" hidden="1" x14ac:dyDescent="0.2"/>
    <row r="48649" hidden="1" x14ac:dyDescent="0.2"/>
    <row r="48650" hidden="1" x14ac:dyDescent="0.2"/>
    <row r="48651" hidden="1" x14ac:dyDescent="0.2"/>
    <row r="48652" hidden="1" x14ac:dyDescent="0.2"/>
    <row r="48653" hidden="1" x14ac:dyDescent="0.2"/>
    <row r="48654" hidden="1" x14ac:dyDescent="0.2"/>
    <row r="48655" hidden="1" x14ac:dyDescent="0.2"/>
    <row r="48656" hidden="1" x14ac:dyDescent="0.2"/>
    <row r="48657" hidden="1" x14ac:dyDescent="0.2"/>
    <row r="48658" hidden="1" x14ac:dyDescent="0.2"/>
    <row r="48659" hidden="1" x14ac:dyDescent="0.2"/>
    <row r="48660" hidden="1" x14ac:dyDescent="0.2"/>
    <row r="48661" hidden="1" x14ac:dyDescent="0.2"/>
    <row r="48662" hidden="1" x14ac:dyDescent="0.2"/>
    <row r="48663" hidden="1" x14ac:dyDescent="0.2"/>
    <row r="48664" hidden="1" x14ac:dyDescent="0.2"/>
    <row r="48665" hidden="1" x14ac:dyDescent="0.2"/>
    <row r="48666" hidden="1" x14ac:dyDescent="0.2"/>
    <row r="48667" hidden="1" x14ac:dyDescent="0.2"/>
    <row r="48668" hidden="1" x14ac:dyDescent="0.2"/>
    <row r="48669" hidden="1" x14ac:dyDescent="0.2"/>
    <row r="48670" hidden="1" x14ac:dyDescent="0.2"/>
    <row r="48671" hidden="1" x14ac:dyDescent="0.2"/>
    <row r="48672" hidden="1" x14ac:dyDescent="0.2"/>
    <row r="48673" hidden="1" x14ac:dyDescent="0.2"/>
    <row r="48674" hidden="1" x14ac:dyDescent="0.2"/>
    <row r="48675" hidden="1" x14ac:dyDescent="0.2"/>
    <row r="48676" hidden="1" x14ac:dyDescent="0.2"/>
    <row r="48677" hidden="1" x14ac:dyDescent="0.2"/>
    <row r="48678" hidden="1" x14ac:dyDescent="0.2"/>
    <row r="48679" hidden="1" x14ac:dyDescent="0.2"/>
    <row r="48680" hidden="1" x14ac:dyDescent="0.2"/>
    <row r="48681" hidden="1" x14ac:dyDescent="0.2"/>
    <row r="48682" hidden="1" x14ac:dyDescent="0.2"/>
    <row r="48683" hidden="1" x14ac:dyDescent="0.2"/>
    <row r="48684" hidden="1" x14ac:dyDescent="0.2"/>
    <row r="48685" hidden="1" x14ac:dyDescent="0.2"/>
    <row r="48686" hidden="1" x14ac:dyDescent="0.2"/>
    <row r="48687" hidden="1" x14ac:dyDescent="0.2"/>
    <row r="48688" hidden="1" x14ac:dyDescent="0.2"/>
    <row r="48689" hidden="1" x14ac:dyDescent="0.2"/>
    <row r="48690" hidden="1" x14ac:dyDescent="0.2"/>
    <row r="48691" hidden="1" x14ac:dyDescent="0.2"/>
    <row r="48692" hidden="1" x14ac:dyDescent="0.2"/>
    <row r="48693" hidden="1" x14ac:dyDescent="0.2"/>
    <row r="48694" hidden="1" x14ac:dyDescent="0.2"/>
    <row r="48695" hidden="1" x14ac:dyDescent="0.2"/>
    <row r="48696" hidden="1" x14ac:dyDescent="0.2"/>
    <row r="48697" hidden="1" x14ac:dyDescent="0.2"/>
    <row r="48698" hidden="1" x14ac:dyDescent="0.2"/>
    <row r="48699" hidden="1" x14ac:dyDescent="0.2"/>
    <row r="48700" hidden="1" x14ac:dyDescent="0.2"/>
    <row r="48701" hidden="1" x14ac:dyDescent="0.2"/>
    <row r="48702" hidden="1" x14ac:dyDescent="0.2"/>
    <row r="48703" hidden="1" x14ac:dyDescent="0.2"/>
    <row r="48704" hidden="1" x14ac:dyDescent="0.2"/>
    <row r="48705" hidden="1" x14ac:dyDescent="0.2"/>
    <row r="48706" hidden="1" x14ac:dyDescent="0.2"/>
    <row r="48707" hidden="1" x14ac:dyDescent="0.2"/>
    <row r="48708" hidden="1" x14ac:dyDescent="0.2"/>
    <row r="48709" hidden="1" x14ac:dyDescent="0.2"/>
    <row r="48710" hidden="1" x14ac:dyDescent="0.2"/>
    <row r="48711" hidden="1" x14ac:dyDescent="0.2"/>
    <row r="48712" hidden="1" x14ac:dyDescent="0.2"/>
    <row r="48713" hidden="1" x14ac:dyDescent="0.2"/>
    <row r="48714" hidden="1" x14ac:dyDescent="0.2"/>
    <row r="48715" hidden="1" x14ac:dyDescent="0.2"/>
    <row r="48716" hidden="1" x14ac:dyDescent="0.2"/>
    <row r="48717" hidden="1" x14ac:dyDescent="0.2"/>
    <row r="48718" hidden="1" x14ac:dyDescent="0.2"/>
    <row r="48719" hidden="1" x14ac:dyDescent="0.2"/>
    <row r="48720" hidden="1" x14ac:dyDescent="0.2"/>
    <row r="48721" hidden="1" x14ac:dyDescent="0.2"/>
    <row r="48722" hidden="1" x14ac:dyDescent="0.2"/>
    <row r="48723" hidden="1" x14ac:dyDescent="0.2"/>
    <row r="48724" hidden="1" x14ac:dyDescent="0.2"/>
    <row r="48725" hidden="1" x14ac:dyDescent="0.2"/>
    <row r="48726" hidden="1" x14ac:dyDescent="0.2"/>
    <row r="48727" hidden="1" x14ac:dyDescent="0.2"/>
    <row r="48728" hidden="1" x14ac:dyDescent="0.2"/>
    <row r="48729" hidden="1" x14ac:dyDescent="0.2"/>
    <row r="48730" hidden="1" x14ac:dyDescent="0.2"/>
    <row r="48731" hidden="1" x14ac:dyDescent="0.2"/>
    <row r="48732" hidden="1" x14ac:dyDescent="0.2"/>
    <row r="48733" hidden="1" x14ac:dyDescent="0.2"/>
    <row r="48734" hidden="1" x14ac:dyDescent="0.2"/>
    <row r="48735" hidden="1" x14ac:dyDescent="0.2"/>
    <row r="48736" hidden="1" x14ac:dyDescent="0.2"/>
    <row r="48737" hidden="1" x14ac:dyDescent="0.2"/>
    <row r="48738" hidden="1" x14ac:dyDescent="0.2"/>
    <row r="48739" hidden="1" x14ac:dyDescent="0.2"/>
    <row r="48740" hidden="1" x14ac:dyDescent="0.2"/>
    <row r="48741" hidden="1" x14ac:dyDescent="0.2"/>
    <row r="48742" hidden="1" x14ac:dyDescent="0.2"/>
    <row r="48743" hidden="1" x14ac:dyDescent="0.2"/>
    <row r="48744" hidden="1" x14ac:dyDescent="0.2"/>
    <row r="48745" hidden="1" x14ac:dyDescent="0.2"/>
    <row r="48746" hidden="1" x14ac:dyDescent="0.2"/>
    <row r="48747" hidden="1" x14ac:dyDescent="0.2"/>
    <row r="48748" hidden="1" x14ac:dyDescent="0.2"/>
    <row r="48749" hidden="1" x14ac:dyDescent="0.2"/>
    <row r="48750" hidden="1" x14ac:dyDescent="0.2"/>
    <row r="48751" hidden="1" x14ac:dyDescent="0.2"/>
    <row r="48752" hidden="1" x14ac:dyDescent="0.2"/>
    <row r="48753" hidden="1" x14ac:dyDescent="0.2"/>
    <row r="48754" hidden="1" x14ac:dyDescent="0.2"/>
    <row r="48755" hidden="1" x14ac:dyDescent="0.2"/>
    <row r="48756" hidden="1" x14ac:dyDescent="0.2"/>
    <row r="48757" hidden="1" x14ac:dyDescent="0.2"/>
    <row r="48758" hidden="1" x14ac:dyDescent="0.2"/>
    <row r="48759" hidden="1" x14ac:dyDescent="0.2"/>
    <row r="48760" hidden="1" x14ac:dyDescent="0.2"/>
    <row r="48761" hidden="1" x14ac:dyDescent="0.2"/>
    <row r="48762" hidden="1" x14ac:dyDescent="0.2"/>
    <row r="48763" hidden="1" x14ac:dyDescent="0.2"/>
    <row r="48764" hidden="1" x14ac:dyDescent="0.2"/>
    <row r="48765" hidden="1" x14ac:dyDescent="0.2"/>
    <row r="48766" hidden="1" x14ac:dyDescent="0.2"/>
    <row r="48767" hidden="1" x14ac:dyDescent="0.2"/>
    <row r="48768" hidden="1" x14ac:dyDescent="0.2"/>
    <row r="48769" hidden="1" x14ac:dyDescent="0.2"/>
    <row r="48770" hidden="1" x14ac:dyDescent="0.2"/>
    <row r="48771" hidden="1" x14ac:dyDescent="0.2"/>
    <row r="48772" hidden="1" x14ac:dyDescent="0.2"/>
    <row r="48773" hidden="1" x14ac:dyDescent="0.2"/>
    <row r="48774" hidden="1" x14ac:dyDescent="0.2"/>
    <row r="48775" hidden="1" x14ac:dyDescent="0.2"/>
    <row r="48776" hidden="1" x14ac:dyDescent="0.2"/>
    <row r="48777" hidden="1" x14ac:dyDescent="0.2"/>
    <row r="48778" hidden="1" x14ac:dyDescent="0.2"/>
    <row r="48779" hidden="1" x14ac:dyDescent="0.2"/>
    <row r="48780" hidden="1" x14ac:dyDescent="0.2"/>
    <row r="48781" hidden="1" x14ac:dyDescent="0.2"/>
    <row r="48782" hidden="1" x14ac:dyDescent="0.2"/>
    <row r="48783" hidden="1" x14ac:dyDescent="0.2"/>
    <row r="48784" hidden="1" x14ac:dyDescent="0.2"/>
    <row r="48785" hidden="1" x14ac:dyDescent="0.2"/>
    <row r="48786" hidden="1" x14ac:dyDescent="0.2"/>
    <row r="48787" hidden="1" x14ac:dyDescent="0.2"/>
    <row r="48788" hidden="1" x14ac:dyDescent="0.2"/>
    <row r="48789" hidden="1" x14ac:dyDescent="0.2"/>
    <row r="48790" hidden="1" x14ac:dyDescent="0.2"/>
    <row r="48791" hidden="1" x14ac:dyDescent="0.2"/>
    <row r="48792" hidden="1" x14ac:dyDescent="0.2"/>
    <row r="48793" hidden="1" x14ac:dyDescent="0.2"/>
    <row r="48794" hidden="1" x14ac:dyDescent="0.2"/>
    <row r="48795" hidden="1" x14ac:dyDescent="0.2"/>
    <row r="48796" hidden="1" x14ac:dyDescent="0.2"/>
    <row r="48797" hidden="1" x14ac:dyDescent="0.2"/>
    <row r="48798" hidden="1" x14ac:dyDescent="0.2"/>
    <row r="48799" hidden="1" x14ac:dyDescent="0.2"/>
    <row r="48800" hidden="1" x14ac:dyDescent="0.2"/>
    <row r="48801" hidden="1" x14ac:dyDescent="0.2"/>
    <row r="48802" hidden="1" x14ac:dyDescent="0.2"/>
    <row r="48803" hidden="1" x14ac:dyDescent="0.2"/>
    <row r="48804" hidden="1" x14ac:dyDescent="0.2"/>
    <row r="48805" hidden="1" x14ac:dyDescent="0.2"/>
    <row r="48806" hidden="1" x14ac:dyDescent="0.2"/>
    <row r="48807" hidden="1" x14ac:dyDescent="0.2"/>
    <row r="48808" hidden="1" x14ac:dyDescent="0.2"/>
    <row r="48809" hidden="1" x14ac:dyDescent="0.2"/>
    <row r="48810" hidden="1" x14ac:dyDescent="0.2"/>
    <row r="48811" hidden="1" x14ac:dyDescent="0.2"/>
    <row r="48812" hidden="1" x14ac:dyDescent="0.2"/>
    <row r="48813" hidden="1" x14ac:dyDescent="0.2"/>
    <row r="48814" hidden="1" x14ac:dyDescent="0.2"/>
    <row r="48815" hidden="1" x14ac:dyDescent="0.2"/>
    <row r="48816" hidden="1" x14ac:dyDescent="0.2"/>
    <row r="48817" hidden="1" x14ac:dyDescent="0.2"/>
    <row r="48818" hidden="1" x14ac:dyDescent="0.2"/>
    <row r="48819" hidden="1" x14ac:dyDescent="0.2"/>
    <row r="48820" hidden="1" x14ac:dyDescent="0.2"/>
    <row r="48821" hidden="1" x14ac:dyDescent="0.2"/>
    <row r="48822" hidden="1" x14ac:dyDescent="0.2"/>
    <row r="48823" hidden="1" x14ac:dyDescent="0.2"/>
    <row r="48824" hidden="1" x14ac:dyDescent="0.2"/>
    <row r="48825" hidden="1" x14ac:dyDescent="0.2"/>
    <row r="48826" hidden="1" x14ac:dyDescent="0.2"/>
    <row r="48827" hidden="1" x14ac:dyDescent="0.2"/>
    <row r="48828" hidden="1" x14ac:dyDescent="0.2"/>
    <row r="48829" hidden="1" x14ac:dyDescent="0.2"/>
    <row r="48830" hidden="1" x14ac:dyDescent="0.2"/>
    <row r="48831" hidden="1" x14ac:dyDescent="0.2"/>
    <row r="48832" hidden="1" x14ac:dyDescent="0.2"/>
    <row r="48833" hidden="1" x14ac:dyDescent="0.2"/>
    <row r="48834" hidden="1" x14ac:dyDescent="0.2"/>
    <row r="48835" hidden="1" x14ac:dyDescent="0.2"/>
    <row r="48836" hidden="1" x14ac:dyDescent="0.2"/>
    <row r="48837" hidden="1" x14ac:dyDescent="0.2"/>
    <row r="48838" hidden="1" x14ac:dyDescent="0.2"/>
    <row r="48839" hidden="1" x14ac:dyDescent="0.2"/>
    <row r="48840" hidden="1" x14ac:dyDescent="0.2"/>
    <row r="48841" hidden="1" x14ac:dyDescent="0.2"/>
    <row r="48842" hidden="1" x14ac:dyDescent="0.2"/>
    <row r="48843" hidden="1" x14ac:dyDescent="0.2"/>
    <row r="48844" hidden="1" x14ac:dyDescent="0.2"/>
    <row r="48845" hidden="1" x14ac:dyDescent="0.2"/>
    <row r="48846" hidden="1" x14ac:dyDescent="0.2"/>
    <row r="48847" hidden="1" x14ac:dyDescent="0.2"/>
    <row r="48848" hidden="1" x14ac:dyDescent="0.2"/>
    <row r="48849" hidden="1" x14ac:dyDescent="0.2"/>
    <row r="48850" hidden="1" x14ac:dyDescent="0.2"/>
    <row r="48851" hidden="1" x14ac:dyDescent="0.2"/>
    <row r="48852" hidden="1" x14ac:dyDescent="0.2"/>
    <row r="48853" hidden="1" x14ac:dyDescent="0.2"/>
    <row r="48854" hidden="1" x14ac:dyDescent="0.2"/>
    <row r="48855" hidden="1" x14ac:dyDescent="0.2"/>
    <row r="48856" hidden="1" x14ac:dyDescent="0.2"/>
    <row r="48857" hidden="1" x14ac:dyDescent="0.2"/>
    <row r="48858" hidden="1" x14ac:dyDescent="0.2"/>
    <row r="48859" hidden="1" x14ac:dyDescent="0.2"/>
    <row r="48860" hidden="1" x14ac:dyDescent="0.2"/>
    <row r="48861" hidden="1" x14ac:dyDescent="0.2"/>
    <row r="48862" hidden="1" x14ac:dyDescent="0.2"/>
    <row r="48863" hidden="1" x14ac:dyDescent="0.2"/>
    <row r="48864" hidden="1" x14ac:dyDescent="0.2"/>
    <row r="48865" hidden="1" x14ac:dyDescent="0.2"/>
    <row r="48866" hidden="1" x14ac:dyDescent="0.2"/>
    <row r="48867" hidden="1" x14ac:dyDescent="0.2"/>
    <row r="48868" hidden="1" x14ac:dyDescent="0.2"/>
    <row r="48869" hidden="1" x14ac:dyDescent="0.2"/>
    <row r="48870" hidden="1" x14ac:dyDescent="0.2"/>
    <row r="48871" hidden="1" x14ac:dyDescent="0.2"/>
    <row r="48872" hidden="1" x14ac:dyDescent="0.2"/>
    <row r="48873" hidden="1" x14ac:dyDescent="0.2"/>
    <row r="48874" hidden="1" x14ac:dyDescent="0.2"/>
    <row r="48875" hidden="1" x14ac:dyDescent="0.2"/>
    <row r="48876" hidden="1" x14ac:dyDescent="0.2"/>
    <row r="48877" hidden="1" x14ac:dyDescent="0.2"/>
    <row r="48878" hidden="1" x14ac:dyDescent="0.2"/>
    <row r="48879" hidden="1" x14ac:dyDescent="0.2"/>
    <row r="48880" hidden="1" x14ac:dyDescent="0.2"/>
    <row r="48881" hidden="1" x14ac:dyDescent="0.2"/>
    <row r="48882" hidden="1" x14ac:dyDescent="0.2"/>
    <row r="48883" hidden="1" x14ac:dyDescent="0.2"/>
    <row r="48884" hidden="1" x14ac:dyDescent="0.2"/>
    <row r="48885" hidden="1" x14ac:dyDescent="0.2"/>
    <row r="48886" hidden="1" x14ac:dyDescent="0.2"/>
    <row r="48887" hidden="1" x14ac:dyDescent="0.2"/>
    <row r="48888" hidden="1" x14ac:dyDescent="0.2"/>
    <row r="48889" hidden="1" x14ac:dyDescent="0.2"/>
    <row r="48890" hidden="1" x14ac:dyDescent="0.2"/>
    <row r="48891" hidden="1" x14ac:dyDescent="0.2"/>
    <row r="48892" hidden="1" x14ac:dyDescent="0.2"/>
    <row r="48893" hidden="1" x14ac:dyDescent="0.2"/>
    <row r="48894" hidden="1" x14ac:dyDescent="0.2"/>
    <row r="48895" hidden="1" x14ac:dyDescent="0.2"/>
    <row r="48896" hidden="1" x14ac:dyDescent="0.2"/>
    <row r="48897" hidden="1" x14ac:dyDescent="0.2"/>
    <row r="48898" hidden="1" x14ac:dyDescent="0.2"/>
    <row r="48899" hidden="1" x14ac:dyDescent="0.2"/>
    <row r="48900" hidden="1" x14ac:dyDescent="0.2"/>
    <row r="48901" hidden="1" x14ac:dyDescent="0.2"/>
    <row r="48902" hidden="1" x14ac:dyDescent="0.2"/>
    <row r="48903" hidden="1" x14ac:dyDescent="0.2"/>
    <row r="48904" hidden="1" x14ac:dyDescent="0.2"/>
    <row r="48905" hidden="1" x14ac:dyDescent="0.2"/>
    <row r="48906" hidden="1" x14ac:dyDescent="0.2"/>
    <row r="48907" hidden="1" x14ac:dyDescent="0.2"/>
    <row r="48908" hidden="1" x14ac:dyDescent="0.2"/>
    <row r="48909" hidden="1" x14ac:dyDescent="0.2"/>
    <row r="48910" hidden="1" x14ac:dyDescent="0.2"/>
    <row r="48911" hidden="1" x14ac:dyDescent="0.2"/>
    <row r="48912" hidden="1" x14ac:dyDescent="0.2"/>
    <row r="48913" hidden="1" x14ac:dyDescent="0.2"/>
    <row r="48914" hidden="1" x14ac:dyDescent="0.2"/>
    <row r="48915" hidden="1" x14ac:dyDescent="0.2"/>
    <row r="48916" hidden="1" x14ac:dyDescent="0.2"/>
    <row r="48917" hidden="1" x14ac:dyDescent="0.2"/>
    <row r="48918" hidden="1" x14ac:dyDescent="0.2"/>
    <row r="48919" hidden="1" x14ac:dyDescent="0.2"/>
    <row r="48920" hidden="1" x14ac:dyDescent="0.2"/>
    <row r="48921" hidden="1" x14ac:dyDescent="0.2"/>
    <row r="48922" hidden="1" x14ac:dyDescent="0.2"/>
    <row r="48923" hidden="1" x14ac:dyDescent="0.2"/>
    <row r="48924" hidden="1" x14ac:dyDescent="0.2"/>
    <row r="48925" hidden="1" x14ac:dyDescent="0.2"/>
    <row r="48926" hidden="1" x14ac:dyDescent="0.2"/>
    <row r="48927" hidden="1" x14ac:dyDescent="0.2"/>
    <row r="48928" hidden="1" x14ac:dyDescent="0.2"/>
    <row r="48929" hidden="1" x14ac:dyDescent="0.2"/>
    <row r="48930" hidden="1" x14ac:dyDescent="0.2"/>
    <row r="48931" hidden="1" x14ac:dyDescent="0.2"/>
    <row r="48932" hidden="1" x14ac:dyDescent="0.2"/>
    <row r="48933" hidden="1" x14ac:dyDescent="0.2"/>
    <row r="48934" hidden="1" x14ac:dyDescent="0.2"/>
    <row r="48935" hidden="1" x14ac:dyDescent="0.2"/>
    <row r="48936" hidden="1" x14ac:dyDescent="0.2"/>
    <row r="48937" hidden="1" x14ac:dyDescent="0.2"/>
    <row r="48938" hidden="1" x14ac:dyDescent="0.2"/>
    <row r="48939" hidden="1" x14ac:dyDescent="0.2"/>
    <row r="48940" hidden="1" x14ac:dyDescent="0.2"/>
    <row r="48941" hidden="1" x14ac:dyDescent="0.2"/>
    <row r="48942" hidden="1" x14ac:dyDescent="0.2"/>
    <row r="48943" hidden="1" x14ac:dyDescent="0.2"/>
    <row r="48944" hidden="1" x14ac:dyDescent="0.2"/>
    <row r="48945" hidden="1" x14ac:dyDescent="0.2"/>
    <row r="48946" hidden="1" x14ac:dyDescent="0.2"/>
    <row r="48947" hidden="1" x14ac:dyDescent="0.2"/>
    <row r="48948" hidden="1" x14ac:dyDescent="0.2"/>
    <row r="48949" hidden="1" x14ac:dyDescent="0.2"/>
    <row r="48950" hidden="1" x14ac:dyDescent="0.2"/>
    <row r="48951" hidden="1" x14ac:dyDescent="0.2"/>
    <row r="48952" hidden="1" x14ac:dyDescent="0.2"/>
    <row r="48953" hidden="1" x14ac:dyDescent="0.2"/>
    <row r="48954" hidden="1" x14ac:dyDescent="0.2"/>
    <row r="48955" hidden="1" x14ac:dyDescent="0.2"/>
    <row r="48956" hidden="1" x14ac:dyDescent="0.2"/>
    <row r="48957" hidden="1" x14ac:dyDescent="0.2"/>
    <row r="48958" hidden="1" x14ac:dyDescent="0.2"/>
    <row r="48959" hidden="1" x14ac:dyDescent="0.2"/>
    <row r="48960" hidden="1" x14ac:dyDescent="0.2"/>
    <row r="48961" hidden="1" x14ac:dyDescent="0.2"/>
    <row r="48962" hidden="1" x14ac:dyDescent="0.2"/>
    <row r="48963" hidden="1" x14ac:dyDescent="0.2"/>
    <row r="48964" hidden="1" x14ac:dyDescent="0.2"/>
    <row r="48965" hidden="1" x14ac:dyDescent="0.2"/>
    <row r="48966" hidden="1" x14ac:dyDescent="0.2"/>
    <row r="48967" hidden="1" x14ac:dyDescent="0.2"/>
    <row r="48968" hidden="1" x14ac:dyDescent="0.2"/>
    <row r="48969" hidden="1" x14ac:dyDescent="0.2"/>
    <row r="48970" hidden="1" x14ac:dyDescent="0.2"/>
    <row r="48971" hidden="1" x14ac:dyDescent="0.2"/>
    <row r="48972" hidden="1" x14ac:dyDescent="0.2"/>
    <row r="48973" hidden="1" x14ac:dyDescent="0.2"/>
    <row r="48974" hidden="1" x14ac:dyDescent="0.2"/>
    <row r="48975" hidden="1" x14ac:dyDescent="0.2"/>
    <row r="48976" hidden="1" x14ac:dyDescent="0.2"/>
    <row r="48977" hidden="1" x14ac:dyDescent="0.2"/>
    <row r="48978" hidden="1" x14ac:dyDescent="0.2"/>
    <row r="48979" hidden="1" x14ac:dyDescent="0.2"/>
    <row r="48980" hidden="1" x14ac:dyDescent="0.2"/>
    <row r="48981" hidden="1" x14ac:dyDescent="0.2"/>
    <row r="48982" hidden="1" x14ac:dyDescent="0.2"/>
    <row r="48983" hidden="1" x14ac:dyDescent="0.2"/>
    <row r="48984" hidden="1" x14ac:dyDescent="0.2"/>
    <row r="48985" hidden="1" x14ac:dyDescent="0.2"/>
    <row r="48986" hidden="1" x14ac:dyDescent="0.2"/>
    <row r="48987" hidden="1" x14ac:dyDescent="0.2"/>
    <row r="48988" hidden="1" x14ac:dyDescent="0.2"/>
    <row r="48989" hidden="1" x14ac:dyDescent="0.2"/>
    <row r="48990" hidden="1" x14ac:dyDescent="0.2"/>
    <row r="48991" hidden="1" x14ac:dyDescent="0.2"/>
    <row r="48992" hidden="1" x14ac:dyDescent="0.2"/>
    <row r="48993" hidden="1" x14ac:dyDescent="0.2"/>
    <row r="48994" hidden="1" x14ac:dyDescent="0.2"/>
    <row r="48995" hidden="1" x14ac:dyDescent="0.2"/>
    <row r="48996" hidden="1" x14ac:dyDescent="0.2"/>
    <row r="48997" hidden="1" x14ac:dyDescent="0.2"/>
    <row r="48998" hidden="1" x14ac:dyDescent="0.2"/>
    <row r="48999" hidden="1" x14ac:dyDescent="0.2"/>
    <row r="49000" hidden="1" x14ac:dyDescent="0.2"/>
    <row r="49001" hidden="1" x14ac:dyDescent="0.2"/>
    <row r="49002" hidden="1" x14ac:dyDescent="0.2"/>
    <row r="49003" hidden="1" x14ac:dyDescent="0.2"/>
    <row r="49004" hidden="1" x14ac:dyDescent="0.2"/>
    <row r="49005" hidden="1" x14ac:dyDescent="0.2"/>
    <row r="49006" hidden="1" x14ac:dyDescent="0.2"/>
    <row r="49007" hidden="1" x14ac:dyDescent="0.2"/>
    <row r="49008" hidden="1" x14ac:dyDescent="0.2"/>
    <row r="49009" hidden="1" x14ac:dyDescent="0.2"/>
    <row r="49010" hidden="1" x14ac:dyDescent="0.2"/>
    <row r="49011" hidden="1" x14ac:dyDescent="0.2"/>
    <row r="49012" hidden="1" x14ac:dyDescent="0.2"/>
    <row r="49013" hidden="1" x14ac:dyDescent="0.2"/>
    <row r="49014" hidden="1" x14ac:dyDescent="0.2"/>
    <row r="49015" hidden="1" x14ac:dyDescent="0.2"/>
    <row r="49016" hidden="1" x14ac:dyDescent="0.2"/>
    <row r="49017" hidden="1" x14ac:dyDescent="0.2"/>
    <row r="49018" hidden="1" x14ac:dyDescent="0.2"/>
    <row r="49019" hidden="1" x14ac:dyDescent="0.2"/>
    <row r="49020" hidden="1" x14ac:dyDescent="0.2"/>
    <row r="49021" hidden="1" x14ac:dyDescent="0.2"/>
    <row r="49022" hidden="1" x14ac:dyDescent="0.2"/>
    <row r="49023" hidden="1" x14ac:dyDescent="0.2"/>
    <row r="49024" hidden="1" x14ac:dyDescent="0.2"/>
    <row r="49025" hidden="1" x14ac:dyDescent="0.2"/>
    <row r="49026" hidden="1" x14ac:dyDescent="0.2"/>
    <row r="49027" hidden="1" x14ac:dyDescent="0.2"/>
    <row r="49028" hidden="1" x14ac:dyDescent="0.2"/>
    <row r="49029" hidden="1" x14ac:dyDescent="0.2"/>
    <row r="49030" hidden="1" x14ac:dyDescent="0.2"/>
    <row r="49031" hidden="1" x14ac:dyDescent="0.2"/>
    <row r="49032" hidden="1" x14ac:dyDescent="0.2"/>
    <row r="49033" hidden="1" x14ac:dyDescent="0.2"/>
    <row r="49034" hidden="1" x14ac:dyDescent="0.2"/>
    <row r="49035" hidden="1" x14ac:dyDescent="0.2"/>
    <row r="49036" hidden="1" x14ac:dyDescent="0.2"/>
    <row r="49037" hidden="1" x14ac:dyDescent="0.2"/>
    <row r="49038" hidden="1" x14ac:dyDescent="0.2"/>
    <row r="49039" hidden="1" x14ac:dyDescent="0.2"/>
    <row r="49040" hidden="1" x14ac:dyDescent="0.2"/>
    <row r="49041" hidden="1" x14ac:dyDescent="0.2"/>
    <row r="49042" hidden="1" x14ac:dyDescent="0.2"/>
    <row r="49043" hidden="1" x14ac:dyDescent="0.2"/>
    <row r="49044" hidden="1" x14ac:dyDescent="0.2"/>
    <row r="49045" hidden="1" x14ac:dyDescent="0.2"/>
    <row r="49046" hidden="1" x14ac:dyDescent="0.2"/>
    <row r="49047" hidden="1" x14ac:dyDescent="0.2"/>
    <row r="49048" hidden="1" x14ac:dyDescent="0.2"/>
    <row r="49049" hidden="1" x14ac:dyDescent="0.2"/>
    <row r="49050" hidden="1" x14ac:dyDescent="0.2"/>
    <row r="49051" hidden="1" x14ac:dyDescent="0.2"/>
    <row r="49052" hidden="1" x14ac:dyDescent="0.2"/>
    <row r="49053" hidden="1" x14ac:dyDescent="0.2"/>
    <row r="49054" hidden="1" x14ac:dyDescent="0.2"/>
    <row r="49055" hidden="1" x14ac:dyDescent="0.2"/>
    <row r="49056" hidden="1" x14ac:dyDescent="0.2"/>
    <row r="49057" hidden="1" x14ac:dyDescent="0.2"/>
    <row r="49058" hidden="1" x14ac:dyDescent="0.2"/>
    <row r="49059" hidden="1" x14ac:dyDescent="0.2"/>
    <row r="49060" hidden="1" x14ac:dyDescent="0.2"/>
    <row r="49061" hidden="1" x14ac:dyDescent="0.2"/>
    <row r="49062" hidden="1" x14ac:dyDescent="0.2"/>
    <row r="49063" hidden="1" x14ac:dyDescent="0.2"/>
    <row r="49064" hidden="1" x14ac:dyDescent="0.2"/>
    <row r="49065" hidden="1" x14ac:dyDescent="0.2"/>
    <row r="49066" hidden="1" x14ac:dyDescent="0.2"/>
    <row r="49067" hidden="1" x14ac:dyDescent="0.2"/>
    <row r="49068" hidden="1" x14ac:dyDescent="0.2"/>
    <row r="49069" hidden="1" x14ac:dyDescent="0.2"/>
    <row r="49070" hidden="1" x14ac:dyDescent="0.2"/>
    <row r="49071" hidden="1" x14ac:dyDescent="0.2"/>
    <row r="49072" hidden="1" x14ac:dyDescent="0.2"/>
    <row r="49073" hidden="1" x14ac:dyDescent="0.2"/>
    <row r="49074" hidden="1" x14ac:dyDescent="0.2"/>
    <row r="49075" hidden="1" x14ac:dyDescent="0.2"/>
    <row r="49076" hidden="1" x14ac:dyDescent="0.2"/>
    <row r="49077" hidden="1" x14ac:dyDescent="0.2"/>
    <row r="49078" hidden="1" x14ac:dyDescent="0.2"/>
    <row r="49079" hidden="1" x14ac:dyDescent="0.2"/>
    <row r="49080" hidden="1" x14ac:dyDescent="0.2"/>
    <row r="49081" hidden="1" x14ac:dyDescent="0.2"/>
    <row r="49082" hidden="1" x14ac:dyDescent="0.2"/>
    <row r="49083" hidden="1" x14ac:dyDescent="0.2"/>
    <row r="49084" hidden="1" x14ac:dyDescent="0.2"/>
    <row r="49085" hidden="1" x14ac:dyDescent="0.2"/>
    <row r="49086" hidden="1" x14ac:dyDescent="0.2"/>
    <row r="49087" hidden="1" x14ac:dyDescent="0.2"/>
    <row r="49088" hidden="1" x14ac:dyDescent="0.2"/>
    <row r="49089" hidden="1" x14ac:dyDescent="0.2"/>
    <row r="49090" hidden="1" x14ac:dyDescent="0.2"/>
    <row r="49091" hidden="1" x14ac:dyDescent="0.2"/>
    <row r="49092" hidden="1" x14ac:dyDescent="0.2"/>
    <row r="49093" hidden="1" x14ac:dyDescent="0.2"/>
    <row r="49094" hidden="1" x14ac:dyDescent="0.2"/>
    <row r="49095" hidden="1" x14ac:dyDescent="0.2"/>
    <row r="49096" hidden="1" x14ac:dyDescent="0.2"/>
    <row r="49097" hidden="1" x14ac:dyDescent="0.2"/>
    <row r="49098" hidden="1" x14ac:dyDescent="0.2"/>
    <row r="49099" hidden="1" x14ac:dyDescent="0.2"/>
    <row r="49100" hidden="1" x14ac:dyDescent="0.2"/>
    <row r="49101" hidden="1" x14ac:dyDescent="0.2"/>
    <row r="49102" hidden="1" x14ac:dyDescent="0.2"/>
    <row r="49103" hidden="1" x14ac:dyDescent="0.2"/>
    <row r="49104" hidden="1" x14ac:dyDescent="0.2"/>
    <row r="49105" hidden="1" x14ac:dyDescent="0.2"/>
    <row r="49106" hidden="1" x14ac:dyDescent="0.2"/>
    <row r="49107" hidden="1" x14ac:dyDescent="0.2"/>
    <row r="49108" hidden="1" x14ac:dyDescent="0.2"/>
    <row r="49109" hidden="1" x14ac:dyDescent="0.2"/>
    <row r="49110" hidden="1" x14ac:dyDescent="0.2"/>
    <row r="49111" hidden="1" x14ac:dyDescent="0.2"/>
    <row r="49112" hidden="1" x14ac:dyDescent="0.2"/>
    <row r="49113" hidden="1" x14ac:dyDescent="0.2"/>
    <row r="49114" hidden="1" x14ac:dyDescent="0.2"/>
    <row r="49115" hidden="1" x14ac:dyDescent="0.2"/>
    <row r="49116" hidden="1" x14ac:dyDescent="0.2"/>
    <row r="49117" hidden="1" x14ac:dyDescent="0.2"/>
    <row r="49118" hidden="1" x14ac:dyDescent="0.2"/>
    <row r="49119" hidden="1" x14ac:dyDescent="0.2"/>
    <row r="49120" hidden="1" x14ac:dyDescent="0.2"/>
    <row r="49121" hidden="1" x14ac:dyDescent="0.2"/>
    <row r="49122" hidden="1" x14ac:dyDescent="0.2"/>
    <row r="49123" hidden="1" x14ac:dyDescent="0.2"/>
    <row r="49124" hidden="1" x14ac:dyDescent="0.2"/>
    <row r="49125" hidden="1" x14ac:dyDescent="0.2"/>
    <row r="49126" hidden="1" x14ac:dyDescent="0.2"/>
    <row r="49127" hidden="1" x14ac:dyDescent="0.2"/>
    <row r="49128" hidden="1" x14ac:dyDescent="0.2"/>
    <row r="49129" hidden="1" x14ac:dyDescent="0.2"/>
    <row r="49130" hidden="1" x14ac:dyDescent="0.2"/>
    <row r="49131" hidden="1" x14ac:dyDescent="0.2"/>
    <row r="49132" hidden="1" x14ac:dyDescent="0.2"/>
    <row r="49133" hidden="1" x14ac:dyDescent="0.2"/>
    <row r="49134" hidden="1" x14ac:dyDescent="0.2"/>
    <row r="49135" hidden="1" x14ac:dyDescent="0.2"/>
    <row r="49136" hidden="1" x14ac:dyDescent="0.2"/>
    <row r="49137" hidden="1" x14ac:dyDescent="0.2"/>
    <row r="49138" hidden="1" x14ac:dyDescent="0.2"/>
    <row r="49139" hidden="1" x14ac:dyDescent="0.2"/>
    <row r="49140" hidden="1" x14ac:dyDescent="0.2"/>
    <row r="49141" hidden="1" x14ac:dyDescent="0.2"/>
    <row r="49142" hidden="1" x14ac:dyDescent="0.2"/>
    <row r="49143" hidden="1" x14ac:dyDescent="0.2"/>
    <row r="49144" hidden="1" x14ac:dyDescent="0.2"/>
    <row r="49145" hidden="1" x14ac:dyDescent="0.2"/>
    <row r="49146" hidden="1" x14ac:dyDescent="0.2"/>
    <row r="49147" hidden="1" x14ac:dyDescent="0.2"/>
    <row r="49148" hidden="1" x14ac:dyDescent="0.2"/>
    <row r="49149" hidden="1" x14ac:dyDescent="0.2"/>
    <row r="49150" hidden="1" x14ac:dyDescent="0.2"/>
    <row r="49151" hidden="1" x14ac:dyDescent="0.2"/>
    <row r="49152" hidden="1" x14ac:dyDescent="0.2"/>
    <row r="49153" hidden="1" x14ac:dyDescent="0.2"/>
    <row r="49154" hidden="1" x14ac:dyDescent="0.2"/>
    <row r="49155" hidden="1" x14ac:dyDescent="0.2"/>
    <row r="49156" hidden="1" x14ac:dyDescent="0.2"/>
    <row r="49157" hidden="1" x14ac:dyDescent="0.2"/>
    <row r="49158" hidden="1" x14ac:dyDescent="0.2"/>
    <row r="49159" hidden="1" x14ac:dyDescent="0.2"/>
    <row r="49160" hidden="1" x14ac:dyDescent="0.2"/>
    <row r="49161" hidden="1" x14ac:dyDescent="0.2"/>
    <row r="49162" hidden="1" x14ac:dyDescent="0.2"/>
    <row r="49163" hidden="1" x14ac:dyDescent="0.2"/>
    <row r="49164" hidden="1" x14ac:dyDescent="0.2"/>
    <row r="49165" hidden="1" x14ac:dyDescent="0.2"/>
    <row r="49166" hidden="1" x14ac:dyDescent="0.2"/>
    <row r="49167" hidden="1" x14ac:dyDescent="0.2"/>
    <row r="49168" hidden="1" x14ac:dyDescent="0.2"/>
    <row r="49169" hidden="1" x14ac:dyDescent="0.2"/>
    <row r="49170" hidden="1" x14ac:dyDescent="0.2"/>
    <row r="49171" hidden="1" x14ac:dyDescent="0.2"/>
    <row r="49172" hidden="1" x14ac:dyDescent="0.2"/>
    <row r="49173" hidden="1" x14ac:dyDescent="0.2"/>
    <row r="49174" hidden="1" x14ac:dyDescent="0.2"/>
    <row r="49175" hidden="1" x14ac:dyDescent="0.2"/>
    <row r="49176" hidden="1" x14ac:dyDescent="0.2"/>
    <row r="49177" hidden="1" x14ac:dyDescent="0.2"/>
    <row r="49178" hidden="1" x14ac:dyDescent="0.2"/>
    <row r="49179" hidden="1" x14ac:dyDescent="0.2"/>
    <row r="49180" hidden="1" x14ac:dyDescent="0.2"/>
    <row r="49181" hidden="1" x14ac:dyDescent="0.2"/>
    <row r="49182" hidden="1" x14ac:dyDescent="0.2"/>
    <row r="49183" hidden="1" x14ac:dyDescent="0.2"/>
    <row r="49184" hidden="1" x14ac:dyDescent="0.2"/>
    <row r="49185" hidden="1" x14ac:dyDescent="0.2"/>
    <row r="49186" hidden="1" x14ac:dyDescent="0.2"/>
    <row r="49187" hidden="1" x14ac:dyDescent="0.2"/>
    <row r="49188" hidden="1" x14ac:dyDescent="0.2"/>
    <row r="49189" hidden="1" x14ac:dyDescent="0.2"/>
    <row r="49190" hidden="1" x14ac:dyDescent="0.2"/>
    <row r="49191" hidden="1" x14ac:dyDescent="0.2"/>
    <row r="49192" hidden="1" x14ac:dyDescent="0.2"/>
    <row r="49193" hidden="1" x14ac:dyDescent="0.2"/>
    <row r="49194" hidden="1" x14ac:dyDescent="0.2"/>
    <row r="49195" hidden="1" x14ac:dyDescent="0.2"/>
    <row r="49196" hidden="1" x14ac:dyDescent="0.2"/>
    <row r="49197" hidden="1" x14ac:dyDescent="0.2"/>
    <row r="49198" hidden="1" x14ac:dyDescent="0.2"/>
    <row r="49199" hidden="1" x14ac:dyDescent="0.2"/>
    <row r="49200" hidden="1" x14ac:dyDescent="0.2"/>
    <row r="49201" hidden="1" x14ac:dyDescent="0.2"/>
    <row r="49202" hidden="1" x14ac:dyDescent="0.2"/>
    <row r="49203" hidden="1" x14ac:dyDescent="0.2"/>
    <row r="49204" hidden="1" x14ac:dyDescent="0.2"/>
    <row r="49205" hidden="1" x14ac:dyDescent="0.2"/>
    <row r="49206" hidden="1" x14ac:dyDescent="0.2"/>
    <row r="49207" hidden="1" x14ac:dyDescent="0.2"/>
    <row r="49208" hidden="1" x14ac:dyDescent="0.2"/>
    <row r="49209" hidden="1" x14ac:dyDescent="0.2"/>
    <row r="49210" hidden="1" x14ac:dyDescent="0.2"/>
    <row r="49211" hidden="1" x14ac:dyDescent="0.2"/>
    <row r="49212" hidden="1" x14ac:dyDescent="0.2"/>
    <row r="49213" hidden="1" x14ac:dyDescent="0.2"/>
    <row r="49214" hidden="1" x14ac:dyDescent="0.2"/>
    <row r="49215" hidden="1" x14ac:dyDescent="0.2"/>
    <row r="49216" hidden="1" x14ac:dyDescent="0.2"/>
    <row r="49217" hidden="1" x14ac:dyDescent="0.2"/>
    <row r="49218" hidden="1" x14ac:dyDescent="0.2"/>
    <row r="49219" hidden="1" x14ac:dyDescent="0.2"/>
    <row r="49220" hidden="1" x14ac:dyDescent="0.2"/>
    <row r="49221" hidden="1" x14ac:dyDescent="0.2"/>
    <row r="49222" hidden="1" x14ac:dyDescent="0.2"/>
    <row r="49223" hidden="1" x14ac:dyDescent="0.2"/>
    <row r="49224" hidden="1" x14ac:dyDescent="0.2"/>
    <row r="49225" hidden="1" x14ac:dyDescent="0.2"/>
    <row r="49226" hidden="1" x14ac:dyDescent="0.2"/>
    <row r="49227" hidden="1" x14ac:dyDescent="0.2"/>
    <row r="49228" hidden="1" x14ac:dyDescent="0.2"/>
    <row r="49229" hidden="1" x14ac:dyDescent="0.2"/>
    <row r="49230" hidden="1" x14ac:dyDescent="0.2"/>
    <row r="49231" hidden="1" x14ac:dyDescent="0.2"/>
    <row r="49232" hidden="1" x14ac:dyDescent="0.2"/>
    <row r="49233" hidden="1" x14ac:dyDescent="0.2"/>
    <row r="49234" hidden="1" x14ac:dyDescent="0.2"/>
    <row r="49235" hidden="1" x14ac:dyDescent="0.2"/>
    <row r="49236" hidden="1" x14ac:dyDescent="0.2"/>
    <row r="49237" hidden="1" x14ac:dyDescent="0.2"/>
    <row r="49238" hidden="1" x14ac:dyDescent="0.2"/>
    <row r="49239" hidden="1" x14ac:dyDescent="0.2"/>
    <row r="49240" hidden="1" x14ac:dyDescent="0.2"/>
    <row r="49241" hidden="1" x14ac:dyDescent="0.2"/>
    <row r="49242" hidden="1" x14ac:dyDescent="0.2"/>
    <row r="49243" hidden="1" x14ac:dyDescent="0.2"/>
    <row r="49244" hidden="1" x14ac:dyDescent="0.2"/>
    <row r="49245" hidden="1" x14ac:dyDescent="0.2"/>
    <row r="49246" hidden="1" x14ac:dyDescent="0.2"/>
    <row r="49247" hidden="1" x14ac:dyDescent="0.2"/>
    <row r="49248" hidden="1" x14ac:dyDescent="0.2"/>
    <row r="49249" hidden="1" x14ac:dyDescent="0.2"/>
    <row r="49250" hidden="1" x14ac:dyDescent="0.2"/>
    <row r="49251" hidden="1" x14ac:dyDescent="0.2"/>
    <row r="49252" hidden="1" x14ac:dyDescent="0.2"/>
    <row r="49253" hidden="1" x14ac:dyDescent="0.2"/>
    <row r="49254" hidden="1" x14ac:dyDescent="0.2"/>
    <row r="49255" hidden="1" x14ac:dyDescent="0.2"/>
    <row r="49256" hidden="1" x14ac:dyDescent="0.2"/>
    <row r="49257" hidden="1" x14ac:dyDescent="0.2"/>
    <row r="49258" hidden="1" x14ac:dyDescent="0.2"/>
    <row r="49259" hidden="1" x14ac:dyDescent="0.2"/>
    <row r="49260" hidden="1" x14ac:dyDescent="0.2"/>
    <row r="49261" hidden="1" x14ac:dyDescent="0.2"/>
    <row r="49262" hidden="1" x14ac:dyDescent="0.2"/>
    <row r="49263" hidden="1" x14ac:dyDescent="0.2"/>
    <row r="49264" hidden="1" x14ac:dyDescent="0.2"/>
    <row r="49265" hidden="1" x14ac:dyDescent="0.2"/>
    <row r="49266" hidden="1" x14ac:dyDescent="0.2"/>
    <row r="49267" hidden="1" x14ac:dyDescent="0.2"/>
    <row r="49268" hidden="1" x14ac:dyDescent="0.2"/>
    <row r="49269" hidden="1" x14ac:dyDescent="0.2"/>
    <row r="49270" hidden="1" x14ac:dyDescent="0.2"/>
    <row r="49271" hidden="1" x14ac:dyDescent="0.2"/>
    <row r="49272" hidden="1" x14ac:dyDescent="0.2"/>
    <row r="49273" hidden="1" x14ac:dyDescent="0.2"/>
    <row r="49274" hidden="1" x14ac:dyDescent="0.2"/>
    <row r="49275" hidden="1" x14ac:dyDescent="0.2"/>
    <row r="49276" hidden="1" x14ac:dyDescent="0.2"/>
    <row r="49277" hidden="1" x14ac:dyDescent="0.2"/>
    <row r="49278" hidden="1" x14ac:dyDescent="0.2"/>
    <row r="49279" hidden="1" x14ac:dyDescent="0.2"/>
    <row r="49280" hidden="1" x14ac:dyDescent="0.2"/>
    <row r="49281" hidden="1" x14ac:dyDescent="0.2"/>
    <row r="49282" hidden="1" x14ac:dyDescent="0.2"/>
    <row r="49283" hidden="1" x14ac:dyDescent="0.2"/>
    <row r="49284" hidden="1" x14ac:dyDescent="0.2"/>
    <row r="49285" hidden="1" x14ac:dyDescent="0.2"/>
    <row r="49286" hidden="1" x14ac:dyDescent="0.2"/>
    <row r="49287" hidden="1" x14ac:dyDescent="0.2"/>
    <row r="49288" hidden="1" x14ac:dyDescent="0.2"/>
    <row r="49289" hidden="1" x14ac:dyDescent="0.2"/>
    <row r="49290" hidden="1" x14ac:dyDescent="0.2"/>
    <row r="49291" hidden="1" x14ac:dyDescent="0.2"/>
    <row r="49292" hidden="1" x14ac:dyDescent="0.2"/>
    <row r="49293" hidden="1" x14ac:dyDescent="0.2"/>
    <row r="49294" hidden="1" x14ac:dyDescent="0.2"/>
    <row r="49295" hidden="1" x14ac:dyDescent="0.2"/>
    <row r="49296" hidden="1" x14ac:dyDescent="0.2"/>
    <row r="49297" hidden="1" x14ac:dyDescent="0.2"/>
    <row r="49298" hidden="1" x14ac:dyDescent="0.2"/>
    <row r="49299" hidden="1" x14ac:dyDescent="0.2"/>
    <row r="49300" hidden="1" x14ac:dyDescent="0.2"/>
    <row r="49301" hidden="1" x14ac:dyDescent="0.2"/>
    <row r="49302" hidden="1" x14ac:dyDescent="0.2"/>
    <row r="49303" hidden="1" x14ac:dyDescent="0.2"/>
    <row r="49304" hidden="1" x14ac:dyDescent="0.2"/>
    <row r="49305" hidden="1" x14ac:dyDescent="0.2"/>
    <row r="49306" hidden="1" x14ac:dyDescent="0.2"/>
    <row r="49307" hidden="1" x14ac:dyDescent="0.2"/>
    <row r="49308" hidden="1" x14ac:dyDescent="0.2"/>
    <row r="49309" hidden="1" x14ac:dyDescent="0.2"/>
    <row r="49310" hidden="1" x14ac:dyDescent="0.2"/>
    <row r="49311" hidden="1" x14ac:dyDescent="0.2"/>
    <row r="49312" hidden="1" x14ac:dyDescent="0.2"/>
    <row r="49313" hidden="1" x14ac:dyDescent="0.2"/>
    <row r="49314" hidden="1" x14ac:dyDescent="0.2"/>
    <row r="49315" hidden="1" x14ac:dyDescent="0.2"/>
    <row r="49316" hidden="1" x14ac:dyDescent="0.2"/>
    <row r="49317" hidden="1" x14ac:dyDescent="0.2"/>
    <row r="49318" hidden="1" x14ac:dyDescent="0.2"/>
    <row r="49319" hidden="1" x14ac:dyDescent="0.2"/>
    <row r="49320" hidden="1" x14ac:dyDescent="0.2"/>
    <row r="49321" hidden="1" x14ac:dyDescent="0.2"/>
    <row r="49322" hidden="1" x14ac:dyDescent="0.2"/>
    <row r="49323" hidden="1" x14ac:dyDescent="0.2"/>
    <row r="49324" hidden="1" x14ac:dyDescent="0.2"/>
    <row r="49325" hidden="1" x14ac:dyDescent="0.2"/>
    <row r="49326" hidden="1" x14ac:dyDescent="0.2"/>
    <row r="49327" hidden="1" x14ac:dyDescent="0.2"/>
    <row r="49328" hidden="1" x14ac:dyDescent="0.2"/>
    <row r="49329" hidden="1" x14ac:dyDescent="0.2"/>
    <row r="49330" hidden="1" x14ac:dyDescent="0.2"/>
    <row r="49331" hidden="1" x14ac:dyDescent="0.2"/>
    <row r="49332" hidden="1" x14ac:dyDescent="0.2"/>
    <row r="49333" hidden="1" x14ac:dyDescent="0.2"/>
    <row r="49334" hidden="1" x14ac:dyDescent="0.2"/>
    <row r="49335" hidden="1" x14ac:dyDescent="0.2"/>
    <row r="49336" hidden="1" x14ac:dyDescent="0.2"/>
    <row r="49337" hidden="1" x14ac:dyDescent="0.2"/>
    <row r="49338" hidden="1" x14ac:dyDescent="0.2"/>
    <row r="49339" hidden="1" x14ac:dyDescent="0.2"/>
    <row r="49340" hidden="1" x14ac:dyDescent="0.2"/>
    <row r="49341" hidden="1" x14ac:dyDescent="0.2"/>
    <row r="49342" hidden="1" x14ac:dyDescent="0.2"/>
    <row r="49343" hidden="1" x14ac:dyDescent="0.2"/>
    <row r="49344" hidden="1" x14ac:dyDescent="0.2"/>
    <row r="49345" hidden="1" x14ac:dyDescent="0.2"/>
    <row r="49346" hidden="1" x14ac:dyDescent="0.2"/>
    <row r="49347" hidden="1" x14ac:dyDescent="0.2"/>
    <row r="49348" hidden="1" x14ac:dyDescent="0.2"/>
    <row r="49349" hidden="1" x14ac:dyDescent="0.2"/>
    <row r="49350" hidden="1" x14ac:dyDescent="0.2"/>
    <row r="49351" hidden="1" x14ac:dyDescent="0.2"/>
    <row r="49352" hidden="1" x14ac:dyDescent="0.2"/>
    <row r="49353" hidden="1" x14ac:dyDescent="0.2"/>
    <row r="49354" hidden="1" x14ac:dyDescent="0.2"/>
    <row r="49355" hidden="1" x14ac:dyDescent="0.2"/>
    <row r="49356" hidden="1" x14ac:dyDescent="0.2"/>
    <row r="49357" hidden="1" x14ac:dyDescent="0.2"/>
    <row r="49358" hidden="1" x14ac:dyDescent="0.2"/>
    <row r="49359" hidden="1" x14ac:dyDescent="0.2"/>
    <row r="49360" hidden="1" x14ac:dyDescent="0.2"/>
    <row r="49361" hidden="1" x14ac:dyDescent="0.2"/>
    <row r="49362" hidden="1" x14ac:dyDescent="0.2"/>
    <row r="49363" hidden="1" x14ac:dyDescent="0.2"/>
    <row r="49364" hidden="1" x14ac:dyDescent="0.2"/>
    <row r="49365" hidden="1" x14ac:dyDescent="0.2"/>
    <row r="49366" hidden="1" x14ac:dyDescent="0.2"/>
    <row r="49367" hidden="1" x14ac:dyDescent="0.2"/>
    <row r="49368" hidden="1" x14ac:dyDescent="0.2"/>
    <row r="49369" hidden="1" x14ac:dyDescent="0.2"/>
    <row r="49370" hidden="1" x14ac:dyDescent="0.2"/>
    <row r="49371" hidden="1" x14ac:dyDescent="0.2"/>
    <row r="49372" hidden="1" x14ac:dyDescent="0.2"/>
    <row r="49373" hidden="1" x14ac:dyDescent="0.2"/>
    <row r="49374" hidden="1" x14ac:dyDescent="0.2"/>
    <row r="49375" hidden="1" x14ac:dyDescent="0.2"/>
    <row r="49376" hidden="1" x14ac:dyDescent="0.2"/>
    <row r="49377" hidden="1" x14ac:dyDescent="0.2"/>
    <row r="49378" hidden="1" x14ac:dyDescent="0.2"/>
    <row r="49379" hidden="1" x14ac:dyDescent="0.2"/>
    <row r="49380" hidden="1" x14ac:dyDescent="0.2"/>
    <row r="49381" hidden="1" x14ac:dyDescent="0.2"/>
    <row r="49382" hidden="1" x14ac:dyDescent="0.2"/>
    <row r="49383" hidden="1" x14ac:dyDescent="0.2"/>
    <row r="49384" hidden="1" x14ac:dyDescent="0.2"/>
    <row r="49385" hidden="1" x14ac:dyDescent="0.2"/>
    <row r="49386" hidden="1" x14ac:dyDescent="0.2"/>
    <row r="49387" hidden="1" x14ac:dyDescent="0.2"/>
    <row r="49388" hidden="1" x14ac:dyDescent="0.2"/>
    <row r="49389" hidden="1" x14ac:dyDescent="0.2"/>
    <row r="49390" hidden="1" x14ac:dyDescent="0.2"/>
    <row r="49391" hidden="1" x14ac:dyDescent="0.2"/>
    <row r="49392" hidden="1" x14ac:dyDescent="0.2"/>
    <row r="49393" hidden="1" x14ac:dyDescent="0.2"/>
    <row r="49394" hidden="1" x14ac:dyDescent="0.2"/>
    <row r="49395" hidden="1" x14ac:dyDescent="0.2"/>
    <row r="49396" hidden="1" x14ac:dyDescent="0.2"/>
    <row r="49397" hidden="1" x14ac:dyDescent="0.2"/>
    <row r="49398" hidden="1" x14ac:dyDescent="0.2"/>
    <row r="49399" hidden="1" x14ac:dyDescent="0.2"/>
    <row r="49400" hidden="1" x14ac:dyDescent="0.2"/>
    <row r="49401" hidden="1" x14ac:dyDescent="0.2"/>
    <row r="49402" hidden="1" x14ac:dyDescent="0.2"/>
    <row r="49403" hidden="1" x14ac:dyDescent="0.2"/>
    <row r="49404" hidden="1" x14ac:dyDescent="0.2"/>
    <row r="49405" hidden="1" x14ac:dyDescent="0.2"/>
    <row r="49406" hidden="1" x14ac:dyDescent="0.2"/>
    <row r="49407" hidden="1" x14ac:dyDescent="0.2"/>
    <row r="49408" hidden="1" x14ac:dyDescent="0.2"/>
    <row r="49409" hidden="1" x14ac:dyDescent="0.2"/>
    <row r="49410" hidden="1" x14ac:dyDescent="0.2"/>
    <row r="49411" hidden="1" x14ac:dyDescent="0.2"/>
    <row r="49412" hidden="1" x14ac:dyDescent="0.2"/>
    <row r="49413" hidden="1" x14ac:dyDescent="0.2"/>
    <row r="49414" hidden="1" x14ac:dyDescent="0.2"/>
    <row r="49415" hidden="1" x14ac:dyDescent="0.2"/>
    <row r="49416" hidden="1" x14ac:dyDescent="0.2"/>
    <row r="49417" hidden="1" x14ac:dyDescent="0.2"/>
    <row r="49418" hidden="1" x14ac:dyDescent="0.2"/>
    <row r="49419" hidden="1" x14ac:dyDescent="0.2"/>
    <row r="49420" hidden="1" x14ac:dyDescent="0.2"/>
    <row r="49421" hidden="1" x14ac:dyDescent="0.2"/>
    <row r="49422" hidden="1" x14ac:dyDescent="0.2"/>
    <row r="49423" hidden="1" x14ac:dyDescent="0.2"/>
    <row r="49424" hidden="1" x14ac:dyDescent="0.2"/>
    <row r="49425" hidden="1" x14ac:dyDescent="0.2"/>
    <row r="49426" hidden="1" x14ac:dyDescent="0.2"/>
    <row r="49427" hidden="1" x14ac:dyDescent="0.2"/>
    <row r="49428" hidden="1" x14ac:dyDescent="0.2"/>
    <row r="49429" hidden="1" x14ac:dyDescent="0.2"/>
    <row r="49430" hidden="1" x14ac:dyDescent="0.2"/>
    <row r="49431" hidden="1" x14ac:dyDescent="0.2"/>
    <row r="49432" hidden="1" x14ac:dyDescent="0.2"/>
    <row r="49433" hidden="1" x14ac:dyDescent="0.2"/>
    <row r="49434" hidden="1" x14ac:dyDescent="0.2"/>
    <row r="49435" hidden="1" x14ac:dyDescent="0.2"/>
    <row r="49436" hidden="1" x14ac:dyDescent="0.2"/>
    <row r="49437" hidden="1" x14ac:dyDescent="0.2"/>
    <row r="49438" hidden="1" x14ac:dyDescent="0.2"/>
    <row r="49439" hidden="1" x14ac:dyDescent="0.2"/>
    <row r="49440" hidden="1" x14ac:dyDescent="0.2"/>
    <row r="49441" hidden="1" x14ac:dyDescent="0.2"/>
    <row r="49442" hidden="1" x14ac:dyDescent="0.2"/>
    <row r="49443" hidden="1" x14ac:dyDescent="0.2"/>
    <row r="49444" hidden="1" x14ac:dyDescent="0.2"/>
    <row r="49445" hidden="1" x14ac:dyDescent="0.2"/>
    <row r="49446" hidden="1" x14ac:dyDescent="0.2"/>
    <row r="49447" hidden="1" x14ac:dyDescent="0.2"/>
    <row r="49448" hidden="1" x14ac:dyDescent="0.2"/>
    <row r="49449" hidden="1" x14ac:dyDescent="0.2"/>
    <row r="49450" hidden="1" x14ac:dyDescent="0.2"/>
    <row r="49451" hidden="1" x14ac:dyDescent="0.2"/>
    <row r="49452" hidden="1" x14ac:dyDescent="0.2"/>
    <row r="49453" hidden="1" x14ac:dyDescent="0.2"/>
    <row r="49454" hidden="1" x14ac:dyDescent="0.2"/>
    <row r="49455" hidden="1" x14ac:dyDescent="0.2"/>
    <row r="49456" hidden="1" x14ac:dyDescent="0.2"/>
    <row r="49457" hidden="1" x14ac:dyDescent="0.2"/>
    <row r="49458" hidden="1" x14ac:dyDescent="0.2"/>
    <row r="49459" hidden="1" x14ac:dyDescent="0.2"/>
    <row r="49460" hidden="1" x14ac:dyDescent="0.2"/>
    <row r="49461" hidden="1" x14ac:dyDescent="0.2"/>
    <row r="49462" hidden="1" x14ac:dyDescent="0.2"/>
    <row r="49463" hidden="1" x14ac:dyDescent="0.2"/>
    <row r="49464" hidden="1" x14ac:dyDescent="0.2"/>
    <row r="49465" hidden="1" x14ac:dyDescent="0.2"/>
    <row r="49466" hidden="1" x14ac:dyDescent="0.2"/>
    <row r="49467" hidden="1" x14ac:dyDescent="0.2"/>
    <row r="49468" hidden="1" x14ac:dyDescent="0.2"/>
    <row r="49469" hidden="1" x14ac:dyDescent="0.2"/>
    <row r="49470" hidden="1" x14ac:dyDescent="0.2"/>
    <row r="49471" hidden="1" x14ac:dyDescent="0.2"/>
    <row r="49472" hidden="1" x14ac:dyDescent="0.2"/>
    <row r="49473" hidden="1" x14ac:dyDescent="0.2"/>
    <row r="49474" hidden="1" x14ac:dyDescent="0.2"/>
    <row r="49475" hidden="1" x14ac:dyDescent="0.2"/>
    <row r="49476" hidden="1" x14ac:dyDescent="0.2"/>
    <row r="49477" hidden="1" x14ac:dyDescent="0.2"/>
    <row r="49478" hidden="1" x14ac:dyDescent="0.2"/>
    <row r="49479" hidden="1" x14ac:dyDescent="0.2"/>
    <row r="49480" hidden="1" x14ac:dyDescent="0.2"/>
    <row r="49481" hidden="1" x14ac:dyDescent="0.2"/>
    <row r="49482" hidden="1" x14ac:dyDescent="0.2"/>
    <row r="49483" hidden="1" x14ac:dyDescent="0.2"/>
    <row r="49484" hidden="1" x14ac:dyDescent="0.2"/>
    <row r="49485" hidden="1" x14ac:dyDescent="0.2"/>
    <row r="49486" hidden="1" x14ac:dyDescent="0.2"/>
    <row r="49487" hidden="1" x14ac:dyDescent="0.2"/>
    <row r="49488" hidden="1" x14ac:dyDescent="0.2"/>
    <row r="49489" hidden="1" x14ac:dyDescent="0.2"/>
    <row r="49490" hidden="1" x14ac:dyDescent="0.2"/>
    <row r="49491" hidden="1" x14ac:dyDescent="0.2"/>
    <row r="49492" hidden="1" x14ac:dyDescent="0.2"/>
    <row r="49493" hidden="1" x14ac:dyDescent="0.2"/>
    <row r="49494" hidden="1" x14ac:dyDescent="0.2"/>
    <row r="49495" hidden="1" x14ac:dyDescent="0.2"/>
    <row r="49496" hidden="1" x14ac:dyDescent="0.2"/>
    <row r="49497" hidden="1" x14ac:dyDescent="0.2"/>
    <row r="49498" hidden="1" x14ac:dyDescent="0.2"/>
    <row r="49499" hidden="1" x14ac:dyDescent="0.2"/>
    <row r="49500" hidden="1" x14ac:dyDescent="0.2"/>
    <row r="49501" hidden="1" x14ac:dyDescent="0.2"/>
    <row r="49502" hidden="1" x14ac:dyDescent="0.2"/>
    <row r="49503" hidden="1" x14ac:dyDescent="0.2"/>
    <row r="49504" hidden="1" x14ac:dyDescent="0.2"/>
    <row r="49505" hidden="1" x14ac:dyDescent="0.2"/>
    <row r="49506" hidden="1" x14ac:dyDescent="0.2"/>
    <row r="49507" hidden="1" x14ac:dyDescent="0.2"/>
    <row r="49508" hidden="1" x14ac:dyDescent="0.2"/>
    <row r="49509" hidden="1" x14ac:dyDescent="0.2"/>
    <row r="49510" hidden="1" x14ac:dyDescent="0.2"/>
    <row r="49511" hidden="1" x14ac:dyDescent="0.2"/>
    <row r="49512" hidden="1" x14ac:dyDescent="0.2"/>
    <row r="49513" hidden="1" x14ac:dyDescent="0.2"/>
    <row r="49514" hidden="1" x14ac:dyDescent="0.2"/>
    <row r="49515" hidden="1" x14ac:dyDescent="0.2"/>
    <row r="49516" hidden="1" x14ac:dyDescent="0.2"/>
    <row r="49517" hidden="1" x14ac:dyDescent="0.2"/>
    <row r="49518" hidden="1" x14ac:dyDescent="0.2"/>
    <row r="49519" hidden="1" x14ac:dyDescent="0.2"/>
    <row r="49520" hidden="1" x14ac:dyDescent="0.2"/>
    <row r="49521" hidden="1" x14ac:dyDescent="0.2"/>
    <row r="49522" hidden="1" x14ac:dyDescent="0.2"/>
    <row r="49523" hidden="1" x14ac:dyDescent="0.2"/>
    <row r="49524" hidden="1" x14ac:dyDescent="0.2"/>
    <row r="49525" hidden="1" x14ac:dyDescent="0.2"/>
    <row r="49526" hidden="1" x14ac:dyDescent="0.2"/>
    <row r="49527" hidden="1" x14ac:dyDescent="0.2"/>
    <row r="49528" hidden="1" x14ac:dyDescent="0.2"/>
    <row r="49529" hidden="1" x14ac:dyDescent="0.2"/>
    <row r="49530" hidden="1" x14ac:dyDescent="0.2"/>
    <row r="49531" hidden="1" x14ac:dyDescent="0.2"/>
    <row r="49532" hidden="1" x14ac:dyDescent="0.2"/>
    <row r="49533" hidden="1" x14ac:dyDescent="0.2"/>
    <row r="49534" hidden="1" x14ac:dyDescent="0.2"/>
    <row r="49535" hidden="1" x14ac:dyDescent="0.2"/>
    <row r="49536" hidden="1" x14ac:dyDescent="0.2"/>
    <row r="49537" hidden="1" x14ac:dyDescent="0.2"/>
    <row r="49538" hidden="1" x14ac:dyDescent="0.2"/>
    <row r="49539" hidden="1" x14ac:dyDescent="0.2"/>
    <row r="49540" hidden="1" x14ac:dyDescent="0.2"/>
    <row r="49541" hidden="1" x14ac:dyDescent="0.2"/>
    <row r="49542" hidden="1" x14ac:dyDescent="0.2"/>
    <row r="49543" hidden="1" x14ac:dyDescent="0.2"/>
    <row r="49544" hidden="1" x14ac:dyDescent="0.2"/>
    <row r="49545" hidden="1" x14ac:dyDescent="0.2"/>
    <row r="49546" hidden="1" x14ac:dyDescent="0.2"/>
    <row r="49547" hidden="1" x14ac:dyDescent="0.2"/>
    <row r="49548" hidden="1" x14ac:dyDescent="0.2"/>
    <row r="49549" hidden="1" x14ac:dyDescent="0.2"/>
    <row r="49550" hidden="1" x14ac:dyDescent="0.2"/>
    <row r="49551" hidden="1" x14ac:dyDescent="0.2"/>
    <row r="49552" hidden="1" x14ac:dyDescent="0.2"/>
    <row r="49553" hidden="1" x14ac:dyDescent="0.2"/>
    <row r="49554" hidden="1" x14ac:dyDescent="0.2"/>
    <row r="49555" hidden="1" x14ac:dyDescent="0.2"/>
    <row r="49556" hidden="1" x14ac:dyDescent="0.2"/>
    <row r="49557" hidden="1" x14ac:dyDescent="0.2"/>
    <row r="49558" hidden="1" x14ac:dyDescent="0.2"/>
    <row r="49559" hidden="1" x14ac:dyDescent="0.2"/>
    <row r="49560" hidden="1" x14ac:dyDescent="0.2"/>
    <row r="49561" hidden="1" x14ac:dyDescent="0.2"/>
    <row r="49562" hidden="1" x14ac:dyDescent="0.2"/>
    <row r="49563" hidden="1" x14ac:dyDescent="0.2"/>
    <row r="49564" hidden="1" x14ac:dyDescent="0.2"/>
    <row r="49565" hidden="1" x14ac:dyDescent="0.2"/>
    <row r="49566" hidden="1" x14ac:dyDescent="0.2"/>
    <row r="49567" hidden="1" x14ac:dyDescent="0.2"/>
    <row r="49568" hidden="1" x14ac:dyDescent="0.2"/>
    <row r="49569" hidden="1" x14ac:dyDescent="0.2"/>
    <row r="49570" hidden="1" x14ac:dyDescent="0.2"/>
    <row r="49571" hidden="1" x14ac:dyDescent="0.2"/>
    <row r="49572" hidden="1" x14ac:dyDescent="0.2"/>
    <row r="49573" hidden="1" x14ac:dyDescent="0.2"/>
    <row r="49574" hidden="1" x14ac:dyDescent="0.2"/>
    <row r="49575" hidden="1" x14ac:dyDescent="0.2"/>
    <row r="49576" hidden="1" x14ac:dyDescent="0.2"/>
    <row r="49577" hidden="1" x14ac:dyDescent="0.2"/>
    <row r="49578" hidden="1" x14ac:dyDescent="0.2"/>
    <row r="49579" hidden="1" x14ac:dyDescent="0.2"/>
    <row r="49580" hidden="1" x14ac:dyDescent="0.2"/>
    <row r="49581" hidden="1" x14ac:dyDescent="0.2"/>
    <row r="49582" hidden="1" x14ac:dyDescent="0.2"/>
    <row r="49583" hidden="1" x14ac:dyDescent="0.2"/>
    <row r="49584" hidden="1" x14ac:dyDescent="0.2"/>
    <row r="49585" hidden="1" x14ac:dyDescent="0.2"/>
    <row r="49586" hidden="1" x14ac:dyDescent="0.2"/>
    <row r="49587" hidden="1" x14ac:dyDescent="0.2"/>
    <row r="49588" hidden="1" x14ac:dyDescent="0.2"/>
    <row r="49589" hidden="1" x14ac:dyDescent="0.2"/>
    <row r="49590" hidden="1" x14ac:dyDescent="0.2"/>
    <row r="49591" hidden="1" x14ac:dyDescent="0.2"/>
    <row r="49592" hidden="1" x14ac:dyDescent="0.2"/>
    <row r="49593" hidden="1" x14ac:dyDescent="0.2"/>
    <row r="49594" hidden="1" x14ac:dyDescent="0.2"/>
    <row r="49595" hidden="1" x14ac:dyDescent="0.2"/>
    <row r="49596" hidden="1" x14ac:dyDescent="0.2"/>
    <row r="49597" hidden="1" x14ac:dyDescent="0.2"/>
    <row r="49598" hidden="1" x14ac:dyDescent="0.2"/>
    <row r="49599" hidden="1" x14ac:dyDescent="0.2"/>
    <row r="49600" hidden="1" x14ac:dyDescent="0.2"/>
    <row r="49601" hidden="1" x14ac:dyDescent="0.2"/>
    <row r="49602" hidden="1" x14ac:dyDescent="0.2"/>
    <row r="49603" hidden="1" x14ac:dyDescent="0.2"/>
    <row r="49604" hidden="1" x14ac:dyDescent="0.2"/>
    <row r="49605" hidden="1" x14ac:dyDescent="0.2"/>
    <row r="49606" hidden="1" x14ac:dyDescent="0.2"/>
    <row r="49607" hidden="1" x14ac:dyDescent="0.2"/>
    <row r="49608" hidden="1" x14ac:dyDescent="0.2"/>
    <row r="49609" hidden="1" x14ac:dyDescent="0.2"/>
    <row r="49610" hidden="1" x14ac:dyDescent="0.2"/>
    <row r="49611" hidden="1" x14ac:dyDescent="0.2"/>
    <row r="49612" hidden="1" x14ac:dyDescent="0.2"/>
    <row r="49613" hidden="1" x14ac:dyDescent="0.2"/>
    <row r="49614" hidden="1" x14ac:dyDescent="0.2"/>
    <row r="49615" hidden="1" x14ac:dyDescent="0.2"/>
    <row r="49616" hidden="1" x14ac:dyDescent="0.2"/>
    <row r="49617" hidden="1" x14ac:dyDescent="0.2"/>
    <row r="49618" hidden="1" x14ac:dyDescent="0.2"/>
    <row r="49619" hidden="1" x14ac:dyDescent="0.2"/>
    <row r="49620" hidden="1" x14ac:dyDescent="0.2"/>
    <row r="49621" hidden="1" x14ac:dyDescent="0.2"/>
    <row r="49622" hidden="1" x14ac:dyDescent="0.2"/>
    <row r="49623" hidden="1" x14ac:dyDescent="0.2"/>
    <row r="49624" hidden="1" x14ac:dyDescent="0.2"/>
    <row r="49625" hidden="1" x14ac:dyDescent="0.2"/>
    <row r="49626" hidden="1" x14ac:dyDescent="0.2"/>
    <row r="49627" hidden="1" x14ac:dyDescent="0.2"/>
    <row r="49628" hidden="1" x14ac:dyDescent="0.2"/>
    <row r="49629" hidden="1" x14ac:dyDescent="0.2"/>
    <row r="49630" hidden="1" x14ac:dyDescent="0.2"/>
    <row r="49631" hidden="1" x14ac:dyDescent="0.2"/>
    <row r="49632" hidden="1" x14ac:dyDescent="0.2"/>
    <row r="49633" hidden="1" x14ac:dyDescent="0.2"/>
    <row r="49634" hidden="1" x14ac:dyDescent="0.2"/>
    <row r="49635" hidden="1" x14ac:dyDescent="0.2"/>
    <row r="49636" hidden="1" x14ac:dyDescent="0.2"/>
    <row r="49637" hidden="1" x14ac:dyDescent="0.2"/>
    <row r="49638" hidden="1" x14ac:dyDescent="0.2"/>
    <row r="49639" hidden="1" x14ac:dyDescent="0.2"/>
    <row r="49640" hidden="1" x14ac:dyDescent="0.2"/>
    <row r="49641" hidden="1" x14ac:dyDescent="0.2"/>
    <row r="49642" hidden="1" x14ac:dyDescent="0.2"/>
    <row r="49643" hidden="1" x14ac:dyDescent="0.2"/>
    <row r="49644" hidden="1" x14ac:dyDescent="0.2"/>
    <row r="49645" hidden="1" x14ac:dyDescent="0.2"/>
    <row r="49646" hidden="1" x14ac:dyDescent="0.2"/>
    <row r="49647" hidden="1" x14ac:dyDescent="0.2"/>
    <row r="49648" hidden="1" x14ac:dyDescent="0.2"/>
    <row r="49649" hidden="1" x14ac:dyDescent="0.2"/>
    <row r="49650" hidden="1" x14ac:dyDescent="0.2"/>
    <row r="49651" hidden="1" x14ac:dyDescent="0.2"/>
    <row r="49652" hidden="1" x14ac:dyDescent="0.2"/>
    <row r="49653" hidden="1" x14ac:dyDescent="0.2"/>
    <row r="49654" hidden="1" x14ac:dyDescent="0.2"/>
    <row r="49655" hidden="1" x14ac:dyDescent="0.2"/>
    <row r="49656" hidden="1" x14ac:dyDescent="0.2"/>
    <row r="49657" hidden="1" x14ac:dyDescent="0.2"/>
    <row r="49658" hidden="1" x14ac:dyDescent="0.2"/>
    <row r="49659" hidden="1" x14ac:dyDescent="0.2"/>
    <row r="49660" hidden="1" x14ac:dyDescent="0.2"/>
    <row r="49661" hidden="1" x14ac:dyDescent="0.2"/>
    <row r="49662" hidden="1" x14ac:dyDescent="0.2"/>
    <row r="49663" hidden="1" x14ac:dyDescent="0.2"/>
    <row r="49664" hidden="1" x14ac:dyDescent="0.2"/>
    <row r="49665" hidden="1" x14ac:dyDescent="0.2"/>
    <row r="49666" hidden="1" x14ac:dyDescent="0.2"/>
    <row r="49667" hidden="1" x14ac:dyDescent="0.2"/>
    <row r="49668" hidden="1" x14ac:dyDescent="0.2"/>
    <row r="49669" hidden="1" x14ac:dyDescent="0.2"/>
    <row r="49670" hidden="1" x14ac:dyDescent="0.2"/>
    <row r="49671" hidden="1" x14ac:dyDescent="0.2"/>
    <row r="49672" hidden="1" x14ac:dyDescent="0.2"/>
    <row r="49673" hidden="1" x14ac:dyDescent="0.2"/>
    <row r="49674" hidden="1" x14ac:dyDescent="0.2"/>
    <row r="49675" hidden="1" x14ac:dyDescent="0.2"/>
    <row r="49676" hidden="1" x14ac:dyDescent="0.2"/>
    <row r="49677" hidden="1" x14ac:dyDescent="0.2"/>
    <row r="49678" hidden="1" x14ac:dyDescent="0.2"/>
    <row r="49679" hidden="1" x14ac:dyDescent="0.2"/>
    <row r="49680" hidden="1" x14ac:dyDescent="0.2"/>
    <row r="49681" hidden="1" x14ac:dyDescent="0.2"/>
    <row r="49682" hidden="1" x14ac:dyDescent="0.2"/>
    <row r="49683" hidden="1" x14ac:dyDescent="0.2"/>
    <row r="49684" hidden="1" x14ac:dyDescent="0.2"/>
    <row r="49685" hidden="1" x14ac:dyDescent="0.2"/>
    <row r="49686" hidden="1" x14ac:dyDescent="0.2"/>
    <row r="49687" hidden="1" x14ac:dyDescent="0.2"/>
    <row r="49688" hidden="1" x14ac:dyDescent="0.2"/>
    <row r="49689" hidden="1" x14ac:dyDescent="0.2"/>
    <row r="49690" hidden="1" x14ac:dyDescent="0.2"/>
    <row r="49691" hidden="1" x14ac:dyDescent="0.2"/>
    <row r="49692" hidden="1" x14ac:dyDescent="0.2"/>
    <row r="49693" hidden="1" x14ac:dyDescent="0.2"/>
    <row r="49694" hidden="1" x14ac:dyDescent="0.2"/>
    <row r="49695" hidden="1" x14ac:dyDescent="0.2"/>
    <row r="49696" hidden="1" x14ac:dyDescent="0.2"/>
    <row r="49697" hidden="1" x14ac:dyDescent="0.2"/>
    <row r="49698" hidden="1" x14ac:dyDescent="0.2"/>
    <row r="49699" hidden="1" x14ac:dyDescent="0.2"/>
    <row r="49700" hidden="1" x14ac:dyDescent="0.2"/>
    <row r="49701" hidden="1" x14ac:dyDescent="0.2"/>
    <row r="49702" hidden="1" x14ac:dyDescent="0.2"/>
    <row r="49703" hidden="1" x14ac:dyDescent="0.2"/>
    <row r="49704" hidden="1" x14ac:dyDescent="0.2"/>
    <row r="49705" hidden="1" x14ac:dyDescent="0.2"/>
    <row r="49706" hidden="1" x14ac:dyDescent="0.2"/>
    <row r="49707" hidden="1" x14ac:dyDescent="0.2"/>
    <row r="49708" hidden="1" x14ac:dyDescent="0.2"/>
    <row r="49709" hidden="1" x14ac:dyDescent="0.2"/>
    <row r="49710" hidden="1" x14ac:dyDescent="0.2"/>
    <row r="49711" hidden="1" x14ac:dyDescent="0.2"/>
    <row r="49712" hidden="1" x14ac:dyDescent="0.2"/>
    <row r="49713" hidden="1" x14ac:dyDescent="0.2"/>
    <row r="49714" hidden="1" x14ac:dyDescent="0.2"/>
    <row r="49715" hidden="1" x14ac:dyDescent="0.2"/>
    <row r="49716" hidden="1" x14ac:dyDescent="0.2"/>
    <row r="49717" hidden="1" x14ac:dyDescent="0.2"/>
    <row r="49718" hidden="1" x14ac:dyDescent="0.2"/>
    <row r="49719" hidden="1" x14ac:dyDescent="0.2"/>
    <row r="49720" hidden="1" x14ac:dyDescent="0.2"/>
    <row r="49721" hidden="1" x14ac:dyDescent="0.2"/>
    <row r="49722" hidden="1" x14ac:dyDescent="0.2"/>
    <row r="49723" hidden="1" x14ac:dyDescent="0.2"/>
    <row r="49724" hidden="1" x14ac:dyDescent="0.2"/>
    <row r="49725" hidden="1" x14ac:dyDescent="0.2"/>
    <row r="49726" hidden="1" x14ac:dyDescent="0.2"/>
    <row r="49727" hidden="1" x14ac:dyDescent="0.2"/>
    <row r="49728" hidden="1" x14ac:dyDescent="0.2"/>
    <row r="49729" hidden="1" x14ac:dyDescent="0.2"/>
    <row r="49730" hidden="1" x14ac:dyDescent="0.2"/>
    <row r="49731" hidden="1" x14ac:dyDescent="0.2"/>
    <row r="49732" hidden="1" x14ac:dyDescent="0.2"/>
    <row r="49733" hidden="1" x14ac:dyDescent="0.2"/>
    <row r="49734" hidden="1" x14ac:dyDescent="0.2"/>
    <row r="49735" hidden="1" x14ac:dyDescent="0.2"/>
    <row r="49736" hidden="1" x14ac:dyDescent="0.2"/>
    <row r="49737" hidden="1" x14ac:dyDescent="0.2"/>
    <row r="49738" hidden="1" x14ac:dyDescent="0.2"/>
    <row r="49739" hidden="1" x14ac:dyDescent="0.2"/>
    <row r="49740" hidden="1" x14ac:dyDescent="0.2"/>
    <row r="49741" hidden="1" x14ac:dyDescent="0.2"/>
    <row r="49742" hidden="1" x14ac:dyDescent="0.2"/>
    <row r="49743" hidden="1" x14ac:dyDescent="0.2"/>
    <row r="49744" hidden="1" x14ac:dyDescent="0.2"/>
    <row r="49745" hidden="1" x14ac:dyDescent="0.2"/>
    <row r="49746" hidden="1" x14ac:dyDescent="0.2"/>
    <row r="49747" hidden="1" x14ac:dyDescent="0.2"/>
    <row r="49748" hidden="1" x14ac:dyDescent="0.2"/>
    <row r="49749" hidden="1" x14ac:dyDescent="0.2"/>
    <row r="49750" hidden="1" x14ac:dyDescent="0.2"/>
    <row r="49751" hidden="1" x14ac:dyDescent="0.2"/>
    <row r="49752" hidden="1" x14ac:dyDescent="0.2"/>
    <row r="49753" hidden="1" x14ac:dyDescent="0.2"/>
    <row r="49754" hidden="1" x14ac:dyDescent="0.2"/>
    <row r="49755" hidden="1" x14ac:dyDescent="0.2"/>
    <row r="49756" hidden="1" x14ac:dyDescent="0.2"/>
    <row r="49757" hidden="1" x14ac:dyDescent="0.2"/>
    <row r="49758" hidden="1" x14ac:dyDescent="0.2"/>
    <row r="49759" hidden="1" x14ac:dyDescent="0.2"/>
    <row r="49760" hidden="1" x14ac:dyDescent="0.2"/>
    <row r="49761" hidden="1" x14ac:dyDescent="0.2"/>
    <row r="49762" hidden="1" x14ac:dyDescent="0.2"/>
    <row r="49763" hidden="1" x14ac:dyDescent="0.2"/>
    <row r="49764" hidden="1" x14ac:dyDescent="0.2"/>
    <row r="49765" hidden="1" x14ac:dyDescent="0.2"/>
    <row r="49766" hidden="1" x14ac:dyDescent="0.2"/>
    <row r="49767" hidden="1" x14ac:dyDescent="0.2"/>
    <row r="49768" hidden="1" x14ac:dyDescent="0.2"/>
    <row r="49769" hidden="1" x14ac:dyDescent="0.2"/>
    <row r="49770" hidden="1" x14ac:dyDescent="0.2"/>
    <row r="49771" hidden="1" x14ac:dyDescent="0.2"/>
    <row r="49772" hidden="1" x14ac:dyDescent="0.2"/>
    <row r="49773" hidden="1" x14ac:dyDescent="0.2"/>
    <row r="49774" hidden="1" x14ac:dyDescent="0.2"/>
    <row r="49775" hidden="1" x14ac:dyDescent="0.2"/>
    <row r="49776" hidden="1" x14ac:dyDescent="0.2"/>
    <row r="49777" hidden="1" x14ac:dyDescent="0.2"/>
    <row r="49778" hidden="1" x14ac:dyDescent="0.2"/>
    <row r="49779" hidden="1" x14ac:dyDescent="0.2"/>
    <row r="49780" hidden="1" x14ac:dyDescent="0.2"/>
    <row r="49781" hidden="1" x14ac:dyDescent="0.2"/>
    <row r="49782" hidden="1" x14ac:dyDescent="0.2"/>
    <row r="49783" hidden="1" x14ac:dyDescent="0.2"/>
    <row r="49784" hidden="1" x14ac:dyDescent="0.2"/>
    <row r="49785" hidden="1" x14ac:dyDescent="0.2"/>
    <row r="49786" hidden="1" x14ac:dyDescent="0.2"/>
    <row r="49787" hidden="1" x14ac:dyDescent="0.2"/>
    <row r="49788" hidden="1" x14ac:dyDescent="0.2"/>
    <row r="49789" hidden="1" x14ac:dyDescent="0.2"/>
    <row r="49790" hidden="1" x14ac:dyDescent="0.2"/>
    <row r="49791" hidden="1" x14ac:dyDescent="0.2"/>
    <row r="49792" hidden="1" x14ac:dyDescent="0.2"/>
    <row r="49793" hidden="1" x14ac:dyDescent="0.2"/>
    <row r="49794" hidden="1" x14ac:dyDescent="0.2"/>
    <row r="49795" hidden="1" x14ac:dyDescent="0.2"/>
    <row r="49796" hidden="1" x14ac:dyDescent="0.2"/>
    <row r="49797" hidden="1" x14ac:dyDescent="0.2"/>
    <row r="49798" hidden="1" x14ac:dyDescent="0.2"/>
    <row r="49799" hidden="1" x14ac:dyDescent="0.2"/>
    <row r="49800" hidden="1" x14ac:dyDescent="0.2"/>
    <row r="49801" hidden="1" x14ac:dyDescent="0.2"/>
    <row r="49802" hidden="1" x14ac:dyDescent="0.2"/>
    <row r="49803" hidden="1" x14ac:dyDescent="0.2"/>
    <row r="49804" hidden="1" x14ac:dyDescent="0.2"/>
    <row r="49805" hidden="1" x14ac:dyDescent="0.2"/>
    <row r="49806" hidden="1" x14ac:dyDescent="0.2"/>
    <row r="49807" hidden="1" x14ac:dyDescent="0.2"/>
    <row r="49808" hidden="1" x14ac:dyDescent="0.2"/>
    <row r="49809" hidden="1" x14ac:dyDescent="0.2"/>
    <row r="49810" hidden="1" x14ac:dyDescent="0.2"/>
    <row r="49811" hidden="1" x14ac:dyDescent="0.2"/>
    <row r="49812" hidden="1" x14ac:dyDescent="0.2"/>
    <row r="49813" hidden="1" x14ac:dyDescent="0.2"/>
    <row r="49814" hidden="1" x14ac:dyDescent="0.2"/>
    <row r="49815" hidden="1" x14ac:dyDescent="0.2"/>
    <row r="49816" hidden="1" x14ac:dyDescent="0.2"/>
    <row r="49817" hidden="1" x14ac:dyDescent="0.2"/>
    <row r="49818" hidden="1" x14ac:dyDescent="0.2"/>
    <row r="49819" hidden="1" x14ac:dyDescent="0.2"/>
    <row r="49820" hidden="1" x14ac:dyDescent="0.2"/>
    <row r="49821" hidden="1" x14ac:dyDescent="0.2"/>
    <row r="49822" hidden="1" x14ac:dyDescent="0.2"/>
    <row r="49823" hidden="1" x14ac:dyDescent="0.2"/>
    <row r="49824" hidden="1" x14ac:dyDescent="0.2"/>
    <row r="49825" hidden="1" x14ac:dyDescent="0.2"/>
    <row r="49826" hidden="1" x14ac:dyDescent="0.2"/>
    <row r="49827" hidden="1" x14ac:dyDescent="0.2"/>
    <row r="49828" hidden="1" x14ac:dyDescent="0.2"/>
    <row r="49829" hidden="1" x14ac:dyDescent="0.2"/>
    <row r="49830" hidden="1" x14ac:dyDescent="0.2"/>
    <row r="49831" hidden="1" x14ac:dyDescent="0.2"/>
    <row r="49832" hidden="1" x14ac:dyDescent="0.2"/>
    <row r="49833" hidden="1" x14ac:dyDescent="0.2"/>
    <row r="49834" hidden="1" x14ac:dyDescent="0.2"/>
    <row r="49835" hidden="1" x14ac:dyDescent="0.2"/>
    <row r="49836" hidden="1" x14ac:dyDescent="0.2"/>
    <row r="49837" hidden="1" x14ac:dyDescent="0.2"/>
    <row r="49838" hidden="1" x14ac:dyDescent="0.2"/>
    <row r="49839" hidden="1" x14ac:dyDescent="0.2"/>
    <row r="49840" hidden="1" x14ac:dyDescent="0.2"/>
    <row r="49841" hidden="1" x14ac:dyDescent="0.2"/>
    <row r="49842" hidden="1" x14ac:dyDescent="0.2"/>
    <row r="49843" hidden="1" x14ac:dyDescent="0.2"/>
    <row r="49844" hidden="1" x14ac:dyDescent="0.2"/>
    <row r="49845" hidden="1" x14ac:dyDescent="0.2"/>
    <row r="49846" hidden="1" x14ac:dyDescent="0.2"/>
    <row r="49847" hidden="1" x14ac:dyDescent="0.2"/>
    <row r="49848" hidden="1" x14ac:dyDescent="0.2"/>
    <row r="49849" hidden="1" x14ac:dyDescent="0.2"/>
    <row r="49850" hidden="1" x14ac:dyDescent="0.2"/>
    <row r="49851" hidden="1" x14ac:dyDescent="0.2"/>
    <row r="49852" hidden="1" x14ac:dyDescent="0.2"/>
    <row r="49853" hidden="1" x14ac:dyDescent="0.2"/>
    <row r="49854" hidden="1" x14ac:dyDescent="0.2"/>
    <row r="49855" hidden="1" x14ac:dyDescent="0.2"/>
    <row r="49856" hidden="1" x14ac:dyDescent="0.2"/>
    <row r="49857" hidden="1" x14ac:dyDescent="0.2"/>
    <row r="49858" hidden="1" x14ac:dyDescent="0.2"/>
    <row r="49859" hidden="1" x14ac:dyDescent="0.2"/>
    <row r="49860" hidden="1" x14ac:dyDescent="0.2"/>
    <row r="49861" hidden="1" x14ac:dyDescent="0.2"/>
    <row r="49862" hidden="1" x14ac:dyDescent="0.2"/>
    <row r="49863" hidden="1" x14ac:dyDescent="0.2"/>
    <row r="49864" hidden="1" x14ac:dyDescent="0.2"/>
    <row r="49865" hidden="1" x14ac:dyDescent="0.2"/>
    <row r="49866" hidden="1" x14ac:dyDescent="0.2"/>
    <row r="49867" hidden="1" x14ac:dyDescent="0.2"/>
    <row r="49868" hidden="1" x14ac:dyDescent="0.2"/>
    <row r="49869" hidden="1" x14ac:dyDescent="0.2"/>
    <row r="49870" hidden="1" x14ac:dyDescent="0.2"/>
    <row r="49871" hidden="1" x14ac:dyDescent="0.2"/>
    <row r="49872" hidden="1" x14ac:dyDescent="0.2"/>
    <row r="49873" hidden="1" x14ac:dyDescent="0.2"/>
    <row r="49874" hidden="1" x14ac:dyDescent="0.2"/>
    <row r="49875" hidden="1" x14ac:dyDescent="0.2"/>
    <row r="49876" hidden="1" x14ac:dyDescent="0.2"/>
    <row r="49877" hidden="1" x14ac:dyDescent="0.2"/>
    <row r="49878" hidden="1" x14ac:dyDescent="0.2"/>
    <row r="49879" hidden="1" x14ac:dyDescent="0.2"/>
    <row r="49880" hidden="1" x14ac:dyDescent="0.2"/>
    <row r="49881" hidden="1" x14ac:dyDescent="0.2"/>
    <row r="49882" hidden="1" x14ac:dyDescent="0.2"/>
    <row r="49883" hidden="1" x14ac:dyDescent="0.2"/>
    <row r="49884" hidden="1" x14ac:dyDescent="0.2"/>
    <row r="49885" hidden="1" x14ac:dyDescent="0.2"/>
    <row r="49886" hidden="1" x14ac:dyDescent="0.2"/>
    <row r="49887" hidden="1" x14ac:dyDescent="0.2"/>
    <row r="49888" hidden="1" x14ac:dyDescent="0.2"/>
    <row r="49889" hidden="1" x14ac:dyDescent="0.2"/>
    <row r="49890" hidden="1" x14ac:dyDescent="0.2"/>
    <row r="49891" hidden="1" x14ac:dyDescent="0.2"/>
    <row r="49892" hidden="1" x14ac:dyDescent="0.2"/>
    <row r="49893" hidden="1" x14ac:dyDescent="0.2"/>
    <row r="49894" hidden="1" x14ac:dyDescent="0.2"/>
    <row r="49895" hidden="1" x14ac:dyDescent="0.2"/>
    <row r="49896" hidden="1" x14ac:dyDescent="0.2"/>
    <row r="49897" hidden="1" x14ac:dyDescent="0.2"/>
    <row r="49898" hidden="1" x14ac:dyDescent="0.2"/>
    <row r="49899" hidden="1" x14ac:dyDescent="0.2"/>
    <row r="49900" hidden="1" x14ac:dyDescent="0.2"/>
    <row r="49901" hidden="1" x14ac:dyDescent="0.2"/>
    <row r="49902" hidden="1" x14ac:dyDescent="0.2"/>
    <row r="49903" hidden="1" x14ac:dyDescent="0.2"/>
    <row r="49904" hidden="1" x14ac:dyDescent="0.2"/>
    <row r="49905" hidden="1" x14ac:dyDescent="0.2"/>
    <row r="49906" hidden="1" x14ac:dyDescent="0.2"/>
    <row r="49907" hidden="1" x14ac:dyDescent="0.2"/>
    <row r="49908" hidden="1" x14ac:dyDescent="0.2"/>
    <row r="49909" hidden="1" x14ac:dyDescent="0.2"/>
    <row r="49910" hidden="1" x14ac:dyDescent="0.2"/>
    <row r="49911" hidden="1" x14ac:dyDescent="0.2"/>
    <row r="49912" hidden="1" x14ac:dyDescent="0.2"/>
    <row r="49913" hidden="1" x14ac:dyDescent="0.2"/>
    <row r="49914" hidden="1" x14ac:dyDescent="0.2"/>
    <row r="49915" hidden="1" x14ac:dyDescent="0.2"/>
    <row r="49916" hidden="1" x14ac:dyDescent="0.2"/>
    <row r="49917" hidden="1" x14ac:dyDescent="0.2"/>
    <row r="49918" hidden="1" x14ac:dyDescent="0.2"/>
    <row r="49919" hidden="1" x14ac:dyDescent="0.2"/>
    <row r="49920" hidden="1" x14ac:dyDescent="0.2"/>
    <row r="49921" hidden="1" x14ac:dyDescent="0.2"/>
    <row r="49922" hidden="1" x14ac:dyDescent="0.2"/>
    <row r="49923" hidden="1" x14ac:dyDescent="0.2"/>
    <row r="49924" hidden="1" x14ac:dyDescent="0.2"/>
    <row r="49925" hidden="1" x14ac:dyDescent="0.2"/>
    <row r="49926" hidden="1" x14ac:dyDescent="0.2"/>
    <row r="49927" hidden="1" x14ac:dyDescent="0.2"/>
    <row r="49928" hidden="1" x14ac:dyDescent="0.2"/>
    <row r="49929" hidden="1" x14ac:dyDescent="0.2"/>
    <row r="49930" hidden="1" x14ac:dyDescent="0.2"/>
    <row r="49931" hidden="1" x14ac:dyDescent="0.2"/>
    <row r="49932" hidden="1" x14ac:dyDescent="0.2"/>
    <row r="49933" hidden="1" x14ac:dyDescent="0.2"/>
    <row r="49934" hidden="1" x14ac:dyDescent="0.2"/>
    <row r="49935" hidden="1" x14ac:dyDescent="0.2"/>
    <row r="49936" hidden="1" x14ac:dyDescent="0.2"/>
    <row r="49937" hidden="1" x14ac:dyDescent="0.2"/>
    <row r="49938" hidden="1" x14ac:dyDescent="0.2"/>
    <row r="49939" hidden="1" x14ac:dyDescent="0.2"/>
    <row r="49940" hidden="1" x14ac:dyDescent="0.2"/>
    <row r="49941" hidden="1" x14ac:dyDescent="0.2"/>
    <row r="49942" hidden="1" x14ac:dyDescent="0.2"/>
    <row r="49943" hidden="1" x14ac:dyDescent="0.2"/>
    <row r="49944" hidden="1" x14ac:dyDescent="0.2"/>
    <row r="49945" hidden="1" x14ac:dyDescent="0.2"/>
    <row r="49946" hidden="1" x14ac:dyDescent="0.2"/>
    <row r="49947" hidden="1" x14ac:dyDescent="0.2"/>
    <row r="49948" hidden="1" x14ac:dyDescent="0.2"/>
    <row r="49949" hidden="1" x14ac:dyDescent="0.2"/>
    <row r="49950" hidden="1" x14ac:dyDescent="0.2"/>
    <row r="49951" hidden="1" x14ac:dyDescent="0.2"/>
    <row r="49952" hidden="1" x14ac:dyDescent="0.2"/>
    <row r="49953" hidden="1" x14ac:dyDescent="0.2"/>
    <row r="49954" hidden="1" x14ac:dyDescent="0.2"/>
    <row r="49955" hidden="1" x14ac:dyDescent="0.2"/>
    <row r="49956" hidden="1" x14ac:dyDescent="0.2"/>
    <row r="49957" hidden="1" x14ac:dyDescent="0.2"/>
    <row r="49958" hidden="1" x14ac:dyDescent="0.2"/>
    <row r="49959" hidden="1" x14ac:dyDescent="0.2"/>
    <row r="49960" hidden="1" x14ac:dyDescent="0.2"/>
    <row r="49961" hidden="1" x14ac:dyDescent="0.2"/>
    <row r="49962" hidden="1" x14ac:dyDescent="0.2"/>
    <row r="49963" hidden="1" x14ac:dyDescent="0.2"/>
    <row r="49964" hidden="1" x14ac:dyDescent="0.2"/>
    <row r="49965" hidden="1" x14ac:dyDescent="0.2"/>
    <row r="49966" hidden="1" x14ac:dyDescent="0.2"/>
    <row r="49967" hidden="1" x14ac:dyDescent="0.2"/>
    <row r="49968" hidden="1" x14ac:dyDescent="0.2"/>
    <row r="49969" hidden="1" x14ac:dyDescent="0.2"/>
    <row r="49970" hidden="1" x14ac:dyDescent="0.2"/>
    <row r="49971" hidden="1" x14ac:dyDescent="0.2"/>
    <row r="49972" hidden="1" x14ac:dyDescent="0.2"/>
    <row r="49973" hidden="1" x14ac:dyDescent="0.2"/>
    <row r="49974" hidden="1" x14ac:dyDescent="0.2"/>
    <row r="49975" hidden="1" x14ac:dyDescent="0.2"/>
    <row r="49976" hidden="1" x14ac:dyDescent="0.2"/>
    <row r="49977" hidden="1" x14ac:dyDescent="0.2"/>
    <row r="49978" hidden="1" x14ac:dyDescent="0.2"/>
    <row r="49979" hidden="1" x14ac:dyDescent="0.2"/>
    <row r="49980" hidden="1" x14ac:dyDescent="0.2"/>
    <row r="49981" hidden="1" x14ac:dyDescent="0.2"/>
    <row r="49982" hidden="1" x14ac:dyDescent="0.2"/>
    <row r="49983" hidden="1" x14ac:dyDescent="0.2"/>
    <row r="49984" hidden="1" x14ac:dyDescent="0.2"/>
    <row r="49985" hidden="1" x14ac:dyDescent="0.2"/>
    <row r="49986" hidden="1" x14ac:dyDescent="0.2"/>
    <row r="49987" hidden="1" x14ac:dyDescent="0.2"/>
    <row r="49988" hidden="1" x14ac:dyDescent="0.2"/>
    <row r="49989" hidden="1" x14ac:dyDescent="0.2"/>
    <row r="49990" hidden="1" x14ac:dyDescent="0.2"/>
    <row r="49991" hidden="1" x14ac:dyDescent="0.2"/>
    <row r="49992" hidden="1" x14ac:dyDescent="0.2"/>
    <row r="49993" hidden="1" x14ac:dyDescent="0.2"/>
    <row r="49994" hidden="1" x14ac:dyDescent="0.2"/>
    <row r="49995" hidden="1" x14ac:dyDescent="0.2"/>
    <row r="49996" hidden="1" x14ac:dyDescent="0.2"/>
    <row r="49997" hidden="1" x14ac:dyDescent="0.2"/>
    <row r="49998" hidden="1" x14ac:dyDescent="0.2"/>
    <row r="49999" hidden="1" x14ac:dyDescent="0.2"/>
    <row r="50000" hidden="1" x14ac:dyDescent="0.2"/>
    <row r="50001" hidden="1" x14ac:dyDescent="0.2"/>
    <row r="50002" hidden="1" x14ac:dyDescent="0.2"/>
    <row r="50003" hidden="1" x14ac:dyDescent="0.2"/>
    <row r="50004" hidden="1" x14ac:dyDescent="0.2"/>
    <row r="50005" hidden="1" x14ac:dyDescent="0.2"/>
    <row r="50006" hidden="1" x14ac:dyDescent="0.2"/>
    <row r="50007" hidden="1" x14ac:dyDescent="0.2"/>
    <row r="50008" hidden="1" x14ac:dyDescent="0.2"/>
    <row r="50009" hidden="1" x14ac:dyDescent="0.2"/>
    <row r="50010" hidden="1" x14ac:dyDescent="0.2"/>
    <row r="50011" hidden="1" x14ac:dyDescent="0.2"/>
    <row r="50012" hidden="1" x14ac:dyDescent="0.2"/>
    <row r="50013" hidden="1" x14ac:dyDescent="0.2"/>
    <row r="50014" hidden="1" x14ac:dyDescent="0.2"/>
    <row r="50015" hidden="1" x14ac:dyDescent="0.2"/>
    <row r="50016" hidden="1" x14ac:dyDescent="0.2"/>
    <row r="50017" hidden="1" x14ac:dyDescent="0.2"/>
    <row r="50018" hidden="1" x14ac:dyDescent="0.2"/>
    <row r="50019" hidden="1" x14ac:dyDescent="0.2"/>
    <row r="50020" hidden="1" x14ac:dyDescent="0.2"/>
    <row r="50021" hidden="1" x14ac:dyDescent="0.2"/>
    <row r="50022" hidden="1" x14ac:dyDescent="0.2"/>
    <row r="50023" hidden="1" x14ac:dyDescent="0.2"/>
    <row r="50024" hidden="1" x14ac:dyDescent="0.2"/>
    <row r="50025" hidden="1" x14ac:dyDescent="0.2"/>
    <row r="50026" hidden="1" x14ac:dyDescent="0.2"/>
    <row r="50027" hidden="1" x14ac:dyDescent="0.2"/>
    <row r="50028" hidden="1" x14ac:dyDescent="0.2"/>
    <row r="50029" hidden="1" x14ac:dyDescent="0.2"/>
    <row r="50030" hidden="1" x14ac:dyDescent="0.2"/>
    <row r="50031" hidden="1" x14ac:dyDescent="0.2"/>
    <row r="50032" hidden="1" x14ac:dyDescent="0.2"/>
    <row r="50033" hidden="1" x14ac:dyDescent="0.2"/>
    <row r="50034" hidden="1" x14ac:dyDescent="0.2"/>
    <row r="50035" hidden="1" x14ac:dyDescent="0.2"/>
    <row r="50036" hidden="1" x14ac:dyDescent="0.2"/>
    <row r="50037" hidden="1" x14ac:dyDescent="0.2"/>
    <row r="50038" hidden="1" x14ac:dyDescent="0.2"/>
    <row r="50039" hidden="1" x14ac:dyDescent="0.2"/>
    <row r="50040" hidden="1" x14ac:dyDescent="0.2"/>
    <row r="50041" hidden="1" x14ac:dyDescent="0.2"/>
    <row r="50042" hidden="1" x14ac:dyDescent="0.2"/>
    <row r="50043" hidden="1" x14ac:dyDescent="0.2"/>
    <row r="50044" hidden="1" x14ac:dyDescent="0.2"/>
    <row r="50045" hidden="1" x14ac:dyDescent="0.2"/>
    <row r="50046" hidden="1" x14ac:dyDescent="0.2"/>
    <row r="50047" hidden="1" x14ac:dyDescent="0.2"/>
    <row r="50048" hidden="1" x14ac:dyDescent="0.2"/>
    <row r="50049" hidden="1" x14ac:dyDescent="0.2"/>
    <row r="50050" hidden="1" x14ac:dyDescent="0.2"/>
    <row r="50051" hidden="1" x14ac:dyDescent="0.2"/>
    <row r="50052" hidden="1" x14ac:dyDescent="0.2"/>
    <row r="50053" hidden="1" x14ac:dyDescent="0.2"/>
    <row r="50054" hidden="1" x14ac:dyDescent="0.2"/>
    <row r="50055" hidden="1" x14ac:dyDescent="0.2"/>
    <row r="50056" hidden="1" x14ac:dyDescent="0.2"/>
    <row r="50057" hidden="1" x14ac:dyDescent="0.2"/>
    <row r="50058" hidden="1" x14ac:dyDescent="0.2"/>
    <row r="50059" hidden="1" x14ac:dyDescent="0.2"/>
    <row r="50060" hidden="1" x14ac:dyDescent="0.2"/>
    <row r="50061" hidden="1" x14ac:dyDescent="0.2"/>
    <row r="50062" hidden="1" x14ac:dyDescent="0.2"/>
    <row r="50063" hidden="1" x14ac:dyDescent="0.2"/>
    <row r="50064" hidden="1" x14ac:dyDescent="0.2"/>
    <row r="50065" hidden="1" x14ac:dyDescent="0.2"/>
    <row r="50066" hidden="1" x14ac:dyDescent="0.2"/>
    <row r="50067" hidden="1" x14ac:dyDescent="0.2"/>
    <row r="50068" hidden="1" x14ac:dyDescent="0.2"/>
    <row r="50069" hidden="1" x14ac:dyDescent="0.2"/>
    <row r="50070" hidden="1" x14ac:dyDescent="0.2"/>
    <row r="50071" hidden="1" x14ac:dyDescent="0.2"/>
    <row r="50072" hidden="1" x14ac:dyDescent="0.2"/>
    <row r="50073" hidden="1" x14ac:dyDescent="0.2"/>
    <row r="50074" hidden="1" x14ac:dyDescent="0.2"/>
    <row r="50075" hidden="1" x14ac:dyDescent="0.2"/>
    <row r="50076" hidden="1" x14ac:dyDescent="0.2"/>
    <row r="50077" hidden="1" x14ac:dyDescent="0.2"/>
    <row r="50078" hidden="1" x14ac:dyDescent="0.2"/>
    <row r="50079" hidden="1" x14ac:dyDescent="0.2"/>
    <row r="50080" hidden="1" x14ac:dyDescent="0.2"/>
    <row r="50081" hidden="1" x14ac:dyDescent="0.2"/>
    <row r="50082" hidden="1" x14ac:dyDescent="0.2"/>
    <row r="50083" hidden="1" x14ac:dyDescent="0.2"/>
    <row r="50084" hidden="1" x14ac:dyDescent="0.2"/>
    <row r="50085" hidden="1" x14ac:dyDescent="0.2"/>
    <row r="50086" hidden="1" x14ac:dyDescent="0.2"/>
    <row r="50087" hidden="1" x14ac:dyDescent="0.2"/>
    <row r="50088" hidden="1" x14ac:dyDescent="0.2"/>
    <row r="50089" hidden="1" x14ac:dyDescent="0.2"/>
    <row r="50090" hidden="1" x14ac:dyDescent="0.2"/>
    <row r="50091" hidden="1" x14ac:dyDescent="0.2"/>
    <row r="50092" hidden="1" x14ac:dyDescent="0.2"/>
    <row r="50093" hidden="1" x14ac:dyDescent="0.2"/>
    <row r="50094" hidden="1" x14ac:dyDescent="0.2"/>
    <row r="50095" hidden="1" x14ac:dyDescent="0.2"/>
    <row r="50096" hidden="1" x14ac:dyDescent="0.2"/>
    <row r="50097" hidden="1" x14ac:dyDescent="0.2"/>
    <row r="50098" hidden="1" x14ac:dyDescent="0.2"/>
    <row r="50099" hidden="1" x14ac:dyDescent="0.2"/>
    <row r="50100" hidden="1" x14ac:dyDescent="0.2"/>
    <row r="50101" hidden="1" x14ac:dyDescent="0.2"/>
    <row r="50102" hidden="1" x14ac:dyDescent="0.2"/>
    <row r="50103" hidden="1" x14ac:dyDescent="0.2"/>
    <row r="50104" hidden="1" x14ac:dyDescent="0.2"/>
    <row r="50105" hidden="1" x14ac:dyDescent="0.2"/>
    <row r="50106" hidden="1" x14ac:dyDescent="0.2"/>
    <row r="50107" hidden="1" x14ac:dyDescent="0.2"/>
    <row r="50108" hidden="1" x14ac:dyDescent="0.2"/>
    <row r="50109" hidden="1" x14ac:dyDescent="0.2"/>
    <row r="50110" hidden="1" x14ac:dyDescent="0.2"/>
    <row r="50111" hidden="1" x14ac:dyDescent="0.2"/>
    <row r="50112" hidden="1" x14ac:dyDescent="0.2"/>
    <row r="50113" hidden="1" x14ac:dyDescent="0.2"/>
    <row r="50114" hidden="1" x14ac:dyDescent="0.2"/>
    <row r="50115" hidden="1" x14ac:dyDescent="0.2"/>
    <row r="50116" hidden="1" x14ac:dyDescent="0.2"/>
    <row r="50117" hidden="1" x14ac:dyDescent="0.2"/>
    <row r="50118" hidden="1" x14ac:dyDescent="0.2"/>
    <row r="50119" hidden="1" x14ac:dyDescent="0.2"/>
    <row r="50120" hidden="1" x14ac:dyDescent="0.2"/>
    <row r="50121" hidden="1" x14ac:dyDescent="0.2"/>
    <row r="50122" hidden="1" x14ac:dyDescent="0.2"/>
    <row r="50123" hidden="1" x14ac:dyDescent="0.2"/>
    <row r="50124" hidden="1" x14ac:dyDescent="0.2"/>
    <row r="50125" hidden="1" x14ac:dyDescent="0.2"/>
    <row r="50126" hidden="1" x14ac:dyDescent="0.2"/>
    <row r="50127" hidden="1" x14ac:dyDescent="0.2"/>
    <row r="50128" hidden="1" x14ac:dyDescent="0.2"/>
    <row r="50129" hidden="1" x14ac:dyDescent="0.2"/>
    <row r="50130" hidden="1" x14ac:dyDescent="0.2"/>
    <row r="50131" hidden="1" x14ac:dyDescent="0.2"/>
    <row r="50132" hidden="1" x14ac:dyDescent="0.2"/>
    <row r="50133" hidden="1" x14ac:dyDescent="0.2"/>
    <row r="50134" hidden="1" x14ac:dyDescent="0.2"/>
    <row r="50135" hidden="1" x14ac:dyDescent="0.2"/>
    <row r="50136" hidden="1" x14ac:dyDescent="0.2"/>
    <row r="50137" hidden="1" x14ac:dyDescent="0.2"/>
    <row r="50138" hidden="1" x14ac:dyDescent="0.2"/>
    <row r="50139" hidden="1" x14ac:dyDescent="0.2"/>
    <row r="50140" hidden="1" x14ac:dyDescent="0.2"/>
    <row r="50141" hidden="1" x14ac:dyDescent="0.2"/>
    <row r="50142" hidden="1" x14ac:dyDescent="0.2"/>
    <row r="50143" hidden="1" x14ac:dyDescent="0.2"/>
    <row r="50144" hidden="1" x14ac:dyDescent="0.2"/>
    <row r="50145" hidden="1" x14ac:dyDescent="0.2"/>
    <row r="50146" hidden="1" x14ac:dyDescent="0.2"/>
    <row r="50147" hidden="1" x14ac:dyDescent="0.2"/>
    <row r="50148" hidden="1" x14ac:dyDescent="0.2"/>
    <row r="50149" hidden="1" x14ac:dyDescent="0.2"/>
    <row r="50150" hidden="1" x14ac:dyDescent="0.2"/>
    <row r="50151" hidden="1" x14ac:dyDescent="0.2"/>
    <row r="50152" hidden="1" x14ac:dyDescent="0.2"/>
    <row r="50153" hidden="1" x14ac:dyDescent="0.2"/>
    <row r="50154" hidden="1" x14ac:dyDescent="0.2"/>
    <row r="50155" hidden="1" x14ac:dyDescent="0.2"/>
    <row r="50156" hidden="1" x14ac:dyDescent="0.2"/>
    <row r="50157" hidden="1" x14ac:dyDescent="0.2"/>
    <row r="50158" hidden="1" x14ac:dyDescent="0.2"/>
    <row r="50159" hidden="1" x14ac:dyDescent="0.2"/>
    <row r="50160" hidden="1" x14ac:dyDescent="0.2"/>
    <row r="50161" hidden="1" x14ac:dyDescent="0.2"/>
    <row r="50162" hidden="1" x14ac:dyDescent="0.2"/>
    <row r="50163" hidden="1" x14ac:dyDescent="0.2"/>
    <row r="50164" hidden="1" x14ac:dyDescent="0.2"/>
    <row r="50165" hidden="1" x14ac:dyDescent="0.2"/>
    <row r="50166" hidden="1" x14ac:dyDescent="0.2"/>
    <row r="50167" hidden="1" x14ac:dyDescent="0.2"/>
    <row r="50168" hidden="1" x14ac:dyDescent="0.2"/>
    <row r="50169" hidden="1" x14ac:dyDescent="0.2"/>
    <row r="50170" hidden="1" x14ac:dyDescent="0.2"/>
    <row r="50171" hidden="1" x14ac:dyDescent="0.2"/>
    <row r="50172" hidden="1" x14ac:dyDescent="0.2"/>
    <row r="50173" hidden="1" x14ac:dyDescent="0.2"/>
    <row r="50174" hidden="1" x14ac:dyDescent="0.2"/>
    <row r="50175" hidden="1" x14ac:dyDescent="0.2"/>
    <row r="50176" hidden="1" x14ac:dyDescent="0.2"/>
    <row r="50177" hidden="1" x14ac:dyDescent="0.2"/>
    <row r="50178" hidden="1" x14ac:dyDescent="0.2"/>
    <row r="50179" hidden="1" x14ac:dyDescent="0.2"/>
    <row r="50180" hidden="1" x14ac:dyDescent="0.2"/>
    <row r="50181" hidden="1" x14ac:dyDescent="0.2"/>
    <row r="50182" hidden="1" x14ac:dyDescent="0.2"/>
    <row r="50183" hidden="1" x14ac:dyDescent="0.2"/>
    <row r="50184" hidden="1" x14ac:dyDescent="0.2"/>
    <row r="50185" hidden="1" x14ac:dyDescent="0.2"/>
    <row r="50186" hidden="1" x14ac:dyDescent="0.2"/>
    <row r="50187" hidden="1" x14ac:dyDescent="0.2"/>
    <row r="50188" hidden="1" x14ac:dyDescent="0.2"/>
    <row r="50189" hidden="1" x14ac:dyDescent="0.2"/>
    <row r="50190" hidden="1" x14ac:dyDescent="0.2"/>
    <row r="50191" hidden="1" x14ac:dyDescent="0.2"/>
    <row r="50192" hidden="1" x14ac:dyDescent="0.2"/>
    <row r="50193" hidden="1" x14ac:dyDescent="0.2"/>
    <row r="50194" hidden="1" x14ac:dyDescent="0.2"/>
    <row r="50195" hidden="1" x14ac:dyDescent="0.2"/>
    <row r="50196" hidden="1" x14ac:dyDescent="0.2"/>
    <row r="50197" hidden="1" x14ac:dyDescent="0.2"/>
    <row r="50198" hidden="1" x14ac:dyDescent="0.2"/>
    <row r="50199" hidden="1" x14ac:dyDescent="0.2"/>
    <row r="50200" hidden="1" x14ac:dyDescent="0.2"/>
    <row r="50201" hidden="1" x14ac:dyDescent="0.2"/>
    <row r="50202" hidden="1" x14ac:dyDescent="0.2"/>
    <row r="50203" hidden="1" x14ac:dyDescent="0.2"/>
    <row r="50204" hidden="1" x14ac:dyDescent="0.2"/>
    <row r="50205" hidden="1" x14ac:dyDescent="0.2"/>
    <row r="50206" hidden="1" x14ac:dyDescent="0.2"/>
    <row r="50207" hidden="1" x14ac:dyDescent="0.2"/>
    <row r="50208" hidden="1" x14ac:dyDescent="0.2"/>
    <row r="50209" hidden="1" x14ac:dyDescent="0.2"/>
    <row r="50210" hidden="1" x14ac:dyDescent="0.2"/>
    <row r="50211" hidden="1" x14ac:dyDescent="0.2"/>
    <row r="50212" hidden="1" x14ac:dyDescent="0.2"/>
    <row r="50213" hidden="1" x14ac:dyDescent="0.2"/>
    <row r="50214" hidden="1" x14ac:dyDescent="0.2"/>
    <row r="50215" hidden="1" x14ac:dyDescent="0.2"/>
    <row r="50216" hidden="1" x14ac:dyDescent="0.2"/>
    <row r="50217" hidden="1" x14ac:dyDescent="0.2"/>
    <row r="50218" hidden="1" x14ac:dyDescent="0.2"/>
    <row r="50219" hidden="1" x14ac:dyDescent="0.2"/>
    <row r="50220" hidden="1" x14ac:dyDescent="0.2"/>
    <row r="50221" hidden="1" x14ac:dyDescent="0.2"/>
    <row r="50222" hidden="1" x14ac:dyDescent="0.2"/>
    <row r="50223" hidden="1" x14ac:dyDescent="0.2"/>
    <row r="50224" hidden="1" x14ac:dyDescent="0.2"/>
    <row r="50225" hidden="1" x14ac:dyDescent="0.2"/>
    <row r="50226" hidden="1" x14ac:dyDescent="0.2"/>
    <row r="50227" hidden="1" x14ac:dyDescent="0.2"/>
    <row r="50228" hidden="1" x14ac:dyDescent="0.2"/>
    <row r="50229" hidden="1" x14ac:dyDescent="0.2"/>
    <row r="50230" hidden="1" x14ac:dyDescent="0.2"/>
    <row r="50231" hidden="1" x14ac:dyDescent="0.2"/>
    <row r="50232" hidden="1" x14ac:dyDescent="0.2"/>
    <row r="50233" hidden="1" x14ac:dyDescent="0.2"/>
    <row r="50234" hidden="1" x14ac:dyDescent="0.2"/>
    <row r="50235" hidden="1" x14ac:dyDescent="0.2"/>
    <row r="50236" hidden="1" x14ac:dyDescent="0.2"/>
    <row r="50237" hidden="1" x14ac:dyDescent="0.2"/>
    <row r="50238" hidden="1" x14ac:dyDescent="0.2"/>
    <row r="50239" hidden="1" x14ac:dyDescent="0.2"/>
    <row r="50240" hidden="1" x14ac:dyDescent="0.2"/>
    <row r="50241" hidden="1" x14ac:dyDescent="0.2"/>
    <row r="50242" hidden="1" x14ac:dyDescent="0.2"/>
    <row r="50243" hidden="1" x14ac:dyDescent="0.2"/>
    <row r="50244" hidden="1" x14ac:dyDescent="0.2"/>
    <row r="50245" hidden="1" x14ac:dyDescent="0.2"/>
    <row r="50246" hidden="1" x14ac:dyDescent="0.2"/>
    <row r="50247" hidden="1" x14ac:dyDescent="0.2"/>
    <row r="50248" hidden="1" x14ac:dyDescent="0.2"/>
    <row r="50249" hidden="1" x14ac:dyDescent="0.2"/>
    <row r="50250" hidden="1" x14ac:dyDescent="0.2"/>
    <row r="50251" hidden="1" x14ac:dyDescent="0.2"/>
    <row r="50252" hidden="1" x14ac:dyDescent="0.2"/>
    <row r="50253" hidden="1" x14ac:dyDescent="0.2"/>
    <row r="50254" hidden="1" x14ac:dyDescent="0.2"/>
    <row r="50255" hidden="1" x14ac:dyDescent="0.2"/>
    <row r="50256" hidden="1" x14ac:dyDescent="0.2"/>
    <row r="50257" hidden="1" x14ac:dyDescent="0.2"/>
    <row r="50258" hidden="1" x14ac:dyDescent="0.2"/>
    <row r="50259" hidden="1" x14ac:dyDescent="0.2"/>
    <row r="50260" hidden="1" x14ac:dyDescent="0.2"/>
    <row r="50261" hidden="1" x14ac:dyDescent="0.2"/>
    <row r="50262" hidden="1" x14ac:dyDescent="0.2"/>
    <row r="50263" hidden="1" x14ac:dyDescent="0.2"/>
    <row r="50264" hidden="1" x14ac:dyDescent="0.2"/>
    <row r="50265" hidden="1" x14ac:dyDescent="0.2"/>
    <row r="50266" hidden="1" x14ac:dyDescent="0.2"/>
    <row r="50267" hidden="1" x14ac:dyDescent="0.2"/>
    <row r="50268" hidden="1" x14ac:dyDescent="0.2"/>
    <row r="50269" hidden="1" x14ac:dyDescent="0.2"/>
    <row r="50270" hidden="1" x14ac:dyDescent="0.2"/>
    <row r="50271" hidden="1" x14ac:dyDescent="0.2"/>
    <row r="50272" hidden="1" x14ac:dyDescent="0.2"/>
    <row r="50273" hidden="1" x14ac:dyDescent="0.2"/>
    <row r="50274" hidden="1" x14ac:dyDescent="0.2"/>
    <row r="50275" hidden="1" x14ac:dyDescent="0.2"/>
    <row r="50276" hidden="1" x14ac:dyDescent="0.2"/>
    <row r="50277" hidden="1" x14ac:dyDescent="0.2"/>
    <row r="50278" hidden="1" x14ac:dyDescent="0.2"/>
    <row r="50279" hidden="1" x14ac:dyDescent="0.2"/>
    <row r="50280" hidden="1" x14ac:dyDescent="0.2"/>
    <row r="50281" hidden="1" x14ac:dyDescent="0.2"/>
    <row r="50282" hidden="1" x14ac:dyDescent="0.2"/>
    <row r="50283" hidden="1" x14ac:dyDescent="0.2"/>
    <row r="50284" hidden="1" x14ac:dyDescent="0.2"/>
    <row r="50285" hidden="1" x14ac:dyDescent="0.2"/>
    <row r="50286" hidden="1" x14ac:dyDescent="0.2"/>
    <row r="50287" hidden="1" x14ac:dyDescent="0.2"/>
    <row r="50288" hidden="1" x14ac:dyDescent="0.2"/>
    <row r="50289" hidden="1" x14ac:dyDescent="0.2"/>
    <row r="50290" hidden="1" x14ac:dyDescent="0.2"/>
    <row r="50291" hidden="1" x14ac:dyDescent="0.2"/>
    <row r="50292" hidden="1" x14ac:dyDescent="0.2"/>
    <row r="50293" hidden="1" x14ac:dyDescent="0.2"/>
    <row r="50294" hidden="1" x14ac:dyDescent="0.2"/>
    <row r="50295" hidden="1" x14ac:dyDescent="0.2"/>
    <row r="50296" hidden="1" x14ac:dyDescent="0.2"/>
    <row r="50297" hidden="1" x14ac:dyDescent="0.2"/>
    <row r="50298" hidden="1" x14ac:dyDescent="0.2"/>
    <row r="50299" hidden="1" x14ac:dyDescent="0.2"/>
    <row r="50300" hidden="1" x14ac:dyDescent="0.2"/>
    <row r="50301" hidden="1" x14ac:dyDescent="0.2"/>
    <row r="50302" hidden="1" x14ac:dyDescent="0.2"/>
    <row r="50303" hidden="1" x14ac:dyDescent="0.2"/>
    <row r="50304" hidden="1" x14ac:dyDescent="0.2"/>
    <row r="50305" hidden="1" x14ac:dyDescent="0.2"/>
    <row r="50306" hidden="1" x14ac:dyDescent="0.2"/>
    <row r="50307" hidden="1" x14ac:dyDescent="0.2"/>
    <row r="50308" hidden="1" x14ac:dyDescent="0.2"/>
    <row r="50309" hidden="1" x14ac:dyDescent="0.2"/>
    <row r="50310" hidden="1" x14ac:dyDescent="0.2"/>
    <row r="50311" hidden="1" x14ac:dyDescent="0.2"/>
    <row r="50312" hidden="1" x14ac:dyDescent="0.2"/>
    <row r="50313" hidden="1" x14ac:dyDescent="0.2"/>
    <row r="50314" hidden="1" x14ac:dyDescent="0.2"/>
    <row r="50315" hidden="1" x14ac:dyDescent="0.2"/>
    <row r="50316" hidden="1" x14ac:dyDescent="0.2"/>
    <row r="50317" hidden="1" x14ac:dyDescent="0.2"/>
    <row r="50318" hidden="1" x14ac:dyDescent="0.2"/>
    <row r="50319" hidden="1" x14ac:dyDescent="0.2"/>
    <row r="50320" hidden="1" x14ac:dyDescent="0.2"/>
    <row r="50321" hidden="1" x14ac:dyDescent="0.2"/>
    <row r="50322" hidden="1" x14ac:dyDescent="0.2"/>
    <row r="50323" hidden="1" x14ac:dyDescent="0.2"/>
    <row r="50324" hidden="1" x14ac:dyDescent="0.2"/>
    <row r="50325" hidden="1" x14ac:dyDescent="0.2"/>
    <row r="50326" hidden="1" x14ac:dyDescent="0.2"/>
    <row r="50327" hidden="1" x14ac:dyDescent="0.2"/>
    <row r="50328" hidden="1" x14ac:dyDescent="0.2"/>
    <row r="50329" hidden="1" x14ac:dyDescent="0.2"/>
    <row r="50330" hidden="1" x14ac:dyDescent="0.2"/>
    <row r="50331" hidden="1" x14ac:dyDescent="0.2"/>
    <row r="50332" hidden="1" x14ac:dyDescent="0.2"/>
    <row r="50333" hidden="1" x14ac:dyDescent="0.2"/>
    <row r="50334" hidden="1" x14ac:dyDescent="0.2"/>
    <row r="50335" hidden="1" x14ac:dyDescent="0.2"/>
    <row r="50336" hidden="1" x14ac:dyDescent="0.2"/>
    <row r="50337" hidden="1" x14ac:dyDescent="0.2"/>
    <row r="50338" hidden="1" x14ac:dyDescent="0.2"/>
    <row r="50339" hidden="1" x14ac:dyDescent="0.2"/>
    <row r="50340" hidden="1" x14ac:dyDescent="0.2"/>
    <row r="50341" hidden="1" x14ac:dyDescent="0.2"/>
    <row r="50342" hidden="1" x14ac:dyDescent="0.2"/>
    <row r="50343" hidden="1" x14ac:dyDescent="0.2"/>
    <row r="50344" hidden="1" x14ac:dyDescent="0.2"/>
    <row r="50345" hidden="1" x14ac:dyDescent="0.2"/>
    <row r="50346" hidden="1" x14ac:dyDescent="0.2"/>
    <row r="50347" hidden="1" x14ac:dyDescent="0.2"/>
    <row r="50348" hidden="1" x14ac:dyDescent="0.2"/>
    <row r="50349" hidden="1" x14ac:dyDescent="0.2"/>
    <row r="50350" hidden="1" x14ac:dyDescent="0.2"/>
    <row r="50351" hidden="1" x14ac:dyDescent="0.2"/>
    <row r="50352" hidden="1" x14ac:dyDescent="0.2"/>
    <row r="50353" hidden="1" x14ac:dyDescent="0.2"/>
    <row r="50354" hidden="1" x14ac:dyDescent="0.2"/>
    <row r="50355" hidden="1" x14ac:dyDescent="0.2"/>
    <row r="50356" hidden="1" x14ac:dyDescent="0.2"/>
    <row r="50357" hidden="1" x14ac:dyDescent="0.2"/>
    <row r="50358" hidden="1" x14ac:dyDescent="0.2"/>
    <row r="50359" hidden="1" x14ac:dyDescent="0.2"/>
    <row r="50360" hidden="1" x14ac:dyDescent="0.2"/>
    <row r="50361" hidden="1" x14ac:dyDescent="0.2"/>
    <row r="50362" hidden="1" x14ac:dyDescent="0.2"/>
    <row r="50363" hidden="1" x14ac:dyDescent="0.2"/>
    <row r="50364" hidden="1" x14ac:dyDescent="0.2"/>
    <row r="50365" hidden="1" x14ac:dyDescent="0.2"/>
    <row r="50366" hidden="1" x14ac:dyDescent="0.2"/>
    <row r="50367" hidden="1" x14ac:dyDescent="0.2"/>
    <row r="50368" hidden="1" x14ac:dyDescent="0.2"/>
    <row r="50369" hidden="1" x14ac:dyDescent="0.2"/>
    <row r="50370" hidden="1" x14ac:dyDescent="0.2"/>
    <row r="50371" hidden="1" x14ac:dyDescent="0.2"/>
    <row r="50372" hidden="1" x14ac:dyDescent="0.2"/>
    <row r="50373" hidden="1" x14ac:dyDescent="0.2"/>
    <row r="50374" hidden="1" x14ac:dyDescent="0.2"/>
    <row r="50375" hidden="1" x14ac:dyDescent="0.2"/>
    <row r="50376" hidden="1" x14ac:dyDescent="0.2"/>
    <row r="50377" hidden="1" x14ac:dyDescent="0.2"/>
    <row r="50378" hidden="1" x14ac:dyDescent="0.2"/>
    <row r="50379" hidden="1" x14ac:dyDescent="0.2"/>
    <row r="50380" hidden="1" x14ac:dyDescent="0.2"/>
    <row r="50381" hidden="1" x14ac:dyDescent="0.2"/>
    <row r="50382" hidden="1" x14ac:dyDescent="0.2"/>
    <row r="50383" hidden="1" x14ac:dyDescent="0.2"/>
    <row r="50384" hidden="1" x14ac:dyDescent="0.2"/>
    <row r="50385" hidden="1" x14ac:dyDescent="0.2"/>
    <row r="50386" hidden="1" x14ac:dyDescent="0.2"/>
    <row r="50387" hidden="1" x14ac:dyDescent="0.2"/>
    <row r="50388" hidden="1" x14ac:dyDescent="0.2"/>
    <row r="50389" hidden="1" x14ac:dyDescent="0.2"/>
    <row r="50390" hidden="1" x14ac:dyDescent="0.2"/>
    <row r="50391" hidden="1" x14ac:dyDescent="0.2"/>
    <row r="50392" hidden="1" x14ac:dyDescent="0.2"/>
    <row r="50393" hidden="1" x14ac:dyDescent="0.2"/>
    <row r="50394" hidden="1" x14ac:dyDescent="0.2"/>
    <row r="50395" hidden="1" x14ac:dyDescent="0.2"/>
    <row r="50396" hidden="1" x14ac:dyDescent="0.2"/>
    <row r="50397" hidden="1" x14ac:dyDescent="0.2"/>
    <row r="50398" hidden="1" x14ac:dyDescent="0.2"/>
    <row r="50399" hidden="1" x14ac:dyDescent="0.2"/>
    <row r="50400" hidden="1" x14ac:dyDescent="0.2"/>
    <row r="50401" hidden="1" x14ac:dyDescent="0.2"/>
    <row r="50402" hidden="1" x14ac:dyDescent="0.2"/>
    <row r="50403" hidden="1" x14ac:dyDescent="0.2"/>
    <row r="50404" hidden="1" x14ac:dyDescent="0.2"/>
    <row r="50405" hidden="1" x14ac:dyDescent="0.2"/>
    <row r="50406" hidden="1" x14ac:dyDescent="0.2"/>
    <row r="50407" hidden="1" x14ac:dyDescent="0.2"/>
    <row r="50408" hidden="1" x14ac:dyDescent="0.2"/>
    <row r="50409" hidden="1" x14ac:dyDescent="0.2"/>
    <row r="50410" hidden="1" x14ac:dyDescent="0.2"/>
    <row r="50411" hidden="1" x14ac:dyDescent="0.2"/>
    <row r="50412" hidden="1" x14ac:dyDescent="0.2"/>
    <row r="50413" hidden="1" x14ac:dyDescent="0.2"/>
    <row r="50414" hidden="1" x14ac:dyDescent="0.2"/>
    <row r="50415" hidden="1" x14ac:dyDescent="0.2"/>
    <row r="50416" hidden="1" x14ac:dyDescent="0.2"/>
    <row r="50417" hidden="1" x14ac:dyDescent="0.2"/>
    <row r="50418" hidden="1" x14ac:dyDescent="0.2"/>
    <row r="50419" hidden="1" x14ac:dyDescent="0.2"/>
    <row r="50420" hidden="1" x14ac:dyDescent="0.2"/>
    <row r="50421" hidden="1" x14ac:dyDescent="0.2"/>
    <row r="50422" hidden="1" x14ac:dyDescent="0.2"/>
    <row r="50423" hidden="1" x14ac:dyDescent="0.2"/>
    <row r="50424" hidden="1" x14ac:dyDescent="0.2"/>
    <row r="50425" hidden="1" x14ac:dyDescent="0.2"/>
    <row r="50426" hidden="1" x14ac:dyDescent="0.2"/>
    <row r="50427" hidden="1" x14ac:dyDescent="0.2"/>
    <row r="50428" hidden="1" x14ac:dyDescent="0.2"/>
    <row r="50429" hidden="1" x14ac:dyDescent="0.2"/>
    <row r="50430" hidden="1" x14ac:dyDescent="0.2"/>
    <row r="50431" hidden="1" x14ac:dyDescent="0.2"/>
    <row r="50432" hidden="1" x14ac:dyDescent="0.2"/>
    <row r="50433" hidden="1" x14ac:dyDescent="0.2"/>
    <row r="50434" hidden="1" x14ac:dyDescent="0.2"/>
    <row r="50435" hidden="1" x14ac:dyDescent="0.2"/>
    <row r="50436" hidden="1" x14ac:dyDescent="0.2"/>
    <row r="50437" hidden="1" x14ac:dyDescent="0.2"/>
    <row r="50438" hidden="1" x14ac:dyDescent="0.2"/>
    <row r="50439" hidden="1" x14ac:dyDescent="0.2"/>
    <row r="50440" hidden="1" x14ac:dyDescent="0.2"/>
    <row r="50441" hidden="1" x14ac:dyDescent="0.2"/>
    <row r="50442" hidden="1" x14ac:dyDescent="0.2"/>
    <row r="50443" hidden="1" x14ac:dyDescent="0.2"/>
    <row r="50444" hidden="1" x14ac:dyDescent="0.2"/>
    <row r="50445" hidden="1" x14ac:dyDescent="0.2"/>
    <row r="50446" hidden="1" x14ac:dyDescent="0.2"/>
    <row r="50447" hidden="1" x14ac:dyDescent="0.2"/>
    <row r="50448" hidden="1" x14ac:dyDescent="0.2"/>
    <row r="50449" hidden="1" x14ac:dyDescent="0.2"/>
    <row r="50450" hidden="1" x14ac:dyDescent="0.2"/>
    <row r="50451" hidden="1" x14ac:dyDescent="0.2"/>
    <row r="50452" hidden="1" x14ac:dyDescent="0.2"/>
    <row r="50453" hidden="1" x14ac:dyDescent="0.2"/>
    <row r="50454" hidden="1" x14ac:dyDescent="0.2"/>
    <row r="50455" hidden="1" x14ac:dyDescent="0.2"/>
    <row r="50456" hidden="1" x14ac:dyDescent="0.2"/>
    <row r="50457" hidden="1" x14ac:dyDescent="0.2"/>
    <row r="50458" hidden="1" x14ac:dyDescent="0.2"/>
    <row r="50459" hidden="1" x14ac:dyDescent="0.2"/>
    <row r="50460" hidden="1" x14ac:dyDescent="0.2"/>
    <row r="50461" hidden="1" x14ac:dyDescent="0.2"/>
    <row r="50462" hidden="1" x14ac:dyDescent="0.2"/>
    <row r="50463" hidden="1" x14ac:dyDescent="0.2"/>
    <row r="50464" hidden="1" x14ac:dyDescent="0.2"/>
    <row r="50465" hidden="1" x14ac:dyDescent="0.2"/>
    <row r="50466" hidden="1" x14ac:dyDescent="0.2"/>
    <row r="50467" hidden="1" x14ac:dyDescent="0.2"/>
    <row r="50468" hidden="1" x14ac:dyDescent="0.2"/>
    <row r="50469" hidden="1" x14ac:dyDescent="0.2"/>
    <row r="50470" hidden="1" x14ac:dyDescent="0.2"/>
    <row r="50471" hidden="1" x14ac:dyDescent="0.2"/>
    <row r="50472" hidden="1" x14ac:dyDescent="0.2"/>
    <row r="50473" hidden="1" x14ac:dyDescent="0.2"/>
    <row r="50474" hidden="1" x14ac:dyDescent="0.2"/>
    <row r="50475" hidden="1" x14ac:dyDescent="0.2"/>
    <row r="50476" hidden="1" x14ac:dyDescent="0.2"/>
    <row r="50477" hidden="1" x14ac:dyDescent="0.2"/>
    <row r="50478" hidden="1" x14ac:dyDescent="0.2"/>
    <row r="50479" hidden="1" x14ac:dyDescent="0.2"/>
    <row r="50480" hidden="1" x14ac:dyDescent="0.2"/>
    <row r="50481" hidden="1" x14ac:dyDescent="0.2"/>
    <row r="50482" hidden="1" x14ac:dyDescent="0.2"/>
    <row r="50483" hidden="1" x14ac:dyDescent="0.2"/>
    <row r="50484" hidden="1" x14ac:dyDescent="0.2"/>
    <row r="50485" hidden="1" x14ac:dyDescent="0.2"/>
    <row r="50486" hidden="1" x14ac:dyDescent="0.2"/>
    <row r="50487" hidden="1" x14ac:dyDescent="0.2"/>
    <row r="50488" hidden="1" x14ac:dyDescent="0.2"/>
    <row r="50489" hidden="1" x14ac:dyDescent="0.2"/>
    <row r="50490" hidden="1" x14ac:dyDescent="0.2"/>
    <row r="50491" hidden="1" x14ac:dyDescent="0.2"/>
    <row r="50492" hidden="1" x14ac:dyDescent="0.2"/>
    <row r="50493" hidden="1" x14ac:dyDescent="0.2"/>
    <row r="50494" hidden="1" x14ac:dyDescent="0.2"/>
    <row r="50495" hidden="1" x14ac:dyDescent="0.2"/>
    <row r="50496" hidden="1" x14ac:dyDescent="0.2"/>
    <row r="50497" hidden="1" x14ac:dyDescent="0.2"/>
    <row r="50498" hidden="1" x14ac:dyDescent="0.2"/>
    <row r="50499" hidden="1" x14ac:dyDescent="0.2"/>
    <row r="50500" hidden="1" x14ac:dyDescent="0.2"/>
    <row r="50501" hidden="1" x14ac:dyDescent="0.2"/>
    <row r="50502" hidden="1" x14ac:dyDescent="0.2"/>
    <row r="50503" hidden="1" x14ac:dyDescent="0.2"/>
    <row r="50504" hidden="1" x14ac:dyDescent="0.2"/>
    <row r="50505" hidden="1" x14ac:dyDescent="0.2"/>
    <row r="50506" hidden="1" x14ac:dyDescent="0.2"/>
    <row r="50507" hidden="1" x14ac:dyDescent="0.2"/>
    <row r="50508" hidden="1" x14ac:dyDescent="0.2"/>
    <row r="50509" hidden="1" x14ac:dyDescent="0.2"/>
    <row r="50510" hidden="1" x14ac:dyDescent="0.2"/>
    <row r="50511" hidden="1" x14ac:dyDescent="0.2"/>
    <row r="50512" hidden="1" x14ac:dyDescent="0.2"/>
    <row r="50513" hidden="1" x14ac:dyDescent="0.2"/>
    <row r="50514" hidden="1" x14ac:dyDescent="0.2"/>
    <row r="50515" hidden="1" x14ac:dyDescent="0.2"/>
    <row r="50516" hidden="1" x14ac:dyDescent="0.2"/>
    <row r="50517" hidden="1" x14ac:dyDescent="0.2"/>
    <row r="50518" hidden="1" x14ac:dyDescent="0.2"/>
    <row r="50519" hidden="1" x14ac:dyDescent="0.2"/>
    <row r="50520" hidden="1" x14ac:dyDescent="0.2"/>
    <row r="50521" hidden="1" x14ac:dyDescent="0.2"/>
    <row r="50522" hidden="1" x14ac:dyDescent="0.2"/>
    <row r="50523" hidden="1" x14ac:dyDescent="0.2"/>
    <row r="50524" hidden="1" x14ac:dyDescent="0.2"/>
    <row r="50525" hidden="1" x14ac:dyDescent="0.2"/>
    <row r="50526" hidden="1" x14ac:dyDescent="0.2"/>
    <row r="50527" hidden="1" x14ac:dyDescent="0.2"/>
    <row r="50528" hidden="1" x14ac:dyDescent="0.2"/>
    <row r="50529" hidden="1" x14ac:dyDescent="0.2"/>
    <row r="50530" hidden="1" x14ac:dyDescent="0.2"/>
    <row r="50531" hidden="1" x14ac:dyDescent="0.2"/>
    <row r="50532" hidden="1" x14ac:dyDescent="0.2"/>
    <row r="50533" hidden="1" x14ac:dyDescent="0.2"/>
    <row r="50534" hidden="1" x14ac:dyDescent="0.2"/>
    <row r="50535" hidden="1" x14ac:dyDescent="0.2"/>
    <row r="50536" hidden="1" x14ac:dyDescent="0.2"/>
    <row r="50537" hidden="1" x14ac:dyDescent="0.2"/>
    <row r="50538" hidden="1" x14ac:dyDescent="0.2"/>
    <row r="50539" hidden="1" x14ac:dyDescent="0.2"/>
    <row r="50540" hidden="1" x14ac:dyDescent="0.2"/>
    <row r="50541" hidden="1" x14ac:dyDescent="0.2"/>
    <row r="50542" hidden="1" x14ac:dyDescent="0.2"/>
    <row r="50543" hidden="1" x14ac:dyDescent="0.2"/>
    <row r="50544" hidden="1" x14ac:dyDescent="0.2"/>
    <row r="50545" hidden="1" x14ac:dyDescent="0.2"/>
    <row r="50546" hidden="1" x14ac:dyDescent="0.2"/>
    <row r="50547" hidden="1" x14ac:dyDescent="0.2"/>
    <row r="50548" hidden="1" x14ac:dyDescent="0.2"/>
    <row r="50549" hidden="1" x14ac:dyDescent="0.2"/>
    <row r="50550" hidden="1" x14ac:dyDescent="0.2"/>
    <row r="50551" hidden="1" x14ac:dyDescent="0.2"/>
    <row r="50552" hidden="1" x14ac:dyDescent="0.2"/>
    <row r="50553" hidden="1" x14ac:dyDescent="0.2"/>
    <row r="50554" hidden="1" x14ac:dyDescent="0.2"/>
    <row r="50555" hidden="1" x14ac:dyDescent="0.2"/>
    <row r="50556" hidden="1" x14ac:dyDescent="0.2"/>
    <row r="50557" hidden="1" x14ac:dyDescent="0.2"/>
    <row r="50558" hidden="1" x14ac:dyDescent="0.2"/>
    <row r="50559" hidden="1" x14ac:dyDescent="0.2"/>
    <row r="50560" hidden="1" x14ac:dyDescent="0.2"/>
    <row r="50561" hidden="1" x14ac:dyDescent="0.2"/>
    <row r="50562" hidden="1" x14ac:dyDescent="0.2"/>
    <row r="50563" hidden="1" x14ac:dyDescent="0.2"/>
    <row r="50564" hidden="1" x14ac:dyDescent="0.2"/>
    <row r="50565" hidden="1" x14ac:dyDescent="0.2"/>
    <row r="50566" hidden="1" x14ac:dyDescent="0.2"/>
    <row r="50567" hidden="1" x14ac:dyDescent="0.2"/>
    <row r="50568" hidden="1" x14ac:dyDescent="0.2"/>
    <row r="50569" hidden="1" x14ac:dyDescent="0.2"/>
    <row r="50570" hidden="1" x14ac:dyDescent="0.2"/>
    <row r="50571" hidden="1" x14ac:dyDescent="0.2"/>
    <row r="50572" hidden="1" x14ac:dyDescent="0.2"/>
    <row r="50573" hidden="1" x14ac:dyDescent="0.2"/>
    <row r="50574" hidden="1" x14ac:dyDescent="0.2"/>
    <row r="50575" hidden="1" x14ac:dyDescent="0.2"/>
    <row r="50576" hidden="1" x14ac:dyDescent="0.2"/>
    <row r="50577" hidden="1" x14ac:dyDescent="0.2"/>
    <row r="50578" hidden="1" x14ac:dyDescent="0.2"/>
    <row r="50579" hidden="1" x14ac:dyDescent="0.2"/>
    <row r="50580" hidden="1" x14ac:dyDescent="0.2"/>
    <row r="50581" hidden="1" x14ac:dyDescent="0.2"/>
    <row r="50582" hidden="1" x14ac:dyDescent="0.2"/>
    <row r="50583" hidden="1" x14ac:dyDescent="0.2"/>
    <row r="50584" hidden="1" x14ac:dyDescent="0.2"/>
    <row r="50585" hidden="1" x14ac:dyDescent="0.2"/>
    <row r="50586" hidden="1" x14ac:dyDescent="0.2"/>
    <row r="50587" hidden="1" x14ac:dyDescent="0.2"/>
    <row r="50588" hidden="1" x14ac:dyDescent="0.2"/>
    <row r="50589" hidden="1" x14ac:dyDescent="0.2"/>
    <row r="50590" hidden="1" x14ac:dyDescent="0.2"/>
    <row r="50591" hidden="1" x14ac:dyDescent="0.2"/>
    <row r="50592" hidden="1" x14ac:dyDescent="0.2"/>
    <row r="50593" hidden="1" x14ac:dyDescent="0.2"/>
    <row r="50594" hidden="1" x14ac:dyDescent="0.2"/>
    <row r="50595" hidden="1" x14ac:dyDescent="0.2"/>
    <row r="50596" hidden="1" x14ac:dyDescent="0.2"/>
    <row r="50597" hidden="1" x14ac:dyDescent="0.2"/>
    <row r="50598" hidden="1" x14ac:dyDescent="0.2"/>
    <row r="50599" hidden="1" x14ac:dyDescent="0.2"/>
    <row r="50600" hidden="1" x14ac:dyDescent="0.2"/>
    <row r="50601" hidden="1" x14ac:dyDescent="0.2"/>
    <row r="50602" hidden="1" x14ac:dyDescent="0.2"/>
    <row r="50603" hidden="1" x14ac:dyDescent="0.2"/>
    <row r="50604" hidden="1" x14ac:dyDescent="0.2"/>
    <row r="50605" hidden="1" x14ac:dyDescent="0.2"/>
    <row r="50606" hidden="1" x14ac:dyDescent="0.2"/>
    <row r="50607" hidden="1" x14ac:dyDescent="0.2"/>
    <row r="50608" hidden="1" x14ac:dyDescent="0.2"/>
    <row r="50609" hidden="1" x14ac:dyDescent="0.2"/>
    <row r="50610" hidden="1" x14ac:dyDescent="0.2"/>
    <row r="50611" hidden="1" x14ac:dyDescent="0.2"/>
    <row r="50612" hidden="1" x14ac:dyDescent="0.2"/>
    <row r="50613" hidden="1" x14ac:dyDescent="0.2"/>
    <row r="50614" hidden="1" x14ac:dyDescent="0.2"/>
    <row r="50615" hidden="1" x14ac:dyDescent="0.2"/>
    <row r="50616" hidden="1" x14ac:dyDescent="0.2"/>
    <row r="50617" hidden="1" x14ac:dyDescent="0.2"/>
    <row r="50618" hidden="1" x14ac:dyDescent="0.2"/>
    <row r="50619" hidden="1" x14ac:dyDescent="0.2"/>
    <row r="50620" hidden="1" x14ac:dyDescent="0.2"/>
    <row r="50621" hidden="1" x14ac:dyDescent="0.2"/>
    <row r="50622" hidden="1" x14ac:dyDescent="0.2"/>
    <row r="50623" hidden="1" x14ac:dyDescent="0.2"/>
    <row r="50624" hidden="1" x14ac:dyDescent="0.2"/>
    <row r="50625" hidden="1" x14ac:dyDescent="0.2"/>
    <row r="50626" hidden="1" x14ac:dyDescent="0.2"/>
    <row r="50627" hidden="1" x14ac:dyDescent="0.2"/>
    <row r="50628" hidden="1" x14ac:dyDescent="0.2"/>
    <row r="50629" hidden="1" x14ac:dyDescent="0.2"/>
    <row r="50630" hidden="1" x14ac:dyDescent="0.2"/>
    <row r="50631" hidden="1" x14ac:dyDescent="0.2"/>
    <row r="50632" hidden="1" x14ac:dyDescent="0.2"/>
    <row r="50633" hidden="1" x14ac:dyDescent="0.2"/>
    <row r="50634" hidden="1" x14ac:dyDescent="0.2"/>
    <row r="50635" hidden="1" x14ac:dyDescent="0.2"/>
    <row r="50636" hidden="1" x14ac:dyDescent="0.2"/>
    <row r="50637" hidden="1" x14ac:dyDescent="0.2"/>
    <row r="50638" hidden="1" x14ac:dyDescent="0.2"/>
    <row r="50639" hidden="1" x14ac:dyDescent="0.2"/>
    <row r="50640" hidden="1" x14ac:dyDescent="0.2"/>
    <row r="50641" hidden="1" x14ac:dyDescent="0.2"/>
    <row r="50642" hidden="1" x14ac:dyDescent="0.2"/>
    <row r="50643" hidden="1" x14ac:dyDescent="0.2"/>
    <row r="50644" hidden="1" x14ac:dyDescent="0.2"/>
    <row r="50645" hidden="1" x14ac:dyDescent="0.2"/>
    <row r="50646" hidden="1" x14ac:dyDescent="0.2"/>
    <row r="50647" hidden="1" x14ac:dyDescent="0.2"/>
    <row r="50648" hidden="1" x14ac:dyDescent="0.2"/>
    <row r="50649" hidden="1" x14ac:dyDescent="0.2"/>
    <row r="50650" hidden="1" x14ac:dyDescent="0.2"/>
    <row r="50651" hidden="1" x14ac:dyDescent="0.2"/>
    <row r="50652" hidden="1" x14ac:dyDescent="0.2"/>
    <row r="50653" hidden="1" x14ac:dyDescent="0.2"/>
    <row r="50654" hidden="1" x14ac:dyDescent="0.2"/>
    <row r="50655" hidden="1" x14ac:dyDescent="0.2"/>
    <row r="50656" hidden="1" x14ac:dyDescent="0.2"/>
    <row r="50657" hidden="1" x14ac:dyDescent="0.2"/>
    <row r="50658" hidden="1" x14ac:dyDescent="0.2"/>
    <row r="50659" hidden="1" x14ac:dyDescent="0.2"/>
    <row r="50660" hidden="1" x14ac:dyDescent="0.2"/>
    <row r="50661" hidden="1" x14ac:dyDescent="0.2"/>
    <row r="50662" hidden="1" x14ac:dyDescent="0.2"/>
    <row r="50663" hidden="1" x14ac:dyDescent="0.2"/>
    <row r="50664" hidden="1" x14ac:dyDescent="0.2"/>
    <row r="50665" hidden="1" x14ac:dyDescent="0.2"/>
    <row r="50666" hidden="1" x14ac:dyDescent="0.2"/>
    <row r="50667" hidden="1" x14ac:dyDescent="0.2"/>
    <row r="50668" hidden="1" x14ac:dyDescent="0.2"/>
    <row r="50669" hidden="1" x14ac:dyDescent="0.2"/>
    <row r="50670" hidden="1" x14ac:dyDescent="0.2"/>
    <row r="50671" hidden="1" x14ac:dyDescent="0.2"/>
    <row r="50672" hidden="1" x14ac:dyDescent="0.2"/>
    <row r="50673" hidden="1" x14ac:dyDescent="0.2"/>
    <row r="50674" hidden="1" x14ac:dyDescent="0.2"/>
    <row r="50675" hidden="1" x14ac:dyDescent="0.2"/>
    <row r="50676" hidden="1" x14ac:dyDescent="0.2"/>
    <row r="50677" hidden="1" x14ac:dyDescent="0.2"/>
    <row r="50678" hidden="1" x14ac:dyDescent="0.2"/>
    <row r="50679" hidden="1" x14ac:dyDescent="0.2"/>
    <row r="50680" hidden="1" x14ac:dyDescent="0.2"/>
    <row r="50681" hidden="1" x14ac:dyDescent="0.2"/>
    <row r="50682" hidden="1" x14ac:dyDescent="0.2"/>
    <row r="50683" hidden="1" x14ac:dyDescent="0.2"/>
    <row r="50684" hidden="1" x14ac:dyDescent="0.2"/>
    <row r="50685" hidden="1" x14ac:dyDescent="0.2"/>
    <row r="50686" hidden="1" x14ac:dyDescent="0.2"/>
    <row r="50687" hidden="1" x14ac:dyDescent="0.2"/>
    <row r="50688" hidden="1" x14ac:dyDescent="0.2"/>
    <row r="50689" hidden="1" x14ac:dyDescent="0.2"/>
    <row r="50690" hidden="1" x14ac:dyDescent="0.2"/>
    <row r="50691" hidden="1" x14ac:dyDescent="0.2"/>
    <row r="50692" hidden="1" x14ac:dyDescent="0.2"/>
    <row r="50693" hidden="1" x14ac:dyDescent="0.2"/>
    <row r="50694" hidden="1" x14ac:dyDescent="0.2"/>
    <row r="50695" hidden="1" x14ac:dyDescent="0.2"/>
    <row r="50696" hidden="1" x14ac:dyDescent="0.2"/>
    <row r="50697" hidden="1" x14ac:dyDescent="0.2"/>
    <row r="50698" hidden="1" x14ac:dyDescent="0.2"/>
    <row r="50699" hidden="1" x14ac:dyDescent="0.2"/>
    <row r="50700" hidden="1" x14ac:dyDescent="0.2"/>
    <row r="50701" hidden="1" x14ac:dyDescent="0.2"/>
    <row r="50702" hidden="1" x14ac:dyDescent="0.2"/>
    <row r="50703" hidden="1" x14ac:dyDescent="0.2"/>
    <row r="50704" hidden="1" x14ac:dyDescent="0.2"/>
    <row r="50705" hidden="1" x14ac:dyDescent="0.2"/>
    <row r="50706" hidden="1" x14ac:dyDescent="0.2"/>
    <row r="50707" hidden="1" x14ac:dyDescent="0.2"/>
    <row r="50708" hidden="1" x14ac:dyDescent="0.2"/>
    <row r="50709" hidden="1" x14ac:dyDescent="0.2"/>
    <row r="50710" hidden="1" x14ac:dyDescent="0.2"/>
    <row r="50711" hidden="1" x14ac:dyDescent="0.2"/>
    <row r="50712" hidden="1" x14ac:dyDescent="0.2"/>
    <row r="50713" hidden="1" x14ac:dyDescent="0.2"/>
    <row r="50714" hidden="1" x14ac:dyDescent="0.2"/>
    <row r="50715" hidden="1" x14ac:dyDescent="0.2"/>
    <row r="50716" hidden="1" x14ac:dyDescent="0.2"/>
    <row r="50717" hidden="1" x14ac:dyDescent="0.2"/>
    <row r="50718" hidden="1" x14ac:dyDescent="0.2"/>
    <row r="50719" hidden="1" x14ac:dyDescent="0.2"/>
    <row r="50720" hidden="1" x14ac:dyDescent="0.2"/>
    <row r="50721" hidden="1" x14ac:dyDescent="0.2"/>
    <row r="50722" hidden="1" x14ac:dyDescent="0.2"/>
    <row r="50723" hidden="1" x14ac:dyDescent="0.2"/>
    <row r="50724" hidden="1" x14ac:dyDescent="0.2"/>
    <row r="50725" hidden="1" x14ac:dyDescent="0.2"/>
    <row r="50726" hidden="1" x14ac:dyDescent="0.2"/>
    <row r="50727" hidden="1" x14ac:dyDescent="0.2"/>
    <row r="50728" hidden="1" x14ac:dyDescent="0.2"/>
    <row r="50729" hidden="1" x14ac:dyDescent="0.2"/>
    <row r="50730" hidden="1" x14ac:dyDescent="0.2"/>
    <row r="50731" hidden="1" x14ac:dyDescent="0.2"/>
    <row r="50732" hidden="1" x14ac:dyDescent="0.2"/>
    <row r="50733" hidden="1" x14ac:dyDescent="0.2"/>
    <row r="50734" hidden="1" x14ac:dyDescent="0.2"/>
    <row r="50735" hidden="1" x14ac:dyDescent="0.2"/>
    <row r="50736" hidden="1" x14ac:dyDescent="0.2"/>
    <row r="50737" hidden="1" x14ac:dyDescent="0.2"/>
    <row r="50738" hidden="1" x14ac:dyDescent="0.2"/>
    <row r="50739" hidden="1" x14ac:dyDescent="0.2"/>
    <row r="50740" hidden="1" x14ac:dyDescent="0.2"/>
    <row r="50741" hidden="1" x14ac:dyDescent="0.2"/>
    <row r="50742" hidden="1" x14ac:dyDescent="0.2"/>
    <row r="50743" hidden="1" x14ac:dyDescent="0.2"/>
    <row r="50744" hidden="1" x14ac:dyDescent="0.2"/>
    <row r="50745" hidden="1" x14ac:dyDescent="0.2"/>
    <row r="50746" hidden="1" x14ac:dyDescent="0.2"/>
    <row r="50747" hidden="1" x14ac:dyDescent="0.2"/>
    <row r="50748" hidden="1" x14ac:dyDescent="0.2"/>
    <row r="50749" hidden="1" x14ac:dyDescent="0.2"/>
    <row r="50750" hidden="1" x14ac:dyDescent="0.2"/>
    <row r="50751" hidden="1" x14ac:dyDescent="0.2"/>
    <row r="50752" hidden="1" x14ac:dyDescent="0.2"/>
    <row r="50753" hidden="1" x14ac:dyDescent="0.2"/>
    <row r="50754" hidden="1" x14ac:dyDescent="0.2"/>
    <row r="50755" hidden="1" x14ac:dyDescent="0.2"/>
    <row r="50756" hidden="1" x14ac:dyDescent="0.2"/>
    <row r="50757" hidden="1" x14ac:dyDescent="0.2"/>
    <row r="50758" hidden="1" x14ac:dyDescent="0.2"/>
    <row r="50759" hidden="1" x14ac:dyDescent="0.2"/>
    <row r="50760" hidden="1" x14ac:dyDescent="0.2"/>
    <row r="50761" hidden="1" x14ac:dyDescent="0.2"/>
    <row r="50762" hidden="1" x14ac:dyDescent="0.2"/>
    <row r="50763" hidden="1" x14ac:dyDescent="0.2"/>
    <row r="50764" hidden="1" x14ac:dyDescent="0.2"/>
    <row r="50765" hidden="1" x14ac:dyDescent="0.2"/>
    <row r="50766" hidden="1" x14ac:dyDescent="0.2"/>
    <row r="50767" hidden="1" x14ac:dyDescent="0.2"/>
    <row r="50768" hidden="1" x14ac:dyDescent="0.2"/>
    <row r="50769" hidden="1" x14ac:dyDescent="0.2"/>
    <row r="50770" hidden="1" x14ac:dyDescent="0.2"/>
    <row r="50771" hidden="1" x14ac:dyDescent="0.2"/>
    <row r="50772" hidden="1" x14ac:dyDescent="0.2"/>
    <row r="50773" hidden="1" x14ac:dyDescent="0.2"/>
    <row r="50774" hidden="1" x14ac:dyDescent="0.2"/>
    <row r="50775" hidden="1" x14ac:dyDescent="0.2"/>
    <row r="50776" hidden="1" x14ac:dyDescent="0.2"/>
    <row r="50777" hidden="1" x14ac:dyDescent="0.2"/>
    <row r="50778" hidden="1" x14ac:dyDescent="0.2"/>
    <row r="50779" hidden="1" x14ac:dyDescent="0.2"/>
    <row r="50780" hidden="1" x14ac:dyDescent="0.2"/>
    <row r="50781" hidden="1" x14ac:dyDescent="0.2"/>
    <row r="50782" hidden="1" x14ac:dyDescent="0.2"/>
    <row r="50783" hidden="1" x14ac:dyDescent="0.2"/>
    <row r="50784" hidden="1" x14ac:dyDescent="0.2"/>
    <row r="50785" hidden="1" x14ac:dyDescent="0.2"/>
    <row r="50786" hidden="1" x14ac:dyDescent="0.2"/>
    <row r="50787" hidden="1" x14ac:dyDescent="0.2"/>
    <row r="50788" hidden="1" x14ac:dyDescent="0.2"/>
    <row r="50789" hidden="1" x14ac:dyDescent="0.2"/>
    <row r="50790" hidden="1" x14ac:dyDescent="0.2"/>
    <row r="50791" hidden="1" x14ac:dyDescent="0.2"/>
    <row r="50792" hidden="1" x14ac:dyDescent="0.2"/>
    <row r="50793" hidden="1" x14ac:dyDescent="0.2"/>
    <row r="50794" hidden="1" x14ac:dyDescent="0.2"/>
    <row r="50795" hidden="1" x14ac:dyDescent="0.2"/>
    <row r="50796" hidden="1" x14ac:dyDescent="0.2"/>
    <row r="50797" hidden="1" x14ac:dyDescent="0.2"/>
    <row r="50798" hidden="1" x14ac:dyDescent="0.2"/>
    <row r="50799" hidden="1" x14ac:dyDescent="0.2"/>
    <row r="50800" hidden="1" x14ac:dyDescent="0.2"/>
    <row r="50801" hidden="1" x14ac:dyDescent="0.2"/>
    <row r="50802" hidden="1" x14ac:dyDescent="0.2"/>
    <row r="50803" hidden="1" x14ac:dyDescent="0.2"/>
    <row r="50804" hidden="1" x14ac:dyDescent="0.2"/>
    <row r="50805" hidden="1" x14ac:dyDescent="0.2"/>
    <row r="50806" hidden="1" x14ac:dyDescent="0.2"/>
    <row r="50807" hidden="1" x14ac:dyDescent="0.2"/>
    <row r="50808" hidden="1" x14ac:dyDescent="0.2"/>
    <row r="50809" hidden="1" x14ac:dyDescent="0.2"/>
    <row r="50810" hidden="1" x14ac:dyDescent="0.2"/>
    <row r="50811" hidden="1" x14ac:dyDescent="0.2"/>
    <row r="50812" hidden="1" x14ac:dyDescent="0.2"/>
    <row r="50813" hidden="1" x14ac:dyDescent="0.2"/>
    <row r="50814" hidden="1" x14ac:dyDescent="0.2"/>
    <row r="50815" hidden="1" x14ac:dyDescent="0.2"/>
    <row r="50816" hidden="1" x14ac:dyDescent="0.2"/>
    <row r="50817" hidden="1" x14ac:dyDescent="0.2"/>
    <row r="50818" hidden="1" x14ac:dyDescent="0.2"/>
    <row r="50819" hidden="1" x14ac:dyDescent="0.2"/>
    <row r="50820" hidden="1" x14ac:dyDescent="0.2"/>
    <row r="50821" hidden="1" x14ac:dyDescent="0.2"/>
    <row r="50822" hidden="1" x14ac:dyDescent="0.2"/>
    <row r="50823" hidden="1" x14ac:dyDescent="0.2"/>
    <row r="50824" hidden="1" x14ac:dyDescent="0.2"/>
    <row r="50825" hidden="1" x14ac:dyDescent="0.2"/>
    <row r="50826" hidden="1" x14ac:dyDescent="0.2"/>
    <row r="50827" hidden="1" x14ac:dyDescent="0.2"/>
    <row r="50828" hidden="1" x14ac:dyDescent="0.2"/>
    <row r="50829" hidden="1" x14ac:dyDescent="0.2"/>
    <row r="50830" hidden="1" x14ac:dyDescent="0.2"/>
    <row r="50831" hidden="1" x14ac:dyDescent="0.2"/>
    <row r="50832" hidden="1" x14ac:dyDescent="0.2"/>
    <row r="50833" hidden="1" x14ac:dyDescent="0.2"/>
    <row r="50834" hidden="1" x14ac:dyDescent="0.2"/>
    <row r="50835" hidden="1" x14ac:dyDescent="0.2"/>
    <row r="50836" hidden="1" x14ac:dyDescent="0.2"/>
    <row r="50837" hidden="1" x14ac:dyDescent="0.2"/>
    <row r="50838" hidden="1" x14ac:dyDescent="0.2"/>
    <row r="50839" hidden="1" x14ac:dyDescent="0.2"/>
    <row r="50840" hidden="1" x14ac:dyDescent="0.2"/>
    <row r="50841" hidden="1" x14ac:dyDescent="0.2"/>
    <row r="50842" hidden="1" x14ac:dyDescent="0.2"/>
    <row r="50843" hidden="1" x14ac:dyDescent="0.2"/>
    <row r="50844" hidden="1" x14ac:dyDescent="0.2"/>
    <row r="50845" hidden="1" x14ac:dyDescent="0.2"/>
    <row r="50846" hidden="1" x14ac:dyDescent="0.2"/>
    <row r="50847" hidden="1" x14ac:dyDescent="0.2"/>
    <row r="50848" hidden="1" x14ac:dyDescent="0.2"/>
    <row r="50849" hidden="1" x14ac:dyDescent="0.2"/>
    <row r="50850" hidden="1" x14ac:dyDescent="0.2"/>
    <row r="50851" hidden="1" x14ac:dyDescent="0.2"/>
    <row r="50852" hidden="1" x14ac:dyDescent="0.2"/>
    <row r="50853" hidden="1" x14ac:dyDescent="0.2"/>
    <row r="50854" hidden="1" x14ac:dyDescent="0.2"/>
    <row r="50855" hidden="1" x14ac:dyDescent="0.2"/>
    <row r="50856" hidden="1" x14ac:dyDescent="0.2"/>
    <row r="50857" hidden="1" x14ac:dyDescent="0.2"/>
    <row r="50858" hidden="1" x14ac:dyDescent="0.2"/>
    <row r="50859" hidden="1" x14ac:dyDescent="0.2"/>
    <row r="50860" hidden="1" x14ac:dyDescent="0.2"/>
    <row r="50861" hidden="1" x14ac:dyDescent="0.2"/>
    <row r="50862" hidden="1" x14ac:dyDescent="0.2"/>
    <row r="50863" hidden="1" x14ac:dyDescent="0.2"/>
    <row r="50864" hidden="1" x14ac:dyDescent="0.2"/>
    <row r="50865" hidden="1" x14ac:dyDescent="0.2"/>
    <row r="50866" hidden="1" x14ac:dyDescent="0.2"/>
    <row r="50867" hidden="1" x14ac:dyDescent="0.2"/>
    <row r="50868" hidden="1" x14ac:dyDescent="0.2"/>
    <row r="50869" hidden="1" x14ac:dyDescent="0.2"/>
    <row r="50870" hidden="1" x14ac:dyDescent="0.2"/>
    <row r="50871" hidden="1" x14ac:dyDescent="0.2"/>
    <row r="50872" hidden="1" x14ac:dyDescent="0.2"/>
    <row r="50873" hidden="1" x14ac:dyDescent="0.2"/>
    <row r="50874" hidden="1" x14ac:dyDescent="0.2"/>
    <row r="50875" hidden="1" x14ac:dyDescent="0.2"/>
    <row r="50876" hidden="1" x14ac:dyDescent="0.2"/>
    <row r="50877" hidden="1" x14ac:dyDescent="0.2"/>
    <row r="50878" hidden="1" x14ac:dyDescent="0.2"/>
    <row r="50879" hidden="1" x14ac:dyDescent="0.2"/>
    <row r="50880" hidden="1" x14ac:dyDescent="0.2"/>
    <row r="50881" hidden="1" x14ac:dyDescent="0.2"/>
    <row r="50882" hidden="1" x14ac:dyDescent="0.2"/>
    <row r="50883" hidden="1" x14ac:dyDescent="0.2"/>
    <row r="50884" hidden="1" x14ac:dyDescent="0.2"/>
    <row r="50885" hidden="1" x14ac:dyDescent="0.2"/>
    <row r="50886" hidden="1" x14ac:dyDescent="0.2"/>
    <row r="50887" hidden="1" x14ac:dyDescent="0.2"/>
    <row r="50888" hidden="1" x14ac:dyDescent="0.2"/>
    <row r="50889" hidden="1" x14ac:dyDescent="0.2"/>
    <row r="50890" hidden="1" x14ac:dyDescent="0.2"/>
    <row r="50891" hidden="1" x14ac:dyDescent="0.2"/>
    <row r="50892" hidden="1" x14ac:dyDescent="0.2"/>
    <row r="50893" hidden="1" x14ac:dyDescent="0.2"/>
    <row r="50894" hidden="1" x14ac:dyDescent="0.2"/>
    <row r="50895" hidden="1" x14ac:dyDescent="0.2"/>
    <row r="50896" hidden="1" x14ac:dyDescent="0.2"/>
    <row r="50897" hidden="1" x14ac:dyDescent="0.2"/>
    <row r="50898" hidden="1" x14ac:dyDescent="0.2"/>
    <row r="50899" hidden="1" x14ac:dyDescent="0.2"/>
    <row r="50900" hidden="1" x14ac:dyDescent="0.2"/>
    <row r="50901" hidden="1" x14ac:dyDescent="0.2"/>
    <row r="50902" hidden="1" x14ac:dyDescent="0.2"/>
    <row r="50903" hidden="1" x14ac:dyDescent="0.2"/>
    <row r="50904" hidden="1" x14ac:dyDescent="0.2"/>
    <row r="50905" hidden="1" x14ac:dyDescent="0.2"/>
    <row r="50906" hidden="1" x14ac:dyDescent="0.2"/>
    <row r="50907" hidden="1" x14ac:dyDescent="0.2"/>
    <row r="50908" hidden="1" x14ac:dyDescent="0.2"/>
    <row r="50909" hidden="1" x14ac:dyDescent="0.2"/>
    <row r="50910" hidden="1" x14ac:dyDescent="0.2"/>
    <row r="50911" hidden="1" x14ac:dyDescent="0.2"/>
    <row r="50912" hidden="1" x14ac:dyDescent="0.2"/>
    <row r="50913" hidden="1" x14ac:dyDescent="0.2"/>
    <row r="50914" hidden="1" x14ac:dyDescent="0.2"/>
    <row r="50915" hidden="1" x14ac:dyDescent="0.2"/>
    <row r="50916" hidden="1" x14ac:dyDescent="0.2"/>
    <row r="50917" hidden="1" x14ac:dyDescent="0.2"/>
    <row r="50918" hidden="1" x14ac:dyDescent="0.2"/>
    <row r="50919" hidden="1" x14ac:dyDescent="0.2"/>
    <row r="50920" hidden="1" x14ac:dyDescent="0.2"/>
    <row r="50921" hidden="1" x14ac:dyDescent="0.2"/>
    <row r="50922" hidden="1" x14ac:dyDescent="0.2"/>
    <row r="50923" hidden="1" x14ac:dyDescent="0.2"/>
    <row r="50924" hidden="1" x14ac:dyDescent="0.2"/>
    <row r="50925" hidden="1" x14ac:dyDescent="0.2"/>
    <row r="50926" hidden="1" x14ac:dyDescent="0.2"/>
    <row r="50927" hidden="1" x14ac:dyDescent="0.2"/>
    <row r="50928" hidden="1" x14ac:dyDescent="0.2"/>
    <row r="50929" hidden="1" x14ac:dyDescent="0.2"/>
    <row r="50930" hidden="1" x14ac:dyDescent="0.2"/>
    <row r="50931" hidden="1" x14ac:dyDescent="0.2"/>
    <row r="50932" hidden="1" x14ac:dyDescent="0.2"/>
    <row r="50933" hidden="1" x14ac:dyDescent="0.2"/>
    <row r="50934" hidden="1" x14ac:dyDescent="0.2"/>
    <row r="50935" hidden="1" x14ac:dyDescent="0.2"/>
    <row r="50936" hidden="1" x14ac:dyDescent="0.2"/>
    <row r="50937" hidden="1" x14ac:dyDescent="0.2"/>
    <row r="50938" hidden="1" x14ac:dyDescent="0.2"/>
    <row r="50939" hidden="1" x14ac:dyDescent="0.2"/>
    <row r="50940" hidden="1" x14ac:dyDescent="0.2"/>
    <row r="50941" hidden="1" x14ac:dyDescent="0.2"/>
    <row r="50942" hidden="1" x14ac:dyDescent="0.2"/>
    <row r="50943" hidden="1" x14ac:dyDescent="0.2"/>
    <row r="50944" hidden="1" x14ac:dyDescent="0.2"/>
    <row r="50945" hidden="1" x14ac:dyDescent="0.2"/>
    <row r="50946" hidden="1" x14ac:dyDescent="0.2"/>
    <row r="50947" hidden="1" x14ac:dyDescent="0.2"/>
    <row r="50948" hidden="1" x14ac:dyDescent="0.2"/>
    <row r="50949" hidden="1" x14ac:dyDescent="0.2"/>
    <row r="50950" hidden="1" x14ac:dyDescent="0.2"/>
    <row r="50951" hidden="1" x14ac:dyDescent="0.2"/>
    <row r="50952" hidden="1" x14ac:dyDescent="0.2"/>
    <row r="50953" hidden="1" x14ac:dyDescent="0.2"/>
    <row r="50954" hidden="1" x14ac:dyDescent="0.2"/>
    <row r="50955" hidden="1" x14ac:dyDescent="0.2"/>
    <row r="50956" hidden="1" x14ac:dyDescent="0.2"/>
    <row r="50957" hidden="1" x14ac:dyDescent="0.2"/>
    <row r="50958" hidden="1" x14ac:dyDescent="0.2"/>
    <row r="50959" hidden="1" x14ac:dyDescent="0.2"/>
    <row r="50960" hidden="1" x14ac:dyDescent="0.2"/>
    <row r="50961" hidden="1" x14ac:dyDescent="0.2"/>
    <row r="50962" hidden="1" x14ac:dyDescent="0.2"/>
    <row r="50963" hidden="1" x14ac:dyDescent="0.2"/>
    <row r="50964" hidden="1" x14ac:dyDescent="0.2"/>
    <row r="50965" hidden="1" x14ac:dyDescent="0.2"/>
    <row r="50966" hidden="1" x14ac:dyDescent="0.2"/>
    <row r="50967" hidden="1" x14ac:dyDescent="0.2"/>
    <row r="50968" hidden="1" x14ac:dyDescent="0.2"/>
    <row r="50969" hidden="1" x14ac:dyDescent="0.2"/>
    <row r="50970" hidden="1" x14ac:dyDescent="0.2"/>
    <row r="50971" hidden="1" x14ac:dyDescent="0.2"/>
    <row r="50972" hidden="1" x14ac:dyDescent="0.2"/>
    <row r="50973" hidden="1" x14ac:dyDescent="0.2"/>
    <row r="50974" hidden="1" x14ac:dyDescent="0.2"/>
    <row r="50975" hidden="1" x14ac:dyDescent="0.2"/>
    <row r="50976" hidden="1" x14ac:dyDescent="0.2"/>
    <row r="50977" hidden="1" x14ac:dyDescent="0.2"/>
    <row r="50978" hidden="1" x14ac:dyDescent="0.2"/>
    <row r="50979" hidden="1" x14ac:dyDescent="0.2"/>
    <row r="50980" hidden="1" x14ac:dyDescent="0.2"/>
    <row r="50981" hidden="1" x14ac:dyDescent="0.2"/>
    <row r="50982" hidden="1" x14ac:dyDescent="0.2"/>
    <row r="50983" hidden="1" x14ac:dyDescent="0.2"/>
    <row r="50984" hidden="1" x14ac:dyDescent="0.2"/>
    <row r="50985" hidden="1" x14ac:dyDescent="0.2"/>
    <row r="50986" hidden="1" x14ac:dyDescent="0.2"/>
    <row r="50987" hidden="1" x14ac:dyDescent="0.2"/>
    <row r="50988" hidden="1" x14ac:dyDescent="0.2"/>
    <row r="50989" hidden="1" x14ac:dyDescent="0.2"/>
    <row r="50990" hidden="1" x14ac:dyDescent="0.2"/>
    <row r="50991" hidden="1" x14ac:dyDescent="0.2"/>
    <row r="50992" hidden="1" x14ac:dyDescent="0.2"/>
    <row r="50993" hidden="1" x14ac:dyDescent="0.2"/>
    <row r="50994" hidden="1" x14ac:dyDescent="0.2"/>
    <row r="50995" hidden="1" x14ac:dyDescent="0.2"/>
    <row r="50996" hidden="1" x14ac:dyDescent="0.2"/>
    <row r="50997" hidden="1" x14ac:dyDescent="0.2"/>
    <row r="50998" hidden="1" x14ac:dyDescent="0.2"/>
    <row r="50999" hidden="1" x14ac:dyDescent="0.2"/>
    <row r="51000" hidden="1" x14ac:dyDescent="0.2"/>
    <row r="51001" hidden="1" x14ac:dyDescent="0.2"/>
    <row r="51002" hidden="1" x14ac:dyDescent="0.2"/>
    <row r="51003" hidden="1" x14ac:dyDescent="0.2"/>
    <row r="51004" hidden="1" x14ac:dyDescent="0.2"/>
    <row r="51005" hidden="1" x14ac:dyDescent="0.2"/>
    <row r="51006" hidden="1" x14ac:dyDescent="0.2"/>
    <row r="51007" hidden="1" x14ac:dyDescent="0.2"/>
    <row r="51008" hidden="1" x14ac:dyDescent="0.2"/>
    <row r="51009" hidden="1" x14ac:dyDescent="0.2"/>
    <row r="51010" hidden="1" x14ac:dyDescent="0.2"/>
    <row r="51011" hidden="1" x14ac:dyDescent="0.2"/>
    <row r="51012" hidden="1" x14ac:dyDescent="0.2"/>
    <row r="51013" hidden="1" x14ac:dyDescent="0.2"/>
    <row r="51014" hidden="1" x14ac:dyDescent="0.2"/>
    <row r="51015" hidden="1" x14ac:dyDescent="0.2"/>
    <row r="51016" hidden="1" x14ac:dyDescent="0.2"/>
    <row r="51017" hidden="1" x14ac:dyDescent="0.2"/>
    <row r="51018" hidden="1" x14ac:dyDescent="0.2"/>
    <row r="51019" hidden="1" x14ac:dyDescent="0.2"/>
    <row r="51020" hidden="1" x14ac:dyDescent="0.2"/>
    <row r="51021" hidden="1" x14ac:dyDescent="0.2"/>
    <row r="51022" hidden="1" x14ac:dyDescent="0.2"/>
    <row r="51023" hidden="1" x14ac:dyDescent="0.2"/>
    <row r="51024" hidden="1" x14ac:dyDescent="0.2"/>
    <row r="51025" hidden="1" x14ac:dyDescent="0.2"/>
    <row r="51026" hidden="1" x14ac:dyDescent="0.2"/>
    <row r="51027" hidden="1" x14ac:dyDescent="0.2"/>
    <row r="51028" hidden="1" x14ac:dyDescent="0.2"/>
    <row r="51029" hidden="1" x14ac:dyDescent="0.2"/>
    <row r="51030" hidden="1" x14ac:dyDescent="0.2"/>
    <row r="51031" hidden="1" x14ac:dyDescent="0.2"/>
    <row r="51032" hidden="1" x14ac:dyDescent="0.2"/>
    <row r="51033" hidden="1" x14ac:dyDescent="0.2"/>
    <row r="51034" hidden="1" x14ac:dyDescent="0.2"/>
    <row r="51035" hidden="1" x14ac:dyDescent="0.2"/>
    <row r="51036" hidden="1" x14ac:dyDescent="0.2"/>
    <row r="51037" hidden="1" x14ac:dyDescent="0.2"/>
    <row r="51038" hidden="1" x14ac:dyDescent="0.2"/>
    <row r="51039" hidden="1" x14ac:dyDescent="0.2"/>
    <row r="51040" hidden="1" x14ac:dyDescent="0.2"/>
    <row r="51041" hidden="1" x14ac:dyDescent="0.2"/>
    <row r="51042" hidden="1" x14ac:dyDescent="0.2"/>
    <row r="51043" hidden="1" x14ac:dyDescent="0.2"/>
    <row r="51044" hidden="1" x14ac:dyDescent="0.2"/>
    <row r="51045" hidden="1" x14ac:dyDescent="0.2"/>
    <row r="51046" hidden="1" x14ac:dyDescent="0.2"/>
    <row r="51047" hidden="1" x14ac:dyDescent="0.2"/>
    <row r="51048" hidden="1" x14ac:dyDescent="0.2"/>
    <row r="51049" hidden="1" x14ac:dyDescent="0.2"/>
    <row r="51050" hidden="1" x14ac:dyDescent="0.2"/>
    <row r="51051" hidden="1" x14ac:dyDescent="0.2"/>
    <row r="51052" hidden="1" x14ac:dyDescent="0.2"/>
    <row r="51053" hidden="1" x14ac:dyDescent="0.2"/>
    <row r="51054" hidden="1" x14ac:dyDescent="0.2"/>
    <row r="51055" hidden="1" x14ac:dyDescent="0.2"/>
    <row r="51056" hidden="1" x14ac:dyDescent="0.2"/>
    <row r="51057" hidden="1" x14ac:dyDescent="0.2"/>
    <row r="51058" hidden="1" x14ac:dyDescent="0.2"/>
    <row r="51059" hidden="1" x14ac:dyDescent="0.2"/>
    <row r="51060" hidden="1" x14ac:dyDescent="0.2"/>
    <row r="51061" hidden="1" x14ac:dyDescent="0.2"/>
    <row r="51062" hidden="1" x14ac:dyDescent="0.2"/>
    <row r="51063" hidden="1" x14ac:dyDescent="0.2"/>
    <row r="51064" hidden="1" x14ac:dyDescent="0.2"/>
    <row r="51065" hidden="1" x14ac:dyDescent="0.2"/>
    <row r="51066" hidden="1" x14ac:dyDescent="0.2"/>
    <row r="51067" hidden="1" x14ac:dyDescent="0.2"/>
    <row r="51068" hidden="1" x14ac:dyDescent="0.2"/>
    <row r="51069" hidden="1" x14ac:dyDescent="0.2"/>
    <row r="51070" hidden="1" x14ac:dyDescent="0.2"/>
    <row r="51071" hidden="1" x14ac:dyDescent="0.2"/>
    <row r="51072" hidden="1" x14ac:dyDescent="0.2"/>
    <row r="51073" hidden="1" x14ac:dyDescent="0.2"/>
    <row r="51074" hidden="1" x14ac:dyDescent="0.2"/>
    <row r="51075" hidden="1" x14ac:dyDescent="0.2"/>
    <row r="51076" hidden="1" x14ac:dyDescent="0.2"/>
    <row r="51077" hidden="1" x14ac:dyDescent="0.2"/>
    <row r="51078" hidden="1" x14ac:dyDescent="0.2"/>
    <row r="51079" hidden="1" x14ac:dyDescent="0.2"/>
    <row r="51080" hidden="1" x14ac:dyDescent="0.2"/>
    <row r="51081" hidden="1" x14ac:dyDescent="0.2"/>
    <row r="51082" hidden="1" x14ac:dyDescent="0.2"/>
    <row r="51083" hidden="1" x14ac:dyDescent="0.2"/>
    <row r="51084" hidden="1" x14ac:dyDescent="0.2"/>
    <row r="51085" hidden="1" x14ac:dyDescent="0.2"/>
    <row r="51086" hidden="1" x14ac:dyDescent="0.2"/>
    <row r="51087" hidden="1" x14ac:dyDescent="0.2"/>
    <row r="51088" hidden="1" x14ac:dyDescent="0.2"/>
    <row r="51089" hidden="1" x14ac:dyDescent="0.2"/>
    <row r="51090" hidden="1" x14ac:dyDescent="0.2"/>
    <row r="51091" hidden="1" x14ac:dyDescent="0.2"/>
    <row r="51092" hidden="1" x14ac:dyDescent="0.2"/>
    <row r="51093" hidden="1" x14ac:dyDescent="0.2"/>
    <row r="51094" hidden="1" x14ac:dyDescent="0.2"/>
    <row r="51095" hidden="1" x14ac:dyDescent="0.2"/>
    <row r="51096" hidden="1" x14ac:dyDescent="0.2"/>
    <row r="51097" hidden="1" x14ac:dyDescent="0.2"/>
    <row r="51098" hidden="1" x14ac:dyDescent="0.2"/>
    <row r="51099" hidden="1" x14ac:dyDescent="0.2"/>
    <row r="51100" hidden="1" x14ac:dyDescent="0.2"/>
    <row r="51101" hidden="1" x14ac:dyDescent="0.2"/>
    <row r="51102" hidden="1" x14ac:dyDescent="0.2"/>
    <row r="51103" hidden="1" x14ac:dyDescent="0.2"/>
    <row r="51104" hidden="1" x14ac:dyDescent="0.2"/>
    <row r="51105" hidden="1" x14ac:dyDescent="0.2"/>
    <row r="51106" hidden="1" x14ac:dyDescent="0.2"/>
    <row r="51107" hidden="1" x14ac:dyDescent="0.2"/>
    <row r="51108" hidden="1" x14ac:dyDescent="0.2"/>
    <row r="51109" hidden="1" x14ac:dyDescent="0.2"/>
    <row r="51110" hidden="1" x14ac:dyDescent="0.2"/>
    <row r="51111" hidden="1" x14ac:dyDescent="0.2"/>
    <row r="51112" hidden="1" x14ac:dyDescent="0.2"/>
    <row r="51113" hidden="1" x14ac:dyDescent="0.2"/>
    <row r="51114" hidden="1" x14ac:dyDescent="0.2"/>
    <row r="51115" hidden="1" x14ac:dyDescent="0.2"/>
    <row r="51116" hidden="1" x14ac:dyDescent="0.2"/>
    <row r="51117" hidden="1" x14ac:dyDescent="0.2"/>
    <row r="51118" hidden="1" x14ac:dyDescent="0.2"/>
    <row r="51119" hidden="1" x14ac:dyDescent="0.2"/>
    <row r="51120" hidden="1" x14ac:dyDescent="0.2"/>
    <row r="51121" hidden="1" x14ac:dyDescent="0.2"/>
    <row r="51122" hidden="1" x14ac:dyDescent="0.2"/>
    <row r="51123" hidden="1" x14ac:dyDescent="0.2"/>
    <row r="51124" hidden="1" x14ac:dyDescent="0.2"/>
    <row r="51125" hidden="1" x14ac:dyDescent="0.2"/>
    <row r="51126" hidden="1" x14ac:dyDescent="0.2"/>
    <row r="51127" hidden="1" x14ac:dyDescent="0.2"/>
    <row r="51128" hidden="1" x14ac:dyDescent="0.2"/>
    <row r="51129" hidden="1" x14ac:dyDescent="0.2"/>
    <row r="51130" hidden="1" x14ac:dyDescent="0.2"/>
    <row r="51131" hidden="1" x14ac:dyDescent="0.2"/>
    <row r="51132" hidden="1" x14ac:dyDescent="0.2"/>
    <row r="51133" hidden="1" x14ac:dyDescent="0.2"/>
    <row r="51134" hidden="1" x14ac:dyDescent="0.2"/>
    <row r="51135" hidden="1" x14ac:dyDescent="0.2"/>
    <row r="51136" hidden="1" x14ac:dyDescent="0.2"/>
    <row r="51137" hidden="1" x14ac:dyDescent="0.2"/>
    <row r="51138" hidden="1" x14ac:dyDescent="0.2"/>
    <row r="51139" hidden="1" x14ac:dyDescent="0.2"/>
    <row r="51140" hidden="1" x14ac:dyDescent="0.2"/>
    <row r="51141" hidden="1" x14ac:dyDescent="0.2"/>
    <row r="51142" hidden="1" x14ac:dyDescent="0.2"/>
    <row r="51143" hidden="1" x14ac:dyDescent="0.2"/>
    <row r="51144" hidden="1" x14ac:dyDescent="0.2"/>
    <row r="51145" hidden="1" x14ac:dyDescent="0.2"/>
    <row r="51146" hidden="1" x14ac:dyDescent="0.2"/>
    <row r="51147" hidden="1" x14ac:dyDescent="0.2"/>
    <row r="51148" hidden="1" x14ac:dyDescent="0.2"/>
    <row r="51149" hidden="1" x14ac:dyDescent="0.2"/>
    <row r="51150" hidden="1" x14ac:dyDescent="0.2"/>
    <row r="51151" hidden="1" x14ac:dyDescent="0.2"/>
    <row r="51152" hidden="1" x14ac:dyDescent="0.2"/>
    <row r="51153" hidden="1" x14ac:dyDescent="0.2"/>
    <row r="51154" hidden="1" x14ac:dyDescent="0.2"/>
    <row r="51155" hidden="1" x14ac:dyDescent="0.2"/>
    <row r="51156" hidden="1" x14ac:dyDescent="0.2"/>
    <row r="51157" hidden="1" x14ac:dyDescent="0.2"/>
    <row r="51158" hidden="1" x14ac:dyDescent="0.2"/>
    <row r="51159" hidden="1" x14ac:dyDescent="0.2"/>
    <row r="51160" hidden="1" x14ac:dyDescent="0.2"/>
    <row r="51161" hidden="1" x14ac:dyDescent="0.2"/>
    <row r="51162" hidden="1" x14ac:dyDescent="0.2"/>
    <row r="51163" hidden="1" x14ac:dyDescent="0.2"/>
    <row r="51164" hidden="1" x14ac:dyDescent="0.2"/>
    <row r="51165" hidden="1" x14ac:dyDescent="0.2"/>
    <row r="51166" hidden="1" x14ac:dyDescent="0.2"/>
    <row r="51167" hidden="1" x14ac:dyDescent="0.2"/>
    <row r="51168" hidden="1" x14ac:dyDescent="0.2"/>
    <row r="51169" hidden="1" x14ac:dyDescent="0.2"/>
    <row r="51170" hidden="1" x14ac:dyDescent="0.2"/>
    <row r="51171" hidden="1" x14ac:dyDescent="0.2"/>
    <row r="51172" hidden="1" x14ac:dyDescent="0.2"/>
    <row r="51173" hidden="1" x14ac:dyDescent="0.2"/>
    <row r="51174" hidden="1" x14ac:dyDescent="0.2"/>
    <row r="51175" hidden="1" x14ac:dyDescent="0.2"/>
    <row r="51176" hidden="1" x14ac:dyDescent="0.2"/>
    <row r="51177" hidden="1" x14ac:dyDescent="0.2"/>
    <row r="51178" hidden="1" x14ac:dyDescent="0.2"/>
    <row r="51179" hidden="1" x14ac:dyDescent="0.2"/>
    <row r="51180" hidden="1" x14ac:dyDescent="0.2"/>
    <row r="51181" hidden="1" x14ac:dyDescent="0.2"/>
    <row r="51182" hidden="1" x14ac:dyDescent="0.2"/>
    <row r="51183" hidden="1" x14ac:dyDescent="0.2"/>
    <row r="51184" hidden="1" x14ac:dyDescent="0.2"/>
    <row r="51185" hidden="1" x14ac:dyDescent="0.2"/>
    <row r="51186" hidden="1" x14ac:dyDescent="0.2"/>
    <row r="51187" hidden="1" x14ac:dyDescent="0.2"/>
    <row r="51188" hidden="1" x14ac:dyDescent="0.2"/>
    <row r="51189" hidden="1" x14ac:dyDescent="0.2"/>
    <row r="51190" hidden="1" x14ac:dyDescent="0.2"/>
    <row r="51191" hidden="1" x14ac:dyDescent="0.2"/>
    <row r="51192" hidden="1" x14ac:dyDescent="0.2"/>
    <row r="51193" hidden="1" x14ac:dyDescent="0.2"/>
    <row r="51194" hidden="1" x14ac:dyDescent="0.2"/>
    <row r="51195" hidden="1" x14ac:dyDescent="0.2"/>
    <row r="51196" hidden="1" x14ac:dyDescent="0.2"/>
    <row r="51197" hidden="1" x14ac:dyDescent="0.2"/>
    <row r="51198" hidden="1" x14ac:dyDescent="0.2"/>
    <row r="51199" hidden="1" x14ac:dyDescent="0.2"/>
    <row r="51200" hidden="1" x14ac:dyDescent="0.2"/>
    <row r="51201" hidden="1" x14ac:dyDescent="0.2"/>
    <row r="51202" hidden="1" x14ac:dyDescent="0.2"/>
    <row r="51203" hidden="1" x14ac:dyDescent="0.2"/>
    <row r="51204" hidden="1" x14ac:dyDescent="0.2"/>
    <row r="51205" hidden="1" x14ac:dyDescent="0.2"/>
    <row r="51206" hidden="1" x14ac:dyDescent="0.2"/>
    <row r="51207" hidden="1" x14ac:dyDescent="0.2"/>
    <row r="51208" hidden="1" x14ac:dyDescent="0.2"/>
    <row r="51209" hidden="1" x14ac:dyDescent="0.2"/>
    <row r="51210" hidden="1" x14ac:dyDescent="0.2"/>
    <row r="51211" hidden="1" x14ac:dyDescent="0.2"/>
    <row r="51212" hidden="1" x14ac:dyDescent="0.2"/>
    <row r="51213" hidden="1" x14ac:dyDescent="0.2"/>
    <row r="51214" hidden="1" x14ac:dyDescent="0.2"/>
    <row r="51215" hidden="1" x14ac:dyDescent="0.2"/>
    <row r="51216" hidden="1" x14ac:dyDescent="0.2"/>
    <row r="51217" hidden="1" x14ac:dyDescent="0.2"/>
    <row r="51218" hidden="1" x14ac:dyDescent="0.2"/>
    <row r="51219" hidden="1" x14ac:dyDescent="0.2"/>
    <row r="51220" hidden="1" x14ac:dyDescent="0.2"/>
    <row r="51221" hidden="1" x14ac:dyDescent="0.2"/>
    <row r="51222" hidden="1" x14ac:dyDescent="0.2"/>
    <row r="51223" hidden="1" x14ac:dyDescent="0.2"/>
    <row r="51224" hidden="1" x14ac:dyDescent="0.2"/>
    <row r="51225" hidden="1" x14ac:dyDescent="0.2"/>
    <row r="51226" hidden="1" x14ac:dyDescent="0.2"/>
    <row r="51227" hidden="1" x14ac:dyDescent="0.2"/>
    <row r="51228" hidden="1" x14ac:dyDescent="0.2"/>
    <row r="51229" hidden="1" x14ac:dyDescent="0.2"/>
    <row r="51230" hidden="1" x14ac:dyDescent="0.2"/>
    <row r="51231" hidden="1" x14ac:dyDescent="0.2"/>
    <row r="51232" hidden="1" x14ac:dyDescent="0.2"/>
    <row r="51233" hidden="1" x14ac:dyDescent="0.2"/>
    <row r="51234" hidden="1" x14ac:dyDescent="0.2"/>
    <row r="51235" hidden="1" x14ac:dyDescent="0.2"/>
    <row r="51236" hidden="1" x14ac:dyDescent="0.2"/>
    <row r="51237" hidden="1" x14ac:dyDescent="0.2"/>
    <row r="51238" hidden="1" x14ac:dyDescent="0.2"/>
    <row r="51239" hidden="1" x14ac:dyDescent="0.2"/>
    <row r="51240" hidden="1" x14ac:dyDescent="0.2"/>
    <row r="51241" hidden="1" x14ac:dyDescent="0.2"/>
    <row r="51242" hidden="1" x14ac:dyDescent="0.2"/>
    <row r="51243" hidden="1" x14ac:dyDescent="0.2"/>
    <row r="51244" hidden="1" x14ac:dyDescent="0.2"/>
    <row r="51245" hidden="1" x14ac:dyDescent="0.2"/>
    <row r="51246" hidden="1" x14ac:dyDescent="0.2"/>
    <row r="51247" hidden="1" x14ac:dyDescent="0.2"/>
    <row r="51248" hidden="1" x14ac:dyDescent="0.2"/>
    <row r="51249" hidden="1" x14ac:dyDescent="0.2"/>
    <row r="51250" hidden="1" x14ac:dyDescent="0.2"/>
    <row r="51251" hidden="1" x14ac:dyDescent="0.2"/>
    <row r="51252" hidden="1" x14ac:dyDescent="0.2"/>
    <row r="51253" hidden="1" x14ac:dyDescent="0.2"/>
    <row r="51254" hidden="1" x14ac:dyDescent="0.2"/>
    <row r="51255" hidden="1" x14ac:dyDescent="0.2"/>
    <row r="51256" hidden="1" x14ac:dyDescent="0.2"/>
    <row r="51257" hidden="1" x14ac:dyDescent="0.2"/>
    <row r="51258" hidden="1" x14ac:dyDescent="0.2"/>
    <row r="51259" hidden="1" x14ac:dyDescent="0.2"/>
    <row r="51260" hidden="1" x14ac:dyDescent="0.2"/>
    <row r="51261" hidden="1" x14ac:dyDescent="0.2"/>
    <row r="51262" hidden="1" x14ac:dyDescent="0.2"/>
    <row r="51263" hidden="1" x14ac:dyDescent="0.2"/>
    <row r="51264" hidden="1" x14ac:dyDescent="0.2"/>
    <row r="51265" hidden="1" x14ac:dyDescent="0.2"/>
    <row r="51266" hidden="1" x14ac:dyDescent="0.2"/>
    <row r="51267" hidden="1" x14ac:dyDescent="0.2"/>
    <row r="51268" hidden="1" x14ac:dyDescent="0.2"/>
    <row r="51269" hidden="1" x14ac:dyDescent="0.2"/>
    <row r="51270" hidden="1" x14ac:dyDescent="0.2"/>
    <row r="51271" hidden="1" x14ac:dyDescent="0.2"/>
    <row r="51272" hidden="1" x14ac:dyDescent="0.2"/>
    <row r="51273" hidden="1" x14ac:dyDescent="0.2"/>
    <row r="51274" hidden="1" x14ac:dyDescent="0.2"/>
    <row r="51275" hidden="1" x14ac:dyDescent="0.2"/>
    <row r="51276" hidden="1" x14ac:dyDescent="0.2"/>
    <row r="51277" hidden="1" x14ac:dyDescent="0.2"/>
    <row r="51278" hidden="1" x14ac:dyDescent="0.2"/>
    <row r="51279" hidden="1" x14ac:dyDescent="0.2"/>
    <row r="51280" hidden="1" x14ac:dyDescent="0.2"/>
    <row r="51281" hidden="1" x14ac:dyDescent="0.2"/>
    <row r="51282" hidden="1" x14ac:dyDescent="0.2"/>
    <row r="51283" hidden="1" x14ac:dyDescent="0.2"/>
    <row r="51284" hidden="1" x14ac:dyDescent="0.2"/>
    <row r="51285" hidden="1" x14ac:dyDescent="0.2"/>
    <row r="51286" hidden="1" x14ac:dyDescent="0.2"/>
    <row r="51287" hidden="1" x14ac:dyDescent="0.2"/>
    <row r="51288" hidden="1" x14ac:dyDescent="0.2"/>
    <row r="51289" hidden="1" x14ac:dyDescent="0.2"/>
    <row r="51290" hidden="1" x14ac:dyDescent="0.2"/>
    <row r="51291" hidden="1" x14ac:dyDescent="0.2"/>
    <row r="51292" hidden="1" x14ac:dyDescent="0.2"/>
    <row r="51293" hidden="1" x14ac:dyDescent="0.2"/>
    <row r="51294" hidden="1" x14ac:dyDescent="0.2"/>
    <row r="51295" hidden="1" x14ac:dyDescent="0.2"/>
    <row r="51296" hidden="1" x14ac:dyDescent="0.2"/>
    <row r="51297" hidden="1" x14ac:dyDescent="0.2"/>
    <row r="51298" hidden="1" x14ac:dyDescent="0.2"/>
    <row r="51299" hidden="1" x14ac:dyDescent="0.2"/>
    <row r="51300" hidden="1" x14ac:dyDescent="0.2"/>
    <row r="51301" hidden="1" x14ac:dyDescent="0.2"/>
    <row r="51302" hidden="1" x14ac:dyDescent="0.2"/>
    <row r="51303" hidden="1" x14ac:dyDescent="0.2"/>
    <row r="51304" hidden="1" x14ac:dyDescent="0.2"/>
    <row r="51305" hidden="1" x14ac:dyDescent="0.2"/>
    <row r="51306" hidden="1" x14ac:dyDescent="0.2"/>
    <row r="51307" hidden="1" x14ac:dyDescent="0.2"/>
    <row r="51308" hidden="1" x14ac:dyDescent="0.2"/>
    <row r="51309" hidden="1" x14ac:dyDescent="0.2"/>
    <row r="51310" hidden="1" x14ac:dyDescent="0.2"/>
    <row r="51311" hidden="1" x14ac:dyDescent="0.2"/>
    <row r="51312" hidden="1" x14ac:dyDescent="0.2"/>
    <row r="51313" hidden="1" x14ac:dyDescent="0.2"/>
    <row r="51314" hidden="1" x14ac:dyDescent="0.2"/>
    <row r="51315" hidden="1" x14ac:dyDescent="0.2"/>
    <row r="51316" hidden="1" x14ac:dyDescent="0.2"/>
    <row r="51317" hidden="1" x14ac:dyDescent="0.2"/>
    <row r="51318" hidden="1" x14ac:dyDescent="0.2"/>
    <row r="51319" hidden="1" x14ac:dyDescent="0.2"/>
    <row r="51320" hidden="1" x14ac:dyDescent="0.2"/>
    <row r="51321" hidden="1" x14ac:dyDescent="0.2"/>
    <row r="51322" hidden="1" x14ac:dyDescent="0.2"/>
    <row r="51323" hidden="1" x14ac:dyDescent="0.2"/>
    <row r="51324" hidden="1" x14ac:dyDescent="0.2"/>
    <row r="51325" hidden="1" x14ac:dyDescent="0.2"/>
    <row r="51326" hidden="1" x14ac:dyDescent="0.2"/>
    <row r="51327" hidden="1" x14ac:dyDescent="0.2"/>
    <row r="51328" hidden="1" x14ac:dyDescent="0.2"/>
    <row r="51329" hidden="1" x14ac:dyDescent="0.2"/>
    <row r="51330" hidden="1" x14ac:dyDescent="0.2"/>
    <row r="51331" hidden="1" x14ac:dyDescent="0.2"/>
    <row r="51332" hidden="1" x14ac:dyDescent="0.2"/>
    <row r="51333" hidden="1" x14ac:dyDescent="0.2"/>
    <row r="51334" hidden="1" x14ac:dyDescent="0.2"/>
    <row r="51335" hidden="1" x14ac:dyDescent="0.2"/>
    <row r="51336" hidden="1" x14ac:dyDescent="0.2"/>
    <row r="51337" hidden="1" x14ac:dyDescent="0.2"/>
    <row r="51338" hidden="1" x14ac:dyDescent="0.2"/>
    <row r="51339" hidden="1" x14ac:dyDescent="0.2"/>
    <row r="51340" hidden="1" x14ac:dyDescent="0.2"/>
    <row r="51341" hidden="1" x14ac:dyDescent="0.2"/>
    <row r="51342" hidden="1" x14ac:dyDescent="0.2"/>
    <row r="51343" hidden="1" x14ac:dyDescent="0.2"/>
    <row r="51344" hidden="1" x14ac:dyDescent="0.2"/>
    <row r="51345" hidden="1" x14ac:dyDescent="0.2"/>
    <row r="51346" hidden="1" x14ac:dyDescent="0.2"/>
    <row r="51347" hidden="1" x14ac:dyDescent="0.2"/>
    <row r="51348" hidden="1" x14ac:dyDescent="0.2"/>
    <row r="51349" hidden="1" x14ac:dyDescent="0.2"/>
    <row r="51350" hidden="1" x14ac:dyDescent="0.2"/>
    <row r="51351" hidden="1" x14ac:dyDescent="0.2"/>
    <row r="51352" hidden="1" x14ac:dyDescent="0.2"/>
    <row r="51353" hidden="1" x14ac:dyDescent="0.2"/>
    <row r="51354" hidden="1" x14ac:dyDescent="0.2"/>
    <row r="51355" hidden="1" x14ac:dyDescent="0.2"/>
    <row r="51356" hidden="1" x14ac:dyDescent="0.2"/>
    <row r="51357" hidden="1" x14ac:dyDescent="0.2"/>
    <row r="51358" hidden="1" x14ac:dyDescent="0.2"/>
    <row r="51359" hidden="1" x14ac:dyDescent="0.2"/>
    <row r="51360" hidden="1" x14ac:dyDescent="0.2"/>
    <row r="51361" hidden="1" x14ac:dyDescent="0.2"/>
    <row r="51362" hidden="1" x14ac:dyDescent="0.2"/>
    <row r="51363" hidden="1" x14ac:dyDescent="0.2"/>
    <row r="51364" hidden="1" x14ac:dyDescent="0.2"/>
    <row r="51365" hidden="1" x14ac:dyDescent="0.2"/>
    <row r="51366" hidden="1" x14ac:dyDescent="0.2"/>
    <row r="51367" hidden="1" x14ac:dyDescent="0.2"/>
    <row r="51368" hidden="1" x14ac:dyDescent="0.2"/>
    <row r="51369" hidden="1" x14ac:dyDescent="0.2"/>
    <row r="51370" hidden="1" x14ac:dyDescent="0.2"/>
    <row r="51371" hidden="1" x14ac:dyDescent="0.2"/>
    <row r="51372" hidden="1" x14ac:dyDescent="0.2"/>
    <row r="51373" hidden="1" x14ac:dyDescent="0.2"/>
    <row r="51374" hidden="1" x14ac:dyDescent="0.2"/>
    <row r="51375" hidden="1" x14ac:dyDescent="0.2"/>
    <row r="51376" hidden="1" x14ac:dyDescent="0.2"/>
    <row r="51377" hidden="1" x14ac:dyDescent="0.2"/>
    <row r="51378" hidden="1" x14ac:dyDescent="0.2"/>
    <row r="51379" hidden="1" x14ac:dyDescent="0.2"/>
    <row r="51380" hidden="1" x14ac:dyDescent="0.2"/>
    <row r="51381" hidden="1" x14ac:dyDescent="0.2"/>
    <row r="51382" hidden="1" x14ac:dyDescent="0.2"/>
    <row r="51383" hidden="1" x14ac:dyDescent="0.2"/>
    <row r="51384" hidden="1" x14ac:dyDescent="0.2"/>
    <row r="51385" hidden="1" x14ac:dyDescent="0.2"/>
    <row r="51386" hidden="1" x14ac:dyDescent="0.2"/>
    <row r="51387" hidden="1" x14ac:dyDescent="0.2"/>
    <row r="51388" hidden="1" x14ac:dyDescent="0.2"/>
    <row r="51389" hidden="1" x14ac:dyDescent="0.2"/>
    <row r="51390" hidden="1" x14ac:dyDescent="0.2"/>
    <row r="51391" hidden="1" x14ac:dyDescent="0.2"/>
    <row r="51392" hidden="1" x14ac:dyDescent="0.2"/>
    <row r="51393" hidden="1" x14ac:dyDescent="0.2"/>
    <row r="51394" hidden="1" x14ac:dyDescent="0.2"/>
    <row r="51395" hidden="1" x14ac:dyDescent="0.2"/>
    <row r="51396" hidden="1" x14ac:dyDescent="0.2"/>
    <row r="51397" hidden="1" x14ac:dyDescent="0.2"/>
    <row r="51398" hidden="1" x14ac:dyDescent="0.2"/>
    <row r="51399" hidden="1" x14ac:dyDescent="0.2"/>
    <row r="51400" hidden="1" x14ac:dyDescent="0.2"/>
    <row r="51401" hidden="1" x14ac:dyDescent="0.2"/>
    <row r="51402" hidden="1" x14ac:dyDescent="0.2"/>
    <row r="51403" hidden="1" x14ac:dyDescent="0.2"/>
    <row r="51404" hidden="1" x14ac:dyDescent="0.2"/>
    <row r="51405" hidden="1" x14ac:dyDescent="0.2"/>
    <row r="51406" hidden="1" x14ac:dyDescent="0.2"/>
    <row r="51407" hidden="1" x14ac:dyDescent="0.2"/>
    <row r="51408" hidden="1" x14ac:dyDescent="0.2"/>
    <row r="51409" hidden="1" x14ac:dyDescent="0.2"/>
    <row r="51410" hidden="1" x14ac:dyDescent="0.2"/>
    <row r="51411" hidden="1" x14ac:dyDescent="0.2"/>
    <row r="51412" hidden="1" x14ac:dyDescent="0.2"/>
    <row r="51413" hidden="1" x14ac:dyDescent="0.2"/>
    <row r="51414" hidden="1" x14ac:dyDescent="0.2"/>
    <row r="51415" hidden="1" x14ac:dyDescent="0.2"/>
    <row r="51416" hidden="1" x14ac:dyDescent="0.2"/>
    <row r="51417" hidden="1" x14ac:dyDescent="0.2"/>
    <row r="51418" hidden="1" x14ac:dyDescent="0.2"/>
    <row r="51419" hidden="1" x14ac:dyDescent="0.2"/>
    <row r="51420" hidden="1" x14ac:dyDescent="0.2"/>
    <row r="51421" hidden="1" x14ac:dyDescent="0.2"/>
    <row r="51422" hidden="1" x14ac:dyDescent="0.2"/>
    <row r="51423" hidden="1" x14ac:dyDescent="0.2"/>
    <row r="51424" hidden="1" x14ac:dyDescent="0.2"/>
    <row r="51425" hidden="1" x14ac:dyDescent="0.2"/>
    <row r="51426" hidden="1" x14ac:dyDescent="0.2"/>
    <row r="51427" hidden="1" x14ac:dyDescent="0.2"/>
    <row r="51428" hidden="1" x14ac:dyDescent="0.2"/>
    <row r="51429" hidden="1" x14ac:dyDescent="0.2"/>
    <row r="51430" hidden="1" x14ac:dyDescent="0.2"/>
    <row r="51431" hidden="1" x14ac:dyDescent="0.2"/>
    <row r="51432" hidden="1" x14ac:dyDescent="0.2"/>
    <row r="51433" hidden="1" x14ac:dyDescent="0.2"/>
    <row r="51434" hidden="1" x14ac:dyDescent="0.2"/>
    <row r="51435" hidden="1" x14ac:dyDescent="0.2"/>
    <row r="51436" hidden="1" x14ac:dyDescent="0.2"/>
    <row r="51437" hidden="1" x14ac:dyDescent="0.2"/>
    <row r="51438" hidden="1" x14ac:dyDescent="0.2"/>
    <row r="51439" hidden="1" x14ac:dyDescent="0.2"/>
    <row r="51440" hidden="1" x14ac:dyDescent="0.2"/>
    <row r="51441" hidden="1" x14ac:dyDescent="0.2"/>
    <row r="51442" hidden="1" x14ac:dyDescent="0.2"/>
    <row r="51443" hidden="1" x14ac:dyDescent="0.2"/>
    <row r="51444" hidden="1" x14ac:dyDescent="0.2"/>
    <row r="51445" hidden="1" x14ac:dyDescent="0.2"/>
    <row r="51446" hidden="1" x14ac:dyDescent="0.2"/>
    <row r="51447" hidden="1" x14ac:dyDescent="0.2"/>
    <row r="51448" hidden="1" x14ac:dyDescent="0.2"/>
    <row r="51449" hidden="1" x14ac:dyDescent="0.2"/>
    <row r="51450" hidden="1" x14ac:dyDescent="0.2"/>
    <row r="51451" hidden="1" x14ac:dyDescent="0.2"/>
    <row r="51452" hidden="1" x14ac:dyDescent="0.2"/>
    <row r="51453" hidden="1" x14ac:dyDescent="0.2"/>
    <row r="51454" hidden="1" x14ac:dyDescent="0.2"/>
    <row r="51455" hidden="1" x14ac:dyDescent="0.2"/>
    <row r="51456" hidden="1" x14ac:dyDescent="0.2"/>
    <row r="51457" hidden="1" x14ac:dyDescent="0.2"/>
    <row r="51458" hidden="1" x14ac:dyDescent="0.2"/>
    <row r="51459" hidden="1" x14ac:dyDescent="0.2"/>
    <row r="51460" hidden="1" x14ac:dyDescent="0.2"/>
    <row r="51461" hidden="1" x14ac:dyDescent="0.2"/>
    <row r="51462" hidden="1" x14ac:dyDescent="0.2"/>
    <row r="51463" hidden="1" x14ac:dyDescent="0.2"/>
    <row r="51464" hidden="1" x14ac:dyDescent="0.2"/>
    <row r="51465" hidden="1" x14ac:dyDescent="0.2"/>
    <row r="51466" hidden="1" x14ac:dyDescent="0.2"/>
    <row r="51467" hidden="1" x14ac:dyDescent="0.2"/>
    <row r="51468" hidden="1" x14ac:dyDescent="0.2"/>
    <row r="51469" hidden="1" x14ac:dyDescent="0.2"/>
    <row r="51470" hidden="1" x14ac:dyDescent="0.2"/>
    <row r="51471" hidden="1" x14ac:dyDescent="0.2"/>
    <row r="51472" hidden="1" x14ac:dyDescent="0.2"/>
    <row r="51473" hidden="1" x14ac:dyDescent="0.2"/>
    <row r="51474" hidden="1" x14ac:dyDescent="0.2"/>
    <row r="51475" hidden="1" x14ac:dyDescent="0.2"/>
    <row r="51476" hidden="1" x14ac:dyDescent="0.2"/>
    <row r="51477" hidden="1" x14ac:dyDescent="0.2"/>
    <row r="51478" hidden="1" x14ac:dyDescent="0.2"/>
    <row r="51479" hidden="1" x14ac:dyDescent="0.2"/>
    <row r="51480" hidden="1" x14ac:dyDescent="0.2"/>
    <row r="51481" hidden="1" x14ac:dyDescent="0.2"/>
    <row r="51482" hidden="1" x14ac:dyDescent="0.2"/>
    <row r="51483" hidden="1" x14ac:dyDescent="0.2"/>
    <row r="51484" hidden="1" x14ac:dyDescent="0.2"/>
    <row r="51485" hidden="1" x14ac:dyDescent="0.2"/>
    <row r="51486" hidden="1" x14ac:dyDescent="0.2"/>
    <row r="51487" hidden="1" x14ac:dyDescent="0.2"/>
    <row r="51488" hidden="1" x14ac:dyDescent="0.2"/>
    <row r="51489" hidden="1" x14ac:dyDescent="0.2"/>
    <row r="51490" hidden="1" x14ac:dyDescent="0.2"/>
    <row r="51491" hidden="1" x14ac:dyDescent="0.2"/>
    <row r="51492" hidden="1" x14ac:dyDescent="0.2"/>
    <row r="51493" hidden="1" x14ac:dyDescent="0.2"/>
    <row r="51494" hidden="1" x14ac:dyDescent="0.2"/>
    <row r="51495" hidden="1" x14ac:dyDescent="0.2"/>
    <row r="51496" hidden="1" x14ac:dyDescent="0.2"/>
    <row r="51497" hidden="1" x14ac:dyDescent="0.2"/>
    <row r="51498" hidden="1" x14ac:dyDescent="0.2"/>
    <row r="51499" hidden="1" x14ac:dyDescent="0.2"/>
    <row r="51500" hidden="1" x14ac:dyDescent="0.2"/>
    <row r="51501" hidden="1" x14ac:dyDescent="0.2"/>
    <row r="51502" hidden="1" x14ac:dyDescent="0.2"/>
    <row r="51503" hidden="1" x14ac:dyDescent="0.2"/>
    <row r="51504" hidden="1" x14ac:dyDescent="0.2"/>
    <row r="51505" hidden="1" x14ac:dyDescent="0.2"/>
    <row r="51506" hidden="1" x14ac:dyDescent="0.2"/>
    <row r="51507" hidden="1" x14ac:dyDescent="0.2"/>
    <row r="51508" hidden="1" x14ac:dyDescent="0.2"/>
    <row r="51509" hidden="1" x14ac:dyDescent="0.2"/>
    <row r="51510" hidden="1" x14ac:dyDescent="0.2"/>
    <row r="51511" hidden="1" x14ac:dyDescent="0.2"/>
    <row r="51512" hidden="1" x14ac:dyDescent="0.2"/>
    <row r="51513" hidden="1" x14ac:dyDescent="0.2"/>
    <row r="51514" hidden="1" x14ac:dyDescent="0.2"/>
    <row r="51515" hidden="1" x14ac:dyDescent="0.2"/>
    <row r="51516" hidden="1" x14ac:dyDescent="0.2"/>
    <row r="51517" hidden="1" x14ac:dyDescent="0.2"/>
    <row r="51518" hidden="1" x14ac:dyDescent="0.2"/>
    <row r="51519" hidden="1" x14ac:dyDescent="0.2"/>
    <row r="51520" hidden="1" x14ac:dyDescent="0.2"/>
    <row r="51521" hidden="1" x14ac:dyDescent="0.2"/>
    <row r="51522" hidden="1" x14ac:dyDescent="0.2"/>
    <row r="51523" hidden="1" x14ac:dyDescent="0.2"/>
    <row r="51524" hidden="1" x14ac:dyDescent="0.2"/>
    <row r="51525" hidden="1" x14ac:dyDescent="0.2"/>
    <row r="51526" hidden="1" x14ac:dyDescent="0.2"/>
    <row r="51527" hidden="1" x14ac:dyDescent="0.2"/>
    <row r="51528" hidden="1" x14ac:dyDescent="0.2"/>
    <row r="51529" hidden="1" x14ac:dyDescent="0.2"/>
    <row r="51530" hidden="1" x14ac:dyDescent="0.2"/>
    <row r="51531" hidden="1" x14ac:dyDescent="0.2"/>
    <row r="51532" hidden="1" x14ac:dyDescent="0.2"/>
    <row r="51533" hidden="1" x14ac:dyDescent="0.2"/>
    <row r="51534" hidden="1" x14ac:dyDescent="0.2"/>
    <row r="51535" hidden="1" x14ac:dyDescent="0.2"/>
    <row r="51536" hidden="1" x14ac:dyDescent="0.2"/>
    <row r="51537" hidden="1" x14ac:dyDescent="0.2"/>
    <row r="51538" hidden="1" x14ac:dyDescent="0.2"/>
    <row r="51539" hidden="1" x14ac:dyDescent="0.2"/>
    <row r="51540" hidden="1" x14ac:dyDescent="0.2"/>
    <row r="51541" hidden="1" x14ac:dyDescent="0.2"/>
    <row r="51542" hidden="1" x14ac:dyDescent="0.2"/>
    <row r="51543" hidden="1" x14ac:dyDescent="0.2"/>
    <row r="51544" hidden="1" x14ac:dyDescent="0.2"/>
    <row r="51545" hidden="1" x14ac:dyDescent="0.2"/>
    <row r="51546" hidden="1" x14ac:dyDescent="0.2"/>
    <row r="51547" hidden="1" x14ac:dyDescent="0.2"/>
    <row r="51548" hidden="1" x14ac:dyDescent="0.2"/>
    <row r="51549" hidden="1" x14ac:dyDescent="0.2"/>
    <row r="51550" hidden="1" x14ac:dyDescent="0.2"/>
    <row r="51551" hidden="1" x14ac:dyDescent="0.2"/>
    <row r="51552" hidden="1" x14ac:dyDescent="0.2"/>
    <row r="51553" hidden="1" x14ac:dyDescent="0.2"/>
    <row r="51554" hidden="1" x14ac:dyDescent="0.2"/>
    <row r="51555" hidden="1" x14ac:dyDescent="0.2"/>
    <row r="51556" hidden="1" x14ac:dyDescent="0.2"/>
    <row r="51557" hidden="1" x14ac:dyDescent="0.2"/>
    <row r="51558" hidden="1" x14ac:dyDescent="0.2"/>
    <row r="51559" hidden="1" x14ac:dyDescent="0.2"/>
    <row r="51560" hidden="1" x14ac:dyDescent="0.2"/>
    <row r="51561" hidden="1" x14ac:dyDescent="0.2"/>
    <row r="51562" hidden="1" x14ac:dyDescent="0.2"/>
    <row r="51563" hidden="1" x14ac:dyDescent="0.2"/>
    <row r="51564" hidden="1" x14ac:dyDescent="0.2"/>
    <row r="51565" hidden="1" x14ac:dyDescent="0.2"/>
    <row r="51566" hidden="1" x14ac:dyDescent="0.2"/>
    <row r="51567" hidden="1" x14ac:dyDescent="0.2"/>
    <row r="51568" hidden="1" x14ac:dyDescent="0.2"/>
    <row r="51569" hidden="1" x14ac:dyDescent="0.2"/>
    <row r="51570" hidden="1" x14ac:dyDescent="0.2"/>
    <row r="51571" hidden="1" x14ac:dyDescent="0.2"/>
    <row r="51572" hidden="1" x14ac:dyDescent="0.2"/>
    <row r="51573" hidden="1" x14ac:dyDescent="0.2"/>
    <row r="51574" hidden="1" x14ac:dyDescent="0.2"/>
    <row r="51575" hidden="1" x14ac:dyDescent="0.2"/>
    <row r="51576" hidden="1" x14ac:dyDescent="0.2"/>
    <row r="51577" hidden="1" x14ac:dyDescent="0.2"/>
    <row r="51578" hidden="1" x14ac:dyDescent="0.2"/>
    <row r="51579" hidden="1" x14ac:dyDescent="0.2"/>
    <row r="51580" hidden="1" x14ac:dyDescent="0.2"/>
    <row r="51581" hidden="1" x14ac:dyDescent="0.2"/>
    <row r="51582" hidden="1" x14ac:dyDescent="0.2"/>
    <row r="51583" hidden="1" x14ac:dyDescent="0.2"/>
    <row r="51584" hidden="1" x14ac:dyDescent="0.2"/>
    <row r="51585" hidden="1" x14ac:dyDescent="0.2"/>
    <row r="51586" hidden="1" x14ac:dyDescent="0.2"/>
    <row r="51587" hidden="1" x14ac:dyDescent="0.2"/>
    <row r="51588" hidden="1" x14ac:dyDescent="0.2"/>
    <row r="51589" hidden="1" x14ac:dyDescent="0.2"/>
    <row r="51590" hidden="1" x14ac:dyDescent="0.2"/>
    <row r="51591" hidden="1" x14ac:dyDescent="0.2"/>
    <row r="51592" hidden="1" x14ac:dyDescent="0.2"/>
    <row r="51593" hidden="1" x14ac:dyDescent="0.2"/>
    <row r="51594" hidden="1" x14ac:dyDescent="0.2"/>
    <row r="51595" hidden="1" x14ac:dyDescent="0.2"/>
    <row r="51596" hidden="1" x14ac:dyDescent="0.2"/>
    <row r="51597" hidden="1" x14ac:dyDescent="0.2"/>
    <row r="51598" hidden="1" x14ac:dyDescent="0.2"/>
    <row r="51599" hidden="1" x14ac:dyDescent="0.2"/>
    <row r="51600" hidden="1" x14ac:dyDescent="0.2"/>
    <row r="51601" hidden="1" x14ac:dyDescent="0.2"/>
    <row r="51602" hidden="1" x14ac:dyDescent="0.2"/>
    <row r="51603" hidden="1" x14ac:dyDescent="0.2"/>
    <row r="51604" hidden="1" x14ac:dyDescent="0.2"/>
    <row r="51605" hidden="1" x14ac:dyDescent="0.2"/>
    <row r="51606" hidden="1" x14ac:dyDescent="0.2"/>
    <row r="51607" hidden="1" x14ac:dyDescent="0.2"/>
    <row r="51608" hidden="1" x14ac:dyDescent="0.2"/>
    <row r="51609" hidden="1" x14ac:dyDescent="0.2"/>
    <row r="51610" hidden="1" x14ac:dyDescent="0.2"/>
    <row r="51611" hidden="1" x14ac:dyDescent="0.2"/>
    <row r="51612" hidden="1" x14ac:dyDescent="0.2"/>
    <row r="51613" hidden="1" x14ac:dyDescent="0.2"/>
    <row r="51614" hidden="1" x14ac:dyDescent="0.2"/>
    <row r="51615" hidden="1" x14ac:dyDescent="0.2"/>
    <row r="51616" hidden="1" x14ac:dyDescent="0.2"/>
    <row r="51617" hidden="1" x14ac:dyDescent="0.2"/>
    <row r="51618" hidden="1" x14ac:dyDescent="0.2"/>
    <row r="51619" hidden="1" x14ac:dyDescent="0.2"/>
    <row r="51620" hidden="1" x14ac:dyDescent="0.2"/>
    <row r="51621" hidden="1" x14ac:dyDescent="0.2"/>
    <row r="51622" hidden="1" x14ac:dyDescent="0.2"/>
    <row r="51623" hidden="1" x14ac:dyDescent="0.2"/>
    <row r="51624" hidden="1" x14ac:dyDescent="0.2"/>
    <row r="51625" hidden="1" x14ac:dyDescent="0.2"/>
    <row r="51626" hidden="1" x14ac:dyDescent="0.2"/>
    <row r="51627" hidden="1" x14ac:dyDescent="0.2"/>
    <row r="51628" hidden="1" x14ac:dyDescent="0.2"/>
    <row r="51629" hidden="1" x14ac:dyDescent="0.2"/>
    <row r="51630" hidden="1" x14ac:dyDescent="0.2"/>
    <row r="51631" hidden="1" x14ac:dyDescent="0.2"/>
    <row r="51632" hidden="1" x14ac:dyDescent="0.2"/>
    <row r="51633" hidden="1" x14ac:dyDescent="0.2"/>
    <row r="51634" hidden="1" x14ac:dyDescent="0.2"/>
    <row r="51635" hidden="1" x14ac:dyDescent="0.2"/>
    <row r="51636" hidden="1" x14ac:dyDescent="0.2"/>
    <row r="51637" hidden="1" x14ac:dyDescent="0.2"/>
    <row r="51638" hidden="1" x14ac:dyDescent="0.2"/>
    <row r="51639" hidden="1" x14ac:dyDescent="0.2"/>
    <row r="51640" hidden="1" x14ac:dyDescent="0.2"/>
    <row r="51641" hidden="1" x14ac:dyDescent="0.2"/>
    <row r="51642" hidden="1" x14ac:dyDescent="0.2"/>
    <row r="51643" hidden="1" x14ac:dyDescent="0.2"/>
    <row r="51644" hidden="1" x14ac:dyDescent="0.2"/>
    <row r="51645" hidden="1" x14ac:dyDescent="0.2"/>
    <row r="51646" hidden="1" x14ac:dyDescent="0.2"/>
    <row r="51647" hidden="1" x14ac:dyDescent="0.2"/>
    <row r="51648" hidden="1" x14ac:dyDescent="0.2"/>
    <row r="51649" hidden="1" x14ac:dyDescent="0.2"/>
    <row r="51650" hidden="1" x14ac:dyDescent="0.2"/>
    <row r="51651" hidden="1" x14ac:dyDescent="0.2"/>
    <row r="51652" hidden="1" x14ac:dyDescent="0.2"/>
    <row r="51653" hidden="1" x14ac:dyDescent="0.2"/>
    <row r="51654" hidden="1" x14ac:dyDescent="0.2"/>
    <row r="51655" hidden="1" x14ac:dyDescent="0.2"/>
    <row r="51656" hidden="1" x14ac:dyDescent="0.2"/>
    <row r="51657" hidden="1" x14ac:dyDescent="0.2"/>
    <row r="51658" hidden="1" x14ac:dyDescent="0.2"/>
    <row r="51659" hidden="1" x14ac:dyDescent="0.2"/>
    <row r="51660" hidden="1" x14ac:dyDescent="0.2"/>
    <row r="51661" hidden="1" x14ac:dyDescent="0.2"/>
    <row r="51662" hidden="1" x14ac:dyDescent="0.2"/>
    <row r="51663" hidden="1" x14ac:dyDescent="0.2"/>
    <row r="51664" hidden="1" x14ac:dyDescent="0.2"/>
    <row r="51665" hidden="1" x14ac:dyDescent="0.2"/>
    <row r="51666" hidden="1" x14ac:dyDescent="0.2"/>
    <row r="51667" hidden="1" x14ac:dyDescent="0.2"/>
    <row r="51668" hidden="1" x14ac:dyDescent="0.2"/>
    <row r="51669" hidden="1" x14ac:dyDescent="0.2"/>
    <row r="51670" hidden="1" x14ac:dyDescent="0.2"/>
    <row r="51671" hidden="1" x14ac:dyDescent="0.2"/>
    <row r="51672" hidden="1" x14ac:dyDescent="0.2"/>
    <row r="51673" hidden="1" x14ac:dyDescent="0.2"/>
    <row r="51674" hidden="1" x14ac:dyDescent="0.2"/>
    <row r="51675" hidden="1" x14ac:dyDescent="0.2"/>
    <row r="51676" hidden="1" x14ac:dyDescent="0.2"/>
    <row r="51677" hidden="1" x14ac:dyDescent="0.2"/>
    <row r="51678" hidden="1" x14ac:dyDescent="0.2"/>
    <row r="51679" hidden="1" x14ac:dyDescent="0.2"/>
    <row r="51680" hidden="1" x14ac:dyDescent="0.2"/>
    <row r="51681" hidden="1" x14ac:dyDescent="0.2"/>
    <row r="51682" hidden="1" x14ac:dyDescent="0.2"/>
    <row r="51683" hidden="1" x14ac:dyDescent="0.2"/>
    <row r="51684" hidden="1" x14ac:dyDescent="0.2"/>
    <row r="51685" hidden="1" x14ac:dyDescent="0.2"/>
    <row r="51686" hidden="1" x14ac:dyDescent="0.2"/>
    <row r="51687" hidden="1" x14ac:dyDescent="0.2"/>
    <row r="51688" hidden="1" x14ac:dyDescent="0.2"/>
    <row r="51689" hidden="1" x14ac:dyDescent="0.2"/>
    <row r="51690" hidden="1" x14ac:dyDescent="0.2"/>
    <row r="51691" hidden="1" x14ac:dyDescent="0.2"/>
    <row r="51692" hidden="1" x14ac:dyDescent="0.2"/>
    <row r="51693" hidden="1" x14ac:dyDescent="0.2"/>
    <row r="51694" hidden="1" x14ac:dyDescent="0.2"/>
    <row r="51695" hidden="1" x14ac:dyDescent="0.2"/>
    <row r="51696" hidden="1" x14ac:dyDescent="0.2"/>
    <row r="51697" hidden="1" x14ac:dyDescent="0.2"/>
    <row r="51698" hidden="1" x14ac:dyDescent="0.2"/>
    <row r="51699" hidden="1" x14ac:dyDescent="0.2"/>
    <row r="51700" hidden="1" x14ac:dyDescent="0.2"/>
    <row r="51701" hidden="1" x14ac:dyDescent="0.2"/>
    <row r="51702" hidden="1" x14ac:dyDescent="0.2"/>
    <row r="51703" hidden="1" x14ac:dyDescent="0.2"/>
    <row r="51704" hidden="1" x14ac:dyDescent="0.2"/>
    <row r="51705" hidden="1" x14ac:dyDescent="0.2"/>
    <row r="51706" hidden="1" x14ac:dyDescent="0.2"/>
    <row r="51707" hidden="1" x14ac:dyDescent="0.2"/>
    <row r="51708" hidden="1" x14ac:dyDescent="0.2"/>
    <row r="51709" hidden="1" x14ac:dyDescent="0.2"/>
    <row r="51710" hidden="1" x14ac:dyDescent="0.2"/>
    <row r="51711" hidden="1" x14ac:dyDescent="0.2"/>
    <row r="51712" hidden="1" x14ac:dyDescent="0.2"/>
    <row r="51713" hidden="1" x14ac:dyDescent="0.2"/>
    <row r="51714" hidden="1" x14ac:dyDescent="0.2"/>
    <row r="51715" hidden="1" x14ac:dyDescent="0.2"/>
    <row r="51716" hidden="1" x14ac:dyDescent="0.2"/>
    <row r="51717" hidden="1" x14ac:dyDescent="0.2"/>
    <row r="51718" hidden="1" x14ac:dyDescent="0.2"/>
    <row r="51719" hidden="1" x14ac:dyDescent="0.2"/>
    <row r="51720" hidden="1" x14ac:dyDescent="0.2"/>
    <row r="51721" hidden="1" x14ac:dyDescent="0.2"/>
    <row r="51722" hidden="1" x14ac:dyDescent="0.2"/>
    <row r="51723" hidden="1" x14ac:dyDescent="0.2"/>
    <row r="51724" hidden="1" x14ac:dyDescent="0.2"/>
    <row r="51725" hidden="1" x14ac:dyDescent="0.2"/>
    <row r="51726" hidden="1" x14ac:dyDescent="0.2"/>
    <row r="51727" hidden="1" x14ac:dyDescent="0.2"/>
    <row r="51728" hidden="1" x14ac:dyDescent="0.2"/>
    <row r="51729" hidden="1" x14ac:dyDescent="0.2"/>
    <row r="51730" hidden="1" x14ac:dyDescent="0.2"/>
    <row r="51731" hidden="1" x14ac:dyDescent="0.2"/>
    <row r="51732" hidden="1" x14ac:dyDescent="0.2"/>
    <row r="51733" hidden="1" x14ac:dyDescent="0.2"/>
    <row r="51734" hidden="1" x14ac:dyDescent="0.2"/>
    <row r="51735" hidden="1" x14ac:dyDescent="0.2"/>
    <row r="51736" hidden="1" x14ac:dyDescent="0.2"/>
    <row r="51737" hidden="1" x14ac:dyDescent="0.2"/>
    <row r="51738" hidden="1" x14ac:dyDescent="0.2"/>
    <row r="51739" hidden="1" x14ac:dyDescent="0.2"/>
    <row r="51740" hidden="1" x14ac:dyDescent="0.2"/>
    <row r="51741" hidden="1" x14ac:dyDescent="0.2"/>
    <row r="51742" hidden="1" x14ac:dyDescent="0.2"/>
    <row r="51743" hidden="1" x14ac:dyDescent="0.2"/>
    <row r="51744" hidden="1" x14ac:dyDescent="0.2"/>
    <row r="51745" hidden="1" x14ac:dyDescent="0.2"/>
    <row r="51746" hidden="1" x14ac:dyDescent="0.2"/>
    <row r="51747" hidden="1" x14ac:dyDescent="0.2"/>
    <row r="51748" hidden="1" x14ac:dyDescent="0.2"/>
    <row r="51749" hidden="1" x14ac:dyDescent="0.2"/>
    <row r="51750" hidden="1" x14ac:dyDescent="0.2"/>
    <row r="51751" hidden="1" x14ac:dyDescent="0.2"/>
    <row r="51752" hidden="1" x14ac:dyDescent="0.2"/>
    <row r="51753" hidden="1" x14ac:dyDescent="0.2"/>
    <row r="51754" hidden="1" x14ac:dyDescent="0.2"/>
    <row r="51755" hidden="1" x14ac:dyDescent="0.2"/>
    <row r="51756" hidden="1" x14ac:dyDescent="0.2"/>
    <row r="51757" hidden="1" x14ac:dyDescent="0.2"/>
    <row r="51758" hidden="1" x14ac:dyDescent="0.2"/>
    <row r="51759" hidden="1" x14ac:dyDescent="0.2"/>
    <row r="51760" hidden="1" x14ac:dyDescent="0.2"/>
    <row r="51761" hidden="1" x14ac:dyDescent="0.2"/>
    <row r="51762" hidden="1" x14ac:dyDescent="0.2"/>
    <row r="51763" hidden="1" x14ac:dyDescent="0.2"/>
    <row r="51764" hidden="1" x14ac:dyDescent="0.2"/>
    <row r="51765" hidden="1" x14ac:dyDescent="0.2"/>
    <row r="51766" hidden="1" x14ac:dyDescent="0.2"/>
    <row r="51767" hidden="1" x14ac:dyDescent="0.2"/>
    <row r="51768" hidden="1" x14ac:dyDescent="0.2"/>
    <row r="51769" hidden="1" x14ac:dyDescent="0.2"/>
    <row r="51770" hidden="1" x14ac:dyDescent="0.2"/>
    <row r="51771" hidden="1" x14ac:dyDescent="0.2"/>
    <row r="51772" hidden="1" x14ac:dyDescent="0.2"/>
    <row r="51773" hidden="1" x14ac:dyDescent="0.2"/>
    <row r="51774" hidden="1" x14ac:dyDescent="0.2"/>
    <row r="51775" hidden="1" x14ac:dyDescent="0.2"/>
    <row r="51776" hidden="1" x14ac:dyDescent="0.2"/>
    <row r="51777" hidden="1" x14ac:dyDescent="0.2"/>
    <row r="51778" hidden="1" x14ac:dyDescent="0.2"/>
    <row r="51779" hidden="1" x14ac:dyDescent="0.2"/>
    <row r="51780" hidden="1" x14ac:dyDescent="0.2"/>
    <row r="51781" hidden="1" x14ac:dyDescent="0.2"/>
    <row r="51782" hidden="1" x14ac:dyDescent="0.2"/>
    <row r="51783" hidden="1" x14ac:dyDescent="0.2"/>
    <row r="51784" hidden="1" x14ac:dyDescent="0.2"/>
    <row r="51785" hidden="1" x14ac:dyDescent="0.2"/>
    <row r="51786" hidden="1" x14ac:dyDescent="0.2"/>
    <row r="51787" hidden="1" x14ac:dyDescent="0.2"/>
    <row r="51788" hidden="1" x14ac:dyDescent="0.2"/>
    <row r="51789" hidden="1" x14ac:dyDescent="0.2"/>
    <row r="51790" hidden="1" x14ac:dyDescent="0.2"/>
    <row r="51791" hidden="1" x14ac:dyDescent="0.2"/>
    <row r="51792" hidden="1" x14ac:dyDescent="0.2"/>
    <row r="51793" hidden="1" x14ac:dyDescent="0.2"/>
    <row r="51794" hidden="1" x14ac:dyDescent="0.2"/>
    <row r="51795" hidden="1" x14ac:dyDescent="0.2"/>
    <row r="51796" hidden="1" x14ac:dyDescent="0.2"/>
    <row r="51797" hidden="1" x14ac:dyDescent="0.2"/>
    <row r="51798" hidden="1" x14ac:dyDescent="0.2"/>
    <row r="51799" hidden="1" x14ac:dyDescent="0.2"/>
    <row r="51800" hidden="1" x14ac:dyDescent="0.2"/>
    <row r="51801" hidden="1" x14ac:dyDescent="0.2"/>
    <row r="51802" hidden="1" x14ac:dyDescent="0.2"/>
    <row r="51803" hidden="1" x14ac:dyDescent="0.2"/>
    <row r="51804" hidden="1" x14ac:dyDescent="0.2"/>
    <row r="51805" hidden="1" x14ac:dyDescent="0.2"/>
    <row r="51806" hidden="1" x14ac:dyDescent="0.2"/>
    <row r="51807" hidden="1" x14ac:dyDescent="0.2"/>
    <row r="51808" hidden="1" x14ac:dyDescent="0.2"/>
    <row r="51809" hidden="1" x14ac:dyDescent="0.2"/>
    <row r="51810" hidden="1" x14ac:dyDescent="0.2"/>
    <row r="51811" hidden="1" x14ac:dyDescent="0.2"/>
    <row r="51812" hidden="1" x14ac:dyDescent="0.2"/>
    <row r="51813" hidden="1" x14ac:dyDescent="0.2"/>
    <row r="51814" hidden="1" x14ac:dyDescent="0.2"/>
    <row r="51815" hidden="1" x14ac:dyDescent="0.2"/>
    <row r="51816" hidden="1" x14ac:dyDescent="0.2"/>
    <row r="51817" hidden="1" x14ac:dyDescent="0.2"/>
    <row r="51818" hidden="1" x14ac:dyDescent="0.2"/>
    <row r="51819" hidden="1" x14ac:dyDescent="0.2"/>
    <row r="51820" hidden="1" x14ac:dyDescent="0.2"/>
    <row r="51821" hidden="1" x14ac:dyDescent="0.2"/>
    <row r="51822" hidden="1" x14ac:dyDescent="0.2"/>
    <row r="51823" hidden="1" x14ac:dyDescent="0.2"/>
    <row r="51824" hidden="1" x14ac:dyDescent="0.2"/>
    <row r="51825" hidden="1" x14ac:dyDescent="0.2"/>
    <row r="51826" hidden="1" x14ac:dyDescent="0.2"/>
    <row r="51827" hidden="1" x14ac:dyDescent="0.2"/>
    <row r="51828" hidden="1" x14ac:dyDescent="0.2"/>
    <row r="51829" hidden="1" x14ac:dyDescent="0.2"/>
    <row r="51830" hidden="1" x14ac:dyDescent="0.2"/>
    <row r="51831" hidden="1" x14ac:dyDescent="0.2"/>
    <row r="51832" hidden="1" x14ac:dyDescent="0.2"/>
    <row r="51833" hidden="1" x14ac:dyDescent="0.2"/>
    <row r="51834" hidden="1" x14ac:dyDescent="0.2"/>
    <row r="51835" hidden="1" x14ac:dyDescent="0.2"/>
    <row r="51836" hidden="1" x14ac:dyDescent="0.2"/>
    <row r="51837" hidden="1" x14ac:dyDescent="0.2"/>
    <row r="51838" hidden="1" x14ac:dyDescent="0.2"/>
    <row r="51839" hidden="1" x14ac:dyDescent="0.2"/>
    <row r="51840" hidden="1" x14ac:dyDescent="0.2"/>
    <row r="51841" hidden="1" x14ac:dyDescent="0.2"/>
    <row r="51842" hidden="1" x14ac:dyDescent="0.2"/>
    <row r="51843" hidden="1" x14ac:dyDescent="0.2"/>
    <row r="51844" hidden="1" x14ac:dyDescent="0.2"/>
    <row r="51845" hidden="1" x14ac:dyDescent="0.2"/>
    <row r="51846" hidden="1" x14ac:dyDescent="0.2"/>
    <row r="51847" hidden="1" x14ac:dyDescent="0.2"/>
    <row r="51848" hidden="1" x14ac:dyDescent="0.2"/>
    <row r="51849" hidden="1" x14ac:dyDescent="0.2"/>
    <row r="51850" hidden="1" x14ac:dyDescent="0.2"/>
    <row r="51851" hidden="1" x14ac:dyDescent="0.2"/>
    <row r="51852" hidden="1" x14ac:dyDescent="0.2"/>
    <row r="51853" hidden="1" x14ac:dyDescent="0.2"/>
    <row r="51854" hidden="1" x14ac:dyDescent="0.2"/>
    <row r="51855" hidden="1" x14ac:dyDescent="0.2"/>
    <row r="51856" hidden="1" x14ac:dyDescent="0.2"/>
    <row r="51857" hidden="1" x14ac:dyDescent="0.2"/>
    <row r="51858" hidden="1" x14ac:dyDescent="0.2"/>
    <row r="51859" hidden="1" x14ac:dyDescent="0.2"/>
    <row r="51860" hidden="1" x14ac:dyDescent="0.2"/>
    <row r="51861" hidden="1" x14ac:dyDescent="0.2"/>
    <row r="51862" hidden="1" x14ac:dyDescent="0.2"/>
    <row r="51863" hidden="1" x14ac:dyDescent="0.2"/>
    <row r="51864" hidden="1" x14ac:dyDescent="0.2"/>
    <row r="51865" hidden="1" x14ac:dyDescent="0.2"/>
    <row r="51866" hidden="1" x14ac:dyDescent="0.2"/>
    <row r="51867" hidden="1" x14ac:dyDescent="0.2"/>
    <row r="51868" hidden="1" x14ac:dyDescent="0.2"/>
    <row r="51869" hidden="1" x14ac:dyDescent="0.2"/>
    <row r="51870" hidden="1" x14ac:dyDescent="0.2"/>
    <row r="51871" hidden="1" x14ac:dyDescent="0.2"/>
    <row r="51872" hidden="1" x14ac:dyDescent="0.2"/>
    <row r="51873" hidden="1" x14ac:dyDescent="0.2"/>
    <row r="51874" hidden="1" x14ac:dyDescent="0.2"/>
    <row r="51875" hidden="1" x14ac:dyDescent="0.2"/>
    <row r="51876" hidden="1" x14ac:dyDescent="0.2"/>
    <row r="51877" hidden="1" x14ac:dyDescent="0.2"/>
    <row r="51878" hidden="1" x14ac:dyDescent="0.2"/>
    <row r="51879" hidden="1" x14ac:dyDescent="0.2"/>
    <row r="51880" hidden="1" x14ac:dyDescent="0.2"/>
    <row r="51881" hidden="1" x14ac:dyDescent="0.2"/>
    <row r="51882" hidden="1" x14ac:dyDescent="0.2"/>
    <row r="51883" hidden="1" x14ac:dyDescent="0.2"/>
    <row r="51884" hidden="1" x14ac:dyDescent="0.2"/>
    <row r="51885" hidden="1" x14ac:dyDescent="0.2"/>
    <row r="51886" hidden="1" x14ac:dyDescent="0.2"/>
    <row r="51887" hidden="1" x14ac:dyDescent="0.2"/>
    <row r="51888" hidden="1" x14ac:dyDescent="0.2"/>
    <row r="51889" hidden="1" x14ac:dyDescent="0.2"/>
    <row r="51890" hidden="1" x14ac:dyDescent="0.2"/>
    <row r="51891" hidden="1" x14ac:dyDescent="0.2"/>
    <row r="51892" hidden="1" x14ac:dyDescent="0.2"/>
    <row r="51893" hidden="1" x14ac:dyDescent="0.2"/>
    <row r="51894" hidden="1" x14ac:dyDescent="0.2"/>
    <row r="51895" hidden="1" x14ac:dyDescent="0.2"/>
    <row r="51896" hidden="1" x14ac:dyDescent="0.2"/>
    <row r="51897" hidden="1" x14ac:dyDescent="0.2"/>
    <row r="51898" hidden="1" x14ac:dyDescent="0.2"/>
    <row r="51899" hidden="1" x14ac:dyDescent="0.2"/>
    <row r="51900" hidden="1" x14ac:dyDescent="0.2"/>
    <row r="51901" hidden="1" x14ac:dyDescent="0.2"/>
    <row r="51902" hidden="1" x14ac:dyDescent="0.2"/>
    <row r="51903" hidden="1" x14ac:dyDescent="0.2"/>
    <row r="51904" hidden="1" x14ac:dyDescent="0.2"/>
    <row r="51905" hidden="1" x14ac:dyDescent="0.2"/>
    <row r="51906" hidden="1" x14ac:dyDescent="0.2"/>
    <row r="51907" hidden="1" x14ac:dyDescent="0.2"/>
    <row r="51908" hidden="1" x14ac:dyDescent="0.2"/>
    <row r="51909" hidden="1" x14ac:dyDescent="0.2"/>
    <row r="51910" hidden="1" x14ac:dyDescent="0.2"/>
    <row r="51911" hidden="1" x14ac:dyDescent="0.2"/>
    <row r="51912" hidden="1" x14ac:dyDescent="0.2"/>
    <row r="51913" hidden="1" x14ac:dyDescent="0.2"/>
    <row r="51914" hidden="1" x14ac:dyDescent="0.2"/>
    <row r="51915" hidden="1" x14ac:dyDescent="0.2"/>
    <row r="51916" hidden="1" x14ac:dyDescent="0.2"/>
    <row r="51917" hidden="1" x14ac:dyDescent="0.2"/>
    <row r="51918" hidden="1" x14ac:dyDescent="0.2"/>
    <row r="51919" hidden="1" x14ac:dyDescent="0.2"/>
    <row r="51920" hidden="1" x14ac:dyDescent="0.2"/>
    <row r="51921" hidden="1" x14ac:dyDescent="0.2"/>
    <row r="51922" hidden="1" x14ac:dyDescent="0.2"/>
    <row r="51923" hidden="1" x14ac:dyDescent="0.2"/>
    <row r="51924" hidden="1" x14ac:dyDescent="0.2"/>
    <row r="51925" hidden="1" x14ac:dyDescent="0.2"/>
    <row r="51926" hidden="1" x14ac:dyDescent="0.2"/>
    <row r="51927" hidden="1" x14ac:dyDescent="0.2"/>
    <row r="51928" hidden="1" x14ac:dyDescent="0.2"/>
    <row r="51929" hidden="1" x14ac:dyDescent="0.2"/>
    <row r="51930" hidden="1" x14ac:dyDescent="0.2"/>
    <row r="51931" hidden="1" x14ac:dyDescent="0.2"/>
    <row r="51932" hidden="1" x14ac:dyDescent="0.2"/>
    <row r="51933" hidden="1" x14ac:dyDescent="0.2"/>
    <row r="51934" hidden="1" x14ac:dyDescent="0.2"/>
    <row r="51935" hidden="1" x14ac:dyDescent="0.2"/>
    <row r="51936" hidden="1" x14ac:dyDescent="0.2"/>
    <row r="51937" hidden="1" x14ac:dyDescent="0.2"/>
    <row r="51938" hidden="1" x14ac:dyDescent="0.2"/>
    <row r="51939" hidden="1" x14ac:dyDescent="0.2"/>
    <row r="51940" hidden="1" x14ac:dyDescent="0.2"/>
    <row r="51941" hidden="1" x14ac:dyDescent="0.2"/>
    <row r="51942" hidden="1" x14ac:dyDescent="0.2"/>
    <row r="51943" hidden="1" x14ac:dyDescent="0.2"/>
    <row r="51944" hidden="1" x14ac:dyDescent="0.2"/>
    <row r="51945" hidden="1" x14ac:dyDescent="0.2"/>
    <row r="51946" hidden="1" x14ac:dyDescent="0.2"/>
    <row r="51947" hidden="1" x14ac:dyDescent="0.2"/>
    <row r="51948" hidden="1" x14ac:dyDescent="0.2"/>
    <row r="51949" hidden="1" x14ac:dyDescent="0.2"/>
    <row r="51950" hidden="1" x14ac:dyDescent="0.2"/>
    <row r="51951" hidden="1" x14ac:dyDescent="0.2"/>
    <row r="51952" hidden="1" x14ac:dyDescent="0.2"/>
    <row r="51953" hidden="1" x14ac:dyDescent="0.2"/>
    <row r="51954" hidden="1" x14ac:dyDescent="0.2"/>
    <row r="51955" hidden="1" x14ac:dyDescent="0.2"/>
    <row r="51956" hidden="1" x14ac:dyDescent="0.2"/>
    <row r="51957" hidden="1" x14ac:dyDescent="0.2"/>
    <row r="51958" hidden="1" x14ac:dyDescent="0.2"/>
    <row r="51959" hidden="1" x14ac:dyDescent="0.2"/>
    <row r="51960" hidden="1" x14ac:dyDescent="0.2"/>
    <row r="51961" hidden="1" x14ac:dyDescent="0.2"/>
    <row r="51962" hidden="1" x14ac:dyDescent="0.2"/>
    <row r="51963" hidden="1" x14ac:dyDescent="0.2"/>
    <row r="51964" hidden="1" x14ac:dyDescent="0.2"/>
    <row r="51965" hidden="1" x14ac:dyDescent="0.2"/>
    <row r="51966" hidden="1" x14ac:dyDescent="0.2"/>
    <row r="51967" hidden="1" x14ac:dyDescent="0.2"/>
    <row r="51968" hidden="1" x14ac:dyDescent="0.2"/>
    <row r="51969" hidden="1" x14ac:dyDescent="0.2"/>
    <row r="51970" hidden="1" x14ac:dyDescent="0.2"/>
    <row r="51971" hidden="1" x14ac:dyDescent="0.2"/>
    <row r="51972" hidden="1" x14ac:dyDescent="0.2"/>
    <row r="51973" hidden="1" x14ac:dyDescent="0.2"/>
    <row r="51974" hidden="1" x14ac:dyDescent="0.2"/>
    <row r="51975" hidden="1" x14ac:dyDescent="0.2"/>
    <row r="51976" hidden="1" x14ac:dyDescent="0.2"/>
    <row r="51977" hidden="1" x14ac:dyDescent="0.2"/>
    <row r="51978" hidden="1" x14ac:dyDescent="0.2"/>
    <row r="51979" hidden="1" x14ac:dyDescent="0.2"/>
    <row r="51980" hidden="1" x14ac:dyDescent="0.2"/>
    <row r="51981" hidden="1" x14ac:dyDescent="0.2"/>
    <row r="51982" hidden="1" x14ac:dyDescent="0.2"/>
    <row r="51983" hidden="1" x14ac:dyDescent="0.2"/>
    <row r="51984" hidden="1" x14ac:dyDescent="0.2"/>
    <row r="51985" hidden="1" x14ac:dyDescent="0.2"/>
    <row r="51986" hidden="1" x14ac:dyDescent="0.2"/>
    <row r="51987" hidden="1" x14ac:dyDescent="0.2"/>
    <row r="51988" hidden="1" x14ac:dyDescent="0.2"/>
    <row r="51989" hidden="1" x14ac:dyDescent="0.2"/>
    <row r="51990" hidden="1" x14ac:dyDescent="0.2"/>
    <row r="51991" hidden="1" x14ac:dyDescent="0.2"/>
    <row r="51992" hidden="1" x14ac:dyDescent="0.2"/>
    <row r="51993" hidden="1" x14ac:dyDescent="0.2"/>
    <row r="51994" hidden="1" x14ac:dyDescent="0.2"/>
    <row r="51995" hidden="1" x14ac:dyDescent="0.2"/>
    <row r="51996" hidden="1" x14ac:dyDescent="0.2"/>
    <row r="51997" hidden="1" x14ac:dyDescent="0.2"/>
    <row r="51998" hidden="1" x14ac:dyDescent="0.2"/>
    <row r="51999" hidden="1" x14ac:dyDescent="0.2"/>
    <row r="52000" hidden="1" x14ac:dyDescent="0.2"/>
    <row r="52001" hidden="1" x14ac:dyDescent="0.2"/>
    <row r="52002" hidden="1" x14ac:dyDescent="0.2"/>
    <row r="52003" hidden="1" x14ac:dyDescent="0.2"/>
    <row r="52004" hidden="1" x14ac:dyDescent="0.2"/>
    <row r="52005" hidden="1" x14ac:dyDescent="0.2"/>
    <row r="52006" hidden="1" x14ac:dyDescent="0.2"/>
    <row r="52007" hidden="1" x14ac:dyDescent="0.2"/>
    <row r="52008" hidden="1" x14ac:dyDescent="0.2"/>
    <row r="52009" hidden="1" x14ac:dyDescent="0.2"/>
    <row r="52010" hidden="1" x14ac:dyDescent="0.2"/>
    <row r="52011" hidden="1" x14ac:dyDescent="0.2"/>
    <row r="52012" hidden="1" x14ac:dyDescent="0.2"/>
    <row r="52013" hidden="1" x14ac:dyDescent="0.2"/>
    <row r="52014" hidden="1" x14ac:dyDescent="0.2"/>
    <row r="52015" hidden="1" x14ac:dyDescent="0.2"/>
    <row r="52016" hidden="1" x14ac:dyDescent="0.2"/>
    <row r="52017" hidden="1" x14ac:dyDescent="0.2"/>
    <row r="52018" hidden="1" x14ac:dyDescent="0.2"/>
    <row r="52019" hidden="1" x14ac:dyDescent="0.2"/>
    <row r="52020" hidden="1" x14ac:dyDescent="0.2"/>
    <row r="52021" hidden="1" x14ac:dyDescent="0.2"/>
    <row r="52022" hidden="1" x14ac:dyDescent="0.2"/>
    <row r="52023" hidden="1" x14ac:dyDescent="0.2"/>
    <row r="52024" hidden="1" x14ac:dyDescent="0.2"/>
    <row r="52025" hidden="1" x14ac:dyDescent="0.2"/>
    <row r="52026" hidden="1" x14ac:dyDescent="0.2"/>
    <row r="52027" hidden="1" x14ac:dyDescent="0.2"/>
    <row r="52028" hidden="1" x14ac:dyDescent="0.2"/>
    <row r="52029" hidden="1" x14ac:dyDescent="0.2"/>
    <row r="52030" hidden="1" x14ac:dyDescent="0.2"/>
    <row r="52031" hidden="1" x14ac:dyDescent="0.2"/>
    <row r="52032" hidden="1" x14ac:dyDescent="0.2"/>
    <row r="52033" hidden="1" x14ac:dyDescent="0.2"/>
    <row r="52034" hidden="1" x14ac:dyDescent="0.2"/>
    <row r="52035" hidden="1" x14ac:dyDescent="0.2"/>
    <row r="52036" hidden="1" x14ac:dyDescent="0.2"/>
    <row r="52037" hidden="1" x14ac:dyDescent="0.2"/>
    <row r="52038" hidden="1" x14ac:dyDescent="0.2"/>
    <row r="52039" hidden="1" x14ac:dyDescent="0.2"/>
    <row r="52040" hidden="1" x14ac:dyDescent="0.2"/>
    <row r="52041" hidden="1" x14ac:dyDescent="0.2"/>
    <row r="52042" hidden="1" x14ac:dyDescent="0.2"/>
    <row r="52043" hidden="1" x14ac:dyDescent="0.2"/>
    <row r="52044" hidden="1" x14ac:dyDescent="0.2"/>
    <row r="52045" hidden="1" x14ac:dyDescent="0.2"/>
    <row r="52046" hidden="1" x14ac:dyDescent="0.2"/>
    <row r="52047" hidden="1" x14ac:dyDescent="0.2"/>
    <row r="52048" hidden="1" x14ac:dyDescent="0.2"/>
    <row r="52049" hidden="1" x14ac:dyDescent="0.2"/>
    <row r="52050" hidden="1" x14ac:dyDescent="0.2"/>
    <row r="52051" hidden="1" x14ac:dyDescent="0.2"/>
    <row r="52052" hidden="1" x14ac:dyDescent="0.2"/>
    <row r="52053" hidden="1" x14ac:dyDescent="0.2"/>
    <row r="52054" hidden="1" x14ac:dyDescent="0.2"/>
    <row r="52055" hidden="1" x14ac:dyDescent="0.2"/>
    <row r="52056" hidden="1" x14ac:dyDescent="0.2"/>
    <row r="52057" hidden="1" x14ac:dyDescent="0.2"/>
    <row r="52058" hidden="1" x14ac:dyDescent="0.2"/>
    <row r="52059" hidden="1" x14ac:dyDescent="0.2"/>
    <row r="52060" hidden="1" x14ac:dyDescent="0.2"/>
    <row r="52061" hidden="1" x14ac:dyDescent="0.2"/>
    <row r="52062" hidden="1" x14ac:dyDescent="0.2"/>
    <row r="52063" hidden="1" x14ac:dyDescent="0.2"/>
    <row r="52064" hidden="1" x14ac:dyDescent="0.2"/>
    <row r="52065" hidden="1" x14ac:dyDescent="0.2"/>
    <row r="52066" hidden="1" x14ac:dyDescent="0.2"/>
    <row r="52067" hidden="1" x14ac:dyDescent="0.2"/>
    <row r="52068" hidden="1" x14ac:dyDescent="0.2"/>
    <row r="52069" hidden="1" x14ac:dyDescent="0.2"/>
    <row r="52070" hidden="1" x14ac:dyDescent="0.2"/>
    <row r="52071" hidden="1" x14ac:dyDescent="0.2"/>
    <row r="52072" hidden="1" x14ac:dyDescent="0.2"/>
    <row r="52073" hidden="1" x14ac:dyDescent="0.2"/>
    <row r="52074" hidden="1" x14ac:dyDescent="0.2"/>
    <row r="52075" hidden="1" x14ac:dyDescent="0.2"/>
    <row r="52076" hidden="1" x14ac:dyDescent="0.2"/>
    <row r="52077" hidden="1" x14ac:dyDescent="0.2"/>
    <row r="52078" hidden="1" x14ac:dyDescent="0.2"/>
    <row r="52079" hidden="1" x14ac:dyDescent="0.2"/>
    <row r="52080" hidden="1" x14ac:dyDescent="0.2"/>
    <row r="52081" hidden="1" x14ac:dyDescent="0.2"/>
    <row r="52082" hidden="1" x14ac:dyDescent="0.2"/>
    <row r="52083" hidden="1" x14ac:dyDescent="0.2"/>
    <row r="52084" hidden="1" x14ac:dyDescent="0.2"/>
    <row r="52085" hidden="1" x14ac:dyDescent="0.2"/>
    <row r="52086" hidden="1" x14ac:dyDescent="0.2"/>
    <row r="52087" hidden="1" x14ac:dyDescent="0.2"/>
    <row r="52088" hidden="1" x14ac:dyDescent="0.2"/>
    <row r="52089" hidden="1" x14ac:dyDescent="0.2"/>
    <row r="52090" hidden="1" x14ac:dyDescent="0.2"/>
    <row r="52091" hidden="1" x14ac:dyDescent="0.2"/>
    <row r="52092" hidden="1" x14ac:dyDescent="0.2"/>
    <row r="52093" hidden="1" x14ac:dyDescent="0.2"/>
    <row r="52094" hidden="1" x14ac:dyDescent="0.2"/>
    <row r="52095" hidden="1" x14ac:dyDescent="0.2"/>
    <row r="52096" hidden="1" x14ac:dyDescent="0.2"/>
    <row r="52097" hidden="1" x14ac:dyDescent="0.2"/>
    <row r="52098" hidden="1" x14ac:dyDescent="0.2"/>
    <row r="52099" hidden="1" x14ac:dyDescent="0.2"/>
    <row r="52100" hidden="1" x14ac:dyDescent="0.2"/>
    <row r="52101" hidden="1" x14ac:dyDescent="0.2"/>
    <row r="52102" hidden="1" x14ac:dyDescent="0.2"/>
    <row r="52103" hidden="1" x14ac:dyDescent="0.2"/>
    <row r="52104" hidden="1" x14ac:dyDescent="0.2"/>
    <row r="52105" hidden="1" x14ac:dyDescent="0.2"/>
    <row r="52106" hidden="1" x14ac:dyDescent="0.2"/>
    <row r="52107" hidden="1" x14ac:dyDescent="0.2"/>
    <row r="52108" hidden="1" x14ac:dyDescent="0.2"/>
    <row r="52109" hidden="1" x14ac:dyDescent="0.2"/>
    <row r="52110" hidden="1" x14ac:dyDescent="0.2"/>
    <row r="52111" hidden="1" x14ac:dyDescent="0.2"/>
    <row r="52112" hidden="1" x14ac:dyDescent="0.2"/>
    <row r="52113" hidden="1" x14ac:dyDescent="0.2"/>
    <row r="52114" hidden="1" x14ac:dyDescent="0.2"/>
    <row r="52115" hidden="1" x14ac:dyDescent="0.2"/>
    <row r="52116" hidden="1" x14ac:dyDescent="0.2"/>
    <row r="52117" hidden="1" x14ac:dyDescent="0.2"/>
    <row r="52118" hidden="1" x14ac:dyDescent="0.2"/>
    <row r="52119" hidden="1" x14ac:dyDescent="0.2"/>
    <row r="52120" hidden="1" x14ac:dyDescent="0.2"/>
    <row r="52121" hidden="1" x14ac:dyDescent="0.2"/>
    <row r="52122" hidden="1" x14ac:dyDescent="0.2"/>
    <row r="52123" hidden="1" x14ac:dyDescent="0.2"/>
    <row r="52124" hidden="1" x14ac:dyDescent="0.2"/>
    <row r="52125" hidden="1" x14ac:dyDescent="0.2"/>
    <row r="52126" hidden="1" x14ac:dyDescent="0.2"/>
    <row r="52127" hidden="1" x14ac:dyDescent="0.2"/>
    <row r="52128" hidden="1" x14ac:dyDescent="0.2"/>
    <row r="52129" hidden="1" x14ac:dyDescent="0.2"/>
    <row r="52130" hidden="1" x14ac:dyDescent="0.2"/>
    <row r="52131" hidden="1" x14ac:dyDescent="0.2"/>
    <row r="52132" hidden="1" x14ac:dyDescent="0.2"/>
    <row r="52133" hidden="1" x14ac:dyDescent="0.2"/>
    <row r="52134" hidden="1" x14ac:dyDescent="0.2"/>
    <row r="52135" hidden="1" x14ac:dyDescent="0.2"/>
    <row r="52136" hidden="1" x14ac:dyDescent="0.2"/>
    <row r="52137" hidden="1" x14ac:dyDescent="0.2"/>
    <row r="52138" hidden="1" x14ac:dyDescent="0.2"/>
    <row r="52139" hidden="1" x14ac:dyDescent="0.2"/>
    <row r="52140" hidden="1" x14ac:dyDescent="0.2"/>
    <row r="52141" hidden="1" x14ac:dyDescent="0.2"/>
    <row r="52142" hidden="1" x14ac:dyDescent="0.2"/>
    <row r="52143" hidden="1" x14ac:dyDescent="0.2"/>
    <row r="52144" hidden="1" x14ac:dyDescent="0.2"/>
    <row r="52145" hidden="1" x14ac:dyDescent="0.2"/>
    <row r="52146" hidden="1" x14ac:dyDescent="0.2"/>
    <row r="52147" hidden="1" x14ac:dyDescent="0.2"/>
    <row r="52148" hidden="1" x14ac:dyDescent="0.2"/>
    <row r="52149" hidden="1" x14ac:dyDescent="0.2"/>
    <row r="52150" hidden="1" x14ac:dyDescent="0.2"/>
    <row r="52151" hidden="1" x14ac:dyDescent="0.2"/>
    <row r="52152" hidden="1" x14ac:dyDescent="0.2"/>
    <row r="52153" hidden="1" x14ac:dyDescent="0.2"/>
    <row r="52154" hidden="1" x14ac:dyDescent="0.2"/>
    <row r="52155" hidden="1" x14ac:dyDescent="0.2"/>
    <row r="52156" hidden="1" x14ac:dyDescent="0.2"/>
    <row r="52157" hidden="1" x14ac:dyDescent="0.2"/>
    <row r="52158" hidden="1" x14ac:dyDescent="0.2"/>
    <row r="52159" hidden="1" x14ac:dyDescent="0.2"/>
    <row r="52160" hidden="1" x14ac:dyDescent="0.2"/>
    <row r="52161" hidden="1" x14ac:dyDescent="0.2"/>
    <row r="52162" hidden="1" x14ac:dyDescent="0.2"/>
    <row r="52163" hidden="1" x14ac:dyDescent="0.2"/>
    <row r="52164" hidden="1" x14ac:dyDescent="0.2"/>
    <row r="52165" hidden="1" x14ac:dyDescent="0.2"/>
    <row r="52166" hidden="1" x14ac:dyDescent="0.2"/>
    <row r="52167" hidden="1" x14ac:dyDescent="0.2"/>
    <row r="52168" hidden="1" x14ac:dyDescent="0.2"/>
    <row r="52169" hidden="1" x14ac:dyDescent="0.2"/>
    <row r="52170" hidden="1" x14ac:dyDescent="0.2"/>
    <row r="52171" hidden="1" x14ac:dyDescent="0.2"/>
    <row r="52172" hidden="1" x14ac:dyDescent="0.2"/>
    <row r="52173" hidden="1" x14ac:dyDescent="0.2"/>
    <row r="52174" hidden="1" x14ac:dyDescent="0.2"/>
    <row r="52175" hidden="1" x14ac:dyDescent="0.2"/>
    <row r="52176" hidden="1" x14ac:dyDescent="0.2"/>
    <row r="52177" hidden="1" x14ac:dyDescent="0.2"/>
    <row r="52178" hidden="1" x14ac:dyDescent="0.2"/>
    <row r="52179" hidden="1" x14ac:dyDescent="0.2"/>
    <row r="52180" hidden="1" x14ac:dyDescent="0.2"/>
    <row r="52181" hidden="1" x14ac:dyDescent="0.2"/>
    <row r="52182" hidden="1" x14ac:dyDescent="0.2"/>
    <row r="52183" hidden="1" x14ac:dyDescent="0.2"/>
    <row r="52184" hidden="1" x14ac:dyDescent="0.2"/>
    <row r="52185" hidden="1" x14ac:dyDescent="0.2"/>
    <row r="52186" hidden="1" x14ac:dyDescent="0.2"/>
    <row r="52187" hidden="1" x14ac:dyDescent="0.2"/>
    <row r="52188" hidden="1" x14ac:dyDescent="0.2"/>
    <row r="52189" hidden="1" x14ac:dyDescent="0.2"/>
    <row r="52190" hidden="1" x14ac:dyDescent="0.2"/>
    <row r="52191" hidden="1" x14ac:dyDescent="0.2"/>
    <row r="52192" hidden="1" x14ac:dyDescent="0.2"/>
    <row r="52193" hidden="1" x14ac:dyDescent="0.2"/>
    <row r="52194" hidden="1" x14ac:dyDescent="0.2"/>
    <row r="52195" hidden="1" x14ac:dyDescent="0.2"/>
    <row r="52196" hidden="1" x14ac:dyDescent="0.2"/>
    <row r="52197" hidden="1" x14ac:dyDescent="0.2"/>
    <row r="52198" hidden="1" x14ac:dyDescent="0.2"/>
    <row r="52199" hidden="1" x14ac:dyDescent="0.2"/>
    <row r="52200" hidden="1" x14ac:dyDescent="0.2"/>
    <row r="52201" hidden="1" x14ac:dyDescent="0.2"/>
    <row r="52202" hidden="1" x14ac:dyDescent="0.2"/>
    <row r="52203" hidden="1" x14ac:dyDescent="0.2"/>
    <row r="52204" hidden="1" x14ac:dyDescent="0.2"/>
    <row r="52205" hidden="1" x14ac:dyDescent="0.2"/>
    <row r="52206" hidden="1" x14ac:dyDescent="0.2"/>
    <row r="52207" hidden="1" x14ac:dyDescent="0.2"/>
    <row r="52208" hidden="1" x14ac:dyDescent="0.2"/>
    <row r="52209" hidden="1" x14ac:dyDescent="0.2"/>
    <row r="52210" hidden="1" x14ac:dyDescent="0.2"/>
    <row r="52211" hidden="1" x14ac:dyDescent="0.2"/>
    <row r="52212" hidden="1" x14ac:dyDescent="0.2"/>
    <row r="52213" hidden="1" x14ac:dyDescent="0.2"/>
    <row r="52214" hidden="1" x14ac:dyDescent="0.2"/>
    <row r="52215" hidden="1" x14ac:dyDescent="0.2"/>
    <row r="52216" hidden="1" x14ac:dyDescent="0.2"/>
    <row r="52217" hidden="1" x14ac:dyDescent="0.2"/>
    <row r="52218" hidden="1" x14ac:dyDescent="0.2"/>
    <row r="52219" hidden="1" x14ac:dyDescent="0.2"/>
    <row r="52220" hidden="1" x14ac:dyDescent="0.2"/>
    <row r="52221" hidden="1" x14ac:dyDescent="0.2"/>
    <row r="52222" hidden="1" x14ac:dyDescent="0.2"/>
    <row r="52223" hidden="1" x14ac:dyDescent="0.2"/>
    <row r="52224" hidden="1" x14ac:dyDescent="0.2"/>
    <row r="52225" hidden="1" x14ac:dyDescent="0.2"/>
    <row r="52226" hidden="1" x14ac:dyDescent="0.2"/>
    <row r="52227" hidden="1" x14ac:dyDescent="0.2"/>
    <row r="52228" hidden="1" x14ac:dyDescent="0.2"/>
    <row r="52229" hidden="1" x14ac:dyDescent="0.2"/>
    <row r="52230" hidden="1" x14ac:dyDescent="0.2"/>
    <row r="52231" hidden="1" x14ac:dyDescent="0.2"/>
    <row r="52232" hidden="1" x14ac:dyDescent="0.2"/>
    <row r="52233" hidden="1" x14ac:dyDescent="0.2"/>
    <row r="52234" hidden="1" x14ac:dyDescent="0.2"/>
    <row r="52235" hidden="1" x14ac:dyDescent="0.2"/>
    <row r="52236" hidden="1" x14ac:dyDescent="0.2"/>
    <row r="52237" hidden="1" x14ac:dyDescent="0.2"/>
    <row r="52238" hidden="1" x14ac:dyDescent="0.2"/>
    <row r="52239" hidden="1" x14ac:dyDescent="0.2"/>
    <row r="52240" hidden="1" x14ac:dyDescent="0.2"/>
    <row r="52241" hidden="1" x14ac:dyDescent="0.2"/>
    <row r="52242" hidden="1" x14ac:dyDescent="0.2"/>
    <row r="52243" hidden="1" x14ac:dyDescent="0.2"/>
    <row r="52244" hidden="1" x14ac:dyDescent="0.2"/>
    <row r="52245" hidden="1" x14ac:dyDescent="0.2"/>
    <row r="52246" hidden="1" x14ac:dyDescent="0.2"/>
    <row r="52247" hidden="1" x14ac:dyDescent="0.2"/>
    <row r="52248" hidden="1" x14ac:dyDescent="0.2"/>
    <row r="52249" hidden="1" x14ac:dyDescent="0.2"/>
    <row r="52250" hidden="1" x14ac:dyDescent="0.2"/>
    <row r="52251" hidden="1" x14ac:dyDescent="0.2"/>
    <row r="52252" hidden="1" x14ac:dyDescent="0.2"/>
    <row r="52253" hidden="1" x14ac:dyDescent="0.2"/>
    <row r="52254" hidden="1" x14ac:dyDescent="0.2"/>
    <row r="52255" hidden="1" x14ac:dyDescent="0.2"/>
    <row r="52256" hidden="1" x14ac:dyDescent="0.2"/>
    <row r="52257" hidden="1" x14ac:dyDescent="0.2"/>
    <row r="52258" hidden="1" x14ac:dyDescent="0.2"/>
    <row r="52259" hidden="1" x14ac:dyDescent="0.2"/>
    <row r="52260" hidden="1" x14ac:dyDescent="0.2"/>
    <row r="52261" hidden="1" x14ac:dyDescent="0.2"/>
    <row r="52262" hidden="1" x14ac:dyDescent="0.2"/>
    <row r="52263" hidden="1" x14ac:dyDescent="0.2"/>
    <row r="52264" hidden="1" x14ac:dyDescent="0.2"/>
    <row r="52265" hidden="1" x14ac:dyDescent="0.2"/>
    <row r="52266" hidden="1" x14ac:dyDescent="0.2"/>
    <row r="52267" hidden="1" x14ac:dyDescent="0.2"/>
    <row r="52268" hidden="1" x14ac:dyDescent="0.2"/>
    <row r="52269" hidden="1" x14ac:dyDescent="0.2"/>
    <row r="52270" hidden="1" x14ac:dyDescent="0.2"/>
    <row r="52271" hidden="1" x14ac:dyDescent="0.2"/>
    <row r="52272" hidden="1" x14ac:dyDescent="0.2"/>
    <row r="52273" hidden="1" x14ac:dyDescent="0.2"/>
    <row r="52274" hidden="1" x14ac:dyDescent="0.2"/>
    <row r="52275" hidden="1" x14ac:dyDescent="0.2"/>
    <row r="52276" hidden="1" x14ac:dyDescent="0.2"/>
    <row r="52277" hidden="1" x14ac:dyDescent="0.2"/>
    <row r="52278" hidden="1" x14ac:dyDescent="0.2"/>
    <row r="52279" hidden="1" x14ac:dyDescent="0.2"/>
    <row r="52280" hidden="1" x14ac:dyDescent="0.2"/>
    <row r="52281" hidden="1" x14ac:dyDescent="0.2"/>
    <row r="52282" hidden="1" x14ac:dyDescent="0.2"/>
    <row r="52283" hidden="1" x14ac:dyDescent="0.2"/>
    <row r="52284" hidden="1" x14ac:dyDescent="0.2"/>
    <row r="52285" hidden="1" x14ac:dyDescent="0.2"/>
    <row r="52286" hidden="1" x14ac:dyDescent="0.2"/>
    <row r="52287" hidden="1" x14ac:dyDescent="0.2"/>
    <row r="52288" hidden="1" x14ac:dyDescent="0.2"/>
    <row r="52289" hidden="1" x14ac:dyDescent="0.2"/>
    <row r="52290" hidden="1" x14ac:dyDescent="0.2"/>
    <row r="52291" hidden="1" x14ac:dyDescent="0.2"/>
    <row r="52292" hidden="1" x14ac:dyDescent="0.2"/>
    <row r="52293" hidden="1" x14ac:dyDescent="0.2"/>
    <row r="52294" hidden="1" x14ac:dyDescent="0.2"/>
    <row r="52295" hidden="1" x14ac:dyDescent="0.2"/>
    <row r="52296" hidden="1" x14ac:dyDescent="0.2"/>
    <row r="52297" hidden="1" x14ac:dyDescent="0.2"/>
    <row r="52298" hidden="1" x14ac:dyDescent="0.2"/>
    <row r="52299" hidden="1" x14ac:dyDescent="0.2"/>
    <row r="52300" hidden="1" x14ac:dyDescent="0.2"/>
    <row r="52301" hidden="1" x14ac:dyDescent="0.2"/>
    <row r="52302" hidden="1" x14ac:dyDescent="0.2"/>
    <row r="52303" hidden="1" x14ac:dyDescent="0.2"/>
    <row r="52304" hidden="1" x14ac:dyDescent="0.2"/>
    <row r="52305" hidden="1" x14ac:dyDescent="0.2"/>
    <row r="52306" hidden="1" x14ac:dyDescent="0.2"/>
    <row r="52307" hidden="1" x14ac:dyDescent="0.2"/>
    <row r="52308" hidden="1" x14ac:dyDescent="0.2"/>
    <row r="52309" hidden="1" x14ac:dyDescent="0.2"/>
    <row r="52310" hidden="1" x14ac:dyDescent="0.2"/>
    <row r="52311" hidden="1" x14ac:dyDescent="0.2"/>
    <row r="52312" hidden="1" x14ac:dyDescent="0.2"/>
    <row r="52313" hidden="1" x14ac:dyDescent="0.2"/>
    <row r="52314" hidden="1" x14ac:dyDescent="0.2"/>
    <row r="52315" hidden="1" x14ac:dyDescent="0.2"/>
    <row r="52316" hidden="1" x14ac:dyDescent="0.2"/>
    <row r="52317" hidden="1" x14ac:dyDescent="0.2"/>
    <row r="52318" hidden="1" x14ac:dyDescent="0.2"/>
    <row r="52319" hidden="1" x14ac:dyDescent="0.2"/>
    <row r="52320" hidden="1" x14ac:dyDescent="0.2"/>
    <row r="52321" hidden="1" x14ac:dyDescent="0.2"/>
    <row r="52322" hidden="1" x14ac:dyDescent="0.2"/>
    <row r="52323" hidden="1" x14ac:dyDescent="0.2"/>
    <row r="52324" hidden="1" x14ac:dyDescent="0.2"/>
    <row r="52325" hidden="1" x14ac:dyDescent="0.2"/>
    <row r="52326" hidden="1" x14ac:dyDescent="0.2"/>
    <row r="52327" hidden="1" x14ac:dyDescent="0.2"/>
    <row r="52328" hidden="1" x14ac:dyDescent="0.2"/>
    <row r="52329" hidden="1" x14ac:dyDescent="0.2"/>
    <row r="52330" hidden="1" x14ac:dyDescent="0.2"/>
    <row r="52331" hidden="1" x14ac:dyDescent="0.2"/>
    <row r="52332" hidden="1" x14ac:dyDescent="0.2"/>
    <row r="52333" hidden="1" x14ac:dyDescent="0.2"/>
    <row r="52334" hidden="1" x14ac:dyDescent="0.2"/>
    <row r="52335" hidden="1" x14ac:dyDescent="0.2"/>
    <row r="52336" hidden="1" x14ac:dyDescent="0.2"/>
    <row r="52337" hidden="1" x14ac:dyDescent="0.2"/>
    <row r="52338" hidden="1" x14ac:dyDescent="0.2"/>
    <row r="52339" hidden="1" x14ac:dyDescent="0.2"/>
    <row r="52340" hidden="1" x14ac:dyDescent="0.2"/>
    <row r="52341" hidden="1" x14ac:dyDescent="0.2"/>
    <row r="52342" hidden="1" x14ac:dyDescent="0.2"/>
    <row r="52343" hidden="1" x14ac:dyDescent="0.2"/>
    <row r="52344" hidden="1" x14ac:dyDescent="0.2"/>
    <row r="52345" hidden="1" x14ac:dyDescent="0.2"/>
    <row r="52346" hidden="1" x14ac:dyDescent="0.2"/>
    <row r="52347" hidden="1" x14ac:dyDescent="0.2"/>
    <row r="52348" hidden="1" x14ac:dyDescent="0.2"/>
    <row r="52349" hidden="1" x14ac:dyDescent="0.2"/>
    <row r="52350" hidden="1" x14ac:dyDescent="0.2"/>
    <row r="52351" hidden="1" x14ac:dyDescent="0.2"/>
    <row r="52352" hidden="1" x14ac:dyDescent="0.2"/>
    <row r="52353" hidden="1" x14ac:dyDescent="0.2"/>
    <row r="52354" hidden="1" x14ac:dyDescent="0.2"/>
    <row r="52355" hidden="1" x14ac:dyDescent="0.2"/>
    <row r="52356" hidden="1" x14ac:dyDescent="0.2"/>
    <row r="52357" hidden="1" x14ac:dyDescent="0.2"/>
    <row r="52358" hidden="1" x14ac:dyDescent="0.2"/>
    <row r="52359" hidden="1" x14ac:dyDescent="0.2"/>
    <row r="52360" hidden="1" x14ac:dyDescent="0.2"/>
    <row r="52361" hidden="1" x14ac:dyDescent="0.2"/>
    <row r="52362" hidden="1" x14ac:dyDescent="0.2"/>
    <row r="52363" hidden="1" x14ac:dyDescent="0.2"/>
    <row r="52364" hidden="1" x14ac:dyDescent="0.2"/>
    <row r="52365" hidden="1" x14ac:dyDescent="0.2"/>
    <row r="52366" hidden="1" x14ac:dyDescent="0.2"/>
    <row r="52367" hidden="1" x14ac:dyDescent="0.2"/>
    <row r="52368" hidden="1" x14ac:dyDescent="0.2"/>
    <row r="52369" hidden="1" x14ac:dyDescent="0.2"/>
    <row r="52370" hidden="1" x14ac:dyDescent="0.2"/>
    <row r="52371" hidden="1" x14ac:dyDescent="0.2"/>
    <row r="52372" hidden="1" x14ac:dyDescent="0.2"/>
    <row r="52373" hidden="1" x14ac:dyDescent="0.2"/>
    <row r="52374" hidden="1" x14ac:dyDescent="0.2"/>
    <row r="52375" hidden="1" x14ac:dyDescent="0.2"/>
    <row r="52376" hidden="1" x14ac:dyDescent="0.2"/>
    <row r="52377" hidden="1" x14ac:dyDescent="0.2"/>
    <row r="52378" hidden="1" x14ac:dyDescent="0.2"/>
    <row r="52379" hidden="1" x14ac:dyDescent="0.2"/>
    <row r="52380" hidden="1" x14ac:dyDescent="0.2"/>
    <row r="52381" hidden="1" x14ac:dyDescent="0.2"/>
    <row r="52382" hidden="1" x14ac:dyDescent="0.2"/>
    <row r="52383" hidden="1" x14ac:dyDescent="0.2"/>
    <row r="52384" hidden="1" x14ac:dyDescent="0.2"/>
    <row r="52385" hidden="1" x14ac:dyDescent="0.2"/>
    <row r="52386" hidden="1" x14ac:dyDescent="0.2"/>
    <row r="52387" hidden="1" x14ac:dyDescent="0.2"/>
    <row r="52388" hidden="1" x14ac:dyDescent="0.2"/>
    <row r="52389" hidden="1" x14ac:dyDescent="0.2"/>
    <row r="52390" hidden="1" x14ac:dyDescent="0.2"/>
    <row r="52391" hidden="1" x14ac:dyDescent="0.2"/>
    <row r="52392" hidden="1" x14ac:dyDescent="0.2"/>
    <row r="52393" hidden="1" x14ac:dyDescent="0.2"/>
    <row r="52394" hidden="1" x14ac:dyDescent="0.2"/>
    <row r="52395" hidden="1" x14ac:dyDescent="0.2"/>
    <row r="52396" hidden="1" x14ac:dyDescent="0.2"/>
    <row r="52397" hidden="1" x14ac:dyDescent="0.2"/>
    <row r="52398" hidden="1" x14ac:dyDescent="0.2"/>
    <row r="52399" hidden="1" x14ac:dyDescent="0.2"/>
    <row r="52400" hidden="1" x14ac:dyDescent="0.2"/>
    <row r="52401" hidden="1" x14ac:dyDescent="0.2"/>
    <row r="52402" hidden="1" x14ac:dyDescent="0.2"/>
    <row r="52403" hidden="1" x14ac:dyDescent="0.2"/>
    <row r="52404" hidden="1" x14ac:dyDescent="0.2"/>
    <row r="52405" hidden="1" x14ac:dyDescent="0.2"/>
    <row r="52406" hidden="1" x14ac:dyDescent="0.2"/>
    <row r="52407" hidden="1" x14ac:dyDescent="0.2"/>
    <row r="52408" hidden="1" x14ac:dyDescent="0.2"/>
    <row r="52409" hidden="1" x14ac:dyDescent="0.2"/>
    <row r="52410" hidden="1" x14ac:dyDescent="0.2"/>
    <row r="52411" hidden="1" x14ac:dyDescent="0.2"/>
    <row r="52412" hidden="1" x14ac:dyDescent="0.2"/>
    <row r="52413" hidden="1" x14ac:dyDescent="0.2"/>
    <row r="52414" hidden="1" x14ac:dyDescent="0.2"/>
    <row r="52415" hidden="1" x14ac:dyDescent="0.2"/>
    <row r="52416" hidden="1" x14ac:dyDescent="0.2"/>
    <row r="52417" hidden="1" x14ac:dyDescent="0.2"/>
    <row r="52418" hidden="1" x14ac:dyDescent="0.2"/>
    <row r="52419" hidden="1" x14ac:dyDescent="0.2"/>
    <row r="52420" hidden="1" x14ac:dyDescent="0.2"/>
    <row r="52421" hidden="1" x14ac:dyDescent="0.2"/>
    <row r="52422" hidden="1" x14ac:dyDescent="0.2"/>
    <row r="52423" hidden="1" x14ac:dyDescent="0.2"/>
    <row r="52424" hidden="1" x14ac:dyDescent="0.2"/>
    <row r="52425" hidden="1" x14ac:dyDescent="0.2"/>
    <row r="52426" hidden="1" x14ac:dyDescent="0.2"/>
    <row r="52427" hidden="1" x14ac:dyDescent="0.2"/>
    <row r="52428" hidden="1" x14ac:dyDescent="0.2"/>
    <row r="52429" hidden="1" x14ac:dyDescent="0.2"/>
    <row r="52430" hidden="1" x14ac:dyDescent="0.2"/>
    <row r="52431" hidden="1" x14ac:dyDescent="0.2"/>
    <row r="52432" hidden="1" x14ac:dyDescent="0.2"/>
    <row r="52433" hidden="1" x14ac:dyDescent="0.2"/>
    <row r="52434" hidden="1" x14ac:dyDescent="0.2"/>
    <row r="52435" hidden="1" x14ac:dyDescent="0.2"/>
    <row r="52436" hidden="1" x14ac:dyDescent="0.2"/>
    <row r="52437" hidden="1" x14ac:dyDescent="0.2"/>
    <row r="52438" hidden="1" x14ac:dyDescent="0.2"/>
    <row r="52439" hidden="1" x14ac:dyDescent="0.2"/>
    <row r="52440" hidden="1" x14ac:dyDescent="0.2"/>
    <row r="52441" hidden="1" x14ac:dyDescent="0.2"/>
    <row r="52442" hidden="1" x14ac:dyDescent="0.2"/>
    <row r="52443" hidden="1" x14ac:dyDescent="0.2"/>
    <row r="52444" hidden="1" x14ac:dyDescent="0.2"/>
    <row r="52445" hidden="1" x14ac:dyDescent="0.2"/>
    <row r="52446" hidden="1" x14ac:dyDescent="0.2"/>
    <row r="52447" hidden="1" x14ac:dyDescent="0.2"/>
    <row r="52448" hidden="1" x14ac:dyDescent="0.2"/>
    <row r="52449" hidden="1" x14ac:dyDescent="0.2"/>
    <row r="52450" hidden="1" x14ac:dyDescent="0.2"/>
    <row r="52451" hidden="1" x14ac:dyDescent="0.2"/>
    <row r="52452" hidden="1" x14ac:dyDescent="0.2"/>
    <row r="52453" hidden="1" x14ac:dyDescent="0.2"/>
    <row r="52454" hidden="1" x14ac:dyDescent="0.2"/>
    <row r="52455" hidden="1" x14ac:dyDescent="0.2"/>
    <row r="52456" hidden="1" x14ac:dyDescent="0.2"/>
    <row r="52457" hidden="1" x14ac:dyDescent="0.2"/>
    <row r="52458" hidden="1" x14ac:dyDescent="0.2"/>
    <row r="52459" hidden="1" x14ac:dyDescent="0.2"/>
    <row r="52460" hidden="1" x14ac:dyDescent="0.2"/>
    <row r="52461" hidden="1" x14ac:dyDescent="0.2"/>
    <row r="52462" hidden="1" x14ac:dyDescent="0.2"/>
    <row r="52463" hidden="1" x14ac:dyDescent="0.2"/>
    <row r="52464" hidden="1" x14ac:dyDescent="0.2"/>
    <row r="52465" hidden="1" x14ac:dyDescent="0.2"/>
    <row r="52466" hidden="1" x14ac:dyDescent="0.2"/>
    <row r="52467" hidden="1" x14ac:dyDescent="0.2"/>
    <row r="52468" hidden="1" x14ac:dyDescent="0.2"/>
    <row r="52469" hidden="1" x14ac:dyDescent="0.2"/>
    <row r="52470" hidden="1" x14ac:dyDescent="0.2"/>
    <row r="52471" hidden="1" x14ac:dyDescent="0.2"/>
    <row r="52472" hidden="1" x14ac:dyDescent="0.2"/>
    <row r="52473" hidden="1" x14ac:dyDescent="0.2"/>
    <row r="52474" hidden="1" x14ac:dyDescent="0.2"/>
    <row r="52475" hidden="1" x14ac:dyDescent="0.2"/>
    <row r="52476" hidden="1" x14ac:dyDescent="0.2"/>
    <row r="52477" hidden="1" x14ac:dyDescent="0.2"/>
    <row r="52478" hidden="1" x14ac:dyDescent="0.2"/>
    <row r="52479" hidden="1" x14ac:dyDescent="0.2"/>
    <row r="52480" hidden="1" x14ac:dyDescent="0.2"/>
    <row r="52481" hidden="1" x14ac:dyDescent="0.2"/>
    <row r="52482" hidden="1" x14ac:dyDescent="0.2"/>
    <row r="52483" hidden="1" x14ac:dyDescent="0.2"/>
    <row r="52484" hidden="1" x14ac:dyDescent="0.2"/>
    <row r="52485" hidden="1" x14ac:dyDescent="0.2"/>
    <row r="52486" hidden="1" x14ac:dyDescent="0.2"/>
    <row r="52487" hidden="1" x14ac:dyDescent="0.2"/>
    <row r="52488" hidden="1" x14ac:dyDescent="0.2"/>
    <row r="52489" hidden="1" x14ac:dyDescent="0.2"/>
    <row r="52490" hidden="1" x14ac:dyDescent="0.2"/>
    <row r="52491" hidden="1" x14ac:dyDescent="0.2"/>
    <row r="52492" hidden="1" x14ac:dyDescent="0.2"/>
    <row r="52493" hidden="1" x14ac:dyDescent="0.2"/>
    <row r="52494" hidden="1" x14ac:dyDescent="0.2"/>
    <row r="52495" hidden="1" x14ac:dyDescent="0.2"/>
    <row r="52496" hidden="1" x14ac:dyDescent="0.2"/>
    <row r="52497" hidden="1" x14ac:dyDescent="0.2"/>
    <row r="52498" hidden="1" x14ac:dyDescent="0.2"/>
    <row r="52499" hidden="1" x14ac:dyDescent="0.2"/>
    <row r="52500" hidden="1" x14ac:dyDescent="0.2"/>
    <row r="52501" hidden="1" x14ac:dyDescent="0.2"/>
    <row r="52502" hidden="1" x14ac:dyDescent="0.2"/>
    <row r="52503" hidden="1" x14ac:dyDescent="0.2"/>
    <row r="52504" hidden="1" x14ac:dyDescent="0.2"/>
    <row r="52505" hidden="1" x14ac:dyDescent="0.2"/>
    <row r="52506" hidden="1" x14ac:dyDescent="0.2"/>
    <row r="52507" hidden="1" x14ac:dyDescent="0.2"/>
    <row r="52508" hidden="1" x14ac:dyDescent="0.2"/>
    <row r="52509" hidden="1" x14ac:dyDescent="0.2"/>
    <row r="52510" hidden="1" x14ac:dyDescent="0.2"/>
    <row r="52511" hidden="1" x14ac:dyDescent="0.2"/>
    <row r="52512" hidden="1" x14ac:dyDescent="0.2"/>
    <row r="52513" hidden="1" x14ac:dyDescent="0.2"/>
    <row r="52514" hidden="1" x14ac:dyDescent="0.2"/>
    <row r="52515" hidden="1" x14ac:dyDescent="0.2"/>
    <row r="52516" hidden="1" x14ac:dyDescent="0.2"/>
    <row r="52517" hidden="1" x14ac:dyDescent="0.2"/>
    <row r="52518" hidden="1" x14ac:dyDescent="0.2"/>
    <row r="52519" hidden="1" x14ac:dyDescent="0.2"/>
    <row r="52520" hidden="1" x14ac:dyDescent="0.2"/>
    <row r="52521" hidden="1" x14ac:dyDescent="0.2"/>
    <row r="52522" hidden="1" x14ac:dyDescent="0.2"/>
    <row r="52523" hidden="1" x14ac:dyDescent="0.2"/>
    <row r="52524" hidden="1" x14ac:dyDescent="0.2"/>
    <row r="52525" hidden="1" x14ac:dyDescent="0.2"/>
    <row r="52526" hidden="1" x14ac:dyDescent="0.2"/>
    <row r="52527" hidden="1" x14ac:dyDescent="0.2"/>
    <row r="52528" hidden="1" x14ac:dyDescent="0.2"/>
    <row r="52529" hidden="1" x14ac:dyDescent="0.2"/>
    <row r="52530" hidden="1" x14ac:dyDescent="0.2"/>
    <row r="52531" hidden="1" x14ac:dyDescent="0.2"/>
    <row r="52532" hidden="1" x14ac:dyDescent="0.2"/>
    <row r="52533" hidden="1" x14ac:dyDescent="0.2"/>
    <row r="52534" hidden="1" x14ac:dyDescent="0.2"/>
    <row r="52535" hidden="1" x14ac:dyDescent="0.2"/>
    <row r="52536" hidden="1" x14ac:dyDescent="0.2"/>
    <row r="52537" hidden="1" x14ac:dyDescent="0.2"/>
    <row r="52538" hidden="1" x14ac:dyDescent="0.2"/>
    <row r="52539" hidden="1" x14ac:dyDescent="0.2"/>
    <row r="52540" hidden="1" x14ac:dyDescent="0.2"/>
    <row r="52541" hidden="1" x14ac:dyDescent="0.2"/>
    <row r="52542" hidden="1" x14ac:dyDescent="0.2"/>
    <row r="52543" hidden="1" x14ac:dyDescent="0.2"/>
    <row r="52544" hidden="1" x14ac:dyDescent="0.2"/>
    <row r="52545" hidden="1" x14ac:dyDescent="0.2"/>
    <row r="52546" hidden="1" x14ac:dyDescent="0.2"/>
    <row r="52547" hidden="1" x14ac:dyDescent="0.2"/>
    <row r="52548" hidden="1" x14ac:dyDescent="0.2"/>
    <row r="52549" hidden="1" x14ac:dyDescent="0.2"/>
    <row r="52550" hidden="1" x14ac:dyDescent="0.2"/>
    <row r="52551" hidden="1" x14ac:dyDescent="0.2"/>
    <row r="52552" hidden="1" x14ac:dyDescent="0.2"/>
    <row r="52553" hidden="1" x14ac:dyDescent="0.2"/>
    <row r="52554" hidden="1" x14ac:dyDescent="0.2"/>
    <row r="52555" hidden="1" x14ac:dyDescent="0.2"/>
    <row r="52556" hidden="1" x14ac:dyDescent="0.2"/>
    <row r="52557" hidden="1" x14ac:dyDescent="0.2"/>
    <row r="52558" hidden="1" x14ac:dyDescent="0.2"/>
    <row r="52559" hidden="1" x14ac:dyDescent="0.2"/>
    <row r="52560" hidden="1" x14ac:dyDescent="0.2"/>
    <row r="52561" hidden="1" x14ac:dyDescent="0.2"/>
    <row r="52562" hidden="1" x14ac:dyDescent="0.2"/>
    <row r="52563" hidden="1" x14ac:dyDescent="0.2"/>
    <row r="52564" hidden="1" x14ac:dyDescent="0.2"/>
    <row r="52565" hidden="1" x14ac:dyDescent="0.2"/>
    <row r="52566" hidden="1" x14ac:dyDescent="0.2"/>
    <row r="52567" hidden="1" x14ac:dyDescent="0.2"/>
    <row r="52568" hidden="1" x14ac:dyDescent="0.2"/>
    <row r="52569" hidden="1" x14ac:dyDescent="0.2"/>
    <row r="52570" hidden="1" x14ac:dyDescent="0.2"/>
    <row r="52571" hidden="1" x14ac:dyDescent="0.2"/>
    <row r="52572" hidden="1" x14ac:dyDescent="0.2"/>
    <row r="52573" hidden="1" x14ac:dyDescent="0.2"/>
    <row r="52574" hidden="1" x14ac:dyDescent="0.2"/>
    <row r="52575" hidden="1" x14ac:dyDescent="0.2"/>
    <row r="52576" hidden="1" x14ac:dyDescent="0.2"/>
    <row r="52577" hidden="1" x14ac:dyDescent="0.2"/>
    <row r="52578" hidden="1" x14ac:dyDescent="0.2"/>
    <row r="52579" hidden="1" x14ac:dyDescent="0.2"/>
    <row r="52580" hidden="1" x14ac:dyDescent="0.2"/>
    <row r="52581" hidden="1" x14ac:dyDescent="0.2"/>
    <row r="52582" hidden="1" x14ac:dyDescent="0.2"/>
    <row r="52583" hidden="1" x14ac:dyDescent="0.2"/>
    <row r="52584" hidden="1" x14ac:dyDescent="0.2"/>
    <row r="52585" hidden="1" x14ac:dyDescent="0.2"/>
    <row r="52586" hidden="1" x14ac:dyDescent="0.2"/>
    <row r="52587" hidden="1" x14ac:dyDescent="0.2"/>
    <row r="52588" hidden="1" x14ac:dyDescent="0.2"/>
    <row r="52589" hidden="1" x14ac:dyDescent="0.2"/>
    <row r="52590" hidden="1" x14ac:dyDescent="0.2"/>
    <row r="52591" hidden="1" x14ac:dyDescent="0.2"/>
    <row r="52592" hidden="1" x14ac:dyDescent="0.2"/>
    <row r="52593" hidden="1" x14ac:dyDescent="0.2"/>
    <row r="52594" hidden="1" x14ac:dyDescent="0.2"/>
    <row r="52595" hidden="1" x14ac:dyDescent="0.2"/>
    <row r="52596" hidden="1" x14ac:dyDescent="0.2"/>
    <row r="52597" hidden="1" x14ac:dyDescent="0.2"/>
    <row r="52598" hidden="1" x14ac:dyDescent="0.2"/>
    <row r="52599" hidden="1" x14ac:dyDescent="0.2"/>
    <row r="52600" hidden="1" x14ac:dyDescent="0.2"/>
    <row r="52601" hidden="1" x14ac:dyDescent="0.2"/>
    <row r="52602" hidden="1" x14ac:dyDescent="0.2"/>
    <row r="52603" hidden="1" x14ac:dyDescent="0.2"/>
    <row r="52604" hidden="1" x14ac:dyDescent="0.2"/>
    <row r="52605" hidden="1" x14ac:dyDescent="0.2"/>
    <row r="52606" hidden="1" x14ac:dyDescent="0.2"/>
    <row r="52607" hidden="1" x14ac:dyDescent="0.2"/>
    <row r="52608" hidden="1" x14ac:dyDescent="0.2"/>
    <row r="52609" hidden="1" x14ac:dyDescent="0.2"/>
    <row r="52610" hidden="1" x14ac:dyDescent="0.2"/>
    <row r="52611" hidden="1" x14ac:dyDescent="0.2"/>
    <row r="52612" hidden="1" x14ac:dyDescent="0.2"/>
    <row r="52613" hidden="1" x14ac:dyDescent="0.2"/>
    <row r="52614" hidden="1" x14ac:dyDescent="0.2"/>
    <row r="52615" hidden="1" x14ac:dyDescent="0.2"/>
    <row r="52616" hidden="1" x14ac:dyDescent="0.2"/>
    <row r="52617" hidden="1" x14ac:dyDescent="0.2"/>
    <row r="52618" hidden="1" x14ac:dyDescent="0.2"/>
    <row r="52619" hidden="1" x14ac:dyDescent="0.2"/>
    <row r="52620" hidden="1" x14ac:dyDescent="0.2"/>
    <row r="52621" hidden="1" x14ac:dyDescent="0.2"/>
    <row r="52622" hidden="1" x14ac:dyDescent="0.2"/>
    <row r="52623" hidden="1" x14ac:dyDescent="0.2"/>
    <row r="52624" hidden="1" x14ac:dyDescent="0.2"/>
    <row r="52625" hidden="1" x14ac:dyDescent="0.2"/>
    <row r="52626" hidden="1" x14ac:dyDescent="0.2"/>
    <row r="52627" hidden="1" x14ac:dyDescent="0.2"/>
    <row r="52628" hidden="1" x14ac:dyDescent="0.2"/>
    <row r="52629" hidden="1" x14ac:dyDescent="0.2"/>
    <row r="52630" hidden="1" x14ac:dyDescent="0.2"/>
    <row r="52631" hidden="1" x14ac:dyDescent="0.2"/>
    <row r="52632" hidden="1" x14ac:dyDescent="0.2"/>
    <row r="52633" hidden="1" x14ac:dyDescent="0.2"/>
    <row r="52634" hidden="1" x14ac:dyDescent="0.2"/>
    <row r="52635" hidden="1" x14ac:dyDescent="0.2"/>
    <row r="52636" hidden="1" x14ac:dyDescent="0.2"/>
    <row r="52637" hidden="1" x14ac:dyDescent="0.2"/>
    <row r="52638" hidden="1" x14ac:dyDescent="0.2"/>
    <row r="52639" hidden="1" x14ac:dyDescent="0.2"/>
    <row r="52640" hidden="1" x14ac:dyDescent="0.2"/>
    <row r="52641" hidden="1" x14ac:dyDescent="0.2"/>
    <row r="52642" hidden="1" x14ac:dyDescent="0.2"/>
    <row r="52643" hidden="1" x14ac:dyDescent="0.2"/>
    <row r="52644" hidden="1" x14ac:dyDescent="0.2"/>
    <row r="52645" hidden="1" x14ac:dyDescent="0.2"/>
    <row r="52646" hidden="1" x14ac:dyDescent="0.2"/>
    <row r="52647" hidden="1" x14ac:dyDescent="0.2"/>
    <row r="52648" hidden="1" x14ac:dyDescent="0.2"/>
    <row r="52649" hidden="1" x14ac:dyDescent="0.2"/>
    <row r="52650" hidden="1" x14ac:dyDescent="0.2"/>
    <row r="52651" hidden="1" x14ac:dyDescent="0.2"/>
    <row r="52652" hidden="1" x14ac:dyDescent="0.2"/>
    <row r="52653" hidden="1" x14ac:dyDescent="0.2"/>
    <row r="52654" hidden="1" x14ac:dyDescent="0.2"/>
    <row r="52655" hidden="1" x14ac:dyDescent="0.2"/>
    <row r="52656" hidden="1" x14ac:dyDescent="0.2"/>
    <row r="52657" hidden="1" x14ac:dyDescent="0.2"/>
    <row r="52658" hidden="1" x14ac:dyDescent="0.2"/>
    <row r="52659" hidden="1" x14ac:dyDescent="0.2"/>
    <row r="52660" hidden="1" x14ac:dyDescent="0.2"/>
    <row r="52661" hidden="1" x14ac:dyDescent="0.2"/>
    <row r="52662" hidden="1" x14ac:dyDescent="0.2"/>
    <row r="52663" hidden="1" x14ac:dyDescent="0.2"/>
    <row r="52664" hidden="1" x14ac:dyDescent="0.2"/>
    <row r="52665" hidden="1" x14ac:dyDescent="0.2"/>
    <row r="52666" hidden="1" x14ac:dyDescent="0.2"/>
    <row r="52667" hidden="1" x14ac:dyDescent="0.2"/>
    <row r="52668" hidden="1" x14ac:dyDescent="0.2"/>
    <row r="52669" hidden="1" x14ac:dyDescent="0.2"/>
    <row r="52670" hidden="1" x14ac:dyDescent="0.2"/>
    <row r="52671" hidden="1" x14ac:dyDescent="0.2"/>
    <row r="52672" hidden="1" x14ac:dyDescent="0.2"/>
    <row r="52673" hidden="1" x14ac:dyDescent="0.2"/>
    <row r="52674" hidden="1" x14ac:dyDescent="0.2"/>
    <row r="52675" hidden="1" x14ac:dyDescent="0.2"/>
    <row r="52676" hidden="1" x14ac:dyDescent="0.2"/>
    <row r="52677" hidden="1" x14ac:dyDescent="0.2"/>
    <row r="52678" hidden="1" x14ac:dyDescent="0.2"/>
    <row r="52679" hidden="1" x14ac:dyDescent="0.2"/>
    <row r="52680" hidden="1" x14ac:dyDescent="0.2"/>
    <row r="52681" hidden="1" x14ac:dyDescent="0.2"/>
    <row r="52682" hidden="1" x14ac:dyDescent="0.2"/>
    <row r="52683" hidden="1" x14ac:dyDescent="0.2"/>
    <row r="52684" hidden="1" x14ac:dyDescent="0.2"/>
    <row r="52685" hidden="1" x14ac:dyDescent="0.2"/>
    <row r="52686" hidden="1" x14ac:dyDescent="0.2"/>
    <row r="52687" hidden="1" x14ac:dyDescent="0.2"/>
    <row r="52688" hidden="1" x14ac:dyDescent="0.2"/>
    <row r="52689" hidden="1" x14ac:dyDescent="0.2"/>
    <row r="52690" hidden="1" x14ac:dyDescent="0.2"/>
    <row r="52691" hidden="1" x14ac:dyDescent="0.2"/>
    <row r="52692" hidden="1" x14ac:dyDescent="0.2"/>
    <row r="52693" hidden="1" x14ac:dyDescent="0.2"/>
    <row r="52694" hidden="1" x14ac:dyDescent="0.2"/>
    <row r="52695" hidden="1" x14ac:dyDescent="0.2"/>
    <row r="52696" hidden="1" x14ac:dyDescent="0.2"/>
    <row r="52697" hidden="1" x14ac:dyDescent="0.2"/>
    <row r="52698" hidden="1" x14ac:dyDescent="0.2"/>
    <row r="52699" hidden="1" x14ac:dyDescent="0.2"/>
    <row r="52700" hidden="1" x14ac:dyDescent="0.2"/>
    <row r="52701" hidden="1" x14ac:dyDescent="0.2"/>
    <row r="52702" hidden="1" x14ac:dyDescent="0.2"/>
    <row r="52703" hidden="1" x14ac:dyDescent="0.2"/>
    <row r="52704" hidden="1" x14ac:dyDescent="0.2"/>
    <row r="52705" hidden="1" x14ac:dyDescent="0.2"/>
    <row r="52706" hidden="1" x14ac:dyDescent="0.2"/>
    <row r="52707" hidden="1" x14ac:dyDescent="0.2"/>
    <row r="52708" hidden="1" x14ac:dyDescent="0.2"/>
    <row r="52709" hidden="1" x14ac:dyDescent="0.2"/>
    <row r="52710" hidden="1" x14ac:dyDescent="0.2"/>
    <row r="52711" hidden="1" x14ac:dyDescent="0.2"/>
    <row r="52712" hidden="1" x14ac:dyDescent="0.2"/>
    <row r="52713" hidden="1" x14ac:dyDescent="0.2"/>
    <row r="52714" hidden="1" x14ac:dyDescent="0.2"/>
    <row r="52715" hidden="1" x14ac:dyDescent="0.2"/>
    <row r="52716" hidden="1" x14ac:dyDescent="0.2"/>
    <row r="52717" hidden="1" x14ac:dyDescent="0.2"/>
    <row r="52718" hidden="1" x14ac:dyDescent="0.2"/>
    <row r="52719" hidden="1" x14ac:dyDescent="0.2"/>
    <row r="52720" hidden="1" x14ac:dyDescent="0.2"/>
    <row r="52721" hidden="1" x14ac:dyDescent="0.2"/>
    <row r="52722" hidden="1" x14ac:dyDescent="0.2"/>
    <row r="52723" hidden="1" x14ac:dyDescent="0.2"/>
    <row r="52724" hidden="1" x14ac:dyDescent="0.2"/>
    <row r="52725" hidden="1" x14ac:dyDescent="0.2"/>
    <row r="52726" hidden="1" x14ac:dyDescent="0.2"/>
    <row r="52727" hidden="1" x14ac:dyDescent="0.2"/>
    <row r="52728" hidden="1" x14ac:dyDescent="0.2"/>
    <row r="52729" hidden="1" x14ac:dyDescent="0.2"/>
    <row r="52730" hidden="1" x14ac:dyDescent="0.2"/>
    <row r="52731" hidden="1" x14ac:dyDescent="0.2"/>
    <row r="52732" hidden="1" x14ac:dyDescent="0.2"/>
    <row r="52733" hidden="1" x14ac:dyDescent="0.2"/>
    <row r="52734" hidden="1" x14ac:dyDescent="0.2"/>
    <row r="52735" hidden="1" x14ac:dyDescent="0.2"/>
    <row r="52736" hidden="1" x14ac:dyDescent="0.2"/>
    <row r="52737" hidden="1" x14ac:dyDescent="0.2"/>
    <row r="52738" hidden="1" x14ac:dyDescent="0.2"/>
    <row r="52739" hidden="1" x14ac:dyDescent="0.2"/>
    <row r="52740" hidden="1" x14ac:dyDescent="0.2"/>
    <row r="52741" hidden="1" x14ac:dyDescent="0.2"/>
    <row r="52742" hidden="1" x14ac:dyDescent="0.2"/>
    <row r="52743" hidden="1" x14ac:dyDescent="0.2"/>
    <row r="52744" hidden="1" x14ac:dyDescent="0.2"/>
    <row r="52745" hidden="1" x14ac:dyDescent="0.2"/>
    <row r="52746" hidden="1" x14ac:dyDescent="0.2"/>
    <row r="52747" hidden="1" x14ac:dyDescent="0.2"/>
    <row r="52748" hidden="1" x14ac:dyDescent="0.2"/>
    <row r="52749" hidden="1" x14ac:dyDescent="0.2"/>
    <row r="52750" hidden="1" x14ac:dyDescent="0.2"/>
    <row r="52751" hidden="1" x14ac:dyDescent="0.2"/>
    <row r="52752" hidden="1" x14ac:dyDescent="0.2"/>
    <row r="52753" hidden="1" x14ac:dyDescent="0.2"/>
    <row r="52754" hidden="1" x14ac:dyDescent="0.2"/>
    <row r="52755" hidden="1" x14ac:dyDescent="0.2"/>
    <row r="52756" hidden="1" x14ac:dyDescent="0.2"/>
    <row r="52757" hidden="1" x14ac:dyDescent="0.2"/>
    <row r="52758" hidden="1" x14ac:dyDescent="0.2"/>
    <row r="52759" hidden="1" x14ac:dyDescent="0.2"/>
    <row r="52760" hidden="1" x14ac:dyDescent="0.2"/>
    <row r="52761" hidden="1" x14ac:dyDescent="0.2"/>
    <row r="52762" hidden="1" x14ac:dyDescent="0.2"/>
    <row r="52763" hidden="1" x14ac:dyDescent="0.2"/>
    <row r="52764" hidden="1" x14ac:dyDescent="0.2"/>
    <row r="52765" hidden="1" x14ac:dyDescent="0.2"/>
    <row r="52766" hidden="1" x14ac:dyDescent="0.2"/>
    <row r="52767" hidden="1" x14ac:dyDescent="0.2"/>
    <row r="52768" hidden="1" x14ac:dyDescent="0.2"/>
    <row r="52769" hidden="1" x14ac:dyDescent="0.2"/>
    <row r="52770" hidden="1" x14ac:dyDescent="0.2"/>
    <row r="52771" hidden="1" x14ac:dyDescent="0.2"/>
    <row r="52772" hidden="1" x14ac:dyDescent="0.2"/>
    <row r="52773" hidden="1" x14ac:dyDescent="0.2"/>
    <row r="52774" hidden="1" x14ac:dyDescent="0.2"/>
    <row r="52775" hidden="1" x14ac:dyDescent="0.2"/>
    <row r="52776" hidden="1" x14ac:dyDescent="0.2"/>
    <row r="52777" hidden="1" x14ac:dyDescent="0.2"/>
    <row r="52778" hidden="1" x14ac:dyDescent="0.2"/>
    <row r="52779" hidden="1" x14ac:dyDescent="0.2"/>
    <row r="52780" hidden="1" x14ac:dyDescent="0.2"/>
    <row r="52781" hidden="1" x14ac:dyDescent="0.2"/>
    <row r="52782" hidden="1" x14ac:dyDescent="0.2"/>
    <row r="52783" hidden="1" x14ac:dyDescent="0.2"/>
    <row r="52784" hidden="1" x14ac:dyDescent="0.2"/>
    <row r="52785" hidden="1" x14ac:dyDescent="0.2"/>
    <row r="52786" hidden="1" x14ac:dyDescent="0.2"/>
    <row r="52787" hidden="1" x14ac:dyDescent="0.2"/>
    <row r="52788" hidden="1" x14ac:dyDescent="0.2"/>
    <row r="52789" hidden="1" x14ac:dyDescent="0.2"/>
    <row r="52790" hidden="1" x14ac:dyDescent="0.2"/>
    <row r="52791" hidden="1" x14ac:dyDescent="0.2"/>
    <row r="52792" hidden="1" x14ac:dyDescent="0.2"/>
    <row r="52793" hidden="1" x14ac:dyDescent="0.2"/>
    <row r="52794" hidden="1" x14ac:dyDescent="0.2"/>
    <row r="52795" hidden="1" x14ac:dyDescent="0.2"/>
    <row r="52796" hidden="1" x14ac:dyDescent="0.2"/>
    <row r="52797" hidden="1" x14ac:dyDescent="0.2"/>
    <row r="52798" hidden="1" x14ac:dyDescent="0.2"/>
    <row r="52799" hidden="1" x14ac:dyDescent="0.2"/>
    <row r="52800" hidden="1" x14ac:dyDescent="0.2"/>
    <row r="52801" hidden="1" x14ac:dyDescent="0.2"/>
    <row r="52802" hidden="1" x14ac:dyDescent="0.2"/>
    <row r="52803" hidden="1" x14ac:dyDescent="0.2"/>
    <row r="52804" hidden="1" x14ac:dyDescent="0.2"/>
    <row r="52805" hidden="1" x14ac:dyDescent="0.2"/>
    <row r="52806" hidden="1" x14ac:dyDescent="0.2"/>
    <row r="52807" hidden="1" x14ac:dyDescent="0.2"/>
    <row r="52808" hidden="1" x14ac:dyDescent="0.2"/>
    <row r="52809" hidden="1" x14ac:dyDescent="0.2"/>
    <row r="52810" hidden="1" x14ac:dyDescent="0.2"/>
    <row r="52811" hidden="1" x14ac:dyDescent="0.2"/>
    <row r="52812" hidden="1" x14ac:dyDescent="0.2"/>
    <row r="52813" hidden="1" x14ac:dyDescent="0.2"/>
    <row r="52814" hidden="1" x14ac:dyDescent="0.2"/>
    <row r="52815" hidden="1" x14ac:dyDescent="0.2"/>
    <row r="52816" hidden="1" x14ac:dyDescent="0.2"/>
    <row r="52817" hidden="1" x14ac:dyDescent="0.2"/>
    <row r="52818" hidden="1" x14ac:dyDescent="0.2"/>
    <row r="52819" hidden="1" x14ac:dyDescent="0.2"/>
    <row r="52820" hidden="1" x14ac:dyDescent="0.2"/>
    <row r="52821" hidden="1" x14ac:dyDescent="0.2"/>
    <row r="52822" hidden="1" x14ac:dyDescent="0.2"/>
    <row r="52823" hidden="1" x14ac:dyDescent="0.2"/>
    <row r="52824" hidden="1" x14ac:dyDescent="0.2"/>
    <row r="52825" hidden="1" x14ac:dyDescent="0.2"/>
    <row r="52826" hidden="1" x14ac:dyDescent="0.2"/>
    <row r="52827" hidden="1" x14ac:dyDescent="0.2"/>
    <row r="52828" hidden="1" x14ac:dyDescent="0.2"/>
    <row r="52829" hidden="1" x14ac:dyDescent="0.2"/>
    <row r="52830" hidden="1" x14ac:dyDescent="0.2"/>
    <row r="52831" hidden="1" x14ac:dyDescent="0.2"/>
    <row r="52832" hidden="1" x14ac:dyDescent="0.2"/>
    <row r="52833" hidden="1" x14ac:dyDescent="0.2"/>
    <row r="52834" hidden="1" x14ac:dyDescent="0.2"/>
    <row r="52835" hidden="1" x14ac:dyDescent="0.2"/>
    <row r="52836" hidden="1" x14ac:dyDescent="0.2"/>
    <row r="52837" hidden="1" x14ac:dyDescent="0.2"/>
    <row r="52838" hidden="1" x14ac:dyDescent="0.2"/>
    <row r="52839" hidden="1" x14ac:dyDescent="0.2"/>
    <row r="52840" hidden="1" x14ac:dyDescent="0.2"/>
    <row r="52841" hidden="1" x14ac:dyDescent="0.2"/>
    <row r="52842" hidden="1" x14ac:dyDescent="0.2"/>
    <row r="52843" hidden="1" x14ac:dyDescent="0.2"/>
    <row r="52844" hidden="1" x14ac:dyDescent="0.2"/>
    <row r="52845" hidden="1" x14ac:dyDescent="0.2"/>
    <row r="52846" hidden="1" x14ac:dyDescent="0.2"/>
    <row r="52847" hidden="1" x14ac:dyDescent="0.2"/>
    <row r="52848" hidden="1" x14ac:dyDescent="0.2"/>
    <row r="52849" hidden="1" x14ac:dyDescent="0.2"/>
    <row r="52850" hidden="1" x14ac:dyDescent="0.2"/>
    <row r="52851" hidden="1" x14ac:dyDescent="0.2"/>
    <row r="52852" hidden="1" x14ac:dyDescent="0.2"/>
    <row r="52853" hidden="1" x14ac:dyDescent="0.2"/>
    <row r="52854" hidden="1" x14ac:dyDescent="0.2"/>
    <row r="52855" hidden="1" x14ac:dyDescent="0.2"/>
    <row r="52856" hidden="1" x14ac:dyDescent="0.2"/>
    <row r="52857" hidden="1" x14ac:dyDescent="0.2"/>
    <row r="52858" hidden="1" x14ac:dyDescent="0.2"/>
    <row r="52859" hidden="1" x14ac:dyDescent="0.2"/>
    <row r="52860" hidden="1" x14ac:dyDescent="0.2"/>
    <row r="52861" hidden="1" x14ac:dyDescent="0.2"/>
    <row r="52862" hidden="1" x14ac:dyDescent="0.2"/>
    <row r="52863" hidden="1" x14ac:dyDescent="0.2"/>
    <row r="52864" hidden="1" x14ac:dyDescent="0.2"/>
    <row r="52865" hidden="1" x14ac:dyDescent="0.2"/>
    <row r="52866" hidden="1" x14ac:dyDescent="0.2"/>
    <row r="52867" hidden="1" x14ac:dyDescent="0.2"/>
    <row r="52868" hidden="1" x14ac:dyDescent="0.2"/>
    <row r="52869" hidden="1" x14ac:dyDescent="0.2"/>
    <row r="52870" hidden="1" x14ac:dyDescent="0.2"/>
    <row r="52871" hidden="1" x14ac:dyDescent="0.2"/>
    <row r="52872" hidden="1" x14ac:dyDescent="0.2"/>
    <row r="52873" hidden="1" x14ac:dyDescent="0.2"/>
    <row r="52874" hidden="1" x14ac:dyDescent="0.2"/>
    <row r="52875" hidden="1" x14ac:dyDescent="0.2"/>
    <row r="52876" hidden="1" x14ac:dyDescent="0.2"/>
    <row r="52877" hidden="1" x14ac:dyDescent="0.2"/>
    <row r="52878" hidden="1" x14ac:dyDescent="0.2"/>
    <row r="52879" hidden="1" x14ac:dyDescent="0.2"/>
    <row r="52880" hidden="1" x14ac:dyDescent="0.2"/>
    <row r="52881" hidden="1" x14ac:dyDescent="0.2"/>
    <row r="52882" hidden="1" x14ac:dyDescent="0.2"/>
    <row r="52883" hidden="1" x14ac:dyDescent="0.2"/>
    <row r="52884" hidden="1" x14ac:dyDescent="0.2"/>
    <row r="52885" hidden="1" x14ac:dyDescent="0.2"/>
    <row r="52886" hidden="1" x14ac:dyDescent="0.2"/>
    <row r="52887" hidden="1" x14ac:dyDescent="0.2"/>
    <row r="52888" hidden="1" x14ac:dyDescent="0.2"/>
    <row r="52889" hidden="1" x14ac:dyDescent="0.2"/>
    <row r="52890" hidden="1" x14ac:dyDescent="0.2"/>
    <row r="52891" hidden="1" x14ac:dyDescent="0.2"/>
    <row r="52892" hidden="1" x14ac:dyDescent="0.2"/>
    <row r="52893" hidden="1" x14ac:dyDescent="0.2"/>
    <row r="52894" hidden="1" x14ac:dyDescent="0.2"/>
    <row r="52895" hidden="1" x14ac:dyDescent="0.2"/>
    <row r="52896" hidden="1" x14ac:dyDescent="0.2"/>
    <row r="52897" hidden="1" x14ac:dyDescent="0.2"/>
    <row r="52898" hidden="1" x14ac:dyDescent="0.2"/>
    <row r="52899" hidden="1" x14ac:dyDescent="0.2"/>
    <row r="52900" hidden="1" x14ac:dyDescent="0.2"/>
    <row r="52901" hidden="1" x14ac:dyDescent="0.2"/>
    <row r="52902" hidden="1" x14ac:dyDescent="0.2"/>
    <row r="52903" hidden="1" x14ac:dyDescent="0.2"/>
    <row r="52904" hidden="1" x14ac:dyDescent="0.2"/>
    <row r="52905" hidden="1" x14ac:dyDescent="0.2"/>
    <row r="52906" hidden="1" x14ac:dyDescent="0.2"/>
    <row r="52907" hidden="1" x14ac:dyDescent="0.2"/>
    <row r="52908" hidden="1" x14ac:dyDescent="0.2"/>
    <row r="52909" hidden="1" x14ac:dyDescent="0.2"/>
    <row r="52910" hidden="1" x14ac:dyDescent="0.2"/>
    <row r="52911" hidden="1" x14ac:dyDescent="0.2"/>
    <row r="52912" hidden="1" x14ac:dyDescent="0.2"/>
    <row r="52913" hidden="1" x14ac:dyDescent="0.2"/>
    <row r="52914" hidden="1" x14ac:dyDescent="0.2"/>
    <row r="52915" hidden="1" x14ac:dyDescent="0.2"/>
    <row r="52916" hidden="1" x14ac:dyDescent="0.2"/>
    <row r="52917" hidden="1" x14ac:dyDescent="0.2"/>
    <row r="52918" hidden="1" x14ac:dyDescent="0.2"/>
    <row r="52919" hidden="1" x14ac:dyDescent="0.2"/>
    <row r="52920" hidden="1" x14ac:dyDescent="0.2"/>
    <row r="52921" hidden="1" x14ac:dyDescent="0.2"/>
    <row r="52922" hidden="1" x14ac:dyDescent="0.2"/>
    <row r="52923" hidden="1" x14ac:dyDescent="0.2"/>
    <row r="52924" hidden="1" x14ac:dyDescent="0.2"/>
    <row r="52925" hidden="1" x14ac:dyDescent="0.2"/>
    <row r="52926" hidden="1" x14ac:dyDescent="0.2"/>
    <row r="52927" hidden="1" x14ac:dyDescent="0.2"/>
    <row r="52928" hidden="1" x14ac:dyDescent="0.2"/>
    <row r="52929" hidden="1" x14ac:dyDescent="0.2"/>
    <row r="52930" hidden="1" x14ac:dyDescent="0.2"/>
    <row r="52931" hidden="1" x14ac:dyDescent="0.2"/>
    <row r="52932" hidden="1" x14ac:dyDescent="0.2"/>
    <row r="52933" hidden="1" x14ac:dyDescent="0.2"/>
    <row r="52934" hidden="1" x14ac:dyDescent="0.2"/>
    <row r="52935" hidden="1" x14ac:dyDescent="0.2"/>
    <row r="52936" hidden="1" x14ac:dyDescent="0.2"/>
    <row r="52937" hidden="1" x14ac:dyDescent="0.2"/>
    <row r="52938" hidden="1" x14ac:dyDescent="0.2"/>
    <row r="52939" hidden="1" x14ac:dyDescent="0.2"/>
    <row r="52940" hidden="1" x14ac:dyDescent="0.2"/>
    <row r="52941" hidden="1" x14ac:dyDescent="0.2"/>
    <row r="52942" hidden="1" x14ac:dyDescent="0.2"/>
    <row r="52943" hidden="1" x14ac:dyDescent="0.2"/>
    <row r="52944" hidden="1" x14ac:dyDescent="0.2"/>
    <row r="52945" hidden="1" x14ac:dyDescent="0.2"/>
    <row r="52946" hidden="1" x14ac:dyDescent="0.2"/>
    <row r="52947" hidden="1" x14ac:dyDescent="0.2"/>
    <row r="52948" hidden="1" x14ac:dyDescent="0.2"/>
    <row r="52949" hidden="1" x14ac:dyDescent="0.2"/>
    <row r="52950" hidden="1" x14ac:dyDescent="0.2"/>
    <row r="52951" hidden="1" x14ac:dyDescent="0.2"/>
    <row r="52952" hidden="1" x14ac:dyDescent="0.2"/>
    <row r="52953" hidden="1" x14ac:dyDescent="0.2"/>
    <row r="52954" hidden="1" x14ac:dyDescent="0.2"/>
    <row r="52955" hidden="1" x14ac:dyDescent="0.2"/>
    <row r="52956" hidden="1" x14ac:dyDescent="0.2"/>
    <row r="52957" hidden="1" x14ac:dyDescent="0.2"/>
    <row r="52958" hidden="1" x14ac:dyDescent="0.2"/>
    <row r="52959" hidden="1" x14ac:dyDescent="0.2"/>
    <row r="52960" hidden="1" x14ac:dyDescent="0.2"/>
    <row r="52961" hidden="1" x14ac:dyDescent="0.2"/>
    <row r="52962" hidden="1" x14ac:dyDescent="0.2"/>
    <row r="52963" hidden="1" x14ac:dyDescent="0.2"/>
    <row r="52964" hidden="1" x14ac:dyDescent="0.2"/>
    <row r="52965" hidden="1" x14ac:dyDescent="0.2"/>
    <row r="52966" hidden="1" x14ac:dyDescent="0.2"/>
    <row r="52967" hidden="1" x14ac:dyDescent="0.2"/>
    <row r="52968" hidden="1" x14ac:dyDescent="0.2"/>
    <row r="52969" hidden="1" x14ac:dyDescent="0.2"/>
    <row r="52970" hidden="1" x14ac:dyDescent="0.2"/>
    <row r="52971" hidden="1" x14ac:dyDescent="0.2"/>
    <row r="52972" hidden="1" x14ac:dyDescent="0.2"/>
    <row r="52973" hidden="1" x14ac:dyDescent="0.2"/>
    <row r="52974" hidden="1" x14ac:dyDescent="0.2"/>
    <row r="52975" hidden="1" x14ac:dyDescent="0.2"/>
    <row r="52976" hidden="1" x14ac:dyDescent="0.2"/>
    <row r="52977" hidden="1" x14ac:dyDescent="0.2"/>
    <row r="52978" hidden="1" x14ac:dyDescent="0.2"/>
    <row r="52979" hidden="1" x14ac:dyDescent="0.2"/>
    <row r="52980" hidden="1" x14ac:dyDescent="0.2"/>
    <row r="52981" hidden="1" x14ac:dyDescent="0.2"/>
    <row r="52982" hidden="1" x14ac:dyDescent="0.2"/>
    <row r="52983" hidden="1" x14ac:dyDescent="0.2"/>
    <row r="52984" hidden="1" x14ac:dyDescent="0.2"/>
    <row r="52985" hidden="1" x14ac:dyDescent="0.2"/>
    <row r="52986" hidden="1" x14ac:dyDescent="0.2"/>
    <row r="52987" hidden="1" x14ac:dyDescent="0.2"/>
    <row r="52988" hidden="1" x14ac:dyDescent="0.2"/>
    <row r="52989" hidden="1" x14ac:dyDescent="0.2"/>
    <row r="52990" hidden="1" x14ac:dyDescent="0.2"/>
    <row r="52991" hidden="1" x14ac:dyDescent="0.2"/>
    <row r="52992" hidden="1" x14ac:dyDescent="0.2"/>
    <row r="52993" hidden="1" x14ac:dyDescent="0.2"/>
    <row r="52994" hidden="1" x14ac:dyDescent="0.2"/>
    <row r="52995" hidden="1" x14ac:dyDescent="0.2"/>
    <row r="52996" hidden="1" x14ac:dyDescent="0.2"/>
    <row r="52997" hidden="1" x14ac:dyDescent="0.2"/>
    <row r="52998" hidden="1" x14ac:dyDescent="0.2"/>
    <row r="52999" hidden="1" x14ac:dyDescent="0.2"/>
    <row r="53000" hidden="1" x14ac:dyDescent="0.2"/>
    <row r="53001" hidden="1" x14ac:dyDescent="0.2"/>
    <row r="53002" hidden="1" x14ac:dyDescent="0.2"/>
    <row r="53003" hidden="1" x14ac:dyDescent="0.2"/>
    <row r="53004" hidden="1" x14ac:dyDescent="0.2"/>
    <row r="53005" hidden="1" x14ac:dyDescent="0.2"/>
    <row r="53006" hidden="1" x14ac:dyDescent="0.2"/>
    <row r="53007" hidden="1" x14ac:dyDescent="0.2"/>
    <row r="53008" hidden="1" x14ac:dyDescent="0.2"/>
    <row r="53009" hidden="1" x14ac:dyDescent="0.2"/>
    <row r="53010" hidden="1" x14ac:dyDescent="0.2"/>
    <row r="53011" hidden="1" x14ac:dyDescent="0.2"/>
    <row r="53012" hidden="1" x14ac:dyDescent="0.2"/>
    <row r="53013" hidden="1" x14ac:dyDescent="0.2"/>
    <row r="53014" hidden="1" x14ac:dyDescent="0.2"/>
    <row r="53015" hidden="1" x14ac:dyDescent="0.2"/>
    <row r="53016" hidden="1" x14ac:dyDescent="0.2"/>
    <row r="53017" hidden="1" x14ac:dyDescent="0.2"/>
    <row r="53018" hidden="1" x14ac:dyDescent="0.2"/>
    <row r="53019" hidden="1" x14ac:dyDescent="0.2"/>
    <row r="53020" hidden="1" x14ac:dyDescent="0.2"/>
    <row r="53021" hidden="1" x14ac:dyDescent="0.2"/>
    <row r="53022" hidden="1" x14ac:dyDescent="0.2"/>
    <row r="53023" hidden="1" x14ac:dyDescent="0.2"/>
    <row r="53024" hidden="1" x14ac:dyDescent="0.2"/>
    <row r="53025" hidden="1" x14ac:dyDescent="0.2"/>
    <row r="53026" hidden="1" x14ac:dyDescent="0.2"/>
    <row r="53027" hidden="1" x14ac:dyDescent="0.2"/>
    <row r="53028" hidden="1" x14ac:dyDescent="0.2"/>
    <row r="53029" hidden="1" x14ac:dyDescent="0.2"/>
    <row r="53030" hidden="1" x14ac:dyDescent="0.2"/>
    <row r="53031" hidden="1" x14ac:dyDescent="0.2"/>
    <row r="53032" hidden="1" x14ac:dyDescent="0.2"/>
    <row r="53033" hidden="1" x14ac:dyDescent="0.2"/>
    <row r="53034" hidden="1" x14ac:dyDescent="0.2"/>
    <row r="53035" hidden="1" x14ac:dyDescent="0.2"/>
    <row r="53036" hidden="1" x14ac:dyDescent="0.2"/>
    <row r="53037" hidden="1" x14ac:dyDescent="0.2"/>
    <row r="53038" hidden="1" x14ac:dyDescent="0.2"/>
    <row r="53039" hidden="1" x14ac:dyDescent="0.2"/>
    <row r="53040" hidden="1" x14ac:dyDescent="0.2"/>
    <row r="53041" hidden="1" x14ac:dyDescent="0.2"/>
    <row r="53042" hidden="1" x14ac:dyDescent="0.2"/>
    <row r="53043" hidden="1" x14ac:dyDescent="0.2"/>
    <row r="53044" hidden="1" x14ac:dyDescent="0.2"/>
    <row r="53045" hidden="1" x14ac:dyDescent="0.2"/>
    <row r="53046" hidden="1" x14ac:dyDescent="0.2"/>
    <row r="53047" hidden="1" x14ac:dyDescent="0.2"/>
    <row r="53048" hidden="1" x14ac:dyDescent="0.2"/>
    <row r="53049" hidden="1" x14ac:dyDescent="0.2"/>
    <row r="53050" hidden="1" x14ac:dyDescent="0.2"/>
    <row r="53051" hidden="1" x14ac:dyDescent="0.2"/>
    <row r="53052" hidden="1" x14ac:dyDescent="0.2"/>
    <row r="53053" hidden="1" x14ac:dyDescent="0.2"/>
    <row r="53054" hidden="1" x14ac:dyDescent="0.2"/>
    <row r="53055" hidden="1" x14ac:dyDescent="0.2"/>
    <row r="53056" hidden="1" x14ac:dyDescent="0.2"/>
    <row r="53057" hidden="1" x14ac:dyDescent="0.2"/>
    <row r="53058" hidden="1" x14ac:dyDescent="0.2"/>
    <row r="53059" hidden="1" x14ac:dyDescent="0.2"/>
    <row r="53060" hidden="1" x14ac:dyDescent="0.2"/>
    <row r="53061" hidden="1" x14ac:dyDescent="0.2"/>
    <row r="53062" hidden="1" x14ac:dyDescent="0.2"/>
    <row r="53063" hidden="1" x14ac:dyDescent="0.2"/>
    <row r="53064" hidden="1" x14ac:dyDescent="0.2"/>
    <row r="53065" hidden="1" x14ac:dyDescent="0.2"/>
    <row r="53066" hidden="1" x14ac:dyDescent="0.2"/>
    <row r="53067" hidden="1" x14ac:dyDescent="0.2"/>
    <row r="53068" hidden="1" x14ac:dyDescent="0.2"/>
    <row r="53069" hidden="1" x14ac:dyDescent="0.2"/>
    <row r="53070" hidden="1" x14ac:dyDescent="0.2"/>
    <row r="53071" hidden="1" x14ac:dyDescent="0.2"/>
    <row r="53072" hidden="1" x14ac:dyDescent="0.2"/>
    <row r="53073" hidden="1" x14ac:dyDescent="0.2"/>
    <row r="53074" hidden="1" x14ac:dyDescent="0.2"/>
    <row r="53075" hidden="1" x14ac:dyDescent="0.2"/>
    <row r="53076" hidden="1" x14ac:dyDescent="0.2"/>
    <row r="53077" hidden="1" x14ac:dyDescent="0.2"/>
    <row r="53078" hidden="1" x14ac:dyDescent="0.2"/>
    <row r="53079" hidden="1" x14ac:dyDescent="0.2"/>
    <row r="53080" hidden="1" x14ac:dyDescent="0.2"/>
    <row r="53081" hidden="1" x14ac:dyDescent="0.2"/>
    <row r="53082" hidden="1" x14ac:dyDescent="0.2"/>
    <row r="53083" hidden="1" x14ac:dyDescent="0.2"/>
    <row r="53084" hidden="1" x14ac:dyDescent="0.2"/>
    <row r="53085" hidden="1" x14ac:dyDescent="0.2"/>
    <row r="53086" hidden="1" x14ac:dyDescent="0.2"/>
    <row r="53087" hidden="1" x14ac:dyDescent="0.2"/>
    <row r="53088" hidden="1" x14ac:dyDescent="0.2"/>
    <row r="53089" hidden="1" x14ac:dyDescent="0.2"/>
    <row r="53090" hidden="1" x14ac:dyDescent="0.2"/>
    <row r="53091" hidden="1" x14ac:dyDescent="0.2"/>
    <row r="53092" hidden="1" x14ac:dyDescent="0.2"/>
    <row r="53093" hidden="1" x14ac:dyDescent="0.2"/>
    <row r="53094" hidden="1" x14ac:dyDescent="0.2"/>
    <row r="53095" hidden="1" x14ac:dyDescent="0.2"/>
    <row r="53096" hidden="1" x14ac:dyDescent="0.2"/>
    <row r="53097" hidden="1" x14ac:dyDescent="0.2"/>
    <row r="53098" hidden="1" x14ac:dyDescent="0.2"/>
    <row r="53099" hidden="1" x14ac:dyDescent="0.2"/>
    <row r="53100" hidden="1" x14ac:dyDescent="0.2"/>
    <row r="53101" hidden="1" x14ac:dyDescent="0.2"/>
    <row r="53102" hidden="1" x14ac:dyDescent="0.2"/>
    <row r="53103" hidden="1" x14ac:dyDescent="0.2"/>
    <row r="53104" hidden="1" x14ac:dyDescent="0.2"/>
    <row r="53105" hidden="1" x14ac:dyDescent="0.2"/>
    <row r="53106" hidden="1" x14ac:dyDescent="0.2"/>
    <row r="53107" hidden="1" x14ac:dyDescent="0.2"/>
    <row r="53108" hidden="1" x14ac:dyDescent="0.2"/>
    <row r="53109" hidden="1" x14ac:dyDescent="0.2"/>
    <row r="53110" hidden="1" x14ac:dyDescent="0.2"/>
    <row r="53111" hidden="1" x14ac:dyDescent="0.2"/>
    <row r="53112" hidden="1" x14ac:dyDescent="0.2"/>
    <row r="53113" hidden="1" x14ac:dyDescent="0.2"/>
    <row r="53114" hidden="1" x14ac:dyDescent="0.2"/>
    <row r="53115" hidden="1" x14ac:dyDescent="0.2"/>
    <row r="53116" hidden="1" x14ac:dyDescent="0.2"/>
    <row r="53117" hidden="1" x14ac:dyDescent="0.2"/>
    <row r="53118" hidden="1" x14ac:dyDescent="0.2"/>
    <row r="53119" hidden="1" x14ac:dyDescent="0.2"/>
    <row r="53120" hidden="1" x14ac:dyDescent="0.2"/>
    <row r="53121" hidden="1" x14ac:dyDescent="0.2"/>
    <row r="53122" hidden="1" x14ac:dyDescent="0.2"/>
    <row r="53123" hidden="1" x14ac:dyDescent="0.2"/>
    <row r="53124" hidden="1" x14ac:dyDescent="0.2"/>
    <row r="53125" hidden="1" x14ac:dyDescent="0.2"/>
    <row r="53126" hidden="1" x14ac:dyDescent="0.2"/>
    <row r="53127" hidden="1" x14ac:dyDescent="0.2"/>
    <row r="53128" hidden="1" x14ac:dyDescent="0.2"/>
    <row r="53129" hidden="1" x14ac:dyDescent="0.2"/>
    <row r="53130" hidden="1" x14ac:dyDescent="0.2"/>
    <row r="53131" hidden="1" x14ac:dyDescent="0.2"/>
    <row r="53132" hidden="1" x14ac:dyDescent="0.2"/>
    <row r="53133" hidden="1" x14ac:dyDescent="0.2"/>
    <row r="53134" hidden="1" x14ac:dyDescent="0.2"/>
    <row r="53135" hidden="1" x14ac:dyDescent="0.2"/>
    <row r="53136" hidden="1" x14ac:dyDescent="0.2"/>
    <row r="53137" hidden="1" x14ac:dyDescent="0.2"/>
    <row r="53138" hidden="1" x14ac:dyDescent="0.2"/>
    <row r="53139" hidden="1" x14ac:dyDescent="0.2"/>
    <row r="53140" hidden="1" x14ac:dyDescent="0.2"/>
    <row r="53141" hidden="1" x14ac:dyDescent="0.2"/>
    <row r="53142" hidden="1" x14ac:dyDescent="0.2"/>
    <row r="53143" hidden="1" x14ac:dyDescent="0.2"/>
    <row r="53144" hidden="1" x14ac:dyDescent="0.2"/>
    <row r="53145" hidden="1" x14ac:dyDescent="0.2"/>
    <row r="53146" hidden="1" x14ac:dyDescent="0.2"/>
    <row r="53147" hidden="1" x14ac:dyDescent="0.2"/>
    <row r="53148" hidden="1" x14ac:dyDescent="0.2"/>
    <row r="53149" hidden="1" x14ac:dyDescent="0.2"/>
    <row r="53150" hidden="1" x14ac:dyDescent="0.2"/>
    <row r="53151" hidden="1" x14ac:dyDescent="0.2"/>
    <row r="53152" hidden="1" x14ac:dyDescent="0.2"/>
    <row r="53153" hidden="1" x14ac:dyDescent="0.2"/>
    <row r="53154" hidden="1" x14ac:dyDescent="0.2"/>
    <row r="53155" hidden="1" x14ac:dyDescent="0.2"/>
    <row r="53156" hidden="1" x14ac:dyDescent="0.2"/>
    <row r="53157" hidden="1" x14ac:dyDescent="0.2"/>
    <row r="53158" hidden="1" x14ac:dyDescent="0.2"/>
    <row r="53159" hidden="1" x14ac:dyDescent="0.2"/>
    <row r="53160" hidden="1" x14ac:dyDescent="0.2"/>
    <row r="53161" hidden="1" x14ac:dyDescent="0.2"/>
    <row r="53162" hidden="1" x14ac:dyDescent="0.2"/>
    <row r="53163" hidden="1" x14ac:dyDescent="0.2"/>
    <row r="53164" hidden="1" x14ac:dyDescent="0.2"/>
    <row r="53165" hidden="1" x14ac:dyDescent="0.2"/>
    <row r="53166" hidden="1" x14ac:dyDescent="0.2"/>
    <row r="53167" hidden="1" x14ac:dyDescent="0.2"/>
    <row r="53168" hidden="1" x14ac:dyDescent="0.2"/>
    <row r="53169" hidden="1" x14ac:dyDescent="0.2"/>
    <row r="53170" hidden="1" x14ac:dyDescent="0.2"/>
    <row r="53171" hidden="1" x14ac:dyDescent="0.2"/>
    <row r="53172" hidden="1" x14ac:dyDescent="0.2"/>
    <row r="53173" hidden="1" x14ac:dyDescent="0.2"/>
    <row r="53174" hidden="1" x14ac:dyDescent="0.2"/>
    <row r="53175" hidden="1" x14ac:dyDescent="0.2"/>
    <row r="53176" hidden="1" x14ac:dyDescent="0.2"/>
    <row r="53177" hidden="1" x14ac:dyDescent="0.2"/>
    <row r="53178" hidden="1" x14ac:dyDescent="0.2"/>
    <row r="53179" hidden="1" x14ac:dyDescent="0.2"/>
    <row r="53180" hidden="1" x14ac:dyDescent="0.2"/>
    <row r="53181" hidden="1" x14ac:dyDescent="0.2"/>
    <row r="53182" hidden="1" x14ac:dyDescent="0.2"/>
    <row r="53183" hidden="1" x14ac:dyDescent="0.2"/>
    <row r="53184" hidden="1" x14ac:dyDescent="0.2"/>
    <row r="53185" hidden="1" x14ac:dyDescent="0.2"/>
    <row r="53186" hidden="1" x14ac:dyDescent="0.2"/>
    <row r="53187" hidden="1" x14ac:dyDescent="0.2"/>
    <row r="53188" hidden="1" x14ac:dyDescent="0.2"/>
    <row r="53189" hidden="1" x14ac:dyDescent="0.2"/>
    <row r="53190" hidden="1" x14ac:dyDescent="0.2"/>
    <row r="53191" hidden="1" x14ac:dyDescent="0.2"/>
    <row r="53192" hidden="1" x14ac:dyDescent="0.2"/>
    <row r="53193" hidden="1" x14ac:dyDescent="0.2"/>
    <row r="53194" hidden="1" x14ac:dyDescent="0.2"/>
    <row r="53195" hidden="1" x14ac:dyDescent="0.2"/>
    <row r="53196" hidden="1" x14ac:dyDescent="0.2"/>
    <row r="53197" hidden="1" x14ac:dyDescent="0.2"/>
    <row r="53198" hidden="1" x14ac:dyDescent="0.2"/>
    <row r="53199" hidden="1" x14ac:dyDescent="0.2"/>
    <row r="53200" hidden="1" x14ac:dyDescent="0.2"/>
    <row r="53201" hidden="1" x14ac:dyDescent="0.2"/>
    <row r="53202" hidden="1" x14ac:dyDescent="0.2"/>
    <row r="53203" hidden="1" x14ac:dyDescent="0.2"/>
    <row r="53204" hidden="1" x14ac:dyDescent="0.2"/>
    <row r="53205" hidden="1" x14ac:dyDescent="0.2"/>
    <row r="53206" hidden="1" x14ac:dyDescent="0.2"/>
    <row r="53207" hidden="1" x14ac:dyDescent="0.2"/>
    <row r="53208" hidden="1" x14ac:dyDescent="0.2"/>
    <row r="53209" hidden="1" x14ac:dyDescent="0.2"/>
    <row r="53210" hidden="1" x14ac:dyDescent="0.2"/>
    <row r="53211" hidden="1" x14ac:dyDescent="0.2"/>
    <row r="53212" hidden="1" x14ac:dyDescent="0.2"/>
    <row r="53213" hidden="1" x14ac:dyDescent="0.2"/>
    <row r="53214" hidden="1" x14ac:dyDescent="0.2"/>
    <row r="53215" hidden="1" x14ac:dyDescent="0.2"/>
    <row r="53216" hidden="1" x14ac:dyDescent="0.2"/>
    <row r="53217" hidden="1" x14ac:dyDescent="0.2"/>
    <row r="53218" hidden="1" x14ac:dyDescent="0.2"/>
    <row r="53219" hidden="1" x14ac:dyDescent="0.2"/>
    <row r="53220" hidden="1" x14ac:dyDescent="0.2"/>
    <row r="53221" hidden="1" x14ac:dyDescent="0.2"/>
    <row r="53222" hidden="1" x14ac:dyDescent="0.2"/>
    <row r="53223" hidden="1" x14ac:dyDescent="0.2"/>
    <row r="53224" hidden="1" x14ac:dyDescent="0.2"/>
    <row r="53225" hidden="1" x14ac:dyDescent="0.2"/>
    <row r="53226" hidden="1" x14ac:dyDescent="0.2"/>
    <row r="53227" hidden="1" x14ac:dyDescent="0.2"/>
    <row r="53228" hidden="1" x14ac:dyDescent="0.2"/>
    <row r="53229" hidden="1" x14ac:dyDescent="0.2"/>
    <row r="53230" hidden="1" x14ac:dyDescent="0.2"/>
    <row r="53231" hidden="1" x14ac:dyDescent="0.2"/>
    <row r="53232" hidden="1" x14ac:dyDescent="0.2"/>
    <row r="53233" hidden="1" x14ac:dyDescent="0.2"/>
    <row r="53234" hidden="1" x14ac:dyDescent="0.2"/>
    <row r="53235" hidden="1" x14ac:dyDescent="0.2"/>
    <row r="53236" hidden="1" x14ac:dyDescent="0.2"/>
    <row r="53237" hidden="1" x14ac:dyDescent="0.2"/>
    <row r="53238" hidden="1" x14ac:dyDescent="0.2"/>
    <row r="53239" hidden="1" x14ac:dyDescent="0.2"/>
    <row r="53240" hidden="1" x14ac:dyDescent="0.2"/>
    <row r="53241" hidden="1" x14ac:dyDescent="0.2"/>
    <row r="53242" hidden="1" x14ac:dyDescent="0.2"/>
    <row r="53243" hidden="1" x14ac:dyDescent="0.2"/>
    <row r="53244" hidden="1" x14ac:dyDescent="0.2"/>
    <row r="53245" hidden="1" x14ac:dyDescent="0.2"/>
    <row r="53246" hidden="1" x14ac:dyDescent="0.2"/>
    <row r="53247" hidden="1" x14ac:dyDescent="0.2"/>
    <row r="53248" hidden="1" x14ac:dyDescent="0.2"/>
    <row r="53249" hidden="1" x14ac:dyDescent="0.2"/>
    <row r="53250" hidden="1" x14ac:dyDescent="0.2"/>
    <row r="53251" hidden="1" x14ac:dyDescent="0.2"/>
    <row r="53252" hidden="1" x14ac:dyDescent="0.2"/>
    <row r="53253" hidden="1" x14ac:dyDescent="0.2"/>
    <row r="53254" hidden="1" x14ac:dyDescent="0.2"/>
    <row r="53255" hidden="1" x14ac:dyDescent="0.2"/>
    <row r="53256" hidden="1" x14ac:dyDescent="0.2"/>
    <row r="53257" hidden="1" x14ac:dyDescent="0.2"/>
    <row r="53258" hidden="1" x14ac:dyDescent="0.2"/>
    <row r="53259" hidden="1" x14ac:dyDescent="0.2"/>
    <row r="53260" hidden="1" x14ac:dyDescent="0.2"/>
    <row r="53261" hidden="1" x14ac:dyDescent="0.2"/>
    <row r="53262" hidden="1" x14ac:dyDescent="0.2"/>
    <row r="53263" hidden="1" x14ac:dyDescent="0.2"/>
    <row r="53264" hidden="1" x14ac:dyDescent="0.2"/>
    <row r="53265" hidden="1" x14ac:dyDescent="0.2"/>
    <row r="53266" hidden="1" x14ac:dyDescent="0.2"/>
    <row r="53267" hidden="1" x14ac:dyDescent="0.2"/>
    <row r="53268" hidden="1" x14ac:dyDescent="0.2"/>
    <row r="53269" hidden="1" x14ac:dyDescent="0.2"/>
    <row r="53270" hidden="1" x14ac:dyDescent="0.2"/>
    <row r="53271" hidden="1" x14ac:dyDescent="0.2"/>
    <row r="53272" hidden="1" x14ac:dyDescent="0.2"/>
    <row r="53273" hidden="1" x14ac:dyDescent="0.2"/>
    <row r="53274" hidden="1" x14ac:dyDescent="0.2"/>
    <row r="53275" hidden="1" x14ac:dyDescent="0.2"/>
    <row r="53276" hidden="1" x14ac:dyDescent="0.2"/>
    <row r="53277" hidden="1" x14ac:dyDescent="0.2"/>
    <row r="53278" hidden="1" x14ac:dyDescent="0.2"/>
    <row r="53279" hidden="1" x14ac:dyDescent="0.2"/>
    <row r="53280" hidden="1" x14ac:dyDescent="0.2"/>
    <row r="53281" hidden="1" x14ac:dyDescent="0.2"/>
    <row r="53282" hidden="1" x14ac:dyDescent="0.2"/>
    <row r="53283" hidden="1" x14ac:dyDescent="0.2"/>
    <row r="53284" hidden="1" x14ac:dyDescent="0.2"/>
    <row r="53285" hidden="1" x14ac:dyDescent="0.2"/>
    <row r="53286" hidden="1" x14ac:dyDescent="0.2"/>
    <row r="53287" hidden="1" x14ac:dyDescent="0.2"/>
    <row r="53288" hidden="1" x14ac:dyDescent="0.2"/>
    <row r="53289" hidden="1" x14ac:dyDescent="0.2"/>
    <row r="53290" hidden="1" x14ac:dyDescent="0.2"/>
    <row r="53291" hidden="1" x14ac:dyDescent="0.2"/>
    <row r="53292" hidden="1" x14ac:dyDescent="0.2"/>
    <row r="53293" hidden="1" x14ac:dyDescent="0.2"/>
    <row r="53294" hidden="1" x14ac:dyDescent="0.2"/>
    <row r="53295" hidden="1" x14ac:dyDescent="0.2"/>
    <row r="53296" hidden="1" x14ac:dyDescent="0.2"/>
    <row r="53297" hidden="1" x14ac:dyDescent="0.2"/>
    <row r="53298" hidden="1" x14ac:dyDescent="0.2"/>
    <row r="53299" hidden="1" x14ac:dyDescent="0.2"/>
    <row r="53300" hidden="1" x14ac:dyDescent="0.2"/>
    <row r="53301" hidden="1" x14ac:dyDescent="0.2"/>
    <row r="53302" hidden="1" x14ac:dyDescent="0.2"/>
    <row r="53303" hidden="1" x14ac:dyDescent="0.2"/>
    <row r="53304" hidden="1" x14ac:dyDescent="0.2"/>
    <row r="53305" hidden="1" x14ac:dyDescent="0.2"/>
    <row r="53306" hidden="1" x14ac:dyDescent="0.2"/>
    <row r="53307" hidden="1" x14ac:dyDescent="0.2"/>
    <row r="53308" hidden="1" x14ac:dyDescent="0.2"/>
    <row r="53309" hidden="1" x14ac:dyDescent="0.2"/>
    <row r="53310" hidden="1" x14ac:dyDescent="0.2"/>
    <row r="53311" hidden="1" x14ac:dyDescent="0.2"/>
    <row r="53312" hidden="1" x14ac:dyDescent="0.2"/>
    <row r="53313" hidden="1" x14ac:dyDescent="0.2"/>
    <row r="53314" hidden="1" x14ac:dyDescent="0.2"/>
    <row r="53315" hidden="1" x14ac:dyDescent="0.2"/>
    <row r="53316" hidden="1" x14ac:dyDescent="0.2"/>
    <row r="53317" hidden="1" x14ac:dyDescent="0.2"/>
    <row r="53318" hidden="1" x14ac:dyDescent="0.2"/>
    <row r="53319" hidden="1" x14ac:dyDescent="0.2"/>
    <row r="53320" hidden="1" x14ac:dyDescent="0.2"/>
    <row r="53321" hidden="1" x14ac:dyDescent="0.2"/>
    <row r="53322" hidden="1" x14ac:dyDescent="0.2"/>
    <row r="53323" hidden="1" x14ac:dyDescent="0.2"/>
    <row r="53324" hidden="1" x14ac:dyDescent="0.2"/>
    <row r="53325" hidden="1" x14ac:dyDescent="0.2"/>
    <row r="53326" hidden="1" x14ac:dyDescent="0.2"/>
    <row r="53327" hidden="1" x14ac:dyDescent="0.2"/>
    <row r="53328" hidden="1" x14ac:dyDescent="0.2"/>
    <row r="53329" hidden="1" x14ac:dyDescent="0.2"/>
    <row r="53330" hidden="1" x14ac:dyDescent="0.2"/>
    <row r="53331" hidden="1" x14ac:dyDescent="0.2"/>
    <row r="53332" hidden="1" x14ac:dyDescent="0.2"/>
    <row r="53333" hidden="1" x14ac:dyDescent="0.2"/>
    <row r="53334" hidden="1" x14ac:dyDescent="0.2"/>
    <row r="53335" hidden="1" x14ac:dyDescent="0.2"/>
    <row r="53336" hidden="1" x14ac:dyDescent="0.2"/>
    <row r="53337" hidden="1" x14ac:dyDescent="0.2"/>
    <row r="53338" hidden="1" x14ac:dyDescent="0.2"/>
    <row r="53339" hidden="1" x14ac:dyDescent="0.2"/>
    <row r="53340" hidden="1" x14ac:dyDescent="0.2"/>
    <row r="53341" hidden="1" x14ac:dyDescent="0.2"/>
    <row r="53342" hidden="1" x14ac:dyDescent="0.2"/>
    <row r="53343" hidden="1" x14ac:dyDescent="0.2"/>
    <row r="53344" hidden="1" x14ac:dyDescent="0.2"/>
    <row r="53345" hidden="1" x14ac:dyDescent="0.2"/>
    <row r="53346" hidden="1" x14ac:dyDescent="0.2"/>
    <row r="53347" hidden="1" x14ac:dyDescent="0.2"/>
    <row r="53348" hidden="1" x14ac:dyDescent="0.2"/>
    <row r="53349" hidden="1" x14ac:dyDescent="0.2"/>
    <row r="53350" hidden="1" x14ac:dyDescent="0.2"/>
    <row r="53351" hidden="1" x14ac:dyDescent="0.2"/>
    <row r="53352" hidden="1" x14ac:dyDescent="0.2"/>
    <row r="53353" hidden="1" x14ac:dyDescent="0.2"/>
    <row r="53354" hidden="1" x14ac:dyDescent="0.2"/>
    <row r="53355" hidden="1" x14ac:dyDescent="0.2"/>
    <row r="53356" hidden="1" x14ac:dyDescent="0.2"/>
    <row r="53357" hidden="1" x14ac:dyDescent="0.2"/>
    <row r="53358" hidden="1" x14ac:dyDescent="0.2"/>
    <row r="53359" hidden="1" x14ac:dyDescent="0.2"/>
    <row r="53360" hidden="1" x14ac:dyDescent="0.2"/>
    <row r="53361" hidden="1" x14ac:dyDescent="0.2"/>
    <row r="53362" hidden="1" x14ac:dyDescent="0.2"/>
    <row r="53363" hidden="1" x14ac:dyDescent="0.2"/>
    <row r="53364" hidden="1" x14ac:dyDescent="0.2"/>
    <row r="53365" hidden="1" x14ac:dyDescent="0.2"/>
    <row r="53366" hidden="1" x14ac:dyDescent="0.2"/>
    <row r="53367" hidden="1" x14ac:dyDescent="0.2"/>
    <row r="53368" hidden="1" x14ac:dyDescent="0.2"/>
    <row r="53369" hidden="1" x14ac:dyDescent="0.2"/>
    <row r="53370" hidden="1" x14ac:dyDescent="0.2"/>
    <row r="53371" hidden="1" x14ac:dyDescent="0.2"/>
    <row r="53372" hidden="1" x14ac:dyDescent="0.2"/>
    <row r="53373" hidden="1" x14ac:dyDescent="0.2"/>
    <row r="53374" hidden="1" x14ac:dyDescent="0.2"/>
    <row r="53375" hidden="1" x14ac:dyDescent="0.2"/>
    <row r="53376" hidden="1" x14ac:dyDescent="0.2"/>
    <row r="53377" hidden="1" x14ac:dyDescent="0.2"/>
    <row r="53378" hidden="1" x14ac:dyDescent="0.2"/>
    <row r="53379" hidden="1" x14ac:dyDescent="0.2"/>
    <row r="53380" hidden="1" x14ac:dyDescent="0.2"/>
    <row r="53381" hidden="1" x14ac:dyDescent="0.2"/>
    <row r="53382" hidden="1" x14ac:dyDescent="0.2"/>
    <row r="53383" hidden="1" x14ac:dyDescent="0.2"/>
    <row r="53384" hidden="1" x14ac:dyDescent="0.2"/>
    <row r="53385" hidden="1" x14ac:dyDescent="0.2"/>
    <row r="53386" hidden="1" x14ac:dyDescent="0.2"/>
    <row r="53387" hidden="1" x14ac:dyDescent="0.2"/>
    <row r="53388" hidden="1" x14ac:dyDescent="0.2"/>
    <row r="53389" hidden="1" x14ac:dyDescent="0.2"/>
    <row r="53390" hidden="1" x14ac:dyDescent="0.2"/>
    <row r="53391" hidden="1" x14ac:dyDescent="0.2"/>
    <row r="53392" hidden="1" x14ac:dyDescent="0.2"/>
    <row r="53393" hidden="1" x14ac:dyDescent="0.2"/>
    <row r="53394" hidden="1" x14ac:dyDescent="0.2"/>
    <row r="53395" hidden="1" x14ac:dyDescent="0.2"/>
    <row r="53396" hidden="1" x14ac:dyDescent="0.2"/>
    <row r="53397" hidden="1" x14ac:dyDescent="0.2"/>
    <row r="53398" hidden="1" x14ac:dyDescent="0.2"/>
    <row r="53399" hidden="1" x14ac:dyDescent="0.2"/>
    <row r="53400" hidden="1" x14ac:dyDescent="0.2"/>
    <row r="53401" hidden="1" x14ac:dyDescent="0.2"/>
    <row r="53402" hidden="1" x14ac:dyDescent="0.2"/>
    <row r="53403" hidden="1" x14ac:dyDescent="0.2"/>
    <row r="53404" hidden="1" x14ac:dyDescent="0.2"/>
    <row r="53405" hidden="1" x14ac:dyDescent="0.2"/>
    <row r="53406" hidden="1" x14ac:dyDescent="0.2"/>
    <row r="53407" hidden="1" x14ac:dyDescent="0.2"/>
    <row r="53408" hidden="1" x14ac:dyDescent="0.2"/>
    <row r="53409" hidden="1" x14ac:dyDescent="0.2"/>
    <row r="53410" hidden="1" x14ac:dyDescent="0.2"/>
    <row r="53411" hidden="1" x14ac:dyDescent="0.2"/>
    <row r="53412" hidden="1" x14ac:dyDescent="0.2"/>
    <row r="53413" hidden="1" x14ac:dyDescent="0.2"/>
    <row r="53414" hidden="1" x14ac:dyDescent="0.2"/>
    <row r="53415" hidden="1" x14ac:dyDescent="0.2"/>
    <row r="53416" hidden="1" x14ac:dyDescent="0.2"/>
    <row r="53417" hidden="1" x14ac:dyDescent="0.2"/>
    <row r="53418" hidden="1" x14ac:dyDescent="0.2"/>
    <row r="53419" hidden="1" x14ac:dyDescent="0.2"/>
    <row r="53420" hidden="1" x14ac:dyDescent="0.2"/>
    <row r="53421" hidden="1" x14ac:dyDescent="0.2"/>
    <row r="53422" hidden="1" x14ac:dyDescent="0.2"/>
    <row r="53423" hidden="1" x14ac:dyDescent="0.2"/>
    <row r="53424" hidden="1" x14ac:dyDescent="0.2"/>
    <row r="53425" hidden="1" x14ac:dyDescent="0.2"/>
    <row r="53426" hidden="1" x14ac:dyDescent="0.2"/>
    <row r="53427" hidden="1" x14ac:dyDescent="0.2"/>
    <row r="53428" hidden="1" x14ac:dyDescent="0.2"/>
    <row r="53429" hidden="1" x14ac:dyDescent="0.2"/>
    <row r="53430" hidden="1" x14ac:dyDescent="0.2"/>
    <row r="53431" hidden="1" x14ac:dyDescent="0.2"/>
    <row r="53432" hidden="1" x14ac:dyDescent="0.2"/>
    <row r="53433" hidden="1" x14ac:dyDescent="0.2"/>
    <row r="53434" hidden="1" x14ac:dyDescent="0.2"/>
    <row r="53435" hidden="1" x14ac:dyDescent="0.2"/>
    <row r="53436" hidden="1" x14ac:dyDescent="0.2"/>
    <row r="53437" hidden="1" x14ac:dyDescent="0.2"/>
    <row r="53438" hidden="1" x14ac:dyDescent="0.2"/>
    <row r="53439" hidden="1" x14ac:dyDescent="0.2"/>
    <row r="53440" hidden="1" x14ac:dyDescent="0.2"/>
    <row r="53441" hidden="1" x14ac:dyDescent="0.2"/>
    <row r="53442" hidden="1" x14ac:dyDescent="0.2"/>
    <row r="53443" hidden="1" x14ac:dyDescent="0.2"/>
    <row r="53444" hidden="1" x14ac:dyDescent="0.2"/>
    <row r="53445" hidden="1" x14ac:dyDescent="0.2"/>
    <row r="53446" hidden="1" x14ac:dyDescent="0.2"/>
    <row r="53447" hidden="1" x14ac:dyDescent="0.2"/>
    <row r="53448" hidden="1" x14ac:dyDescent="0.2"/>
    <row r="53449" hidden="1" x14ac:dyDescent="0.2"/>
    <row r="53450" hidden="1" x14ac:dyDescent="0.2"/>
    <row r="53451" hidden="1" x14ac:dyDescent="0.2"/>
    <row r="53452" hidden="1" x14ac:dyDescent="0.2"/>
    <row r="53453" hidden="1" x14ac:dyDescent="0.2"/>
    <row r="53454" hidden="1" x14ac:dyDescent="0.2"/>
    <row r="53455" hidden="1" x14ac:dyDescent="0.2"/>
    <row r="53456" hidden="1" x14ac:dyDescent="0.2"/>
    <row r="53457" hidden="1" x14ac:dyDescent="0.2"/>
    <row r="53458" hidden="1" x14ac:dyDescent="0.2"/>
    <row r="53459" hidden="1" x14ac:dyDescent="0.2"/>
    <row r="53460" hidden="1" x14ac:dyDescent="0.2"/>
    <row r="53461" hidden="1" x14ac:dyDescent="0.2"/>
    <row r="53462" hidden="1" x14ac:dyDescent="0.2"/>
    <row r="53463" hidden="1" x14ac:dyDescent="0.2"/>
    <row r="53464" hidden="1" x14ac:dyDescent="0.2"/>
    <row r="53465" hidden="1" x14ac:dyDescent="0.2"/>
    <row r="53466" hidden="1" x14ac:dyDescent="0.2"/>
    <row r="53467" hidden="1" x14ac:dyDescent="0.2"/>
    <row r="53468" hidden="1" x14ac:dyDescent="0.2"/>
    <row r="53469" hidden="1" x14ac:dyDescent="0.2"/>
    <row r="53470" hidden="1" x14ac:dyDescent="0.2"/>
    <row r="53471" hidden="1" x14ac:dyDescent="0.2"/>
    <row r="53472" hidden="1" x14ac:dyDescent="0.2"/>
    <row r="53473" hidden="1" x14ac:dyDescent="0.2"/>
    <row r="53474" hidden="1" x14ac:dyDescent="0.2"/>
    <row r="53475" hidden="1" x14ac:dyDescent="0.2"/>
    <row r="53476" hidden="1" x14ac:dyDescent="0.2"/>
    <row r="53477" hidden="1" x14ac:dyDescent="0.2"/>
    <row r="53478" hidden="1" x14ac:dyDescent="0.2"/>
    <row r="53479" hidden="1" x14ac:dyDescent="0.2"/>
    <row r="53480" hidden="1" x14ac:dyDescent="0.2"/>
    <row r="53481" hidden="1" x14ac:dyDescent="0.2"/>
    <row r="53482" hidden="1" x14ac:dyDescent="0.2"/>
    <row r="53483" hidden="1" x14ac:dyDescent="0.2"/>
    <row r="53484" hidden="1" x14ac:dyDescent="0.2"/>
    <row r="53485" hidden="1" x14ac:dyDescent="0.2"/>
    <row r="53486" hidden="1" x14ac:dyDescent="0.2"/>
    <row r="53487" hidden="1" x14ac:dyDescent="0.2"/>
    <row r="53488" hidden="1" x14ac:dyDescent="0.2"/>
    <row r="53489" hidden="1" x14ac:dyDescent="0.2"/>
    <row r="53490" hidden="1" x14ac:dyDescent="0.2"/>
    <row r="53491" hidden="1" x14ac:dyDescent="0.2"/>
    <row r="53492" hidden="1" x14ac:dyDescent="0.2"/>
    <row r="53493" hidden="1" x14ac:dyDescent="0.2"/>
    <row r="53494" hidden="1" x14ac:dyDescent="0.2"/>
    <row r="53495" hidden="1" x14ac:dyDescent="0.2"/>
    <row r="53496" hidden="1" x14ac:dyDescent="0.2"/>
    <row r="53497" hidden="1" x14ac:dyDescent="0.2"/>
    <row r="53498" hidden="1" x14ac:dyDescent="0.2"/>
    <row r="53499" hidden="1" x14ac:dyDescent="0.2"/>
    <row r="53500" hidden="1" x14ac:dyDescent="0.2"/>
    <row r="53501" hidden="1" x14ac:dyDescent="0.2"/>
    <row r="53502" hidden="1" x14ac:dyDescent="0.2"/>
    <row r="53503" hidden="1" x14ac:dyDescent="0.2"/>
    <row r="53504" hidden="1" x14ac:dyDescent="0.2"/>
    <row r="53505" hidden="1" x14ac:dyDescent="0.2"/>
    <row r="53506" hidden="1" x14ac:dyDescent="0.2"/>
    <row r="53507" hidden="1" x14ac:dyDescent="0.2"/>
    <row r="53508" hidden="1" x14ac:dyDescent="0.2"/>
    <row r="53509" hidden="1" x14ac:dyDescent="0.2"/>
    <row r="53510" hidden="1" x14ac:dyDescent="0.2"/>
    <row r="53511" hidden="1" x14ac:dyDescent="0.2"/>
    <row r="53512" hidden="1" x14ac:dyDescent="0.2"/>
    <row r="53513" hidden="1" x14ac:dyDescent="0.2"/>
    <row r="53514" hidden="1" x14ac:dyDescent="0.2"/>
    <row r="53515" hidden="1" x14ac:dyDescent="0.2"/>
    <row r="53516" hidden="1" x14ac:dyDescent="0.2"/>
    <row r="53517" hidden="1" x14ac:dyDescent="0.2"/>
    <row r="53518" hidden="1" x14ac:dyDescent="0.2"/>
    <row r="53519" hidden="1" x14ac:dyDescent="0.2"/>
    <row r="53520" hidden="1" x14ac:dyDescent="0.2"/>
    <row r="53521" hidden="1" x14ac:dyDescent="0.2"/>
    <row r="53522" hidden="1" x14ac:dyDescent="0.2"/>
    <row r="53523" hidden="1" x14ac:dyDescent="0.2"/>
    <row r="53524" hidden="1" x14ac:dyDescent="0.2"/>
    <row r="53525" hidden="1" x14ac:dyDescent="0.2"/>
    <row r="53526" hidden="1" x14ac:dyDescent="0.2"/>
    <row r="53527" hidden="1" x14ac:dyDescent="0.2"/>
    <row r="53528" hidden="1" x14ac:dyDescent="0.2"/>
    <row r="53529" hidden="1" x14ac:dyDescent="0.2"/>
    <row r="53530" hidden="1" x14ac:dyDescent="0.2"/>
    <row r="53531" hidden="1" x14ac:dyDescent="0.2"/>
    <row r="53532" hidden="1" x14ac:dyDescent="0.2"/>
    <row r="53533" hidden="1" x14ac:dyDescent="0.2"/>
    <row r="53534" hidden="1" x14ac:dyDescent="0.2"/>
    <row r="53535" hidden="1" x14ac:dyDescent="0.2"/>
    <row r="53536" hidden="1" x14ac:dyDescent="0.2"/>
    <row r="53537" hidden="1" x14ac:dyDescent="0.2"/>
    <row r="53538" hidden="1" x14ac:dyDescent="0.2"/>
    <row r="53539" hidden="1" x14ac:dyDescent="0.2"/>
    <row r="53540" hidden="1" x14ac:dyDescent="0.2"/>
    <row r="53541" hidden="1" x14ac:dyDescent="0.2"/>
    <row r="53542" hidden="1" x14ac:dyDescent="0.2"/>
    <row r="53543" hidden="1" x14ac:dyDescent="0.2"/>
    <row r="53544" hidden="1" x14ac:dyDescent="0.2"/>
    <row r="53545" hidden="1" x14ac:dyDescent="0.2"/>
    <row r="53546" hidden="1" x14ac:dyDescent="0.2"/>
    <row r="53547" hidden="1" x14ac:dyDescent="0.2"/>
    <row r="53548" hidden="1" x14ac:dyDescent="0.2"/>
    <row r="53549" hidden="1" x14ac:dyDescent="0.2"/>
    <row r="53550" hidden="1" x14ac:dyDescent="0.2"/>
    <row r="53551" hidden="1" x14ac:dyDescent="0.2"/>
    <row r="53552" hidden="1" x14ac:dyDescent="0.2"/>
    <row r="53553" hidden="1" x14ac:dyDescent="0.2"/>
    <row r="53554" hidden="1" x14ac:dyDescent="0.2"/>
    <row r="53555" hidden="1" x14ac:dyDescent="0.2"/>
    <row r="53556" hidden="1" x14ac:dyDescent="0.2"/>
    <row r="53557" hidden="1" x14ac:dyDescent="0.2"/>
    <row r="53558" hidden="1" x14ac:dyDescent="0.2"/>
    <row r="53559" hidden="1" x14ac:dyDescent="0.2"/>
    <row r="53560" hidden="1" x14ac:dyDescent="0.2"/>
    <row r="53561" hidden="1" x14ac:dyDescent="0.2"/>
    <row r="53562" hidden="1" x14ac:dyDescent="0.2"/>
    <row r="53563" hidden="1" x14ac:dyDescent="0.2"/>
    <row r="53564" hidden="1" x14ac:dyDescent="0.2"/>
    <row r="53565" hidden="1" x14ac:dyDescent="0.2"/>
    <row r="53566" hidden="1" x14ac:dyDescent="0.2"/>
    <row r="53567" hidden="1" x14ac:dyDescent="0.2"/>
    <row r="53568" hidden="1" x14ac:dyDescent="0.2"/>
    <row r="53569" hidden="1" x14ac:dyDescent="0.2"/>
    <row r="53570" hidden="1" x14ac:dyDescent="0.2"/>
    <row r="53571" hidden="1" x14ac:dyDescent="0.2"/>
    <row r="53572" hidden="1" x14ac:dyDescent="0.2"/>
    <row r="53573" hidden="1" x14ac:dyDescent="0.2"/>
    <row r="53574" hidden="1" x14ac:dyDescent="0.2"/>
    <row r="53575" hidden="1" x14ac:dyDescent="0.2"/>
    <row r="53576" hidden="1" x14ac:dyDescent="0.2"/>
    <row r="53577" hidden="1" x14ac:dyDescent="0.2"/>
    <row r="53578" hidden="1" x14ac:dyDescent="0.2"/>
    <row r="53579" hidden="1" x14ac:dyDescent="0.2"/>
    <row r="53580" hidden="1" x14ac:dyDescent="0.2"/>
    <row r="53581" hidden="1" x14ac:dyDescent="0.2"/>
    <row r="53582" hidden="1" x14ac:dyDescent="0.2"/>
    <row r="53583" hidden="1" x14ac:dyDescent="0.2"/>
    <row r="53584" hidden="1" x14ac:dyDescent="0.2"/>
    <row r="53585" hidden="1" x14ac:dyDescent="0.2"/>
    <row r="53586" hidden="1" x14ac:dyDescent="0.2"/>
    <row r="53587" hidden="1" x14ac:dyDescent="0.2"/>
    <row r="53588" hidden="1" x14ac:dyDescent="0.2"/>
    <row r="53589" hidden="1" x14ac:dyDescent="0.2"/>
    <row r="53590" hidden="1" x14ac:dyDescent="0.2"/>
    <row r="53591" hidden="1" x14ac:dyDescent="0.2"/>
    <row r="53592" hidden="1" x14ac:dyDescent="0.2"/>
    <row r="53593" hidden="1" x14ac:dyDescent="0.2"/>
    <row r="53594" hidden="1" x14ac:dyDescent="0.2"/>
    <row r="53595" hidden="1" x14ac:dyDescent="0.2"/>
    <row r="53596" hidden="1" x14ac:dyDescent="0.2"/>
    <row r="53597" hidden="1" x14ac:dyDescent="0.2"/>
    <row r="53598" hidden="1" x14ac:dyDescent="0.2"/>
    <row r="53599" hidden="1" x14ac:dyDescent="0.2"/>
    <row r="53600" hidden="1" x14ac:dyDescent="0.2"/>
    <row r="53601" hidden="1" x14ac:dyDescent="0.2"/>
    <row r="53602" hidden="1" x14ac:dyDescent="0.2"/>
    <row r="53603" hidden="1" x14ac:dyDescent="0.2"/>
    <row r="53604" hidden="1" x14ac:dyDescent="0.2"/>
    <row r="53605" hidden="1" x14ac:dyDescent="0.2"/>
    <row r="53606" hidden="1" x14ac:dyDescent="0.2"/>
    <row r="53607" hidden="1" x14ac:dyDescent="0.2"/>
    <row r="53608" hidden="1" x14ac:dyDescent="0.2"/>
    <row r="53609" hidden="1" x14ac:dyDescent="0.2"/>
    <row r="53610" hidden="1" x14ac:dyDescent="0.2"/>
    <row r="53611" hidden="1" x14ac:dyDescent="0.2"/>
    <row r="53612" hidden="1" x14ac:dyDescent="0.2"/>
    <row r="53613" hidden="1" x14ac:dyDescent="0.2"/>
    <row r="53614" hidden="1" x14ac:dyDescent="0.2"/>
    <row r="53615" hidden="1" x14ac:dyDescent="0.2"/>
    <row r="53616" hidden="1" x14ac:dyDescent="0.2"/>
    <row r="53617" hidden="1" x14ac:dyDescent="0.2"/>
    <row r="53618" hidden="1" x14ac:dyDescent="0.2"/>
    <row r="53619" hidden="1" x14ac:dyDescent="0.2"/>
    <row r="53620" hidden="1" x14ac:dyDescent="0.2"/>
    <row r="53621" hidden="1" x14ac:dyDescent="0.2"/>
    <row r="53622" hidden="1" x14ac:dyDescent="0.2"/>
    <row r="53623" hidden="1" x14ac:dyDescent="0.2"/>
    <row r="53624" hidden="1" x14ac:dyDescent="0.2"/>
    <row r="53625" hidden="1" x14ac:dyDescent="0.2"/>
    <row r="53626" hidden="1" x14ac:dyDescent="0.2"/>
    <row r="53627" hidden="1" x14ac:dyDescent="0.2"/>
    <row r="53628" hidden="1" x14ac:dyDescent="0.2"/>
    <row r="53629" hidden="1" x14ac:dyDescent="0.2"/>
    <row r="53630" hidden="1" x14ac:dyDescent="0.2"/>
    <row r="53631" hidden="1" x14ac:dyDescent="0.2"/>
    <row r="53632" hidden="1" x14ac:dyDescent="0.2"/>
    <row r="53633" hidden="1" x14ac:dyDescent="0.2"/>
    <row r="53634" hidden="1" x14ac:dyDescent="0.2"/>
    <row r="53635" hidden="1" x14ac:dyDescent="0.2"/>
    <row r="53636" hidden="1" x14ac:dyDescent="0.2"/>
    <row r="53637" hidden="1" x14ac:dyDescent="0.2"/>
    <row r="53638" hidden="1" x14ac:dyDescent="0.2"/>
    <row r="53639" hidden="1" x14ac:dyDescent="0.2"/>
    <row r="53640" hidden="1" x14ac:dyDescent="0.2"/>
    <row r="53641" hidden="1" x14ac:dyDescent="0.2"/>
    <row r="53642" hidden="1" x14ac:dyDescent="0.2"/>
    <row r="53643" hidden="1" x14ac:dyDescent="0.2"/>
    <row r="53644" hidden="1" x14ac:dyDescent="0.2"/>
    <row r="53645" hidden="1" x14ac:dyDescent="0.2"/>
    <row r="53646" hidden="1" x14ac:dyDescent="0.2"/>
    <row r="53647" hidden="1" x14ac:dyDescent="0.2"/>
    <row r="53648" hidden="1" x14ac:dyDescent="0.2"/>
    <row r="53649" hidden="1" x14ac:dyDescent="0.2"/>
    <row r="53650" hidden="1" x14ac:dyDescent="0.2"/>
    <row r="53651" hidden="1" x14ac:dyDescent="0.2"/>
    <row r="53652" hidden="1" x14ac:dyDescent="0.2"/>
    <row r="53653" hidden="1" x14ac:dyDescent="0.2"/>
    <row r="53654" hidden="1" x14ac:dyDescent="0.2"/>
    <row r="53655" hidden="1" x14ac:dyDescent="0.2"/>
    <row r="53656" hidden="1" x14ac:dyDescent="0.2"/>
    <row r="53657" hidden="1" x14ac:dyDescent="0.2"/>
    <row r="53658" hidden="1" x14ac:dyDescent="0.2"/>
    <row r="53659" hidden="1" x14ac:dyDescent="0.2"/>
    <row r="53660" hidden="1" x14ac:dyDescent="0.2"/>
    <row r="53661" hidden="1" x14ac:dyDescent="0.2"/>
    <row r="53662" hidden="1" x14ac:dyDescent="0.2"/>
    <row r="53663" hidden="1" x14ac:dyDescent="0.2"/>
    <row r="53664" hidden="1" x14ac:dyDescent="0.2"/>
    <row r="53665" hidden="1" x14ac:dyDescent="0.2"/>
    <row r="53666" hidden="1" x14ac:dyDescent="0.2"/>
    <row r="53667" hidden="1" x14ac:dyDescent="0.2"/>
    <row r="53668" hidden="1" x14ac:dyDescent="0.2"/>
    <row r="53669" hidden="1" x14ac:dyDescent="0.2"/>
    <row r="53670" hidden="1" x14ac:dyDescent="0.2"/>
    <row r="53671" hidden="1" x14ac:dyDescent="0.2"/>
    <row r="53672" hidden="1" x14ac:dyDescent="0.2"/>
    <row r="53673" hidden="1" x14ac:dyDescent="0.2"/>
    <row r="53674" hidden="1" x14ac:dyDescent="0.2"/>
    <row r="53675" hidden="1" x14ac:dyDescent="0.2"/>
    <row r="53676" hidden="1" x14ac:dyDescent="0.2"/>
    <row r="53677" hidden="1" x14ac:dyDescent="0.2"/>
    <row r="53678" hidden="1" x14ac:dyDescent="0.2"/>
    <row r="53679" hidden="1" x14ac:dyDescent="0.2"/>
    <row r="53680" hidden="1" x14ac:dyDescent="0.2"/>
    <row r="53681" hidden="1" x14ac:dyDescent="0.2"/>
    <row r="53682" hidden="1" x14ac:dyDescent="0.2"/>
    <row r="53683" hidden="1" x14ac:dyDescent="0.2"/>
    <row r="53684" hidden="1" x14ac:dyDescent="0.2"/>
    <row r="53685" hidden="1" x14ac:dyDescent="0.2"/>
    <row r="53686" hidden="1" x14ac:dyDescent="0.2"/>
    <row r="53687" hidden="1" x14ac:dyDescent="0.2"/>
    <row r="53688" hidden="1" x14ac:dyDescent="0.2"/>
    <row r="53689" hidden="1" x14ac:dyDescent="0.2"/>
    <row r="53690" hidden="1" x14ac:dyDescent="0.2"/>
    <row r="53691" hidden="1" x14ac:dyDescent="0.2"/>
    <row r="53692" hidden="1" x14ac:dyDescent="0.2"/>
    <row r="53693" hidden="1" x14ac:dyDescent="0.2"/>
    <row r="53694" hidden="1" x14ac:dyDescent="0.2"/>
    <row r="53695" hidden="1" x14ac:dyDescent="0.2"/>
    <row r="53696" hidden="1" x14ac:dyDescent="0.2"/>
    <row r="53697" hidden="1" x14ac:dyDescent="0.2"/>
    <row r="53698" hidden="1" x14ac:dyDescent="0.2"/>
    <row r="53699" hidden="1" x14ac:dyDescent="0.2"/>
    <row r="53700" hidden="1" x14ac:dyDescent="0.2"/>
    <row r="53701" hidden="1" x14ac:dyDescent="0.2"/>
    <row r="53702" hidden="1" x14ac:dyDescent="0.2"/>
    <row r="53703" hidden="1" x14ac:dyDescent="0.2"/>
    <row r="53704" hidden="1" x14ac:dyDescent="0.2"/>
    <row r="53705" hidden="1" x14ac:dyDescent="0.2"/>
    <row r="53706" hidden="1" x14ac:dyDescent="0.2"/>
    <row r="53707" hidden="1" x14ac:dyDescent="0.2"/>
    <row r="53708" hidden="1" x14ac:dyDescent="0.2"/>
    <row r="53709" hidden="1" x14ac:dyDescent="0.2"/>
    <row r="53710" hidden="1" x14ac:dyDescent="0.2"/>
    <row r="53711" hidden="1" x14ac:dyDescent="0.2"/>
    <row r="53712" hidden="1" x14ac:dyDescent="0.2"/>
    <row r="53713" hidden="1" x14ac:dyDescent="0.2"/>
    <row r="53714" hidden="1" x14ac:dyDescent="0.2"/>
    <row r="53715" hidden="1" x14ac:dyDescent="0.2"/>
    <row r="53716" hidden="1" x14ac:dyDescent="0.2"/>
    <row r="53717" hidden="1" x14ac:dyDescent="0.2"/>
    <row r="53718" hidden="1" x14ac:dyDescent="0.2"/>
    <row r="53719" hidden="1" x14ac:dyDescent="0.2"/>
    <row r="53720" hidden="1" x14ac:dyDescent="0.2"/>
    <row r="53721" hidden="1" x14ac:dyDescent="0.2"/>
    <row r="53722" hidden="1" x14ac:dyDescent="0.2"/>
    <row r="53723" hidden="1" x14ac:dyDescent="0.2"/>
    <row r="53724" hidden="1" x14ac:dyDescent="0.2"/>
    <row r="53725" hidden="1" x14ac:dyDescent="0.2"/>
    <row r="53726" hidden="1" x14ac:dyDescent="0.2"/>
    <row r="53727" hidden="1" x14ac:dyDescent="0.2"/>
    <row r="53728" hidden="1" x14ac:dyDescent="0.2"/>
    <row r="53729" hidden="1" x14ac:dyDescent="0.2"/>
    <row r="53730" hidden="1" x14ac:dyDescent="0.2"/>
    <row r="53731" hidden="1" x14ac:dyDescent="0.2"/>
    <row r="53732" hidden="1" x14ac:dyDescent="0.2"/>
    <row r="53733" hidden="1" x14ac:dyDescent="0.2"/>
    <row r="53734" hidden="1" x14ac:dyDescent="0.2"/>
    <row r="53735" hidden="1" x14ac:dyDescent="0.2"/>
    <row r="53736" hidden="1" x14ac:dyDescent="0.2"/>
    <row r="53737" hidden="1" x14ac:dyDescent="0.2"/>
    <row r="53738" hidden="1" x14ac:dyDescent="0.2"/>
    <row r="53739" hidden="1" x14ac:dyDescent="0.2"/>
    <row r="53740" hidden="1" x14ac:dyDescent="0.2"/>
    <row r="53741" hidden="1" x14ac:dyDescent="0.2"/>
    <row r="53742" hidden="1" x14ac:dyDescent="0.2"/>
    <row r="53743" hidden="1" x14ac:dyDescent="0.2"/>
    <row r="53744" hidden="1" x14ac:dyDescent="0.2"/>
    <row r="53745" hidden="1" x14ac:dyDescent="0.2"/>
    <row r="53746" hidden="1" x14ac:dyDescent="0.2"/>
    <row r="53747" hidden="1" x14ac:dyDescent="0.2"/>
    <row r="53748" hidden="1" x14ac:dyDescent="0.2"/>
    <row r="53749" hidden="1" x14ac:dyDescent="0.2"/>
    <row r="53750" hidden="1" x14ac:dyDescent="0.2"/>
    <row r="53751" hidden="1" x14ac:dyDescent="0.2"/>
    <row r="53752" hidden="1" x14ac:dyDescent="0.2"/>
    <row r="53753" hidden="1" x14ac:dyDescent="0.2"/>
    <row r="53754" hidden="1" x14ac:dyDescent="0.2"/>
    <row r="53755" hidden="1" x14ac:dyDescent="0.2"/>
    <row r="53756" hidden="1" x14ac:dyDescent="0.2"/>
    <row r="53757" hidden="1" x14ac:dyDescent="0.2"/>
    <row r="53758" hidden="1" x14ac:dyDescent="0.2"/>
    <row r="53759" hidden="1" x14ac:dyDescent="0.2"/>
    <row r="53760" hidden="1" x14ac:dyDescent="0.2"/>
    <row r="53761" hidden="1" x14ac:dyDescent="0.2"/>
    <row r="53762" hidden="1" x14ac:dyDescent="0.2"/>
    <row r="53763" hidden="1" x14ac:dyDescent="0.2"/>
    <row r="53764" hidden="1" x14ac:dyDescent="0.2"/>
    <row r="53765" hidden="1" x14ac:dyDescent="0.2"/>
    <row r="53766" hidden="1" x14ac:dyDescent="0.2"/>
    <row r="53767" hidden="1" x14ac:dyDescent="0.2"/>
    <row r="53768" hidden="1" x14ac:dyDescent="0.2"/>
    <row r="53769" hidden="1" x14ac:dyDescent="0.2"/>
    <row r="53770" hidden="1" x14ac:dyDescent="0.2"/>
    <row r="53771" hidden="1" x14ac:dyDescent="0.2"/>
    <row r="53772" hidden="1" x14ac:dyDescent="0.2"/>
    <row r="53773" hidden="1" x14ac:dyDescent="0.2"/>
    <row r="53774" hidden="1" x14ac:dyDescent="0.2"/>
    <row r="53775" hidden="1" x14ac:dyDescent="0.2"/>
    <row r="53776" hidden="1" x14ac:dyDescent="0.2"/>
    <row r="53777" hidden="1" x14ac:dyDescent="0.2"/>
    <row r="53778" hidden="1" x14ac:dyDescent="0.2"/>
    <row r="53779" hidden="1" x14ac:dyDescent="0.2"/>
    <row r="53780" hidden="1" x14ac:dyDescent="0.2"/>
    <row r="53781" hidden="1" x14ac:dyDescent="0.2"/>
    <row r="53782" hidden="1" x14ac:dyDescent="0.2"/>
    <row r="53783" hidden="1" x14ac:dyDescent="0.2"/>
    <row r="53784" hidden="1" x14ac:dyDescent="0.2"/>
    <row r="53785" hidden="1" x14ac:dyDescent="0.2"/>
    <row r="53786" hidden="1" x14ac:dyDescent="0.2"/>
    <row r="53787" hidden="1" x14ac:dyDescent="0.2"/>
    <row r="53788" hidden="1" x14ac:dyDescent="0.2"/>
    <row r="53789" hidden="1" x14ac:dyDescent="0.2"/>
    <row r="53790" hidden="1" x14ac:dyDescent="0.2"/>
    <row r="53791" hidden="1" x14ac:dyDescent="0.2"/>
    <row r="53792" hidden="1" x14ac:dyDescent="0.2"/>
    <row r="53793" hidden="1" x14ac:dyDescent="0.2"/>
    <row r="53794" hidden="1" x14ac:dyDescent="0.2"/>
    <row r="53795" hidden="1" x14ac:dyDescent="0.2"/>
    <row r="53796" hidden="1" x14ac:dyDescent="0.2"/>
    <row r="53797" hidden="1" x14ac:dyDescent="0.2"/>
    <row r="53798" hidden="1" x14ac:dyDescent="0.2"/>
    <row r="53799" hidden="1" x14ac:dyDescent="0.2"/>
    <row r="53800" hidden="1" x14ac:dyDescent="0.2"/>
    <row r="53801" hidden="1" x14ac:dyDescent="0.2"/>
    <row r="53802" hidden="1" x14ac:dyDescent="0.2"/>
    <row r="53803" hidden="1" x14ac:dyDescent="0.2"/>
    <row r="53804" hidden="1" x14ac:dyDescent="0.2"/>
    <row r="53805" hidden="1" x14ac:dyDescent="0.2"/>
    <row r="53806" hidden="1" x14ac:dyDescent="0.2"/>
    <row r="53807" hidden="1" x14ac:dyDescent="0.2"/>
    <row r="53808" hidden="1" x14ac:dyDescent="0.2"/>
    <row r="53809" hidden="1" x14ac:dyDescent="0.2"/>
    <row r="53810" hidden="1" x14ac:dyDescent="0.2"/>
    <row r="53811" hidden="1" x14ac:dyDescent="0.2"/>
    <row r="53812" hidden="1" x14ac:dyDescent="0.2"/>
    <row r="53813" hidden="1" x14ac:dyDescent="0.2"/>
    <row r="53814" hidden="1" x14ac:dyDescent="0.2"/>
    <row r="53815" hidden="1" x14ac:dyDescent="0.2"/>
    <row r="53816" hidden="1" x14ac:dyDescent="0.2"/>
    <row r="53817" hidden="1" x14ac:dyDescent="0.2"/>
    <row r="53818" hidden="1" x14ac:dyDescent="0.2"/>
    <row r="53819" hidden="1" x14ac:dyDescent="0.2"/>
    <row r="53820" hidden="1" x14ac:dyDescent="0.2"/>
    <row r="53821" hidden="1" x14ac:dyDescent="0.2"/>
    <row r="53822" hidden="1" x14ac:dyDescent="0.2"/>
    <row r="53823" hidden="1" x14ac:dyDescent="0.2"/>
    <row r="53824" hidden="1" x14ac:dyDescent="0.2"/>
    <row r="53825" hidden="1" x14ac:dyDescent="0.2"/>
    <row r="53826" hidden="1" x14ac:dyDescent="0.2"/>
    <row r="53827" hidden="1" x14ac:dyDescent="0.2"/>
    <row r="53828" hidden="1" x14ac:dyDescent="0.2"/>
    <row r="53829" hidden="1" x14ac:dyDescent="0.2"/>
    <row r="53830" hidden="1" x14ac:dyDescent="0.2"/>
    <row r="53831" hidden="1" x14ac:dyDescent="0.2"/>
    <row r="53832" hidden="1" x14ac:dyDescent="0.2"/>
    <row r="53833" hidden="1" x14ac:dyDescent="0.2"/>
    <row r="53834" hidden="1" x14ac:dyDescent="0.2"/>
    <row r="53835" hidden="1" x14ac:dyDescent="0.2"/>
    <row r="53836" hidden="1" x14ac:dyDescent="0.2"/>
    <row r="53837" hidden="1" x14ac:dyDescent="0.2"/>
    <row r="53838" hidden="1" x14ac:dyDescent="0.2"/>
    <row r="53839" hidden="1" x14ac:dyDescent="0.2"/>
    <row r="53840" hidden="1" x14ac:dyDescent="0.2"/>
    <row r="53841" hidden="1" x14ac:dyDescent="0.2"/>
    <row r="53842" hidden="1" x14ac:dyDescent="0.2"/>
    <row r="53843" hidden="1" x14ac:dyDescent="0.2"/>
    <row r="53844" hidden="1" x14ac:dyDescent="0.2"/>
    <row r="53845" hidden="1" x14ac:dyDescent="0.2"/>
    <row r="53846" hidden="1" x14ac:dyDescent="0.2"/>
    <row r="53847" hidden="1" x14ac:dyDescent="0.2"/>
    <row r="53848" hidden="1" x14ac:dyDescent="0.2"/>
    <row r="53849" hidden="1" x14ac:dyDescent="0.2"/>
    <row r="53850" hidden="1" x14ac:dyDescent="0.2"/>
    <row r="53851" hidden="1" x14ac:dyDescent="0.2"/>
    <row r="53852" hidden="1" x14ac:dyDescent="0.2"/>
    <row r="53853" hidden="1" x14ac:dyDescent="0.2"/>
    <row r="53854" hidden="1" x14ac:dyDescent="0.2"/>
    <row r="53855" hidden="1" x14ac:dyDescent="0.2"/>
    <row r="53856" hidden="1" x14ac:dyDescent="0.2"/>
    <row r="53857" hidden="1" x14ac:dyDescent="0.2"/>
    <row r="53858" hidden="1" x14ac:dyDescent="0.2"/>
    <row r="53859" hidden="1" x14ac:dyDescent="0.2"/>
    <row r="53860" hidden="1" x14ac:dyDescent="0.2"/>
    <row r="53861" hidden="1" x14ac:dyDescent="0.2"/>
    <row r="53862" hidden="1" x14ac:dyDescent="0.2"/>
    <row r="53863" hidden="1" x14ac:dyDescent="0.2"/>
    <row r="53864" hidden="1" x14ac:dyDescent="0.2"/>
    <row r="53865" hidden="1" x14ac:dyDescent="0.2"/>
    <row r="53866" hidden="1" x14ac:dyDescent="0.2"/>
    <row r="53867" hidden="1" x14ac:dyDescent="0.2"/>
    <row r="53868" hidden="1" x14ac:dyDescent="0.2"/>
    <row r="53869" hidden="1" x14ac:dyDescent="0.2"/>
    <row r="53870" hidden="1" x14ac:dyDescent="0.2"/>
    <row r="53871" hidden="1" x14ac:dyDescent="0.2"/>
    <row r="53872" hidden="1" x14ac:dyDescent="0.2"/>
    <row r="53873" hidden="1" x14ac:dyDescent="0.2"/>
    <row r="53874" hidden="1" x14ac:dyDescent="0.2"/>
    <row r="53875" hidden="1" x14ac:dyDescent="0.2"/>
    <row r="53876" hidden="1" x14ac:dyDescent="0.2"/>
    <row r="53877" hidden="1" x14ac:dyDescent="0.2"/>
    <row r="53878" hidden="1" x14ac:dyDescent="0.2"/>
    <row r="53879" hidden="1" x14ac:dyDescent="0.2"/>
    <row r="53880" hidden="1" x14ac:dyDescent="0.2"/>
    <row r="53881" hidden="1" x14ac:dyDescent="0.2"/>
    <row r="53882" hidden="1" x14ac:dyDescent="0.2"/>
    <row r="53883" hidden="1" x14ac:dyDescent="0.2"/>
    <row r="53884" hidden="1" x14ac:dyDescent="0.2"/>
    <row r="53885" hidden="1" x14ac:dyDescent="0.2"/>
    <row r="53886" hidden="1" x14ac:dyDescent="0.2"/>
    <row r="53887" hidden="1" x14ac:dyDescent="0.2"/>
    <row r="53888" hidden="1" x14ac:dyDescent="0.2"/>
    <row r="53889" hidden="1" x14ac:dyDescent="0.2"/>
    <row r="53890" hidden="1" x14ac:dyDescent="0.2"/>
    <row r="53891" hidden="1" x14ac:dyDescent="0.2"/>
    <row r="53892" hidden="1" x14ac:dyDescent="0.2"/>
    <row r="53893" hidden="1" x14ac:dyDescent="0.2"/>
    <row r="53894" hidden="1" x14ac:dyDescent="0.2"/>
    <row r="53895" hidden="1" x14ac:dyDescent="0.2"/>
    <row r="53896" hidden="1" x14ac:dyDescent="0.2"/>
    <row r="53897" hidden="1" x14ac:dyDescent="0.2"/>
    <row r="53898" hidden="1" x14ac:dyDescent="0.2"/>
    <row r="53899" hidden="1" x14ac:dyDescent="0.2"/>
    <row r="53900" hidden="1" x14ac:dyDescent="0.2"/>
    <row r="53901" hidden="1" x14ac:dyDescent="0.2"/>
    <row r="53902" hidden="1" x14ac:dyDescent="0.2"/>
    <row r="53903" hidden="1" x14ac:dyDescent="0.2"/>
    <row r="53904" hidden="1" x14ac:dyDescent="0.2"/>
    <row r="53905" hidden="1" x14ac:dyDescent="0.2"/>
    <row r="53906" hidden="1" x14ac:dyDescent="0.2"/>
    <row r="53907" hidden="1" x14ac:dyDescent="0.2"/>
    <row r="53908" hidden="1" x14ac:dyDescent="0.2"/>
    <row r="53909" hidden="1" x14ac:dyDescent="0.2"/>
    <row r="53910" hidden="1" x14ac:dyDescent="0.2"/>
    <row r="53911" hidden="1" x14ac:dyDescent="0.2"/>
    <row r="53912" hidden="1" x14ac:dyDescent="0.2"/>
    <row r="53913" hidden="1" x14ac:dyDescent="0.2"/>
    <row r="53914" hidden="1" x14ac:dyDescent="0.2"/>
    <row r="53915" hidden="1" x14ac:dyDescent="0.2"/>
    <row r="53916" hidden="1" x14ac:dyDescent="0.2"/>
    <row r="53917" hidden="1" x14ac:dyDescent="0.2"/>
    <row r="53918" hidden="1" x14ac:dyDescent="0.2"/>
    <row r="53919" hidden="1" x14ac:dyDescent="0.2"/>
    <row r="53920" hidden="1" x14ac:dyDescent="0.2"/>
    <row r="53921" hidden="1" x14ac:dyDescent="0.2"/>
    <row r="53922" hidden="1" x14ac:dyDescent="0.2"/>
    <row r="53923" hidden="1" x14ac:dyDescent="0.2"/>
    <row r="53924" hidden="1" x14ac:dyDescent="0.2"/>
    <row r="53925" hidden="1" x14ac:dyDescent="0.2"/>
    <row r="53926" hidden="1" x14ac:dyDescent="0.2"/>
    <row r="53927" hidden="1" x14ac:dyDescent="0.2"/>
    <row r="53928" hidden="1" x14ac:dyDescent="0.2"/>
    <row r="53929" hidden="1" x14ac:dyDescent="0.2"/>
    <row r="53930" hidden="1" x14ac:dyDescent="0.2"/>
    <row r="53931" hidden="1" x14ac:dyDescent="0.2"/>
    <row r="53932" hidden="1" x14ac:dyDescent="0.2"/>
    <row r="53933" hidden="1" x14ac:dyDescent="0.2"/>
    <row r="53934" hidden="1" x14ac:dyDescent="0.2"/>
    <row r="53935" hidden="1" x14ac:dyDescent="0.2"/>
    <row r="53936" hidden="1" x14ac:dyDescent="0.2"/>
    <row r="53937" hidden="1" x14ac:dyDescent="0.2"/>
    <row r="53938" hidden="1" x14ac:dyDescent="0.2"/>
    <row r="53939" hidden="1" x14ac:dyDescent="0.2"/>
    <row r="53940" hidden="1" x14ac:dyDescent="0.2"/>
    <row r="53941" hidden="1" x14ac:dyDescent="0.2"/>
    <row r="53942" hidden="1" x14ac:dyDescent="0.2"/>
    <row r="53943" hidden="1" x14ac:dyDescent="0.2"/>
    <row r="53944" hidden="1" x14ac:dyDescent="0.2"/>
    <row r="53945" hidden="1" x14ac:dyDescent="0.2"/>
    <row r="53946" hidden="1" x14ac:dyDescent="0.2"/>
    <row r="53947" hidden="1" x14ac:dyDescent="0.2"/>
    <row r="53948" hidden="1" x14ac:dyDescent="0.2"/>
    <row r="53949" hidden="1" x14ac:dyDescent="0.2"/>
    <row r="53950" hidden="1" x14ac:dyDescent="0.2"/>
    <row r="53951" hidden="1" x14ac:dyDescent="0.2"/>
    <row r="53952" hidden="1" x14ac:dyDescent="0.2"/>
    <row r="53953" hidden="1" x14ac:dyDescent="0.2"/>
    <row r="53954" hidden="1" x14ac:dyDescent="0.2"/>
    <row r="53955" hidden="1" x14ac:dyDescent="0.2"/>
    <row r="53956" hidden="1" x14ac:dyDescent="0.2"/>
    <row r="53957" hidden="1" x14ac:dyDescent="0.2"/>
    <row r="53958" hidden="1" x14ac:dyDescent="0.2"/>
    <row r="53959" hidden="1" x14ac:dyDescent="0.2"/>
    <row r="53960" hidden="1" x14ac:dyDescent="0.2"/>
    <row r="53961" hidden="1" x14ac:dyDescent="0.2"/>
    <row r="53962" hidden="1" x14ac:dyDescent="0.2"/>
    <row r="53963" hidden="1" x14ac:dyDescent="0.2"/>
    <row r="53964" hidden="1" x14ac:dyDescent="0.2"/>
    <row r="53965" hidden="1" x14ac:dyDescent="0.2"/>
    <row r="53966" hidden="1" x14ac:dyDescent="0.2"/>
    <row r="53967" hidden="1" x14ac:dyDescent="0.2"/>
    <row r="53968" hidden="1" x14ac:dyDescent="0.2"/>
    <row r="53969" hidden="1" x14ac:dyDescent="0.2"/>
    <row r="53970" hidden="1" x14ac:dyDescent="0.2"/>
    <row r="53971" hidden="1" x14ac:dyDescent="0.2"/>
    <row r="53972" hidden="1" x14ac:dyDescent="0.2"/>
    <row r="53973" hidden="1" x14ac:dyDescent="0.2"/>
    <row r="53974" hidden="1" x14ac:dyDescent="0.2"/>
    <row r="53975" hidden="1" x14ac:dyDescent="0.2"/>
    <row r="53976" hidden="1" x14ac:dyDescent="0.2"/>
    <row r="53977" hidden="1" x14ac:dyDescent="0.2"/>
    <row r="53978" hidden="1" x14ac:dyDescent="0.2"/>
    <row r="53979" hidden="1" x14ac:dyDescent="0.2"/>
    <row r="53980" hidden="1" x14ac:dyDescent="0.2"/>
    <row r="53981" hidden="1" x14ac:dyDescent="0.2"/>
    <row r="53982" hidden="1" x14ac:dyDescent="0.2"/>
    <row r="53983" hidden="1" x14ac:dyDescent="0.2"/>
    <row r="53984" hidden="1" x14ac:dyDescent="0.2"/>
    <row r="53985" hidden="1" x14ac:dyDescent="0.2"/>
    <row r="53986" hidden="1" x14ac:dyDescent="0.2"/>
    <row r="53987" hidden="1" x14ac:dyDescent="0.2"/>
    <row r="53988" hidden="1" x14ac:dyDescent="0.2"/>
    <row r="53989" hidden="1" x14ac:dyDescent="0.2"/>
    <row r="53990" hidden="1" x14ac:dyDescent="0.2"/>
    <row r="53991" hidden="1" x14ac:dyDescent="0.2"/>
    <row r="53992" hidden="1" x14ac:dyDescent="0.2"/>
    <row r="53993" hidden="1" x14ac:dyDescent="0.2"/>
    <row r="53994" hidden="1" x14ac:dyDescent="0.2"/>
    <row r="53995" hidden="1" x14ac:dyDescent="0.2"/>
    <row r="53996" hidden="1" x14ac:dyDescent="0.2"/>
    <row r="53997" hidden="1" x14ac:dyDescent="0.2"/>
    <row r="53998" hidden="1" x14ac:dyDescent="0.2"/>
    <row r="53999" hidden="1" x14ac:dyDescent="0.2"/>
    <row r="54000" hidden="1" x14ac:dyDescent="0.2"/>
    <row r="54001" hidden="1" x14ac:dyDescent="0.2"/>
    <row r="54002" hidden="1" x14ac:dyDescent="0.2"/>
    <row r="54003" hidden="1" x14ac:dyDescent="0.2"/>
    <row r="54004" hidden="1" x14ac:dyDescent="0.2"/>
    <row r="54005" hidden="1" x14ac:dyDescent="0.2"/>
    <row r="54006" hidden="1" x14ac:dyDescent="0.2"/>
    <row r="54007" hidden="1" x14ac:dyDescent="0.2"/>
    <row r="54008" hidden="1" x14ac:dyDescent="0.2"/>
    <row r="54009" hidden="1" x14ac:dyDescent="0.2"/>
    <row r="54010" hidden="1" x14ac:dyDescent="0.2"/>
    <row r="54011" hidden="1" x14ac:dyDescent="0.2"/>
    <row r="54012" hidden="1" x14ac:dyDescent="0.2"/>
    <row r="54013" hidden="1" x14ac:dyDescent="0.2"/>
    <row r="54014" hidden="1" x14ac:dyDescent="0.2"/>
    <row r="54015" hidden="1" x14ac:dyDescent="0.2"/>
    <row r="54016" hidden="1" x14ac:dyDescent="0.2"/>
    <row r="54017" hidden="1" x14ac:dyDescent="0.2"/>
    <row r="54018" hidden="1" x14ac:dyDescent="0.2"/>
    <row r="54019" hidden="1" x14ac:dyDescent="0.2"/>
    <row r="54020" hidden="1" x14ac:dyDescent="0.2"/>
    <row r="54021" hidden="1" x14ac:dyDescent="0.2"/>
    <row r="54022" hidden="1" x14ac:dyDescent="0.2"/>
    <row r="54023" hidden="1" x14ac:dyDescent="0.2"/>
    <row r="54024" hidden="1" x14ac:dyDescent="0.2"/>
    <row r="54025" hidden="1" x14ac:dyDescent="0.2"/>
    <row r="54026" hidden="1" x14ac:dyDescent="0.2"/>
    <row r="54027" hidden="1" x14ac:dyDescent="0.2"/>
    <row r="54028" hidden="1" x14ac:dyDescent="0.2"/>
    <row r="54029" hidden="1" x14ac:dyDescent="0.2"/>
    <row r="54030" hidden="1" x14ac:dyDescent="0.2"/>
    <row r="54031" hidden="1" x14ac:dyDescent="0.2"/>
    <row r="54032" hidden="1" x14ac:dyDescent="0.2"/>
    <row r="54033" hidden="1" x14ac:dyDescent="0.2"/>
    <row r="54034" hidden="1" x14ac:dyDescent="0.2"/>
    <row r="54035" hidden="1" x14ac:dyDescent="0.2"/>
    <row r="54036" hidden="1" x14ac:dyDescent="0.2"/>
    <row r="54037" hidden="1" x14ac:dyDescent="0.2"/>
    <row r="54038" hidden="1" x14ac:dyDescent="0.2"/>
    <row r="54039" hidden="1" x14ac:dyDescent="0.2"/>
    <row r="54040" hidden="1" x14ac:dyDescent="0.2"/>
    <row r="54041" hidden="1" x14ac:dyDescent="0.2"/>
    <row r="54042" hidden="1" x14ac:dyDescent="0.2"/>
    <row r="54043" hidden="1" x14ac:dyDescent="0.2"/>
    <row r="54044" hidden="1" x14ac:dyDescent="0.2"/>
    <row r="54045" hidden="1" x14ac:dyDescent="0.2"/>
    <row r="54046" hidden="1" x14ac:dyDescent="0.2"/>
    <row r="54047" hidden="1" x14ac:dyDescent="0.2"/>
    <row r="54048" hidden="1" x14ac:dyDescent="0.2"/>
    <row r="54049" hidden="1" x14ac:dyDescent="0.2"/>
    <row r="54050" hidden="1" x14ac:dyDescent="0.2"/>
    <row r="54051" hidden="1" x14ac:dyDescent="0.2"/>
    <row r="54052" hidden="1" x14ac:dyDescent="0.2"/>
    <row r="54053" hidden="1" x14ac:dyDescent="0.2"/>
    <row r="54054" hidden="1" x14ac:dyDescent="0.2"/>
    <row r="54055" hidden="1" x14ac:dyDescent="0.2"/>
    <row r="54056" hidden="1" x14ac:dyDescent="0.2"/>
    <row r="54057" hidden="1" x14ac:dyDescent="0.2"/>
    <row r="54058" hidden="1" x14ac:dyDescent="0.2"/>
    <row r="54059" hidden="1" x14ac:dyDescent="0.2"/>
    <row r="54060" hidden="1" x14ac:dyDescent="0.2"/>
    <row r="54061" hidden="1" x14ac:dyDescent="0.2"/>
    <row r="54062" hidden="1" x14ac:dyDescent="0.2"/>
    <row r="54063" hidden="1" x14ac:dyDescent="0.2"/>
    <row r="54064" hidden="1" x14ac:dyDescent="0.2"/>
    <row r="54065" hidden="1" x14ac:dyDescent="0.2"/>
    <row r="54066" hidden="1" x14ac:dyDescent="0.2"/>
    <row r="54067" hidden="1" x14ac:dyDescent="0.2"/>
    <row r="54068" hidden="1" x14ac:dyDescent="0.2"/>
    <row r="54069" hidden="1" x14ac:dyDescent="0.2"/>
    <row r="54070" hidden="1" x14ac:dyDescent="0.2"/>
    <row r="54071" hidden="1" x14ac:dyDescent="0.2"/>
    <row r="54072" hidden="1" x14ac:dyDescent="0.2"/>
    <row r="54073" hidden="1" x14ac:dyDescent="0.2"/>
    <row r="54074" hidden="1" x14ac:dyDescent="0.2"/>
    <row r="54075" hidden="1" x14ac:dyDescent="0.2"/>
    <row r="54076" hidden="1" x14ac:dyDescent="0.2"/>
    <row r="54077" hidden="1" x14ac:dyDescent="0.2"/>
    <row r="54078" hidden="1" x14ac:dyDescent="0.2"/>
    <row r="54079" hidden="1" x14ac:dyDescent="0.2"/>
    <row r="54080" hidden="1" x14ac:dyDescent="0.2"/>
    <row r="54081" hidden="1" x14ac:dyDescent="0.2"/>
    <row r="54082" hidden="1" x14ac:dyDescent="0.2"/>
    <row r="54083" hidden="1" x14ac:dyDescent="0.2"/>
    <row r="54084" hidden="1" x14ac:dyDescent="0.2"/>
    <row r="54085" hidden="1" x14ac:dyDescent="0.2"/>
    <row r="54086" hidden="1" x14ac:dyDescent="0.2"/>
    <row r="54087" hidden="1" x14ac:dyDescent="0.2"/>
    <row r="54088" hidden="1" x14ac:dyDescent="0.2"/>
    <row r="54089" hidden="1" x14ac:dyDescent="0.2"/>
    <row r="54090" hidden="1" x14ac:dyDescent="0.2"/>
    <row r="54091" hidden="1" x14ac:dyDescent="0.2"/>
    <row r="54092" hidden="1" x14ac:dyDescent="0.2"/>
    <row r="54093" hidden="1" x14ac:dyDescent="0.2"/>
    <row r="54094" hidden="1" x14ac:dyDescent="0.2"/>
    <row r="54095" hidden="1" x14ac:dyDescent="0.2"/>
    <row r="54096" hidden="1" x14ac:dyDescent="0.2"/>
    <row r="54097" hidden="1" x14ac:dyDescent="0.2"/>
    <row r="54098" hidden="1" x14ac:dyDescent="0.2"/>
    <row r="54099" hidden="1" x14ac:dyDescent="0.2"/>
    <row r="54100" hidden="1" x14ac:dyDescent="0.2"/>
    <row r="54101" hidden="1" x14ac:dyDescent="0.2"/>
    <row r="54102" hidden="1" x14ac:dyDescent="0.2"/>
    <row r="54103" hidden="1" x14ac:dyDescent="0.2"/>
    <row r="54104" hidden="1" x14ac:dyDescent="0.2"/>
    <row r="54105" hidden="1" x14ac:dyDescent="0.2"/>
    <row r="54106" hidden="1" x14ac:dyDescent="0.2"/>
    <row r="54107" hidden="1" x14ac:dyDescent="0.2"/>
    <row r="54108" hidden="1" x14ac:dyDescent="0.2"/>
    <row r="54109" hidden="1" x14ac:dyDescent="0.2"/>
    <row r="54110" hidden="1" x14ac:dyDescent="0.2"/>
    <row r="54111" hidden="1" x14ac:dyDescent="0.2"/>
    <row r="54112" hidden="1" x14ac:dyDescent="0.2"/>
    <row r="54113" hidden="1" x14ac:dyDescent="0.2"/>
    <row r="54114" hidden="1" x14ac:dyDescent="0.2"/>
    <row r="54115" hidden="1" x14ac:dyDescent="0.2"/>
    <row r="54116" hidden="1" x14ac:dyDescent="0.2"/>
    <row r="54117" hidden="1" x14ac:dyDescent="0.2"/>
    <row r="54118" hidden="1" x14ac:dyDescent="0.2"/>
    <row r="54119" hidden="1" x14ac:dyDescent="0.2"/>
    <row r="54120" hidden="1" x14ac:dyDescent="0.2"/>
    <row r="54121" hidden="1" x14ac:dyDescent="0.2"/>
    <row r="54122" hidden="1" x14ac:dyDescent="0.2"/>
    <row r="54123" hidden="1" x14ac:dyDescent="0.2"/>
    <row r="54124" hidden="1" x14ac:dyDescent="0.2"/>
    <row r="54125" hidden="1" x14ac:dyDescent="0.2"/>
    <row r="54126" hidden="1" x14ac:dyDescent="0.2"/>
    <row r="54127" hidden="1" x14ac:dyDescent="0.2"/>
    <row r="54128" hidden="1" x14ac:dyDescent="0.2"/>
    <row r="54129" hidden="1" x14ac:dyDescent="0.2"/>
    <row r="54130" hidden="1" x14ac:dyDescent="0.2"/>
    <row r="54131" hidden="1" x14ac:dyDescent="0.2"/>
    <row r="54132" hidden="1" x14ac:dyDescent="0.2"/>
    <row r="54133" hidden="1" x14ac:dyDescent="0.2"/>
    <row r="54134" hidden="1" x14ac:dyDescent="0.2"/>
    <row r="54135" hidden="1" x14ac:dyDescent="0.2"/>
    <row r="54136" hidden="1" x14ac:dyDescent="0.2"/>
    <row r="54137" hidden="1" x14ac:dyDescent="0.2"/>
    <row r="54138" hidden="1" x14ac:dyDescent="0.2"/>
    <row r="54139" hidden="1" x14ac:dyDescent="0.2"/>
    <row r="54140" hidden="1" x14ac:dyDescent="0.2"/>
    <row r="54141" hidden="1" x14ac:dyDescent="0.2"/>
    <row r="54142" hidden="1" x14ac:dyDescent="0.2"/>
    <row r="54143" hidden="1" x14ac:dyDescent="0.2"/>
    <row r="54144" hidden="1" x14ac:dyDescent="0.2"/>
    <row r="54145" hidden="1" x14ac:dyDescent="0.2"/>
    <row r="54146" hidden="1" x14ac:dyDescent="0.2"/>
    <row r="54147" hidden="1" x14ac:dyDescent="0.2"/>
    <row r="54148" hidden="1" x14ac:dyDescent="0.2"/>
    <row r="54149" hidden="1" x14ac:dyDescent="0.2"/>
    <row r="54150" hidden="1" x14ac:dyDescent="0.2"/>
    <row r="54151" hidden="1" x14ac:dyDescent="0.2"/>
    <row r="54152" hidden="1" x14ac:dyDescent="0.2"/>
    <row r="54153" hidden="1" x14ac:dyDescent="0.2"/>
    <row r="54154" hidden="1" x14ac:dyDescent="0.2"/>
    <row r="54155" hidden="1" x14ac:dyDescent="0.2"/>
    <row r="54156" hidden="1" x14ac:dyDescent="0.2"/>
    <row r="54157" hidden="1" x14ac:dyDescent="0.2"/>
    <row r="54158" hidden="1" x14ac:dyDescent="0.2"/>
    <row r="54159" hidden="1" x14ac:dyDescent="0.2"/>
    <row r="54160" hidden="1" x14ac:dyDescent="0.2"/>
    <row r="54161" hidden="1" x14ac:dyDescent="0.2"/>
    <row r="54162" hidden="1" x14ac:dyDescent="0.2"/>
    <row r="54163" hidden="1" x14ac:dyDescent="0.2"/>
    <row r="54164" hidden="1" x14ac:dyDescent="0.2"/>
    <row r="54165" hidden="1" x14ac:dyDescent="0.2"/>
    <row r="54166" hidden="1" x14ac:dyDescent="0.2"/>
    <row r="54167" hidden="1" x14ac:dyDescent="0.2"/>
    <row r="54168" hidden="1" x14ac:dyDescent="0.2"/>
    <row r="54169" hidden="1" x14ac:dyDescent="0.2"/>
    <row r="54170" hidden="1" x14ac:dyDescent="0.2"/>
    <row r="54171" hidden="1" x14ac:dyDescent="0.2"/>
    <row r="54172" hidden="1" x14ac:dyDescent="0.2"/>
    <row r="54173" hidden="1" x14ac:dyDescent="0.2"/>
    <row r="54174" hidden="1" x14ac:dyDescent="0.2"/>
    <row r="54175" hidden="1" x14ac:dyDescent="0.2"/>
    <row r="54176" hidden="1" x14ac:dyDescent="0.2"/>
    <row r="54177" hidden="1" x14ac:dyDescent="0.2"/>
    <row r="54178" hidden="1" x14ac:dyDescent="0.2"/>
    <row r="54179" hidden="1" x14ac:dyDescent="0.2"/>
    <row r="54180" hidden="1" x14ac:dyDescent="0.2"/>
    <row r="54181" hidden="1" x14ac:dyDescent="0.2"/>
    <row r="54182" hidden="1" x14ac:dyDescent="0.2"/>
    <row r="54183" hidden="1" x14ac:dyDescent="0.2"/>
    <row r="54184" hidden="1" x14ac:dyDescent="0.2"/>
    <row r="54185" hidden="1" x14ac:dyDescent="0.2"/>
    <row r="54186" hidden="1" x14ac:dyDescent="0.2"/>
    <row r="54187" hidden="1" x14ac:dyDescent="0.2"/>
    <row r="54188" hidden="1" x14ac:dyDescent="0.2"/>
    <row r="54189" hidden="1" x14ac:dyDescent="0.2"/>
    <row r="54190" hidden="1" x14ac:dyDescent="0.2"/>
    <row r="54191" hidden="1" x14ac:dyDescent="0.2"/>
    <row r="54192" hidden="1" x14ac:dyDescent="0.2"/>
    <row r="54193" hidden="1" x14ac:dyDescent="0.2"/>
    <row r="54194" hidden="1" x14ac:dyDescent="0.2"/>
    <row r="54195" hidden="1" x14ac:dyDescent="0.2"/>
    <row r="54196" hidden="1" x14ac:dyDescent="0.2"/>
    <row r="54197" hidden="1" x14ac:dyDescent="0.2"/>
    <row r="54198" hidden="1" x14ac:dyDescent="0.2"/>
    <row r="54199" hidden="1" x14ac:dyDescent="0.2"/>
    <row r="54200" hidden="1" x14ac:dyDescent="0.2"/>
    <row r="54201" hidden="1" x14ac:dyDescent="0.2"/>
    <row r="54202" hidden="1" x14ac:dyDescent="0.2"/>
    <row r="54203" hidden="1" x14ac:dyDescent="0.2"/>
    <row r="54204" hidden="1" x14ac:dyDescent="0.2"/>
    <row r="54205" hidden="1" x14ac:dyDescent="0.2"/>
    <row r="54206" hidden="1" x14ac:dyDescent="0.2"/>
    <row r="54207" hidden="1" x14ac:dyDescent="0.2"/>
    <row r="54208" hidden="1" x14ac:dyDescent="0.2"/>
    <row r="54209" hidden="1" x14ac:dyDescent="0.2"/>
    <row r="54210" hidden="1" x14ac:dyDescent="0.2"/>
    <row r="54211" hidden="1" x14ac:dyDescent="0.2"/>
    <row r="54212" hidden="1" x14ac:dyDescent="0.2"/>
    <row r="54213" hidden="1" x14ac:dyDescent="0.2"/>
    <row r="54214" hidden="1" x14ac:dyDescent="0.2"/>
    <row r="54215" hidden="1" x14ac:dyDescent="0.2"/>
    <row r="54216" hidden="1" x14ac:dyDescent="0.2"/>
    <row r="54217" hidden="1" x14ac:dyDescent="0.2"/>
    <row r="54218" hidden="1" x14ac:dyDescent="0.2"/>
    <row r="54219" hidden="1" x14ac:dyDescent="0.2"/>
    <row r="54220" hidden="1" x14ac:dyDescent="0.2"/>
    <row r="54221" hidden="1" x14ac:dyDescent="0.2"/>
    <row r="54222" hidden="1" x14ac:dyDescent="0.2"/>
    <row r="54223" hidden="1" x14ac:dyDescent="0.2"/>
    <row r="54224" hidden="1" x14ac:dyDescent="0.2"/>
    <row r="54225" hidden="1" x14ac:dyDescent="0.2"/>
    <row r="54226" hidden="1" x14ac:dyDescent="0.2"/>
    <row r="54227" hidden="1" x14ac:dyDescent="0.2"/>
    <row r="54228" hidden="1" x14ac:dyDescent="0.2"/>
    <row r="54229" hidden="1" x14ac:dyDescent="0.2"/>
    <row r="54230" hidden="1" x14ac:dyDescent="0.2"/>
    <row r="54231" hidden="1" x14ac:dyDescent="0.2"/>
    <row r="54232" hidden="1" x14ac:dyDescent="0.2"/>
    <row r="54233" hidden="1" x14ac:dyDescent="0.2"/>
    <row r="54234" hidden="1" x14ac:dyDescent="0.2"/>
    <row r="54235" hidden="1" x14ac:dyDescent="0.2"/>
    <row r="54236" hidden="1" x14ac:dyDescent="0.2"/>
    <row r="54237" hidden="1" x14ac:dyDescent="0.2"/>
    <row r="54238" hidden="1" x14ac:dyDescent="0.2"/>
    <row r="54239" hidden="1" x14ac:dyDescent="0.2"/>
    <row r="54240" hidden="1" x14ac:dyDescent="0.2"/>
    <row r="54241" hidden="1" x14ac:dyDescent="0.2"/>
    <row r="54242" hidden="1" x14ac:dyDescent="0.2"/>
    <row r="54243" hidden="1" x14ac:dyDescent="0.2"/>
    <row r="54244" hidden="1" x14ac:dyDescent="0.2"/>
    <row r="54245" hidden="1" x14ac:dyDescent="0.2"/>
    <row r="54246" hidden="1" x14ac:dyDescent="0.2"/>
    <row r="54247" hidden="1" x14ac:dyDescent="0.2"/>
    <row r="54248" hidden="1" x14ac:dyDescent="0.2"/>
    <row r="54249" hidden="1" x14ac:dyDescent="0.2"/>
    <row r="54250" hidden="1" x14ac:dyDescent="0.2"/>
    <row r="54251" hidden="1" x14ac:dyDescent="0.2"/>
    <row r="54252" hidden="1" x14ac:dyDescent="0.2"/>
    <row r="54253" hidden="1" x14ac:dyDescent="0.2"/>
    <row r="54254" hidden="1" x14ac:dyDescent="0.2"/>
    <row r="54255" hidden="1" x14ac:dyDescent="0.2"/>
    <row r="54256" hidden="1" x14ac:dyDescent="0.2"/>
    <row r="54257" hidden="1" x14ac:dyDescent="0.2"/>
    <row r="54258" hidden="1" x14ac:dyDescent="0.2"/>
    <row r="54259" hidden="1" x14ac:dyDescent="0.2"/>
    <row r="54260" hidden="1" x14ac:dyDescent="0.2"/>
    <row r="54261" hidden="1" x14ac:dyDescent="0.2"/>
    <row r="54262" hidden="1" x14ac:dyDescent="0.2"/>
    <row r="54263" hidden="1" x14ac:dyDescent="0.2"/>
    <row r="54264" hidden="1" x14ac:dyDescent="0.2"/>
    <row r="54265" hidden="1" x14ac:dyDescent="0.2"/>
    <row r="54266" hidden="1" x14ac:dyDescent="0.2"/>
    <row r="54267" hidden="1" x14ac:dyDescent="0.2"/>
    <row r="54268" hidden="1" x14ac:dyDescent="0.2"/>
    <row r="54269" hidden="1" x14ac:dyDescent="0.2"/>
    <row r="54270" hidden="1" x14ac:dyDescent="0.2"/>
    <row r="54271" hidden="1" x14ac:dyDescent="0.2"/>
    <row r="54272" hidden="1" x14ac:dyDescent="0.2"/>
    <row r="54273" hidden="1" x14ac:dyDescent="0.2"/>
    <row r="54274" hidden="1" x14ac:dyDescent="0.2"/>
    <row r="54275" hidden="1" x14ac:dyDescent="0.2"/>
    <row r="54276" hidden="1" x14ac:dyDescent="0.2"/>
    <row r="54277" hidden="1" x14ac:dyDescent="0.2"/>
    <row r="54278" hidden="1" x14ac:dyDescent="0.2"/>
    <row r="54279" hidden="1" x14ac:dyDescent="0.2"/>
    <row r="54280" hidden="1" x14ac:dyDescent="0.2"/>
    <row r="54281" hidden="1" x14ac:dyDescent="0.2"/>
    <row r="54282" hidden="1" x14ac:dyDescent="0.2"/>
    <row r="54283" hidden="1" x14ac:dyDescent="0.2"/>
    <row r="54284" hidden="1" x14ac:dyDescent="0.2"/>
    <row r="54285" hidden="1" x14ac:dyDescent="0.2"/>
    <row r="54286" hidden="1" x14ac:dyDescent="0.2"/>
    <row r="54287" hidden="1" x14ac:dyDescent="0.2"/>
    <row r="54288" hidden="1" x14ac:dyDescent="0.2"/>
    <row r="54289" hidden="1" x14ac:dyDescent="0.2"/>
    <row r="54290" hidden="1" x14ac:dyDescent="0.2"/>
    <row r="54291" hidden="1" x14ac:dyDescent="0.2"/>
    <row r="54292" hidden="1" x14ac:dyDescent="0.2"/>
    <row r="54293" hidden="1" x14ac:dyDescent="0.2"/>
    <row r="54294" hidden="1" x14ac:dyDescent="0.2"/>
    <row r="54295" hidden="1" x14ac:dyDescent="0.2"/>
    <row r="54296" hidden="1" x14ac:dyDescent="0.2"/>
    <row r="54297" hidden="1" x14ac:dyDescent="0.2"/>
    <row r="54298" hidden="1" x14ac:dyDescent="0.2"/>
    <row r="54299" hidden="1" x14ac:dyDescent="0.2"/>
    <row r="54300" hidden="1" x14ac:dyDescent="0.2"/>
    <row r="54301" hidden="1" x14ac:dyDescent="0.2"/>
    <row r="54302" hidden="1" x14ac:dyDescent="0.2"/>
    <row r="54303" hidden="1" x14ac:dyDescent="0.2"/>
    <row r="54304" hidden="1" x14ac:dyDescent="0.2"/>
    <row r="54305" hidden="1" x14ac:dyDescent="0.2"/>
    <row r="54306" hidden="1" x14ac:dyDescent="0.2"/>
    <row r="54307" hidden="1" x14ac:dyDescent="0.2"/>
    <row r="54308" hidden="1" x14ac:dyDescent="0.2"/>
    <row r="54309" hidden="1" x14ac:dyDescent="0.2"/>
    <row r="54310" hidden="1" x14ac:dyDescent="0.2"/>
    <row r="54311" hidden="1" x14ac:dyDescent="0.2"/>
    <row r="54312" hidden="1" x14ac:dyDescent="0.2"/>
    <row r="54313" hidden="1" x14ac:dyDescent="0.2"/>
    <row r="54314" hidden="1" x14ac:dyDescent="0.2"/>
    <row r="54315" hidden="1" x14ac:dyDescent="0.2"/>
    <row r="54316" hidden="1" x14ac:dyDescent="0.2"/>
    <row r="54317" hidden="1" x14ac:dyDescent="0.2"/>
    <row r="54318" hidden="1" x14ac:dyDescent="0.2"/>
    <row r="54319" hidden="1" x14ac:dyDescent="0.2"/>
    <row r="54320" hidden="1" x14ac:dyDescent="0.2"/>
    <row r="54321" hidden="1" x14ac:dyDescent="0.2"/>
    <row r="54322" hidden="1" x14ac:dyDescent="0.2"/>
    <row r="54323" hidden="1" x14ac:dyDescent="0.2"/>
    <row r="54324" hidden="1" x14ac:dyDescent="0.2"/>
    <row r="54325" hidden="1" x14ac:dyDescent="0.2"/>
    <row r="54326" hidden="1" x14ac:dyDescent="0.2"/>
    <row r="54327" hidden="1" x14ac:dyDescent="0.2"/>
    <row r="54328" hidden="1" x14ac:dyDescent="0.2"/>
    <row r="54329" hidden="1" x14ac:dyDescent="0.2"/>
    <row r="54330" hidden="1" x14ac:dyDescent="0.2"/>
    <row r="54331" hidden="1" x14ac:dyDescent="0.2"/>
    <row r="54332" hidden="1" x14ac:dyDescent="0.2"/>
    <row r="54333" hidden="1" x14ac:dyDescent="0.2"/>
    <row r="54334" hidden="1" x14ac:dyDescent="0.2"/>
    <row r="54335" hidden="1" x14ac:dyDescent="0.2"/>
    <row r="54336" hidden="1" x14ac:dyDescent="0.2"/>
    <row r="54337" hidden="1" x14ac:dyDescent="0.2"/>
    <row r="54338" hidden="1" x14ac:dyDescent="0.2"/>
    <row r="54339" hidden="1" x14ac:dyDescent="0.2"/>
    <row r="54340" hidden="1" x14ac:dyDescent="0.2"/>
    <row r="54341" hidden="1" x14ac:dyDescent="0.2"/>
    <row r="54342" hidden="1" x14ac:dyDescent="0.2"/>
    <row r="54343" hidden="1" x14ac:dyDescent="0.2"/>
    <row r="54344" hidden="1" x14ac:dyDescent="0.2"/>
    <row r="54345" hidden="1" x14ac:dyDescent="0.2"/>
    <row r="54346" hidden="1" x14ac:dyDescent="0.2"/>
    <row r="54347" hidden="1" x14ac:dyDescent="0.2"/>
    <row r="54348" hidden="1" x14ac:dyDescent="0.2"/>
    <row r="54349" hidden="1" x14ac:dyDescent="0.2"/>
    <row r="54350" hidden="1" x14ac:dyDescent="0.2"/>
    <row r="54351" hidden="1" x14ac:dyDescent="0.2"/>
    <row r="54352" hidden="1" x14ac:dyDescent="0.2"/>
    <row r="54353" hidden="1" x14ac:dyDescent="0.2"/>
    <row r="54354" hidden="1" x14ac:dyDescent="0.2"/>
    <row r="54355" hidden="1" x14ac:dyDescent="0.2"/>
    <row r="54356" hidden="1" x14ac:dyDescent="0.2"/>
    <row r="54357" hidden="1" x14ac:dyDescent="0.2"/>
    <row r="54358" hidden="1" x14ac:dyDescent="0.2"/>
    <row r="54359" hidden="1" x14ac:dyDescent="0.2"/>
    <row r="54360" hidden="1" x14ac:dyDescent="0.2"/>
    <row r="54361" hidden="1" x14ac:dyDescent="0.2"/>
    <row r="54362" hidden="1" x14ac:dyDescent="0.2"/>
    <row r="54363" hidden="1" x14ac:dyDescent="0.2"/>
    <row r="54364" hidden="1" x14ac:dyDescent="0.2"/>
    <row r="54365" hidden="1" x14ac:dyDescent="0.2"/>
    <row r="54366" hidden="1" x14ac:dyDescent="0.2"/>
    <row r="54367" hidden="1" x14ac:dyDescent="0.2"/>
    <row r="54368" hidden="1" x14ac:dyDescent="0.2"/>
    <row r="54369" hidden="1" x14ac:dyDescent="0.2"/>
    <row r="54370" hidden="1" x14ac:dyDescent="0.2"/>
    <row r="54371" hidden="1" x14ac:dyDescent="0.2"/>
    <row r="54372" hidden="1" x14ac:dyDescent="0.2"/>
    <row r="54373" hidden="1" x14ac:dyDescent="0.2"/>
    <row r="54374" hidden="1" x14ac:dyDescent="0.2"/>
    <row r="54375" hidden="1" x14ac:dyDescent="0.2"/>
    <row r="54376" hidden="1" x14ac:dyDescent="0.2"/>
    <row r="54377" hidden="1" x14ac:dyDescent="0.2"/>
    <row r="54378" hidden="1" x14ac:dyDescent="0.2"/>
    <row r="54379" hidden="1" x14ac:dyDescent="0.2"/>
    <row r="54380" hidden="1" x14ac:dyDescent="0.2"/>
    <row r="54381" hidden="1" x14ac:dyDescent="0.2"/>
    <row r="54382" hidden="1" x14ac:dyDescent="0.2"/>
    <row r="54383" hidden="1" x14ac:dyDescent="0.2"/>
    <row r="54384" hidden="1" x14ac:dyDescent="0.2"/>
    <row r="54385" hidden="1" x14ac:dyDescent="0.2"/>
    <row r="54386" hidden="1" x14ac:dyDescent="0.2"/>
    <row r="54387" hidden="1" x14ac:dyDescent="0.2"/>
    <row r="54388" hidden="1" x14ac:dyDescent="0.2"/>
    <row r="54389" hidden="1" x14ac:dyDescent="0.2"/>
    <row r="54390" hidden="1" x14ac:dyDescent="0.2"/>
    <row r="54391" hidden="1" x14ac:dyDescent="0.2"/>
    <row r="54392" hidden="1" x14ac:dyDescent="0.2"/>
    <row r="54393" hidden="1" x14ac:dyDescent="0.2"/>
    <row r="54394" hidden="1" x14ac:dyDescent="0.2"/>
    <row r="54395" hidden="1" x14ac:dyDescent="0.2"/>
    <row r="54396" hidden="1" x14ac:dyDescent="0.2"/>
    <row r="54397" hidden="1" x14ac:dyDescent="0.2"/>
    <row r="54398" hidden="1" x14ac:dyDescent="0.2"/>
    <row r="54399" hidden="1" x14ac:dyDescent="0.2"/>
    <row r="54400" hidden="1" x14ac:dyDescent="0.2"/>
    <row r="54401" hidden="1" x14ac:dyDescent="0.2"/>
    <row r="54402" hidden="1" x14ac:dyDescent="0.2"/>
    <row r="54403" hidden="1" x14ac:dyDescent="0.2"/>
    <row r="54404" hidden="1" x14ac:dyDescent="0.2"/>
    <row r="54405" hidden="1" x14ac:dyDescent="0.2"/>
    <row r="54406" hidden="1" x14ac:dyDescent="0.2"/>
    <row r="54407" hidden="1" x14ac:dyDescent="0.2"/>
    <row r="54408" hidden="1" x14ac:dyDescent="0.2"/>
    <row r="54409" hidden="1" x14ac:dyDescent="0.2"/>
    <row r="54410" hidden="1" x14ac:dyDescent="0.2"/>
    <row r="54411" hidden="1" x14ac:dyDescent="0.2"/>
    <row r="54412" hidden="1" x14ac:dyDescent="0.2"/>
    <row r="54413" hidden="1" x14ac:dyDescent="0.2"/>
    <row r="54414" hidden="1" x14ac:dyDescent="0.2"/>
    <row r="54415" hidden="1" x14ac:dyDescent="0.2"/>
    <row r="54416" hidden="1" x14ac:dyDescent="0.2"/>
    <row r="54417" hidden="1" x14ac:dyDescent="0.2"/>
    <row r="54418" hidden="1" x14ac:dyDescent="0.2"/>
    <row r="54419" hidden="1" x14ac:dyDescent="0.2"/>
    <row r="54420" hidden="1" x14ac:dyDescent="0.2"/>
    <row r="54421" hidden="1" x14ac:dyDescent="0.2"/>
    <row r="54422" hidden="1" x14ac:dyDescent="0.2"/>
    <row r="54423" hidden="1" x14ac:dyDescent="0.2"/>
    <row r="54424" hidden="1" x14ac:dyDescent="0.2"/>
    <row r="54425" hidden="1" x14ac:dyDescent="0.2"/>
    <row r="54426" hidden="1" x14ac:dyDescent="0.2"/>
    <row r="54427" hidden="1" x14ac:dyDescent="0.2"/>
    <row r="54428" hidden="1" x14ac:dyDescent="0.2"/>
    <row r="54429" hidden="1" x14ac:dyDescent="0.2"/>
    <row r="54430" hidden="1" x14ac:dyDescent="0.2"/>
    <row r="54431" hidden="1" x14ac:dyDescent="0.2"/>
    <row r="54432" hidden="1" x14ac:dyDescent="0.2"/>
    <row r="54433" hidden="1" x14ac:dyDescent="0.2"/>
    <row r="54434" hidden="1" x14ac:dyDescent="0.2"/>
    <row r="54435" hidden="1" x14ac:dyDescent="0.2"/>
    <row r="54436" hidden="1" x14ac:dyDescent="0.2"/>
    <row r="54437" hidden="1" x14ac:dyDescent="0.2"/>
    <row r="54438" hidden="1" x14ac:dyDescent="0.2"/>
    <row r="54439" hidden="1" x14ac:dyDescent="0.2"/>
    <row r="54440" hidden="1" x14ac:dyDescent="0.2"/>
    <row r="54441" hidden="1" x14ac:dyDescent="0.2"/>
    <row r="54442" hidden="1" x14ac:dyDescent="0.2"/>
    <row r="54443" hidden="1" x14ac:dyDescent="0.2"/>
    <row r="54444" hidden="1" x14ac:dyDescent="0.2"/>
    <row r="54445" hidden="1" x14ac:dyDescent="0.2"/>
    <row r="54446" hidden="1" x14ac:dyDescent="0.2"/>
    <row r="54447" hidden="1" x14ac:dyDescent="0.2"/>
    <row r="54448" hidden="1" x14ac:dyDescent="0.2"/>
    <row r="54449" hidden="1" x14ac:dyDescent="0.2"/>
    <row r="54450" hidden="1" x14ac:dyDescent="0.2"/>
    <row r="54451" hidden="1" x14ac:dyDescent="0.2"/>
    <row r="54452" hidden="1" x14ac:dyDescent="0.2"/>
    <row r="54453" hidden="1" x14ac:dyDescent="0.2"/>
    <row r="54454" hidden="1" x14ac:dyDescent="0.2"/>
    <row r="54455" hidden="1" x14ac:dyDescent="0.2"/>
    <row r="54456" hidden="1" x14ac:dyDescent="0.2"/>
    <row r="54457" hidden="1" x14ac:dyDescent="0.2"/>
    <row r="54458" hidden="1" x14ac:dyDescent="0.2"/>
    <row r="54459" hidden="1" x14ac:dyDescent="0.2"/>
    <row r="54460" hidden="1" x14ac:dyDescent="0.2"/>
    <row r="54461" hidden="1" x14ac:dyDescent="0.2"/>
    <row r="54462" hidden="1" x14ac:dyDescent="0.2"/>
    <row r="54463" hidden="1" x14ac:dyDescent="0.2"/>
    <row r="54464" hidden="1" x14ac:dyDescent="0.2"/>
    <row r="54465" hidden="1" x14ac:dyDescent="0.2"/>
    <row r="54466" hidden="1" x14ac:dyDescent="0.2"/>
    <row r="54467" hidden="1" x14ac:dyDescent="0.2"/>
    <row r="54468" hidden="1" x14ac:dyDescent="0.2"/>
    <row r="54469" hidden="1" x14ac:dyDescent="0.2"/>
    <row r="54470" hidden="1" x14ac:dyDescent="0.2"/>
    <row r="54471" hidden="1" x14ac:dyDescent="0.2"/>
    <row r="54472" hidden="1" x14ac:dyDescent="0.2"/>
    <row r="54473" hidden="1" x14ac:dyDescent="0.2"/>
    <row r="54474" hidden="1" x14ac:dyDescent="0.2"/>
    <row r="54475" hidden="1" x14ac:dyDescent="0.2"/>
    <row r="54476" hidden="1" x14ac:dyDescent="0.2"/>
    <row r="54477" hidden="1" x14ac:dyDescent="0.2"/>
    <row r="54478" hidden="1" x14ac:dyDescent="0.2"/>
    <row r="54479" hidden="1" x14ac:dyDescent="0.2"/>
    <row r="54480" hidden="1" x14ac:dyDescent="0.2"/>
    <row r="54481" hidden="1" x14ac:dyDescent="0.2"/>
    <row r="54482" hidden="1" x14ac:dyDescent="0.2"/>
    <row r="54483" hidden="1" x14ac:dyDescent="0.2"/>
    <row r="54484" hidden="1" x14ac:dyDescent="0.2"/>
    <row r="54485" hidden="1" x14ac:dyDescent="0.2"/>
    <row r="54486" hidden="1" x14ac:dyDescent="0.2"/>
    <row r="54487" hidden="1" x14ac:dyDescent="0.2"/>
    <row r="54488" hidden="1" x14ac:dyDescent="0.2"/>
    <row r="54489" hidden="1" x14ac:dyDescent="0.2"/>
    <row r="54490" hidden="1" x14ac:dyDescent="0.2"/>
    <row r="54491" hidden="1" x14ac:dyDescent="0.2"/>
    <row r="54492" hidden="1" x14ac:dyDescent="0.2"/>
    <row r="54493" hidden="1" x14ac:dyDescent="0.2"/>
    <row r="54494" hidden="1" x14ac:dyDescent="0.2"/>
    <row r="54495" hidden="1" x14ac:dyDescent="0.2"/>
    <row r="54496" hidden="1" x14ac:dyDescent="0.2"/>
    <row r="54497" hidden="1" x14ac:dyDescent="0.2"/>
    <row r="54498" hidden="1" x14ac:dyDescent="0.2"/>
    <row r="54499" hidden="1" x14ac:dyDescent="0.2"/>
    <row r="54500" hidden="1" x14ac:dyDescent="0.2"/>
    <row r="54501" hidden="1" x14ac:dyDescent="0.2"/>
    <row r="54502" hidden="1" x14ac:dyDescent="0.2"/>
    <row r="54503" hidden="1" x14ac:dyDescent="0.2"/>
    <row r="54504" hidden="1" x14ac:dyDescent="0.2"/>
    <row r="54505" hidden="1" x14ac:dyDescent="0.2"/>
    <row r="54506" hidden="1" x14ac:dyDescent="0.2"/>
    <row r="54507" hidden="1" x14ac:dyDescent="0.2"/>
    <row r="54508" hidden="1" x14ac:dyDescent="0.2"/>
    <row r="54509" hidden="1" x14ac:dyDescent="0.2"/>
    <row r="54510" hidden="1" x14ac:dyDescent="0.2"/>
    <row r="54511" hidden="1" x14ac:dyDescent="0.2"/>
    <row r="54512" hidden="1" x14ac:dyDescent="0.2"/>
    <row r="54513" hidden="1" x14ac:dyDescent="0.2"/>
    <row r="54514" hidden="1" x14ac:dyDescent="0.2"/>
    <row r="54515" hidden="1" x14ac:dyDescent="0.2"/>
    <row r="54516" hidden="1" x14ac:dyDescent="0.2"/>
    <row r="54517" hidden="1" x14ac:dyDescent="0.2"/>
    <row r="54518" hidden="1" x14ac:dyDescent="0.2"/>
    <row r="54519" hidden="1" x14ac:dyDescent="0.2"/>
    <row r="54520" hidden="1" x14ac:dyDescent="0.2"/>
    <row r="54521" hidden="1" x14ac:dyDescent="0.2"/>
    <row r="54522" hidden="1" x14ac:dyDescent="0.2"/>
    <row r="54523" hidden="1" x14ac:dyDescent="0.2"/>
    <row r="54524" hidden="1" x14ac:dyDescent="0.2"/>
    <row r="54525" hidden="1" x14ac:dyDescent="0.2"/>
    <row r="54526" hidden="1" x14ac:dyDescent="0.2"/>
    <row r="54527" hidden="1" x14ac:dyDescent="0.2"/>
    <row r="54528" hidden="1" x14ac:dyDescent="0.2"/>
    <row r="54529" hidden="1" x14ac:dyDescent="0.2"/>
    <row r="54530" hidden="1" x14ac:dyDescent="0.2"/>
    <row r="54531" hidden="1" x14ac:dyDescent="0.2"/>
    <row r="54532" hidden="1" x14ac:dyDescent="0.2"/>
    <row r="54533" hidden="1" x14ac:dyDescent="0.2"/>
    <row r="54534" hidden="1" x14ac:dyDescent="0.2"/>
    <row r="54535" hidden="1" x14ac:dyDescent="0.2"/>
    <row r="54536" hidden="1" x14ac:dyDescent="0.2"/>
    <row r="54537" hidden="1" x14ac:dyDescent="0.2"/>
    <row r="54538" hidden="1" x14ac:dyDescent="0.2"/>
    <row r="54539" hidden="1" x14ac:dyDescent="0.2"/>
    <row r="54540" hidden="1" x14ac:dyDescent="0.2"/>
    <row r="54541" hidden="1" x14ac:dyDescent="0.2"/>
    <row r="54542" hidden="1" x14ac:dyDescent="0.2"/>
    <row r="54543" hidden="1" x14ac:dyDescent="0.2"/>
    <row r="54544" hidden="1" x14ac:dyDescent="0.2"/>
    <row r="54545" hidden="1" x14ac:dyDescent="0.2"/>
    <row r="54546" hidden="1" x14ac:dyDescent="0.2"/>
    <row r="54547" hidden="1" x14ac:dyDescent="0.2"/>
    <row r="54548" hidden="1" x14ac:dyDescent="0.2"/>
    <row r="54549" hidden="1" x14ac:dyDescent="0.2"/>
    <row r="54550" hidden="1" x14ac:dyDescent="0.2"/>
    <row r="54551" hidden="1" x14ac:dyDescent="0.2"/>
    <row r="54552" hidden="1" x14ac:dyDescent="0.2"/>
    <row r="54553" hidden="1" x14ac:dyDescent="0.2"/>
    <row r="54554" hidden="1" x14ac:dyDescent="0.2"/>
    <row r="54555" hidden="1" x14ac:dyDescent="0.2"/>
    <row r="54556" hidden="1" x14ac:dyDescent="0.2"/>
    <row r="54557" hidden="1" x14ac:dyDescent="0.2"/>
    <row r="54558" hidden="1" x14ac:dyDescent="0.2"/>
    <row r="54559" hidden="1" x14ac:dyDescent="0.2"/>
    <row r="54560" hidden="1" x14ac:dyDescent="0.2"/>
    <row r="54561" hidden="1" x14ac:dyDescent="0.2"/>
    <row r="54562" hidden="1" x14ac:dyDescent="0.2"/>
    <row r="54563" hidden="1" x14ac:dyDescent="0.2"/>
    <row r="54564" hidden="1" x14ac:dyDescent="0.2"/>
    <row r="54565" hidden="1" x14ac:dyDescent="0.2"/>
    <row r="54566" hidden="1" x14ac:dyDescent="0.2"/>
    <row r="54567" hidden="1" x14ac:dyDescent="0.2"/>
    <row r="54568" hidden="1" x14ac:dyDescent="0.2"/>
    <row r="54569" hidden="1" x14ac:dyDescent="0.2"/>
    <row r="54570" hidden="1" x14ac:dyDescent="0.2"/>
    <row r="54571" hidden="1" x14ac:dyDescent="0.2"/>
    <row r="54572" hidden="1" x14ac:dyDescent="0.2"/>
    <row r="54573" hidden="1" x14ac:dyDescent="0.2"/>
    <row r="54574" hidden="1" x14ac:dyDescent="0.2"/>
    <row r="54575" hidden="1" x14ac:dyDescent="0.2"/>
    <row r="54576" hidden="1" x14ac:dyDescent="0.2"/>
    <row r="54577" hidden="1" x14ac:dyDescent="0.2"/>
    <row r="54578" hidden="1" x14ac:dyDescent="0.2"/>
    <row r="54579" hidden="1" x14ac:dyDescent="0.2"/>
    <row r="54580" hidden="1" x14ac:dyDescent="0.2"/>
    <row r="54581" hidden="1" x14ac:dyDescent="0.2"/>
    <row r="54582" hidden="1" x14ac:dyDescent="0.2"/>
    <row r="54583" hidden="1" x14ac:dyDescent="0.2"/>
    <row r="54584" hidden="1" x14ac:dyDescent="0.2"/>
    <row r="54585" hidden="1" x14ac:dyDescent="0.2"/>
    <row r="54586" hidden="1" x14ac:dyDescent="0.2"/>
    <row r="54587" hidden="1" x14ac:dyDescent="0.2"/>
    <row r="54588" hidden="1" x14ac:dyDescent="0.2"/>
    <row r="54589" hidden="1" x14ac:dyDescent="0.2"/>
    <row r="54590" hidden="1" x14ac:dyDescent="0.2"/>
    <row r="54591" hidden="1" x14ac:dyDescent="0.2"/>
    <row r="54592" hidden="1" x14ac:dyDescent="0.2"/>
    <row r="54593" hidden="1" x14ac:dyDescent="0.2"/>
    <row r="54594" hidden="1" x14ac:dyDescent="0.2"/>
    <row r="54595" hidden="1" x14ac:dyDescent="0.2"/>
    <row r="54596" hidden="1" x14ac:dyDescent="0.2"/>
    <row r="54597" hidden="1" x14ac:dyDescent="0.2"/>
    <row r="54598" hidden="1" x14ac:dyDescent="0.2"/>
    <row r="54599" hidden="1" x14ac:dyDescent="0.2"/>
    <row r="54600" hidden="1" x14ac:dyDescent="0.2"/>
    <row r="54601" hidden="1" x14ac:dyDescent="0.2"/>
    <row r="54602" hidden="1" x14ac:dyDescent="0.2"/>
    <row r="54603" hidden="1" x14ac:dyDescent="0.2"/>
    <row r="54604" hidden="1" x14ac:dyDescent="0.2"/>
    <row r="54605" hidden="1" x14ac:dyDescent="0.2"/>
    <row r="54606" hidden="1" x14ac:dyDescent="0.2"/>
    <row r="54607" hidden="1" x14ac:dyDescent="0.2"/>
    <row r="54608" hidden="1" x14ac:dyDescent="0.2"/>
    <row r="54609" hidden="1" x14ac:dyDescent="0.2"/>
    <row r="54610" hidden="1" x14ac:dyDescent="0.2"/>
    <row r="54611" hidden="1" x14ac:dyDescent="0.2"/>
    <row r="54612" hidden="1" x14ac:dyDescent="0.2"/>
    <row r="54613" hidden="1" x14ac:dyDescent="0.2"/>
    <row r="54614" hidden="1" x14ac:dyDescent="0.2"/>
    <row r="54615" hidden="1" x14ac:dyDescent="0.2"/>
    <row r="54616" hidden="1" x14ac:dyDescent="0.2"/>
    <row r="54617" hidden="1" x14ac:dyDescent="0.2"/>
    <row r="54618" hidden="1" x14ac:dyDescent="0.2"/>
    <row r="54619" hidden="1" x14ac:dyDescent="0.2"/>
    <row r="54620" hidden="1" x14ac:dyDescent="0.2"/>
    <row r="54621" hidden="1" x14ac:dyDescent="0.2"/>
    <row r="54622" hidden="1" x14ac:dyDescent="0.2"/>
    <row r="54623" hidden="1" x14ac:dyDescent="0.2"/>
    <row r="54624" hidden="1" x14ac:dyDescent="0.2"/>
    <row r="54625" hidden="1" x14ac:dyDescent="0.2"/>
    <row r="54626" hidden="1" x14ac:dyDescent="0.2"/>
    <row r="54627" hidden="1" x14ac:dyDescent="0.2"/>
    <row r="54628" hidden="1" x14ac:dyDescent="0.2"/>
    <row r="54629" hidden="1" x14ac:dyDescent="0.2"/>
    <row r="54630" hidden="1" x14ac:dyDescent="0.2"/>
    <row r="54631" hidden="1" x14ac:dyDescent="0.2"/>
    <row r="54632" hidden="1" x14ac:dyDescent="0.2"/>
    <row r="54633" hidden="1" x14ac:dyDescent="0.2"/>
    <row r="54634" hidden="1" x14ac:dyDescent="0.2"/>
    <row r="54635" hidden="1" x14ac:dyDescent="0.2"/>
    <row r="54636" hidden="1" x14ac:dyDescent="0.2"/>
    <row r="54637" hidden="1" x14ac:dyDescent="0.2"/>
    <row r="54638" hidden="1" x14ac:dyDescent="0.2"/>
    <row r="54639" hidden="1" x14ac:dyDescent="0.2"/>
    <row r="54640" hidden="1" x14ac:dyDescent="0.2"/>
    <row r="54641" hidden="1" x14ac:dyDescent="0.2"/>
    <row r="54642" hidden="1" x14ac:dyDescent="0.2"/>
    <row r="54643" hidden="1" x14ac:dyDescent="0.2"/>
    <row r="54644" hidden="1" x14ac:dyDescent="0.2"/>
    <row r="54645" hidden="1" x14ac:dyDescent="0.2"/>
    <row r="54646" hidden="1" x14ac:dyDescent="0.2"/>
    <row r="54647" hidden="1" x14ac:dyDescent="0.2"/>
    <row r="54648" hidden="1" x14ac:dyDescent="0.2"/>
    <row r="54649" hidden="1" x14ac:dyDescent="0.2"/>
    <row r="54650" hidden="1" x14ac:dyDescent="0.2"/>
    <row r="54651" hidden="1" x14ac:dyDescent="0.2"/>
    <row r="54652" hidden="1" x14ac:dyDescent="0.2"/>
    <row r="54653" hidden="1" x14ac:dyDescent="0.2"/>
    <row r="54654" hidden="1" x14ac:dyDescent="0.2"/>
    <row r="54655" hidden="1" x14ac:dyDescent="0.2"/>
    <row r="54656" hidden="1" x14ac:dyDescent="0.2"/>
    <row r="54657" hidden="1" x14ac:dyDescent="0.2"/>
    <row r="54658" hidden="1" x14ac:dyDescent="0.2"/>
    <row r="54659" hidden="1" x14ac:dyDescent="0.2"/>
    <row r="54660" hidden="1" x14ac:dyDescent="0.2"/>
    <row r="54661" hidden="1" x14ac:dyDescent="0.2"/>
    <row r="54662" hidden="1" x14ac:dyDescent="0.2"/>
    <row r="54663" hidden="1" x14ac:dyDescent="0.2"/>
    <row r="54664" hidden="1" x14ac:dyDescent="0.2"/>
    <row r="54665" hidden="1" x14ac:dyDescent="0.2"/>
    <row r="54666" hidden="1" x14ac:dyDescent="0.2"/>
    <row r="54667" hidden="1" x14ac:dyDescent="0.2"/>
    <row r="54668" hidden="1" x14ac:dyDescent="0.2"/>
    <row r="54669" hidden="1" x14ac:dyDescent="0.2"/>
    <row r="54670" hidden="1" x14ac:dyDescent="0.2"/>
    <row r="54671" hidden="1" x14ac:dyDescent="0.2"/>
    <row r="54672" hidden="1" x14ac:dyDescent="0.2"/>
    <row r="54673" hidden="1" x14ac:dyDescent="0.2"/>
    <row r="54674" hidden="1" x14ac:dyDescent="0.2"/>
    <row r="54675" hidden="1" x14ac:dyDescent="0.2"/>
    <row r="54676" hidden="1" x14ac:dyDescent="0.2"/>
    <row r="54677" hidden="1" x14ac:dyDescent="0.2"/>
    <row r="54678" hidden="1" x14ac:dyDescent="0.2"/>
    <row r="54679" hidden="1" x14ac:dyDescent="0.2"/>
    <row r="54680" hidden="1" x14ac:dyDescent="0.2"/>
    <row r="54681" hidden="1" x14ac:dyDescent="0.2"/>
    <row r="54682" hidden="1" x14ac:dyDescent="0.2"/>
    <row r="54683" hidden="1" x14ac:dyDescent="0.2"/>
    <row r="54684" hidden="1" x14ac:dyDescent="0.2"/>
    <row r="54685" hidden="1" x14ac:dyDescent="0.2"/>
    <row r="54686" hidden="1" x14ac:dyDescent="0.2"/>
    <row r="54687" hidden="1" x14ac:dyDescent="0.2"/>
    <row r="54688" hidden="1" x14ac:dyDescent="0.2"/>
    <row r="54689" hidden="1" x14ac:dyDescent="0.2"/>
    <row r="54690" hidden="1" x14ac:dyDescent="0.2"/>
    <row r="54691" hidden="1" x14ac:dyDescent="0.2"/>
    <row r="54692" hidden="1" x14ac:dyDescent="0.2"/>
    <row r="54693" hidden="1" x14ac:dyDescent="0.2"/>
    <row r="54694" hidden="1" x14ac:dyDescent="0.2"/>
    <row r="54695" hidden="1" x14ac:dyDescent="0.2"/>
    <row r="54696" hidden="1" x14ac:dyDescent="0.2"/>
    <row r="54697" hidden="1" x14ac:dyDescent="0.2"/>
    <row r="54698" hidden="1" x14ac:dyDescent="0.2"/>
    <row r="54699" hidden="1" x14ac:dyDescent="0.2"/>
    <row r="54700" hidden="1" x14ac:dyDescent="0.2"/>
    <row r="54701" hidden="1" x14ac:dyDescent="0.2"/>
    <row r="54702" hidden="1" x14ac:dyDescent="0.2"/>
    <row r="54703" hidden="1" x14ac:dyDescent="0.2"/>
    <row r="54704" hidden="1" x14ac:dyDescent="0.2"/>
    <row r="54705" hidden="1" x14ac:dyDescent="0.2"/>
    <row r="54706" hidden="1" x14ac:dyDescent="0.2"/>
    <row r="54707" hidden="1" x14ac:dyDescent="0.2"/>
    <row r="54708" hidden="1" x14ac:dyDescent="0.2"/>
    <row r="54709" hidden="1" x14ac:dyDescent="0.2"/>
    <row r="54710" hidden="1" x14ac:dyDescent="0.2"/>
    <row r="54711" hidden="1" x14ac:dyDescent="0.2"/>
    <row r="54712" hidden="1" x14ac:dyDescent="0.2"/>
    <row r="54713" hidden="1" x14ac:dyDescent="0.2"/>
    <row r="54714" hidden="1" x14ac:dyDescent="0.2"/>
    <row r="54715" hidden="1" x14ac:dyDescent="0.2"/>
    <row r="54716" hidden="1" x14ac:dyDescent="0.2"/>
    <row r="54717" hidden="1" x14ac:dyDescent="0.2"/>
    <row r="54718" hidden="1" x14ac:dyDescent="0.2"/>
    <row r="54719" hidden="1" x14ac:dyDescent="0.2"/>
    <row r="54720" hidden="1" x14ac:dyDescent="0.2"/>
    <row r="54721" hidden="1" x14ac:dyDescent="0.2"/>
    <row r="54722" hidden="1" x14ac:dyDescent="0.2"/>
    <row r="54723" hidden="1" x14ac:dyDescent="0.2"/>
    <row r="54724" hidden="1" x14ac:dyDescent="0.2"/>
    <row r="54725" hidden="1" x14ac:dyDescent="0.2"/>
    <row r="54726" hidden="1" x14ac:dyDescent="0.2"/>
    <row r="54727" hidden="1" x14ac:dyDescent="0.2"/>
    <row r="54728" hidden="1" x14ac:dyDescent="0.2"/>
    <row r="54729" hidden="1" x14ac:dyDescent="0.2"/>
    <row r="54730" hidden="1" x14ac:dyDescent="0.2"/>
    <row r="54731" hidden="1" x14ac:dyDescent="0.2"/>
    <row r="54732" hidden="1" x14ac:dyDescent="0.2"/>
    <row r="54733" hidden="1" x14ac:dyDescent="0.2"/>
    <row r="54734" hidden="1" x14ac:dyDescent="0.2"/>
    <row r="54735" hidden="1" x14ac:dyDescent="0.2"/>
    <row r="54736" hidden="1" x14ac:dyDescent="0.2"/>
    <row r="54737" hidden="1" x14ac:dyDescent="0.2"/>
    <row r="54738" hidden="1" x14ac:dyDescent="0.2"/>
    <row r="54739" hidden="1" x14ac:dyDescent="0.2"/>
    <row r="54740" hidden="1" x14ac:dyDescent="0.2"/>
    <row r="54741" hidden="1" x14ac:dyDescent="0.2"/>
    <row r="54742" hidden="1" x14ac:dyDescent="0.2"/>
    <row r="54743" hidden="1" x14ac:dyDescent="0.2"/>
    <row r="54744" hidden="1" x14ac:dyDescent="0.2"/>
    <row r="54745" hidden="1" x14ac:dyDescent="0.2"/>
    <row r="54746" hidden="1" x14ac:dyDescent="0.2"/>
    <row r="54747" hidden="1" x14ac:dyDescent="0.2"/>
    <row r="54748" hidden="1" x14ac:dyDescent="0.2"/>
    <row r="54749" hidden="1" x14ac:dyDescent="0.2"/>
    <row r="54750" hidden="1" x14ac:dyDescent="0.2"/>
    <row r="54751" hidden="1" x14ac:dyDescent="0.2"/>
    <row r="54752" hidden="1" x14ac:dyDescent="0.2"/>
    <row r="54753" hidden="1" x14ac:dyDescent="0.2"/>
    <row r="54754" hidden="1" x14ac:dyDescent="0.2"/>
    <row r="54755" hidden="1" x14ac:dyDescent="0.2"/>
    <row r="54756" hidden="1" x14ac:dyDescent="0.2"/>
    <row r="54757" hidden="1" x14ac:dyDescent="0.2"/>
    <row r="54758" hidden="1" x14ac:dyDescent="0.2"/>
    <row r="54759" hidden="1" x14ac:dyDescent="0.2"/>
    <row r="54760" hidden="1" x14ac:dyDescent="0.2"/>
    <row r="54761" hidden="1" x14ac:dyDescent="0.2"/>
    <row r="54762" hidden="1" x14ac:dyDescent="0.2"/>
    <row r="54763" hidden="1" x14ac:dyDescent="0.2"/>
    <row r="54764" hidden="1" x14ac:dyDescent="0.2"/>
    <row r="54765" hidden="1" x14ac:dyDescent="0.2"/>
    <row r="54766" hidden="1" x14ac:dyDescent="0.2"/>
    <row r="54767" hidden="1" x14ac:dyDescent="0.2"/>
    <row r="54768" hidden="1" x14ac:dyDescent="0.2"/>
    <row r="54769" hidden="1" x14ac:dyDescent="0.2"/>
    <row r="54770" hidden="1" x14ac:dyDescent="0.2"/>
    <row r="54771" hidden="1" x14ac:dyDescent="0.2"/>
    <row r="54772" hidden="1" x14ac:dyDescent="0.2"/>
    <row r="54773" hidden="1" x14ac:dyDescent="0.2"/>
    <row r="54774" hidden="1" x14ac:dyDescent="0.2"/>
    <row r="54775" hidden="1" x14ac:dyDescent="0.2"/>
    <row r="54776" hidden="1" x14ac:dyDescent="0.2"/>
    <row r="54777" hidden="1" x14ac:dyDescent="0.2"/>
    <row r="54778" hidden="1" x14ac:dyDescent="0.2"/>
    <row r="54779" hidden="1" x14ac:dyDescent="0.2"/>
    <row r="54780" hidden="1" x14ac:dyDescent="0.2"/>
    <row r="54781" hidden="1" x14ac:dyDescent="0.2"/>
    <row r="54782" hidden="1" x14ac:dyDescent="0.2"/>
    <row r="54783" hidden="1" x14ac:dyDescent="0.2"/>
    <row r="54784" hidden="1" x14ac:dyDescent="0.2"/>
    <row r="54785" hidden="1" x14ac:dyDescent="0.2"/>
    <row r="54786" hidden="1" x14ac:dyDescent="0.2"/>
    <row r="54787" hidden="1" x14ac:dyDescent="0.2"/>
    <row r="54788" hidden="1" x14ac:dyDescent="0.2"/>
    <row r="54789" hidden="1" x14ac:dyDescent="0.2"/>
    <row r="54790" hidden="1" x14ac:dyDescent="0.2"/>
    <row r="54791" hidden="1" x14ac:dyDescent="0.2"/>
    <row r="54792" hidden="1" x14ac:dyDescent="0.2"/>
    <row r="54793" hidden="1" x14ac:dyDescent="0.2"/>
    <row r="54794" hidden="1" x14ac:dyDescent="0.2"/>
    <row r="54795" hidden="1" x14ac:dyDescent="0.2"/>
    <row r="54796" hidden="1" x14ac:dyDescent="0.2"/>
    <row r="54797" hidden="1" x14ac:dyDescent="0.2"/>
    <row r="54798" hidden="1" x14ac:dyDescent="0.2"/>
    <row r="54799" hidden="1" x14ac:dyDescent="0.2"/>
    <row r="54800" hidden="1" x14ac:dyDescent="0.2"/>
    <row r="54801" hidden="1" x14ac:dyDescent="0.2"/>
    <row r="54802" hidden="1" x14ac:dyDescent="0.2"/>
    <row r="54803" hidden="1" x14ac:dyDescent="0.2"/>
    <row r="54804" hidden="1" x14ac:dyDescent="0.2"/>
    <row r="54805" hidden="1" x14ac:dyDescent="0.2"/>
    <row r="54806" hidden="1" x14ac:dyDescent="0.2"/>
    <row r="54807" hidden="1" x14ac:dyDescent="0.2"/>
    <row r="54808" hidden="1" x14ac:dyDescent="0.2"/>
    <row r="54809" hidden="1" x14ac:dyDescent="0.2"/>
    <row r="54810" hidden="1" x14ac:dyDescent="0.2"/>
    <row r="54811" hidden="1" x14ac:dyDescent="0.2"/>
    <row r="54812" hidden="1" x14ac:dyDescent="0.2"/>
    <row r="54813" hidden="1" x14ac:dyDescent="0.2"/>
    <row r="54814" hidden="1" x14ac:dyDescent="0.2"/>
    <row r="54815" hidden="1" x14ac:dyDescent="0.2"/>
    <row r="54816" hidden="1" x14ac:dyDescent="0.2"/>
    <row r="54817" hidden="1" x14ac:dyDescent="0.2"/>
    <row r="54818" hidden="1" x14ac:dyDescent="0.2"/>
    <row r="54819" hidden="1" x14ac:dyDescent="0.2"/>
    <row r="54820" hidden="1" x14ac:dyDescent="0.2"/>
    <row r="54821" hidden="1" x14ac:dyDescent="0.2"/>
    <row r="54822" hidden="1" x14ac:dyDescent="0.2"/>
    <row r="54823" hidden="1" x14ac:dyDescent="0.2"/>
    <row r="54824" hidden="1" x14ac:dyDescent="0.2"/>
    <row r="54825" hidden="1" x14ac:dyDescent="0.2"/>
    <row r="54826" hidden="1" x14ac:dyDescent="0.2"/>
    <row r="54827" hidden="1" x14ac:dyDescent="0.2"/>
    <row r="54828" hidden="1" x14ac:dyDescent="0.2"/>
    <row r="54829" hidden="1" x14ac:dyDescent="0.2"/>
    <row r="54830" hidden="1" x14ac:dyDescent="0.2"/>
    <row r="54831" hidden="1" x14ac:dyDescent="0.2"/>
    <row r="54832" hidden="1" x14ac:dyDescent="0.2"/>
    <row r="54833" hidden="1" x14ac:dyDescent="0.2"/>
    <row r="54834" hidden="1" x14ac:dyDescent="0.2"/>
    <row r="54835" hidden="1" x14ac:dyDescent="0.2"/>
    <row r="54836" hidden="1" x14ac:dyDescent="0.2"/>
    <row r="54837" hidden="1" x14ac:dyDescent="0.2"/>
    <row r="54838" hidden="1" x14ac:dyDescent="0.2"/>
    <row r="54839" hidden="1" x14ac:dyDescent="0.2"/>
    <row r="54840" hidden="1" x14ac:dyDescent="0.2"/>
    <row r="54841" hidden="1" x14ac:dyDescent="0.2"/>
    <row r="54842" hidden="1" x14ac:dyDescent="0.2"/>
    <row r="54843" hidden="1" x14ac:dyDescent="0.2"/>
    <row r="54844" hidden="1" x14ac:dyDescent="0.2"/>
    <row r="54845" hidden="1" x14ac:dyDescent="0.2"/>
    <row r="54846" hidden="1" x14ac:dyDescent="0.2"/>
    <row r="54847" hidden="1" x14ac:dyDescent="0.2"/>
    <row r="54848" hidden="1" x14ac:dyDescent="0.2"/>
    <row r="54849" hidden="1" x14ac:dyDescent="0.2"/>
    <row r="54850" hidden="1" x14ac:dyDescent="0.2"/>
    <row r="54851" hidden="1" x14ac:dyDescent="0.2"/>
    <row r="54852" hidden="1" x14ac:dyDescent="0.2"/>
    <row r="54853" hidden="1" x14ac:dyDescent="0.2"/>
    <row r="54854" hidden="1" x14ac:dyDescent="0.2"/>
    <row r="54855" hidden="1" x14ac:dyDescent="0.2"/>
    <row r="54856" hidden="1" x14ac:dyDescent="0.2"/>
    <row r="54857" hidden="1" x14ac:dyDescent="0.2"/>
    <row r="54858" hidden="1" x14ac:dyDescent="0.2"/>
    <row r="54859" hidden="1" x14ac:dyDescent="0.2"/>
    <row r="54860" hidden="1" x14ac:dyDescent="0.2"/>
    <row r="54861" hidden="1" x14ac:dyDescent="0.2"/>
    <row r="54862" hidden="1" x14ac:dyDescent="0.2"/>
    <row r="54863" hidden="1" x14ac:dyDescent="0.2"/>
    <row r="54864" hidden="1" x14ac:dyDescent="0.2"/>
    <row r="54865" hidden="1" x14ac:dyDescent="0.2"/>
    <row r="54866" hidden="1" x14ac:dyDescent="0.2"/>
    <row r="54867" hidden="1" x14ac:dyDescent="0.2"/>
    <row r="54868" hidden="1" x14ac:dyDescent="0.2"/>
    <row r="54869" hidden="1" x14ac:dyDescent="0.2"/>
    <row r="54870" hidden="1" x14ac:dyDescent="0.2"/>
    <row r="54871" hidden="1" x14ac:dyDescent="0.2"/>
    <row r="54872" hidden="1" x14ac:dyDescent="0.2"/>
    <row r="54873" hidden="1" x14ac:dyDescent="0.2"/>
    <row r="54874" hidden="1" x14ac:dyDescent="0.2"/>
    <row r="54875" hidden="1" x14ac:dyDescent="0.2"/>
    <row r="54876" hidden="1" x14ac:dyDescent="0.2"/>
    <row r="54877" hidden="1" x14ac:dyDescent="0.2"/>
    <row r="54878" hidden="1" x14ac:dyDescent="0.2"/>
    <row r="54879" hidden="1" x14ac:dyDescent="0.2"/>
    <row r="54880" hidden="1" x14ac:dyDescent="0.2"/>
    <row r="54881" hidden="1" x14ac:dyDescent="0.2"/>
    <row r="54882" hidden="1" x14ac:dyDescent="0.2"/>
    <row r="54883" hidden="1" x14ac:dyDescent="0.2"/>
    <row r="54884" hidden="1" x14ac:dyDescent="0.2"/>
    <row r="54885" hidden="1" x14ac:dyDescent="0.2"/>
    <row r="54886" hidden="1" x14ac:dyDescent="0.2"/>
    <row r="54887" hidden="1" x14ac:dyDescent="0.2"/>
    <row r="54888" hidden="1" x14ac:dyDescent="0.2"/>
    <row r="54889" hidden="1" x14ac:dyDescent="0.2"/>
    <row r="54890" hidden="1" x14ac:dyDescent="0.2"/>
    <row r="54891" hidden="1" x14ac:dyDescent="0.2"/>
    <row r="54892" hidden="1" x14ac:dyDescent="0.2"/>
    <row r="54893" hidden="1" x14ac:dyDescent="0.2"/>
    <row r="54894" hidden="1" x14ac:dyDescent="0.2"/>
    <row r="54895" hidden="1" x14ac:dyDescent="0.2"/>
    <row r="54896" hidden="1" x14ac:dyDescent="0.2"/>
    <row r="54897" hidden="1" x14ac:dyDescent="0.2"/>
    <row r="54898" hidden="1" x14ac:dyDescent="0.2"/>
    <row r="54899" hidden="1" x14ac:dyDescent="0.2"/>
    <row r="54900" hidden="1" x14ac:dyDescent="0.2"/>
    <row r="54901" hidden="1" x14ac:dyDescent="0.2"/>
    <row r="54902" hidden="1" x14ac:dyDescent="0.2"/>
    <row r="54903" hidden="1" x14ac:dyDescent="0.2"/>
    <row r="54904" hidden="1" x14ac:dyDescent="0.2"/>
    <row r="54905" hidden="1" x14ac:dyDescent="0.2"/>
    <row r="54906" hidden="1" x14ac:dyDescent="0.2"/>
    <row r="54907" hidden="1" x14ac:dyDescent="0.2"/>
    <row r="54908" hidden="1" x14ac:dyDescent="0.2"/>
    <row r="54909" hidden="1" x14ac:dyDescent="0.2"/>
    <row r="54910" hidden="1" x14ac:dyDescent="0.2"/>
    <row r="54911" hidden="1" x14ac:dyDescent="0.2"/>
    <row r="54912" hidden="1" x14ac:dyDescent="0.2"/>
    <row r="54913" hidden="1" x14ac:dyDescent="0.2"/>
    <row r="54914" hidden="1" x14ac:dyDescent="0.2"/>
    <row r="54915" hidden="1" x14ac:dyDescent="0.2"/>
    <row r="54916" hidden="1" x14ac:dyDescent="0.2"/>
    <row r="54917" hidden="1" x14ac:dyDescent="0.2"/>
    <row r="54918" hidden="1" x14ac:dyDescent="0.2"/>
    <row r="54919" hidden="1" x14ac:dyDescent="0.2"/>
    <row r="54920" hidden="1" x14ac:dyDescent="0.2"/>
    <row r="54921" hidden="1" x14ac:dyDescent="0.2"/>
    <row r="54922" hidden="1" x14ac:dyDescent="0.2"/>
    <row r="54923" hidden="1" x14ac:dyDescent="0.2"/>
    <row r="54924" hidden="1" x14ac:dyDescent="0.2"/>
    <row r="54925" hidden="1" x14ac:dyDescent="0.2"/>
    <row r="54926" hidden="1" x14ac:dyDescent="0.2"/>
    <row r="54927" hidden="1" x14ac:dyDescent="0.2"/>
    <row r="54928" hidden="1" x14ac:dyDescent="0.2"/>
    <row r="54929" hidden="1" x14ac:dyDescent="0.2"/>
    <row r="54930" hidden="1" x14ac:dyDescent="0.2"/>
    <row r="54931" hidden="1" x14ac:dyDescent="0.2"/>
    <row r="54932" hidden="1" x14ac:dyDescent="0.2"/>
    <row r="54933" hidden="1" x14ac:dyDescent="0.2"/>
    <row r="54934" hidden="1" x14ac:dyDescent="0.2"/>
    <row r="54935" hidden="1" x14ac:dyDescent="0.2"/>
    <row r="54936" hidden="1" x14ac:dyDescent="0.2"/>
    <row r="54937" hidden="1" x14ac:dyDescent="0.2"/>
    <row r="54938" hidden="1" x14ac:dyDescent="0.2"/>
    <row r="54939" hidden="1" x14ac:dyDescent="0.2"/>
    <row r="54940" hidden="1" x14ac:dyDescent="0.2"/>
    <row r="54941" hidden="1" x14ac:dyDescent="0.2"/>
    <row r="54942" hidden="1" x14ac:dyDescent="0.2"/>
    <row r="54943" hidden="1" x14ac:dyDescent="0.2"/>
    <row r="54944" hidden="1" x14ac:dyDescent="0.2"/>
    <row r="54945" hidden="1" x14ac:dyDescent="0.2"/>
    <row r="54946" hidden="1" x14ac:dyDescent="0.2"/>
    <row r="54947" hidden="1" x14ac:dyDescent="0.2"/>
    <row r="54948" hidden="1" x14ac:dyDescent="0.2"/>
    <row r="54949" hidden="1" x14ac:dyDescent="0.2"/>
    <row r="54950" hidden="1" x14ac:dyDescent="0.2"/>
    <row r="54951" hidden="1" x14ac:dyDescent="0.2"/>
    <row r="54952" hidden="1" x14ac:dyDescent="0.2"/>
    <row r="54953" hidden="1" x14ac:dyDescent="0.2"/>
    <row r="54954" hidden="1" x14ac:dyDescent="0.2"/>
    <row r="54955" hidden="1" x14ac:dyDescent="0.2"/>
    <row r="54956" hidden="1" x14ac:dyDescent="0.2"/>
    <row r="54957" hidden="1" x14ac:dyDescent="0.2"/>
    <row r="54958" hidden="1" x14ac:dyDescent="0.2"/>
    <row r="54959" hidden="1" x14ac:dyDescent="0.2"/>
    <row r="54960" hidden="1" x14ac:dyDescent="0.2"/>
    <row r="54961" hidden="1" x14ac:dyDescent="0.2"/>
    <row r="54962" hidden="1" x14ac:dyDescent="0.2"/>
    <row r="54963" hidden="1" x14ac:dyDescent="0.2"/>
    <row r="54964" hidden="1" x14ac:dyDescent="0.2"/>
    <row r="54965" hidden="1" x14ac:dyDescent="0.2"/>
    <row r="54966" hidden="1" x14ac:dyDescent="0.2"/>
    <row r="54967" hidden="1" x14ac:dyDescent="0.2"/>
    <row r="54968" hidden="1" x14ac:dyDescent="0.2"/>
    <row r="54969" hidden="1" x14ac:dyDescent="0.2"/>
    <row r="54970" hidden="1" x14ac:dyDescent="0.2"/>
    <row r="54971" hidden="1" x14ac:dyDescent="0.2"/>
    <row r="54972" hidden="1" x14ac:dyDescent="0.2"/>
    <row r="54973" hidden="1" x14ac:dyDescent="0.2"/>
    <row r="54974" hidden="1" x14ac:dyDescent="0.2"/>
    <row r="54975" hidden="1" x14ac:dyDescent="0.2"/>
    <row r="54976" hidden="1" x14ac:dyDescent="0.2"/>
    <row r="54977" hidden="1" x14ac:dyDescent="0.2"/>
    <row r="54978" hidden="1" x14ac:dyDescent="0.2"/>
    <row r="54979" hidden="1" x14ac:dyDescent="0.2"/>
    <row r="54980" hidden="1" x14ac:dyDescent="0.2"/>
    <row r="54981" hidden="1" x14ac:dyDescent="0.2"/>
    <row r="54982" hidden="1" x14ac:dyDescent="0.2"/>
    <row r="54983" hidden="1" x14ac:dyDescent="0.2"/>
    <row r="54984" hidden="1" x14ac:dyDescent="0.2"/>
    <row r="54985" hidden="1" x14ac:dyDescent="0.2"/>
    <row r="54986" hidden="1" x14ac:dyDescent="0.2"/>
    <row r="54987" hidden="1" x14ac:dyDescent="0.2"/>
    <row r="54988" hidden="1" x14ac:dyDescent="0.2"/>
    <row r="54989" hidden="1" x14ac:dyDescent="0.2"/>
    <row r="54990" hidden="1" x14ac:dyDescent="0.2"/>
    <row r="54991" hidden="1" x14ac:dyDescent="0.2"/>
    <row r="54992" hidden="1" x14ac:dyDescent="0.2"/>
    <row r="54993" hidden="1" x14ac:dyDescent="0.2"/>
    <row r="54994" hidden="1" x14ac:dyDescent="0.2"/>
    <row r="54995" hidden="1" x14ac:dyDescent="0.2"/>
    <row r="54996" hidden="1" x14ac:dyDescent="0.2"/>
    <row r="54997" hidden="1" x14ac:dyDescent="0.2"/>
    <row r="54998" hidden="1" x14ac:dyDescent="0.2"/>
    <row r="54999" hidden="1" x14ac:dyDescent="0.2"/>
    <row r="55000" hidden="1" x14ac:dyDescent="0.2"/>
    <row r="55001" hidden="1" x14ac:dyDescent="0.2"/>
    <row r="55002" hidden="1" x14ac:dyDescent="0.2"/>
    <row r="55003" hidden="1" x14ac:dyDescent="0.2"/>
    <row r="55004" hidden="1" x14ac:dyDescent="0.2"/>
    <row r="55005" hidden="1" x14ac:dyDescent="0.2"/>
    <row r="55006" hidden="1" x14ac:dyDescent="0.2"/>
    <row r="55007" hidden="1" x14ac:dyDescent="0.2"/>
    <row r="55008" hidden="1" x14ac:dyDescent="0.2"/>
    <row r="55009" hidden="1" x14ac:dyDescent="0.2"/>
    <row r="55010" hidden="1" x14ac:dyDescent="0.2"/>
    <row r="55011" hidden="1" x14ac:dyDescent="0.2"/>
    <row r="55012" hidden="1" x14ac:dyDescent="0.2"/>
    <row r="55013" hidden="1" x14ac:dyDescent="0.2"/>
    <row r="55014" hidden="1" x14ac:dyDescent="0.2"/>
    <row r="55015" hidden="1" x14ac:dyDescent="0.2"/>
    <row r="55016" hidden="1" x14ac:dyDescent="0.2"/>
    <row r="55017" hidden="1" x14ac:dyDescent="0.2"/>
    <row r="55018" hidden="1" x14ac:dyDescent="0.2"/>
    <row r="55019" hidden="1" x14ac:dyDescent="0.2"/>
    <row r="55020" hidden="1" x14ac:dyDescent="0.2"/>
    <row r="55021" hidden="1" x14ac:dyDescent="0.2"/>
    <row r="55022" hidden="1" x14ac:dyDescent="0.2"/>
    <row r="55023" hidden="1" x14ac:dyDescent="0.2"/>
    <row r="55024" hidden="1" x14ac:dyDescent="0.2"/>
    <row r="55025" hidden="1" x14ac:dyDescent="0.2"/>
    <row r="55026" hidden="1" x14ac:dyDescent="0.2"/>
    <row r="55027" hidden="1" x14ac:dyDescent="0.2"/>
    <row r="55028" hidden="1" x14ac:dyDescent="0.2"/>
    <row r="55029" hidden="1" x14ac:dyDescent="0.2"/>
    <row r="55030" hidden="1" x14ac:dyDescent="0.2"/>
    <row r="55031" hidden="1" x14ac:dyDescent="0.2"/>
    <row r="55032" hidden="1" x14ac:dyDescent="0.2"/>
    <row r="55033" hidden="1" x14ac:dyDescent="0.2"/>
    <row r="55034" hidden="1" x14ac:dyDescent="0.2"/>
    <row r="55035" hidden="1" x14ac:dyDescent="0.2"/>
    <row r="55036" hidden="1" x14ac:dyDescent="0.2"/>
    <row r="55037" hidden="1" x14ac:dyDescent="0.2"/>
    <row r="55038" hidden="1" x14ac:dyDescent="0.2"/>
    <row r="55039" hidden="1" x14ac:dyDescent="0.2"/>
    <row r="55040" hidden="1" x14ac:dyDescent="0.2"/>
    <row r="55041" hidden="1" x14ac:dyDescent="0.2"/>
    <row r="55042" hidden="1" x14ac:dyDescent="0.2"/>
    <row r="55043" hidden="1" x14ac:dyDescent="0.2"/>
    <row r="55044" hidden="1" x14ac:dyDescent="0.2"/>
    <row r="55045" hidden="1" x14ac:dyDescent="0.2"/>
    <row r="55046" hidden="1" x14ac:dyDescent="0.2"/>
    <row r="55047" hidden="1" x14ac:dyDescent="0.2"/>
    <row r="55048" hidden="1" x14ac:dyDescent="0.2"/>
    <row r="55049" hidden="1" x14ac:dyDescent="0.2"/>
    <row r="55050" hidden="1" x14ac:dyDescent="0.2"/>
    <row r="55051" hidden="1" x14ac:dyDescent="0.2"/>
    <row r="55052" hidden="1" x14ac:dyDescent="0.2"/>
    <row r="55053" hidden="1" x14ac:dyDescent="0.2"/>
    <row r="55054" hidden="1" x14ac:dyDescent="0.2"/>
    <row r="55055" hidden="1" x14ac:dyDescent="0.2"/>
    <row r="55056" hidden="1" x14ac:dyDescent="0.2"/>
    <row r="55057" hidden="1" x14ac:dyDescent="0.2"/>
    <row r="55058" hidden="1" x14ac:dyDescent="0.2"/>
    <row r="55059" hidden="1" x14ac:dyDescent="0.2"/>
    <row r="55060" hidden="1" x14ac:dyDescent="0.2"/>
    <row r="55061" hidden="1" x14ac:dyDescent="0.2"/>
    <row r="55062" hidden="1" x14ac:dyDescent="0.2"/>
    <row r="55063" hidden="1" x14ac:dyDescent="0.2"/>
    <row r="55064" hidden="1" x14ac:dyDescent="0.2"/>
    <row r="55065" hidden="1" x14ac:dyDescent="0.2"/>
    <row r="55066" hidden="1" x14ac:dyDescent="0.2"/>
    <row r="55067" hidden="1" x14ac:dyDescent="0.2"/>
    <row r="55068" hidden="1" x14ac:dyDescent="0.2"/>
    <row r="55069" hidden="1" x14ac:dyDescent="0.2"/>
    <row r="55070" hidden="1" x14ac:dyDescent="0.2"/>
    <row r="55071" hidden="1" x14ac:dyDescent="0.2"/>
    <row r="55072" hidden="1" x14ac:dyDescent="0.2"/>
    <row r="55073" hidden="1" x14ac:dyDescent="0.2"/>
    <row r="55074" hidden="1" x14ac:dyDescent="0.2"/>
    <row r="55075" hidden="1" x14ac:dyDescent="0.2"/>
    <row r="55076" hidden="1" x14ac:dyDescent="0.2"/>
    <row r="55077" hidden="1" x14ac:dyDescent="0.2"/>
    <row r="55078" hidden="1" x14ac:dyDescent="0.2"/>
    <row r="55079" hidden="1" x14ac:dyDescent="0.2"/>
    <row r="55080" hidden="1" x14ac:dyDescent="0.2"/>
    <row r="55081" hidden="1" x14ac:dyDescent="0.2"/>
    <row r="55082" hidden="1" x14ac:dyDescent="0.2"/>
    <row r="55083" hidden="1" x14ac:dyDescent="0.2"/>
    <row r="55084" hidden="1" x14ac:dyDescent="0.2"/>
    <row r="55085" hidden="1" x14ac:dyDescent="0.2"/>
    <row r="55086" hidden="1" x14ac:dyDescent="0.2"/>
    <row r="55087" hidden="1" x14ac:dyDescent="0.2"/>
    <row r="55088" hidden="1" x14ac:dyDescent="0.2"/>
    <row r="55089" hidden="1" x14ac:dyDescent="0.2"/>
    <row r="55090" hidden="1" x14ac:dyDescent="0.2"/>
    <row r="55091" hidden="1" x14ac:dyDescent="0.2"/>
    <row r="55092" hidden="1" x14ac:dyDescent="0.2"/>
    <row r="55093" hidden="1" x14ac:dyDescent="0.2"/>
    <row r="55094" hidden="1" x14ac:dyDescent="0.2"/>
    <row r="55095" hidden="1" x14ac:dyDescent="0.2"/>
    <row r="55096" hidden="1" x14ac:dyDescent="0.2"/>
    <row r="55097" hidden="1" x14ac:dyDescent="0.2"/>
    <row r="55098" hidden="1" x14ac:dyDescent="0.2"/>
    <row r="55099" hidden="1" x14ac:dyDescent="0.2"/>
    <row r="55100" hidden="1" x14ac:dyDescent="0.2"/>
    <row r="55101" hidden="1" x14ac:dyDescent="0.2"/>
    <row r="55102" hidden="1" x14ac:dyDescent="0.2"/>
    <row r="55103" hidden="1" x14ac:dyDescent="0.2"/>
    <row r="55104" hidden="1" x14ac:dyDescent="0.2"/>
    <row r="55105" hidden="1" x14ac:dyDescent="0.2"/>
    <row r="55106" hidden="1" x14ac:dyDescent="0.2"/>
    <row r="55107" hidden="1" x14ac:dyDescent="0.2"/>
    <row r="55108" hidden="1" x14ac:dyDescent="0.2"/>
    <row r="55109" hidden="1" x14ac:dyDescent="0.2"/>
    <row r="55110" hidden="1" x14ac:dyDescent="0.2"/>
    <row r="55111" hidden="1" x14ac:dyDescent="0.2"/>
    <row r="55112" hidden="1" x14ac:dyDescent="0.2"/>
    <row r="55113" hidden="1" x14ac:dyDescent="0.2"/>
    <row r="55114" hidden="1" x14ac:dyDescent="0.2"/>
    <row r="55115" hidden="1" x14ac:dyDescent="0.2"/>
    <row r="55116" hidden="1" x14ac:dyDescent="0.2"/>
    <row r="55117" hidden="1" x14ac:dyDescent="0.2"/>
    <row r="55118" hidden="1" x14ac:dyDescent="0.2"/>
    <row r="55119" hidden="1" x14ac:dyDescent="0.2"/>
    <row r="55120" hidden="1" x14ac:dyDescent="0.2"/>
    <row r="55121" hidden="1" x14ac:dyDescent="0.2"/>
    <row r="55122" hidden="1" x14ac:dyDescent="0.2"/>
    <row r="55123" hidden="1" x14ac:dyDescent="0.2"/>
    <row r="55124" hidden="1" x14ac:dyDescent="0.2"/>
    <row r="55125" hidden="1" x14ac:dyDescent="0.2"/>
    <row r="55126" hidden="1" x14ac:dyDescent="0.2"/>
    <row r="55127" hidden="1" x14ac:dyDescent="0.2"/>
    <row r="55128" hidden="1" x14ac:dyDescent="0.2"/>
    <row r="55129" hidden="1" x14ac:dyDescent="0.2"/>
    <row r="55130" hidden="1" x14ac:dyDescent="0.2"/>
    <row r="55131" hidden="1" x14ac:dyDescent="0.2"/>
    <row r="55132" hidden="1" x14ac:dyDescent="0.2"/>
    <row r="55133" hidden="1" x14ac:dyDescent="0.2"/>
    <row r="55134" hidden="1" x14ac:dyDescent="0.2"/>
    <row r="55135" hidden="1" x14ac:dyDescent="0.2"/>
    <row r="55136" hidden="1" x14ac:dyDescent="0.2"/>
    <row r="55137" hidden="1" x14ac:dyDescent="0.2"/>
    <row r="55138" hidden="1" x14ac:dyDescent="0.2"/>
    <row r="55139" hidden="1" x14ac:dyDescent="0.2"/>
    <row r="55140" hidden="1" x14ac:dyDescent="0.2"/>
    <row r="55141" hidden="1" x14ac:dyDescent="0.2"/>
    <row r="55142" hidden="1" x14ac:dyDescent="0.2"/>
    <row r="55143" hidden="1" x14ac:dyDescent="0.2"/>
    <row r="55144" hidden="1" x14ac:dyDescent="0.2"/>
    <row r="55145" hidden="1" x14ac:dyDescent="0.2"/>
    <row r="55146" hidden="1" x14ac:dyDescent="0.2"/>
    <row r="55147" hidden="1" x14ac:dyDescent="0.2"/>
    <row r="55148" hidden="1" x14ac:dyDescent="0.2"/>
    <row r="55149" hidden="1" x14ac:dyDescent="0.2"/>
    <row r="55150" hidden="1" x14ac:dyDescent="0.2"/>
    <row r="55151" hidden="1" x14ac:dyDescent="0.2"/>
    <row r="55152" hidden="1" x14ac:dyDescent="0.2"/>
    <row r="55153" hidden="1" x14ac:dyDescent="0.2"/>
    <row r="55154" hidden="1" x14ac:dyDescent="0.2"/>
    <row r="55155" hidden="1" x14ac:dyDescent="0.2"/>
    <row r="55156" hidden="1" x14ac:dyDescent="0.2"/>
    <row r="55157" hidden="1" x14ac:dyDescent="0.2"/>
    <row r="55158" hidden="1" x14ac:dyDescent="0.2"/>
    <row r="55159" hidden="1" x14ac:dyDescent="0.2"/>
    <row r="55160" hidden="1" x14ac:dyDescent="0.2"/>
    <row r="55161" hidden="1" x14ac:dyDescent="0.2"/>
    <row r="55162" hidden="1" x14ac:dyDescent="0.2"/>
    <row r="55163" hidden="1" x14ac:dyDescent="0.2"/>
    <row r="55164" hidden="1" x14ac:dyDescent="0.2"/>
    <row r="55165" hidden="1" x14ac:dyDescent="0.2"/>
    <row r="55166" hidden="1" x14ac:dyDescent="0.2"/>
    <row r="55167" hidden="1" x14ac:dyDescent="0.2"/>
    <row r="55168" hidden="1" x14ac:dyDescent="0.2"/>
    <row r="55169" hidden="1" x14ac:dyDescent="0.2"/>
    <row r="55170" hidden="1" x14ac:dyDescent="0.2"/>
    <row r="55171" hidden="1" x14ac:dyDescent="0.2"/>
    <row r="55172" hidden="1" x14ac:dyDescent="0.2"/>
    <row r="55173" hidden="1" x14ac:dyDescent="0.2"/>
    <row r="55174" hidden="1" x14ac:dyDescent="0.2"/>
    <row r="55175" hidden="1" x14ac:dyDescent="0.2"/>
    <row r="55176" hidden="1" x14ac:dyDescent="0.2"/>
    <row r="55177" hidden="1" x14ac:dyDescent="0.2"/>
    <row r="55178" hidden="1" x14ac:dyDescent="0.2"/>
    <row r="55179" hidden="1" x14ac:dyDescent="0.2"/>
    <row r="55180" hidden="1" x14ac:dyDescent="0.2"/>
    <row r="55181" hidden="1" x14ac:dyDescent="0.2"/>
    <row r="55182" hidden="1" x14ac:dyDescent="0.2"/>
    <row r="55183" hidden="1" x14ac:dyDescent="0.2"/>
    <row r="55184" hidden="1" x14ac:dyDescent="0.2"/>
    <row r="55185" hidden="1" x14ac:dyDescent="0.2"/>
    <row r="55186" hidden="1" x14ac:dyDescent="0.2"/>
    <row r="55187" hidden="1" x14ac:dyDescent="0.2"/>
    <row r="55188" hidden="1" x14ac:dyDescent="0.2"/>
    <row r="55189" hidden="1" x14ac:dyDescent="0.2"/>
    <row r="55190" hidden="1" x14ac:dyDescent="0.2"/>
    <row r="55191" hidden="1" x14ac:dyDescent="0.2"/>
    <row r="55192" hidden="1" x14ac:dyDescent="0.2"/>
    <row r="55193" hidden="1" x14ac:dyDescent="0.2"/>
    <row r="55194" hidden="1" x14ac:dyDescent="0.2"/>
    <row r="55195" hidden="1" x14ac:dyDescent="0.2"/>
    <row r="55196" hidden="1" x14ac:dyDescent="0.2"/>
    <row r="55197" hidden="1" x14ac:dyDescent="0.2"/>
    <row r="55198" hidden="1" x14ac:dyDescent="0.2"/>
    <row r="55199" hidden="1" x14ac:dyDescent="0.2"/>
    <row r="55200" hidden="1" x14ac:dyDescent="0.2"/>
    <row r="55201" hidden="1" x14ac:dyDescent="0.2"/>
    <row r="55202" hidden="1" x14ac:dyDescent="0.2"/>
    <row r="55203" hidden="1" x14ac:dyDescent="0.2"/>
    <row r="55204" hidden="1" x14ac:dyDescent="0.2"/>
    <row r="55205" hidden="1" x14ac:dyDescent="0.2"/>
    <row r="55206" hidden="1" x14ac:dyDescent="0.2"/>
    <row r="55207" hidden="1" x14ac:dyDescent="0.2"/>
    <row r="55208" hidden="1" x14ac:dyDescent="0.2"/>
    <row r="55209" hidden="1" x14ac:dyDescent="0.2"/>
    <row r="55210" hidden="1" x14ac:dyDescent="0.2"/>
    <row r="55211" hidden="1" x14ac:dyDescent="0.2"/>
    <row r="55212" hidden="1" x14ac:dyDescent="0.2"/>
    <row r="55213" hidden="1" x14ac:dyDescent="0.2"/>
    <row r="55214" hidden="1" x14ac:dyDescent="0.2"/>
    <row r="55215" hidden="1" x14ac:dyDescent="0.2"/>
    <row r="55216" hidden="1" x14ac:dyDescent="0.2"/>
    <row r="55217" hidden="1" x14ac:dyDescent="0.2"/>
    <row r="55218" hidden="1" x14ac:dyDescent="0.2"/>
    <row r="55219" hidden="1" x14ac:dyDescent="0.2"/>
    <row r="55220" hidden="1" x14ac:dyDescent="0.2"/>
    <row r="55221" hidden="1" x14ac:dyDescent="0.2"/>
    <row r="55222" hidden="1" x14ac:dyDescent="0.2"/>
    <row r="55223" hidden="1" x14ac:dyDescent="0.2"/>
    <row r="55224" hidden="1" x14ac:dyDescent="0.2"/>
    <row r="55225" hidden="1" x14ac:dyDescent="0.2"/>
    <row r="55226" hidden="1" x14ac:dyDescent="0.2"/>
    <row r="55227" hidden="1" x14ac:dyDescent="0.2"/>
    <row r="55228" hidden="1" x14ac:dyDescent="0.2"/>
    <row r="55229" hidden="1" x14ac:dyDescent="0.2"/>
    <row r="55230" hidden="1" x14ac:dyDescent="0.2"/>
    <row r="55231" hidden="1" x14ac:dyDescent="0.2"/>
    <row r="55232" hidden="1" x14ac:dyDescent="0.2"/>
    <row r="55233" hidden="1" x14ac:dyDescent="0.2"/>
    <row r="55234" hidden="1" x14ac:dyDescent="0.2"/>
    <row r="55235" hidden="1" x14ac:dyDescent="0.2"/>
    <row r="55236" hidden="1" x14ac:dyDescent="0.2"/>
    <row r="55237" hidden="1" x14ac:dyDescent="0.2"/>
    <row r="55238" hidden="1" x14ac:dyDescent="0.2"/>
    <row r="55239" hidden="1" x14ac:dyDescent="0.2"/>
    <row r="55240" hidden="1" x14ac:dyDescent="0.2"/>
    <row r="55241" hidden="1" x14ac:dyDescent="0.2"/>
    <row r="55242" hidden="1" x14ac:dyDescent="0.2"/>
    <row r="55243" hidden="1" x14ac:dyDescent="0.2"/>
    <row r="55244" hidden="1" x14ac:dyDescent="0.2"/>
    <row r="55245" hidden="1" x14ac:dyDescent="0.2"/>
    <row r="55246" hidden="1" x14ac:dyDescent="0.2"/>
    <row r="55247" hidden="1" x14ac:dyDescent="0.2"/>
    <row r="55248" hidden="1" x14ac:dyDescent="0.2"/>
    <row r="55249" hidden="1" x14ac:dyDescent="0.2"/>
    <row r="55250" hidden="1" x14ac:dyDescent="0.2"/>
    <row r="55251" hidden="1" x14ac:dyDescent="0.2"/>
    <row r="55252" hidden="1" x14ac:dyDescent="0.2"/>
    <row r="55253" hidden="1" x14ac:dyDescent="0.2"/>
    <row r="55254" hidden="1" x14ac:dyDescent="0.2"/>
    <row r="55255" hidden="1" x14ac:dyDescent="0.2"/>
    <row r="55256" hidden="1" x14ac:dyDescent="0.2"/>
    <row r="55257" hidden="1" x14ac:dyDescent="0.2"/>
    <row r="55258" hidden="1" x14ac:dyDescent="0.2"/>
    <row r="55259" hidden="1" x14ac:dyDescent="0.2"/>
    <row r="55260" hidden="1" x14ac:dyDescent="0.2"/>
    <row r="55261" hidden="1" x14ac:dyDescent="0.2"/>
    <row r="55262" hidden="1" x14ac:dyDescent="0.2"/>
    <row r="55263" hidden="1" x14ac:dyDescent="0.2"/>
    <row r="55264" hidden="1" x14ac:dyDescent="0.2"/>
    <row r="55265" hidden="1" x14ac:dyDescent="0.2"/>
    <row r="55266" hidden="1" x14ac:dyDescent="0.2"/>
    <row r="55267" hidden="1" x14ac:dyDescent="0.2"/>
    <row r="55268" hidden="1" x14ac:dyDescent="0.2"/>
    <row r="55269" hidden="1" x14ac:dyDescent="0.2"/>
    <row r="55270" hidden="1" x14ac:dyDescent="0.2"/>
    <row r="55271" hidden="1" x14ac:dyDescent="0.2"/>
    <row r="55272" hidden="1" x14ac:dyDescent="0.2"/>
    <row r="55273" hidden="1" x14ac:dyDescent="0.2"/>
    <row r="55274" hidden="1" x14ac:dyDescent="0.2"/>
    <row r="55275" hidden="1" x14ac:dyDescent="0.2"/>
    <row r="55276" hidden="1" x14ac:dyDescent="0.2"/>
    <row r="55277" hidden="1" x14ac:dyDescent="0.2"/>
    <row r="55278" hidden="1" x14ac:dyDescent="0.2"/>
    <row r="55279" hidden="1" x14ac:dyDescent="0.2"/>
    <row r="55280" hidden="1" x14ac:dyDescent="0.2"/>
    <row r="55281" hidden="1" x14ac:dyDescent="0.2"/>
    <row r="55282" hidden="1" x14ac:dyDescent="0.2"/>
    <row r="55283" hidden="1" x14ac:dyDescent="0.2"/>
    <row r="55284" hidden="1" x14ac:dyDescent="0.2"/>
    <row r="55285" hidden="1" x14ac:dyDescent="0.2"/>
    <row r="55286" hidden="1" x14ac:dyDescent="0.2"/>
    <row r="55287" hidden="1" x14ac:dyDescent="0.2"/>
    <row r="55288" hidden="1" x14ac:dyDescent="0.2"/>
    <row r="55289" hidden="1" x14ac:dyDescent="0.2"/>
    <row r="55290" hidden="1" x14ac:dyDescent="0.2"/>
    <row r="55291" hidden="1" x14ac:dyDescent="0.2"/>
    <row r="55292" hidden="1" x14ac:dyDescent="0.2"/>
    <row r="55293" hidden="1" x14ac:dyDescent="0.2"/>
    <row r="55294" hidden="1" x14ac:dyDescent="0.2"/>
    <row r="55295" hidden="1" x14ac:dyDescent="0.2"/>
    <row r="55296" hidden="1" x14ac:dyDescent="0.2"/>
    <row r="55297" hidden="1" x14ac:dyDescent="0.2"/>
    <row r="55298" hidden="1" x14ac:dyDescent="0.2"/>
    <row r="55299" hidden="1" x14ac:dyDescent="0.2"/>
    <row r="55300" hidden="1" x14ac:dyDescent="0.2"/>
    <row r="55301" hidden="1" x14ac:dyDescent="0.2"/>
    <row r="55302" hidden="1" x14ac:dyDescent="0.2"/>
    <row r="55303" hidden="1" x14ac:dyDescent="0.2"/>
    <row r="55304" hidden="1" x14ac:dyDescent="0.2"/>
    <row r="55305" hidden="1" x14ac:dyDescent="0.2"/>
    <row r="55306" hidden="1" x14ac:dyDescent="0.2"/>
    <row r="55307" hidden="1" x14ac:dyDescent="0.2"/>
    <row r="55308" hidden="1" x14ac:dyDescent="0.2"/>
    <row r="55309" hidden="1" x14ac:dyDescent="0.2"/>
    <row r="55310" hidden="1" x14ac:dyDescent="0.2"/>
    <row r="55311" hidden="1" x14ac:dyDescent="0.2"/>
    <row r="55312" hidden="1" x14ac:dyDescent="0.2"/>
    <row r="55313" hidden="1" x14ac:dyDescent="0.2"/>
    <row r="55314" hidden="1" x14ac:dyDescent="0.2"/>
    <row r="55315" hidden="1" x14ac:dyDescent="0.2"/>
    <row r="55316" hidden="1" x14ac:dyDescent="0.2"/>
    <row r="55317" hidden="1" x14ac:dyDescent="0.2"/>
    <row r="55318" hidden="1" x14ac:dyDescent="0.2"/>
    <row r="55319" hidden="1" x14ac:dyDescent="0.2"/>
    <row r="55320" hidden="1" x14ac:dyDescent="0.2"/>
    <row r="55321" hidden="1" x14ac:dyDescent="0.2"/>
    <row r="55322" hidden="1" x14ac:dyDescent="0.2"/>
    <row r="55323" hidden="1" x14ac:dyDescent="0.2"/>
    <row r="55324" hidden="1" x14ac:dyDescent="0.2"/>
    <row r="55325" hidden="1" x14ac:dyDescent="0.2"/>
    <row r="55326" hidden="1" x14ac:dyDescent="0.2"/>
    <row r="55327" hidden="1" x14ac:dyDescent="0.2"/>
    <row r="55328" hidden="1" x14ac:dyDescent="0.2"/>
    <row r="55329" hidden="1" x14ac:dyDescent="0.2"/>
    <row r="55330" hidden="1" x14ac:dyDescent="0.2"/>
    <row r="55331" hidden="1" x14ac:dyDescent="0.2"/>
    <row r="55332" hidden="1" x14ac:dyDescent="0.2"/>
    <row r="55333" hidden="1" x14ac:dyDescent="0.2"/>
    <row r="55334" hidden="1" x14ac:dyDescent="0.2"/>
    <row r="55335" hidden="1" x14ac:dyDescent="0.2"/>
    <row r="55336" hidden="1" x14ac:dyDescent="0.2"/>
    <row r="55337" hidden="1" x14ac:dyDescent="0.2"/>
    <row r="55338" hidden="1" x14ac:dyDescent="0.2"/>
    <row r="55339" hidden="1" x14ac:dyDescent="0.2"/>
    <row r="55340" hidden="1" x14ac:dyDescent="0.2"/>
    <row r="55341" hidden="1" x14ac:dyDescent="0.2"/>
    <row r="55342" hidden="1" x14ac:dyDescent="0.2"/>
    <row r="55343" hidden="1" x14ac:dyDescent="0.2"/>
    <row r="55344" hidden="1" x14ac:dyDescent="0.2"/>
    <row r="55345" hidden="1" x14ac:dyDescent="0.2"/>
    <row r="55346" hidden="1" x14ac:dyDescent="0.2"/>
    <row r="55347" hidden="1" x14ac:dyDescent="0.2"/>
    <row r="55348" hidden="1" x14ac:dyDescent="0.2"/>
    <row r="55349" hidden="1" x14ac:dyDescent="0.2"/>
    <row r="55350" hidden="1" x14ac:dyDescent="0.2"/>
    <row r="55351" hidden="1" x14ac:dyDescent="0.2"/>
    <row r="55352" hidden="1" x14ac:dyDescent="0.2"/>
    <row r="55353" hidden="1" x14ac:dyDescent="0.2"/>
    <row r="55354" hidden="1" x14ac:dyDescent="0.2"/>
    <row r="55355" hidden="1" x14ac:dyDescent="0.2"/>
    <row r="55356" hidden="1" x14ac:dyDescent="0.2"/>
    <row r="55357" hidden="1" x14ac:dyDescent="0.2"/>
    <row r="55358" hidden="1" x14ac:dyDescent="0.2"/>
    <row r="55359" hidden="1" x14ac:dyDescent="0.2"/>
    <row r="55360" hidden="1" x14ac:dyDescent="0.2"/>
    <row r="55361" hidden="1" x14ac:dyDescent="0.2"/>
    <row r="55362" hidden="1" x14ac:dyDescent="0.2"/>
    <row r="55363" hidden="1" x14ac:dyDescent="0.2"/>
    <row r="55364" hidden="1" x14ac:dyDescent="0.2"/>
    <row r="55365" hidden="1" x14ac:dyDescent="0.2"/>
    <row r="55366" hidden="1" x14ac:dyDescent="0.2"/>
    <row r="55367" hidden="1" x14ac:dyDescent="0.2"/>
    <row r="55368" hidden="1" x14ac:dyDescent="0.2"/>
    <row r="55369" hidden="1" x14ac:dyDescent="0.2"/>
    <row r="55370" hidden="1" x14ac:dyDescent="0.2"/>
    <row r="55371" hidden="1" x14ac:dyDescent="0.2"/>
    <row r="55372" hidden="1" x14ac:dyDescent="0.2"/>
    <row r="55373" hidden="1" x14ac:dyDescent="0.2"/>
    <row r="55374" hidden="1" x14ac:dyDescent="0.2"/>
    <row r="55375" hidden="1" x14ac:dyDescent="0.2"/>
    <row r="55376" hidden="1" x14ac:dyDescent="0.2"/>
    <row r="55377" hidden="1" x14ac:dyDescent="0.2"/>
    <row r="55378" hidden="1" x14ac:dyDescent="0.2"/>
    <row r="55379" hidden="1" x14ac:dyDescent="0.2"/>
    <row r="55380" hidden="1" x14ac:dyDescent="0.2"/>
    <row r="55381" hidden="1" x14ac:dyDescent="0.2"/>
    <row r="55382" hidden="1" x14ac:dyDescent="0.2"/>
    <row r="55383" hidden="1" x14ac:dyDescent="0.2"/>
    <row r="55384" hidden="1" x14ac:dyDescent="0.2"/>
    <row r="55385" hidden="1" x14ac:dyDescent="0.2"/>
    <row r="55386" hidden="1" x14ac:dyDescent="0.2"/>
    <row r="55387" hidden="1" x14ac:dyDescent="0.2"/>
    <row r="55388" hidden="1" x14ac:dyDescent="0.2"/>
    <row r="55389" hidden="1" x14ac:dyDescent="0.2"/>
    <row r="55390" hidden="1" x14ac:dyDescent="0.2"/>
    <row r="55391" hidden="1" x14ac:dyDescent="0.2"/>
    <row r="55392" hidden="1" x14ac:dyDescent="0.2"/>
    <row r="55393" hidden="1" x14ac:dyDescent="0.2"/>
    <row r="55394" hidden="1" x14ac:dyDescent="0.2"/>
    <row r="55395" hidden="1" x14ac:dyDescent="0.2"/>
    <row r="55396" hidden="1" x14ac:dyDescent="0.2"/>
    <row r="55397" hidden="1" x14ac:dyDescent="0.2"/>
    <row r="55398" hidden="1" x14ac:dyDescent="0.2"/>
    <row r="55399" hidden="1" x14ac:dyDescent="0.2"/>
    <row r="55400" hidden="1" x14ac:dyDescent="0.2"/>
    <row r="55401" hidden="1" x14ac:dyDescent="0.2"/>
    <row r="55402" hidden="1" x14ac:dyDescent="0.2"/>
    <row r="55403" hidden="1" x14ac:dyDescent="0.2"/>
    <row r="55404" hidden="1" x14ac:dyDescent="0.2"/>
    <row r="55405" hidden="1" x14ac:dyDescent="0.2"/>
    <row r="55406" hidden="1" x14ac:dyDescent="0.2"/>
    <row r="55407" hidden="1" x14ac:dyDescent="0.2"/>
    <row r="55408" hidden="1" x14ac:dyDescent="0.2"/>
    <row r="55409" hidden="1" x14ac:dyDescent="0.2"/>
    <row r="55410" hidden="1" x14ac:dyDescent="0.2"/>
    <row r="55411" hidden="1" x14ac:dyDescent="0.2"/>
    <row r="55412" hidden="1" x14ac:dyDescent="0.2"/>
    <row r="55413" hidden="1" x14ac:dyDescent="0.2"/>
    <row r="55414" hidden="1" x14ac:dyDescent="0.2"/>
    <row r="55415" hidden="1" x14ac:dyDescent="0.2"/>
    <row r="55416" hidden="1" x14ac:dyDescent="0.2"/>
    <row r="55417" hidden="1" x14ac:dyDescent="0.2"/>
    <row r="55418" hidden="1" x14ac:dyDescent="0.2"/>
    <row r="55419" hidden="1" x14ac:dyDescent="0.2"/>
    <row r="55420" hidden="1" x14ac:dyDescent="0.2"/>
    <row r="55421" hidden="1" x14ac:dyDescent="0.2"/>
    <row r="55422" hidden="1" x14ac:dyDescent="0.2"/>
    <row r="55423" hidden="1" x14ac:dyDescent="0.2"/>
    <row r="55424" hidden="1" x14ac:dyDescent="0.2"/>
    <row r="55425" hidden="1" x14ac:dyDescent="0.2"/>
    <row r="55426" hidden="1" x14ac:dyDescent="0.2"/>
    <row r="55427" hidden="1" x14ac:dyDescent="0.2"/>
    <row r="55428" hidden="1" x14ac:dyDescent="0.2"/>
    <row r="55429" hidden="1" x14ac:dyDescent="0.2"/>
    <row r="55430" hidden="1" x14ac:dyDescent="0.2"/>
    <row r="55431" hidden="1" x14ac:dyDescent="0.2"/>
    <row r="55432" hidden="1" x14ac:dyDescent="0.2"/>
    <row r="55433" hidden="1" x14ac:dyDescent="0.2"/>
    <row r="55434" hidden="1" x14ac:dyDescent="0.2"/>
    <row r="55435" hidden="1" x14ac:dyDescent="0.2"/>
    <row r="55436" hidden="1" x14ac:dyDescent="0.2"/>
    <row r="55437" hidden="1" x14ac:dyDescent="0.2"/>
    <row r="55438" hidden="1" x14ac:dyDescent="0.2"/>
    <row r="55439" hidden="1" x14ac:dyDescent="0.2"/>
    <row r="55440" hidden="1" x14ac:dyDescent="0.2"/>
    <row r="55441" hidden="1" x14ac:dyDescent="0.2"/>
    <row r="55442" hidden="1" x14ac:dyDescent="0.2"/>
    <row r="55443" hidden="1" x14ac:dyDescent="0.2"/>
    <row r="55444" hidden="1" x14ac:dyDescent="0.2"/>
    <row r="55445" hidden="1" x14ac:dyDescent="0.2"/>
    <row r="55446" hidden="1" x14ac:dyDescent="0.2"/>
    <row r="55447" hidden="1" x14ac:dyDescent="0.2"/>
    <row r="55448" hidden="1" x14ac:dyDescent="0.2"/>
    <row r="55449" hidden="1" x14ac:dyDescent="0.2"/>
    <row r="55450" hidden="1" x14ac:dyDescent="0.2"/>
    <row r="55451" hidden="1" x14ac:dyDescent="0.2"/>
    <row r="55452" hidden="1" x14ac:dyDescent="0.2"/>
    <row r="55453" hidden="1" x14ac:dyDescent="0.2"/>
    <row r="55454" hidden="1" x14ac:dyDescent="0.2"/>
    <row r="55455" hidden="1" x14ac:dyDescent="0.2"/>
    <row r="55456" hidden="1" x14ac:dyDescent="0.2"/>
    <row r="55457" hidden="1" x14ac:dyDescent="0.2"/>
    <row r="55458" hidden="1" x14ac:dyDescent="0.2"/>
    <row r="55459" hidden="1" x14ac:dyDescent="0.2"/>
    <row r="55460" hidden="1" x14ac:dyDescent="0.2"/>
    <row r="55461" hidden="1" x14ac:dyDescent="0.2"/>
    <row r="55462" hidden="1" x14ac:dyDescent="0.2"/>
    <row r="55463" hidden="1" x14ac:dyDescent="0.2"/>
    <row r="55464" hidden="1" x14ac:dyDescent="0.2"/>
    <row r="55465" hidden="1" x14ac:dyDescent="0.2"/>
    <row r="55466" hidden="1" x14ac:dyDescent="0.2"/>
    <row r="55467" hidden="1" x14ac:dyDescent="0.2"/>
    <row r="55468" hidden="1" x14ac:dyDescent="0.2"/>
    <row r="55469" hidden="1" x14ac:dyDescent="0.2"/>
    <row r="55470" hidden="1" x14ac:dyDescent="0.2"/>
    <row r="55471" hidden="1" x14ac:dyDescent="0.2"/>
    <row r="55472" hidden="1" x14ac:dyDescent="0.2"/>
    <row r="55473" hidden="1" x14ac:dyDescent="0.2"/>
    <row r="55474" hidden="1" x14ac:dyDescent="0.2"/>
    <row r="55475" hidden="1" x14ac:dyDescent="0.2"/>
    <row r="55476" hidden="1" x14ac:dyDescent="0.2"/>
    <row r="55477" hidden="1" x14ac:dyDescent="0.2"/>
    <row r="55478" hidden="1" x14ac:dyDescent="0.2"/>
    <row r="55479" hidden="1" x14ac:dyDescent="0.2"/>
    <row r="55480" hidden="1" x14ac:dyDescent="0.2"/>
    <row r="55481" hidden="1" x14ac:dyDescent="0.2"/>
    <row r="55482" hidden="1" x14ac:dyDescent="0.2"/>
    <row r="55483" hidden="1" x14ac:dyDescent="0.2"/>
    <row r="55484" hidden="1" x14ac:dyDescent="0.2"/>
    <row r="55485" hidden="1" x14ac:dyDescent="0.2"/>
    <row r="55486" hidden="1" x14ac:dyDescent="0.2"/>
    <row r="55487" hidden="1" x14ac:dyDescent="0.2"/>
    <row r="55488" hidden="1" x14ac:dyDescent="0.2"/>
    <row r="55489" hidden="1" x14ac:dyDescent="0.2"/>
    <row r="55490" hidden="1" x14ac:dyDescent="0.2"/>
    <row r="55491" hidden="1" x14ac:dyDescent="0.2"/>
    <row r="55492" hidden="1" x14ac:dyDescent="0.2"/>
    <row r="55493" hidden="1" x14ac:dyDescent="0.2"/>
    <row r="55494" hidden="1" x14ac:dyDescent="0.2"/>
    <row r="55495" hidden="1" x14ac:dyDescent="0.2"/>
    <row r="55496" hidden="1" x14ac:dyDescent="0.2"/>
    <row r="55497" hidden="1" x14ac:dyDescent="0.2"/>
    <row r="55498" hidden="1" x14ac:dyDescent="0.2"/>
    <row r="55499" hidden="1" x14ac:dyDescent="0.2"/>
    <row r="55500" hidden="1" x14ac:dyDescent="0.2"/>
    <row r="55501" hidden="1" x14ac:dyDescent="0.2"/>
    <row r="55502" hidden="1" x14ac:dyDescent="0.2"/>
    <row r="55503" hidden="1" x14ac:dyDescent="0.2"/>
    <row r="55504" hidden="1" x14ac:dyDescent="0.2"/>
    <row r="55505" hidden="1" x14ac:dyDescent="0.2"/>
    <row r="55506" hidden="1" x14ac:dyDescent="0.2"/>
    <row r="55507" hidden="1" x14ac:dyDescent="0.2"/>
    <row r="55508" hidden="1" x14ac:dyDescent="0.2"/>
    <row r="55509" hidden="1" x14ac:dyDescent="0.2"/>
    <row r="55510" hidden="1" x14ac:dyDescent="0.2"/>
    <row r="55511" hidden="1" x14ac:dyDescent="0.2"/>
    <row r="55512" hidden="1" x14ac:dyDescent="0.2"/>
    <row r="55513" hidden="1" x14ac:dyDescent="0.2"/>
    <row r="55514" hidden="1" x14ac:dyDescent="0.2"/>
    <row r="55515" hidden="1" x14ac:dyDescent="0.2"/>
    <row r="55516" hidden="1" x14ac:dyDescent="0.2"/>
    <row r="55517" hidden="1" x14ac:dyDescent="0.2"/>
    <row r="55518" hidden="1" x14ac:dyDescent="0.2"/>
    <row r="55519" hidden="1" x14ac:dyDescent="0.2"/>
    <row r="55520" hidden="1" x14ac:dyDescent="0.2"/>
    <row r="55521" hidden="1" x14ac:dyDescent="0.2"/>
    <row r="55522" hidden="1" x14ac:dyDescent="0.2"/>
    <row r="55523" hidden="1" x14ac:dyDescent="0.2"/>
    <row r="55524" hidden="1" x14ac:dyDescent="0.2"/>
    <row r="55525" hidden="1" x14ac:dyDescent="0.2"/>
    <row r="55526" hidden="1" x14ac:dyDescent="0.2"/>
    <row r="55527" hidden="1" x14ac:dyDescent="0.2"/>
    <row r="55528" hidden="1" x14ac:dyDescent="0.2"/>
    <row r="55529" hidden="1" x14ac:dyDescent="0.2"/>
    <row r="55530" hidden="1" x14ac:dyDescent="0.2"/>
    <row r="55531" hidden="1" x14ac:dyDescent="0.2"/>
    <row r="55532" hidden="1" x14ac:dyDescent="0.2"/>
    <row r="55533" hidden="1" x14ac:dyDescent="0.2"/>
    <row r="55534" hidden="1" x14ac:dyDescent="0.2"/>
    <row r="55535" hidden="1" x14ac:dyDescent="0.2"/>
    <row r="55536" hidden="1" x14ac:dyDescent="0.2"/>
    <row r="55537" hidden="1" x14ac:dyDescent="0.2"/>
    <row r="55538" hidden="1" x14ac:dyDescent="0.2"/>
    <row r="55539" hidden="1" x14ac:dyDescent="0.2"/>
    <row r="55540" hidden="1" x14ac:dyDescent="0.2"/>
    <row r="55541" hidden="1" x14ac:dyDescent="0.2"/>
    <row r="55542" hidden="1" x14ac:dyDescent="0.2"/>
    <row r="55543" hidden="1" x14ac:dyDescent="0.2"/>
    <row r="55544" hidden="1" x14ac:dyDescent="0.2"/>
    <row r="55545" hidden="1" x14ac:dyDescent="0.2"/>
    <row r="55546" hidden="1" x14ac:dyDescent="0.2"/>
    <row r="55547" hidden="1" x14ac:dyDescent="0.2"/>
    <row r="55548" hidden="1" x14ac:dyDescent="0.2"/>
    <row r="55549" hidden="1" x14ac:dyDescent="0.2"/>
    <row r="55550" hidden="1" x14ac:dyDescent="0.2"/>
    <row r="55551" hidden="1" x14ac:dyDescent="0.2"/>
    <row r="55552" hidden="1" x14ac:dyDescent="0.2"/>
    <row r="55553" hidden="1" x14ac:dyDescent="0.2"/>
    <row r="55554" hidden="1" x14ac:dyDescent="0.2"/>
    <row r="55555" hidden="1" x14ac:dyDescent="0.2"/>
    <row r="55556" hidden="1" x14ac:dyDescent="0.2"/>
    <row r="55557" hidden="1" x14ac:dyDescent="0.2"/>
    <row r="55558" hidden="1" x14ac:dyDescent="0.2"/>
    <row r="55559" hidden="1" x14ac:dyDescent="0.2"/>
    <row r="55560" hidden="1" x14ac:dyDescent="0.2"/>
    <row r="55561" hidden="1" x14ac:dyDescent="0.2"/>
    <row r="55562" hidden="1" x14ac:dyDescent="0.2"/>
    <row r="55563" hidden="1" x14ac:dyDescent="0.2"/>
    <row r="55564" hidden="1" x14ac:dyDescent="0.2"/>
    <row r="55565" hidden="1" x14ac:dyDescent="0.2"/>
    <row r="55566" hidden="1" x14ac:dyDescent="0.2"/>
    <row r="55567" hidden="1" x14ac:dyDescent="0.2"/>
    <row r="55568" hidden="1" x14ac:dyDescent="0.2"/>
    <row r="55569" hidden="1" x14ac:dyDescent="0.2"/>
    <row r="55570" hidden="1" x14ac:dyDescent="0.2"/>
    <row r="55571" hidden="1" x14ac:dyDescent="0.2"/>
    <row r="55572" hidden="1" x14ac:dyDescent="0.2"/>
    <row r="55573" hidden="1" x14ac:dyDescent="0.2"/>
    <row r="55574" hidden="1" x14ac:dyDescent="0.2"/>
    <row r="55575" hidden="1" x14ac:dyDescent="0.2"/>
    <row r="55576" hidden="1" x14ac:dyDescent="0.2"/>
    <row r="55577" hidden="1" x14ac:dyDescent="0.2"/>
    <row r="55578" hidden="1" x14ac:dyDescent="0.2"/>
    <row r="55579" hidden="1" x14ac:dyDescent="0.2"/>
    <row r="55580" hidden="1" x14ac:dyDescent="0.2"/>
    <row r="55581" hidden="1" x14ac:dyDescent="0.2"/>
    <row r="55582" hidden="1" x14ac:dyDescent="0.2"/>
    <row r="55583" hidden="1" x14ac:dyDescent="0.2"/>
    <row r="55584" hidden="1" x14ac:dyDescent="0.2"/>
    <row r="55585" hidden="1" x14ac:dyDescent="0.2"/>
    <row r="55586" hidden="1" x14ac:dyDescent="0.2"/>
    <row r="55587" hidden="1" x14ac:dyDescent="0.2"/>
    <row r="55588" hidden="1" x14ac:dyDescent="0.2"/>
    <row r="55589" hidden="1" x14ac:dyDescent="0.2"/>
    <row r="55590" hidden="1" x14ac:dyDescent="0.2"/>
    <row r="55591" hidden="1" x14ac:dyDescent="0.2"/>
    <row r="55592" hidden="1" x14ac:dyDescent="0.2"/>
    <row r="55593" hidden="1" x14ac:dyDescent="0.2"/>
    <row r="55594" hidden="1" x14ac:dyDescent="0.2"/>
    <row r="55595" hidden="1" x14ac:dyDescent="0.2"/>
    <row r="55596" hidden="1" x14ac:dyDescent="0.2"/>
    <row r="55597" hidden="1" x14ac:dyDescent="0.2"/>
    <row r="55598" hidden="1" x14ac:dyDescent="0.2"/>
    <row r="55599" hidden="1" x14ac:dyDescent="0.2"/>
    <row r="55600" hidden="1" x14ac:dyDescent="0.2"/>
    <row r="55601" hidden="1" x14ac:dyDescent="0.2"/>
    <row r="55602" hidden="1" x14ac:dyDescent="0.2"/>
    <row r="55603" hidden="1" x14ac:dyDescent="0.2"/>
    <row r="55604" hidden="1" x14ac:dyDescent="0.2"/>
    <row r="55605" hidden="1" x14ac:dyDescent="0.2"/>
    <row r="55606" hidden="1" x14ac:dyDescent="0.2"/>
    <row r="55607" hidden="1" x14ac:dyDescent="0.2"/>
    <row r="55608" hidden="1" x14ac:dyDescent="0.2"/>
    <row r="55609" hidden="1" x14ac:dyDescent="0.2"/>
    <row r="55610" hidden="1" x14ac:dyDescent="0.2"/>
    <row r="55611" hidden="1" x14ac:dyDescent="0.2"/>
    <row r="55612" hidden="1" x14ac:dyDescent="0.2"/>
    <row r="55613" hidden="1" x14ac:dyDescent="0.2"/>
    <row r="55614" hidden="1" x14ac:dyDescent="0.2"/>
    <row r="55615" hidden="1" x14ac:dyDescent="0.2"/>
    <row r="55616" hidden="1" x14ac:dyDescent="0.2"/>
    <row r="55617" hidden="1" x14ac:dyDescent="0.2"/>
    <row r="55618" hidden="1" x14ac:dyDescent="0.2"/>
    <row r="55619" hidden="1" x14ac:dyDescent="0.2"/>
    <row r="55620" hidden="1" x14ac:dyDescent="0.2"/>
    <row r="55621" hidden="1" x14ac:dyDescent="0.2"/>
    <row r="55622" hidden="1" x14ac:dyDescent="0.2"/>
    <row r="55623" hidden="1" x14ac:dyDescent="0.2"/>
    <row r="55624" hidden="1" x14ac:dyDescent="0.2"/>
    <row r="55625" hidden="1" x14ac:dyDescent="0.2"/>
    <row r="55626" hidden="1" x14ac:dyDescent="0.2"/>
    <row r="55627" hidden="1" x14ac:dyDescent="0.2"/>
    <row r="55628" hidden="1" x14ac:dyDescent="0.2"/>
    <row r="55629" hidden="1" x14ac:dyDescent="0.2"/>
    <row r="55630" hidden="1" x14ac:dyDescent="0.2"/>
    <row r="55631" hidden="1" x14ac:dyDescent="0.2"/>
    <row r="55632" hidden="1" x14ac:dyDescent="0.2"/>
    <row r="55633" hidden="1" x14ac:dyDescent="0.2"/>
    <row r="55634" hidden="1" x14ac:dyDescent="0.2"/>
    <row r="55635" hidden="1" x14ac:dyDescent="0.2"/>
    <row r="55636" hidden="1" x14ac:dyDescent="0.2"/>
    <row r="55637" hidden="1" x14ac:dyDescent="0.2"/>
    <row r="55638" hidden="1" x14ac:dyDescent="0.2"/>
    <row r="55639" hidden="1" x14ac:dyDescent="0.2"/>
    <row r="55640" hidden="1" x14ac:dyDescent="0.2"/>
    <row r="55641" hidden="1" x14ac:dyDescent="0.2"/>
    <row r="55642" hidden="1" x14ac:dyDescent="0.2"/>
    <row r="55643" hidden="1" x14ac:dyDescent="0.2"/>
    <row r="55644" hidden="1" x14ac:dyDescent="0.2"/>
    <row r="55645" hidden="1" x14ac:dyDescent="0.2"/>
    <row r="55646" hidden="1" x14ac:dyDescent="0.2"/>
    <row r="55647" hidden="1" x14ac:dyDescent="0.2"/>
    <row r="55648" hidden="1" x14ac:dyDescent="0.2"/>
    <row r="55649" hidden="1" x14ac:dyDescent="0.2"/>
    <row r="55650" hidden="1" x14ac:dyDescent="0.2"/>
    <row r="55651" hidden="1" x14ac:dyDescent="0.2"/>
    <row r="55652" hidden="1" x14ac:dyDescent="0.2"/>
    <row r="55653" hidden="1" x14ac:dyDescent="0.2"/>
    <row r="55654" hidden="1" x14ac:dyDescent="0.2"/>
    <row r="55655" hidden="1" x14ac:dyDescent="0.2"/>
    <row r="55656" hidden="1" x14ac:dyDescent="0.2"/>
    <row r="55657" hidden="1" x14ac:dyDescent="0.2"/>
    <row r="55658" hidden="1" x14ac:dyDescent="0.2"/>
    <row r="55659" hidden="1" x14ac:dyDescent="0.2"/>
    <row r="55660" hidden="1" x14ac:dyDescent="0.2"/>
    <row r="55661" hidden="1" x14ac:dyDescent="0.2"/>
    <row r="55662" hidden="1" x14ac:dyDescent="0.2"/>
    <row r="55663" hidden="1" x14ac:dyDescent="0.2"/>
    <row r="55664" hidden="1" x14ac:dyDescent="0.2"/>
    <row r="55665" hidden="1" x14ac:dyDescent="0.2"/>
    <row r="55666" hidden="1" x14ac:dyDescent="0.2"/>
    <row r="55667" hidden="1" x14ac:dyDescent="0.2"/>
    <row r="55668" hidden="1" x14ac:dyDescent="0.2"/>
    <row r="55669" hidden="1" x14ac:dyDescent="0.2"/>
    <row r="55670" hidden="1" x14ac:dyDescent="0.2"/>
    <row r="55671" hidden="1" x14ac:dyDescent="0.2"/>
    <row r="55672" hidden="1" x14ac:dyDescent="0.2"/>
    <row r="55673" hidden="1" x14ac:dyDescent="0.2"/>
    <row r="55674" hidden="1" x14ac:dyDescent="0.2"/>
    <row r="55675" hidden="1" x14ac:dyDescent="0.2"/>
    <row r="55676" hidden="1" x14ac:dyDescent="0.2"/>
    <row r="55677" hidden="1" x14ac:dyDescent="0.2"/>
    <row r="55678" hidden="1" x14ac:dyDescent="0.2"/>
    <row r="55679" hidden="1" x14ac:dyDescent="0.2"/>
    <row r="55680" hidden="1" x14ac:dyDescent="0.2"/>
    <row r="55681" hidden="1" x14ac:dyDescent="0.2"/>
    <row r="55682" hidden="1" x14ac:dyDescent="0.2"/>
    <row r="55683" hidden="1" x14ac:dyDescent="0.2"/>
    <row r="55684" hidden="1" x14ac:dyDescent="0.2"/>
    <row r="55685" hidden="1" x14ac:dyDescent="0.2"/>
    <row r="55686" hidden="1" x14ac:dyDescent="0.2"/>
    <row r="55687" hidden="1" x14ac:dyDescent="0.2"/>
    <row r="55688" hidden="1" x14ac:dyDescent="0.2"/>
    <row r="55689" hidden="1" x14ac:dyDescent="0.2"/>
    <row r="55690" hidden="1" x14ac:dyDescent="0.2"/>
    <row r="55691" hidden="1" x14ac:dyDescent="0.2"/>
    <row r="55692" hidden="1" x14ac:dyDescent="0.2"/>
    <row r="55693" hidden="1" x14ac:dyDescent="0.2"/>
    <row r="55694" hidden="1" x14ac:dyDescent="0.2"/>
    <row r="55695" hidden="1" x14ac:dyDescent="0.2"/>
    <row r="55696" hidden="1" x14ac:dyDescent="0.2"/>
    <row r="55697" hidden="1" x14ac:dyDescent="0.2"/>
    <row r="55698" hidden="1" x14ac:dyDescent="0.2"/>
    <row r="55699" hidden="1" x14ac:dyDescent="0.2"/>
    <row r="55700" hidden="1" x14ac:dyDescent="0.2"/>
    <row r="55701" hidden="1" x14ac:dyDescent="0.2"/>
    <row r="55702" hidden="1" x14ac:dyDescent="0.2"/>
    <row r="55703" hidden="1" x14ac:dyDescent="0.2"/>
    <row r="55704" hidden="1" x14ac:dyDescent="0.2"/>
    <row r="55705" hidden="1" x14ac:dyDescent="0.2"/>
    <row r="55706" hidden="1" x14ac:dyDescent="0.2"/>
    <row r="55707" hidden="1" x14ac:dyDescent="0.2"/>
    <row r="55708" hidden="1" x14ac:dyDescent="0.2"/>
    <row r="55709" hidden="1" x14ac:dyDescent="0.2"/>
    <row r="55710" hidden="1" x14ac:dyDescent="0.2"/>
    <row r="55711" hidden="1" x14ac:dyDescent="0.2"/>
    <row r="55712" hidden="1" x14ac:dyDescent="0.2"/>
    <row r="55713" hidden="1" x14ac:dyDescent="0.2"/>
    <row r="55714" hidden="1" x14ac:dyDescent="0.2"/>
    <row r="55715" hidden="1" x14ac:dyDescent="0.2"/>
    <row r="55716" hidden="1" x14ac:dyDescent="0.2"/>
    <row r="55717" hidden="1" x14ac:dyDescent="0.2"/>
    <row r="55718" hidden="1" x14ac:dyDescent="0.2"/>
    <row r="55719" hidden="1" x14ac:dyDescent="0.2"/>
    <row r="55720" hidden="1" x14ac:dyDescent="0.2"/>
    <row r="55721" hidden="1" x14ac:dyDescent="0.2"/>
    <row r="55722" hidden="1" x14ac:dyDescent="0.2"/>
    <row r="55723" hidden="1" x14ac:dyDescent="0.2"/>
    <row r="55724" hidden="1" x14ac:dyDescent="0.2"/>
    <row r="55725" hidden="1" x14ac:dyDescent="0.2"/>
    <row r="55726" hidden="1" x14ac:dyDescent="0.2"/>
    <row r="55727" hidden="1" x14ac:dyDescent="0.2"/>
    <row r="55728" hidden="1" x14ac:dyDescent="0.2"/>
    <row r="55729" hidden="1" x14ac:dyDescent="0.2"/>
    <row r="55730" hidden="1" x14ac:dyDescent="0.2"/>
    <row r="55731" hidden="1" x14ac:dyDescent="0.2"/>
    <row r="55732" hidden="1" x14ac:dyDescent="0.2"/>
    <row r="55733" hidden="1" x14ac:dyDescent="0.2"/>
    <row r="55734" hidden="1" x14ac:dyDescent="0.2"/>
    <row r="55735" hidden="1" x14ac:dyDescent="0.2"/>
    <row r="55736" hidden="1" x14ac:dyDescent="0.2"/>
    <row r="55737" hidden="1" x14ac:dyDescent="0.2"/>
    <row r="55738" hidden="1" x14ac:dyDescent="0.2"/>
    <row r="55739" hidden="1" x14ac:dyDescent="0.2"/>
    <row r="55740" hidden="1" x14ac:dyDescent="0.2"/>
    <row r="55741" hidden="1" x14ac:dyDescent="0.2"/>
    <row r="55742" hidden="1" x14ac:dyDescent="0.2"/>
    <row r="55743" hidden="1" x14ac:dyDescent="0.2"/>
    <row r="55744" hidden="1" x14ac:dyDescent="0.2"/>
    <row r="55745" hidden="1" x14ac:dyDescent="0.2"/>
    <row r="55746" hidden="1" x14ac:dyDescent="0.2"/>
    <row r="55747" hidden="1" x14ac:dyDescent="0.2"/>
    <row r="55748" hidden="1" x14ac:dyDescent="0.2"/>
    <row r="55749" hidden="1" x14ac:dyDescent="0.2"/>
    <row r="55750" hidden="1" x14ac:dyDescent="0.2"/>
    <row r="55751" hidden="1" x14ac:dyDescent="0.2"/>
    <row r="55752" hidden="1" x14ac:dyDescent="0.2"/>
    <row r="55753" hidden="1" x14ac:dyDescent="0.2"/>
    <row r="55754" hidden="1" x14ac:dyDescent="0.2"/>
    <row r="55755" hidden="1" x14ac:dyDescent="0.2"/>
    <row r="55756" hidden="1" x14ac:dyDescent="0.2"/>
    <row r="55757" hidden="1" x14ac:dyDescent="0.2"/>
    <row r="55758" hidden="1" x14ac:dyDescent="0.2"/>
    <row r="55759" hidden="1" x14ac:dyDescent="0.2"/>
    <row r="55760" hidden="1" x14ac:dyDescent="0.2"/>
    <row r="55761" hidden="1" x14ac:dyDescent="0.2"/>
    <row r="55762" hidden="1" x14ac:dyDescent="0.2"/>
    <row r="55763" hidden="1" x14ac:dyDescent="0.2"/>
    <row r="55764" hidden="1" x14ac:dyDescent="0.2"/>
    <row r="55765" hidden="1" x14ac:dyDescent="0.2"/>
    <row r="55766" hidden="1" x14ac:dyDescent="0.2"/>
    <row r="55767" hidden="1" x14ac:dyDescent="0.2"/>
    <row r="55768" hidden="1" x14ac:dyDescent="0.2"/>
    <row r="55769" hidden="1" x14ac:dyDescent="0.2"/>
    <row r="55770" hidden="1" x14ac:dyDescent="0.2"/>
    <row r="55771" hidden="1" x14ac:dyDescent="0.2"/>
    <row r="55772" hidden="1" x14ac:dyDescent="0.2"/>
    <row r="55773" hidden="1" x14ac:dyDescent="0.2"/>
    <row r="55774" hidden="1" x14ac:dyDescent="0.2"/>
    <row r="55775" hidden="1" x14ac:dyDescent="0.2"/>
    <row r="55776" hidden="1" x14ac:dyDescent="0.2"/>
    <row r="55777" hidden="1" x14ac:dyDescent="0.2"/>
    <row r="55778" hidden="1" x14ac:dyDescent="0.2"/>
    <row r="55779" hidden="1" x14ac:dyDescent="0.2"/>
    <row r="55780" hidden="1" x14ac:dyDescent="0.2"/>
    <row r="55781" hidden="1" x14ac:dyDescent="0.2"/>
    <row r="55782" hidden="1" x14ac:dyDescent="0.2"/>
    <row r="55783" hidden="1" x14ac:dyDescent="0.2"/>
    <row r="55784" hidden="1" x14ac:dyDescent="0.2"/>
    <row r="55785" hidden="1" x14ac:dyDescent="0.2"/>
    <row r="55786" hidden="1" x14ac:dyDescent="0.2"/>
    <row r="55787" hidden="1" x14ac:dyDescent="0.2"/>
    <row r="55788" hidden="1" x14ac:dyDescent="0.2"/>
    <row r="55789" hidden="1" x14ac:dyDescent="0.2"/>
    <row r="55790" hidden="1" x14ac:dyDescent="0.2"/>
    <row r="55791" hidden="1" x14ac:dyDescent="0.2"/>
    <row r="55792" hidden="1" x14ac:dyDescent="0.2"/>
    <row r="55793" hidden="1" x14ac:dyDescent="0.2"/>
    <row r="55794" hidden="1" x14ac:dyDescent="0.2"/>
    <row r="55795" hidden="1" x14ac:dyDescent="0.2"/>
    <row r="55796" hidden="1" x14ac:dyDescent="0.2"/>
    <row r="55797" hidden="1" x14ac:dyDescent="0.2"/>
    <row r="55798" hidden="1" x14ac:dyDescent="0.2"/>
    <row r="55799" hidden="1" x14ac:dyDescent="0.2"/>
    <row r="55800" hidden="1" x14ac:dyDescent="0.2"/>
    <row r="55801" hidden="1" x14ac:dyDescent="0.2"/>
    <row r="55802" hidden="1" x14ac:dyDescent="0.2"/>
    <row r="55803" hidden="1" x14ac:dyDescent="0.2"/>
    <row r="55804" hidden="1" x14ac:dyDescent="0.2"/>
    <row r="55805" hidden="1" x14ac:dyDescent="0.2"/>
    <row r="55806" hidden="1" x14ac:dyDescent="0.2"/>
    <row r="55807" hidden="1" x14ac:dyDescent="0.2"/>
    <row r="55808" hidden="1" x14ac:dyDescent="0.2"/>
    <row r="55809" hidden="1" x14ac:dyDescent="0.2"/>
    <row r="55810" hidden="1" x14ac:dyDescent="0.2"/>
    <row r="55811" hidden="1" x14ac:dyDescent="0.2"/>
    <row r="55812" hidden="1" x14ac:dyDescent="0.2"/>
    <row r="55813" hidden="1" x14ac:dyDescent="0.2"/>
    <row r="55814" hidden="1" x14ac:dyDescent="0.2"/>
    <row r="55815" hidden="1" x14ac:dyDescent="0.2"/>
    <row r="55816" hidden="1" x14ac:dyDescent="0.2"/>
    <row r="55817" hidden="1" x14ac:dyDescent="0.2"/>
    <row r="55818" hidden="1" x14ac:dyDescent="0.2"/>
    <row r="55819" hidden="1" x14ac:dyDescent="0.2"/>
    <row r="55820" hidden="1" x14ac:dyDescent="0.2"/>
    <row r="55821" hidden="1" x14ac:dyDescent="0.2"/>
    <row r="55822" hidden="1" x14ac:dyDescent="0.2"/>
    <row r="55823" hidden="1" x14ac:dyDescent="0.2"/>
    <row r="55824" hidden="1" x14ac:dyDescent="0.2"/>
    <row r="55825" hidden="1" x14ac:dyDescent="0.2"/>
    <row r="55826" hidden="1" x14ac:dyDescent="0.2"/>
    <row r="55827" hidden="1" x14ac:dyDescent="0.2"/>
    <row r="55828" hidden="1" x14ac:dyDescent="0.2"/>
    <row r="55829" hidden="1" x14ac:dyDescent="0.2"/>
    <row r="55830" hidden="1" x14ac:dyDescent="0.2"/>
    <row r="55831" hidden="1" x14ac:dyDescent="0.2"/>
    <row r="55832" hidden="1" x14ac:dyDescent="0.2"/>
    <row r="55833" hidden="1" x14ac:dyDescent="0.2"/>
    <row r="55834" hidden="1" x14ac:dyDescent="0.2"/>
    <row r="55835" hidden="1" x14ac:dyDescent="0.2"/>
    <row r="55836" hidden="1" x14ac:dyDescent="0.2"/>
    <row r="55837" hidden="1" x14ac:dyDescent="0.2"/>
    <row r="55838" hidden="1" x14ac:dyDescent="0.2"/>
    <row r="55839" hidden="1" x14ac:dyDescent="0.2"/>
    <row r="55840" hidden="1" x14ac:dyDescent="0.2"/>
    <row r="55841" hidden="1" x14ac:dyDescent="0.2"/>
    <row r="55842" hidden="1" x14ac:dyDescent="0.2"/>
    <row r="55843" hidden="1" x14ac:dyDescent="0.2"/>
    <row r="55844" hidden="1" x14ac:dyDescent="0.2"/>
    <row r="55845" hidden="1" x14ac:dyDescent="0.2"/>
    <row r="55846" hidden="1" x14ac:dyDescent="0.2"/>
    <row r="55847" hidden="1" x14ac:dyDescent="0.2"/>
    <row r="55848" hidden="1" x14ac:dyDescent="0.2"/>
    <row r="55849" hidden="1" x14ac:dyDescent="0.2"/>
    <row r="55850" hidden="1" x14ac:dyDescent="0.2"/>
    <row r="55851" hidden="1" x14ac:dyDescent="0.2"/>
    <row r="55852" hidden="1" x14ac:dyDescent="0.2"/>
    <row r="55853" hidden="1" x14ac:dyDescent="0.2"/>
    <row r="55854" hidden="1" x14ac:dyDescent="0.2"/>
    <row r="55855" hidden="1" x14ac:dyDescent="0.2"/>
    <row r="55856" hidden="1" x14ac:dyDescent="0.2"/>
    <row r="55857" hidden="1" x14ac:dyDescent="0.2"/>
    <row r="55858" hidden="1" x14ac:dyDescent="0.2"/>
    <row r="55859" hidden="1" x14ac:dyDescent="0.2"/>
    <row r="55860" hidden="1" x14ac:dyDescent="0.2"/>
    <row r="55861" hidden="1" x14ac:dyDescent="0.2"/>
    <row r="55862" hidden="1" x14ac:dyDescent="0.2"/>
    <row r="55863" hidden="1" x14ac:dyDescent="0.2"/>
    <row r="55864" hidden="1" x14ac:dyDescent="0.2"/>
    <row r="55865" hidden="1" x14ac:dyDescent="0.2"/>
    <row r="55866" hidden="1" x14ac:dyDescent="0.2"/>
    <row r="55867" hidden="1" x14ac:dyDescent="0.2"/>
    <row r="55868" hidden="1" x14ac:dyDescent="0.2"/>
    <row r="55869" hidden="1" x14ac:dyDescent="0.2"/>
    <row r="55870" hidden="1" x14ac:dyDescent="0.2"/>
    <row r="55871" hidden="1" x14ac:dyDescent="0.2"/>
    <row r="55872" hidden="1" x14ac:dyDescent="0.2"/>
    <row r="55873" hidden="1" x14ac:dyDescent="0.2"/>
    <row r="55874" hidden="1" x14ac:dyDescent="0.2"/>
    <row r="55875" hidden="1" x14ac:dyDescent="0.2"/>
    <row r="55876" hidden="1" x14ac:dyDescent="0.2"/>
    <row r="55877" hidden="1" x14ac:dyDescent="0.2"/>
    <row r="55878" hidden="1" x14ac:dyDescent="0.2"/>
    <row r="55879" hidden="1" x14ac:dyDescent="0.2"/>
    <row r="55880" hidden="1" x14ac:dyDescent="0.2"/>
    <row r="55881" hidden="1" x14ac:dyDescent="0.2"/>
    <row r="55882" hidden="1" x14ac:dyDescent="0.2"/>
    <row r="55883" hidden="1" x14ac:dyDescent="0.2"/>
    <row r="55884" hidden="1" x14ac:dyDescent="0.2"/>
    <row r="55885" hidden="1" x14ac:dyDescent="0.2"/>
    <row r="55886" hidden="1" x14ac:dyDescent="0.2"/>
    <row r="55887" hidden="1" x14ac:dyDescent="0.2"/>
    <row r="55888" hidden="1" x14ac:dyDescent="0.2"/>
    <row r="55889" hidden="1" x14ac:dyDescent="0.2"/>
    <row r="55890" hidden="1" x14ac:dyDescent="0.2"/>
    <row r="55891" hidden="1" x14ac:dyDescent="0.2"/>
    <row r="55892" hidden="1" x14ac:dyDescent="0.2"/>
    <row r="55893" hidden="1" x14ac:dyDescent="0.2"/>
    <row r="55894" hidden="1" x14ac:dyDescent="0.2"/>
    <row r="55895" hidden="1" x14ac:dyDescent="0.2"/>
    <row r="55896" hidden="1" x14ac:dyDescent="0.2"/>
    <row r="55897" hidden="1" x14ac:dyDescent="0.2"/>
    <row r="55898" hidden="1" x14ac:dyDescent="0.2"/>
    <row r="55899" hidden="1" x14ac:dyDescent="0.2"/>
    <row r="55900" hidden="1" x14ac:dyDescent="0.2"/>
    <row r="55901" hidden="1" x14ac:dyDescent="0.2"/>
    <row r="55902" hidden="1" x14ac:dyDescent="0.2"/>
    <row r="55903" hidden="1" x14ac:dyDescent="0.2"/>
    <row r="55904" hidden="1" x14ac:dyDescent="0.2"/>
    <row r="55905" hidden="1" x14ac:dyDescent="0.2"/>
    <row r="55906" hidden="1" x14ac:dyDescent="0.2"/>
    <row r="55907" hidden="1" x14ac:dyDescent="0.2"/>
    <row r="55908" hidden="1" x14ac:dyDescent="0.2"/>
    <row r="55909" hidden="1" x14ac:dyDescent="0.2"/>
    <row r="55910" hidden="1" x14ac:dyDescent="0.2"/>
    <row r="55911" hidden="1" x14ac:dyDescent="0.2"/>
    <row r="55912" hidden="1" x14ac:dyDescent="0.2"/>
    <row r="55913" hidden="1" x14ac:dyDescent="0.2"/>
    <row r="55914" hidden="1" x14ac:dyDescent="0.2"/>
    <row r="55915" hidden="1" x14ac:dyDescent="0.2"/>
    <row r="55916" hidden="1" x14ac:dyDescent="0.2"/>
    <row r="55917" hidden="1" x14ac:dyDescent="0.2"/>
    <row r="55918" hidden="1" x14ac:dyDescent="0.2"/>
    <row r="55919" hidden="1" x14ac:dyDescent="0.2"/>
    <row r="55920" hidden="1" x14ac:dyDescent="0.2"/>
    <row r="55921" hidden="1" x14ac:dyDescent="0.2"/>
    <row r="55922" hidden="1" x14ac:dyDescent="0.2"/>
    <row r="55923" hidden="1" x14ac:dyDescent="0.2"/>
    <row r="55924" hidden="1" x14ac:dyDescent="0.2"/>
    <row r="55925" hidden="1" x14ac:dyDescent="0.2"/>
    <row r="55926" hidden="1" x14ac:dyDescent="0.2"/>
    <row r="55927" hidden="1" x14ac:dyDescent="0.2"/>
    <row r="55928" hidden="1" x14ac:dyDescent="0.2"/>
    <row r="55929" hidden="1" x14ac:dyDescent="0.2"/>
    <row r="55930" hidden="1" x14ac:dyDescent="0.2"/>
    <row r="55931" hidden="1" x14ac:dyDescent="0.2"/>
    <row r="55932" hidden="1" x14ac:dyDescent="0.2"/>
    <row r="55933" hidden="1" x14ac:dyDescent="0.2"/>
    <row r="55934" hidden="1" x14ac:dyDescent="0.2"/>
    <row r="55935" hidden="1" x14ac:dyDescent="0.2"/>
    <row r="55936" hidden="1" x14ac:dyDescent="0.2"/>
    <row r="55937" hidden="1" x14ac:dyDescent="0.2"/>
    <row r="55938" hidden="1" x14ac:dyDescent="0.2"/>
    <row r="55939" hidden="1" x14ac:dyDescent="0.2"/>
    <row r="55940" hidden="1" x14ac:dyDescent="0.2"/>
    <row r="55941" hidden="1" x14ac:dyDescent="0.2"/>
    <row r="55942" hidden="1" x14ac:dyDescent="0.2"/>
    <row r="55943" hidden="1" x14ac:dyDescent="0.2"/>
    <row r="55944" hidden="1" x14ac:dyDescent="0.2"/>
    <row r="55945" hidden="1" x14ac:dyDescent="0.2"/>
    <row r="55946" hidden="1" x14ac:dyDescent="0.2"/>
    <row r="55947" hidden="1" x14ac:dyDescent="0.2"/>
    <row r="55948" hidden="1" x14ac:dyDescent="0.2"/>
    <row r="55949" hidden="1" x14ac:dyDescent="0.2"/>
    <row r="55950" hidden="1" x14ac:dyDescent="0.2"/>
    <row r="55951" hidden="1" x14ac:dyDescent="0.2"/>
    <row r="55952" hidden="1" x14ac:dyDescent="0.2"/>
    <row r="55953" hidden="1" x14ac:dyDescent="0.2"/>
    <row r="55954" hidden="1" x14ac:dyDescent="0.2"/>
    <row r="55955" hidden="1" x14ac:dyDescent="0.2"/>
    <row r="55956" hidden="1" x14ac:dyDescent="0.2"/>
    <row r="55957" hidden="1" x14ac:dyDescent="0.2"/>
    <row r="55958" hidden="1" x14ac:dyDescent="0.2"/>
    <row r="55959" hidden="1" x14ac:dyDescent="0.2"/>
    <row r="55960" hidden="1" x14ac:dyDescent="0.2"/>
    <row r="55961" hidden="1" x14ac:dyDescent="0.2"/>
    <row r="55962" hidden="1" x14ac:dyDescent="0.2"/>
    <row r="55963" hidden="1" x14ac:dyDescent="0.2"/>
    <row r="55964" hidden="1" x14ac:dyDescent="0.2"/>
    <row r="55965" hidden="1" x14ac:dyDescent="0.2"/>
    <row r="55966" hidden="1" x14ac:dyDescent="0.2"/>
    <row r="55967" hidden="1" x14ac:dyDescent="0.2"/>
    <row r="55968" hidden="1" x14ac:dyDescent="0.2"/>
    <row r="55969" hidden="1" x14ac:dyDescent="0.2"/>
    <row r="55970" hidden="1" x14ac:dyDescent="0.2"/>
    <row r="55971" hidden="1" x14ac:dyDescent="0.2"/>
    <row r="55972" hidden="1" x14ac:dyDescent="0.2"/>
    <row r="55973" hidden="1" x14ac:dyDescent="0.2"/>
    <row r="55974" hidden="1" x14ac:dyDescent="0.2"/>
    <row r="55975" hidden="1" x14ac:dyDescent="0.2"/>
    <row r="55976" hidden="1" x14ac:dyDescent="0.2"/>
    <row r="55977" hidden="1" x14ac:dyDescent="0.2"/>
    <row r="55978" hidden="1" x14ac:dyDescent="0.2"/>
    <row r="55979" hidden="1" x14ac:dyDescent="0.2"/>
    <row r="55980" hidden="1" x14ac:dyDescent="0.2"/>
    <row r="55981" hidden="1" x14ac:dyDescent="0.2"/>
    <row r="55982" hidden="1" x14ac:dyDescent="0.2"/>
    <row r="55983" hidden="1" x14ac:dyDescent="0.2"/>
    <row r="55984" hidden="1" x14ac:dyDescent="0.2"/>
    <row r="55985" hidden="1" x14ac:dyDescent="0.2"/>
    <row r="55986" hidden="1" x14ac:dyDescent="0.2"/>
    <row r="55987" hidden="1" x14ac:dyDescent="0.2"/>
    <row r="55988" hidden="1" x14ac:dyDescent="0.2"/>
    <row r="55989" hidden="1" x14ac:dyDescent="0.2"/>
    <row r="55990" hidden="1" x14ac:dyDescent="0.2"/>
    <row r="55991" hidden="1" x14ac:dyDescent="0.2"/>
    <row r="55992" hidden="1" x14ac:dyDescent="0.2"/>
    <row r="55993" hidden="1" x14ac:dyDescent="0.2"/>
    <row r="55994" hidden="1" x14ac:dyDescent="0.2"/>
    <row r="55995" hidden="1" x14ac:dyDescent="0.2"/>
    <row r="55996" hidden="1" x14ac:dyDescent="0.2"/>
    <row r="55997" hidden="1" x14ac:dyDescent="0.2"/>
    <row r="55998" hidden="1" x14ac:dyDescent="0.2"/>
    <row r="55999" hidden="1" x14ac:dyDescent="0.2"/>
    <row r="56000" hidden="1" x14ac:dyDescent="0.2"/>
    <row r="56001" hidden="1" x14ac:dyDescent="0.2"/>
    <row r="56002" hidden="1" x14ac:dyDescent="0.2"/>
    <row r="56003" hidden="1" x14ac:dyDescent="0.2"/>
    <row r="56004" hidden="1" x14ac:dyDescent="0.2"/>
    <row r="56005" hidden="1" x14ac:dyDescent="0.2"/>
    <row r="56006" hidden="1" x14ac:dyDescent="0.2"/>
    <row r="56007" hidden="1" x14ac:dyDescent="0.2"/>
    <row r="56008" hidden="1" x14ac:dyDescent="0.2"/>
    <row r="56009" hidden="1" x14ac:dyDescent="0.2"/>
    <row r="56010" hidden="1" x14ac:dyDescent="0.2"/>
    <row r="56011" hidden="1" x14ac:dyDescent="0.2"/>
    <row r="56012" hidden="1" x14ac:dyDescent="0.2"/>
    <row r="56013" hidden="1" x14ac:dyDescent="0.2"/>
    <row r="56014" hidden="1" x14ac:dyDescent="0.2"/>
    <row r="56015" hidden="1" x14ac:dyDescent="0.2"/>
    <row r="56016" hidden="1" x14ac:dyDescent="0.2"/>
    <row r="56017" hidden="1" x14ac:dyDescent="0.2"/>
    <row r="56018" hidden="1" x14ac:dyDescent="0.2"/>
    <row r="56019" hidden="1" x14ac:dyDescent="0.2"/>
    <row r="56020" hidden="1" x14ac:dyDescent="0.2"/>
    <row r="56021" hidden="1" x14ac:dyDescent="0.2"/>
    <row r="56022" hidden="1" x14ac:dyDescent="0.2"/>
    <row r="56023" hidden="1" x14ac:dyDescent="0.2"/>
    <row r="56024" hidden="1" x14ac:dyDescent="0.2"/>
    <row r="56025" hidden="1" x14ac:dyDescent="0.2"/>
    <row r="56026" hidden="1" x14ac:dyDescent="0.2"/>
    <row r="56027" hidden="1" x14ac:dyDescent="0.2"/>
    <row r="56028" hidden="1" x14ac:dyDescent="0.2"/>
    <row r="56029" hidden="1" x14ac:dyDescent="0.2"/>
    <row r="56030" hidden="1" x14ac:dyDescent="0.2"/>
    <row r="56031" hidden="1" x14ac:dyDescent="0.2"/>
    <row r="56032" hidden="1" x14ac:dyDescent="0.2"/>
    <row r="56033" hidden="1" x14ac:dyDescent="0.2"/>
    <row r="56034" hidden="1" x14ac:dyDescent="0.2"/>
    <row r="56035" hidden="1" x14ac:dyDescent="0.2"/>
    <row r="56036" hidden="1" x14ac:dyDescent="0.2"/>
    <row r="56037" hidden="1" x14ac:dyDescent="0.2"/>
    <row r="56038" hidden="1" x14ac:dyDescent="0.2"/>
    <row r="56039" hidden="1" x14ac:dyDescent="0.2"/>
    <row r="56040" hidden="1" x14ac:dyDescent="0.2"/>
    <row r="56041" hidden="1" x14ac:dyDescent="0.2"/>
    <row r="56042" hidden="1" x14ac:dyDescent="0.2"/>
    <row r="56043" hidden="1" x14ac:dyDescent="0.2"/>
    <row r="56044" hidden="1" x14ac:dyDescent="0.2"/>
    <row r="56045" hidden="1" x14ac:dyDescent="0.2"/>
    <row r="56046" hidden="1" x14ac:dyDescent="0.2"/>
    <row r="56047" hidden="1" x14ac:dyDescent="0.2"/>
    <row r="56048" hidden="1" x14ac:dyDescent="0.2"/>
    <row r="56049" hidden="1" x14ac:dyDescent="0.2"/>
    <row r="56050" hidden="1" x14ac:dyDescent="0.2"/>
    <row r="56051" hidden="1" x14ac:dyDescent="0.2"/>
    <row r="56052" hidden="1" x14ac:dyDescent="0.2"/>
    <row r="56053" hidden="1" x14ac:dyDescent="0.2"/>
    <row r="56054" hidden="1" x14ac:dyDescent="0.2"/>
    <row r="56055" hidden="1" x14ac:dyDescent="0.2"/>
    <row r="56056" hidden="1" x14ac:dyDescent="0.2"/>
    <row r="56057" hidden="1" x14ac:dyDescent="0.2"/>
    <row r="56058" hidden="1" x14ac:dyDescent="0.2"/>
    <row r="56059" hidden="1" x14ac:dyDescent="0.2"/>
    <row r="56060" hidden="1" x14ac:dyDescent="0.2"/>
    <row r="56061" hidden="1" x14ac:dyDescent="0.2"/>
    <row r="56062" hidden="1" x14ac:dyDescent="0.2"/>
    <row r="56063" hidden="1" x14ac:dyDescent="0.2"/>
    <row r="56064" hidden="1" x14ac:dyDescent="0.2"/>
    <row r="56065" hidden="1" x14ac:dyDescent="0.2"/>
    <row r="56066" hidden="1" x14ac:dyDescent="0.2"/>
    <row r="56067" hidden="1" x14ac:dyDescent="0.2"/>
    <row r="56068" hidden="1" x14ac:dyDescent="0.2"/>
    <row r="56069" hidden="1" x14ac:dyDescent="0.2"/>
    <row r="56070" hidden="1" x14ac:dyDescent="0.2"/>
    <row r="56071" hidden="1" x14ac:dyDescent="0.2"/>
    <row r="56072" hidden="1" x14ac:dyDescent="0.2"/>
    <row r="56073" hidden="1" x14ac:dyDescent="0.2"/>
    <row r="56074" hidden="1" x14ac:dyDescent="0.2"/>
    <row r="56075" hidden="1" x14ac:dyDescent="0.2"/>
    <row r="56076" hidden="1" x14ac:dyDescent="0.2"/>
    <row r="56077" hidden="1" x14ac:dyDescent="0.2"/>
    <row r="56078" hidden="1" x14ac:dyDescent="0.2"/>
    <row r="56079" hidden="1" x14ac:dyDescent="0.2"/>
    <row r="56080" hidden="1" x14ac:dyDescent="0.2"/>
    <row r="56081" hidden="1" x14ac:dyDescent="0.2"/>
    <row r="56082" hidden="1" x14ac:dyDescent="0.2"/>
    <row r="56083" hidden="1" x14ac:dyDescent="0.2"/>
    <row r="56084" hidden="1" x14ac:dyDescent="0.2"/>
    <row r="56085" hidden="1" x14ac:dyDescent="0.2"/>
    <row r="56086" hidden="1" x14ac:dyDescent="0.2"/>
    <row r="56087" hidden="1" x14ac:dyDescent="0.2"/>
    <row r="56088" hidden="1" x14ac:dyDescent="0.2"/>
    <row r="56089" hidden="1" x14ac:dyDescent="0.2"/>
    <row r="56090" hidden="1" x14ac:dyDescent="0.2"/>
    <row r="56091" hidden="1" x14ac:dyDescent="0.2"/>
    <row r="56092" hidden="1" x14ac:dyDescent="0.2"/>
    <row r="56093" hidden="1" x14ac:dyDescent="0.2"/>
    <row r="56094" hidden="1" x14ac:dyDescent="0.2"/>
    <row r="56095" hidden="1" x14ac:dyDescent="0.2"/>
    <row r="56096" hidden="1" x14ac:dyDescent="0.2"/>
    <row r="56097" hidden="1" x14ac:dyDescent="0.2"/>
    <row r="56098" hidden="1" x14ac:dyDescent="0.2"/>
    <row r="56099" hidden="1" x14ac:dyDescent="0.2"/>
    <row r="56100" hidden="1" x14ac:dyDescent="0.2"/>
    <row r="56101" hidden="1" x14ac:dyDescent="0.2"/>
    <row r="56102" hidden="1" x14ac:dyDescent="0.2"/>
    <row r="56103" hidden="1" x14ac:dyDescent="0.2"/>
    <row r="56104" hidden="1" x14ac:dyDescent="0.2"/>
    <row r="56105" hidden="1" x14ac:dyDescent="0.2"/>
    <row r="56106" hidden="1" x14ac:dyDescent="0.2"/>
    <row r="56107" hidden="1" x14ac:dyDescent="0.2"/>
    <row r="56108" hidden="1" x14ac:dyDescent="0.2"/>
    <row r="56109" hidden="1" x14ac:dyDescent="0.2"/>
    <row r="56110" hidden="1" x14ac:dyDescent="0.2"/>
    <row r="56111" hidden="1" x14ac:dyDescent="0.2"/>
    <row r="56112" hidden="1" x14ac:dyDescent="0.2"/>
    <row r="56113" hidden="1" x14ac:dyDescent="0.2"/>
    <row r="56114" hidden="1" x14ac:dyDescent="0.2"/>
    <row r="56115" hidden="1" x14ac:dyDescent="0.2"/>
    <row r="56116" hidden="1" x14ac:dyDescent="0.2"/>
    <row r="56117" hidden="1" x14ac:dyDescent="0.2"/>
    <row r="56118" hidden="1" x14ac:dyDescent="0.2"/>
    <row r="56119" hidden="1" x14ac:dyDescent="0.2"/>
    <row r="56120" hidden="1" x14ac:dyDescent="0.2"/>
    <row r="56121" hidden="1" x14ac:dyDescent="0.2"/>
    <row r="56122" hidden="1" x14ac:dyDescent="0.2"/>
    <row r="56123" hidden="1" x14ac:dyDescent="0.2"/>
    <row r="56124" hidden="1" x14ac:dyDescent="0.2"/>
    <row r="56125" hidden="1" x14ac:dyDescent="0.2"/>
    <row r="56126" hidden="1" x14ac:dyDescent="0.2"/>
    <row r="56127" hidden="1" x14ac:dyDescent="0.2"/>
    <row r="56128" hidden="1" x14ac:dyDescent="0.2"/>
    <row r="56129" hidden="1" x14ac:dyDescent="0.2"/>
    <row r="56130" hidden="1" x14ac:dyDescent="0.2"/>
    <row r="56131" hidden="1" x14ac:dyDescent="0.2"/>
    <row r="56132" hidden="1" x14ac:dyDescent="0.2"/>
    <row r="56133" hidden="1" x14ac:dyDescent="0.2"/>
    <row r="56134" hidden="1" x14ac:dyDescent="0.2"/>
    <row r="56135" hidden="1" x14ac:dyDescent="0.2"/>
    <row r="56136" hidden="1" x14ac:dyDescent="0.2"/>
    <row r="56137" hidden="1" x14ac:dyDescent="0.2"/>
    <row r="56138" hidden="1" x14ac:dyDescent="0.2"/>
    <row r="56139" hidden="1" x14ac:dyDescent="0.2"/>
    <row r="56140" hidden="1" x14ac:dyDescent="0.2"/>
    <row r="56141" hidden="1" x14ac:dyDescent="0.2"/>
    <row r="56142" hidden="1" x14ac:dyDescent="0.2"/>
    <row r="56143" hidden="1" x14ac:dyDescent="0.2"/>
    <row r="56144" hidden="1" x14ac:dyDescent="0.2"/>
    <row r="56145" hidden="1" x14ac:dyDescent="0.2"/>
    <row r="56146" hidden="1" x14ac:dyDescent="0.2"/>
    <row r="56147" hidden="1" x14ac:dyDescent="0.2"/>
    <row r="56148" hidden="1" x14ac:dyDescent="0.2"/>
    <row r="56149" hidden="1" x14ac:dyDescent="0.2"/>
    <row r="56150" hidden="1" x14ac:dyDescent="0.2"/>
    <row r="56151" hidden="1" x14ac:dyDescent="0.2"/>
    <row r="56152" hidden="1" x14ac:dyDescent="0.2"/>
    <row r="56153" hidden="1" x14ac:dyDescent="0.2"/>
    <row r="56154" hidden="1" x14ac:dyDescent="0.2"/>
    <row r="56155" hidden="1" x14ac:dyDescent="0.2"/>
    <row r="56156" hidden="1" x14ac:dyDescent="0.2"/>
    <row r="56157" hidden="1" x14ac:dyDescent="0.2"/>
    <row r="56158" hidden="1" x14ac:dyDescent="0.2"/>
    <row r="56159" hidden="1" x14ac:dyDescent="0.2"/>
    <row r="56160" hidden="1" x14ac:dyDescent="0.2"/>
    <row r="56161" hidden="1" x14ac:dyDescent="0.2"/>
    <row r="56162" hidden="1" x14ac:dyDescent="0.2"/>
    <row r="56163" hidden="1" x14ac:dyDescent="0.2"/>
    <row r="56164" hidden="1" x14ac:dyDescent="0.2"/>
    <row r="56165" hidden="1" x14ac:dyDescent="0.2"/>
    <row r="56166" hidden="1" x14ac:dyDescent="0.2"/>
    <row r="56167" hidden="1" x14ac:dyDescent="0.2"/>
    <row r="56168" hidden="1" x14ac:dyDescent="0.2"/>
    <row r="56169" hidden="1" x14ac:dyDescent="0.2"/>
    <row r="56170" hidden="1" x14ac:dyDescent="0.2"/>
    <row r="56171" hidden="1" x14ac:dyDescent="0.2"/>
    <row r="56172" hidden="1" x14ac:dyDescent="0.2"/>
    <row r="56173" hidden="1" x14ac:dyDescent="0.2"/>
    <row r="56174" hidden="1" x14ac:dyDescent="0.2"/>
    <row r="56175" hidden="1" x14ac:dyDescent="0.2"/>
    <row r="56176" hidden="1" x14ac:dyDescent="0.2"/>
    <row r="56177" hidden="1" x14ac:dyDescent="0.2"/>
    <row r="56178" hidden="1" x14ac:dyDescent="0.2"/>
    <row r="56179" hidden="1" x14ac:dyDescent="0.2"/>
    <row r="56180" hidden="1" x14ac:dyDescent="0.2"/>
    <row r="56181" hidden="1" x14ac:dyDescent="0.2"/>
    <row r="56182" hidden="1" x14ac:dyDescent="0.2"/>
    <row r="56183" hidden="1" x14ac:dyDescent="0.2"/>
    <row r="56184" hidden="1" x14ac:dyDescent="0.2"/>
    <row r="56185" hidden="1" x14ac:dyDescent="0.2"/>
    <row r="56186" hidden="1" x14ac:dyDescent="0.2"/>
    <row r="56187" hidden="1" x14ac:dyDescent="0.2"/>
    <row r="56188" hidden="1" x14ac:dyDescent="0.2"/>
    <row r="56189" hidden="1" x14ac:dyDescent="0.2"/>
    <row r="56190" hidden="1" x14ac:dyDescent="0.2"/>
    <row r="56191" hidden="1" x14ac:dyDescent="0.2"/>
    <row r="56192" hidden="1" x14ac:dyDescent="0.2"/>
    <row r="56193" hidden="1" x14ac:dyDescent="0.2"/>
    <row r="56194" hidden="1" x14ac:dyDescent="0.2"/>
    <row r="56195" hidden="1" x14ac:dyDescent="0.2"/>
    <row r="56196" hidden="1" x14ac:dyDescent="0.2"/>
    <row r="56197" hidden="1" x14ac:dyDescent="0.2"/>
    <row r="56198" hidden="1" x14ac:dyDescent="0.2"/>
    <row r="56199" hidden="1" x14ac:dyDescent="0.2"/>
    <row r="56200" hidden="1" x14ac:dyDescent="0.2"/>
    <row r="56201" hidden="1" x14ac:dyDescent="0.2"/>
    <row r="56202" hidden="1" x14ac:dyDescent="0.2"/>
    <row r="56203" hidden="1" x14ac:dyDescent="0.2"/>
    <row r="56204" hidden="1" x14ac:dyDescent="0.2"/>
    <row r="56205" hidden="1" x14ac:dyDescent="0.2"/>
    <row r="56206" hidden="1" x14ac:dyDescent="0.2"/>
    <row r="56207" hidden="1" x14ac:dyDescent="0.2"/>
    <row r="56208" hidden="1" x14ac:dyDescent="0.2"/>
    <row r="56209" hidden="1" x14ac:dyDescent="0.2"/>
    <row r="56210" hidden="1" x14ac:dyDescent="0.2"/>
    <row r="56211" hidden="1" x14ac:dyDescent="0.2"/>
    <row r="56212" hidden="1" x14ac:dyDescent="0.2"/>
    <row r="56213" hidden="1" x14ac:dyDescent="0.2"/>
    <row r="56214" hidden="1" x14ac:dyDescent="0.2"/>
    <row r="56215" hidden="1" x14ac:dyDescent="0.2"/>
    <row r="56216" hidden="1" x14ac:dyDescent="0.2"/>
    <row r="56217" hidden="1" x14ac:dyDescent="0.2"/>
    <row r="56218" hidden="1" x14ac:dyDescent="0.2"/>
    <row r="56219" hidden="1" x14ac:dyDescent="0.2"/>
    <row r="56220" hidden="1" x14ac:dyDescent="0.2"/>
    <row r="56221" hidden="1" x14ac:dyDescent="0.2"/>
    <row r="56222" hidden="1" x14ac:dyDescent="0.2"/>
    <row r="56223" hidden="1" x14ac:dyDescent="0.2"/>
    <row r="56224" hidden="1" x14ac:dyDescent="0.2"/>
    <row r="56225" hidden="1" x14ac:dyDescent="0.2"/>
    <row r="56226" hidden="1" x14ac:dyDescent="0.2"/>
    <row r="56227" hidden="1" x14ac:dyDescent="0.2"/>
    <row r="56228" hidden="1" x14ac:dyDescent="0.2"/>
    <row r="56229" hidden="1" x14ac:dyDescent="0.2"/>
    <row r="56230" hidden="1" x14ac:dyDescent="0.2"/>
    <row r="56231" hidden="1" x14ac:dyDescent="0.2"/>
    <row r="56232" hidden="1" x14ac:dyDescent="0.2"/>
    <row r="56233" hidden="1" x14ac:dyDescent="0.2"/>
    <row r="56234" hidden="1" x14ac:dyDescent="0.2"/>
    <row r="56235" hidden="1" x14ac:dyDescent="0.2"/>
    <row r="56236" hidden="1" x14ac:dyDescent="0.2"/>
    <row r="56237" hidden="1" x14ac:dyDescent="0.2"/>
    <row r="56238" hidden="1" x14ac:dyDescent="0.2"/>
    <row r="56239" hidden="1" x14ac:dyDescent="0.2"/>
    <row r="56240" hidden="1" x14ac:dyDescent="0.2"/>
    <row r="56241" hidden="1" x14ac:dyDescent="0.2"/>
    <row r="56242" hidden="1" x14ac:dyDescent="0.2"/>
    <row r="56243" hidden="1" x14ac:dyDescent="0.2"/>
    <row r="56244" hidden="1" x14ac:dyDescent="0.2"/>
    <row r="56245" hidden="1" x14ac:dyDescent="0.2"/>
    <row r="56246" hidden="1" x14ac:dyDescent="0.2"/>
    <row r="56247" hidden="1" x14ac:dyDescent="0.2"/>
    <row r="56248" hidden="1" x14ac:dyDescent="0.2"/>
    <row r="56249" hidden="1" x14ac:dyDescent="0.2"/>
    <row r="56250" hidden="1" x14ac:dyDescent="0.2"/>
    <row r="56251" hidden="1" x14ac:dyDescent="0.2"/>
    <row r="56252" hidden="1" x14ac:dyDescent="0.2"/>
    <row r="56253" hidden="1" x14ac:dyDescent="0.2"/>
    <row r="56254" hidden="1" x14ac:dyDescent="0.2"/>
    <row r="56255" hidden="1" x14ac:dyDescent="0.2"/>
    <row r="56256" hidden="1" x14ac:dyDescent="0.2"/>
    <row r="56257" hidden="1" x14ac:dyDescent="0.2"/>
    <row r="56258" hidden="1" x14ac:dyDescent="0.2"/>
    <row r="56259" hidden="1" x14ac:dyDescent="0.2"/>
    <row r="56260" hidden="1" x14ac:dyDescent="0.2"/>
    <row r="56261" hidden="1" x14ac:dyDescent="0.2"/>
    <row r="56262" hidden="1" x14ac:dyDescent="0.2"/>
    <row r="56263" hidden="1" x14ac:dyDescent="0.2"/>
    <row r="56264" hidden="1" x14ac:dyDescent="0.2"/>
    <row r="56265" hidden="1" x14ac:dyDescent="0.2"/>
    <row r="56266" hidden="1" x14ac:dyDescent="0.2"/>
    <row r="56267" hidden="1" x14ac:dyDescent="0.2"/>
    <row r="56268" hidden="1" x14ac:dyDescent="0.2"/>
    <row r="56269" hidden="1" x14ac:dyDescent="0.2"/>
    <row r="56270" hidden="1" x14ac:dyDescent="0.2"/>
    <row r="56271" hidden="1" x14ac:dyDescent="0.2"/>
    <row r="56272" hidden="1" x14ac:dyDescent="0.2"/>
    <row r="56273" hidden="1" x14ac:dyDescent="0.2"/>
    <row r="56274" hidden="1" x14ac:dyDescent="0.2"/>
    <row r="56275" hidden="1" x14ac:dyDescent="0.2"/>
    <row r="56276" hidden="1" x14ac:dyDescent="0.2"/>
    <row r="56277" hidden="1" x14ac:dyDescent="0.2"/>
    <row r="56278" hidden="1" x14ac:dyDescent="0.2"/>
    <row r="56279" hidden="1" x14ac:dyDescent="0.2"/>
    <row r="56280" hidden="1" x14ac:dyDescent="0.2"/>
    <row r="56281" hidden="1" x14ac:dyDescent="0.2"/>
    <row r="56282" hidden="1" x14ac:dyDescent="0.2"/>
    <row r="56283" hidden="1" x14ac:dyDescent="0.2"/>
    <row r="56284" hidden="1" x14ac:dyDescent="0.2"/>
    <row r="56285" hidden="1" x14ac:dyDescent="0.2"/>
    <row r="56286" hidden="1" x14ac:dyDescent="0.2"/>
    <row r="56287" hidden="1" x14ac:dyDescent="0.2"/>
    <row r="56288" hidden="1" x14ac:dyDescent="0.2"/>
    <row r="56289" hidden="1" x14ac:dyDescent="0.2"/>
    <row r="56290" hidden="1" x14ac:dyDescent="0.2"/>
    <row r="56291" hidden="1" x14ac:dyDescent="0.2"/>
    <row r="56292" hidden="1" x14ac:dyDescent="0.2"/>
    <row r="56293" hidden="1" x14ac:dyDescent="0.2"/>
    <row r="56294" hidden="1" x14ac:dyDescent="0.2"/>
    <row r="56295" hidden="1" x14ac:dyDescent="0.2"/>
    <row r="56296" hidden="1" x14ac:dyDescent="0.2"/>
    <row r="56297" hidden="1" x14ac:dyDescent="0.2"/>
    <row r="56298" hidden="1" x14ac:dyDescent="0.2"/>
    <row r="56299" hidden="1" x14ac:dyDescent="0.2"/>
    <row r="56300" hidden="1" x14ac:dyDescent="0.2"/>
    <row r="56301" hidden="1" x14ac:dyDescent="0.2"/>
    <row r="56302" hidden="1" x14ac:dyDescent="0.2"/>
    <row r="56303" hidden="1" x14ac:dyDescent="0.2"/>
    <row r="56304" hidden="1" x14ac:dyDescent="0.2"/>
    <row r="56305" hidden="1" x14ac:dyDescent="0.2"/>
    <row r="56306" hidden="1" x14ac:dyDescent="0.2"/>
    <row r="56307" hidden="1" x14ac:dyDescent="0.2"/>
    <row r="56308" hidden="1" x14ac:dyDescent="0.2"/>
    <row r="56309" hidden="1" x14ac:dyDescent="0.2"/>
    <row r="56310" hidden="1" x14ac:dyDescent="0.2"/>
    <row r="56311" hidden="1" x14ac:dyDescent="0.2"/>
    <row r="56312" hidden="1" x14ac:dyDescent="0.2"/>
    <row r="56313" hidden="1" x14ac:dyDescent="0.2"/>
    <row r="56314" hidden="1" x14ac:dyDescent="0.2"/>
    <row r="56315" hidden="1" x14ac:dyDescent="0.2"/>
    <row r="56316" hidden="1" x14ac:dyDescent="0.2"/>
    <row r="56317" hidden="1" x14ac:dyDescent="0.2"/>
    <row r="56318" hidden="1" x14ac:dyDescent="0.2"/>
    <row r="56319" hidden="1" x14ac:dyDescent="0.2"/>
    <row r="56320" hidden="1" x14ac:dyDescent="0.2"/>
    <row r="56321" hidden="1" x14ac:dyDescent="0.2"/>
    <row r="56322" hidden="1" x14ac:dyDescent="0.2"/>
    <row r="56323" hidden="1" x14ac:dyDescent="0.2"/>
    <row r="56324" hidden="1" x14ac:dyDescent="0.2"/>
    <row r="56325" hidden="1" x14ac:dyDescent="0.2"/>
    <row r="56326" hidden="1" x14ac:dyDescent="0.2"/>
    <row r="56327" hidden="1" x14ac:dyDescent="0.2"/>
    <row r="56328" hidden="1" x14ac:dyDescent="0.2"/>
    <row r="56329" hidden="1" x14ac:dyDescent="0.2"/>
    <row r="56330" hidden="1" x14ac:dyDescent="0.2"/>
    <row r="56331" hidden="1" x14ac:dyDescent="0.2"/>
    <row r="56332" hidden="1" x14ac:dyDescent="0.2"/>
    <row r="56333" hidden="1" x14ac:dyDescent="0.2"/>
    <row r="56334" hidden="1" x14ac:dyDescent="0.2"/>
    <row r="56335" hidden="1" x14ac:dyDescent="0.2"/>
    <row r="56336" hidden="1" x14ac:dyDescent="0.2"/>
    <row r="56337" hidden="1" x14ac:dyDescent="0.2"/>
    <row r="56338" hidden="1" x14ac:dyDescent="0.2"/>
    <row r="56339" hidden="1" x14ac:dyDescent="0.2"/>
    <row r="56340" hidden="1" x14ac:dyDescent="0.2"/>
    <row r="56341" hidden="1" x14ac:dyDescent="0.2"/>
    <row r="56342" hidden="1" x14ac:dyDescent="0.2"/>
    <row r="56343" hidden="1" x14ac:dyDescent="0.2"/>
    <row r="56344" hidden="1" x14ac:dyDescent="0.2"/>
    <row r="56345" hidden="1" x14ac:dyDescent="0.2"/>
    <row r="56346" hidden="1" x14ac:dyDescent="0.2"/>
    <row r="56347" hidden="1" x14ac:dyDescent="0.2"/>
    <row r="56348" hidden="1" x14ac:dyDescent="0.2"/>
    <row r="56349" hidden="1" x14ac:dyDescent="0.2"/>
    <row r="56350" hidden="1" x14ac:dyDescent="0.2"/>
    <row r="56351" hidden="1" x14ac:dyDescent="0.2"/>
    <row r="56352" hidden="1" x14ac:dyDescent="0.2"/>
    <row r="56353" hidden="1" x14ac:dyDescent="0.2"/>
    <row r="56354" hidden="1" x14ac:dyDescent="0.2"/>
    <row r="56355" hidden="1" x14ac:dyDescent="0.2"/>
    <row r="56356" hidden="1" x14ac:dyDescent="0.2"/>
    <row r="56357" hidden="1" x14ac:dyDescent="0.2"/>
    <row r="56358" hidden="1" x14ac:dyDescent="0.2"/>
    <row r="56359" hidden="1" x14ac:dyDescent="0.2"/>
    <row r="56360" hidden="1" x14ac:dyDescent="0.2"/>
    <row r="56361" hidden="1" x14ac:dyDescent="0.2"/>
    <row r="56362" hidden="1" x14ac:dyDescent="0.2"/>
    <row r="56363" hidden="1" x14ac:dyDescent="0.2"/>
    <row r="56364" hidden="1" x14ac:dyDescent="0.2"/>
    <row r="56365" hidden="1" x14ac:dyDescent="0.2"/>
    <row r="56366" hidden="1" x14ac:dyDescent="0.2"/>
    <row r="56367" hidden="1" x14ac:dyDescent="0.2"/>
    <row r="56368" hidden="1" x14ac:dyDescent="0.2"/>
    <row r="56369" hidden="1" x14ac:dyDescent="0.2"/>
    <row r="56370" hidden="1" x14ac:dyDescent="0.2"/>
    <row r="56371" hidden="1" x14ac:dyDescent="0.2"/>
    <row r="56372" hidden="1" x14ac:dyDescent="0.2"/>
    <row r="56373" hidden="1" x14ac:dyDescent="0.2"/>
    <row r="56374" hidden="1" x14ac:dyDescent="0.2"/>
    <row r="56375" hidden="1" x14ac:dyDescent="0.2"/>
    <row r="56376" hidden="1" x14ac:dyDescent="0.2"/>
    <row r="56377" hidden="1" x14ac:dyDescent="0.2"/>
    <row r="56378" hidden="1" x14ac:dyDescent="0.2"/>
    <row r="56379" hidden="1" x14ac:dyDescent="0.2"/>
    <row r="56380" hidden="1" x14ac:dyDescent="0.2"/>
    <row r="56381" hidden="1" x14ac:dyDescent="0.2"/>
    <row r="56382" hidden="1" x14ac:dyDescent="0.2"/>
    <row r="56383" hidden="1" x14ac:dyDescent="0.2"/>
    <row r="56384" hidden="1" x14ac:dyDescent="0.2"/>
    <row r="56385" hidden="1" x14ac:dyDescent="0.2"/>
    <row r="56386" hidden="1" x14ac:dyDescent="0.2"/>
    <row r="56387" hidden="1" x14ac:dyDescent="0.2"/>
    <row r="56388" hidden="1" x14ac:dyDescent="0.2"/>
    <row r="56389" hidden="1" x14ac:dyDescent="0.2"/>
    <row r="56390" hidden="1" x14ac:dyDescent="0.2"/>
    <row r="56391" hidden="1" x14ac:dyDescent="0.2"/>
    <row r="56392" hidden="1" x14ac:dyDescent="0.2"/>
    <row r="56393" hidden="1" x14ac:dyDescent="0.2"/>
    <row r="56394" hidden="1" x14ac:dyDescent="0.2"/>
    <row r="56395" hidden="1" x14ac:dyDescent="0.2"/>
    <row r="56396" hidden="1" x14ac:dyDescent="0.2"/>
    <row r="56397" hidden="1" x14ac:dyDescent="0.2"/>
    <row r="56398" hidden="1" x14ac:dyDescent="0.2"/>
    <row r="56399" hidden="1" x14ac:dyDescent="0.2"/>
    <row r="56400" hidden="1" x14ac:dyDescent="0.2"/>
    <row r="56401" hidden="1" x14ac:dyDescent="0.2"/>
    <row r="56402" hidden="1" x14ac:dyDescent="0.2"/>
    <row r="56403" hidden="1" x14ac:dyDescent="0.2"/>
    <row r="56404" hidden="1" x14ac:dyDescent="0.2"/>
    <row r="56405" hidden="1" x14ac:dyDescent="0.2"/>
    <row r="56406" hidden="1" x14ac:dyDescent="0.2"/>
    <row r="56407" hidden="1" x14ac:dyDescent="0.2"/>
    <row r="56408" hidden="1" x14ac:dyDescent="0.2"/>
    <row r="56409" hidden="1" x14ac:dyDescent="0.2"/>
    <row r="56410" hidden="1" x14ac:dyDescent="0.2"/>
    <row r="56411" hidden="1" x14ac:dyDescent="0.2"/>
    <row r="56412" hidden="1" x14ac:dyDescent="0.2"/>
    <row r="56413" hidden="1" x14ac:dyDescent="0.2"/>
    <row r="56414" hidden="1" x14ac:dyDescent="0.2"/>
    <row r="56415" hidden="1" x14ac:dyDescent="0.2"/>
    <row r="56416" hidden="1" x14ac:dyDescent="0.2"/>
    <row r="56417" hidden="1" x14ac:dyDescent="0.2"/>
    <row r="56418" hidden="1" x14ac:dyDescent="0.2"/>
    <row r="56419" hidden="1" x14ac:dyDescent="0.2"/>
    <row r="56420" hidden="1" x14ac:dyDescent="0.2"/>
    <row r="56421" hidden="1" x14ac:dyDescent="0.2"/>
    <row r="56422" hidden="1" x14ac:dyDescent="0.2"/>
    <row r="56423" hidden="1" x14ac:dyDescent="0.2"/>
    <row r="56424" hidden="1" x14ac:dyDescent="0.2"/>
    <row r="56425" hidden="1" x14ac:dyDescent="0.2"/>
    <row r="56426" hidden="1" x14ac:dyDescent="0.2"/>
    <row r="56427" hidden="1" x14ac:dyDescent="0.2"/>
    <row r="56428" hidden="1" x14ac:dyDescent="0.2"/>
    <row r="56429" hidden="1" x14ac:dyDescent="0.2"/>
    <row r="56430" hidden="1" x14ac:dyDescent="0.2"/>
    <row r="56431" hidden="1" x14ac:dyDescent="0.2"/>
    <row r="56432" hidden="1" x14ac:dyDescent="0.2"/>
    <row r="56433" hidden="1" x14ac:dyDescent="0.2"/>
    <row r="56434" hidden="1" x14ac:dyDescent="0.2"/>
    <row r="56435" hidden="1" x14ac:dyDescent="0.2"/>
    <row r="56436" hidden="1" x14ac:dyDescent="0.2"/>
    <row r="56437" hidden="1" x14ac:dyDescent="0.2"/>
    <row r="56438" hidden="1" x14ac:dyDescent="0.2"/>
    <row r="56439" hidden="1" x14ac:dyDescent="0.2"/>
    <row r="56440" hidden="1" x14ac:dyDescent="0.2"/>
    <row r="56441" hidden="1" x14ac:dyDescent="0.2"/>
    <row r="56442" hidden="1" x14ac:dyDescent="0.2"/>
    <row r="56443" hidden="1" x14ac:dyDescent="0.2"/>
    <row r="56444" hidden="1" x14ac:dyDescent="0.2"/>
    <row r="56445" hidden="1" x14ac:dyDescent="0.2"/>
    <row r="56446" hidden="1" x14ac:dyDescent="0.2"/>
    <row r="56447" hidden="1" x14ac:dyDescent="0.2"/>
    <row r="56448" hidden="1" x14ac:dyDescent="0.2"/>
    <row r="56449" hidden="1" x14ac:dyDescent="0.2"/>
    <row r="56450" hidden="1" x14ac:dyDescent="0.2"/>
    <row r="56451" hidden="1" x14ac:dyDescent="0.2"/>
    <row r="56452" hidden="1" x14ac:dyDescent="0.2"/>
    <row r="56453" hidden="1" x14ac:dyDescent="0.2"/>
    <row r="56454" hidden="1" x14ac:dyDescent="0.2"/>
    <row r="56455" hidden="1" x14ac:dyDescent="0.2"/>
    <row r="56456" hidden="1" x14ac:dyDescent="0.2"/>
    <row r="56457" hidden="1" x14ac:dyDescent="0.2"/>
    <row r="56458" hidden="1" x14ac:dyDescent="0.2"/>
    <row r="56459" hidden="1" x14ac:dyDescent="0.2"/>
    <row r="56460" hidden="1" x14ac:dyDescent="0.2"/>
    <row r="56461" hidden="1" x14ac:dyDescent="0.2"/>
    <row r="56462" hidden="1" x14ac:dyDescent="0.2"/>
    <row r="56463" hidden="1" x14ac:dyDescent="0.2"/>
    <row r="56464" hidden="1" x14ac:dyDescent="0.2"/>
    <row r="56465" hidden="1" x14ac:dyDescent="0.2"/>
    <row r="56466" hidden="1" x14ac:dyDescent="0.2"/>
    <row r="56467" hidden="1" x14ac:dyDescent="0.2"/>
    <row r="56468" hidden="1" x14ac:dyDescent="0.2"/>
    <row r="56469" hidden="1" x14ac:dyDescent="0.2"/>
    <row r="56470" hidden="1" x14ac:dyDescent="0.2"/>
    <row r="56471" hidden="1" x14ac:dyDescent="0.2"/>
    <row r="56472" hidden="1" x14ac:dyDescent="0.2"/>
    <row r="56473" hidden="1" x14ac:dyDescent="0.2"/>
    <row r="56474" hidden="1" x14ac:dyDescent="0.2"/>
    <row r="56475" hidden="1" x14ac:dyDescent="0.2"/>
    <row r="56476" hidden="1" x14ac:dyDescent="0.2"/>
    <row r="56477" hidden="1" x14ac:dyDescent="0.2"/>
    <row r="56478" hidden="1" x14ac:dyDescent="0.2"/>
    <row r="56479" hidden="1" x14ac:dyDescent="0.2"/>
    <row r="56480" hidden="1" x14ac:dyDescent="0.2"/>
    <row r="56481" hidden="1" x14ac:dyDescent="0.2"/>
    <row r="56482" hidden="1" x14ac:dyDescent="0.2"/>
    <row r="56483" hidden="1" x14ac:dyDescent="0.2"/>
    <row r="56484" hidden="1" x14ac:dyDescent="0.2"/>
    <row r="56485" hidden="1" x14ac:dyDescent="0.2"/>
    <row r="56486" hidden="1" x14ac:dyDescent="0.2"/>
    <row r="56487" hidden="1" x14ac:dyDescent="0.2"/>
    <row r="56488" hidden="1" x14ac:dyDescent="0.2"/>
    <row r="56489" hidden="1" x14ac:dyDescent="0.2"/>
    <row r="56490" hidden="1" x14ac:dyDescent="0.2"/>
    <row r="56491" hidden="1" x14ac:dyDescent="0.2"/>
    <row r="56492" hidden="1" x14ac:dyDescent="0.2"/>
    <row r="56493" hidden="1" x14ac:dyDescent="0.2"/>
    <row r="56494" hidden="1" x14ac:dyDescent="0.2"/>
    <row r="56495" hidden="1" x14ac:dyDescent="0.2"/>
    <row r="56496" hidden="1" x14ac:dyDescent="0.2"/>
    <row r="56497" hidden="1" x14ac:dyDescent="0.2"/>
    <row r="56498" hidden="1" x14ac:dyDescent="0.2"/>
    <row r="56499" hidden="1" x14ac:dyDescent="0.2"/>
    <row r="56500" hidden="1" x14ac:dyDescent="0.2"/>
    <row r="56501" hidden="1" x14ac:dyDescent="0.2"/>
    <row r="56502" hidden="1" x14ac:dyDescent="0.2"/>
    <row r="56503" hidden="1" x14ac:dyDescent="0.2"/>
    <row r="56504" hidden="1" x14ac:dyDescent="0.2"/>
    <row r="56505" hidden="1" x14ac:dyDescent="0.2"/>
    <row r="56506" hidden="1" x14ac:dyDescent="0.2"/>
    <row r="56507" hidden="1" x14ac:dyDescent="0.2"/>
    <row r="56508" hidden="1" x14ac:dyDescent="0.2"/>
    <row r="56509" hidden="1" x14ac:dyDescent="0.2"/>
    <row r="56510" hidden="1" x14ac:dyDescent="0.2"/>
    <row r="56511" hidden="1" x14ac:dyDescent="0.2"/>
    <row r="56512" hidden="1" x14ac:dyDescent="0.2"/>
    <row r="56513" hidden="1" x14ac:dyDescent="0.2"/>
    <row r="56514" hidden="1" x14ac:dyDescent="0.2"/>
    <row r="56515" hidden="1" x14ac:dyDescent="0.2"/>
    <row r="56516" hidden="1" x14ac:dyDescent="0.2"/>
    <row r="56517" hidden="1" x14ac:dyDescent="0.2"/>
    <row r="56518" hidden="1" x14ac:dyDescent="0.2"/>
    <row r="56519" hidden="1" x14ac:dyDescent="0.2"/>
    <row r="56520" hidden="1" x14ac:dyDescent="0.2"/>
    <row r="56521" hidden="1" x14ac:dyDescent="0.2"/>
    <row r="56522" hidden="1" x14ac:dyDescent="0.2"/>
    <row r="56523" hidden="1" x14ac:dyDescent="0.2"/>
    <row r="56524" hidden="1" x14ac:dyDescent="0.2"/>
    <row r="56525" hidden="1" x14ac:dyDescent="0.2"/>
    <row r="56526" hidden="1" x14ac:dyDescent="0.2"/>
    <row r="56527" hidden="1" x14ac:dyDescent="0.2"/>
    <row r="56528" hidden="1" x14ac:dyDescent="0.2"/>
    <row r="56529" hidden="1" x14ac:dyDescent="0.2"/>
    <row r="56530" hidden="1" x14ac:dyDescent="0.2"/>
    <row r="56531" hidden="1" x14ac:dyDescent="0.2"/>
    <row r="56532" hidden="1" x14ac:dyDescent="0.2"/>
    <row r="56533" hidden="1" x14ac:dyDescent="0.2"/>
    <row r="56534" hidden="1" x14ac:dyDescent="0.2"/>
    <row r="56535" hidden="1" x14ac:dyDescent="0.2"/>
    <row r="56536" hidden="1" x14ac:dyDescent="0.2"/>
    <row r="56537" hidden="1" x14ac:dyDescent="0.2"/>
    <row r="56538" hidden="1" x14ac:dyDescent="0.2"/>
    <row r="56539" hidden="1" x14ac:dyDescent="0.2"/>
    <row r="56540" hidden="1" x14ac:dyDescent="0.2"/>
    <row r="56541" hidden="1" x14ac:dyDescent="0.2"/>
    <row r="56542" hidden="1" x14ac:dyDescent="0.2"/>
    <row r="56543" hidden="1" x14ac:dyDescent="0.2"/>
    <row r="56544" hidden="1" x14ac:dyDescent="0.2"/>
    <row r="56545" hidden="1" x14ac:dyDescent="0.2"/>
    <row r="56546" hidden="1" x14ac:dyDescent="0.2"/>
    <row r="56547" hidden="1" x14ac:dyDescent="0.2"/>
    <row r="56548" hidden="1" x14ac:dyDescent="0.2"/>
    <row r="56549" hidden="1" x14ac:dyDescent="0.2"/>
    <row r="56550" hidden="1" x14ac:dyDescent="0.2"/>
    <row r="56551" hidden="1" x14ac:dyDescent="0.2"/>
    <row r="56552" hidden="1" x14ac:dyDescent="0.2"/>
    <row r="56553" hidden="1" x14ac:dyDescent="0.2"/>
    <row r="56554" hidden="1" x14ac:dyDescent="0.2"/>
    <row r="56555" hidden="1" x14ac:dyDescent="0.2"/>
    <row r="56556" hidden="1" x14ac:dyDescent="0.2"/>
    <row r="56557" hidden="1" x14ac:dyDescent="0.2"/>
    <row r="56558" hidden="1" x14ac:dyDescent="0.2"/>
    <row r="56559" hidden="1" x14ac:dyDescent="0.2"/>
    <row r="56560" hidden="1" x14ac:dyDescent="0.2"/>
    <row r="56561" hidden="1" x14ac:dyDescent="0.2"/>
    <row r="56562" hidden="1" x14ac:dyDescent="0.2"/>
    <row r="56563" hidden="1" x14ac:dyDescent="0.2"/>
    <row r="56564" hidden="1" x14ac:dyDescent="0.2"/>
    <row r="56565" hidden="1" x14ac:dyDescent="0.2"/>
    <row r="56566" hidden="1" x14ac:dyDescent="0.2"/>
    <row r="56567" hidden="1" x14ac:dyDescent="0.2"/>
    <row r="56568" hidden="1" x14ac:dyDescent="0.2"/>
    <row r="56569" hidden="1" x14ac:dyDescent="0.2"/>
    <row r="56570" hidden="1" x14ac:dyDescent="0.2"/>
    <row r="56571" hidden="1" x14ac:dyDescent="0.2"/>
    <row r="56572" hidden="1" x14ac:dyDescent="0.2"/>
    <row r="56573" hidden="1" x14ac:dyDescent="0.2"/>
    <row r="56574" hidden="1" x14ac:dyDescent="0.2"/>
    <row r="56575" hidden="1" x14ac:dyDescent="0.2"/>
    <row r="56576" hidden="1" x14ac:dyDescent="0.2"/>
    <row r="56577" hidden="1" x14ac:dyDescent="0.2"/>
    <row r="56578" hidden="1" x14ac:dyDescent="0.2"/>
    <row r="56579" hidden="1" x14ac:dyDescent="0.2"/>
    <row r="56580" hidden="1" x14ac:dyDescent="0.2"/>
    <row r="56581" hidden="1" x14ac:dyDescent="0.2"/>
    <row r="56582" hidden="1" x14ac:dyDescent="0.2"/>
    <row r="56583" hidden="1" x14ac:dyDescent="0.2"/>
    <row r="56584" hidden="1" x14ac:dyDescent="0.2"/>
    <row r="56585" hidden="1" x14ac:dyDescent="0.2"/>
    <row r="56586" hidden="1" x14ac:dyDescent="0.2"/>
    <row r="56587" hidden="1" x14ac:dyDescent="0.2"/>
    <row r="56588" hidden="1" x14ac:dyDescent="0.2"/>
    <row r="56589" hidden="1" x14ac:dyDescent="0.2"/>
    <row r="56590" hidden="1" x14ac:dyDescent="0.2"/>
    <row r="56591" hidden="1" x14ac:dyDescent="0.2"/>
    <row r="56592" hidden="1" x14ac:dyDescent="0.2"/>
    <row r="56593" hidden="1" x14ac:dyDescent="0.2"/>
    <row r="56594" hidden="1" x14ac:dyDescent="0.2"/>
    <row r="56595" hidden="1" x14ac:dyDescent="0.2"/>
    <row r="56596" hidden="1" x14ac:dyDescent="0.2"/>
    <row r="56597" hidden="1" x14ac:dyDescent="0.2"/>
    <row r="56598" hidden="1" x14ac:dyDescent="0.2"/>
    <row r="56599" hidden="1" x14ac:dyDescent="0.2"/>
    <row r="56600" hidden="1" x14ac:dyDescent="0.2"/>
    <row r="56601" hidden="1" x14ac:dyDescent="0.2"/>
    <row r="56602" hidden="1" x14ac:dyDescent="0.2"/>
    <row r="56603" hidden="1" x14ac:dyDescent="0.2"/>
    <row r="56604" hidden="1" x14ac:dyDescent="0.2"/>
    <row r="56605" hidden="1" x14ac:dyDescent="0.2"/>
    <row r="56606" hidden="1" x14ac:dyDescent="0.2"/>
    <row r="56607" hidden="1" x14ac:dyDescent="0.2"/>
    <row r="56608" hidden="1" x14ac:dyDescent="0.2"/>
    <row r="56609" hidden="1" x14ac:dyDescent="0.2"/>
    <row r="56610" hidden="1" x14ac:dyDescent="0.2"/>
    <row r="56611" hidden="1" x14ac:dyDescent="0.2"/>
    <row r="56612" hidden="1" x14ac:dyDescent="0.2"/>
    <row r="56613" hidden="1" x14ac:dyDescent="0.2"/>
    <row r="56614" hidden="1" x14ac:dyDescent="0.2"/>
    <row r="56615" hidden="1" x14ac:dyDescent="0.2"/>
    <row r="56616" hidden="1" x14ac:dyDescent="0.2"/>
    <row r="56617" hidden="1" x14ac:dyDescent="0.2"/>
    <row r="56618" hidden="1" x14ac:dyDescent="0.2"/>
    <row r="56619" hidden="1" x14ac:dyDescent="0.2"/>
    <row r="56620" hidden="1" x14ac:dyDescent="0.2"/>
    <row r="56621" hidden="1" x14ac:dyDescent="0.2"/>
    <row r="56622" hidden="1" x14ac:dyDescent="0.2"/>
    <row r="56623" hidden="1" x14ac:dyDescent="0.2"/>
    <row r="56624" hidden="1" x14ac:dyDescent="0.2"/>
    <row r="56625" hidden="1" x14ac:dyDescent="0.2"/>
    <row r="56626" hidden="1" x14ac:dyDescent="0.2"/>
    <row r="56627" hidden="1" x14ac:dyDescent="0.2"/>
    <row r="56628" hidden="1" x14ac:dyDescent="0.2"/>
    <row r="56629" hidden="1" x14ac:dyDescent="0.2"/>
    <row r="56630" hidden="1" x14ac:dyDescent="0.2"/>
    <row r="56631" hidden="1" x14ac:dyDescent="0.2"/>
    <row r="56632" hidden="1" x14ac:dyDescent="0.2"/>
    <row r="56633" hidden="1" x14ac:dyDescent="0.2"/>
    <row r="56634" hidden="1" x14ac:dyDescent="0.2"/>
    <row r="56635" hidden="1" x14ac:dyDescent="0.2"/>
    <row r="56636" hidden="1" x14ac:dyDescent="0.2"/>
    <row r="56637" hidden="1" x14ac:dyDescent="0.2"/>
    <row r="56638" hidden="1" x14ac:dyDescent="0.2"/>
    <row r="56639" hidden="1" x14ac:dyDescent="0.2"/>
    <row r="56640" hidden="1" x14ac:dyDescent="0.2"/>
    <row r="56641" hidden="1" x14ac:dyDescent="0.2"/>
    <row r="56642" hidden="1" x14ac:dyDescent="0.2"/>
    <row r="56643" hidden="1" x14ac:dyDescent="0.2"/>
    <row r="56644" hidden="1" x14ac:dyDescent="0.2"/>
    <row r="56645" hidden="1" x14ac:dyDescent="0.2"/>
    <row r="56646" hidden="1" x14ac:dyDescent="0.2"/>
    <row r="56647" hidden="1" x14ac:dyDescent="0.2"/>
    <row r="56648" hidden="1" x14ac:dyDescent="0.2"/>
    <row r="56649" hidden="1" x14ac:dyDescent="0.2"/>
    <row r="56650" hidden="1" x14ac:dyDescent="0.2"/>
    <row r="56651" hidden="1" x14ac:dyDescent="0.2"/>
    <row r="56652" hidden="1" x14ac:dyDescent="0.2"/>
    <row r="56653" hidden="1" x14ac:dyDescent="0.2"/>
    <row r="56654" hidden="1" x14ac:dyDescent="0.2"/>
    <row r="56655" hidden="1" x14ac:dyDescent="0.2"/>
    <row r="56656" hidden="1" x14ac:dyDescent="0.2"/>
    <row r="56657" hidden="1" x14ac:dyDescent="0.2"/>
    <row r="56658" hidden="1" x14ac:dyDescent="0.2"/>
    <row r="56659" hidden="1" x14ac:dyDescent="0.2"/>
    <row r="56660" hidden="1" x14ac:dyDescent="0.2"/>
    <row r="56661" hidden="1" x14ac:dyDescent="0.2"/>
    <row r="56662" hidden="1" x14ac:dyDescent="0.2"/>
    <row r="56663" hidden="1" x14ac:dyDescent="0.2"/>
    <row r="56664" hidden="1" x14ac:dyDescent="0.2"/>
    <row r="56665" hidden="1" x14ac:dyDescent="0.2"/>
    <row r="56666" hidden="1" x14ac:dyDescent="0.2"/>
    <row r="56667" hidden="1" x14ac:dyDescent="0.2"/>
    <row r="56668" hidden="1" x14ac:dyDescent="0.2"/>
    <row r="56669" hidden="1" x14ac:dyDescent="0.2"/>
    <row r="56670" hidden="1" x14ac:dyDescent="0.2"/>
    <row r="56671" hidden="1" x14ac:dyDescent="0.2"/>
    <row r="56672" hidden="1" x14ac:dyDescent="0.2"/>
    <row r="56673" hidden="1" x14ac:dyDescent="0.2"/>
    <row r="56674" hidden="1" x14ac:dyDescent="0.2"/>
    <row r="56675" hidden="1" x14ac:dyDescent="0.2"/>
    <row r="56676" hidden="1" x14ac:dyDescent="0.2"/>
    <row r="56677" hidden="1" x14ac:dyDescent="0.2"/>
    <row r="56678" hidden="1" x14ac:dyDescent="0.2"/>
    <row r="56679" hidden="1" x14ac:dyDescent="0.2"/>
    <row r="56680" hidden="1" x14ac:dyDescent="0.2"/>
    <row r="56681" hidden="1" x14ac:dyDescent="0.2"/>
    <row r="56682" hidden="1" x14ac:dyDescent="0.2"/>
    <row r="56683" hidden="1" x14ac:dyDescent="0.2"/>
    <row r="56684" hidden="1" x14ac:dyDescent="0.2"/>
    <row r="56685" hidden="1" x14ac:dyDescent="0.2"/>
    <row r="56686" hidden="1" x14ac:dyDescent="0.2"/>
    <row r="56687" hidden="1" x14ac:dyDescent="0.2"/>
    <row r="56688" hidden="1" x14ac:dyDescent="0.2"/>
    <row r="56689" hidden="1" x14ac:dyDescent="0.2"/>
    <row r="56690" hidden="1" x14ac:dyDescent="0.2"/>
    <row r="56691" hidden="1" x14ac:dyDescent="0.2"/>
    <row r="56692" hidden="1" x14ac:dyDescent="0.2"/>
    <row r="56693" hidden="1" x14ac:dyDescent="0.2"/>
    <row r="56694" hidden="1" x14ac:dyDescent="0.2"/>
    <row r="56695" hidden="1" x14ac:dyDescent="0.2"/>
    <row r="56696" hidden="1" x14ac:dyDescent="0.2"/>
    <row r="56697" hidden="1" x14ac:dyDescent="0.2"/>
    <row r="56698" hidden="1" x14ac:dyDescent="0.2"/>
    <row r="56699" hidden="1" x14ac:dyDescent="0.2"/>
    <row r="56700" hidden="1" x14ac:dyDescent="0.2"/>
    <row r="56701" hidden="1" x14ac:dyDescent="0.2"/>
    <row r="56702" hidden="1" x14ac:dyDescent="0.2"/>
    <row r="56703" hidden="1" x14ac:dyDescent="0.2"/>
    <row r="56704" hidden="1" x14ac:dyDescent="0.2"/>
    <row r="56705" hidden="1" x14ac:dyDescent="0.2"/>
    <row r="56706" hidden="1" x14ac:dyDescent="0.2"/>
    <row r="56707" hidden="1" x14ac:dyDescent="0.2"/>
    <row r="56708" hidden="1" x14ac:dyDescent="0.2"/>
    <row r="56709" hidden="1" x14ac:dyDescent="0.2"/>
    <row r="56710" hidden="1" x14ac:dyDescent="0.2"/>
    <row r="56711" hidden="1" x14ac:dyDescent="0.2"/>
    <row r="56712" hidden="1" x14ac:dyDescent="0.2"/>
    <row r="56713" hidden="1" x14ac:dyDescent="0.2"/>
    <row r="56714" hidden="1" x14ac:dyDescent="0.2"/>
    <row r="56715" hidden="1" x14ac:dyDescent="0.2"/>
    <row r="56716" hidden="1" x14ac:dyDescent="0.2"/>
    <row r="56717" hidden="1" x14ac:dyDescent="0.2"/>
    <row r="56718" hidden="1" x14ac:dyDescent="0.2"/>
    <row r="56719" hidden="1" x14ac:dyDescent="0.2"/>
    <row r="56720" hidden="1" x14ac:dyDescent="0.2"/>
    <row r="56721" hidden="1" x14ac:dyDescent="0.2"/>
    <row r="56722" hidden="1" x14ac:dyDescent="0.2"/>
    <row r="56723" hidden="1" x14ac:dyDescent="0.2"/>
    <row r="56724" hidden="1" x14ac:dyDescent="0.2"/>
    <row r="56725" hidden="1" x14ac:dyDescent="0.2"/>
    <row r="56726" hidden="1" x14ac:dyDescent="0.2"/>
    <row r="56727" hidden="1" x14ac:dyDescent="0.2"/>
    <row r="56728" hidden="1" x14ac:dyDescent="0.2"/>
    <row r="56729" hidden="1" x14ac:dyDescent="0.2"/>
    <row r="56730" hidden="1" x14ac:dyDescent="0.2"/>
    <row r="56731" hidden="1" x14ac:dyDescent="0.2"/>
    <row r="56732" hidden="1" x14ac:dyDescent="0.2"/>
    <row r="56733" hidden="1" x14ac:dyDescent="0.2"/>
    <row r="56734" hidden="1" x14ac:dyDescent="0.2"/>
    <row r="56735" hidden="1" x14ac:dyDescent="0.2"/>
    <row r="56736" hidden="1" x14ac:dyDescent="0.2"/>
    <row r="56737" hidden="1" x14ac:dyDescent="0.2"/>
    <row r="56738" hidden="1" x14ac:dyDescent="0.2"/>
    <row r="56739" hidden="1" x14ac:dyDescent="0.2"/>
    <row r="56740" hidden="1" x14ac:dyDescent="0.2"/>
    <row r="56741" hidden="1" x14ac:dyDescent="0.2"/>
    <row r="56742" hidden="1" x14ac:dyDescent="0.2"/>
    <row r="56743" hidden="1" x14ac:dyDescent="0.2"/>
    <row r="56744" hidden="1" x14ac:dyDescent="0.2"/>
    <row r="56745" hidden="1" x14ac:dyDescent="0.2"/>
    <row r="56746" hidden="1" x14ac:dyDescent="0.2"/>
    <row r="56747" hidden="1" x14ac:dyDescent="0.2"/>
    <row r="56748" hidden="1" x14ac:dyDescent="0.2"/>
    <row r="56749" hidden="1" x14ac:dyDescent="0.2"/>
    <row r="56750" hidden="1" x14ac:dyDescent="0.2"/>
    <row r="56751" hidden="1" x14ac:dyDescent="0.2"/>
    <row r="56752" hidden="1" x14ac:dyDescent="0.2"/>
    <row r="56753" hidden="1" x14ac:dyDescent="0.2"/>
    <row r="56754" hidden="1" x14ac:dyDescent="0.2"/>
    <row r="56755" hidden="1" x14ac:dyDescent="0.2"/>
    <row r="56756" hidden="1" x14ac:dyDescent="0.2"/>
    <row r="56757" hidden="1" x14ac:dyDescent="0.2"/>
    <row r="56758" hidden="1" x14ac:dyDescent="0.2"/>
    <row r="56759" hidden="1" x14ac:dyDescent="0.2"/>
    <row r="56760" hidden="1" x14ac:dyDescent="0.2"/>
    <row r="56761" hidden="1" x14ac:dyDescent="0.2"/>
    <row r="56762" hidden="1" x14ac:dyDescent="0.2"/>
    <row r="56763" hidden="1" x14ac:dyDescent="0.2"/>
    <row r="56764" hidden="1" x14ac:dyDescent="0.2"/>
    <row r="56765" hidden="1" x14ac:dyDescent="0.2"/>
    <row r="56766" hidden="1" x14ac:dyDescent="0.2"/>
    <row r="56767" hidden="1" x14ac:dyDescent="0.2"/>
    <row r="56768" hidden="1" x14ac:dyDescent="0.2"/>
    <row r="56769" hidden="1" x14ac:dyDescent="0.2"/>
    <row r="56770" hidden="1" x14ac:dyDescent="0.2"/>
    <row r="56771" hidden="1" x14ac:dyDescent="0.2"/>
    <row r="56772" hidden="1" x14ac:dyDescent="0.2"/>
    <row r="56773" hidden="1" x14ac:dyDescent="0.2"/>
    <row r="56774" hidden="1" x14ac:dyDescent="0.2"/>
    <row r="56775" hidden="1" x14ac:dyDescent="0.2"/>
    <row r="56776" hidden="1" x14ac:dyDescent="0.2"/>
    <row r="56777" hidden="1" x14ac:dyDescent="0.2"/>
    <row r="56778" hidden="1" x14ac:dyDescent="0.2"/>
    <row r="56779" hidden="1" x14ac:dyDescent="0.2"/>
    <row r="56780" hidden="1" x14ac:dyDescent="0.2"/>
    <row r="56781" hidden="1" x14ac:dyDescent="0.2"/>
    <row r="56782" hidden="1" x14ac:dyDescent="0.2"/>
    <row r="56783" hidden="1" x14ac:dyDescent="0.2"/>
    <row r="56784" hidden="1" x14ac:dyDescent="0.2"/>
    <row r="56785" hidden="1" x14ac:dyDescent="0.2"/>
    <row r="56786" hidden="1" x14ac:dyDescent="0.2"/>
    <row r="56787" hidden="1" x14ac:dyDescent="0.2"/>
    <row r="56788" hidden="1" x14ac:dyDescent="0.2"/>
    <row r="56789" hidden="1" x14ac:dyDescent="0.2"/>
    <row r="56790" hidden="1" x14ac:dyDescent="0.2"/>
    <row r="56791" hidden="1" x14ac:dyDescent="0.2"/>
    <row r="56792" hidden="1" x14ac:dyDescent="0.2"/>
    <row r="56793" hidden="1" x14ac:dyDescent="0.2"/>
    <row r="56794" hidden="1" x14ac:dyDescent="0.2"/>
    <row r="56795" hidden="1" x14ac:dyDescent="0.2"/>
    <row r="56796" hidden="1" x14ac:dyDescent="0.2"/>
    <row r="56797" hidden="1" x14ac:dyDescent="0.2"/>
    <row r="56798" hidden="1" x14ac:dyDescent="0.2"/>
    <row r="56799" hidden="1" x14ac:dyDescent="0.2"/>
    <row r="56800" hidden="1" x14ac:dyDescent="0.2"/>
    <row r="56801" hidden="1" x14ac:dyDescent="0.2"/>
    <row r="56802" hidden="1" x14ac:dyDescent="0.2"/>
    <row r="56803" hidden="1" x14ac:dyDescent="0.2"/>
    <row r="56804" hidden="1" x14ac:dyDescent="0.2"/>
    <row r="56805" hidden="1" x14ac:dyDescent="0.2"/>
    <row r="56806" hidden="1" x14ac:dyDescent="0.2"/>
    <row r="56807" hidden="1" x14ac:dyDescent="0.2"/>
    <row r="56808" hidden="1" x14ac:dyDescent="0.2"/>
    <row r="56809" hidden="1" x14ac:dyDescent="0.2"/>
    <row r="56810" hidden="1" x14ac:dyDescent="0.2"/>
    <row r="56811" hidden="1" x14ac:dyDescent="0.2"/>
    <row r="56812" hidden="1" x14ac:dyDescent="0.2"/>
    <row r="56813" hidden="1" x14ac:dyDescent="0.2"/>
    <row r="56814" hidden="1" x14ac:dyDescent="0.2"/>
    <row r="56815" hidden="1" x14ac:dyDescent="0.2"/>
    <row r="56816" hidden="1" x14ac:dyDescent="0.2"/>
    <row r="56817" hidden="1" x14ac:dyDescent="0.2"/>
    <row r="56818" hidden="1" x14ac:dyDescent="0.2"/>
    <row r="56819" hidden="1" x14ac:dyDescent="0.2"/>
    <row r="56820" hidden="1" x14ac:dyDescent="0.2"/>
    <row r="56821" hidden="1" x14ac:dyDescent="0.2"/>
    <row r="56822" hidden="1" x14ac:dyDescent="0.2"/>
    <row r="56823" hidden="1" x14ac:dyDescent="0.2"/>
    <row r="56824" hidden="1" x14ac:dyDescent="0.2"/>
    <row r="56825" hidden="1" x14ac:dyDescent="0.2"/>
    <row r="56826" hidden="1" x14ac:dyDescent="0.2"/>
    <row r="56827" hidden="1" x14ac:dyDescent="0.2"/>
    <row r="56828" hidden="1" x14ac:dyDescent="0.2"/>
    <row r="56829" hidden="1" x14ac:dyDescent="0.2"/>
    <row r="56830" hidden="1" x14ac:dyDescent="0.2"/>
    <row r="56831" hidden="1" x14ac:dyDescent="0.2"/>
    <row r="56832" hidden="1" x14ac:dyDescent="0.2"/>
    <row r="56833" hidden="1" x14ac:dyDescent="0.2"/>
    <row r="56834" hidden="1" x14ac:dyDescent="0.2"/>
    <row r="56835" hidden="1" x14ac:dyDescent="0.2"/>
    <row r="56836" hidden="1" x14ac:dyDescent="0.2"/>
    <row r="56837" hidden="1" x14ac:dyDescent="0.2"/>
    <row r="56838" hidden="1" x14ac:dyDescent="0.2"/>
    <row r="56839" hidden="1" x14ac:dyDescent="0.2"/>
    <row r="56840" hidden="1" x14ac:dyDescent="0.2"/>
    <row r="56841" hidden="1" x14ac:dyDescent="0.2"/>
    <row r="56842" hidden="1" x14ac:dyDescent="0.2"/>
    <row r="56843" hidden="1" x14ac:dyDescent="0.2"/>
    <row r="56844" hidden="1" x14ac:dyDescent="0.2"/>
    <row r="56845" hidden="1" x14ac:dyDescent="0.2"/>
    <row r="56846" hidden="1" x14ac:dyDescent="0.2"/>
    <row r="56847" hidden="1" x14ac:dyDescent="0.2"/>
    <row r="56848" hidden="1" x14ac:dyDescent="0.2"/>
    <row r="56849" hidden="1" x14ac:dyDescent="0.2"/>
    <row r="56850" hidden="1" x14ac:dyDescent="0.2"/>
    <row r="56851" hidden="1" x14ac:dyDescent="0.2"/>
    <row r="56852" hidden="1" x14ac:dyDescent="0.2"/>
    <row r="56853" hidden="1" x14ac:dyDescent="0.2"/>
    <row r="56854" hidden="1" x14ac:dyDescent="0.2"/>
    <row r="56855" hidden="1" x14ac:dyDescent="0.2"/>
    <row r="56856" hidden="1" x14ac:dyDescent="0.2"/>
    <row r="56857" hidden="1" x14ac:dyDescent="0.2"/>
    <row r="56858" hidden="1" x14ac:dyDescent="0.2"/>
    <row r="56859" hidden="1" x14ac:dyDescent="0.2"/>
    <row r="56860" hidden="1" x14ac:dyDescent="0.2"/>
    <row r="56861" hidden="1" x14ac:dyDescent="0.2"/>
    <row r="56862" hidden="1" x14ac:dyDescent="0.2"/>
    <row r="56863" hidden="1" x14ac:dyDescent="0.2"/>
    <row r="56864" hidden="1" x14ac:dyDescent="0.2"/>
    <row r="56865" hidden="1" x14ac:dyDescent="0.2"/>
    <row r="56866" hidden="1" x14ac:dyDescent="0.2"/>
    <row r="56867" hidden="1" x14ac:dyDescent="0.2"/>
    <row r="56868" hidden="1" x14ac:dyDescent="0.2"/>
    <row r="56869" hidden="1" x14ac:dyDescent="0.2"/>
    <row r="56870" hidden="1" x14ac:dyDescent="0.2"/>
    <row r="56871" hidden="1" x14ac:dyDescent="0.2"/>
    <row r="56872" hidden="1" x14ac:dyDescent="0.2"/>
    <row r="56873" hidden="1" x14ac:dyDescent="0.2"/>
    <row r="56874" hidden="1" x14ac:dyDescent="0.2"/>
    <row r="56875" hidden="1" x14ac:dyDescent="0.2"/>
    <row r="56876" hidden="1" x14ac:dyDescent="0.2"/>
    <row r="56877" hidden="1" x14ac:dyDescent="0.2"/>
    <row r="56878" hidden="1" x14ac:dyDescent="0.2"/>
    <row r="56879" hidden="1" x14ac:dyDescent="0.2"/>
    <row r="56880" hidden="1" x14ac:dyDescent="0.2"/>
    <row r="56881" hidden="1" x14ac:dyDescent="0.2"/>
    <row r="56882" hidden="1" x14ac:dyDescent="0.2"/>
    <row r="56883" hidden="1" x14ac:dyDescent="0.2"/>
    <row r="56884" hidden="1" x14ac:dyDescent="0.2"/>
    <row r="56885" hidden="1" x14ac:dyDescent="0.2"/>
    <row r="56886" hidden="1" x14ac:dyDescent="0.2"/>
    <row r="56887" hidden="1" x14ac:dyDescent="0.2"/>
    <row r="56888" hidden="1" x14ac:dyDescent="0.2"/>
    <row r="56889" hidden="1" x14ac:dyDescent="0.2"/>
    <row r="56890" hidden="1" x14ac:dyDescent="0.2"/>
    <row r="56891" hidden="1" x14ac:dyDescent="0.2"/>
    <row r="56892" hidden="1" x14ac:dyDescent="0.2"/>
    <row r="56893" hidden="1" x14ac:dyDescent="0.2"/>
    <row r="56894" hidden="1" x14ac:dyDescent="0.2"/>
    <row r="56895" hidden="1" x14ac:dyDescent="0.2"/>
    <row r="56896" hidden="1" x14ac:dyDescent="0.2"/>
    <row r="56897" hidden="1" x14ac:dyDescent="0.2"/>
    <row r="56898" hidden="1" x14ac:dyDescent="0.2"/>
    <row r="56899" hidden="1" x14ac:dyDescent="0.2"/>
    <row r="56900" hidden="1" x14ac:dyDescent="0.2"/>
    <row r="56901" hidden="1" x14ac:dyDescent="0.2"/>
    <row r="56902" hidden="1" x14ac:dyDescent="0.2"/>
    <row r="56903" hidden="1" x14ac:dyDescent="0.2"/>
    <row r="56904" hidden="1" x14ac:dyDescent="0.2"/>
    <row r="56905" hidden="1" x14ac:dyDescent="0.2"/>
    <row r="56906" hidden="1" x14ac:dyDescent="0.2"/>
    <row r="56907" hidden="1" x14ac:dyDescent="0.2"/>
    <row r="56908" hidden="1" x14ac:dyDescent="0.2"/>
    <row r="56909" hidden="1" x14ac:dyDescent="0.2"/>
    <row r="56910" hidden="1" x14ac:dyDescent="0.2"/>
    <row r="56911" hidden="1" x14ac:dyDescent="0.2"/>
    <row r="56912" hidden="1" x14ac:dyDescent="0.2"/>
    <row r="56913" hidden="1" x14ac:dyDescent="0.2"/>
    <row r="56914" hidden="1" x14ac:dyDescent="0.2"/>
    <row r="56915" hidden="1" x14ac:dyDescent="0.2"/>
    <row r="56916" hidden="1" x14ac:dyDescent="0.2"/>
    <row r="56917" hidden="1" x14ac:dyDescent="0.2"/>
    <row r="56918" hidden="1" x14ac:dyDescent="0.2"/>
    <row r="56919" hidden="1" x14ac:dyDescent="0.2"/>
    <row r="56920" hidden="1" x14ac:dyDescent="0.2"/>
    <row r="56921" hidden="1" x14ac:dyDescent="0.2"/>
    <row r="56922" hidden="1" x14ac:dyDescent="0.2"/>
    <row r="56923" hidden="1" x14ac:dyDescent="0.2"/>
    <row r="56924" hidden="1" x14ac:dyDescent="0.2"/>
    <row r="56925" hidden="1" x14ac:dyDescent="0.2"/>
    <row r="56926" hidden="1" x14ac:dyDescent="0.2"/>
    <row r="56927" hidden="1" x14ac:dyDescent="0.2"/>
    <row r="56928" hidden="1" x14ac:dyDescent="0.2"/>
    <row r="56929" hidden="1" x14ac:dyDescent="0.2"/>
    <row r="56930" hidden="1" x14ac:dyDescent="0.2"/>
    <row r="56931" hidden="1" x14ac:dyDescent="0.2"/>
    <row r="56932" hidden="1" x14ac:dyDescent="0.2"/>
    <row r="56933" hidden="1" x14ac:dyDescent="0.2"/>
    <row r="56934" hidden="1" x14ac:dyDescent="0.2"/>
    <row r="56935" hidden="1" x14ac:dyDescent="0.2"/>
    <row r="56936" hidden="1" x14ac:dyDescent="0.2"/>
    <row r="56937" hidden="1" x14ac:dyDescent="0.2"/>
    <row r="56938" hidden="1" x14ac:dyDescent="0.2"/>
    <row r="56939" hidden="1" x14ac:dyDescent="0.2"/>
    <row r="56940" hidden="1" x14ac:dyDescent="0.2"/>
    <row r="56941" hidden="1" x14ac:dyDescent="0.2"/>
    <row r="56942" hidden="1" x14ac:dyDescent="0.2"/>
    <row r="56943" hidden="1" x14ac:dyDescent="0.2"/>
    <row r="56944" hidden="1" x14ac:dyDescent="0.2"/>
    <row r="56945" hidden="1" x14ac:dyDescent="0.2"/>
    <row r="56946" hidden="1" x14ac:dyDescent="0.2"/>
    <row r="56947" hidden="1" x14ac:dyDescent="0.2"/>
    <row r="56948" hidden="1" x14ac:dyDescent="0.2"/>
    <row r="56949" hidden="1" x14ac:dyDescent="0.2"/>
    <row r="56950" hidden="1" x14ac:dyDescent="0.2"/>
    <row r="56951" hidden="1" x14ac:dyDescent="0.2"/>
    <row r="56952" hidden="1" x14ac:dyDescent="0.2"/>
    <row r="56953" hidden="1" x14ac:dyDescent="0.2"/>
    <row r="56954" hidden="1" x14ac:dyDescent="0.2"/>
    <row r="56955" hidden="1" x14ac:dyDescent="0.2"/>
    <row r="56956" hidden="1" x14ac:dyDescent="0.2"/>
    <row r="56957" hidden="1" x14ac:dyDescent="0.2"/>
    <row r="56958" hidden="1" x14ac:dyDescent="0.2"/>
    <row r="56959" hidden="1" x14ac:dyDescent="0.2"/>
    <row r="56960" hidden="1" x14ac:dyDescent="0.2"/>
    <row r="56961" hidden="1" x14ac:dyDescent="0.2"/>
    <row r="56962" hidden="1" x14ac:dyDescent="0.2"/>
    <row r="56963" hidden="1" x14ac:dyDescent="0.2"/>
    <row r="56964" hidden="1" x14ac:dyDescent="0.2"/>
    <row r="56965" hidden="1" x14ac:dyDescent="0.2"/>
    <row r="56966" hidden="1" x14ac:dyDescent="0.2"/>
    <row r="56967" hidden="1" x14ac:dyDescent="0.2"/>
    <row r="56968" hidden="1" x14ac:dyDescent="0.2"/>
    <row r="56969" hidden="1" x14ac:dyDescent="0.2"/>
    <row r="56970" hidden="1" x14ac:dyDescent="0.2"/>
    <row r="56971" hidden="1" x14ac:dyDescent="0.2"/>
    <row r="56972" hidden="1" x14ac:dyDescent="0.2"/>
    <row r="56973" hidden="1" x14ac:dyDescent="0.2"/>
    <row r="56974" hidden="1" x14ac:dyDescent="0.2"/>
    <row r="56975" hidden="1" x14ac:dyDescent="0.2"/>
    <row r="56976" hidden="1" x14ac:dyDescent="0.2"/>
    <row r="56977" hidden="1" x14ac:dyDescent="0.2"/>
    <row r="56978" hidden="1" x14ac:dyDescent="0.2"/>
    <row r="56979" hidden="1" x14ac:dyDescent="0.2"/>
    <row r="56980" hidden="1" x14ac:dyDescent="0.2"/>
    <row r="56981" hidden="1" x14ac:dyDescent="0.2"/>
    <row r="56982" hidden="1" x14ac:dyDescent="0.2"/>
    <row r="56983" hidden="1" x14ac:dyDescent="0.2"/>
    <row r="56984" hidden="1" x14ac:dyDescent="0.2"/>
    <row r="56985" hidden="1" x14ac:dyDescent="0.2"/>
    <row r="56986" hidden="1" x14ac:dyDescent="0.2"/>
    <row r="56987" hidden="1" x14ac:dyDescent="0.2"/>
    <row r="56988" hidden="1" x14ac:dyDescent="0.2"/>
    <row r="56989" hidden="1" x14ac:dyDescent="0.2"/>
    <row r="56990" hidden="1" x14ac:dyDescent="0.2"/>
    <row r="56991" hidden="1" x14ac:dyDescent="0.2"/>
    <row r="56992" hidden="1" x14ac:dyDescent="0.2"/>
    <row r="56993" hidden="1" x14ac:dyDescent="0.2"/>
    <row r="56994" hidden="1" x14ac:dyDescent="0.2"/>
    <row r="56995" hidden="1" x14ac:dyDescent="0.2"/>
    <row r="56996" hidden="1" x14ac:dyDescent="0.2"/>
    <row r="56997" hidden="1" x14ac:dyDescent="0.2"/>
    <row r="56998" hidden="1" x14ac:dyDescent="0.2"/>
    <row r="56999" hidden="1" x14ac:dyDescent="0.2"/>
    <row r="57000" hidden="1" x14ac:dyDescent="0.2"/>
    <row r="57001" hidden="1" x14ac:dyDescent="0.2"/>
    <row r="57002" hidden="1" x14ac:dyDescent="0.2"/>
    <row r="57003" hidden="1" x14ac:dyDescent="0.2"/>
    <row r="57004" hidden="1" x14ac:dyDescent="0.2"/>
    <row r="57005" hidden="1" x14ac:dyDescent="0.2"/>
    <row r="57006" hidden="1" x14ac:dyDescent="0.2"/>
    <row r="57007" hidden="1" x14ac:dyDescent="0.2"/>
    <row r="57008" hidden="1" x14ac:dyDescent="0.2"/>
    <row r="57009" hidden="1" x14ac:dyDescent="0.2"/>
    <row r="57010" hidden="1" x14ac:dyDescent="0.2"/>
    <row r="57011" hidden="1" x14ac:dyDescent="0.2"/>
    <row r="57012" hidden="1" x14ac:dyDescent="0.2"/>
    <row r="57013" hidden="1" x14ac:dyDescent="0.2"/>
    <row r="57014" hidden="1" x14ac:dyDescent="0.2"/>
    <row r="57015" hidden="1" x14ac:dyDescent="0.2"/>
    <row r="57016" hidden="1" x14ac:dyDescent="0.2"/>
    <row r="57017" hidden="1" x14ac:dyDescent="0.2"/>
    <row r="57018" hidden="1" x14ac:dyDescent="0.2"/>
    <row r="57019" hidden="1" x14ac:dyDescent="0.2"/>
    <row r="57020" hidden="1" x14ac:dyDescent="0.2"/>
    <row r="57021" hidden="1" x14ac:dyDescent="0.2"/>
    <row r="57022" hidden="1" x14ac:dyDescent="0.2"/>
    <row r="57023" hidden="1" x14ac:dyDescent="0.2"/>
    <row r="57024" hidden="1" x14ac:dyDescent="0.2"/>
    <row r="57025" hidden="1" x14ac:dyDescent="0.2"/>
    <row r="57026" hidden="1" x14ac:dyDescent="0.2"/>
    <row r="57027" hidden="1" x14ac:dyDescent="0.2"/>
    <row r="57028" hidden="1" x14ac:dyDescent="0.2"/>
    <row r="57029" hidden="1" x14ac:dyDescent="0.2"/>
    <row r="57030" hidden="1" x14ac:dyDescent="0.2"/>
    <row r="57031" hidden="1" x14ac:dyDescent="0.2"/>
    <row r="57032" hidden="1" x14ac:dyDescent="0.2"/>
    <row r="57033" hidden="1" x14ac:dyDescent="0.2"/>
    <row r="57034" hidden="1" x14ac:dyDescent="0.2"/>
    <row r="57035" hidden="1" x14ac:dyDescent="0.2"/>
    <row r="57036" hidden="1" x14ac:dyDescent="0.2"/>
    <row r="57037" hidden="1" x14ac:dyDescent="0.2"/>
    <row r="57038" hidden="1" x14ac:dyDescent="0.2"/>
    <row r="57039" hidden="1" x14ac:dyDescent="0.2"/>
    <row r="57040" hidden="1" x14ac:dyDescent="0.2"/>
    <row r="57041" hidden="1" x14ac:dyDescent="0.2"/>
    <row r="57042" hidden="1" x14ac:dyDescent="0.2"/>
    <row r="57043" hidden="1" x14ac:dyDescent="0.2"/>
    <row r="57044" hidden="1" x14ac:dyDescent="0.2"/>
    <row r="57045" hidden="1" x14ac:dyDescent="0.2"/>
    <row r="57046" hidden="1" x14ac:dyDescent="0.2"/>
    <row r="57047" hidden="1" x14ac:dyDescent="0.2"/>
    <row r="57048" hidden="1" x14ac:dyDescent="0.2"/>
    <row r="57049" hidden="1" x14ac:dyDescent="0.2"/>
    <row r="57050" hidden="1" x14ac:dyDescent="0.2"/>
    <row r="57051" hidden="1" x14ac:dyDescent="0.2"/>
    <row r="57052" hidden="1" x14ac:dyDescent="0.2"/>
    <row r="57053" hidden="1" x14ac:dyDescent="0.2"/>
    <row r="57054" hidden="1" x14ac:dyDescent="0.2"/>
    <row r="57055" hidden="1" x14ac:dyDescent="0.2"/>
    <row r="57056" hidden="1" x14ac:dyDescent="0.2"/>
    <row r="57057" hidden="1" x14ac:dyDescent="0.2"/>
    <row r="57058" hidden="1" x14ac:dyDescent="0.2"/>
    <row r="57059" hidden="1" x14ac:dyDescent="0.2"/>
    <row r="57060" hidden="1" x14ac:dyDescent="0.2"/>
    <row r="57061" hidden="1" x14ac:dyDescent="0.2"/>
    <row r="57062" hidden="1" x14ac:dyDescent="0.2"/>
    <row r="57063" hidden="1" x14ac:dyDescent="0.2"/>
    <row r="57064" hidden="1" x14ac:dyDescent="0.2"/>
    <row r="57065" hidden="1" x14ac:dyDescent="0.2"/>
    <row r="57066" hidden="1" x14ac:dyDescent="0.2"/>
    <row r="57067" hidden="1" x14ac:dyDescent="0.2"/>
    <row r="57068" hidden="1" x14ac:dyDescent="0.2"/>
    <row r="57069" hidden="1" x14ac:dyDescent="0.2"/>
    <row r="57070" hidden="1" x14ac:dyDescent="0.2"/>
    <row r="57071" hidden="1" x14ac:dyDescent="0.2"/>
    <row r="57072" hidden="1" x14ac:dyDescent="0.2"/>
    <row r="57073" hidden="1" x14ac:dyDescent="0.2"/>
    <row r="57074" hidden="1" x14ac:dyDescent="0.2"/>
    <row r="57075" hidden="1" x14ac:dyDescent="0.2"/>
    <row r="57076" hidden="1" x14ac:dyDescent="0.2"/>
    <row r="57077" hidden="1" x14ac:dyDescent="0.2"/>
    <row r="57078" hidden="1" x14ac:dyDescent="0.2"/>
    <row r="57079" hidden="1" x14ac:dyDescent="0.2"/>
    <row r="57080" hidden="1" x14ac:dyDescent="0.2"/>
    <row r="57081" hidden="1" x14ac:dyDescent="0.2"/>
    <row r="57082" hidden="1" x14ac:dyDescent="0.2"/>
    <row r="57083" hidden="1" x14ac:dyDescent="0.2"/>
    <row r="57084" hidden="1" x14ac:dyDescent="0.2"/>
    <row r="57085" hidden="1" x14ac:dyDescent="0.2"/>
    <row r="57086" hidden="1" x14ac:dyDescent="0.2"/>
    <row r="57087" hidden="1" x14ac:dyDescent="0.2"/>
    <row r="57088" hidden="1" x14ac:dyDescent="0.2"/>
    <row r="57089" hidden="1" x14ac:dyDescent="0.2"/>
    <row r="57090" hidden="1" x14ac:dyDescent="0.2"/>
    <row r="57091" hidden="1" x14ac:dyDescent="0.2"/>
    <row r="57092" hidden="1" x14ac:dyDescent="0.2"/>
    <row r="57093" hidden="1" x14ac:dyDescent="0.2"/>
    <row r="57094" hidden="1" x14ac:dyDescent="0.2"/>
    <row r="57095" hidden="1" x14ac:dyDescent="0.2"/>
    <row r="57096" hidden="1" x14ac:dyDescent="0.2"/>
    <row r="57097" hidden="1" x14ac:dyDescent="0.2"/>
    <row r="57098" hidden="1" x14ac:dyDescent="0.2"/>
    <row r="57099" hidden="1" x14ac:dyDescent="0.2"/>
    <row r="57100" hidden="1" x14ac:dyDescent="0.2"/>
    <row r="57101" hidden="1" x14ac:dyDescent="0.2"/>
    <row r="57102" hidden="1" x14ac:dyDescent="0.2"/>
    <row r="57103" hidden="1" x14ac:dyDescent="0.2"/>
    <row r="57104" hidden="1" x14ac:dyDescent="0.2"/>
    <row r="57105" hidden="1" x14ac:dyDescent="0.2"/>
    <row r="57106" hidden="1" x14ac:dyDescent="0.2"/>
    <row r="57107" hidden="1" x14ac:dyDescent="0.2"/>
    <row r="57108" hidden="1" x14ac:dyDescent="0.2"/>
    <row r="57109" hidden="1" x14ac:dyDescent="0.2"/>
    <row r="57110" hidden="1" x14ac:dyDescent="0.2"/>
    <row r="57111" hidden="1" x14ac:dyDescent="0.2"/>
    <row r="57112" hidden="1" x14ac:dyDescent="0.2"/>
    <row r="57113" hidden="1" x14ac:dyDescent="0.2"/>
    <row r="57114" hidden="1" x14ac:dyDescent="0.2"/>
    <row r="57115" hidden="1" x14ac:dyDescent="0.2"/>
    <row r="57116" hidden="1" x14ac:dyDescent="0.2"/>
    <row r="57117" hidden="1" x14ac:dyDescent="0.2"/>
    <row r="57118" hidden="1" x14ac:dyDescent="0.2"/>
    <row r="57119" hidden="1" x14ac:dyDescent="0.2"/>
    <row r="57120" hidden="1" x14ac:dyDescent="0.2"/>
    <row r="57121" hidden="1" x14ac:dyDescent="0.2"/>
    <row r="57122" hidden="1" x14ac:dyDescent="0.2"/>
    <row r="57123" hidden="1" x14ac:dyDescent="0.2"/>
    <row r="57124" hidden="1" x14ac:dyDescent="0.2"/>
    <row r="57125" hidden="1" x14ac:dyDescent="0.2"/>
    <row r="57126" hidden="1" x14ac:dyDescent="0.2"/>
    <row r="57127" hidden="1" x14ac:dyDescent="0.2"/>
    <row r="57128" hidden="1" x14ac:dyDescent="0.2"/>
    <row r="57129" hidden="1" x14ac:dyDescent="0.2"/>
    <row r="57130" hidden="1" x14ac:dyDescent="0.2"/>
    <row r="57131" hidden="1" x14ac:dyDescent="0.2"/>
    <row r="57132" hidden="1" x14ac:dyDescent="0.2"/>
    <row r="57133" hidden="1" x14ac:dyDescent="0.2"/>
    <row r="57134" hidden="1" x14ac:dyDescent="0.2"/>
    <row r="57135" hidden="1" x14ac:dyDescent="0.2"/>
    <row r="57136" hidden="1" x14ac:dyDescent="0.2"/>
    <row r="57137" hidden="1" x14ac:dyDescent="0.2"/>
    <row r="57138" hidden="1" x14ac:dyDescent="0.2"/>
    <row r="57139" hidden="1" x14ac:dyDescent="0.2"/>
    <row r="57140" hidden="1" x14ac:dyDescent="0.2"/>
    <row r="57141" hidden="1" x14ac:dyDescent="0.2"/>
    <row r="57142" hidden="1" x14ac:dyDescent="0.2"/>
    <row r="57143" hidden="1" x14ac:dyDescent="0.2"/>
    <row r="57144" hidden="1" x14ac:dyDescent="0.2"/>
    <row r="57145" hidden="1" x14ac:dyDescent="0.2"/>
    <row r="57146" hidden="1" x14ac:dyDescent="0.2"/>
    <row r="57147" hidden="1" x14ac:dyDescent="0.2"/>
    <row r="57148" hidden="1" x14ac:dyDescent="0.2"/>
    <row r="57149" hidden="1" x14ac:dyDescent="0.2"/>
    <row r="57150" hidden="1" x14ac:dyDescent="0.2"/>
    <row r="57151" hidden="1" x14ac:dyDescent="0.2"/>
    <row r="57152" hidden="1" x14ac:dyDescent="0.2"/>
    <row r="57153" hidden="1" x14ac:dyDescent="0.2"/>
    <row r="57154" hidden="1" x14ac:dyDescent="0.2"/>
    <row r="57155" hidden="1" x14ac:dyDescent="0.2"/>
    <row r="57156" hidden="1" x14ac:dyDescent="0.2"/>
    <row r="57157" hidden="1" x14ac:dyDescent="0.2"/>
    <row r="57158" hidden="1" x14ac:dyDescent="0.2"/>
    <row r="57159" hidden="1" x14ac:dyDescent="0.2"/>
    <row r="57160" hidden="1" x14ac:dyDescent="0.2"/>
    <row r="57161" hidden="1" x14ac:dyDescent="0.2"/>
    <row r="57162" hidden="1" x14ac:dyDescent="0.2"/>
    <row r="57163" hidden="1" x14ac:dyDescent="0.2"/>
    <row r="57164" hidden="1" x14ac:dyDescent="0.2"/>
    <row r="57165" hidden="1" x14ac:dyDescent="0.2"/>
    <row r="57166" hidden="1" x14ac:dyDescent="0.2"/>
    <row r="57167" hidden="1" x14ac:dyDescent="0.2"/>
    <row r="57168" hidden="1" x14ac:dyDescent="0.2"/>
    <row r="57169" hidden="1" x14ac:dyDescent="0.2"/>
    <row r="57170" hidden="1" x14ac:dyDescent="0.2"/>
    <row r="57171" hidden="1" x14ac:dyDescent="0.2"/>
    <row r="57172" hidden="1" x14ac:dyDescent="0.2"/>
    <row r="57173" hidden="1" x14ac:dyDescent="0.2"/>
    <row r="57174" hidden="1" x14ac:dyDescent="0.2"/>
    <row r="57175" hidden="1" x14ac:dyDescent="0.2"/>
    <row r="57176" hidden="1" x14ac:dyDescent="0.2"/>
    <row r="57177" hidden="1" x14ac:dyDescent="0.2"/>
    <row r="57178" hidden="1" x14ac:dyDescent="0.2"/>
    <row r="57179" hidden="1" x14ac:dyDescent="0.2"/>
    <row r="57180" hidden="1" x14ac:dyDescent="0.2"/>
    <row r="57181" hidden="1" x14ac:dyDescent="0.2"/>
    <row r="57182" hidden="1" x14ac:dyDescent="0.2"/>
    <row r="57183" hidden="1" x14ac:dyDescent="0.2"/>
    <row r="57184" hidden="1" x14ac:dyDescent="0.2"/>
    <row r="57185" hidden="1" x14ac:dyDescent="0.2"/>
    <row r="57186" hidden="1" x14ac:dyDescent="0.2"/>
    <row r="57187" hidden="1" x14ac:dyDescent="0.2"/>
    <row r="57188" hidden="1" x14ac:dyDescent="0.2"/>
    <row r="57189" hidden="1" x14ac:dyDescent="0.2"/>
    <row r="57190" hidden="1" x14ac:dyDescent="0.2"/>
    <row r="57191" hidden="1" x14ac:dyDescent="0.2"/>
    <row r="57192" hidden="1" x14ac:dyDescent="0.2"/>
    <row r="57193" hidden="1" x14ac:dyDescent="0.2"/>
    <row r="57194" hidden="1" x14ac:dyDescent="0.2"/>
    <row r="57195" hidden="1" x14ac:dyDescent="0.2"/>
    <row r="57196" hidden="1" x14ac:dyDescent="0.2"/>
    <row r="57197" hidden="1" x14ac:dyDescent="0.2"/>
    <row r="57198" hidden="1" x14ac:dyDescent="0.2"/>
    <row r="57199" hidden="1" x14ac:dyDescent="0.2"/>
    <row r="57200" hidden="1" x14ac:dyDescent="0.2"/>
    <row r="57201" hidden="1" x14ac:dyDescent="0.2"/>
    <row r="57202" hidden="1" x14ac:dyDescent="0.2"/>
    <row r="57203" hidden="1" x14ac:dyDescent="0.2"/>
    <row r="57204" hidden="1" x14ac:dyDescent="0.2"/>
    <row r="57205" hidden="1" x14ac:dyDescent="0.2"/>
    <row r="57206" hidden="1" x14ac:dyDescent="0.2"/>
    <row r="57207" hidden="1" x14ac:dyDescent="0.2"/>
    <row r="57208" hidden="1" x14ac:dyDescent="0.2"/>
    <row r="57209" hidden="1" x14ac:dyDescent="0.2"/>
    <row r="57210" hidden="1" x14ac:dyDescent="0.2"/>
    <row r="57211" hidden="1" x14ac:dyDescent="0.2"/>
    <row r="57212" hidden="1" x14ac:dyDescent="0.2"/>
    <row r="57213" hidden="1" x14ac:dyDescent="0.2"/>
    <row r="57214" hidden="1" x14ac:dyDescent="0.2"/>
    <row r="57215" hidden="1" x14ac:dyDescent="0.2"/>
    <row r="57216" hidden="1" x14ac:dyDescent="0.2"/>
    <row r="57217" hidden="1" x14ac:dyDescent="0.2"/>
    <row r="57218" hidden="1" x14ac:dyDescent="0.2"/>
    <row r="57219" hidden="1" x14ac:dyDescent="0.2"/>
    <row r="57220" hidden="1" x14ac:dyDescent="0.2"/>
    <row r="57221" hidden="1" x14ac:dyDescent="0.2"/>
    <row r="57222" hidden="1" x14ac:dyDescent="0.2"/>
    <row r="57223" hidden="1" x14ac:dyDescent="0.2"/>
    <row r="57224" hidden="1" x14ac:dyDescent="0.2"/>
    <row r="57225" hidden="1" x14ac:dyDescent="0.2"/>
    <row r="57226" hidden="1" x14ac:dyDescent="0.2"/>
    <row r="57227" hidden="1" x14ac:dyDescent="0.2"/>
    <row r="57228" hidden="1" x14ac:dyDescent="0.2"/>
    <row r="57229" hidden="1" x14ac:dyDescent="0.2"/>
    <row r="57230" hidden="1" x14ac:dyDescent="0.2"/>
    <row r="57231" hidden="1" x14ac:dyDescent="0.2"/>
    <row r="57232" hidden="1" x14ac:dyDescent="0.2"/>
    <row r="57233" hidden="1" x14ac:dyDescent="0.2"/>
    <row r="57234" hidden="1" x14ac:dyDescent="0.2"/>
    <row r="57235" hidden="1" x14ac:dyDescent="0.2"/>
    <row r="57236" hidden="1" x14ac:dyDescent="0.2"/>
    <row r="57237" hidden="1" x14ac:dyDescent="0.2"/>
    <row r="57238" hidden="1" x14ac:dyDescent="0.2"/>
    <row r="57239" hidden="1" x14ac:dyDescent="0.2"/>
    <row r="57240" hidden="1" x14ac:dyDescent="0.2"/>
    <row r="57241" hidden="1" x14ac:dyDescent="0.2"/>
    <row r="57242" hidden="1" x14ac:dyDescent="0.2"/>
    <row r="57243" hidden="1" x14ac:dyDescent="0.2"/>
    <row r="57244" hidden="1" x14ac:dyDescent="0.2"/>
    <row r="57245" hidden="1" x14ac:dyDescent="0.2"/>
    <row r="57246" hidden="1" x14ac:dyDescent="0.2"/>
    <row r="57247" hidden="1" x14ac:dyDescent="0.2"/>
    <row r="57248" hidden="1" x14ac:dyDescent="0.2"/>
    <row r="57249" hidden="1" x14ac:dyDescent="0.2"/>
    <row r="57250" hidden="1" x14ac:dyDescent="0.2"/>
    <row r="57251" hidden="1" x14ac:dyDescent="0.2"/>
    <row r="57252" hidden="1" x14ac:dyDescent="0.2"/>
    <row r="57253" hidden="1" x14ac:dyDescent="0.2"/>
    <row r="57254" hidden="1" x14ac:dyDescent="0.2"/>
    <row r="57255" hidden="1" x14ac:dyDescent="0.2"/>
    <row r="57256" hidden="1" x14ac:dyDescent="0.2"/>
    <row r="57257" hidden="1" x14ac:dyDescent="0.2"/>
    <row r="57258" hidden="1" x14ac:dyDescent="0.2"/>
    <row r="57259" hidden="1" x14ac:dyDescent="0.2"/>
    <row r="57260" hidden="1" x14ac:dyDescent="0.2"/>
    <row r="57261" hidden="1" x14ac:dyDescent="0.2"/>
    <row r="57262" hidden="1" x14ac:dyDescent="0.2"/>
    <row r="57263" hidden="1" x14ac:dyDescent="0.2"/>
    <row r="57264" hidden="1" x14ac:dyDescent="0.2"/>
    <row r="57265" hidden="1" x14ac:dyDescent="0.2"/>
    <row r="57266" hidden="1" x14ac:dyDescent="0.2"/>
    <row r="57267" hidden="1" x14ac:dyDescent="0.2"/>
    <row r="57268" hidden="1" x14ac:dyDescent="0.2"/>
    <row r="57269" hidden="1" x14ac:dyDescent="0.2"/>
    <row r="57270" hidden="1" x14ac:dyDescent="0.2"/>
    <row r="57271" hidden="1" x14ac:dyDescent="0.2"/>
    <row r="57272" hidden="1" x14ac:dyDescent="0.2"/>
    <row r="57273" hidden="1" x14ac:dyDescent="0.2"/>
    <row r="57274" hidden="1" x14ac:dyDescent="0.2"/>
    <row r="57275" hidden="1" x14ac:dyDescent="0.2"/>
    <row r="57276" hidden="1" x14ac:dyDescent="0.2"/>
    <row r="57277" hidden="1" x14ac:dyDescent="0.2"/>
    <row r="57278" hidden="1" x14ac:dyDescent="0.2"/>
    <row r="57279" hidden="1" x14ac:dyDescent="0.2"/>
    <row r="57280" hidden="1" x14ac:dyDescent="0.2"/>
    <row r="57281" hidden="1" x14ac:dyDescent="0.2"/>
    <row r="57282" hidden="1" x14ac:dyDescent="0.2"/>
    <row r="57283" hidden="1" x14ac:dyDescent="0.2"/>
    <row r="57284" hidden="1" x14ac:dyDescent="0.2"/>
    <row r="57285" hidden="1" x14ac:dyDescent="0.2"/>
    <row r="57286" hidden="1" x14ac:dyDescent="0.2"/>
    <row r="57287" hidden="1" x14ac:dyDescent="0.2"/>
    <row r="57288" hidden="1" x14ac:dyDescent="0.2"/>
    <row r="57289" hidden="1" x14ac:dyDescent="0.2"/>
    <row r="57290" hidden="1" x14ac:dyDescent="0.2"/>
    <row r="57291" hidden="1" x14ac:dyDescent="0.2"/>
    <row r="57292" hidden="1" x14ac:dyDescent="0.2"/>
    <row r="57293" hidden="1" x14ac:dyDescent="0.2"/>
    <row r="57294" hidden="1" x14ac:dyDescent="0.2"/>
    <row r="57295" hidden="1" x14ac:dyDescent="0.2"/>
    <row r="57296" hidden="1" x14ac:dyDescent="0.2"/>
    <row r="57297" hidden="1" x14ac:dyDescent="0.2"/>
    <row r="57298" hidden="1" x14ac:dyDescent="0.2"/>
    <row r="57299" hidden="1" x14ac:dyDescent="0.2"/>
    <row r="57300" hidden="1" x14ac:dyDescent="0.2"/>
    <row r="57301" hidden="1" x14ac:dyDescent="0.2"/>
    <row r="57302" hidden="1" x14ac:dyDescent="0.2"/>
    <row r="57303" hidden="1" x14ac:dyDescent="0.2"/>
    <row r="57304" hidden="1" x14ac:dyDescent="0.2"/>
    <row r="57305" hidden="1" x14ac:dyDescent="0.2"/>
    <row r="57306" hidden="1" x14ac:dyDescent="0.2"/>
    <row r="57307" hidden="1" x14ac:dyDescent="0.2"/>
    <row r="57308" hidden="1" x14ac:dyDescent="0.2"/>
    <row r="57309" hidden="1" x14ac:dyDescent="0.2"/>
    <row r="57310" hidden="1" x14ac:dyDescent="0.2"/>
    <row r="57311" hidden="1" x14ac:dyDescent="0.2"/>
    <row r="57312" hidden="1" x14ac:dyDescent="0.2"/>
    <row r="57313" hidden="1" x14ac:dyDescent="0.2"/>
    <row r="57314" hidden="1" x14ac:dyDescent="0.2"/>
    <row r="57315" hidden="1" x14ac:dyDescent="0.2"/>
    <row r="57316" hidden="1" x14ac:dyDescent="0.2"/>
    <row r="57317" hidden="1" x14ac:dyDescent="0.2"/>
    <row r="57318" hidden="1" x14ac:dyDescent="0.2"/>
    <row r="57319" hidden="1" x14ac:dyDescent="0.2"/>
    <row r="57320" hidden="1" x14ac:dyDescent="0.2"/>
    <row r="57321" hidden="1" x14ac:dyDescent="0.2"/>
    <row r="57322" hidden="1" x14ac:dyDescent="0.2"/>
    <row r="57323" hidden="1" x14ac:dyDescent="0.2"/>
    <row r="57324" hidden="1" x14ac:dyDescent="0.2"/>
    <row r="57325" hidden="1" x14ac:dyDescent="0.2"/>
    <row r="57326" hidden="1" x14ac:dyDescent="0.2"/>
    <row r="57327" hidden="1" x14ac:dyDescent="0.2"/>
    <row r="57328" hidden="1" x14ac:dyDescent="0.2"/>
    <row r="57329" hidden="1" x14ac:dyDescent="0.2"/>
    <row r="57330" hidden="1" x14ac:dyDescent="0.2"/>
    <row r="57331" hidden="1" x14ac:dyDescent="0.2"/>
    <row r="57332" hidden="1" x14ac:dyDescent="0.2"/>
    <row r="57333" hidden="1" x14ac:dyDescent="0.2"/>
    <row r="57334" hidden="1" x14ac:dyDescent="0.2"/>
    <row r="57335" hidden="1" x14ac:dyDescent="0.2"/>
    <row r="57336" hidden="1" x14ac:dyDescent="0.2"/>
    <row r="57337" hidden="1" x14ac:dyDescent="0.2"/>
    <row r="57338" hidden="1" x14ac:dyDescent="0.2"/>
    <row r="57339" hidden="1" x14ac:dyDescent="0.2"/>
    <row r="57340" hidden="1" x14ac:dyDescent="0.2"/>
    <row r="57341" hidden="1" x14ac:dyDescent="0.2"/>
    <row r="57342" hidden="1" x14ac:dyDescent="0.2"/>
    <row r="57343" hidden="1" x14ac:dyDescent="0.2"/>
    <row r="57344" hidden="1" x14ac:dyDescent="0.2"/>
    <row r="57345" hidden="1" x14ac:dyDescent="0.2"/>
    <row r="57346" hidden="1" x14ac:dyDescent="0.2"/>
    <row r="57347" hidden="1" x14ac:dyDescent="0.2"/>
    <row r="57348" hidden="1" x14ac:dyDescent="0.2"/>
    <row r="57349" hidden="1" x14ac:dyDescent="0.2"/>
    <row r="57350" hidden="1" x14ac:dyDescent="0.2"/>
    <row r="57351" hidden="1" x14ac:dyDescent="0.2"/>
    <row r="57352" hidden="1" x14ac:dyDescent="0.2"/>
    <row r="57353" hidden="1" x14ac:dyDescent="0.2"/>
    <row r="57354" hidden="1" x14ac:dyDescent="0.2"/>
    <row r="57355" hidden="1" x14ac:dyDescent="0.2"/>
    <row r="57356" hidden="1" x14ac:dyDescent="0.2"/>
    <row r="57357" hidden="1" x14ac:dyDescent="0.2"/>
    <row r="57358" hidden="1" x14ac:dyDescent="0.2"/>
    <row r="57359" hidden="1" x14ac:dyDescent="0.2"/>
    <row r="57360" hidden="1" x14ac:dyDescent="0.2"/>
    <row r="57361" hidden="1" x14ac:dyDescent="0.2"/>
    <row r="57362" hidden="1" x14ac:dyDescent="0.2"/>
    <row r="57363" hidden="1" x14ac:dyDescent="0.2"/>
    <row r="57364" hidden="1" x14ac:dyDescent="0.2"/>
    <row r="57365" hidden="1" x14ac:dyDescent="0.2"/>
    <row r="57366" hidden="1" x14ac:dyDescent="0.2"/>
    <row r="57367" hidden="1" x14ac:dyDescent="0.2"/>
    <row r="57368" hidden="1" x14ac:dyDescent="0.2"/>
    <row r="57369" hidden="1" x14ac:dyDescent="0.2"/>
    <row r="57370" hidden="1" x14ac:dyDescent="0.2"/>
    <row r="57371" hidden="1" x14ac:dyDescent="0.2"/>
    <row r="57372" hidden="1" x14ac:dyDescent="0.2"/>
    <row r="57373" hidden="1" x14ac:dyDescent="0.2"/>
    <row r="57374" hidden="1" x14ac:dyDescent="0.2"/>
    <row r="57375" hidden="1" x14ac:dyDescent="0.2"/>
    <row r="57376" hidden="1" x14ac:dyDescent="0.2"/>
    <row r="57377" hidden="1" x14ac:dyDescent="0.2"/>
    <row r="57378" hidden="1" x14ac:dyDescent="0.2"/>
    <row r="57379" hidden="1" x14ac:dyDescent="0.2"/>
    <row r="57380" hidden="1" x14ac:dyDescent="0.2"/>
    <row r="57381" hidden="1" x14ac:dyDescent="0.2"/>
    <row r="57382" hidden="1" x14ac:dyDescent="0.2"/>
    <row r="57383" hidden="1" x14ac:dyDescent="0.2"/>
    <row r="57384" hidden="1" x14ac:dyDescent="0.2"/>
    <row r="57385" hidden="1" x14ac:dyDescent="0.2"/>
    <row r="57386" hidden="1" x14ac:dyDescent="0.2"/>
    <row r="57387" hidden="1" x14ac:dyDescent="0.2"/>
    <row r="57388" hidden="1" x14ac:dyDescent="0.2"/>
    <row r="57389" hidden="1" x14ac:dyDescent="0.2"/>
    <row r="57390" hidden="1" x14ac:dyDescent="0.2"/>
    <row r="57391" hidden="1" x14ac:dyDescent="0.2"/>
    <row r="57392" hidden="1" x14ac:dyDescent="0.2"/>
    <row r="57393" hidden="1" x14ac:dyDescent="0.2"/>
    <row r="57394" hidden="1" x14ac:dyDescent="0.2"/>
    <row r="57395" hidden="1" x14ac:dyDescent="0.2"/>
    <row r="57396" hidden="1" x14ac:dyDescent="0.2"/>
    <row r="57397" hidden="1" x14ac:dyDescent="0.2"/>
    <row r="57398" hidden="1" x14ac:dyDescent="0.2"/>
    <row r="57399" hidden="1" x14ac:dyDescent="0.2"/>
    <row r="57400" hidden="1" x14ac:dyDescent="0.2"/>
    <row r="57401" hidden="1" x14ac:dyDescent="0.2"/>
    <row r="57402" hidden="1" x14ac:dyDescent="0.2"/>
    <row r="57403" hidden="1" x14ac:dyDescent="0.2"/>
    <row r="57404" hidden="1" x14ac:dyDescent="0.2"/>
    <row r="57405" hidden="1" x14ac:dyDescent="0.2"/>
    <row r="57406" hidden="1" x14ac:dyDescent="0.2"/>
    <row r="57407" hidden="1" x14ac:dyDescent="0.2"/>
    <row r="57408" hidden="1" x14ac:dyDescent="0.2"/>
    <row r="57409" hidden="1" x14ac:dyDescent="0.2"/>
    <row r="57410" hidden="1" x14ac:dyDescent="0.2"/>
    <row r="57411" hidden="1" x14ac:dyDescent="0.2"/>
    <row r="57412" hidden="1" x14ac:dyDescent="0.2"/>
    <row r="57413" hidden="1" x14ac:dyDescent="0.2"/>
    <row r="57414" hidden="1" x14ac:dyDescent="0.2"/>
    <row r="57415" hidden="1" x14ac:dyDescent="0.2"/>
    <row r="57416" hidden="1" x14ac:dyDescent="0.2"/>
    <row r="57417" hidden="1" x14ac:dyDescent="0.2"/>
    <row r="57418" hidden="1" x14ac:dyDescent="0.2"/>
    <row r="57419" hidden="1" x14ac:dyDescent="0.2"/>
    <row r="57420" hidden="1" x14ac:dyDescent="0.2"/>
    <row r="57421" hidden="1" x14ac:dyDescent="0.2"/>
    <row r="57422" hidden="1" x14ac:dyDescent="0.2"/>
    <row r="57423" hidden="1" x14ac:dyDescent="0.2"/>
    <row r="57424" hidden="1" x14ac:dyDescent="0.2"/>
    <row r="57425" hidden="1" x14ac:dyDescent="0.2"/>
    <row r="57426" hidden="1" x14ac:dyDescent="0.2"/>
    <row r="57427" hidden="1" x14ac:dyDescent="0.2"/>
    <row r="57428" hidden="1" x14ac:dyDescent="0.2"/>
    <row r="57429" hidden="1" x14ac:dyDescent="0.2"/>
    <row r="57430" hidden="1" x14ac:dyDescent="0.2"/>
    <row r="57431" hidden="1" x14ac:dyDescent="0.2"/>
    <row r="57432" hidden="1" x14ac:dyDescent="0.2"/>
    <row r="57433" hidden="1" x14ac:dyDescent="0.2"/>
    <row r="57434" hidden="1" x14ac:dyDescent="0.2"/>
    <row r="57435" hidden="1" x14ac:dyDescent="0.2"/>
    <row r="57436" hidden="1" x14ac:dyDescent="0.2"/>
    <row r="57437" hidden="1" x14ac:dyDescent="0.2"/>
    <row r="57438" hidden="1" x14ac:dyDescent="0.2"/>
    <row r="57439" hidden="1" x14ac:dyDescent="0.2"/>
    <row r="57440" hidden="1" x14ac:dyDescent="0.2"/>
    <row r="57441" hidden="1" x14ac:dyDescent="0.2"/>
    <row r="57442" hidden="1" x14ac:dyDescent="0.2"/>
    <row r="57443" hidden="1" x14ac:dyDescent="0.2"/>
    <row r="57444" hidden="1" x14ac:dyDescent="0.2"/>
    <row r="57445" hidden="1" x14ac:dyDescent="0.2"/>
    <row r="57446" hidden="1" x14ac:dyDescent="0.2"/>
    <row r="57447" hidden="1" x14ac:dyDescent="0.2"/>
    <row r="57448" hidden="1" x14ac:dyDescent="0.2"/>
    <row r="57449" hidden="1" x14ac:dyDescent="0.2"/>
    <row r="57450" hidden="1" x14ac:dyDescent="0.2"/>
    <row r="57451" hidden="1" x14ac:dyDescent="0.2"/>
    <row r="57452" hidden="1" x14ac:dyDescent="0.2"/>
    <row r="57453" hidden="1" x14ac:dyDescent="0.2"/>
    <row r="57454" hidden="1" x14ac:dyDescent="0.2"/>
    <row r="57455" hidden="1" x14ac:dyDescent="0.2"/>
    <row r="57456" hidden="1" x14ac:dyDescent="0.2"/>
    <row r="57457" hidden="1" x14ac:dyDescent="0.2"/>
    <row r="57458" hidden="1" x14ac:dyDescent="0.2"/>
    <row r="57459" hidden="1" x14ac:dyDescent="0.2"/>
    <row r="57460" hidden="1" x14ac:dyDescent="0.2"/>
    <row r="57461" hidden="1" x14ac:dyDescent="0.2"/>
    <row r="57462" hidden="1" x14ac:dyDescent="0.2"/>
    <row r="57463" hidden="1" x14ac:dyDescent="0.2"/>
    <row r="57464" hidden="1" x14ac:dyDescent="0.2"/>
    <row r="57465" hidden="1" x14ac:dyDescent="0.2"/>
    <row r="57466" hidden="1" x14ac:dyDescent="0.2"/>
    <row r="57467" hidden="1" x14ac:dyDescent="0.2"/>
    <row r="57468" hidden="1" x14ac:dyDescent="0.2"/>
    <row r="57469" hidden="1" x14ac:dyDescent="0.2"/>
    <row r="57470" hidden="1" x14ac:dyDescent="0.2"/>
    <row r="57471" hidden="1" x14ac:dyDescent="0.2"/>
    <row r="57472" hidden="1" x14ac:dyDescent="0.2"/>
    <row r="57473" hidden="1" x14ac:dyDescent="0.2"/>
    <row r="57474" hidden="1" x14ac:dyDescent="0.2"/>
    <row r="57475" hidden="1" x14ac:dyDescent="0.2"/>
    <row r="57476" hidden="1" x14ac:dyDescent="0.2"/>
    <row r="57477" hidden="1" x14ac:dyDescent="0.2"/>
    <row r="57478" hidden="1" x14ac:dyDescent="0.2"/>
    <row r="57479" hidden="1" x14ac:dyDescent="0.2"/>
    <row r="57480" hidden="1" x14ac:dyDescent="0.2"/>
    <row r="57481" hidden="1" x14ac:dyDescent="0.2"/>
    <row r="57482" hidden="1" x14ac:dyDescent="0.2"/>
    <row r="57483" hidden="1" x14ac:dyDescent="0.2"/>
    <row r="57484" hidden="1" x14ac:dyDescent="0.2"/>
    <row r="57485" hidden="1" x14ac:dyDescent="0.2"/>
    <row r="57486" hidden="1" x14ac:dyDescent="0.2"/>
    <row r="57487" hidden="1" x14ac:dyDescent="0.2"/>
    <row r="57488" hidden="1" x14ac:dyDescent="0.2"/>
    <row r="57489" hidden="1" x14ac:dyDescent="0.2"/>
    <row r="57490" hidden="1" x14ac:dyDescent="0.2"/>
    <row r="57491" hidden="1" x14ac:dyDescent="0.2"/>
    <row r="57492" hidden="1" x14ac:dyDescent="0.2"/>
    <row r="57493" hidden="1" x14ac:dyDescent="0.2"/>
    <row r="57494" hidden="1" x14ac:dyDescent="0.2"/>
    <row r="57495" hidden="1" x14ac:dyDescent="0.2"/>
    <row r="57496" hidden="1" x14ac:dyDescent="0.2"/>
    <row r="57497" hidden="1" x14ac:dyDescent="0.2"/>
    <row r="57498" hidden="1" x14ac:dyDescent="0.2"/>
    <row r="57499" hidden="1" x14ac:dyDescent="0.2"/>
    <row r="57500" hidden="1" x14ac:dyDescent="0.2"/>
    <row r="57501" hidden="1" x14ac:dyDescent="0.2"/>
    <row r="57502" hidden="1" x14ac:dyDescent="0.2"/>
    <row r="57503" hidden="1" x14ac:dyDescent="0.2"/>
    <row r="57504" hidden="1" x14ac:dyDescent="0.2"/>
    <row r="57505" hidden="1" x14ac:dyDescent="0.2"/>
    <row r="57506" hidden="1" x14ac:dyDescent="0.2"/>
    <row r="57507" hidden="1" x14ac:dyDescent="0.2"/>
    <row r="57508" hidden="1" x14ac:dyDescent="0.2"/>
    <row r="57509" hidden="1" x14ac:dyDescent="0.2"/>
    <row r="57510" hidden="1" x14ac:dyDescent="0.2"/>
    <row r="57511" hidden="1" x14ac:dyDescent="0.2"/>
    <row r="57512" hidden="1" x14ac:dyDescent="0.2"/>
    <row r="57513" hidden="1" x14ac:dyDescent="0.2"/>
    <row r="57514" hidden="1" x14ac:dyDescent="0.2"/>
    <row r="57515" hidden="1" x14ac:dyDescent="0.2"/>
    <row r="57516" hidden="1" x14ac:dyDescent="0.2"/>
    <row r="57517" hidden="1" x14ac:dyDescent="0.2"/>
    <row r="57518" hidden="1" x14ac:dyDescent="0.2"/>
    <row r="57519" hidden="1" x14ac:dyDescent="0.2"/>
    <row r="57520" hidden="1" x14ac:dyDescent="0.2"/>
    <row r="57521" hidden="1" x14ac:dyDescent="0.2"/>
    <row r="57522" hidden="1" x14ac:dyDescent="0.2"/>
    <row r="57523" hidden="1" x14ac:dyDescent="0.2"/>
    <row r="57524" hidden="1" x14ac:dyDescent="0.2"/>
    <row r="57525" hidden="1" x14ac:dyDescent="0.2"/>
    <row r="57526" hidden="1" x14ac:dyDescent="0.2"/>
    <row r="57527" hidden="1" x14ac:dyDescent="0.2"/>
    <row r="57528" hidden="1" x14ac:dyDescent="0.2"/>
    <row r="57529" hidden="1" x14ac:dyDescent="0.2"/>
    <row r="57530" hidden="1" x14ac:dyDescent="0.2"/>
    <row r="57531" hidden="1" x14ac:dyDescent="0.2"/>
    <row r="57532" hidden="1" x14ac:dyDescent="0.2"/>
    <row r="57533" hidden="1" x14ac:dyDescent="0.2"/>
    <row r="57534" hidden="1" x14ac:dyDescent="0.2"/>
    <row r="57535" hidden="1" x14ac:dyDescent="0.2"/>
    <row r="57536" hidden="1" x14ac:dyDescent="0.2"/>
    <row r="57537" hidden="1" x14ac:dyDescent="0.2"/>
    <row r="57538" hidden="1" x14ac:dyDescent="0.2"/>
    <row r="57539" hidden="1" x14ac:dyDescent="0.2"/>
    <row r="57540" hidden="1" x14ac:dyDescent="0.2"/>
    <row r="57541" hidden="1" x14ac:dyDescent="0.2"/>
    <row r="57542" hidden="1" x14ac:dyDescent="0.2"/>
    <row r="57543" hidden="1" x14ac:dyDescent="0.2"/>
    <row r="57544" hidden="1" x14ac:dyDescent="0.2"/>
    <row r="57545" hidden="1" x14ac:dyDescent="0.2"/>
    <row r="57546" hidden="1" x14ac:dyDescent="0.2"/>
    <row r="57547" hidden="1" x14ac:dyDescent="0.2"/>
    <row r="57548" hidden="1" x14ac:dyDescent="0.2"/>
    <row r="57549" hidden="1" x14ac:dyDescent="0.2"/>
    <row r="57550" hidden="1" x14ac:dyDescent="0.2"/>
    <row r="57551" hidden="1" x14ac:dyDescent="0.2"/>
    <row r="57552" hidden="1" x14ac:dyDescent="0.2"/>
    <row r="57553" hidden="1" x14ac:dyDescent="0.2"/>
    <row r="57554" hidden="1" x14ac:dyDescent="0.2"/>
    <row r="57555" hidden="1" x14ac:dyDescent="0.2"/>
    <row r="57556" hidden="1" x14ac:dyDescent="0.2"/>
    <row r="57557" hidden="1" x14ac:dyDescent="0.2"/>
    <row r="57558" hidden="1" x14ac:dyDescent="0.2"/>
    <row r="57559" hidden="1" x14ac:dyDescent="0.2"/>
    <row r="57560" hidden="1" x14ac:dyDescent="0.2"/>
    <row r="57561" hidden="1" x14ac:dyDescent="0.2"/>
    <row r="57562" hidden="1" x14ac:dyDescent="0.2"/>
    <row r="57563" hidden="1" x14ac:dyDescent="0.2"/>
    <row r="57564" hidden="1" x14ac:dyDescent="0.2"/>
    <row r="57565" hidden="1" x14ac:dyDescent="0.2"/>
    <row r="57566" hidden="1" x14ac:dyDescent="0.2"/>
    <row r="57567" hidden="1" x14ac:dyDescent="0.2"/>
    <row r="57568" hidden="1" x14ac:dyDescent="0.2"/>
    <row r="57569" hidden="1" x14ac:dyDescent="0.2"/>
    <row r="57570" hidden="1" x14ac:dyDescent="0.2"/>
    <row r="57571" hidden="1" x14ac:dyDescent="0.2"/>
    <row r="57572" hidden="1" x14ac:dyDescent="0.2"/>
    <row r="57573" hidden="1" x14ac:dyDescent="0.2"/>
    <row r="57574" hidden="1" x14ac:dyDescent="0.2"/>
    <row r="57575" hidden="1" x14ac:dyDescent="0.2"/>
    <row r="57576" hidden="1" x14ac:dyDescent="0.2"/>
    <row r="57577" hidden="1" x14ac:dyDescent="0.2"/>
    <row r="57578" hidden="1" x14ac:dyDescent="0.2"/>
    <row r="57579" hidden="1" x14ac:dyDescent="0.2"/>
    <row r="57580" hidden="1" x14ac:dyDescent="0.2"/>
    <row r="57581" hidden="1" x14ac:dyDescent="0.2"/>
    <row r="57582" hidden="1" x14ac:dyDescent="0.2"/>
    <row r="57583" hidden="1" x14ac:dyDescent="0.2"/>
    <row r="57584" hidden="1" x14ac:dyDescent="0.2"/>
    <row r="57585" hidden="1" x14ac:dyDescent="0.2"/>
    <row r="57586" hidden="1" x14ac:dyDescent="0.2"/>
    <row r="57587" hidden="1" x14ac:dyDescent="0.2"/>
    <row r="57588" hidden="1" x14ac:dyDescent="0.2"/>
    <row r="57589" hidden="1" x14ac:dyDescent="0.2"/>
    <row r="57590" hidden="1" x14ac:dyDescent="0.2"/>
    <row r="57591" hidden="1" x14ac:dyDescent="0.2"/>
    <row r="57592" hidden="1" x14ac:dyDescent="0.2"/>
    <row r="57593" hidden="1" x14ac:dyDescent="0.2"/>
    <row r="57594" hidden="1" x14ac:dyDescent="0.2"/>
    <row r="57595" hidden="1" x14ac:dyDescent="0.2"/>
    <row r="57596" hidden="1" x14ac:dyDescent="0.2"/>
    <row r="57597" hidden="1" x14ac:dyDescent="0.2"/>
    <row r="57598" hidden="1" x14ac:dyDescent="0.2"/>
    <row r="57599" hidden="1" x14ac:dyDescent="0.2"/>
    <row r="57600" hidden="1" x14ac:dyDescent="0.2"/>
    <row r="57601" hidden="1" x14ac:dyDescent="0.2"/>
    <row r="57602" hidden="1" x14ac:dyDescent="0.2"/>
    <row r="57603" hidden="1" x14ac:dyDescent="0.2"/>
    <row r="57604" hidden="1" x14ac:dyDescent="0.2"/>
    <row r="57605" hidden="1" x14ac:dyDescent="0.2"/>
    <row r="57606" hidden="1" x14ac:dyDescent="0.2"/>
    <row r="57607" hidden="1" x14ac:dyDescent="0.2"/>
    <row r="57608" hidden="1" x14ac:dyDescent="0.2"/>
    <row r="57609" hidden="1" x14ac:dyDescent="0.2"/>
    <row r="57610" hidden="1" x14ac:dyDescent="0.2"/>
    <row r="57611" hidden="1" x14ac:dyDescent="0.2"/>
    <row r="57612" hidden="1" x14ac:dyDescent="0.2"/>
    <row r="57613" hidden="1" x14ac:dyDescent="0.2"/>
    <row r="57614" hidden="1" x14ac:dyDescent="0.2"/>
    <row r="57615" hidden="1" x14ac:dyDescent="0.2"/>
    <row r="57616" hidden="1" x14ac:dyDescent="0.2"/>
    <row r="57617" hidden="1" x14ac:dyDescent="0.2"/>
    <row r="57618" hidden="1" x14ac:dyDescent="0.2"/>
    <row r="57619" hidden="1" x14ac:dyDescent="0.2"/>
    <row r="57620" hidden="1" x14ac:dyDescent="0.2"/>
    <row r="57621" hidden="1" x14ac:dyDescent="0.2"/>
    <row r="57622" hidden="1" x14ac:dyDescent="0.2"/>
    <row r="57623" hidden="1" x14ac:dyDescent="0.2"/>
    <row r="57624" hidden="1" x14ac:dyDescent="0.2"/>
    <row r="57625" hidden="1" x14ac:dyDescent="0.2"/>
    <row r="57626" hidden="1" x14ac:dyDescent="0.2"/>
    <row r="57627" hidden="1" x14ac:dyDescent="0.2"/>
    <row r="57628" hidden="1" x14ac:dyDescent="0.2"/>
    <row r="57629" hidden="1" x14ac:dyDescent="0.2"/>
    <row r="57630" hidden="1" x14ac:dyDescent="0.2"/>
    <row r="57631" hidden="1" x14ac:dyDescent="0.2"/>
    <row r="57632" hidden="1" x14ac:dyDescent="0.2"/>
    <row r="57633" hidden="1" x14ac:dyDescent="0.2"/>
    <row r="57634" hidden="1" x14ac:dyDescent="0.2"/>
    <row r="57635" hidden="1" x14ac:dyDescent="0.2"/>
    <row r="57636" hidden="1" x14ac:dyDescent="0.2"/>
    <row r="57637" hidden="1" x14ac:dyDescent="0.2"/>
    <row r="57638" hidden="1" x14ac:dyDescent="0.2"/>
    <row r="57639" hidden="1" x14ac:dyDescent="0.2"/>
    <row r="57640" hidden="1" x14ac:dyDescent="0.2"/>
    <row r="57641" hidden="1" x14ac:dyDescent="0.2"/>
    <row r="57642" hidden="1" x14ac:dyDescent="0.2"/>
    <row r="57643" hidden="1" x14ac:dyDescent="0.2"/>
    <row r="57644" hidden="1" x14ac:dyDescent="0.2"/>
    <row r="57645" hidden="1" x14ac:dyDescent="0.2"/>
    <row r="57646" hidden="1" x14ac:dyDescent="0.2"/>
    <row r="57647" hidden="1" x14ac:dyDescent="0.2"/>
    <row r="57648" hidden="1" x14ac:dyDescent="0.2"/>
    <row r="57649" hidden="1" x14ac:dyDescent="0.2"/>
    <row r="57650" hidden="1" x14ac:dyDescent="0.2"/>
    <row r="57651" hidden="1" x14ac:dyDescent="0.2"/>
    <row r="57652" hidden="1" x14ac:dyDescent="0.2"/>
    <row r="57653" hidden="1" x14ac:dyDescent="0.2"/>
    <row r="57654" hidden="1" x14ac:dyDescent="0.2"/>
    <row r="57655" hidden="1" x14ac:dyDescent="0.2"/>
    <row r="57656" hidden="1" x14ac:dyDescent="0.2"/>
    <row r="57657" hidden="1" x14ac:dyDescent="0.2"/>
    <row r="57658" hidden="1" x14ac:dyDescent="0.2"/>
    <row r="57659" hidden="1" x14ac:dyDescent="0.2"/>
    <row r="57660" hidden="1" x14ac:dyDescent="0.2"/>
    <row r="57661" hidden="1" x14ac:dyDescent="0.2"/>
    <row r="57662" hidden="1" x14ac:dyDescent="0.2"/>
    <row r="57663" hidden="1" x14ac:dyDescent="0.2"/>
    <row r="57664" hidden="1" x14ac:dyDescent="0.2"/>
    <row r="57665" hidden="1" x14ac:dyDescent="0.2"/>
    <row r="57666" hidden="1" x14ac:dyDescent="0.2"/>
    <row r="57667" hidden="1" x14ac:dyDescent="0.2"/>
    <row r="57668" hidden="1" x14ac:dyDescent="0.2"/>
    <row r="57669" hidden="1" x14ac:dyDescent="0.2"/>
    <row r="57670" hidden="1" x14ac:dyDescent="0.2"/>
    <row r="57671" hidden="1" x14ac:dyDescent="0.2"/>
    <row r="57672" hidden="1" x14ac:dyDescent="0.2"/>
    <row r="57673" hidden="1" x14ac:dyDescent="0.2"/>
    <row r="57674" hidden="1" x14ac:dyDescent="0.2"/>
    <row r="57675" hidden="1" x14ac:dyDescent="0.2"/>
    <row r="57676" hidden="1" x14ac:dyDescent="0.2"/>
    <row r="57677" hidden="1" x14ac:dyDescent="0.2"/>
    <row r="57678" hidden="1" x14ac:dyDescent="0.2"/>
    <row r="57679" hidden="1" x14ac:dyDescent="0.2"/>
    <row r="57680" hidden="1" x14ac:dyDescent="0.2"/>
    <row r="57681" hidden="1" x14ac:dyDescent="0.2"/>
    <row r="57682" hidden="1" x14ac:dyDescent="0.2"/>
    <row r="57683" hidden="1" x14ac:dyDescent="0.2"/>
    <row r="57684" hidden="1" x14ac:dyDescent="0.2"/>
    <row r="57685" hidden="1" x14ac:dyDescent="0.2"/>
    <row r="57686" hidden="1" x14ac:dyDescent="0.2"/>
    <row r="57687" hidden="1" x14ac:dyDescent="0.2"/>
    <row r="57688" hidden="1" x14ac:dyDescent="0.2"/>
    <row r="57689" hidden="1" x14ac:dyDescent="0.2"/>
    <row r="57690" hidden="1" x14ac:dyDescent="0.2"/>
    <row r="57691" hidden="1" x14ac:dyDescent="0.2"/>
    <row r="57692" hidden="1" x14ac:dyDescent="0.2"/>
    <row r="57693" hidden="1" x14ac:dyDescent="0.2"/>
    <row r="57694" hidden="1" x14ac:dyDescent="0.2"/>
    <row r="57695" hidden="1" x14ac:dyDescent="0.2"/>
    <row r="57696" hidden="1" x14ac:dyDescent="0.2"/>
    <row r="57697" hidden="1" x14ac:dyDescent="0.2"/>
    <row r="57698" hidden="1" x14ac:dyDescent="0.2"/>
    <row r="57699" hidden="1" x14ac:dyDescent="0.2"/>
    <row r="57700" hidden="1" x14ac:dyDescent="0.2"/>
    <row r="57701" hidden="1" x14ac:dyDescent="0.2"/>
    <row r="57702" hidden="1" x14ac:dyDescent="0.2"/>
    <row r="57703" hidden="1" x14ac:dyDescent="0.2"/>
    <row r="57704" hidden="1" x14ac:dyDescent="0.2"/>
    <row r="57705" hidden="1" x14ac:dyDescent="0.2"/>
    <row r="57706" hidden="1" x14ac:dyDescent="0.2"/>
    <row r="57707" hidden="1" x14ac:dyDescent="0.2"/>
    <row r="57708" hidden="1" x14ac:dyDescent="0.2"/>
    <row r="57709" hidden="1" x14ac:dyDescent="0.2"/>
    <row r="57710" hidden="1" x14ac:dyDescent="0.2"/>
    <row r="57711" hidden="1" x14ac:dyDescent="0.2"/>
    <row r="57712" hidden="1" x14ac:dyDescent="0.2"/>
    <row r="57713" hidden="1" x14ac:dyDescent="0.2"/>
    <row r="57714" hidden="1" x14ac:dyDescent="0.2"/>
    <row r="57715" hidden="1" x14ac:dyDescent="0.2"/>
    <row r="57716" hidden="1" x14ac:dyDescent="0.2"/>
    <row r="57717" hidden="1" x14ac:dyDescent="0.2"/>
    <row r="57718" hidden="1" x14ac:dyDescent="0.2"/>
    <row r="57719" hidden="1" x14ac:dyDescent="0.2"/>
    <row r="57720" hidden="1" x14ac:dyDescent="0.2"/>
    <row r="57721" hidden="1" x14ac:dyDescent="0.2"/>
    <row r="57722" hidden="1" x14ac:dyDescent="0.2"/>
    <row r="57723" hidden="1" x14ac:dyDescent="0.2"/>
    <row r="57724" hidden="1" x14ac:dyDescent="0.2"/>
    <row r="57725" hidden="1" x14ac:dyDescent="0.2"/>
    <row r="57726" hidden="1" x14ac:dyDescent="0.2"/>
    <row r="57727" hidden="1" x14ac:dyDescent="0.2"/>
    <row r="57728" hidden="1" x14ac:dyDescent="0.2"/>
    <row r="57729" hidden="1" x14ac:dyDescent="0.2"/>
    <row r="57730" hidden="1" x14ac:dyDescent="0.2"/>
    <row r="57731" hidden="1" x14ac:dyDescent="0.2"/>
    <row r="57732" hidden="1" x14ac:dyDescent="0.2"/>
    <row r="57733" hidden="1" x14ac:dyDescent="0.2"/>
    <row r="57734" hidden="1" x14ac:dyDescent="0.2"/>
    <row r="57735" hidden="1" x14ac:dyDescent="0.2"/>
    <row r="57736" hidden="1" x14ac:dyDescent="0.2"/>
    <row r="57737" hidden="1" x14ac:dyDescent="0.2"/>
    <row r="57738" hidden="1" x14ac:dyDescent="0.2"/>
    <row r="57739" hidden="1" x14ac:dyDescent="0.2"/>
    <row r="57740" hidden="1" x14ac:dyDescent="0.2"/>
    <row r="57741" hidden="1" x14ac:dyDescent="0.2"/>
    <row r="57742" hidden="1" x14ac:dyDescent="0.2"/>
    <row r="57743" hidden="1" x14ac:dyDescent="0.2"/>
    <row r="57744" hidden="1" x14ac:dyDescent="0.2"/>
    <row r="57745" hidden="1" x14ac:dyDescent="0.2"/>
    <row r="57746" hidden="1" x14ac:dyDescent="0.2"/>
    <row r="57747" hidden="1" x14ac:dyDescent="0.2"/>
    <row r="57748" hidden="1" x14ac:dyDescent="0.2"/>
    <row r="57749" hidden="1" x14ac:dyDescent="0.2"/>
    <row r="57750" hidden="1" x14ac:dyDescent="0.2"/>
    <row r="57751" hidden="1" x14ac:dyDescent="0.2"/>
    <row r="57752" hidden="1" x14ac:dyDescent="0.2"/>
    <row r="57753" hidden="1" x14ac:dyDescent="0.2"/>
    <row r="57754" hidden="1" x14ac:dyDescent="0.2"/>
    <row r="57755" hidden="1" x14ac:dyDescent="0.2"/>
    <row r="57756" hidden="1" x14ac:dyDescent="0.2"/>
    <row r="57757" hidden="1" x14ac:dyDescent="0.2"/>
    <row r="57758" hidden="1" x14ac:dyDescent="0.2"/>
    <row r="57759" hidden="1" x14ac:dyDescent="0.2"/>
    <row r="57760" hidden="1" x14ac:dyDescent="0.2"/>
    <row r="57761" hidden="1" x14ac:dyDescent="0.2"/>
    <row r="57762" hidden="1" x14ac:dyDescent="0.2"/>
    <row r="57763" hidden="1" x14ac:dyDescent="0.2"/>
    <row r="57764" hidden="1" x14ac:dyDescent="0.2"/>
    <row r="57765" hidden="1" x14ac:dyDescent="0.2"/>
    <row r="57766" hidden="1" x14ac:dyDescent="0.2"/>
    <row r="57767" hidden="1" x14ac:dyDescent="0.2"/>
    <row r="57768" hidden="1" x14ac:dyDescent="0.2"/>
    <row r="57769" hidden="1" x14ac:dyDescent="0.2"/>
    <row r="57770" hidden="1" x14ac:dyDescent="0.2"/>
    <row r="57771" hidden="1" x14ac:dyDescent="0.2"/>
    <row r="57772" hidden="1" x14ac:dyDescent="0.2"/>
    <row r="57773" hidden="1" x14ac:dyDescent="0.2"/>
    <row r="57774" hidden="1" x14ac:dyDescent="0.2"/>
    <row r="57775" hidden="1" x14ac:dyDescent="0.2"/>
    <row r="57776" hidden="1" x14ac:dyDescent="0.2"/>
    <row r="57777" hidden="1" x14ac:dyDescent="0.2"/>
    <row r="57778" hidden="1" x14ac:dyDescent="0.2"/>
    <row r="57779" hidden="1" x14ac:dyDescent="0.2"/>
    <row r="57780" hidden="1" x14ac:dyDescent="0.2"/>
    <row r="57781" hidden="1" x14ac:dyDescent="0.2"/>
    <row r="57782" hidden="1" x14ac:dyDescent="0.2"/>
    <row r="57783" hidden="1" x14ac:dyDescent="0.2"/>
    <row r="57784" hidden="1" x14ac:dyDescent="0.2"/>
    <row r="57785" hidden="1" x14ac:dyDescent="0.2"/>
    <row r="57786" hidden="1" x14ac:dyDescent="0.2"/>
    <row r="57787" hidden="1" x14ac:dyDescent="0.2"/>
    <row r="57788" hidden="1" x14ac:dyDescent="0.2"/>
    <row r="57789" hidden="1" x14ac:dyDescent="0.2"/>
    <row r="57790" hidden="1" x14ac:dyDescent="0.2"/>
    <row r="57791" hidden="1" x14ac:dyDescent="0.2"/>
    <row r="57792" hidden="1" x14ac:dyDescent="0.2"/>
    <row r="57793" hidden="1" x14ac:dyDescent="0.2"/>
    <row r="57794" hidden="1" x14ac:dyDescent="0.2"/>
    <row r="57795" hidden="1" x14ac:dyDescent="0.2"/>
    <row r="57796" hidden="1" x14ac:dyDescent="0.2"/>
    <row r="57797" hidden="1" x14ac:dyDescent="0.2"/>
    <row r="57798" hidden="1" x14ac:dyDescent="0.2"/>
    <row r="57799" hidden="1" x14ac:dyDescent="0.2"/>
    <row r="57800" hidden="1" x14ac:dyDescent="0.2"/>
    <row r="57801" hidden="1" x14ac:dyDescent="0.2"/>
    <row r="57802" hidden="1" x14ac:dyDescent="0.2"/>
    <row r="57803" hidden="1" x14ac:dyDescent="0.2"/>
    <row r="57804" hidden="1" x14ac:dyDescent="0.2"/>
    <row r="57805" hidden="1" x14ac:dyDescent="0.2"/>
    <row r="57806" hidden="1" x14ac:dyDescent="0.2"/>
    <row r="57807" hidden="1" x14ac:dyDescent="0.2"/>
    <row r="57808" hidden="1" x14ac:dyDescent="0.2"/>
    <row r="57809" hidden="1" x14ac:dyDescent="0.2"/>
    <row r="57810" hidden="1" x14ac:dyDescent="0.2"/>
    <row r="57811" hidden="1" x14ac:dyDescent="0.2"/>
    <row r="57812" hidden="1" x14ac:dyDescent="0.2"/>
    <row r="57813" hidden="1" x14ac:dyDescent="0.2"/>
    <row r="57814" hidden="1" x14ac:dyDescent="0.2"/>
    <row r="57815" hidden="1" x14ac:dyDescent="0.2"/>
    <row r="57816" hidden="1" x14ac:dyDescent="0.2"/>
    <row r="57817" hidden="1" x14ac:dyDescent="0.2"/>
    <row r="57818" hidden="1" x14ac:dyDescent="0.2"/>
    <row r="57819" hidden="1" x14ac:dyDescent="0.2"/>
    <row r="57820" hidden="1" x14ac:dyDescent="0.2"/>
    <row r="57821" hidden="1" x14ac:dyDescent="0.2"/>
    <row r="57822" hidden="1" x14ac:dyDescent="0.2"/>
    <row r="57823" hidden="1" x14ac:dyDescent="0.2"/>
    <row r="57824" hidden="1" x14ac:dyDescent="0.2"/>
    <row r="57825" hidden="1" x14ac:dyDescent="0.2"/>
    <row r="57826" hidden="1" x14ac:dyDescent="0.2"/>
    <row r="57827" hidden="1" x14ac:dyDescent="0.2"/>
    <row r="57828" hidden="1" x14ac:dyDescent="0.2"/>
    <row r="57829" hidden="1" x14ac:dyDescent="0.2"/>
    <row r="57830" hidden="1" x14ac:dyDescent="0.2"/>
    <row r="57831" hidden="1" x14ac:dyDescent="0.2"/>
    <row r="57832" hidden="1" x14ac:dyDescent="0.2"/>
    <row r="57833" hidden="1" x14ac:dyDescent="0.2"/>
    <row r="57834" hidden="1" x14ac:dyDescent="0.2"/>
    <row r="57835" hidden="1" x14ac:dyDescent="0.2"/>
    <row r="57836" hidden="1" x14ac:dyDescent="0.2"/>
    <row r="57837" hidden="1" x14ac:dyDescent="0.2"/>
    <row r="57838" hidden="1" x14ac:dyDescent="0.2"/>
    <row r="57839" hidden="1" x14ac:dyDescent="0.2"/>
    <row r="57840" hidden="1" x14ac:dyDescent="0.2"/>
    <row r="57841" hidden="1" x14ac:dyDescent="0.2"/>
    <row r="57842" hidden="1" x14ac:dyDescent="0.2"/>
    <row r="57843" hidden="1" x14ac:dyDescent="0.2"/>
    <row r="57844" hidden="1" x14ac:dyDescent="0.2"/>
    <row r="57845" hidden="1" x14ac:dyDescent="0.2"/>
    <row r="57846" hidden="1" x14ac:dyDescent="0.2"/>
    <row r="57847" hidden="1" x14ac:dyDescent="0.2"/>
    <row r="57848" hidden="1" x14ac:dyDescent="0.2"/>
    <row r="57849" hidden="1" x14ac:dyDescent="0.2"/>
    <row r="57850" hidden="1" x14ac:dyDescent="0.2"/>
    <row r="57851" hidden="1" x14ac:dyDescent="0.2"/>
    <row r="57852" hidden="1" x14ac:dyDescent="0.2"/>
    <row r="57853" hidden="1" x14ac:dyDescent="0.2"/>
    <row r="57854" hidden="1" x14ac:dyDescent="0.2"/>
    <row r="57855" hidden="1" x14ac:dyDescent="0.2"/>
    <row r="57856" hidden="1" x14ac:dyDescent="0.2"/>
    <row r="57857" hidden="1" x14ac:dyDescent="0.2"/>
    <row r="57858" hidden="1" x14ac:dyDescent="0.2"/>
    <row r="57859" hidden="1" x14ac:dyDescent="0.2"/>
    <row r="57860" hidden="1" x14ac:dyDescent="0.2"/>
    <row r="57861" hidden="1" x14ac:dyDescent="0.2"/>
    <row r="57862" hidden="1" x14ac:dyDescent="0.2"/>
    <row r="57863" hidden="1" x14ac:dyDescent="0.2"/>
    <row r="57864" hidden="1" x14ac:dyDescent="0.2"/>
    <row r="57865" hidden="1" x14ac:dyDescent="0.2"/>
    <row r="57866" hidden="1" x14ac:dyDescent="0.2"/>
    <row r="57867" hidden="1" x14ac:dyDescent="0.2"/>
    <row r="57868" hidden="1" x14ac:dyDescent="0.2"/>
    <row r="57869" hidden="1" x14ac:dyDescent="0.2"/>
    <row r="57870" hidden="1" x14ac:dyDescent="0.2"/>
    <row r="57871" hidden="1" x14ac:dyDescent="0.2"/>
    <row r="57872" hidden="1" x14ac:dyDescent="0.2"/>
    <row r="57873" hidden="1" x14ac:dyDescent="0.2"/>
    <row r="57874" hidden="1" x14ac:dyDescent="0.2"/>
    <row r="57875" hidden="1" x14ac:dyDescent="0.2"/>
    <row r="57876" hidden="1" x14ac:dyDescent="0.2"/>
    <row r="57877" hidden="1" x14ac:dyDescent="0.2"/>
    <row r="57878" hidden="1" x14ac:dyDescent="0.2"/>
    <row r="57879" hidden="1" x14ac:dyDescent="0.2"/>
    <row r="57880" hidden="1" x14ac:dyDescent="0.2"/>
    <row r="57881" hidden="1" x14ac:dyDescent="0.2"/>
    <row r="57882" hidden="1" x14ac:dyDescent="0.2"/>
    <row r="57883" hidden="1" x14ac:dyDescent="0.2"/>
    <row r="57884" hidden="1" x14ac:dyDescent="0.2"/>
    <row r="57885" hidden="1" x14ac:dyDescent="0.2"/>
    <row r="57886" hidden="1" x14ac:dyDescent="0.2"/>
    <row r="57887" hidden="1" x14ac:dyDescent="0.2"/>
    <row r="57888" hidden="1" x14ac:dyDescent="0.2"/>
    <row r="57889" hidden="1" x14ac:dyDescent="0.2"/>
    <row r="57890" hidden="1" x14ac:dyDescent="0.2"/>
    <row r="57891" hidden="1" x14ac:dyDescent="0.2"/>
    <row r="57892" hidden="1" x14ac:dyDescent="0.2"/>
    <row r="57893" hidden="1" x14ac:dyDescent="0.2"/>
    <row r="57894" hidden="1" x14ac:dyDescent="0.2"/>
    <row r="57895" hidden="1" x14ac:dyDescent="0.2"/>
    <row r="57896" hidden="1" x14ac:dyDescent="0.2"/>
    <row r="57897" hidden="1" x14ac:dyDescent="0.2"/>
    <row r="57898" hidden="1" x14ac:dyDescent="0.2"/>
    <row r="57899" hidden="1" x14ac:dyDescent="0.2"/>
    <row r="57900" hidden="1" x14ac:dyDescent="0.2"/>
    <row r="57901" hidden="1" x14ac:dyDescent="0.2"/>
    <row r="57902" hidden="1" x14ac:dyDescent="0.2"/>
    <row r="57903" hidden="1" x14ac:dyDescent="0.2"/>
    <row r="57904" hidden="1" x14ac:dyDescent="0.2"/>
    <row r="57905" hidden="1" x14ac:dyDescent="0.2"/>
    <row r="57906" hidden="1" x14ac:dyDescent="0.2"/>
    <row r="57907" hidden="1" x14ac:dyDescent="0.2"/>
    <row r="57908" hidden="1" x14ac:dyDescent="0.2"/>
    <row r="57909" hidden="1" x14ac:dyDescent="0.2"/>
    <row r="57910" hidden="1" x14ac:dyDescent="0.2"/>
    <row r="57911" hidden="1" x14ac:dyDescent="0.2"/>
    <row r="57912" hidden="1" x14ac:dyDescent="0.2"/>
    <row r="57913" hidden="1" x14ac:dyDescent="0.2"/>
    <row r="57914" hidden="1" x14ac:dyDescent="0.2"/>
    <row r="57915" hidden="1" x14ac:dyDescent="0.2"/>
    <row r="57916" hidden="1" x14ac:dyDescent="0.2"/>
    <row r="57917" hidden="1" x14ac:dyDescent="0.2"/>
    <row r="57918" hidden="1" x14ac:dyDescent="0.2"/>
    <row r="57919" hidden="1" x14ac:dyDescent="0.2"/>
    <row r="57920" hidden="1" x14ac:dyDescent="0.2"/>
    <row r="57921" hidden="1" x14ac:dyDescent="0.2"/>
    <row r="57922" hidden="1" x14ac:dyDescent="0.2"/>
    <row r="57923" hidden="1" x14ac:dyDescent="0.2"/>
    <row r="57924" hidden="1" x14ac:dyDescent="0.2"/>
    <row r="57925" hidden="1" x14ac:dyDescent="0.2"/>
    <row r="57926" hidden="1" x14ac:dyDescent="0.2"/>
    <row r="57927" hidden="1" x14ac:dyDescent="0.2"/>
    <row r="57928" hidden="1" x14ac:dyDescent="0.2"/>
    <row r="57929" hidden="1" x14ac:dyDescent="0.2"/>
    <row r="57930" hidden="1" x14ac:dyDescent="0.2"/>
    <row r="57931" hidden="1" x14ac:dyDescent="0.2"/>
    <row r="57932" hidden="1" x14ac:dyDescent="0.2"/>
    <row r="57933" hidden="1" x14ac:dyDescent="0.2"/>
    <row r="57934" hidden="1" x14ac:dyDescent="0.2"/>
    <row r="57935" hidden="1" x14ac:dyDescent="0.2"/>
    <row r="57936" hidden="1" x14ac:dyDescent="0.2"/>
    <row r="57937" hidden="1" x14ac:dyDescent="0.2"/>
    <row r="57938" hidden="1" x14ac:dyDescent="0.2"/>
    <row r="57939" hidden="1" x14ac:dyDescent="0.2"/>
    <row r="57940" hidden="1" x14ac:dyDescent="0.2"/>
    <row r="57941" hidden="1" x14ac:dyDescent="0.2"/>
    <row r="57942" hidden="1" x14ac:dyDescent="0.2"/>
    <row r="57943" hidden="1" x14ac:dyDescent="0.2"/>
    <row r="57944" hidden="1" x14ac:dyDescent="0.2"/>
    <row r="57945" hidden="1" x14ac:dyDescent="0.2"/>
    <row r="57946" hidden="1" x14ac:dyDescent="0.2"/>
    <row r="57947" hidden="1" x14ac:dyDescent="0.2"/>
    <row r="57948" hidden="1" x14ac:dyDescent="0.2"/>
    <row r="57949" hidden="1" x14ac:dyDescent="0.2"/>
    <row r="57950" hidden="1" x14ac:dyDescent="0.2"/>
    <row r="57951" hidden="1" x14ac:dyDescent="0.2"/>
    <row r="57952" hidden="1" x14ac:dyDescent="0.2"/>
    <row r="57953" hidden="1" x14ac:dyDescent="0.2"/>
    <row r="57954" hidden="1" x14ac:dyDescent="0.2"/>
    <row r="57955" hidden="1" x14ac:dyDescent="0.2"/>
    <row r="57956" hidden="1" x14ac:dyDescent="0.2"/>
    <row r="57957" hidden="1" x14ac:dyDescent="0.2"/>
    <row r="57958" hidden="1" x14ac:dyDescent="0.2"/>
    <row r="57959" hidden="1" x14ac:dyDescent="0.2"/>
    <row r="57960" hidden="1" x14ac:dyDescent="0.2"/>
    <row r="57961" hidden="1" x14ac:dyDescent="0.2"/>
    <row r="57962" hidden="1" x14ac:dyDescent="0.2"/>
    <row r="57963" hidden="1" x14ac:dyDescent="0.2"/>
    <row r="57964" hidden="1" x14ac:dyDescent="0.2"/>
    <row r="57965" hidden="1" x14ac:dyDescent="0.2"/>
    <row r="57966" hidden="1" x14ac:dyDescent="0.2"/>
    <row r="57967" hidden="1" x14ac:dyDescent="0.2"/>
    <row r="57968" hidden="1" x14ac:dyDescent="0.2"/>
    <row r="57969" hidden="1" x14ac:dyDescent="0.2"/>
    <row r="57970" hidden="1" x14ac:dyDescent="0.2"/>
    <row r="57971" hidden="1" x14ac:dyDescent="0.2"/>
    <row r="57972" hidden="1" x14ac:dyDescent="0.2"/>
    <row r="57973" hidden="1" x14ac:dyDescent="0.2"/>
    <row r="57974" hidden="1" x14ac:dyDescent="0.2"/>
    <row r="57975" hidden="1" x14ac:dyDescent="0.2"/>
    <row r="57976" hidden="1" x14ac:dyDescent="0.2"/>
    <row r="57977" hidden="1" x14ac:dyDescent="0.2"/>
    <row r="57978" hidden="1" x14ac:dyDescent="0.2"/>
    <row r="57979" hidden="1" x14ac:dyDescent="0.2"/>
    <row r="57980" hidden="1" x14ac:dyDescent="0.2"/>
    <row r="57981" hidden="1" x14ac:dyDescent="0.2"/>
    <row r="57982" hidden="1" x14ac:dyDescent="0.2"/>
    <row r="57983" hidden="1" x14ac:dyDescent="0.2"/>
    <row r="57984" hidden="1" x14ac:dyDescent="0.2"/>
    <row r="57985" hidden="1" x14ac:dyDescent="0.2"/>
    <row r="57986" hidden="1" x14ac:dyDescent="0.2"/>
    <row r="57987" hidden="1" x14ac:dyDescent="0.2"/>
    <row r="57988" hidden="1" x14ac:dyDescent="0.2"/>
    <row r="57989" hidden="1" x14ac:dyDescent="0.2"/>
    <row r="57990" hidden="1" x14ac:dyDescent="0.2"/>
    <row r="57991" hidden="1" x14ac:dyDescent="0.2"/>
    <row r="57992" hidden="1" x14ac:dyDescent="0.2"/>
    <row r="57993" hidden="1" x14ac:dyDescent="0.2"/>
    <row r="57994" hidden="1" x14ac:dyDescent="0.2"/>
    <row r="57995" hidden="1" x14ac:dyDescent="0.2"/>
    <row r="57996" hidden="1" x14ac:dyDescent="0.2"/>
    <row r="57997" hidden="1" x14ac:dyDescent="0.2"/>
    <row r="57998" hidden="1" x14ac:dyDescent="0.2"/>
    <row r="57999" hidden="1" x14ac:dyDescent="0.2"/>
    <row r="58000" hidden="1" x14ac:dyDescent="0.2"/>
    <row r="58001" hidden="1" x14ac:dyDescent="0.2"/>
    <row r="58002" hidden="1" x14ac:dyDescent="0.2"/>
    <row r="58003" hidden="1" x14ac:dyDescent="0.2"/>
    <row r="58004" hidden="1" x14ac:dyDescent="0.2"/>
    <row r="58005" hidden="1" x14ac:dyDescent="0.2"/>
    <row r="58006" hidden="1" x14ac:dyDescent="0.2"/>
    <row r="58007" hidden="1" x14ac:dyDescent="0.2"/>
    <row r="58008" hidden="1" x14ac:dyDescent="0.2"/>
    <row r="58009" hidden="1" x14ac:dyDescent="0.2"/>
    <row r="58010" hidden="1" x14ac:dyDescent="0.2"/>
    <row r="58011" hidden="1" x14ac:dyDescent="0.2"/>
    <row r="58012" hidden="1" x14ac:dyDescent="0.2"/>
    <row r="58013" hidden="1" x14ac:dyDescent="0.2"/>
    <row r="58014" hidden="1" x14ac:dyDescent="0.2"/>
    <row r="58015" hidden="1" x14ac:dyDescent="0.2"/>
    <row r="58016" hidden="1" x14ac:dyDescent="0.2"/>
    <row r="58017" hidden="1" x14ac:dyDescent="0.2"/>
    <row r="58018" hidden="1" x14ac:dyDescent="0.2"/>
    <row r="58019" hidden="1" x14ac:dyDescent="0.2"/>
    <row r="58020" hidden="1" x14ac:dyDescent="0.2"/>
    <row r="58021" hidden="1" x14ac:dyDescent="0.2"/>
    <row r="58022" hidden="1" x14ac:dyDescent="0.2"/>
    <row r="58023" hidden="1" x14ac:dyDescent="0.2"/>
    <row r="58024" hidden="1" x14ac:dyDescent="0.2"/>
    <row r="58025" hidden="1" x14ac:dyDescent="0.2"/>
    <row r="58026" hidden="1" x14ac:dyDescent="0.2"/>
    <row r="58027" hidden="1" x14ac:dyDescent="0.2"/>
    <row r="58028" hidden="1" x14ac:dyDescent="0.2"/>
    <row r="58029" hidden="1" x14ac:dyDescent="0.2"/>
    <row r="58030" hidden="1" x14ac:dyDescent="0.2"/>
    <row r="58031" hidden="1" x14ac:dyDescent="0.2"/>
    <row r="58032" hidden="1" x14ac:dyDescent="0.2"/>
    <row r="58033" hidden="1" x14ac:dyDescent="0.2"/>
    <row r="58034" hidden="1" x14ac:dyDescent="0.2"/>
    <row r="58035" hidden="1" x14ac:dyDescent="0.2"/>
    <row r="58036" hidden="1" x14ac:dyDescent="0.2"/>
    <row r="58037" hidden="1" x14ac:dyDescent="0.2"/>
    <row r="58038" hidden="1" x14ac:dyDescent="0.2"/>
    <row r="58039" hidden="1" x14ac:dyDescent="0.2"/>
    <row r="58040" hidden="1" x14ac:dyDescent="0.2"/>
    <row r="58041" hidden="1" x14ac:dyDescent="0.2"/>
    <row r="58042" hidden="1" x14ac:dyDescent="0.2"/>
    <row r="58043" hidden="1" x14ac:dyDescent="0.2"/>
    <row r="58044" hidden="1" x14ac:dyDescent="0.2"/>
    <row r="58045" hidden="1" x14ac:dyDescent="0.2"/>
    <row r="58046" hidden="1" x14ac:dyDescent="0.2"/>
    <row r="58047" hidden="1" x14ac:dyDescent="0.2"/>
    <row r="58048" hidden="1" x14ac:dyDescent="0.2"/>
    <row r="58049" hidden="1" x14ac:dyDescent="0.2"/>
    <row r="58050" hidden="1" x14ac:dyDescent="0.2"/>
    <row r="58051" hidden="1" x14ac:dyDescent="0.2"/>
    <row r="58052" hidden="1" x14ac:dyDescent="0.2"/>
    <row r="58053" hidden="1" x14ac:dyDescent="0.2"/>
    <row r="58054" hidden="1" x14ac:dyDescent="0.2"/>
    <row r="58055" hidden="1" x14ac:dyDescent="0.2"/>
    <row r="58056" hidden="1" x14ac:dyDescent="0.2"/>
    <row r="58057" hidden="1" x14ac:dyDescent="0.2"/>
    <row r="58058" hidden="1" x14ac:dyDescent="0.2"/>
    <row r="58059" hidden="1" x14ac:dyDescent="0.2"/>
    <row r="58060" hidden="1" x14ac:dyDescent="0.2"/>
    <row r="58061" hidden="1" x14ac:dyDescent="0.2"/>
    <row r="58062" hidden="1" x14ac:dyDescent="0.2"/>
    <row r="58063" hidden="1" x14ac:dyDescent="0.2"/>
    <row r="58064" hidden="1" x14ac:dyDescent="0.2"/>
    <row r="58065" hidden="1" x14ac:dyDescent="0.2"/>
    <row r="58066" hidden="1" x14ac:dyDescent="0.2"/>
    <row r="58067" hidden="1" x14ac:dyDescent="0.2"/>
    <row r="58068" hidden="1" x14ac:dyDescent="0.2"/>
    <row r="58069" hidden="1" x14ac:dyDescent="0.2"/>
    <row r="58070" hidden="1" x14ac:dyDescent="0.2"/>
    <row r="58071" hidden="1" x14ac:dyDescent="0.2"/>
    <row r="58072" hidden="1" x14ac:dyDescent="0.2"/>
    <row r="58073" hidden="1" x14ac:dyDescent="0.2"/>
    <row r="58074" hidden="1" x14ac:dyDescent="0.2"/>
    <row r="58075" hidden="1" x14ac:dyDescent="0.2"/>
    <row r="58076" hidden="1" x14ac:dyDescent="0.2"/>
    <row r="58077" hidden="1" x14ac:dyDescent="0.2"/>
    <row r="58078" hidden="1" x14ac:dyDescent="0.2"/>
    <row r="58079" hidden="1" x14ac:dyDescent="0.2"/>
    <row r="58080" hidden="1" x14ac:dyDescent="0.2"/>
    <row r="58081" hidden="1" x14ac:dyDescent="0.2"/>
    <row r="58082" hidden="1" x14ac:dyDescent="0.2"/>
    <row r="58083" hidden="1" x14ac:dyDescent="0.2"/>
    <row r="58084" hidden="1" x14ac:dyDescent="0.2"/>
    <row r="58085" hidden="1" x14ac:dyDescent="0.2"/>
    <row r="58086" hidden="1" x14ac:dyDescent="0.2"/>
    <row r="58087" hidden="1" x14ac:dyDescent="0.2"/>
    <row r="58088" hidden="1" x14ac:dyDescent="0.2"/>
    <row r="58089" hidden="1" x14ac:dyDescent="0.2"/>
    <row r="58090" hidden="1" x14ac:dyDescent="0.2"/>
    <row r="58091" hidden="1" x14ac:dyDescent="0.2"/>
    <row r="58092" hidden="1" x14ac:dyDescent="0.2"/>
    <row r="58093" hidden="1" x14ac:dyDescent="0.2"/>
    <row r="58094" hidden="1" x14ac:dyDescent="0.2"/>
    <row r="58095" hidden="1" x14ac:dyDescent="0.2"/>
    <row r="58096" hidden="1" x14ac:dyDescent="0.2"/>
    <row r="58097" hidden="1" x14ac:dyDescent="0.2"/>
    <row r="58098" hidden="1" x14ac:dyDescent="0.2"/>
    <row r="58099" hidden="1" x14ac:dyDescent="0.2"/>
    <row r="58100" hidden="1" x14ac:dyDescent="0.2"/>
    <row r="58101" hidden="1" x14ac:dyDescent="0.2"/>
    <row r="58102" hidden="1" x14ac:dyDescent="0.2"/>
    <row r="58103" hidden="1" x14ac:dyDescent="0.2"/>
    <row r="58104" hidden="1" x14ac:dyDescent="0.2"/>
    <row r="58105" hidden="1" x14ac:dyDescent="0.2"/>
    <row r="58106" hidden="1" x14ac:dyDescent="0.2"/>
    <row r="58107" hidden="1" x14ac:dyDescent="0.2"/>
    <row r="58108" hidden="1" x14ac:dyDescent="0.2"/>
    <row r="58109" hidden="1" x14ac:dyDescent="0.2"/>
    <row r="58110" hidden="1" x14ac:dyDescent="0.2"/>
    <row r="58111" hidden="1" x14ac:dyDescent="0.2"/>
    <row r="58112" hidden="1" x14ac:dyDescent="0.2"/>
    <row r="58113" hidden="1" x14ac:dyDescent="0.2"/>
    <row r="58114" hidden="1" x14ac:dyDescent="0.2"/>
    <row r="58115" hidden="1" x14ac:dyDescent="0.2"/>
    <row r="58116" hidden="1" x14ac:dyDescent="0.2"/>
    <row r="58117" hidden="1" x14ac:dyDescent="0.2"/>
    <row r="58118" hidden="1" x14ac:dyDescent="0.2"/>
    <row r="58119" hidden="1" x14ac:dyDescent="0.2"/>
    <row r="58120" hidden="1" x14ac:dyDescent="0.2"/>
    <row r="58121" hidden="1" x14ac:dyDescent="0.2"/>
    <row r="58122" hidden="1" x14ac:dyDescent="0.2"/>
    <row r="58123" hidden="1" x14ac:dyDescent="0.2"/>
    <row r="58124" hidden="1" x14ac:dyDescent="0.2"/>
    <row r="58125" hidden="1" x14ac:dyDescent="0.2"/>
    <row r="58126" hidden="1" x14ac:dyDescent="0.2"/>
    <row r="58127" hidden="1" x14ac:dyDescent="0.2"/>
    <row r="58128" hidden="1" x14ac:dyDescent="0.2"/>
    <row r="58129" hidden="1" x14ac:dyDescent="0.2"/>
    <row r="58130" hidden="1" x14ac:dyDescent="0.2"/>
    <row r="58131" hidden="1" x14ac:dyDescent="0.2"/>
    <row r="58132" hidden="1" x14ac:dyDescent="0.2"/>
    <row r="58133" hidden="1" x14ac:dyDescent="0.2"/>
    <row r="58134" hidden="1" x14ac:dyDescent="0.2"/>
    <row r="58135" hidden="1" x14ac:dyDescent="0.2"/>
    <row r="58136" hidden="1" x14ac:dyDescent="0.2"/>
    <row r="58137" hidden="1" x14ac:dyDescent="0.2"/>
    <row r="58138" hidden="1" x14ac:dyDescent="0.2"/>
    <row r="58139" hidden="1" x14ac:dyDescent="0.2"/>
    <row r="58140" hidden="1" x14ac:dyDescent="0.2"/>
    <row r="58141" hidden="1" x14ac:dyDescent="0.2"/>
    <row r="58142" hidden="1" x14ac:dyDescent="0.2"/>
    <row r="58143" hidden="1" x14ac:dyDescent="0.2"/>
    <row r="58144" hidden="1" x14ac:dyDescent="0.2"/>
    <row r="58145" hidden="1" x14ac:dyDescent="0.2"/>
    <row r="58146" hidden="1" x14ac:dyDescent="0.2"/>
    <row r="58147" hidden="1" x14ac:dyDescent="0.2"/>
    <row r="58148" hidden="1" x14ac:dyDescent="0.2"/>
    <row r="58149" hidden="1" x14ac:dyDescent="0.2"/>
    <row r="58150" hidden="1" x14ac:dyDescent="0.2"/>
    <row r="58151" hidden="1" x14ac:dyDescent="0.2"/>
    <row r="58152" hidden="1" x14ac:dyDescent="0.2"/>
    <row r="58153" hidden="1" x14ac:dyDescent="0.2"/>
    <row r="58154" hidden="1" x14ac:dyDescent="0.2"/>
    <row r="58155" hidden="1" x14ac:dyDescent="0.2"/>
    <row r="58156" hidden="1" x14ac:dyDescent="0.2"/>
    <row r="58157" hidden="1" x14ac:dyDescent="0.2"/>
    <row r="58158" hidden="1" x14ac:dyDescent="0.2"/>
    <row r="58159" hidden="1" x14ac:dyDescent="0.2"/>
    <row r="58160" hidden="1" x14ac:dyDescent="0.2"/>
    <row r="58161" hidden="1" x14ac:dyDescent="0.2"/>
    <row r="58162" hidden="1" x14ac:dyDescent="0.2"/>
    <row r="58163" hidden="1" x14ac:dyDescent="0.2"/>
    <row r="58164" hidden="1" x14ac:dyDescent="0.2"/>
    <row r="58165" hidden="1" x14ac:dyDescent="0.2"/>
    <row r="58166" hidden="1" x14ac:dyDescent="0.2"/>
    <row r="58167" hidden="1" x14ac:dyDescent="0.2"/>
    <row r="58168" hidden="1" x14ac:dyDescent="0.2"/>
    <row r="58169" hidden="1" x14ac:dyDescent="0.2"/>
    <row r="58170" hidden="1" x14ac:dyDescent="0.2"/>
    <row r="58171" hidden="1" x14ac:dyDescent="0.2"/>
    <row r="58172" hidden="1" x14ac:dyDescent="0.2"/>
    <row r="58173" hidden="1" x14ac:dyDescent="0.2"/>
    <row r="58174" hidden="1" x14ac:dyDescent="0.2"/>
    <row r="58175" hidden="1" x14ac:dyDescent="0.2"/>
    <row r="58176" hidden="1" x14ac:dyDescent="0.2"/>
    <row r="58177" hidden="1" x14ac:dyDescent="0.2"/>
    <row r="58178" hidden="1" x14ac:dyDescent="0.2"/>
    <row r="58179" hidden="1" x14ac:dyDescent="0.2"/>
    <row r="58180" hidden="1" x14ac:dyDescent="0.2"/>
    <row r="58181" hidden="1" x14ac:dyDescent="0.2"/>
    <row r="58182" hidden="1" x14ac:dyDescent="0.2"/>
    <row r="58183" hidden="1" x14ac:dyDescent="0.2"/>
    <row r="58184" hidden="1" x14ac:dyDescent="0.2"/>
    <row r="58185" hidden="1" x14ac:dyDescent="0.2"/>
    <row r="58186" hidden="1" x14ac:dyDescent="0.2"/>
    <row r="58187" hidden="1" x14ac:dyDescent="0.2"/>
    <row r="58188" hidden="1" x14ac:dyDescent="0.2"/>
    <row r="58189" hidden="1" x14ac:dyDescent="0.2"/>
    <row r="58190" hidden="1" x14ac:dyDescent="0.2"/>
    <row r="58191" hidden="1" x14ac:dyDescent="0.2"/>
    <row r="58192" hidden="1" x14ac:dyDescent="0.2"/>
    <row r="58193" hidden="1" x14ac:dyDescent="0.2"/>
    <row r="58194" hidden="1" x14ac:dyDescent="0.2"/>
    <row r="58195" hidden="1" x14ac:dyDescent="0.2"/>
    <row r="58196" hidden="1" x14ac:dyDescent="0.2"/>
    <row r="58197" hidden="1" x14ac:dyDescent="0.2"/>
    <row r="58198" hidden="1" x14ac:dyDescent="0.2"/>
    <row r="58199" hidden="1" x14ac:dyDescent="0.2"/>
    <row r="58200" hidden="1" x14ac:dyDescent="0.2"/>
    <row r="58201" hidden="1" x14ac:dyDescent="0.2"/>
    <row r="58202" hidden="1" x14ac:dyDescent="0.2"/>
    <row r="58203" hidden="1" x14ac:dyDescent="0.2"/>
    <row r="58204" hidden="1" x14ac:dyDescent="0.2"/>
    <row r="58205" hidden="1" x14ac:dyDescent="0.2"/>
    <row r="58206" hidden="1" x14ac:dyDescent="0.2"/>
    <row r="58207" hidden="1" x14ac:dyDescent="0.2"/>
    <row r="58208" hidden="1" x14ac:dyDescent="0.2"/>
    <row r="58209" hidden="1" x14ac:dyDescent="0.2"/>
    <row r="58210" hidden="1" x14ac:dyDescent="0.2"/>
    <row r="58211" hidden="1" x14ac:dyDescent="0.2"/>
    <row r="58212" hidden="1" x14ac:dyDescent="0.2"/>
    <row r="58213" hidden="1" x14ac:dyDescent="0.2"/>
    <row r="58214" hidden="1" x14ac:dyDescent="0.2"/>
    <row r="58215" hidden="1" x14ac:dyDescent="0.2"/>
    <row r="58216" hidden="1" x14ac:dyDescent="0.2"/>
    <row r="58217" hidden="1" x14ac:dyDescent="0.2"/>
    <row r="58218" hidden="1" x14ac:dyDescent="0.2"/>
    <row r="58219" hidden="1" x14ac:dyDescent="0.2"/>
    <row r="58220" hidden="1" x14ac:dyDescent="0.2"/>
    <row r="58221" hidden="1" x14ac:dyDescent="0.2"/>
    <row r="58222" hidden="1" x14ac:dyDescent="0.2"/>
    <row r="58223" hidden="1" x14ac:dyDescent="0.2"/>
    <row r="58224" hidden="1" x14ac:dyDescent="0.2"/>
    <row r="58225" hidden="1" x14ac:dyDescent="0.2"/>
    <row r="58226" hidden="1" x14ac:dyDescent="0.2"/>
    <row r="58227" hidden="1" x14ac:dyDescent="0.2"/>
    <row r="58228" hidden="1" x14ac:dyDescent="0.2"/>
    <row r="58229" hidden="1" x14ac:dyDescent="0.2"/>
    <row r="58230" hidden="1" x14ac:dyDescent="0.2"/>
    <row r="58231" hidden="1" x14ac:dyDescent="0.2"/>
    <row r="58232" hidden="1" x14ac:dyDescent="0.2"/>
    <row r="58233" hidden="1" x14ac:dyDescent="0.2"/>
    <row r="58234" hidden="1" x14ac:dyDescent="0.2"/>
    <row r="58235" hidden="1" x14ac:dyDescent="0.2"/>
    <row r="58236" hidden="1" x14ac:dyDescent="0.2"/>
    <row r="58237" hidden="1" x14ac:dyDescent="0.2"/>
    <row r="58238" hidden="1" x14ac:dyDescent="0.2"/>
    <row r="58239" hidden="1" x14ac:dyDescent="0.2"/>
    <row r="58240" hidden="1" x14ac:dyDescent="0.2"/>
    <row r="58241" hidden="1" x14ac:dyDescent="0.2"/>
    <row r="58242" hidden="1" x14ac:dyDescent="0.2"/>
    <row r="58243" hidden="1" x14ac:dyDescent="0.2"/>
    <row r="58244" hidden="1" x14ac:dyDescent="0.2"/>
    <row r="58245" hidden="1" x14ac:dyDescent="0.2"/>
    <row r="58246" hidden="1" x14ac:dyDescent="0.2"/>
    <row r="58247" hidden="1" x14ac:dyDescent="0.2"/>
    <row r="58248" hidden="1" x14ac:dyDescent="0.2"/>
    <row r="58249" hidden="1" x14ac:dyDescent="0.2"/>
    <row r="58250" hidden="1" x14ac:dyDescent="0.2"/>
    <row r="58251" hidden="1" x14ac:dyDescent="0.2"/>
    <row r="58252" hidden="1" x14ac:dyDescent="0.2"/>
    <row r="58253" hidden="1" x14ac:dyDescent="0.2"/>
    <row r="58254" hidden="1" x14ac:dyDescent="0.2"/>
    <row r="58255" hidden="1" x14ac:dyDescent="0.2"/>
    <row r="58256" hidden="1" x14ac:dyDescent="0.2"/>
    <row r="58257" hidden="1" x14ac:dyDescent="0.2"/>
    <row r="58258" hidden="1" x14ac:dyDescent="0.2"/>
    <row r="58259" hidden="1" x14ac:dyDescent="0.2"/>
    <row r="58260" hidden="1" x14ac:dyDescent="0.2"/>
    <row r="58261" hidden="1" x14ac:dyDescent="0.2"/>
    <row r="58262" hidden="1" x14ac:dyDescent="0.2"/>
    <row r="58263" hidden="1" x14ac:dyDescent="0.2"/>
    <row r="58264" hidden="1" x14ac:dyDescent="0.2"/>
    <row r="58265" hidden="1" x14ac:dyDescent="0.2"/>
    <row r="58266" hidden="1" x14ac:dyDescent="0.2"/>
    <row r="58267" hidden="1" x14ac:dyDescent="0.2"/>
    <row r="58268" hidden="1" x14ac:dyDescent="0.2"/>
    <row r="58269" hidden="1" x14ac:dyDescent="0.2"/>
    <row r="58270" hidden="1" x14ac:dyDescent="0.2"/>
    <row r="58271" hidden="1" x14ac:dyDescent="0.2"/>
    <row r="58272" hidden="1" x14ac:dyDescent="0.2"/>
    <row r="58273" hidden="1" x14ac:dyDescent="0.2"/>
    <row r="58274" hidden="1" x14ac:dyDescent="0.2"/>
    <row r="58275" hidden="1" x14ac:dyDescent="0.2"/>
    <row r="58276" hidden="1" x14ac:dyDescent="0.2"/>
    <row r="58277" hidden="1" x14ac:dyDescent="0.2"/>
    <row r="58278" hidden="1" x14ac:dyDescent="0.2"/>
    <row r="58279" hidden="1" x14ac:dyDescent="0.2"/>
    <row r="58280" hidden="1" x14ac:dyDescent="0.2"/>
    <row r="58281" hidden="1" x14ac:dyDescent="0.2"/>
    <row r="58282" hidden="1" x14ac:dyDescent="0.2"/>
    <row r="58283" hidden="1" x14ac:dyDescent="0.2"/>
    <row r="58284" hidden="1" x14ac:dyDescent="0.2"/>
    <row r="58285" hidden="1" x14ac:dyDescent="0.2"/>
    <row r="58286" hidden="1" x14ac:dyDescent="0.2"/>
    <row r="58287" hidden="1" x14ac:dyDescent="0.2"/>
    <row r="58288" hidden="1" x14ac:dyDescent="0.2"/>
    <row r="58289" hidden="1" x14ac:dyDescent="0.2"/>
    <row r="58290" hidden="1" x14ac:dyDescent="0.2"/>
    <row r="58291" hidden="1" x14ac:dyDescent="0.2"/>
    <row r="58292" hidden="1" x14ac:dyDescent="0.2"/>
    <row r="58293" hidden="1" x14ac:dyDescent="0.2"/>
    <row r="58294" hidden="1" x14ac:dyDescent="0.2"/>
    <row r="58295" hidden="1" x14ac:dyDescent="0.2"/>
    <row r="58296" hidden="1" x14ac:dyDescent="0.2"/>
    <row r="58297" hidden="1" x14ac:dyDescent="0.2"/>
    <row r="58298" hidden="1" x14ac:dyDescent="0.2"/>
    <row r="58299" hidden="1" x14ac:dyDescent="0.2"/>
    <row r="58300" hidden="1" x14ac:dyDescent="0.2"/>
    <row r="58301" hidden="1" x14ac:dyDescent="0.2"/>
    <row r="58302" hidden="1" x14ac:dyDescent="0.2"/>
    <row r="58303" hidden="1" x14ac:dyDescent="0.2"/>
    <row r="58304" hidden="1" x14ac:dyDescent="0.2"/>
    <row r="58305" hidden="1" x14ac:dyDescent="0.2"/>
    <row r="58306" hidden="1" x14ac:dyDescent="0.2"/>
    <row r="58307" hidden="1" x14ac:dyDescent="0.2"/>
    <row r="58308" hidden="1" x14ac:dyDescent="0.2"/>
    <row r="58309" hidden="1" x14ac:dyDescent="0.2"/>
    <row r="58310" hidden="1" x14ac:dyDescent="0.2"/>
    <row r="58311" hidden="1" x14ac:dyDescent="0.2"/>
    <row r="58312" hidden="1" x14ac:dyDescent="0.2"/>
    <row r="58313" hidden="1" x14ac:dyDescent="0.2"/>
    <row r="58314" hidden="1" x14ac:dyDescent="0.2"/>
    <row r="58315" hidden="1" x14ac:dyDescent="0.2"/>
    <row r="58316" hidden="1" x14ac:dyDescent="0.2"/>
    <row r="58317" hidden="1" x14ac:dyDescent="0.2"/>
    <row r="58318" hidden="1" x14ac:dyDescent="0.2"/>
    <row r="58319" hidden="1" x14ac:dyDescent="0.2"/>
    <row r="58320" hidden="1" x14ac:dyDescent="0.2"/>
    <row r="58321" hidden="1" x14ac:dyDescent="0.2"/>
    <row r="58322" hidden="1" x14ac:dyDescent="0.2"/>
    <row r="58323" hidden="1" x14ac:dyDescent="0.2"/>
    <row r="58324" hidden="1" x14ac:dyDescent="0.2"/>
    <row r="58325" hidden="1" x14ac:dyDescent="0.2"/>
    <row r="58326" hidden="1" x14ac:dyDescent="0.2"/>
    <row r="58327" hidden="1" x14ac:dyDescent="0.2"/>
    <row r="58328" hidden="1" x14ac:dyDescent="0.2"/>
    <row r="58329" hidden="1" x14ac:dyDescent="0.2"/>
    <row r="58330" hidden="1" x14ac:dyDescent="0.2"/>
    <row r="58331" hidden="1" x14ac:dyDescent="0.2"/>
    <row r="58332" hidden="1" x14ac:dyDescent="0.2"/>
    <row r="58333" hidden="1" x14ac:dyDescent="0.2"/>
    <row r="58334" hidden="1" x14ac:dyDescent="0.2"/>
    <row r="58335" hidden="1" x14ac:dyDescent="0.2"/>
    <row r="58336" hidden="1" x14ac:dyDescent="0.2"/>
    <row r="58337" hidden="1" x14ac:dyDescent="0.2"/>
    <row r="58338" hidden="1" x14ac:dyDescent="0.2"/>
    <row r="58339" hidden="1" x14ac:dyDescent="0.2"/>
    <row r="58340" hidden="1" x14ac:dyDescent="0.2"/>
    <row r="58341" hidden="1" x14ac:dyDescent="0.2"/>
    <row r="58342" hidden="1" x14ac:dyDescent="0.2"/>
    <row r="58343" hidden="1" x14ac:dyDescent="0.2"/>
    <row r="58344" hidden="1" x14ac:dyDescent="0.2"/>
    <row r="58345" hidden="1" x14ac:dyDescent="0.2"/>
    <row r="58346" hidden="1" x14ac:dyDescent="0.2"/>
    <row r="58347" hidden="1" x14ac:dyDescent="0.2"/>
    <row r="58348" hidden="1" x14ac:dyDescent="0.2"/>
    <row r="58349" hidden="1" x14ac:dyDescent="0.2"/>
    <row r="58350" hidden="1" x14ac:dyDescent="0.2"/>
    <row r="58351" hidden="1" x14ac:dyDescent="0.2"/>
    <row r="58352" hidden="1" x14ac:dyDescent="0.2"/>
    <row r="58353" hidden="1" x14ac:dyDescent="0.2"/>
    <row r="58354" hidden="1" x14ac:dyDescent="0.2"/>
    <row r="58355" hidden="1" x14ac:dyDescent="0.2"/>
    <row r="58356" hidden="1" x14ac:dyDescent="0.2"/>
    <row r="58357" hidden="1" x14ac:dyDescent="0.2"/>
    <row r="58358" hidden="1" x14ac:dyDescent="0.2"/>
    <row r="58359" hidden="1" x14ac:dyDescent="0.2"/>
    <row r="58360" hidden="1" x14ac:dyDescent="0.2"/>
    <row r="58361" hidden="1" x14ac:dyDescent="0.2"/>
    <row r="58362" hidden="1" x14ac:dyDescent="0.2"/>
    <row r="58363" hidden="1" x14ac:dyDescent="0.2"/>
    <row r="58364" hidden="1" x14ac:dyDescent="0.2"/>
    <row r="58365" hidden="1" x14ac:dyDescent="0.2"/>
    <row r="58366" hidden="1" x14ac:dyDescent="0.2"/>
    <row r="58367" hidden="1" x14ac:dyDescent="0.2"/>
    <row r="58368" hidden="1" x14ac:dyDescent="0.2"/>
    <row r="58369" hidden="1" x14ac:dyDescent="0.2"/>
    <row r="58370" hidden="1" x14ac:dyDescent="0.2"/>
    <row r="58371" hidden="1" x14ac:dyDescent="0.2"/>
    <row r="58372" hidden="1" x14ac:dyDescent="0.2"/>
    <row r="58373" hidden="1" x14ac:dyDescent="0.2"/>
    <row r="58374" hidden="1" x14ac:dyDescent="0.2"/>
    <row r="58375" hidden="1" x14ac:dyDescent="0.2"/>
    <row r="58376" hidden="1" x14ac:dyDescent="0.2"/>
    <row r="58377" hidden="1" x14ac:dyDescent="0.2"/>
    <row r="58378" hidden="1" x14ac:dyDescent="0.2"/>
    <row r="58379" hidden="1" x14ac:dyDescent="0.2"/>
    <row r="58380" hidden="1" x14ac:dyDescent="0.2"/>
    <row r="58381" hidden="1" x14ac:dyDescent="0.2"/>
    <row r="58382" hidden="1" x14ac:dyDescent="0.2"/>
    <row r="58383" hidden="1" x14ac:dyDescent="0.2"/>
    <row r="58384" hidden="1" x14ac:dyDescent="0.2"/>
    <row r="58385" hidden="1" x14ac:dyDescent="0.2"/>
    <row r="58386" hidden="1" x14ac:dyDescent="0.2"/>
    <row r="58387" hidden="1" x14ac:dyDescent="0.2"/>
    <row r="58388" hidden="1" x14ac:dyDescent="0.2"/>
    <row r="58389" hidden="1" x14ac:dyDescent="0.2"/>
    <row r="58390" hidden="1" x14ac:dyDescent="0.2"/>
    <row r="58391" hidden="1" x14ac:dyDescent="0.2"/>
    <row r="58392" hidden="1" x14ac:dyDescent="0.2"/>
    <row r="58393" hidden="1" x14ac:dyDescent="0.2"/>
    <row r="58394" hidden="1" x14ac:dyDescent="0.2"/>
    <row r="58395" hidden="1" x14ac:dyDescent="0.2"/>
    <row r="58396" hidden="1" x14ac:dyDescent="0.2"/>
    <row r="58397" hidden="1" x14ac:dyDescent="0.2"/>
    <row r="58398" hidden="1" x14ac:dyDescent="0.2"/>
    <row r="58399" hidden="1" x14ac:dyDescent="0.2"/>
    <row r="58400" hidden="1" x14ac:dyDescent="0.2"/>
    <row r="58401" hidden="1" x14ac:dyDescent="0.2"/>
    <row r="58402" hidden="1" x14ac:dyDescent="0.2"/>
    <row r="58403" hidden="1" x14ac:dyDescent="0.2"/>
    <row r="58404" hidden="1" x14ac:dyDescent="0.2"/>
    <row r="58405" hidden="1" x14ac:dyDescent="0.2"/>
    <row r="58406" hidden="1" x14ac:dyDescent="0.2"/>
    <row r="58407" hidden="1" x14ac:dyDescent="0.2"/>
    <row r="58408" hidden="1" x14ac:dyDescent="0.2"/>
    <row r="58409" hidden="1" x14ac:dyDescent="0.2"/>
    <row r="58410" hidden="1" x14ac:dyDescent="0.2"/>
    <row r="58411" hidden="1" x14ac:dyDescent="0.2"/>
    <row r="58412" hidden="1" x14ac:dyDescent="0.2"/>
    <row r="58413" hidden="1" x14ac:dyDescent="0.2"/>
    <row r="58414" hidden="1" x14ac:dyDescent="0.2"/>
    <row r="58415" hidden="1" x14ac:dyDescent="0.2"/>
    <row r="58416" hidden="1" x14ac:dyDescent="0.2"/>
    <row r="58417" hidden="1" x14ac:dyDescent="0.2"/>
    <row r="58418" hidden="1" x14ac:dyDescent="0.2"/>
    <row r="58419" hidden="1" x14ac:dyDescent="0.2"/>
    <row r="58420" hidden="1" x14ac:dyDescent="0.2"/>
    <row r="58421" hidden="1" x14ac:dyDescent="0.2"/>
    <row r="58422" hidden="1" x14ac:dyDescent="0.2"/>
    <row r="58423" hidden="1" x14ac:dyDescent="0.2"/>
    <row r="58424" hidden="1" x14ac:dyDescent="0.2"/>
    <row r="58425" hidden="1" x14ac:dyDescent="0.2"/>
    <row r="58426" hidden="1" x14ac:dyDescent="0.2"/>
    <row r="58427" hidden="1" x14ac:dyDescent="0.2"/>
    <row r="58428" hidden="1" x14ac:dyDescent="0.2"/>
    <row r="58429" hidden="1" x14ac:dyDescent="0.2"/>
    <row r="58430" hidden="1" x14ac:dyDescent="0.2"/>
    <row r="58431" hidden="1" x14ac:dyDescent="0.2"/>
    <row r="58432" hidden="1" x14ac:dyDescent="0.2"/>
    <row r="58433" hidden="1" x14ac:dyDescent="0.2"/>
    <row r="58434" hidden="1" x14ac:dyDescent="0.2"/>
    <row r="58435" hidden="1" x14ac:dyDescent="0.2"/>
    <row r="58436" hidden="1" x14ac:dyDescent="0.2"/>
    <row r="58437" hidden="1" x14ac:dyDescent="0.2"/>
    <row r="58438" hidden="1" x14ac:dyDescent="0.2"/>
    <row r="58439" hidden="1" x14ac:dyDescent="0.2"/>
    <row r="58440" hidden="1" x14ac:dyDescent="0.2"/>
    <row r="58441" hidden="1" x14ac:dyDescent="0.2"/>
    <row r="58442" hidden="1" x14ac:dyDescent="0.2"/>
    <row r="58443" hidden="1" x14ac:dyDescent="0.2"/>
    <row r="58444" hidden="1" x14ac:dyDescent="0.2"/>
    <row r="58445" hidden="1" x14ac:dyDescent="0.2"/>
    <row r="58446" hidden="1" x14ac:dyDescent="0.2"/>
    <row r="58447" hidden="1" x14ac:dyDescent="0.2"/>
    <row r="58448" hidden="1" x14ac:dyDescent="0.2"/>
    <row r="58449" hidden="1" x14ac:dyDescent="0.2"/>
    <row r="58450" hidden="1" x14ac:dyDescent="0.2"/>
    <row r="58451" hidden="1" x14ac:dyDescent="0.2"/>
    <row r="58452" hidden="1" x14ac:dyDescent="0.2"/>
    <row r="58453" hidden="1" x14ac:dyDescent="0.2"/>
    <row r="58454" hidden="1" x14ac:dyDescent="0.2"/>
    <row r="58455" hidden="1" x14ac:dyDescent="0.2"/>
    <row r="58456" hidden="1" x14ac:dyDescent="0.2"/>
    <row r="58457" hidden="1" x14ac:dyDescent="0.2"/>
    <row r="58458" hidden="1" x14ac:dyDescent="0.2"/>
    <row r="58459" hidden="1" x14ac:dyDescent="0.2"/>
    <row r="58460" hidden="1" x14ac:dyDescent="0.2"/>
    <row r="58461" hidden="1" x14ac:dyDescent="0.2"/>
    <row r="58462" hidden="1" x14ac:dyDescent="0.2"/>
    <row r="58463" hidden="1" x14ac:dyDescent="0.2"/>
    <row r="58464" hidden="1" x14ac:dyDescent="0.2"/>
    <row r="58465" hidden="1" x14ac:dyDescent="0.2"/>
    <row r="58466" hidden="1" x14ac:dyDescent="0.2"/>
    <row r="58467" hidden="1" x14ac:dyDescent="0.2"/>
    <row r="58468" hidden="1" x14ac:dyDescent="0.2"/>
    <row r="58469" hidden="1" x14ac:dyDescent="0.2"/>
    <row r="58470" hidden="1" x14ac:dyDescent="0.2"/>
    <row r="58471" hidden="1" x14ac:dyDescent="0.2"/>
    <row r="58472" hidden="1" x14ac:dyDescent="0.2"/>
    <row r="58473" hidden="1" x14ac:dyDescent="0.2"/>
    <row r="58474" hidden="1" x14ac:dyDescent="0.2"/>
    <row r="58475" hidden="1" x14ac:dyDescent="0.2"/>
    <row r="58476" hidden="1" x14ac:dyDescent="0.2"/>
    <row r="58477" hidden="1" x14ac:dyDescent="0.2"/>
    <row r="58478" hidden="1" x14ac:dyDescent="0.2"/>
    <row r="58479" hidden="1" x14ac:dyDescent="0.2"/>
    <row r="58480" hidden="1" x14ac:dyDescent="0.2"/>
    <row r="58481" hidden="1" x14ac:dyDescent="0.2"/>
    <row r="58482" hidden="1" x14ac:dyDescent="0.2"/>
    <row r="58483" hidden="1" x14ac:dyDescent="0.2"/>
    <row r="58484" hidden="1" x14ac:dyDescent="0.2"/>
    <row r="58485" hidden="1" x14ac:dyDescent="0.2"/>
    <row r="58486" hidden="1" x14ac:dyDescent="0.2"/>
    <row r="58487" hidden="1" x14ac:dyDescent="0.2"/>
    <row r="58488" hidden="1" x14ac:dyDescent="0.2"/>
    <row r="58489" hidden="1" x14ac:dyDescent="0.2"/>
    <row r="58490" hidden="1" x14ac:dyDescent="0.2"/>
    <row r="58491" hidden="1" x14ac:dyDescent="0.2"/>
    <row r="58492" hidden="1" x14ac:dyDescent="0.2"/>
    <row r="58493" hidden="1" x14ac:dyDescent="0.2"/>
    <row r="58494" hidden="1" x14ac:dyDescent="0.2"/>
    <row r="58495" hidden="1" x14ac:dyDescent="0.2"/>
    <row r="58496" hidden="1" x14ac:dyDescent="0.2"/>
    <row r="58497" hidden="1" x14ac:dyDescent="0.2"/>
    <row r="58498" hidden="1" x14ac:dyDescent="0.2"/>
    <row r="58499" hidden="1" x14ac:dyDescent="0.2"/>
    <row r="58500" hidden="1" x14ac:dyDescent="0.2"/>
    <row r="58501" hidden="1" x14ac:dyDescent="0.2"/>
    <row r="58502" hidden="1" x14ac:dyDescent="0.2"/>
    <row r="58503" hidden="1" x14ac:dyDescent="0.2"/>
    <row r="58504" hidden="1" x14ac:dyDescent="0.2"/>
    <row r="58505" hidden="1" x14ac:dyDescent="0.2"/>
    <row r="58506" hidden="1" x14ac:dyDescent="0.2"/>
    <row r="58507" hidden="1" x14ac:dyDescent="0.2"/>
    <row r="58508" hidden="1" x14ac:dyDescent="0.2"/>
    <row r="58509" hidden="1" x14ac:dyDescent="0.2"/>
    <row r="58510" hidden="1" x14ac:dyDescent="0.2"/>
    <row r="58511" hidden="1" x14ac:dyDescent="0.2"/>
    <row r="58512" hidden="1" x14ac:dyDescent="0.2"/>
    <row r="58513" hidden="1" x14ac:dyDescent="0.2"/>
    <row r="58514" hidden="1" x14ac:dyDescent="0.2"/>
    <row r="58515" hidden="1" x14ac:dyDescent="0.2"/>
    <row r="58516" hidden="1" x14ac:dyDescent="0.2"/>
    <row r="58517" hidden="1" x14ac:dyDescent="0.2"/>
    <row r="58518" hidden="1" x14ac:dyDescent="0.2"/>
    <row r="58519" hidden="1" x14ac:dyDescent="0.2"/>
    <row r="58520" hidden="1" x14ac:dyDescent="0.2"/>
    <row r="58521" hidden="1" x14ac:dyDescent="0.2"/>
    <row r="58522" hidden="1" x14ac:dyDescent="0.2"/>
    <row r="58523" hidden="1" x14ac:dyDescent="0.2"/>
    <row r="58524" hidden="1" x14ac:dyDescent="0.2"/>
    <row r="58525" hidden="1" x14ac:dyDescent="0.2"/>
    <row r="58526" hidden="1" x14ac:dyDescent="0.2"/>
    <row r="58527" hidden="1" x14ac:dyDescent="0.2"/>
    <row r="58528" hidden="1" x14ac:dyDescent="0.2"/>
    <row r="58529" hidden="1" x14ac:dyDescent="0.2"/>
    <row r="58530" hidden="1" x14ac:dyDescent="0.2"/>
    <row r="58531" hidden="1" x14ac:dyDescent="0.2"/>
    <row r="58532" hidden="1" x14ac:dyDescent="0.2"/>
    <row r="58533" hidden="1" x14ac:dyDescent="0.2"/>
    <row r="58534" hidden="1" x14ac:dyDescent="0.2"/>
    <row r="58535" hidden="1" x14ac:dyDescent="0.2"/>
    <row r="58536" hidden="1" x14ac:dyDescent="0.2"/>
    <row r="58537" hidden="1" x14ac:dyDescent="0.2"/>
    <row r="58538" hidden="1" x14ac:dyDescent="0.2"/>
    <row r="58539" hidden="1" x14ac:dyDescent="0.2"/>
    <row r="58540" hidden="1" x14ac:dyDescent="0.2"/>
    <row r="58541" hidden="1" x14ac:dyDescent="0.2"/>
    <row r="58542" hidden="1" x14ac:dyDescent="0.2"/>
    <row r="58543" hidden="1" x14ac:dyDescent="0.2"/>
    <row r="58544" hidden="1" x14ac:dyDescent="0.2"/>
    <row r="58545" hidden="1" x14ac:dyDescent="0.2"/>
    <row r="58546" hidden="1" x14ac:dyDescent="0.2"/>
    <row r="58547" hidden="1" x14ac:dyDescent="0.2"/>
    <row r="58548" hidden="1" x14ac:dyDescent="0.2"/>
    <row r="58549" hidden="1" x14ac:dyDescent="0.2"/>
    <row r="58550" hidden="1" x14ac:dyDescent="0.2"/>
    <row r="58551" hidden="1" x14ac:dyDescent="0.2"/>
    <row r="58552" hidden="1" x14ac:dyDescent="0.2"/>
    <row r="58553" hidden="1" x14ac:dyDescent="0.2"/>
    <row r="58554" hidden="1" x14ac:dyDescent="0.2"/>
    <row r="58555" hidden="1" x14ac:dyDescent="0.2"/>
    <row r="58556" hidden="1" x14ac:dyDescent="0.2"/>
    <row r="58557" hidden="1" x14ac:dyDescent="0.2"/>
    <row r="58558" hidden="1" x14ac:dyDescent="0.2"/>
    <row r="58559" hidden="1" x14ac:dyDescent="0.2"/>
    <row r="58560" hidden="1" x14ac:dyDescent="0.2"/>
    <row r="58561" hidden="1" x14ac:dyDescent="0.2"/>
    <row r="58562" hidden="1" x14ac:dyDescent="0.2"/>
    <row r="58563" hidden="1" x14ac:dyDescent="0.2"/>
    <row r="58564" hidden="1" x14ac:dyDescent="0.2"/>
    <row r="58565" hidden="1" x14ac:dyDescent="0.2"/>
    <row r="58566" hidden="1" x14ac:dyDescent="0.2"/>
    <row r="58567" hidden="1" x14ac:dyDescent="0.2"/>
    <row r="58568" hidden="1" x14ac:dyDescent="0.2"/>
    <row r="58569" hidden="1" x14ac:dyDescent="0.2"/>
    <row r="58570" hidden="1" x14ac:dyDescent="0.2"/>
    <row r="58571" hidden="1" x14ac:dyDescent="0.2"/>
    <row r="58572" hidden="1" x14ac:dyDescent="0.2"/>
    <row r="58573" hidden="1" x14ac:dyDescent="0.2"/>
    <row r="58574" hidden="1" x14ac:dyDescent="0.2"/>
    <row r="58575" hidden="1" x14ac:dyDescent="0.2"/>
    <row r="58576" hidden="1" x14ac:dyDescent="0.2"/>
    <row r="58577" hidden="1" x14ac:dyDescent="0.2"/>
    <row r="58578" hidden="1" x14ac:dyDescent="0.2"/>
    <row r="58579" hidden="1" x14ac:dyDescent="0.2"/>
    <row r="58580" hidden="1" x14ac:dyDescent="0.2"/>
    <row r="58581" hidden="1" x14ac:dyDescent="0.2"/>
    <row r="58582" hidden="1" x14ac:dyDescent="0.2"/>
    <row r="58583" hidden="1" x14ac:dyDescent="0.2"/>
    <row r="58584" hidden="1" x14ac:dyDescent="0.2"/>
    <row r="58585" hidden="1" x14ac:dyDescent="0.2"/>
    <row r="58586" hidden="1" x14ac:dyDescent="0.2"/>
    <row r="58587" hidden="1" x14ac:dyDescent="0.2"/>
    <row r="58588" hidden="1" x14ac:dyDescent="0.2"/>
    <row r="58589" hidden="1" x14ac:dyDescent="0.2"/>
    <row r="58590" hidden="1" x14ac:dyDescent="0.2"/>
    <row r="58591" hidden="1" x14ac:dyDescent="0.2"/>
    <row r="58592" hidden="1" x14ac:dyDescent="0.2"/>
    <row r="58593" hidden="1" x14ac:dyDescent="0.2"/>
    <row r="58594" hidden="1" x14ac:dyDescent="0.2"/>
    <row r="58595" hidden="1" x14ac:dyDescent="0.2"/>
    <row r="58596" hidden="1" x14ac:dyDescent="0.2"/>
    <row r="58597" hidden="1" x14ac:dyDescent="0.2"/>
    <row r="58598" hidden="1" x14ac:dyDescent="0.2"/>
    <row r="58599" hidden="1" x14ac:dyDescent="0.2"/>
    <row r="58600" hidden="1" x14ac:dyDescent="0.2"/>
    <row r="58601" hidden="1" x14ac:dyDescent="0.2"/>
    <row r="58602" hidden="1" x14ac:dyDescent="0.2"/>
    <row r="58603" hidden="1" x14ac:dyDescent="0.2"/>
    <row r="58604" hidden="1" x14ac:dyDescent="0.2"/>
    <row r="58605" hidden="1" x14ac:dyDescent="0.2"/>
    <row r="58606" hidden="1" x14ac:dyDescent="0.2"/>
    <row r="58607" hidden="1" x14ac:dyDescent="0.2"/>
    <row r="58608" hidden="1" x14ac:dyDescent="0.2"/>
    <row r="58609" hidden="1" x14ac:dyDescent="0.2"/>
    <row r="58610" hidden="1" x14ac:dyDescent="0.2"/>
    <row r="58611" hidden="1" x14ac:dyDescent="0.2"/>
    <row r="58612" hidden="1" x14ac:dyDescent="0.2"/>
    <row r="58613" hidden="1" x14ac:dyDescent="0.2"/>
    <row r="58614" hidden="1" x14ac:dyDescent="0.2"/>
    <row r="58615" hidden="1" x14ac:dyDescent="0.2"/>
    <row r="58616" hidden="1" x14ac:dyDescent="0.2"/>
    <row r="58617" hidden="1" x14ac:dyDescent="0.2"/>
    <row r="58618" hidden="1" x14ac:dyDescent="0.2"/>
    <row r="58619" hidden="1" x14ac:dyDescent="0.2"/>
    <row r="58620" hidden="1" x14ac:dyDescent="0.2"/>
    <row r="58621" hidden="1" x14ac:dyDescent="0.2"/>
    <row r="58622" hidden="1" x14ac:dyDescent="0.2"/>
    <row r="58623" hidden="1" x14ac:dyDescent="0.2"/>
    <row r="58624" hidden="1" x14ac:dyDescent="0.2"/>
    <row r="58625" hidden="1" x14ac:dyDescent="0.2"/>
    <row r="58626" hidden="1" x14ac:dyDescent="0.2"/>
    <row r="58627" hidden="1" x14ac:dyDescent="0.2"/>
    <row r="58628" hidden="1" x14ac:dyDescent="0.2"/>
    <row r="58629" hidden="1" x14ac:dyDescent="0.2"/>
    <row r="58630" hidden="1" x14ac:dyDescent="0.2"/>
    <row r="58631" hidden="1" x14ac:dyDescent="0.2"/>
    <row r="58632" hidden="1" x14ac:dyDescent="0.2"/>
    <row r="58633" hidden="1" x14ac:dyDescent="0.2"/>
    <row r="58634" hidden="1" x14ac:dyDescent="0.2"/>
    <row r="58635" hidden="1" x14ac:dyDescent="0.2"/>
    <row r="58636" hidden="1" x14ac:dyDescent="0.2"/>
    <row r="58637" hidden="1" x14ac:dyDescent="0.2"/>
    <row r="58638" hidden="1" x14ac:dyDescent="0.2"/>
    <row r="58639" hidden="1" x14ac:dyDescent="0.2"/>
    <row r="58640" hidden="1" x14ac:dyDescent="0.2"/>
    <row r="58641" hidden="1" x14ac:dyDescent="0.2"/>
    <row r="58642" hidden="1" x14ac:dyDescent="0.2"/>
    <row r="58643" hidden="1" x14ac:dyDescent="0.2"/>
    <row r="58644" hidden="1" x14ac:dyDescent="0.2"/>
    <row r="58645" hidden="1" x14ac:dyDescent="0.2"/>
    <row r="58646" hidden="1" x14ac:dyDescent="0.2"/>
    <row r="58647" hidden="1" x14ac:dyDescent="0.2"/>
    <row r="58648" hidden="1" x14ac:dyDescent="0.2"/>
    <row r="58649" hidden="1" x14ac:dyDescent="0.2"/>
    <row r="58650" hidden="1" x14ac:dyDescent="0.2"/>
    <row r="58651" hidden="1" x14ac:dyDescent="0.2"/>
    <row r="58652" hidden="1" x14ac:dyDescent="0.2"/>
    <row r="58653" hidden="1" x14ac:dyDescent="0.2"/>
    <row r="58654" hidden="1" x14ac:dyDescent="0.2"/>
    <row r="58655" hidden="1" x14ac:dyDescent="0.2"/>
    <row r="58656" hidden="1" x14ac:dyDescent="0.2"/>
    <row r="58657" hidden="1" x14ac:dyDescent="0.2"/>
    <row r="58658" hidden="1" x14ac:dyDescent="0.2"/>
    <row r="58659" hidden="1" x14ac:dyDescent="0.2"/>
    <row r="58660" hidden="1" x14ac:dyDescent="0.2"/>
    <row r="58661" hidden="1" x14ac:dyDescent="0.2"/>
    <row r="58662" hidden="1" x14ac:dyDescent="0.2"/>
    <row r="58663" hidden="1" x14ac:dyDescent="0.2"/>
    <row r="58664" hidden="1" x14ac:dyDescent="0.2"/>
    <row r="58665" hidden="1" x14ac:dyDescent="0.2"/>
    <row r="58666" hidden="1" x14ac:dyDescent="0.2"/>
    <row r="58667" hidden="1" x14ac:dyDescent="0.2"/>
    <row r="58668" hidden="1" x14ac:dyDescent="0.2"/>
    <row r="58669" hidden="1" x14ac:dyDescent="0.2"/>
    <row r="58670" hidden="1" x14ac:dyDescent="0.2"/>
    <row r="58671" hidden="1" x14ac:dyDescent="0.2"/>
    <row r="58672" hidden="1" x14ac:dyDescent="0.2"/>
    <row r="58673" hidden="1" x14ac:dyDescent="0.2"/>
    <row r="58674" hidden="1" x14ac:dyDescent="0.2"/>
    <row r="58675" hidden="1" x14ac:dyDescent="0.2"/>
    <row r="58676" hidden="1" x14ac:dyDescent="0.2"/>
    <row r="58677" hidden="1" x14ac:dyDescent="0.2"/>
    <row r="58678" hidden="1" x14ac:dyDescent="0.2"/>
    <row r="58679" hidden="1" x14ac:dyDescent="0.2"/>
    <row r="58680" hidden="1" x14ac:dyDescent="0.2"/>
    <row r="58681" hidden="1" x14ac:dyDescent="0.2"/>
    <row r="58682" hidden="1" x14ac:dyDescent="0.2"/>
    <row r="58683" hidden="1" x14ac:dyDescent="0.2"/>
    <row r="58684" hidden="1" x14ac:dyDescent="0.2"/>
    <row r="58685" hidden="1" x14ac:dyDescent="0.2"/>
    <row r="58686" hidden="1" x14ac:dyDescent="0.2"/>
    <row r="58687" hidden="1" x14ac:dyDescent="0.2"/>
    <row r="58688" hidden="1" x14ac:dyDescent="0.2"/>
    <row r="58689" hidden="1" x14ac:dyDescent="0.2"/>
    <row r="58690" hidden="1" x14ac:dyDescent="0.2"/>
    <row r="58691" hidden="1" x14ac:dyDescent="0.2"/>
    <row r="58692" hidden="1" x14ac:dyDescent="0.2"/>
    <row r="58693" hidden="1" x14ac:dyDescent="0.2"/>
    <row r="58694" hidden="1" x14ac:dyDescent="0.2"/>
    <row r="58695" hidden="1" x14ac:dyDescent="0.2"/>
    <row r="58696" hidden="1" x14ac:dyDescent="0.2"/>
    <row r="58697" hidden="1" x14ac:dyDescent="0.2"/>
    <row r="58698" hidden="1" x14ac:dyDescent="0.2"/>
    <row r="58699" hidden="1" x14ac:dyDescent="0.2"/>
    <row r="58700" hidden="1" x14ac:dyDescent="0.2"/>
    <row r="58701" hidden="1" x14ac:dyDescent="0.2"/>
    <row r="58702" hidden="1" x14ac:dyDescent="0.2"/>
    <row r="58703" hidden="1" x14ac:dyDescent="0.2"/>
    <row r="58704" hidden="1" x14ac:dyDescent="0.2"/>
    <row r="58705" hidden="1" x14ac:dyDescent="0.2"/>
    <row r="58706" hidden="1" x14ac:dyDescent="0.2"/>
    <row r="58707" hidden="1" x14ac:dyDescent="0.2"/>
    <row r="58708" hidden="1" x14ac:dyDescent="0.2"/>
    <row r="58709" hidden="1" x14ac:dyDescent="0.2"/>
    <row r="58710" hidden="1" x14ac:dyDescent="0.2"/>
    <row r="58711" hidden="1" x14ac:dyDescent="0.2"/>
    <row r="58712" hidden="1" x14ac:dyDescent="0.2"/>
    <row r="58713" hidden="1" x14ac:dyDescent="0.2"/>
    <row r="58714" hidden="1" x14ac:dyDescent="0.2"/>
    <row r="58715" hidden="1" x14ac:dyDescent="0.2"/>
    <row r="58716" hidden="1" x14ac:dyDescent="0.2"/>
    <row r="58717" hidden="1" x14ac:dyDescent="0.2"/>
    <row r="58718" hidden="1" x14ac:dyDescent="0.2"/>
    <row r="58719" hidden="1" x14ac:dyDescent="0.2"/>
    <row r="58720" hidden="1" x14ac:dyDescent="0.2"/>
    <row r="58721" hidden="1" x14ac:dyDescent="0.2"/>
    <row r="58722" hidden="1" x14ac:dyDescent="0.2"/>
    <row r="58723" hidden="1" x14ac:dyDescent="0.2"/>
    <row r="58724" hidden="1" x14ac:dyDescent="0.2"/>
    <row r="58725" hidden="1" x14ac:dyDescent="0.2"/>
    <row r="58726" hidden="1" x14ac:dyDescent="0.2"/>
    <row r="58727" hidden="1" x14ac:dyDescent="0.2"/>
    <row r="58728" hidden="1" x14ac:dyDescent="0.2"/>
    <row r="58729" hidden="1" x14ac:dyDescent="0.2"/>
    <row r="58730" hidden="1" x14ac:dyDescent="0.2"/>
    <row r="58731" hidden="1" x14ac:dyDescent="0.2"/>
    <row r="58732" hidden="1" x14ac:dyDescent="0.2"/>
    <row r="58733" hidden="1" x14ac:dyDescent="0.2"/>
    <row r="58734" hidden="1" x14ac:dyDescent="0.2"/>
    <row r="58735" hidden="1" x14ac:dyDescent="0.2"/>
    <row r="58736" hidden="1" x14ac:dyDescent="0.2"/>
    <row r="58737" hidden="1" x14ac:dyDescent="0.2"/>
    <row r="58738" hidden="1" x14ac:dyDescent="0.2"/>
    <row r="58739" hidden="1" x14ac:dyDescent="0.2"/>
    <row r="58740" hidden="1" x14ac:dyDescent="0.2"/>
    <row r="58741" hidden="1" x14ac:dyDescent="0.2"/>
    <row r="58742" hidden="1" x14ac:dyDescent="0.2"/>
    <row r="58743" hidden="1" x14ac:dyDescent="0.2"/>
    <row r="58744" hidden="1" x14ac:dyDescent="0.2"/>
    <row r="58745" hidden="1" x14ac:dyDescent="0.2"/>
    <row r="58746" hidden="1" x14ac:dyDescent="0.2"/>
    <row r="58747" hidden="1" x14ac:dyDescent="0.2"/>
    <row r="58748" hidden="1" x14ac:dyDescent="0.2"/>
    <row r="58749" hidden="1" x14ac:dyDescent="0.2"/>
    <row r="58750" hidden="1" x14ac:dyDescent="0.2"/>
    <row r="58751" hidden="1" x14ac:dyDescent="0.2"/>
    <row r="58752" hidden="1" x14ac:dyDescent="0.2"/>
    <row r="58753" hidden="1" x14ac:dyDescent="0.2"/>
    <row r="58754" hidden="1" x14ac:dyDescent="0.2"/>
    <row r="58755" hidden="1" x14ac:dyDescent="0.2"/>
    <row r="58756" hidden="1" x14ac:dyDescent="0.2"/>
    <row r="58757" hidden="1" x14ac:dyDescent="0.2"/>
    <row r="58758" hidden="1" x14ac:dyDescent="0.2"/>
    <row r="58759" hidden="1" x14ac:dyDescent="0.2"/>
    <row r="58760" hidden="1" x14ac:dyDescent="0.2"/>
    <row r="58761" hidden="1" x14ac:dyDescent="0.2"/>
    <row r="58762" hidden="1" x14ac:dyDescent="0.2"/>
    <row r="58763" hidden="1" x14ac:dyDescent="0.2"/>
    <row r="58764" hidden="1" x14ac:dyDescent="0.2"/>
    <row r="58765" hidden="1" x14ac:dyDescent="0.2"/>
    <row r="58766" hidden="1" x14ac:dyDescent="0.2"/>
    <row r="58767" hidden="1" x14ac:dyDescent="0.2"/>
    <row r="58768" hidden="1" x14ac:dyDescent="0.2"/>
    <row r="58769" hidden="1" x14ac:dyDescent="0.2"/>
    <row r="58770" hidden="1" x14ac:dyDescent="0.2"/>
    <row r="58771" hidden="1" x14ac:dyDescent="0.2"/>
    <row r="58772" hidden="1" x14ac:dyDescent="0.2"/>
    <row r="58773" hidden="1" x14ac:dyDescent="0.2"/>
    <row r="58774" hidden="1" x14ac:dyDescent="0.2"/>
    <row r="58775" hidden="1" x14ac:dyDescent="0.2"/>
    <row r="58776" hidden="1" x14ac:dyDescent="0.2"/>
    <row r="58777" hidden="1" x14ac:dyDescent="0.2"/>
    <row r="58778" hidden="1" x14ac:dyDescent="0.2"/>
    <row r="58779" hidden="1" x14ac:dyDescent="0.2"/>
    <row r="58780" hidden="1" x14ac:dyDescent="0.2"/>
    <row r="58781" hidden="1" x14ac:dyDescent="0.2"/>
    <row r="58782" hidden="1" x14ac:dyDescent="0.2"/>
    <row r="58783" hidden="1" x14ac:dyDescent="0.2"/>
    <row r="58784" hidden="1" x14ac:dyDescent="0.2"/>
    <row r="58785" hidden="1" x14ac:dyDescent="0.2"/>
    <row r="58786" hidden="1" x14ac:dyDescent="0.2"/>
    <row r="58787" hidden="1" x14ac:dyDescent="0.2"/>
    <row r="58788" hidden="1" x14ac:dyDescent="0.2"/>
    <row r="58789" hidden="1" x14ac:dyDescent="0.2"/>
    <row r="58790" hidden="1" x14ac:dyDescent="0.2"/>
    <row r="58791" hidden="1" x14ac:dyDescent="0.2"/>
    <row r="58792" hidden="1" x14ac:dyDescent="0.2"/>
    <row r="58793" hidden="1" x14ac:dyDescent="0.2"/>
    <row r="58794" hidden="1" x14ac:dyDescent="0.2"/>
    <row r="58795" hidden="1" x14ac:dyDescent="0.2"/>
    <row r="58796" hidden="1" x14ac:dyDescent="0.2"/>
    <row r="58797" hidden="1" x14ac:dyDescent="0.2"/>
    <row r="58798" hidden="1" x14ac:dyDescent="0.2"/>
    <row r="58799" hidden="1" x14ac:dyDescent="0.2"/>
    <row r="58800" hidden="1" x14ac:dyDescent="0.2"/>
    <row r="58801" hidden="1" x14ac:dyDescent="0.2"/>
    <row r="58802" hidden="1" x14ac:dyDescent="0.2"/>
    <row r="58803" hidden="1" x14ac:dyDescent="0.2"/>
    <row r="58804" hidden="1" x14ac:dyDescent="0.2"/>
    <row r="58805" hidden="1" x14ac:dyDescent="0.2"/>
    <row r="58806" hidden="1" x14ac:dyDescent="0.2"/>
    <row r="58807" hidden="1" x14ac:dyDescent="0.2"/>
    <row r="58808" hidden="1" x14ac:dyDescent="0.2"/>
    <row r="58809" hidden="1" x14ac:dyDescent="0.2"/>
    <row r="58810" hidden="1" x14ac:dyDescent="0.2"/>
    <row r="58811" hidden="1" x14ac:dyDescent="0.2"/>
    <row r="58812" hidden="1" x14ac:dyDescent="0.2"/>
    <row r="58813" hidden="1" x14ac:dyDescent="0.2"/>
    <row r="58814" hidden="1" x14ac:dyDescent="0.2"/>
    <row r="58815" hidden="1" x14ac:dyDescent="0.2"/>
    <row r="58816" hidden="1" x14ac:dyDescent="0.2"/>
    <row r="58817" hidden="1" x14ac:dyDescent="0.2"/>
    <row r="58818" hidden="1" x14ac:dyDescent="0.2"/>
    <row r="58819" hidden="1" x14ac:dyDescent="0.2"/>
    <row r="58820" hidden="1" x14ac:dyDescent="0.2"/>
    <row r="58821" hidden="1" x14ac:dyDescent="0.2"/>
    <row r="58822" hidden="1" x14ac:dyDescent="0.2"/>
    <row r="58823" hidden="1" x14ac:dyDescent="0.2"/>
    <row r="58824" hidden="1" x14ac:dyDescent="0.2"/>
    <row r="58825" hidden="1" x14ac:dyDescent="0.2"/>
    <row r="58826" hidden="1" x14ac:dyDescent="0.2"/>
    <row r="58827" hidden="1" x14ac:dyDescent="0.2"/>
    <row r="58828" hidden="1" x14ac:dyDescent="0.2"/>
    <row r="58829" hidden="1" x14ac:dyDescent="0.2"/>
    <row r="58830" hidden="1" x14ac:dyDescent="0.2"/>
    <row r="58831" hidden="1" x14ac:dyDescent="0.2"/>
    <row r="58832" hidden="1" x14ac:dyDescent="0.2"/>
    <row r="58833" hidden="1" x14ac:dyDescent="0.2"/>
    <row r="58834" hidden="1" x14ac:dyDescent="0.2"/>
    <row r="58835" hidden="1" x14ac:dyDescent="0.2"/>
    <row r="58836" hidden="1" x14ac:dyDescent="0.2"/>
    <row r="58837" hidden="1" x14ac:dyDescent="0.2"/>
    <row r="58838" hidden="1" x14ac:dyDescent="0.2"/>
    <row r="58839" hidden="1" x14ac:dyDescent="0.2"/>
    <row r="58840" hidden="1" x14ac:dyDescent="0.2"/>
    <row r="58841" hidden="1" x14ac:dyDescent="0.2"/>
    <row r="58842" hidden="1" x14ac:dyDescent="0.2"/>
    <row r="58843" hidden="1" x14ac:dyDescent="0.2"/>
    <row r="58844" hidden="1" x14ac:dyDescent="0.2"/>
    <row r="58845" hidden="1" x14ac:dyDescent="0.2"/>
    <row r="58846" hidden="1" x14ac:dyDescent="0.2"/>
    <row r="58847" hidden="1" x14ac:dyDescent="0.2"/>
    <row r="58848" hidden="1" x14ac:dyDescent="0.2"/>
    <row r="58849" hidden="1" x14ac:dyDescent="0.2"/>
    <row r="58850" hidden="1" x14ac:dyDescent="0.2"/>
    <row r="58851" hidden="1" x14ac:dyDescent="0.2"/>
    <row r="58852" hidden="1" x14ac:dyDescent="0.2"/>
    <row r="58853" hidden="1" x14ac:dyDescent="0.2"/>
    <row r="58854" hidden="1" x14ac:dyDescent="0.2"/>
    <row r="58855" hidden="1" x14ac:dyDescent="0.2"/>
    <row r="58856" hidden="1" x14ac:dyDescent="0.2"/>
    <row r="58857" hidden="1" x14ac:dyDescent="0.2"/>
    <row r="58858" hidden="1" x14ac:dyDescent="0.2"/>
    <row r="58859" hidden="1" x14ac:dyDescent="0.2"/>
    <row r="58860" hidden="1" x14ac:dyDescent="0.2"/>
    <row r="58861" hidden="1" x14ac:dyDescent="0.2"/>
    <row r="58862" hidden="1" x14ac:dyDescent="0.2"/>
    <row r="58863" hidden="1" x14ac:dyDescent="0.2"/>
    <row r="58864" hidden="1" x14ac:dyDescent="0.2"/>
    <row r="58865" hidden="1" x14ac:dyDescent="0.2"/>
    <row r="58866" hidden="1" x14ac:dyDescent="0.2"/>
    <row r="58867" hidden="1" x14ac:dyDescent="0.2"/>
    <row r="58868" hidden="1" x14ac:dyDescent="0.2"/>
    <row r="58869" hidden="1" x14ac:dyDescent="0.2"/>
    <row r="58870" hidden="1" x14ac:dyDescent="0.2"/>
    <row r="58871" hidden="1" x14ac:dyDescent="0.2"/>
    <row r="58872" hidden="1" x14ac:dyDescent="0.2"/>
    <row r="58873" hidden="1" x14ac:dyDescent="0.2"/>
    <row r="58874" hidden="1" x14ac:dyDescent="0.2"/>
    <row r="58875" hidden="1" x14ac:dyDescent="0.2"/>
    <row r="58876" hidden="1" x14ac:dyDescent="0.2"/>
    <row r="58877" hidden="1" x14ac:dyDescent="0.2"/>
    <row r="58878" hidden="1" x14ac:dyDescent="0.2"/>
    <row r="58879" hidden="1" x14ac:dyDescent="0.2"/>
    <row r="58880" hidden="1" x14ac:dyDescent="0.2"/>
    <row r="58881" hidden="1" x14ac:dyDescent="0.2"/>
    <row r="58882" hidden="1" x14ac:dyDescent="0.2"/>
    <row r="58883" hidden="1" x14ac:dyDescent="0.2"/>
    <row r="58884" hidden="1" x14ac:dyDescent="0.2"/>
    <row r="58885" hidden="1" x14ac:dyDescent="0.2"/>
    <row r="58886" hidden="1" x14ac:dyDescent="0.2"/>
    <row r="58887" hidden="1" x14ac:dyDescent="0.2"/>
    <row r="58888" hidden="1" x14ac:dyDescent="0.2"/>
    <row r="58889" hidden="1" x14ac:dyDescent="0.2"/>
    <row r="58890" hidden="1" x14ac:dyDescent="0.2"/>
    <row r="58891" hidden="1" x14ac:dyDescent="0.2"/>
    <row r="58892" hidden="1" x14ac:dyDescent="0.2"/>
    <row r="58893" hidden="1" x14ac:dyDescent="0.2"/>
    <row r="58894" hidden="1" x14ac:dyDescent="0.2"/>
    <row r="58895" hidden="1" x14ac:dyDescent="0.2"/>
    <row r="58896" hidden="1" x14ac:dyDescent="0.2"/>
    <row r="58897" hidden="1" x14ac:dyDescent="0.2"/>
    <row r="58898" hidden="1" x14ac:dyDescent="0.2"/>
    <row r="58899" hidden="1" x14ac:dyDescent="0.2"/>
    <row r="58900" hidden="1" x14ac:dyDescent="0.2"/>
    <row r="58901" hidden="1" x14ac:dyDescent="0.2"/>
    <row r="58902" hidden="1" x14ac:dyDescent="0.2"/>
    <row r="58903" hidden="1" x14ac:dyDescent="0.2"/>
    <row r="58904" hidden="1" x14ac:dyDescent="0.2"/>
    <row r="58905" hidden="1" x14ac:dyDescent="0.2"/>
    <row r="58906" hidden="1" x14ac:dyDescent="0.2"/>
    <row r="58907" hidden="1" x14ac:dyDescent="0.2"/>
    <row r="58908" hidden="1" x14ac:dyDescent="0.2"/>
    <row r="58909" hidden="1" x14ac:dyDescent="0.2"/>
    <row r="58910" hidden="1" x14ac:dyDescent="0.2"/>
    <row r="58911" hidden="1" x14ac:dyDescent="0.2"/>
    <row r="58912" hidden="1" x14ac:dyDescent="0.2"/>
    <row r="58913" hidden="1" x14ac:dyDescent="0.2"/>
    <row r="58914" hidden="1" x14ac:dyDescent="0.2"/>
    <row r="58915" hidden="1" x14ac:dyDescent="0.2"/>
    <row r="58916" hidden="1" x14ac:dyDescent="0.2"/>
    <row r="58917" hidden="1" x14ac:dyDescent="0.2"/>
    <row r="58918" hidden="1" x14ac:dyDescent="0.2"/>
    <row r="58919" hidden="1" x14ac:dyDescent="0.2"/>
    <row r="58920" hidden="1" x14ac:dyDescent="0.2"/>
    <row r="58921" hidden="1" x14ac:dyDescent="0.2"/>
    <row r="58922" hidden="1" x14ac:dyDescent="0.2"/>
    <row r="58923" hidden="1" x14ac:dyDescent="0.2"/>
    <row r="58924" hidden="1" x14ac:dyDescent="0.2"/>
    <row r="58925" hidden="1" x14ac:dyDescent="0.2"/>
    <row r="58926" hidden="1" x14ac:dyDescent="0.2"/>
    <row r="58927" hidden="1" x14ac:dyDescent="0.2"/>
    <row r="58928" hidden="1" x14ac:dyDescent="0.2"/>
    <row r="58929" hidden="1" x14ac:dyDescent="0.2"/>
    <row r="58930" hidden="1" x14ac:dyDescent="0.2"/>
    <row r="58931" hidden="1" x14ac:dyDescent="0.2"/>
    <row r="58932" hidden="1" x14ac:dyDescent="0.2"/>
    <row r="58933" hidden="1" x14ac:dyDescent="0.2"/>
    <row r="58934" hidden="1" x14ac:dyDescent="0.2"/>
    <row r="58935" hidden="1" x14ac:dyDescent="0.2"/>
    <row r="58936" hidden="1" x14ac:dyDescent="0.2"/>
    <row r="58937" hidden="1" x14ac:dyDescent="0.2"/>
    <row r="58938" hidden="1" x14ac:dyDescent="0.2"/>
    <row r="58939" hidden="1" x14ac:dyDescent="0.2"/>
    <row r="58940" hidden="1" x14ac:dyDescent="0.2"/>
    <row r="58941" hidden="1" x14ac:dyDescent="0.2"/>
    <row r="58942" hidden="1" x14ac:dyDescent="0.2"/>
    <row r="58943" hidden="1" x14ac:dyDescent="0.2"/>
    <row r="58944" hidden="1" x14ac:dyDescent="0.2"/>
    <row r="58945" hidden="1" x14ac:dyDescent="0.2"/>
    <row r="58946" hidden="1" x14ac:dyDescent="0.2"/>
    <row r="58947" hidden="1" x14ac:dyDescent="0.2"/>
    <row r="58948" hidden="1" x14ac:dyDescent="0.2"/>
    <row r="58949" hidden="1" x14ac:dyDescent="0.2"/>
    <row r="58950" hidden="1" x14ac:dyDescent="0.2"/>
    <row r="58951" hidden="1" x14ac:dyDescent="0.2"/>
    <row r="58952" hidden="1" x14ac:dyDescent="0.2"/>
    <row r="58953" hidden="1" x14ac:dyDescent="0.2"/>
    <row r="58954" hidden="1" x14ac:dyDescent="0.2"/>
    <row r="58955" hidden="1" x14ac:dyDescent="0.2"/>
    <row r="58956" hidden="1" x14ac:dyDescent="0.2"/>
    <row r="58957" hidden="1" x14ac:dyDescent="0.2"/>
    <row r="58958" hidden="1" x14ac:dyDescent="0.2"/>
    <row r="58959" hidden="1" x14ac:dyDescent="0.2"/>
    <row r="58960" hidden="1" x14ac:dyDescent="0.2"/>
    <row r="58961" hidden="1" x14ac:dyDescent="0.2"/>
    <row r="58962" hidden="1" x14ac:dyDescent="0.2"/>
    <row r="58963" hidden="1" x14ac:dyDescent="0.2"/>
    <row r="58964" hidden="1" x14ac:dyDescent="0.2"/>
    <row r="58965" hidden="1" x14ac:dyDescent="0.2"/>
    <row r="58966" hidden="1" x14ac:dyDescent="0.2"/>
    <row r="58967" hidden="1" x14ac:dyDescent="0.2"/>
    <row r="58968" hidden="1" x14ac:dyDescent="0.2"/>
    <row r="58969" hidden="1" x14ac:dyDescent="0.2"/>
    <row r="58970" hidden="1" x14ac:dyDescent="0.2"/>
    <row r="58971" hidden="1" x14ac:dyDescent="0.2"/>
    <row r="58972" hidden="1" x14ac:dyDescent="0.2"/>
    <row r="58973" hidden="1" x14ac:dyDescent="0.2"/>
    <row r="58974" hidden="1" x14ac:dyDescent="0.2"/>
    <row r="58975" hidden="1" x14ac:dyDescent="0.2"/>
    <row r="58976" hidden="1" x14ac:dyDescent="0.2"/>
    <row r="58977" hidden="1" x14ac:dyDescent="0.2"/>
    <row r="58978" hidden="1" x14ac:dyDescent="0.2"/>
    <row r="58979" hidden="1" x14ac:dyDescent="0.2"/>
    <row r="58980" hidden="1" x14ac:dyDescent="0.2"/>
    <row r="58981" hidden="1" x14ac:dyDescent="0.2"/>
    <row r="58982" hidden="1" x14ac:dyDescent="0.2"/>
    <row r="58983" hidden="1" x14ac:dyDescent="0.2"/>
    <row r="58984" hidden="1" x14ac:dyDescent="0.2"/>
    <row r="58985" hidden="1" x14ac:dyDescent="0.2"/>
    <row r="58986" hidden="1" x14ac:dyDescent="0.2"/>
    <row r="58987" hidden="1" x14ac:dyDescent="0.2"/>
    <row r="58988" hidden="1" x14ac:dyDescent="0.2"/>
    <row r="58989" hidden="1" x14ac:dyDescent="0.2"/>
    <row r="58990" hidden="1" x14ac:dyDescent="0.2"/>
    <row r="58991" hidden="1" x14ac:dyDescent="0.2"/>
    <row r="58992" hidden="1" x14ac:dyDescent="0.2"/>
    <row r="58993" hidden="1" x14ac:dyDescent="0.2"/>
    <row r="58994" hidden="1" x14ac:dyDescent="0.2"/>
    <row r="58995" hidden="1" x14ac:dyDescent="0.2"/>
    <row r="58996" hidden="1" x14ac:dyDescent="0.2"/>
    <row r="58997" hidden="1" x14ac:dyDescent="0.2"/>
    <row r="58998" hidden="1" x14ac:dyDescent="0.2"/>
    <row r="58999" hidden="1" x14ac:dyDescent="0.2"/>
    <row r="59000" hidden="1" x14ac:dyDescent="0.2"/>
    <row r="59001" hidden="1" x14ac:dyDescent="0.2"/>
    <row r="59002" hidden="1" x14ac:dyDescent="0.2"/>
    <row r="59003" hidden="1" x14ac:dyDescent="0.2"/>
    <row r="59004" hidden="1" x14ac:dyDescent="0.2"/>
    <row r="59005" hidden="1" x14ac:dyDescent="0.2"/>
    <row r="59006" hidden="1" x14ac:dyDescent="0.2"/>
    <row r="59007" hidden="1" x14ac:dyDescent="0.2"/>
    <row r="59008" hidden="1" x14ac:dyDescent="0.2"/>
    <row r="59009" hidden="1" x14ac:dyDescent="0.2"/>
    <row r="59010" hidden="1" x14ac:dyDescent="0.2"/>
    <row r="59011" hidden="1" x14ac:dyDescent="0.2"/>
    <row r="59012" hidden="1" x14ac:dyDescent="0.2"/>
    <row r="59013" hidden="1" x14ac:dyDescent="0.2"/>
    <row r="59014" hidden="1" x14ac:dyDescent="0.2"/>
    <row r="59015" hidden="1" x14ac:dyDescent="0.2"/>
    <row r="59016" hidden="1" x14ac:dyDescent="0.2"/>
    <row r="59017" hidden="1" x14ac:dyDescent="0.2"/>
    <row r="59018" hidden="1" x14ac:dyDescent="0.2"/>
    <row r="59019" hidden="1" x14ac:dyDescent="0.2"/>
    <row r="59020" hidden="1" x14ac:dyDescent="0.2"/>
    <row r="59021" hidden="1" x14ac:dyDescent="0.2"/>
    <row r="59022" hidden="1" x14ac:dyDescent="0.2"/>
    <row r="59023" hidden="1" x14ac:dyDescent="0.2"/>
    <row r="59024" hidden="1" x14ac:dyDescent="0.2"/>
    <row r="59025" hidden="1" x14ac:dyDescent="0.2"/>
    <row r="59026" hidden="1" x14ac:dyDescent="0.2"/>
    <row r="59027" hidden="1" x14ac:dyDescent="0.2"/>
    <row r="59028" hidden="1" x14ac:dyDescent="0.2"/>
    <row r="59029" hidden="1" x14ac:dyDescent="0.2"/>
    <row r="59030" hidden="1" x14ac:dyDescent="0.2"/>
    <row r="59031" hidden="1" x14ac:dyDescent="0.2"/>
    <row r="59032" hidden="1" x14ac:dyDescent="0.2"/>
    <row r="59033" hidden="1" x14ac:dyDescent="0.2"/>
    <row r="59034" hidden="1" x14ac:dyDescent="0.2"/>
    <row r="59035" hidden="1" x14ac:dyDescent="0.2"/>
    <row r="59036" hidden="1" x14ac:dyDescent="0.2"/>
    <row r="59037" hidden="1" x14ac:dyDescent="0.2"/>
    <row r="59038" hidden="1" x14ac:dyDescent="0.2"/>
    <row r="59039" hidden="1" x14ac:dyDescent="0.2"/>
    <row r="59040" hidden="1" x14ac:dyDescent="0.2"/>
    <row r="59041" hidden="1" x14ac:dyDescent="0.2"/>
    <row r="59042" hidden="1" x14ac:dyDescent="0.2"/>
    <row r="59043" hidden="1" x14ac:dyDescent="0.2"/>
    <row r="59044" hidden="1" x14ac:dyDescent="0.2"/>
    <row r="59045" hidden="1" x14ac:dyDescent="0.2"/>
    <row r="59046" hidden="1" x14ac:dyDescent="0.2"/>
    <row r="59047" hidden="1" x14ac:dyDescent="0.2"/>
    <row r="59048" hidden="1" x14ac:dyDescent="0.2"/>
    <row r="59049" hidden="1" x14ac:dyDescent="0.2"/>
    <row r="59050" hidden="1" x14ac:dyDescent="0.2"/>
    <row r="59051" hidden="1" x14ac:dyDescent="0.2"/>
    <row r="59052" hidden="1" x14ac:dyDescent="0.2"/>
    <row r="59053" hidden="1" x14ac:dyDescent="0.2"/>
    <row r="59054" hidden="1" x14ac:dyDescent="0.2"/>
    <row r="59055" hidden="1" x14ac:dyDescent="0.2"/>
    <row r="59056" hidden="1" x14ac:dyDescent="0.2"/>
    <row r="59057" hidden="1" x14ac:dyDescent="0.2"/>
    <row r="59058" hidden="1" x14ac:dyDescent="0.2"/>
    <row r="59059" hidden="1" x14ac:dyDescent="0.2"/>
    <row r="59060" hidden="1" x14ac:dyDescent="0.2"/>
    <row r="59061" hidden="1" x14ac:dyDescent="0.2"/>
    <row r="59062" hidden="1" x14ac:dyDescent="0.2"/>
    <row r="59063" hidden="1" x14ac:dyDescent="0.2"/>
    <row r="59064" hidden="1" x14ac:dyDescent="0.2"/>
    <row r="59065" hidden="1" x14ac:dyDescent="0.2"/>
    <row r="59066" hidden="1" x14ac:dyDescent="0.2"/>
    <row r="59067" hidden="1" x14ac:dyDescent="0.2"/>
    <row r="59068" hidden="1" x14ac:dyDescent="0.2"/>
    <row r="59069" hidden="1" x14ac:dyDescent="0.2"/>
    <row r="59070" hidden="1" x14ac:dyDescent="0.2"/>
    <row r="59071" hidden="1" x14ac:dyDescent="0.2"/>
    <row r="59072" hidden="1" x14ac:dyDescent="0.2"/>
    <row r="59073" hidden="1" x14ac:dyDescent="0.2"/>
    <row r="59074" hidden="1" x14ac:dyDescent="0.2"/>
    <row r="59075" hidden="1" x14ac:dyDescent="0.2"/>
    <row r="59076" hidden="1" x14ac:dyDescent="0.2"/>
    <row r="59077" hidden="1" x14ac:dyDescent="0.2"/>
    <row r="59078" hidden="1" x14ac:dyDescent="0.2"/>
    <row r="59079" hidden="1" x14ac:dyDescent="0.2"/>
    <row r="59080" hidden="1" x14ac:dyDescent="0.2"/>
    <row r="59081" hidden="1" x14ac:dyDescent="0.2"/>
    <row r="59082" hidden="1" x14ac:dyDescent="0.2"/>
    <row r="59083" hidden="1" x14ac:dyDescent="0.2"/>
    <row r="59084" hidden="1" x14ac:dyDescent="0.2"/>
    <row r="59085" hidden="1" x14ac:dyDescent="0.2"/>
    <row r="59086" hidden="1" x14ac:dyDescent="0.2"/>
    <row r="59087" hidden="1" x14ac:dyDescent="0.2"/>
    <row r="59088" hidden="1" x14ac:dyDescent="0.2"/>
    <row r="59089" hidden="1" x14ac:dyDescent="0.2"/>
    <row r="59090" hidden="1" x14ac:dyDescent="0.2"/>
    <row r="59091" hidden="1" x14ac:dyDescent="0.2"/>
    <row r="59092" hidden="1" x14ac:dyDescent="0.2"/>
    <row r="59093" hidden="1" x14ac:dyDescent="0.2"/>
    <row r="59094" hidden="1" x14ac:dyDescent="0.2"/>
    <row r="59095" hidden="1" x14ac:dyDescent="0.2"/>
    <row r="59096" hidden="1" x14ac:dyDescent="0.2"/>
    <row r="59097" hidden="1" x14ac:dyDescent="0.2"/>
    <row r="59098" hidden="1" x14ac:dyDescent="0.2"/>
    <row r="59099" hidden="1" x14ac:dyDescent="0.2"/>
    <row r="59100" hidden="1" x14ac:dyDescent="0.2"/>
    <row r="59101" hidden="1" x14ac:dyDescent="0.2"/>
    <row r="59102" hidden="1" x14ac:dyDescent="0.2"/>
    <row r="59103" hidden="1" x14ac:dyDescent="0.2"/>
    <row r="59104" hidden="1" x14ac:dyDescent="0.2"/>
    <row r="59105" hidden="1" x14ac:dyDescent="0.2"/>
    <row r="59106" hidden="1" x14ac:dyDescent="0.2"/>
    <row r="59107" hidden="1" x14ac:dyDescent="0.2"/>
    <row r="59108" hidden="1" x14ac:dyDescent="0.2"/>
    <row r="59109" hidden="1" x14ac:dyDescent="0.2"/>
    <row r="59110" hidden="1" x14ac:dyDescent="0.2"/>
    <row r="59111" hidden="1" x14ac:dyDescent="0.2"/>
    <row r="59112" hidden="1" x14ac:dyDescent="0.2"/>
    <row r="59113" hidden="1" x14ac:dyDescent="0.2"/>
    <row r="59114" hidden="1" x14ac:dyDescent="0.2"/>
    <row r="59115" hidden="1" x14ac:dyDescent="0.2"/>
    <row r="59116" hidden="1" x14ac:dyDescent="0.2"/>
    <row r="59117" hidden="1" x14ac:dyDescent="0.2"/>
    <row r="59118" hidden="1" x14ac:dyDescent="0.2"/>
    <row r="59119" hidden="1" x14ac:dyDescent="0.2"/>
    <row r="59120" hidden="1" x14ac:dyDescent="0.2"/>
    <row r="59121" hidden="1" x14ac:dyDescent="0.2"/>
    <row r="59122" hidden="1" x14ac:dyDescent="0.2"/>
    <row r="59123" hidden="1" x14ac:dyDescent="0.2"/>
    <row r="59124" hidden="1" x14ac:dyDescent="0.2"/>
    <row r="59125" hidden="1" x14ac:dyDescent="0.2"/>
    <row r="59126" hidden="1" x14ac:dyDescent="0.2"/>
    <row r="59127" hidden="1" x14ac:dyDescent="0.2"/>
    <row r="59128" hidden="1" x14ac:dyDescent="0.2"/>
    <row r="59129" hidden="1" x14ac:dyDescent="0.2"/>
    <row r="59130" hidden="1" x14ac:dyDescent="0.2"/>
    <row r="59131" hidden="1" x14ac:dyDescent="0.2"/>
    <row r="59132" hidden="1" x14ac:dyDescent="0.2"/>
    <row r="59133" hidden="1" x14ac:dyDescent="0.2"/>
    <row r="59134" hidden="1" x14ac:dyDescent="0.2"/>
    <row r="59135" hidden="1" x14ac:dyDescent="0.2"/>
    <row r="59136" hidden="1" x14ac:dyDescent="0.2"/>
    <row r="59137" hidden="1" x14ac:dyDescent="0.2"/>
    <row r="59138" hidden="1" x14ac:dyDescent="0.2"/>
    <row r="59139" hidden="1" x14ac:dyDescent="0.2"/>
    <row r="59140" hidden="1" x14ac:dyDescent="0.2"/>
    <row r="59141" hidden="1" x14ac:dyDescent="0.2"/>
    <row r="59142" hidden="1" x14ac:dyDescent="0.2"/>
    <row r="59143" hidden="1" x14ac:dyDescent="0.2"/>
    <row r="59144" hidden="1" x14ac:dyDescent="0.2"/>
    <row r="59145" hidden="1" x14ac:dyDescent="0.2"/>
    <row r="59146" hidden="1" x14ac:dyDescent="0.2"/>
    <row r="59147" hidden="1" x14ac:dyDescent="0.2"/>
    <row r="59148" hidden="1" x14ac:dyDescent="0.2"/>
    <row r="59149" hidden="1" x14ac:dyDescent="0.2"/>
    <row r="59150" hidden="1" x14ac:dyDescent="0.2"/>
    <row r="59151" hidden="1" x14ac:dyDescent="0.2"/>
    <row r="59152" hidden="1" x14ac:dyDescent="0.2"/>
    <row r="59153" hidden="1" x14ac:dyDescent="0.2"/>
    <row r="59154" hidden="1" x14ac:dyDescent="0.2"/>
    <row r="59155" hidden="1" x14ac:dyDescent="0.2"/>
    <row r="59156" hidden="1" x14ac:dyDescent="0.2"/>
    <row r="59157" hidden="1" x14ac:dyDescent="0.2"/>
    <row r="59158" hidden="1" x14ac:dyDescent="0.2"/>
    <row r="59159" hidden="1" x14ac:dyDescent="0.2"/>
    <row r="59160" hidden="1" x14ac:dyDescent="0.2"/>
    <row r="59161" hidden="1" x14ac:dyDescent="0.2"/>
    <row r="59162" hidden="1" x14ac:dyDescent="0.2"/>
    <row r="59163" hidden="1" x14ac:dyDescent="0.2"/>
    <row r="59164" hidden="1" x14ac:dyDescent="0.2"/>
    <row r="59165" hidden="1" x14ac:dyDescent="0.2"/>
    <row r="59166" hidden="1" x14ac:dyDescent="0.2"/>
    <row r="59167" hidden="1" x14ac:dyDescent="0.2"/>
    <row r="59168" hidden="1" x14ac:dyDescent="0.2"/>
    <row r="59169" hidden="1" x14ac:dyDescent="0.2"/>
    <row r="59170" hidden="1" x14ac:dyDescent="0.2"/>
    <row r="59171" hidden="1" x14ac:dyDescent="0.2"/>
    <row r="59172" hidden="1" x14ac:dyDescent="0.2"/>
    <row r="59173" hidden="1" x14ac:dyDescent="0.2"/>
    <row r="59174" hidden="1" x14ac:dyDescent="0.2"/>
    <row r="59175" hidden="1" x14ac:dyDescent="0.2"/>
    <row r="59176" hidden="1" x14ac:dyDescent="0.2"/>
    <row r="59177" hidden="1" x14ac:dyDescent="0.2"/>
    <row r="59178" hidden="1" x14ac:dyDescent="0.2"/>
    <row r="59179" hidden="1" x14ac:dyDescent="0.2"/>
    <row r="59180" hidden="1" x14ac:dyDescent="0.2"/>
    <row r="59181" hidden="1" x14ac:dyDescent="0.2"/>
    <row r="59182" hidden="1" x14ac:dyDescent="0.2"/>
    <row r="59183" hidden="1" x14ac:dyDescent="0.2"/>
    <row r="59184" hidden="1" x14ac:dyDescent="0.2"/>
    <row r="59185" hidden="1" x14ac:dyDescent="0.2"/>
    <row r="59186" hidden="1" x14ac:dyDescent="0.2"/>
    <row r="59187" hidden="1" x14ac:dyDescent="0.2"/>
    <row r="59188" hidden="1" x14ac:dyDescent="0.2"/>
    <row r="59189" hidden="1" x14ac:dyDescent="0.2"/>
    <row r="59190" hidden="1" x14ac:dyDescent="0.2"/>
    <row r="59191" hidden="1" x14ac:dyDescent="0.2"/>
    <row r="59192" hidden="1" x14ac:dyDescent="0.2"/>
    <row r="59193" hidden="1" x14ac:dyDescent="0.2"/>
    <row r="59194" hidden="1" x14ac:dyDescent="0.2"/>
    <row r="59195" hidden="1" x14ac:dyDescent="0.2"/>
    <row r="59196" hidden="1" x14ac:dyDescent="0.2"/>
    <row r="59197" hidden="1" x14ac:dyDescent="0.2"/>
    <row r="59198" hidden="1" x14ac:dyDescent="0.2"/>
    <row r="59199" hidden="1" x14ac:dyDescent="0.2"/>
    <row r="59200" hidden="1" x14ac:dyDescent="0.2"/>
    <row r="59201" hidden="1" x14ac:dyDescent="0.2"/>
    <row r="59202" hidden="1" x14ac:dyDescent="0.2"/>
    <row r="59203" hidden="1" x14ac:dyDescent="0.2"/>
    <row r="59204" hidden="1" x14ac:dyDescent="0.2"/>
    <row r="59205" hidden="1" x14ac:dyDescent="0.2"/>
    <row r="59206" hidden="1" x14ac:dyDescent="0.2"/>
    <row r="59207" hidden="1" x14ac:dyDescent="0.2"/>
    <row r="59208" hidden="1" x14ac:dyDescent="0.2"/>
    <row r="59209" hidden="1" x14ac:dyDescent="0.2"/>
    <row r="59210" hidden="1" x14ac:dyDescent="0.2"/>
    <row r="59211" hidden="1" x14ac:dyDescent="0.2"/>
    <row r="59212" hidden="1" x14ac:dyDescent="0.2"/>
    <row r="59213" hidden="1" x14ac:dyDescent="0.2"/>
    <row r="59214" hidden="1" x14ac:dyDescent="0.2"/>
    <row r="59215" hidden="1" x14ac:dyDescent="0.2"/>
    <row r="59216" hidden="1" x14ac:dyDescent="0.2"/>
    <row r="59217" hidden="1" x14ac:dyDescent="0.2"/>
    <row r="59218" hidden="1" x14ac:dyDescent="0.2"/>
    <row r="59219" hidden="1" x14ac:dyDescent="0.2"/>
    <row r="59220" hidden="1" x14ac:dyDescent="0.2"/>
    <row r="59221" hidden="1" x14ac:dyDescent="0.2"/>
    <row r="59222" hidden="1" x14ac:dyDescent="0.2"/>
    <row r="59223" hidden="1" x14ac:dyDescent="0.2"/>
    <row r="59224" hidden="1" x14ac:dyDescent="0.2"/>
    <row r="59225" hidden="1" x14ac:dyDescent="0.2"/>
    <row r="59226" hidden="1" x14ac:dyDescent="0.2"/>
    <row r="59227" hidden="1" x14ac:dyDescent="0.2"/>
    <row r="59228" hidden="1" x14ac:dyDescent="0.2"/>
    <row r="59229" hidden="1" x14ac:dyDescent="0.2"/>
    <row r="59230" hidden="1" x14ac:dyDescent="0.2"/>
    <row r="59231" hidden="1" x14ac:dyDescent="0.2"/>
    <row r="59232" hidden="1" x14ac:dyDescent="0.2"/>
    <row r="59233" hidden="1" x14ac:dyDescent="0.2"/>
    <row r="59234" hidden="1" x14ac:dyDescent="0.2"/>
    <row r="59235" hidden="1" x14ac:dyDescent="0.2"/>
    <row r="59236" hidden="1" x14ac:dyDescent="0.2"/>
    <row r="59237" hidden="1" x14ac:dyDescent="0.2"/>
    <row r="59238" hidden="1" x14ac:dyDescent="0.2"/>
    <row r="59239" hidden="1" x14ac:dyDescent="0.2"/>
    <row r="59240" hidden="1" x14ac:dyDescent="0.2"/>
    <row r="59241" hidden="1" x14ac:dyDescent="0.2"/>
    <row r="59242" hidden="1" x14ac:dyDescent="0.2"/>
    <row r="59243" hidden="1" x14ac:dyDescent="0.2"/>
    <row r="59244" hidden="1" x14ac:dyDescent="0.2"/>
    <row r="59245" hidden="1" x14ac:dyDescent="0.2"/>
    <row r="59246" hidden="1" x14ac:dyDescent="0.2"/>
    <row r="59247" hidden="1" x14ac:dyDescent="0.2"/>
    <row r="59248" hidden="1" x14ac:dyDescent="0.2"/>
    <row r="59249" hidden="1" x14ac:dyDescent="0.2"/>
    <row r="59250" hidden="1" x14ac:dyDescent="0.2"/>
    <row r="59251" hidden="1" x14ac:dyDescent="0.2"/>
    <row r="59252" hidden="1" x14ac:dyDescent="0.2"/>
    <row r="59253" hidden="1" x14ac:dyDescent="0.2"/>
    <row r="59254" hidden="1" x14ac:dyDescent="0.2"/>
    <row r="59255" hidden="1" x14ac:dyDescent="0.2"/>
    <row r="59256" hidden="1" x14ac:dyDescent="0.2"/>
    <row r="59257" hidden="1" x14ac:dyDescent="0.2"/>
    <row r="59258" hidden="1" x14ac:dyDescent="0.2"/>
    <row r="59259" hidden="1" x14ac:dyDescent="0.2"/>
    <row r="59260" hidden="1" x14ac:dyDescent="0.2"/>
    <row r="59261" hidden="1" x14ac:dyDescent="0.2"/>
    <row r="59262" hidden="1" x14ac:dyDescent="0.2"/>
    <row r="59263" hidden="1" x14ac:dyDescent="0.2"/>
    <row r="59264" hidden="1" x14ac:dyDescent="0.2"/>
    <row r="59265" hidden="1" x14ac:dyDescent="0.2"/>
    <row r="59266" hidden="1" x14ac:dyDescent="0.2"/>
    <row r="59267" hidden="1" x14ac:dyDescent="0.2"/>
    <row r="59268" hidden="1" x14ac:dyDescent="0.2"/>
    <row r="59269" hidden="1" x14ac:dyDescent="0.2"/>
    <row r="59270" hidden="1" x14ac:dyDescent="0.2"/>
    <row r="59271" hidden="1" x14ac:dyDescent="0.2"/>
    <row r="59272" hidden="1" x14ac:dyDescent="0.2"/>
    <row r="59273" hidden="1" x14ac:dyDescent="0.2"/>
    <row r="59274" hidden="1" x14ac:dyDescent="0.2"/>
    <row r="59275" hidden="1" x14ac:dyDescent="0.2"/>
    <row r="59276" hidden="1" x14ac:dyDescent="0.2"/>
    <row r="59277" hidden="1" x14ac:dyDescent="0.2"/>
    <row r="59278" hidden="1" x14ac:dyDescent="0.2"/>
    <row r="59279" hidden="1" x14ac:dyDescent="0.2"/>
    <row r="59280" hidden="1" x14ac:dyDescent="0.2"/>
    <row r="59281" hidden="1" x14ac:dyDescent="0.2"/>
    <row r="59282" hidden="1" x14ac:dyDescent="0.2"/>
    <row r="59283" hidden="1" x14ac:dyDescent="0.2"/>
    <row r="59284" hidden="1" x14ac:dyDescent="0.2"/>
    <row r="59285" hidden="1" x14ac:dyDescent="0.2"/>
    <row r="59286" hidden="1" x14ac:dyDescent="0.2"/>
    <row r="59287" hidden="1" x14ac:dyDescent="0.2"/>
    <row r="59288" hidden="1" x14ac:dyDescent="0.2"/>
    <row r="59289" hidden="1" x14ac:dyDescent="0.2"/>
    <row r="59290" hidden="1" x14ac:dyDescent="0.2"/>
    <row r="59291" hidden="1" x14ac:dyDescent="0.2"/>
    <row r="59292" hidden="1" x14ac:dyDescent="0.2"/>
    <row r="59293" hidden="1" x14ac:dyDescent="0.2"/>
    <row r="59294" hidden="1" x14ac:dyDescent="0.2"/>
    <row r="59295" hidden="1" x14ac:dyDescent="0.2"/>
    <row r="59296" hidden="1" x14ac:dyDescent="0.2"/>
    <row r="59297" hidden="1" x14ac:dyDescent="0.2"/>
    <row r="59298" hidden="1" x14ac:dyDescent="0.2"/>
    <row r="59299" hidden="1" x14ac:dyDescent="0.2"/>
    <row r="59300" hidden="1" x14ac:dyDescent="0.2"/>
    <row r="59301" hidden="1" x14ac:dyDescent="0.2"/>
    <row r="59302" hidden="1" x14ac:dyDescent="0.2"/>
    <row r="59303" hidden="1" x14ac:dyDescent="0.2"/>
    <row r="59304" hidden="1" x14ac:dyDescent="0.2"/>
    <row r="59305" hidden="1" x14ac:dyDescent="0.2"/>
    <row r="59306" hidden="1" x14ac:dyDescent="0.2"/>
    <row r="59307" hidden="1" x14ac:dyDescent="0.2"/>
    <row r="59308" hidden="1" x14ac:dyDescent="0.2"/>
    <row r="59309" hidden="1" x14ac:dyDescent="0.2"/>
    <row r="59310" hidden="1" x14ac:dyDescent="0.2"/>
    <row r="59311" hidden="1" x14ac:dyDescent="0.2"/>
    <row r="59312" hidden="1" x14ac:dyDescent="0.2"/>
    <row r="59313" hidden="1" x14ac:dyDescent="0.2"/>
    <row r="59314" hidden="1" x14ac:dyDescent="0.2"/>
    <row r="59315" hidden="1" x14ac:dyDescent="0.2"/>
    <row r="59316" hidden="1" x14ac:dyDescent="0.2"/>
    <row r="59317" hidden="1" x14ac:dyDescent="0.2"/>
    <row r="59318" hidden="1" x14ac:dyDescent="0.2"/>
    <row r="59319" hidden="1" x14ac:dyDescent="0.2"/>
    <row r="59320" hidden="1" x14ac:dyDescent="0.2"/>
    <row r="59321" hidden="1" x14ac:dyDescent="0.2"/>
    <row r="59322" hidden="1" x14ac:dyDescent="0.2"/>
    <row r="59323" hidden="1" x14ac:dyDescent="0.2"/>
    <row r="59324" hidden="1" x14ac:dyDescent="0.2"/>
    <row r="59325" hidden="1" x14ac:dyDescent="0.2"/>
    <row r="59326" hidden="1" x14ac:dyDescent="0.2"/>
    <row r="59327" hidden="1" x14ac:dyDescent="0.2"/>
    <row r="59328" hidden="1" x14ac:dyDescent="0.2"/>
    <row r="59329" hidden="1" x14ac:dyDescent="0.2"/>
    <row r="59330" hidden="1" x14ac:dyDescent="0.2"/>
    <row r="59331" hidden="1" x14ac:dyDescent="0.2"/>
    <row r="59332" hidden="1" x14ac:dyDescent="0.2"/>
    <row r="59333" hidden="1" x14ac:dyDescent="0.2"/>
    <row r="59334" hidden="1" x14ac:dyDescent="0.2"/>
    <row r="59335" hidden="1" x14ac:dyDescent="0.2"/>
    <row r="59336" hidden="1" x14ac:dyDescent="0.2"/>
    <row r="59337" hidden="1" x14ac:dyDescent="0.2"/>
    <row r="59338" hidden="1" x14ac:dyDescent="0.2"/>
    <row r="59339" hidden="1" x14ac:dyDescent="0.2"/>
    <row r="59340" hidden="1" x14ac:dyDescent="0.2"/>
    <row r="59341" hidden="1" x14ac:dyDescent="0.2"/>
    <row r="59342" hidden="1" x14ac:dyDescent="0.2"/>
    <row r="59343" hidden="1" x14ac:dyDescent="0.2"/>
    <row r="59344" hidden="1" x14ac:dyDescent="0.2"/>
    <row r="59345" hidden="1" x14ac:dyDescent="0.2"/>
    <row r="59346" hidden="1" x14ac:dyDescent="0.2"/>
    <row r="59347" hidden="1" x14ac:dyDescent="0.2"/>
    <row r="59348" hidden="1" x14ac:dyDescent="0.2"/>
    <row r="59349" hidden="1" x14ac:dyDescent="0.2"/>
    <row r="59350" hidden="1" x14ac:dyDescent="0.2"/>
    <row r="59351" hidden="1" x14ac:dyDescent="0.2"/>
    <row r="59352" hidden="1" x14ac:dyDescent="0.2"/>
    <row r="59353" hidden="1" x14ac:dyDescent="0.2"/>
    <row r="59354" hidden="1" x14ac:dyDescent="0.2"/>
    <row r="59355" hidden="1" x14ac:dyDescent="0.2"/>
    <row r="59356" hidden="1" x14ac:dyDescent="0.2"/>
    <row r="59357" hidden="1" x14ac:dyDescent="0.2"/>
    <row r="59358" hidden="1" x14ac:dyDescent="0.2"/>
    <row r="59359" hidden="1" x14ac:dyDescent="0.2"/>
    <row r="59360" hidden="1" x14ac:dyDescent="0.2"/>
    <row r="59361" hidden="1" x14ac:dyDescent="0.2"/>
    <row r="59362" hidden="1" x14ac:dyDescent="0.2"/>
    <row r="59363" hidden="1" x14ac:dyDescent="0.2"/>
    <row r="59364" hidden="1" x14ac:dyDescent="0.2"/>
    <row r="59365" hidden="1" x14ac:dyDescent="0.2"/>
    <row r="59366" hidden="1" x14ac:dyDescent="0.2"/>
    <row r="59367" hidden="1" x14ac:dyDescent="0.2"/>
    <row r="59368" hidden="1" x14ac:dyDescent="0.2"/>
    <row r="59369" hidden="1" x14ac:dyDescent="0.2"/>
    <row r="59370" hidden="1" x14ac:dyDescent="0.2"/>
    <row r="59371" hidden="1" x14ac:dyDescent="0.2"/>
    <row r="59372" hidden="1" x14ac:dyDescent="0.2"/>
    <row r="59373" hidden="1" x14ac:dyDescent="0.2"/>
    <row r="59374" hidden="1" x14ac:dyDescent="0.2"/>
    <row r="59375" hidden="1" x14ac:dyDescent="0.2"/>
    <row r="59376" hidden="1" x14ac:dyDescent="0.2"/>
    <row r="59377" hidden="1" x14ac:dyDescent="0.2"/>
    <row r="59378" hidden="1" x14ac:dyDescent="0.2"/>
    <row r="59379" hidden="1" x14ac:dyDescent="0.2"/>
    <row r="59380" hidden="1" x14ac:dyDescent="0.2"/>
    <row r="59381" hidden="1" x14ac:dyDescent="0.2"/>
    <row r="59382" hidden="1" x14ac:dyDescent="0.2"/>
    <row r="59383" hidden="1" x14ac:dyDescent="0.2"/>
    <row r="59384" hidden="1" x14ac:dyDescent="0.2"/>
    <row r="59385" hidden="1" x14ac:dyDescent="0.2"/>
    <row r="59386" hidden="1" x14ac:dyDescent="0.2"/>
    <row r="59387" hidden="1" x14ac:dyDescent="0.2"/>
    <row r="59388" hidden="1" x14ac:dyDescent="0.2"/>
    <row r="59389" hidden="1" x14ac:dyDescent="0.2"/>
    <row r="59390" hidden="1" x14ac:dyDescent="0.2"/>
    <row r="59391" hidden="1" x14ac:dyDescent="0.2"/>
    <row r="59392" hidden="1" x14ac:dyDescent="0.2"/>
    <row r="59393" hidden="1" x14ac:dyDescent="0.2"/>
    <row r="59394" hidden="1" x14ac:dyDescent="0.2"/>
    <row r="59395" hidden="1" x14ac:dyDescent="0.2"/>
    <row r="59396" hidden="1" x14ac:dyDescent="0.2"/>
    <row r="59397" hidden="1" x14ac:dyDescent="0.2"/>
    <row r="59398" hidden="1" x14ac:dyDescent="0.2"/>
    <row r="59399" hidden="1" x14ac:dyDescent="0.2"/>
    <row r="59400" hidden="1" x14ac:dyDescent="0.2"/>
    <row r="59401" hidden="1" x14ac:dyDescent="0.2"/>
    <row r="59402" hidden="1" x14ac:dyDescent="0.2"/>
    <row r="59403" hidden="1" x14ac:dyDescent="0.2"/>
    <row r="59404" hidden="1" x14ac:dyDescent="0.2"/>
    <row r="59405" hidden="1" x14ac:dyDescent="0.2"/>
    <row r="59406" hidden="1" x14ac:dyDescent="0.2"/>
    <row r="59407" hidden="1" x14ac:dyDescent="0.2"/>
    <row r="59408" hidden="1" x14ac:dyDescent="0.2"/>
    <row r="59409" hidden="1" x14ac:dyDescent="0.2"/>
    <row r="59410" hidden="1" x14ac:dyDescent="0.2"/>
    <row r="59411" hidden="1" x14ac:dyDescent="0.2"/>
    <row r="59412" hidden="1" x14ac:dyDescent="0.2"/>
    <row r="59413" hidden="1" x14ac:dyDescent="0.2"/>
    <row r="59414" hidden="1" x14ac:dyDescent="0.2"/>
    <row r="59415" hidden="1" x14ac:dyDescent="0.2"/>
    <row r="59416" hidden="1" x14ac:dyDescent="0.2"/>
    <row r="59417" hidden="1" x14ac:dyDescent="0.2"/>
    <row r="59418" hidden="1" x14ac:dyDescent="0.2"/>
    <row r="59419" hidden="1" x14ac:dyDescent="0.2"/>
    <row r="59420" hidden="1" x14ac:dyDescent="0.2"/>
    <row r="59421" hidden="1" x14ac:dyDescent="0.2"/>
    <row r="59422" hidden="1" x14ac:dyDescent="0.2"/>
    <row r="59423" hidden="1" x14ac:dyDescent="0.2"/>
    <row r="59424" hidden="1" x14ac:dyDescent="0.2"/>
    <row r="59425" hidden="1" x14ac:dyDescent="0.2"/>
    <row r="59426" hidden="1" x14ac:dyDescent="0.2"/>
    <row r="59427" hidden="1" x14ac:dyDescent="0.2"/>
    <row r="59428" hidden="1" x14ac:dyDescent="0.2"/>
    <row r="59429" hidden="1" x14ac:dyDescent="0.2"/>
    <row r="59430" hidden="1" x14ac:dyDescent="0.2"/>
    <row r="59431" hidden="1" x14ac:dyDescent="0.2"/>
    <row r="59432" hidden="1" x14ac:dyDescent="0.2"/>
    <row r="59433" hidden="1" x14ac:dyDescent="0.2"/>
    <row r="59434" hidden="1" x14ac:dyDescent="0.2"/>
    <row r="59435" hidden="1" x14ac:dyDescent="0.2"/>
    <row r="59436" hidden="1" x14ac:dyDescent="0.2"/>
    <row r="59437" hidden="1" x14ac:dyDescent="0.2"/>
    <row r="59438" hidden="1" x14ac:dyDescent="0.2"/>
    <row r="59439" hidden="1" x14ac:dyDescent="0.2"/>
    <row r="59440" hidden="1" x14ac:dyDescent="0.2"/>
    <row r="59441" hidden="1" x14ac:dyDescent="0.2"/>
    <row r="59442" hidden="1" x14ac:dyDescent="0.2"/>
    <row r="59443" hidden="1" x14ac:dyDescent="0.2"/>
    <row r="59444" hidden="1" x14ac:dyDescent="0.2"/>
    <row r="59445" hidden="1" x14ac:dyDescent="0.2"/>
    <row r="59446" hidden="1" x14ac:dyDescent="0.2"/>
    <row r="59447" hidden="1" x14ac:dyDescent="0.2"/>
    <row r="59448" hidden="1" x14ac:dyDescent="0.2"/>
    <row r="59449" hidden="1" x14ac:dyDescent="0.2"/>
    <row r="59450" hidden="1" x14ac:dyDescent="0.2"/>
    <row r="59451" hidden="1" x14ac:dyDescent="0.2"/>
    <row r="59452" hidden="1" x14ac:dyDescent="0.2"/>
    <row r="59453" hidden="1" x14ac:dyDescent="0.2"/>
    <row r="59454" hidden="1" x14ac:dyDescent="0.2"/>
    <row r="59455" hidden="1" x14ac:dyDescent="0.2"/>
    <row r="59456" hidden="1" x14ac:dyDescent="0.2"/>
    <row r="59457" hidden="1" x14ac:dyDescent="0.2"/>
    <row r="59458" hidden="1" x14ac:dyDescent="0.2"/>
    <row r="59459" hidden="1" x14ac:dyDescent="0.2"/>
    <row r="59460" hidden="1" x14ac:dyDescent="0.2"/>
    <row r="59461" hidden="1" x14ac:dyDescent="0.2"/>
    <row r="59462" hidden="1" x14ac:dyDescent="0.2"/>
    <row r="59463" hidden="1" x14ac:dyDescent="0.2"/>
    <row r="59464" hidden="1" x14ac:dyDescent="0.2"/>
    <row r="59465" hidden="1" x14ac:dyDescent="0.2"/>
    <row r="59466" hidden="1" x14ac:dyDescent="0.2"/>
    <row r="59467" hidden="1" x14ac:dyDescent="0.2"/>
    <row r="59468" hidden="1" x14ac:dyDescent="0.2"/>
    <row r="59469" hidden="1" x14ac:dyDescent="0.2"/>
    <row r="59470" hidden="1" x14ac:dyDescent="0.2"/>
    <row r="59471" hidden="1" x14ac:dyDescent="0.2"/>
    <row r="59472" hidden="1" x14ac:dyDescent="0.2"/>
    <row r="59473" hidden="1" x14ac:dyDescent="0.2"/>
    <row r="59474" hidden="1" x14ac:dyDescent="0.2"/>
    <row r="59475" hidden="1" x14ac:dyDescent="0.2"/>
    <row r="59476" hidden="1" x14ac:dyDescent="0.2"/>
    <row r="59477" hidden="1" x14ac:dyDescent="0.2"/>
    <row r="59478" hidden="1" x14ac:dyDescent="0.2"/>
    <row r="59479" hidden="1" x14ac:dyDescent="0.2"/>
    <row r="59480" hidden="1" x14ac:dyDescent="0.2"/>
    <row r="59481" hidden="1" x14ac:dyDescent="0.2"/>
    <row r="59482" hidden="1" x14ac:dyDescent="0.2"/>
    <row r="59483" hidden="1" x14ac:dyDescent="0.2"/>
    <row r="59484" hidden="1" x14ac:dyDescent="0.2"/>
    <row r="59485" hidden="1" x14ac:dyDescent="0.2"/>
    <row r="59486" hidden="1" x14ac:dyDescent="0.2"/>
    <row r="59487" hidden="1" x14ac:dyDescent="0.2"/>
    <row r="59488" hidden="1" x14ac:dyDescent="0.2"/>
    <row r="59489" hidden="1" x14ac:dyDescent="0.2"/>
    <row r="59490" hidden="1" x14ac:dyDescent="0.2"/>
    <row r="59491" hidden="1" x14ac:dyDescent="0.2"/>
    <row r="59492" hidden="1" x14ac:dyDescent="0.2"/>
    <row r="59493" hidden="1" x14ac:dyDescent="0.2"/>
    <row r="59494" hidden="1" x14ac:dyDescent="0.2"/>
    <row r="59495" hidden="1" x14ac:dyDescent="0.2"/>
    <row r="59496" hidden="1" x14ac:dyDescent="0.2"/>
    <row r="59497" hidden="1" x14ac:dyDescent="0.2"/>
    <row r="59498" hidden="1" x14ac:dyDescent="0.2"/>
    <row r="59499" hidden="1" x14ac:dyDescent="0.2"/>
    <row r="59500" hidden="1" x14ac:dyDescent="0.2"/>
    <row r="59501" hidden="1" x14ac:dyDescent="0.2"/>
    <row r="59502" hidden="1" x14ac:dyDescent="0.2"/>
    <row r="59503" hidden="1" x14ac:dyDescent="0.2"/>
    <row r="59504" hidden="1" x14ac:dyDescent="0.2"/>
    <row r="59505" hidden="1" x14ac:dyDescent="0.2"/>
    <row r="59506" hidden="1" x14ac:dyDescent="0.2"/>
    <row r="59507" hidden="1" x14ac:dyDescent="0.2"/>
    <row r="59508" hidden="1" x14ac:dyDescent="0.2"/>
    <row r="59509" hidden="1" x14ac:dyDescent="0.2"/>
    <row r="59510" hidden="1" x14ac:dyDescent="0.2"/>
    <row r="59511" hidden="1" x14ac:dyDescent="0.2"/>
    <row r="59512" hidden="1" x14ac:dyDescent="0.2"/>
    <row r="59513" hidden="1" x14ac:dyDescent="0.2"/>
    <row r="59514" hidden="1" x14ac:dyDescent="0.2"/>
    <row r="59515" hidden="1" x14ac:dyDescent="0.2"/>
    <row r="59516" hidden="1" x14ac:dyDescent="0.2"/>
    <row r="59517" hidden="1" x14ac:dyDescent="0.2"/>
    <row r="59518" hidden="1" x14ac:dyDescent="0.2"/>
    <row r="59519" hidden="1" x14ac:dyDescent="0.2"/>
    <row r="59520" hidden="1" x14ac:dyDescent="0.2"/>
    <row r="59521" hidden="1" x14ac:dyDescent="0.2"/>
    <row r="59522" hidden="1" x14ac:dyDescent="0.2"/>
    <row r="59523" hidden="1" x14ac:dyDescent="0.2"/>
    <row r="59524" hidden="1" x14ac:dyDescent="0.2"/>
    <row r="59525" hidden="1" x14ac:dyDescent="0.2"/>
    <row r="59526" hidden="1" x14ac:dyDescent="0.2"/>
    <row r="59527" hidden="1" x14ac:dyDescent="0.2"/>
    <row r="59528" hidden="1" x14ac:dyDescent="0.2"/>
    <row r="59529" hidden="1" x14ac:dyDescent="0.2"/>
    <row r="59530" hidden="1" x14ac:dyDescent="0.2"/>
    <row r="59531" hidden="1" x14ac:dyDescent="0.2"/>
    <row r="59532" hidden="1" x14ac:dyDescent="0.2"/>
    <row r="59533" hidden="1" x14ac:dyDescent="0.2"/>
    <row r="59534" hidden="1" x14ac:dyDescent="0.2"/>
    <row r="59535" hidden="1" x14ac:dyDescent="0.2"/>
    <row r="59536" hidden="1" x14ac:dyDescent="0.2"/>
    <row r="59537" hidden="1" x14ac:dyDescent="0.2"/>
    <row r="59538" hidden="1" x14ac:dyDescent="0.2"/>
    <row r="59539" hidden="1" x14ac:dyDescent="0.2"/>
    <row r="59540" hidden="1" x14ac:dyDescent="0.2"/>
    <row r="59541" hidden="1" x14ac:dyDescent="0.2"/>
    <row r="59542" hidden="1" x14ac:dyDescent="0.2"/>
    <row r="59543" hidden="1" x14ac:dyDescent="0.2"/>
    <row r="59544" hidden="1" x14ac:dyDescent="0.2"/>
    <row r="59545" hidden="1" x14ac:dyDescent="0.2"/>
    <row r="59546" hidden="1" x14ac:dyDescent="0.2"/>
    <row r="59547" hidden="1" x14ac:dyDescent="0.2"/>
    <row r="59548" hidden="1" x14ac:dyDescent="0.2"/>
    <row r="59549" hidden="1" x14ac:dyDescent="0.2"/>
    <row r="59550" hidden="1" x14ac:dyDescent="0.2"/>
    <row r="59551" hidden="1" x14ac:dyDescent="0.2"/>
    <row r="59552" hidden="1" x14ac:dyDescent="0.2"/>
    <row r="59553" hidden="1" x14ac:dyDescent="0.2"/>
    <row r="59554" hidden="1" x14ac:dyDescent="0.2"/>
    <row r="59555" hidden="1" x14ac:dyDescent="0.2"/>
    <row r="59556" hidden="1" x14ac:dyDescent="0.2"/>
    <row r="59557" hidden="1" x14ac:dyDescent="0.2"/>
    <row r="59558" hidden="1" x14ac:dyDescent="0.2"/>
    <row r="59559" hidden="1" x14ac:dyDescent="0.2"/>
    <row r="59560" hidden="1" x14ac:dyDescent="0.2"/>
    <row r="59561" hidden="1" x14ac:dyDescent="0.2"/>
    <row r="59562" hidden="1" x14ac:dyDescent="0.2"/>
    <row r="59563" hidden="1" x14ac:dyDescent="0.2"/>
    <row r="59564" hidden="1" x14ac:dyDescent="0.2"/>
    <row r="59565" hidden="1" x14ac:dyDescent="0.2"/>
    <row r="59566" hidden="1" x14ac:dyDescent="0.2"/>
    <row r="59567" hidden="1" x14ac:dyDescent="0.2"/>
    <row r="59568" hidden="1" x14ac:dyDescent="0.2"/>
    <row r="59569" hidden="1" x14ac:dyDescent="0.2"/>
    <row r="59570" hidden="1" x14ac:dyDescent="0.2"/>
    <row r="59571" hidden="1" x14ac:dyDescent="0.2"/>
    <row r="59572" hidden="1" x14ac:dyDescent="0.2"/>
    <row r="59573" hidden="1" x14ac:dyDescent="0.2"/>
    <row r="59574" hidden="1" x14ac:dyDescent="0.2"/>
    <row r="59575" hidden="1" x14ac:dyDescent="0.2"/>
    <row r="59576" hidden="1" x14ac:dyDescent="0.2"/>
    <row r="59577" hidden="1" x14ac:dyDescent="0.2"/>
    <row r="59578" hidden="1" x14ac:dyDescent="0.2"/>
    <row r="59579" hidden="1" x14ac:dyDescent="0.2"/>
    <row r="59580" hidden="1" x14ac:dyDescent="0.2"/>
    <row r="59581" hidden="1" x14ac:dyDescent="0.2"/>
    <row r="59582" hidden="1" x14ac:dyDescent="0.2"/>
    <row r="59583" hidden="1" x14ac:dyDescent="0.2"/>
    <row r="59584" hidden="1" x14ac:dyDescent="0.2"/>
    <row r="59585" hidden="1" x14ac:dyDescent="0.2"/>
    <row r="59586" hidden="1" x14ac:dyDescent="0.2"/>
    <row r="59587" hidden="1" x14ac:dyDescent="0.2"/>
    <row r="59588" hidden="1" x14ac:dyDescent="0.2"/>
    <row r="59589" hidden="1" x14ac:dyDescent="0.2"/>
    <row r="59590" hidden="1" x14ac:dyDescent="0.2"/>
    <row r="59591" hidden="1" x14ac:dyDescent="0.2"/>
    <row r="59592" hidden="1" x14ac:dyDescent="0.2"/>
    <row r="59593" hidden="1" x14ac:dyDescent="0.2"/>
    <row r="59594" hidden="1" x14ac:dyDescent="0.2"/>
    <row r="59595" hidden="1" x14ac:dyDescent="0.2"/>
    <row r="59596" hidden="1" x14ac:dyDescent="0.2"/>
    <row r="59597" hidden="1" x14ac:dyDescent="0.2"/>
    <row r="59598" hidden="1" x14ac:dyDescent="0.2"/>
    <row r="59599" hidden="1" x14ac:dyDescent="0.2"/>
    <row r="59600" hidden="1" x14ac:dyDescent="0.2"/>
    <row r="59601" hidden="1" x14ac:dyDescent="0.2"/>
    <row r="59602" hidden="1" x14ac:dyDescent="0.2"/>
    <row r="59603" hidden="1" x14ac:dyDescent="0.2"/>
    <row r="59604" hidden="1" x14ac:dyDescent="0.2"/>
    <row r="59605" hidden="1" x14ac:dyDescent="0.2"/>
    <row r="59606" hidden="1" x14ac:dyDescent="0.2"/>
    <row r="59607" hidden="1" x14ac:dyDescent="0.2"/>
    <row r="59608" hidden="1" x14ac:dyDescent="0.2"/>
    <row r="59609" hidden="1" x14ac:dyDescent="0.2"/>
    <row r="59610" hidden="1" x14ac:dyDescent="0.2"/>
    <row r="59611" hidden="1" x14ac:dyDescent="0.2"/>
    <row r="59612" hidden="1" x14ac:dyDescent="0.2"/>
    <row r="59613" hidden="1" x14ac:dyDescent="0.2"/>
    <row r="59614" hidden="1" x14ac:dyDescent="0.2"/>
    <row r="59615" hidden="1" x14ac:dyDescent="0.2"/>
    <row r="59616" hidden="1" x14ac:dyDescent="0.2"/>
    <row r="59617" hidden="1" x14ac:dyDescent="0.2"/>
    <row r="59618" hidden="1" x14ac:dyDescent="0.2"/>
    <row r="59619" hidden="1" x14ac:dyDescent="0.2"/>
    <row r="59620" hidden="1" x14ac:dyDescent="0.2"/>
    <row r="59621" hidden="1" x14ac:dyDescent="0.2"/>
    <row r="59622" hidden="1" x14ac:dyDescent="0.2"/>
    <row r="59623" hidden="1" x14ac:dyDescent="0.2"/>
    <row r="59624" hidden="1" x14ac:dyDescent="0.2"/>
    <row r="59625" hidden="1" x14ac:dyDescent="0.2"/>
    <row r="59626" hidden="1" x14ac:dyDescent="0.2"/>
    <row r="59627" hidden="1" x14ac:dyDescent="0.2"/>
    <row r="59628" hidden="1" x14ac:dyDescent="0.2"/>
    <row r="59629" hidden="1" x14ac:dyDescent="0.2"/>
    <row r="59630" hidden="1" x14ac:dyDescent="0.2"/>
    <row r="59631" hidden="1" x14ac:dyDescent="0.2"/>
    <row r="59632" hidden="1" x14ac:dyDescent="0.2"/>
    <row r="59633" hidden="1" x14ac:dyDescent="0.2"/>
    <row r="59634" hidden="1" x14ac:dyDescent="0.2"/>
    <row r="59635" hidden="1" x14ac:dyDescent="0.2"/>
    <row r="59636" hidden="1" x14ac:dyDescent="0.2"/>
    <row r="59637" hidden="1" x14ac:dyDescent="0.2"/>
    <row r="59638" hidden="1" x14ac:dyDescent="0.2"/>
    <row r="59639" hidden="1" x14ac:dyDescent="0.2"/>
    <row r="59640" hidden="1" x14ac:dyDescent="0.2"/>
    <row r="59641" hidden="1" x14ac:dyDescent="0.2"/>
    <row r="59642" hidden="1" x14ac:dyDescent="0.2"/>
    <row r="59643" hidden="1" x14ac:dyDescent="0.2"/>
    <row r="59644" hidden="1" x14ac:dyDescent="0.2"/>
    <row r="59645" hidden="1" x14ac:dyDescent="0.2"/>
    <row r="59646" hidden="1" x14ac:dyDescent="0.2"/>
    <row r="59647" hidden="1" x14ac:dyDescent="0.2"/>
    <row r="59648" hidden="1" x14ac:dyDescent="0.2"/>
    <row r="59649" hidden="1" x14ac:dyDescent="0.2"/>
    <row r="59650" hidden="1" x14ac:dyDescent="0.2"/>
    <row r="59651" hidden="1" x14ac:dyDescent="0.2"/>
    <row r="59652" hidden="1" x14ac:dyDescent="0.2"/>
    <row r="59653" hidden="1" x14ac:dyDescent="0.2"/>
    <row r="59654" hidden="1" x14ac:dyDescent="0.2"/>
    <row r="59655" hidden="1" x14ac:dyDescent="0.2"/>
    <row r="59656" hidden="1" x14ac:dyDescent="0.2"/>
    <row r="59657" hidden="1" x14ac:dyDescent="0.2"/>
    <row r="59658" hidden="1" x14ac:dyDescent="0.2"/>
    <row r="59659" hidden="1" x14ac:dyDescent="0.2"/>
    <row r="59660" hidden="1" x14ac:dyDescent="0.2"/>
    <row r="59661" hidden="1" x14ac:dyDescent="0.2"/>
    <row r="59662" hidden="1" x14ac:dyDescent="0.2"/>
    <row r="59663" hidden="1" x14ac:dyDescent="0.2"/>
    <row r="59664" hidden="1" x14ac:dyDescent="0.2"/>
    <row r="59665" hidden="1" x14ac:dyDescent="0.2"/>
    <row r="59666" hidden="1" x14ac:dyDescent="0.2"/>
    <row r="59667" hidden="1" x14ac:dyDescent="0.2"/>
    <row r="59668" hidden="1" x14ac:dyDescent="0.2"/>
    <row r="59669" hidden="1" x14ac:dyDescent="0.2"/>
    <row r="59670" hidden="1" x14ac:dyDescent="0.2"/>
    <row r="59671" hidden="1" x14ac:dyDescent="0.2"/>
    <row r="59672" hidden="1" x14ac:dyDescent="0.2"/>
    <row r="59673" hidden="1" x14ac:dyDescent="0.2"/>
    <row r="59674" hidden="1" x14ac:dyDescent="0.2"/>
    <row r="59675" hidden="1" x14ac:dyDescent="0.2"/>
    <row r="59676" hidden="1" x14ac:dyDescent="0.2"/>
    <row r="59677" hidden="1" x14ac:dyDescent="0.2"/>
    <row r="59678" hidden="1" x14ac:dyDescent="0.2"/>
    <row r="59679" hidden="1" x14ac:dyDescent="0.2"/>
    <row r="59680" hidden="1" x14ac:dyDescent="0.2"/>
    <row r="59681" hidden="1" x14ac:dyDescent="0.2"/>
    <row r="59682" hidden="1" x14ac:dyDescent="0.2"/>
    <row r="59683" hidden="1" x14ac:dyDescent="0.2"/>
    <row r="59684" hidden="1" x14ac:dyDescent="0.2"/>
    <row r="59685" hidden="1" x14ac:dyDescent="0.2"/>
    <row r="59686" hidden="1" x14ac:dyDescent="0.2"/>
    <row r="59687" hidden="1" x14ac:dyDescent="0.2"/>
    <row r="59688" hidden="1" x14ac:dyDescent="0.2"/>
    <row r="59689" hidden="1" x14ac:dyDescent="0.2"/>
    <row r="59690" hidden="1" x14ac:dyDescent="0.2"/>
    <row r="59691" hidden="1" x14ac:dyDescent="0.2"/>
    <row r="59692" hidden="1" x14ac:dyDescent="0.2"/>
    <row r="59693" hidden="1" x14ac:dyDescent="0.2"/>
    <row r="59694" hidden="1" x14ac:dyDescent="0.2"/>
    <row r="59695" hidden="1" x14ac:dyDescent="0.2"/>
    <row r="59696" hidden="1" x14ac:dyDescent="0.2"/>
    <row r="59697" hidden="1" x14ac:dyDescent="0.2"/>
    <row r="59698" hidden="1" x14ac:dyDescent="0.2"/>
    <row r="59699" hidden="1" x14ac:dyDescent="0.2"/>
    <row r="59700" hidden="1" x14ac:dyDescent="0.2"/>
    <row r="59701" hidden="1" x14ac:dyDescent="0.2"/>
    <row r="59702" hidden="1" x14ac:dyDescent="0.2"/>
    <row r="59703" hidden="1" x14ac:dyDescent="0.2"/>
    <row r="59704" hidden="1" x14ac:dyDescent="0.2"/>
    <row r="59705" hidden="1" x14ac:dyDescent="0.2"/>
    <row r="59706" hidden="1" x14ac:dyDescent="0.2"/>
    <row r="59707" hidden="1" x14ac:dyDescent="0.2"/>
    <row r="59708" hidden="1" x14ac:dyDescent="0.2"/>
    <row r="59709" hidden="1" x14ac:dyDescent="0.2"/>
    <row r="59710" hidden="1" x14ac:dyDescent="0.2"/>
    <row r="59711" hidden="1" x14ac:dyDescent="0.2"/>
    <row r="59712" hidden="1" x14ac:dyDescent="0.2"/>
    <row r="59713" hidden="1" x14ac:dyDescent="0.2"/>
    <row r="59714" hidden="1" x14ac:dyDescent="0.2"/>
    <row r="59715" hidden="1" x14ac:dyDescent="0.2"/>
    <row r="59716" hidden="1" x14ac:dyDescent="0.2"/>
    <row r="59717" hidden="1" x14ac:dyDescent="0.2"/>
    <row r="59718" hidden="1" x14ac:dyDescent="0.2"/>
    <row r="59719" hidden="1" x14ac:dyDescent="0.2"/>
    <row r="59720" hidden="1" x14ac:dyDescent="0.2"/>
    <row r="59721" hidden="1" x14ac:dyDescent="0.2"/>
    <row r="59722" hidden="1" x14ac:dyDescent="0.2"/>
    <row r="59723" hidden="1" x14ac:dyDescent="0.2"/>
    <row r="59724" hidden="1" x14ac:dyDescent="0.2"/>
    <row r="59725" hidden="1" x14ac:dyDescent="0.2"/>
    <row r="59726" hidden="1" x14ac:dyDescent="0.2"/>
    <row r="59727" hidden="1" x14ac:dyDescent="0.2"/>
    <row r="59728" hidden="1" x14ac:dyDescent="0.2"/>
    <row r="59729" hidden="1" x14ac:dyDescent="0.2"/>
    <row r="59730" hidden="1" x14ac:dyDescent="0.2"/>
    <row r="59731" hidden="1" x14ac:dyDescent="0.2"/>
    <row r="59732" hidden="1" x14ac:dyDescent="0.2"/>
    <row r="59733" hidden="1" x14ac:dyDescent="0.2"/>
    <row r="59734" hidden="1" x14ac:dyDescent="0.2"/>
    <row r="59735" hidden="1" x14ac:dyDescent="0.2"/>
    <row r="59736" hidden="1" x14ac:dyDescent="0.2"/>
    <row r="59737" hidden="1" x14ac:dyDescent="0.2"/>
    <row r="59738" hidden="1" x14ac:dyDescent="0.2"/>
    <row r="59739" hidden="1" x14ac:dyDescent="0.2"/>
    <row r="59740" hidden="1" x14ac:dyDescent="0.2"/>
    <row r="59741" hidden="1" x14ac:dyDescent="0.2"/>
    <row r="59742" hidden="1" x14ac:dyDescent="0.2"/>
    <row r="59743" hidden="1" x14ac:dyDescent="0.2"/>
    <row r="59744" hidden="1" x14ac:dyDescent="0.2"/>
    <row r="59745" hidden="1" x14ac:dyDescent="0.2"/>
    <row r="59746" hidden="1" x14ac:dyDescent="0.2"/>
    <row r="59747" hidden="1" x14ac:dyDescent="0.2"/>
    <row r="59748" hidden="1" x14ac:dyDescent="0.2"/>
    <row r="59749" hidden="1" x14ac:dyDescent="0.2"/>
    <row r="59750" hidden="1" x14ac:dyDescent="0.2"/>
    <row r="59751" hidden="1" x14ac:dyDescent="0.2"/>
    <row r="59752" hidden="1" x14ac:dyDescent="0.2"/>
    <row r="59753" hidden="1" x14ac:dyDescent="0.2"/>
    <row r="59754" hidden="1" x14ac:dyDescent="0.2"/>
    <row r="59755" hidden="1" x14ac:dyDescent="0.2"/>
    <row r="59756" hidden="1" x14ac:dyDescent="0.2"/>
    <row r="59757" hidden="1" x14ac:dyDescent="0.2"/>
    <row r="59758" hidden="1" x14ac:dyDescent="0.2"/>
    <row r="59759" hidden="1" x14ac:dyDescent="0.2"/>
    <row r="59760" hidden="1" x14ac:dyDescent="0.2"/>
    <row r="59761" hidden="1" x14ac:dyDescent="0.2"/>
    <row r="59762" hidden="1" x14ac:dyDescent="0.2"/>
    <row r="59763" hidden="1" x14ac:dyDescent="0.2"/>
    <row r="59764" hidden="1" x14ac:dyDescent="0.2"/>
    <row r="59765" hidden="1" x14ac:dyDescent="0.2"/>
    <row r="59766" hidden="1" x14ac:dyDescent="0.2"/>
    <row r="59767" hidden="1" x14ac:dyDescent="0.2"/>
    <row r="59768" hidden="1" x14ac:dyDescent="0.2"/>
    <row r="59769" hidden="1" x14ac:dyDescent="0.2"/>
    <row r="59770" hidden="1" x14ac:dyDescent="0.2"/>
    <row r="59771" hidden="1" x14ac:dyDescent="0.2"/>
    <row r="59772" hidden="1" x14ac:dyDescent="0.2"/>
    <row r="59773" hidden="1" x14ac:dyDescent="0.2"/>
    <row r="59774" hidden="1" x14ac:dyDescent="0.2"/>
    <row r="59775" hidden="1" x14ac:dyDescent="0.2"/>
    <row r="59776" hidden="1" x14ac:dyDescent="0.2"/>
    <row r="59777" hidden="1" x14ac:dyDescent="0.2"/>
    <row r="59778" hidden="1" x14ac:dyDescent="0.2"/>
    <row r="59779" hidden="1" x14ac:dyDescent="0.2"/>
    <row r="59780" hidden="1" x14ac:dyDescent="0.2"/>
    <row r="59781" hidden="1" x14ac:dyDescent="0.2"/>
    <row r="59782" hidden="1" x14ac:dyDescent="0.2"/>
    <row r="59783" hidden="1" x14ac:dyDescent="0.2"/>
    <row r="59784" hidden="1" x14ac:dyDescent="0.2"/>
    <row r="59785" hidden="1" x14ac:dyDescent="0.2"/>
    <row r="59786" hidden="1" x14ac:dyDescent="0.2"/>
    <row r="59787" hidden="1" x14ac:dyDescent="0.2"/>
    <row r="59788" hidden="1" x14ac:dyDescent="0.2"/>
    <row r="59789" hidden="1" x14ac:dyDescent="0.2"/>
    <row r="59790" hidden="1" x14ac:dyDescent="0.2"/>
    <row r="59791" hidden="1" x14ac:dyDescent="0.2"/>
    <row r="59792" hidden="1" x14ac:dyDescent="0.2"/>
    <row r="59793" hidden="1" x14ac:dyDescent="0.2"/>
    <row r="59794" hidden="1" x14ac:dyDescent="0.2"/>
    <row r="59795" hidden="1" x14ac:dyDescent="0.2"/>
    <row r="59796" hidden="1" x14ac:dyDescent="0.2"/>
    <row r="59797" hidden="1" x14ac:dyDescent="0.2"/>
    <row r="59798" hidden="1" x14ac:dyDescent="0.2"/>
    <row r="59799" hidden="1" x14ac:dyDescent="0.2"/>
    <row r="59800" hidden="1" x14ac:dyDescent="0.2"/>
    <row r="59801" hidden="1" x14ac:dyDescent="0.2"/>
    <row r="59802" hidden="1" x14ac:dyDescent="0.2"/>
    <row r="59803" hidden="1" x14ac:dyDescent="0.2"/>
    <row r="59804" hidden="1" x14ac:dyDescent="0.2"/>
    <row r="59805" hidden="1" x14ac:dyDescent="0.2"/>
    <row r="59806" hidden="1" x14ac:dyDescent="0.2"/>
    <row r="59807" hidden="1" x14ac:dyDescent="0.2"/>
    <row r="59808" hidden="1" x14ac:dyDescent="0.2"/>
    <row r="59809" hidden="1" x14ac:dyDescent="0.2"/>
    <row r="59810" hidden="1" x14ac:dyDescent="0.2"/>
    <row r="59811" hidden="1" x14ac:dyDescent="0.2"/>
    <row r="59812" hidden="1" x14ac:dyDescent="0.2"/>
    <row r="59813" hidden="1" x14ac:dyDescent="0.2"/>
    <row r="59814" hidden="1" x14ac:dyDescent="0.2"/>
    <row r="59815" hidden="1" x14ac:dyDescent="0.2"/>
    <row r="59816" hidden="1" x14ac:dyDescent="0.2"/>
    <row r="59817" hidden="1" x14ac:dyDescent="0.2"/>
    <row r="59818" hidden="1" x14ac:dyDescent="0.2"/>
    <row r="59819" hidden="1" x14ac:dyDescent="0.2"/>
    <row r="59820" hidden="1" x14ac:dyDescent="0.2"/>
    <row r="59821" hidden="1" x14ac:dyDescent="0.2"/>
    <row r="59822" hidden="1" x14ac:dyDescent="0.2"/>
    <row r="59823" hidden="1" x14ac:dyDescent="0.2"/>
    <row r="59824" hidden="1" x14ac:dyDescent="0.2"/>
    <row r="59825" hidden="1" x14ac:dyDescent="0.2"/>
    <row r="59826" hidden="1" x14ac:dyDescent="0.2"/>
    <row r="59827" hidden="1" x14ac:dyDescent="0.2"/>
    <row r="59828" hidden="1" x14ac:dyDescent="0.2"/>
    <row r="59829" hidden="1" x14ac:dyDescent="0.2"/>
    <row r="59830" hidden="1" x14ac:dyDescent="0.2"/>
    <row r="59831" hidden="1" x14ac:dyDescent="0.2"/>
    <row r="59832" hidden="1" x14ac:dyDescent="0.2"/>
    <row r="59833" hidden="1" x14ac:dyDescent="0.2"/>
    <row r="59834" hidden="1" x14ac:dyDescent="0.2"/>
    <row r="59835" hidden="1" x14ac:dyDescent="0.2"/>
    <row r="59836" hidden="1" x14ac:dyDescent="0.2"/>
    <row r="59837" hidden="1" x14ac:dyDescent="0.2"/>
    <row r="59838" hidden="1" x14ac:dyDescent="0.2"/>
    <row r="59839" hidden="1" x14ac:dyDescent="0.2"/>
    <row r="59840" hidden="1" x14ac:dyDescent="0.2"/>
    <row r="59841" hidden="1" x14ac:dyDescent="0.2"/>
    <row r="59842" hidden="1" x14ac:dyDescent="0.2"/>
    <row r="59843" hidden="1" x14ac:dyDescent="0.2"/>
    <row r="59844" hidden="1" x14ac:dyDescent="0.2"/>
    <row r="59845" hidden="1" x14ac:dyDescent="0.2"/>
    <row r="59846" hidden="1" x14ac:dyDescent="0.2"/>
    <row r="59847" hidden="1" x14ac:dyDescent="0.2"/>
    <row r="59848" hidden="1" x14ac:dyDescent="0.2"/>
    <row r="59849" hidden="1" x14ac:dyDescent="0.2"/>
    <row r="59850" hidden="1" x14ac:dyDescent="0.2"/>
    <row r="59851" hidden="1" x14ac:dyDescent="0.2"/>
    <row r="59852" hidden="1" x14ac:dyDescent="0.2"/>
    <row r="59853" hidden="1" x14ac:dyDescent="0.2"/>
    <row r="59854" hidden="1" x14ac:dyDescent="0.2"/>
    <row r="59855" hidden="1" x14ac:dyDescent="0.2"/>
    <row r="59856" hidden="1" x14ac:dyDescent="0.2"/>
    <row r="59857" hidden="1" x14ac:dyDescent="0.2"/>
    <row r="59858" hidden="1" x14ac:dyDescent="0.2"/>
    <row r="59859" hidden="1" x14ac:dyDescent="0.2"/>
    <row r="59860" hidden="1" x14ac:dyDescent="0.2"/>
    <row r="59861" hidden="1" x14ac:dyDescent="0.2"/>
    <row r="59862" hidden="1" x14ac:dyDescent="0.2"/>
    <row r="59863" hidden="1" x14ac:dyDescent="0.2"/>
    <row r="59864" hidden="1" x14ac:dyDescent="0.2"/>
    <row r="59865" hidden="1" x14ac:dyDescent="0.2"/>
    <row r="59866" hidden="1" x14ac:dyDescent="0.2"/>
    <row r="59867" hidden="1" x14ac:dyDescent="0.2"/>
    <row r="59868" hidden="1" x14ac:dyDescent="0.2"/>
    <row r="59869" hidden="1" x14ac:dyDescent="0.2"/>
    <row r="59870" hidden="1" x14ac:dyDescent="0.2"/>
    <row r="59871" hidden="1" x14ac:dyDescent="0.2"/>
    <row r="59872" hidden="1" x14ac:dyDescent="0.2"/>
    <row r="59873" hidden="1" x14ac:dyDescent="0.2"/>
    <row r="59874" hidden="1" x14ac:dyDescent="0.2"/>
    <row r="59875" hidden="1" x14ac:dyDescent="0.2"/>
    <row r="59876" hidden="1" x14ac:dyDescent="0.2"/>
    <row r="59877" hidden="1" x14ac:dyDescent="0.2"/>
    <row r="59878" hidden="1" x14ac:dyDescent="0.2"/>
    <row r="59879" hidden="1" x14ac:dyDescent="0.2"/>
    <row r="59880" hidden="1" x14ac:dyDescent="0.2"/>
    <row r="59881" hidden="1" x14ac:dyDescent="0.2"/>
    <row r="59882" hidden="1" x14ac:dyDescent="0.2"/>
    <row r="59883" hidden="1" x14ac:dyDescent="0.2"/>
    <row r="59884" hidden="1" x14ac:dyDescent="0.2"/>
    <row r="59885" hidden="1" x14ac:dyDescent="0.2"/>
    <row r="59886" hidden="1" x14ac:dyDescent="0.2"/>
    <row r="59887" hidden="1" x14ac:dyDescent="0.2"/>
    <row r="59888" hidden="1" x14ac:dyDescent="0.2"/>
    <row r="59889" hidden="1" x14ac:dyDescent="0.2"/>
    <row r="59890" hidden="1" x14ac:dyDescent="0.2"/>
    <row r="59891" hidden="1" x14ac:dyDescent="0.2"/>
    <row r="59892" hidden="1" x14ac:dyDescent="0.2"/>
    <row r="59893" hidden="1" x14ac:dyDescent="0.2"/>
    <row r="59894" hidden="1" x14ac:dyDescent="0.2"/>
    <row r="59895" hidden="1" x14ac:dyDescent="0.2"/>
    <row r="59896" hidden="1" x14ac:dyDescent="0.2"/>
    <row r="59897" hidden="1" x14ac:dyDescent="0.2"/>
    <row r="59898" hidden="1" x14ac:dyDescent="0.2"/>
    <row r="59899" hidden="1" x14ac:dyDescent="0.2"/>
    <row r="59900" hidden="1" x14ac:dyDescent="0.2"/>
    <row r="59901" hidden="1" x14ac:dyDescent="0.2"/>
    <row r="59902" hidden="1" x14ac:dyDescent="0.2"/>
    <row r="59903" hidden="1" x14ac:dyDescent="0.2"/>
    <row r="59904" hidden="1" x14ac:dyDescent="0.2"/>
    <row r="59905" hidden="1" x14ac:dyDescent="0.2"/>
    <row r="59906" hidden="1" x14ac:dyDescent="0.2"/>
    <row r="59907" hidden="1" x14ac:dyDescent="0.2"/>
    <row r="59908" hidden="1" x14ac:dyDescent="0.2"/>
    <row r="59909" hidden="1" x14ac:dyDescent="0.2"/>
    <row r="59910" hidden="1" x14ac:dyDescent="0.2"/>
    <row r="59911" hidden="1" x14ac:dyDescent="0.2"/>
    <row r="59912" hidden="1" x14ac:dyDescent="0.2"/>
    <row r="59913" hidden="1" x14ac:dyDescent="0.2"/>
    <row r="59914" hidden="1" x14ac:dyDescent="0.2"/>
    <row r="59915" hidden="1" x14ac:dyDescent="0.2"/>
    <row r="59916" hidden="1" x14ac:dyDescent="0.2"/>
    <row r="59917" hidden="1" x14ac:dyDescent="0.2"/>
    <row r="59918" hidden="1" x14ac:dyDescent="0.2"/>
    <row r="59919" hidden="1" x14ac:dyDescent="0.2"/>
    <row r="59920" hidden="1" x14ac:dyDescent="0.2"/>
    <row r="59921" hidden="1" x14ac:dyDescent="0.2"/>
    <row r="59922" hidden="1" x14ac:dyDescent="0.2"/>
    <row r="59923" hidden="1" x14ac:dyDescent="0.2"/>
    <row r="59924" hidden="1" x14ac:dyDescent="0.2"/>
    <row r="59925" hidden="1" x14ac:dyDescent="0.2"/>
    <row r="59926" hidden="1" x14ac:dyDescent="0.2"/>
    <row r="59927" hidden="1" x14ac:dyDescent="0.2"/>
    <row r="59928" hidden="1" x14ac:dyDescent="0.2"/>
    <row r="59929" hidden="1" x14ac:dyDescent="0.2"/>
    <row r="59930" hidden="1" x14ac:dyDescent="0.2"/>
    <row r="59931" hidden="1" x14ac:dyDescent="0.2"/>
    <row r="59932" hidden="1" x14ac:dyDescent="0.2"/>
    <row r="59933" hidden="1" x14ac:dyDescent="0.2"/>
    <row r="59934" hidden="1" x14ac:dyDescent="0.2"/>
    <row r="59935" hidden="1" x14ac:dyDescent="0.2"/>
    <row r="59936" hidden="1" x14ac:dyDescent="0.2"/>
    <row r="59937" hidden="1" x14ac:dyDescent="0.2"/>
    <row r="59938" hidden="1" x14ac:dyDescent="0.2"/>
    <row r="59939" hidden="1" x14ac:dyDescent="0.2"/>
    <row r="59940" hidden="1" x14ac:dyDescent="0.2"/>
    <row r="59941" hidden="1" x14ac:dyDescent="0.2"/>
    <row r="59942" hidden="1" x14ac:dyDescent="0.2"/>
    <row r="59943" hidden="1" x14ac:dyDescent="0.2"/>
    <row r="59944" hidden="1" x14ac:dyDescent="0.2"/>
    <row r="59945" hidden="1" x14ac:dyDescent="0.2"/>
    <row r="59946" hidden="1" x14ac:dyDescent="0.2"/>
    <row r="59947" hidden="1" x14ac:dyDescent="0.2"/>
    <row r="59948" hidden="1" x14ac:dyDescent="0.2"/>
    <row r="59949" hidden="1" x14ac:dyDescent="0.2"/>
    <row r="59950" hidden="1" x14ac:dyDescent="0.2"/>
    <row r="59951" hidden="1" x14ac:dyDescent="0.2"/>
    <row r="59952" hidden="1" x14ac:dyDescent="0.2"/>
    <row r="59953" hidden="1" x14ac:dyDescent="0.2"/>
    <row r="59954" hidden="1" x14ac:dyDescent="0.2"/>
    <row r="59955" hidden="1" x14ac:dyDescent="0.2"/>
    <row r="59956" hidden="1" x14ac:dyDescent="0.2"/>
    <row r="59957" hidden="1" x14ac:dyDescent="0.2"/>
    <row r="59958" hidden="1" x14ac:dyDescent="0.2"/>
    <row r="59959" hidden="1" x14ac:dyDescent="0.2"/>
    <row r="59960" hidden="1" x14ac:dyDescent="0.2"/>
    <row r="59961" hidden="1" x14ac:dyDescent="0.2"/>
    <row r="59962" hidden="1" x14ac:dyDescent="0.2"/>
    <row r="59963" hidden="1" x14ac:dyDescent="0.2"/>
    <row r="59964" hidden="1" x14ac:dyDescent="0.2"/>
    <row r="59965" hidden="1" x14ac:dyDescent="0.2"/>
    <row r="59966" hidden="1" x14ac:dyDescent="0.2"/>
    <row r="59967" hidden="1" x14ac:dyDescent="0.2"/>
    <row r="59968" hidden="1" x14ac:dyDescent="0.2"/>
    <row r="59969" hidden="1" x14ac:dyDescent="0.2"/>
    <row r="59970" hidden="1" x14ac:dyDescent="0.2"/>
    <row r="59971" hidden="1" x14ac:dyDescent="0.2"/>
    <row r="59972" hidden="1" x14ac:dyDescent="0.2"/>
    <row r="59973" hidden="1" x14ac:dyDescent="0.2"/>
    <row r="59974" hidden="1" x14ac:dyDescent="0.2"/>
    <row r="59975" hidden="1" x14ac:dyDescent="0.2"/>
    <row r="59976" hidden="1" x14ac:dyDescent="0.2"/>
    <row r="59977" hidden="1" x14ac:dyDescent="0.2"/>
    <row r="59978" hidden="1" x14ac:dyDescent="0.2"/>
    <row r="59979" hidden="1" x14ac:dyDescent="0.2"/>
    <row r="59980" hidden="1" x14ac:dyDescent="0.2"/>
    <row r="59981" hidden="1" x14ac:dyDescent="0.2"/>
    <row r="59982" hidden="1" x14ac:dyDescent="0.2"/>
    <row r="59983" hidden="1" x14ac:dyDescent="0.2"/>
    <row r="59984" hidden="1" x14ac:dyDescent="0.2"/>
    <row r="59985" hidden="1" x14ac:dyDescent="0.2"/>
    <row r="59986" hidden="1" x14ac:dyDescent="0.2"/>
    <row r="59987" hidden="1" x14ac:dyDescent="0.2"/>
    <row r="59988" hidden="1" x14ac:dyDescent="0.2"/>
    <row r="59989" hidden="1" x14ac:dyDescent="0.2"/>
    <row r="59990" hidden="1" x14ac:dyDescent="0.2"/>
    <row r="59991" hidden="1" x14ac:dyDescent="0.2"/>
    <row r="59992" hidden="1" x14ac:dyDescent="0.2"/>
    <row r="59993" hidden="1" x14ac:dyDescent="0.2"/>
    <row r="59994" hidden="1" x14ac:dyDescent="0.2"/>
    <row r="59995" hidden="1" x14ac:dyDescent="0.2"/>
    <row r="59996" hidden="1" x14ac:dyDescent="0.2"/>
    <row r="59997" hidden="1" x14ac:dyDescent="0.2"/>
    <row r="59998" hidden="1" x14ac:dyDescent="0.2"/>
    <row r="59999" hidden="1" x14ac:dyDescent="0.2"/>
    <row r="60000" hidden="1" x14ac:dyDescent="0.2"/>
    <row r="60001" hidden="1" x14ac:dyDescent="0.2"/>
    <row r="60002" hidden="1" x14ac:dyDescent="0.2"/>
    <row r="60003" hidden="1" x14ac:dyDescent="0.2"/>
    <row r="60004" hidden="1" x14ac:dyDescent="0.2"/>
    <row r="60005" hidden="1" x14ac:dyDescent="0.2"/>
    <row r="60006" hidden="1" x14ac:dyDescent="0.2"/>
    <row r="60007" hidden="1" x14ac:dyDescent="0.2"/>
    <row r="60008" hidden="1" x14ac:dyDescent="0.2"/>
    <row r="60009" hidden="1" x14ac:dyDescent="0.2"/>
    <row r="60010" hidden="1" x14ac:dyDescent="0.2"/>
    <row r="60011" hidden="1" x14ac:dyDescent="0.2"/>
    <row r="60012" hidden="1" x14ac:dyDescent="0.2"/>
    <row r="60013" hidden="1" x14ac:dyDescent="0.2"/>
    <row r="60014" hidden="1" x14ac:dyDescent="0.2"/>
    <row r="60015" hidden="1" x14ac:dyDescent="0.2"/>
    <row r="60016" hidden="1" x14ac:dyDescent="0.2"/>
    <row r="60017" hidden="1" x14ac:dyDescent="0.2"/>
    <row r="60018" hidden="1" x14ac:dyDescent="0.2"/>
    <row r="60019" hidden="1" x14ac:dyDescent="0.2"/>
    <row r="60020" hidden="1" x14ac:dyDescent="0.2"/>
    <row r="60021" hidden="1" x14ac:dyDescent="0.2"/>
    <row r="60022" hidden="1" x14ac:dyDescent="0.2"/>
    <row r="60023" hidden="1" x14ac:dyDescent="0.2"/>
    <row r="60024" hidden="1" x14ac:dyDescent="0.2"/>
    <row r="60025" hidden="1" x14ac:dyDescent="0.2"/>
    <row r="60026" hidden="1" x14ac:dyDescent="0.2"/>
    <row r="60027" hidden="1" x14ac:dyDescent="0.2"/>
    <row r="60028" hidden="1" x14ac:dyDescent="0.2"/>
    <row r="60029" hidden="1" x14ac:dyDescent="0.2"/>
    <row r="60030" hidden="1" x14ac:dyDescent="0.2"/>
    <row r="60031" hidden="1" x14ac:dyDescent="0.2"/>
    <row r="60032" hidden="1" x14ac:dyDescent="0.2"/>
    <row r="60033" hidden="1" x14ac:dyDescent="0.2"/>
    <row r="60034" hidden="1" x14ac:dyDescent="0.2"/>
    <row r="60035" hidden="1" x14ac:dyDescent="0.2"/>
    <row r="60036" hidden="1" x14ac:dyDescent="0.2"/>
    <row r="60037" hidden="1" x14ac:dyDescent="0.2"/>
    <row r="60038" hidden="1" x14ac:dyDescent="0.2"/>
    <row r="60039" hidden="1" x14ac:dyDescent="0.2"/>
    <row r="60040" hidden="1" x14ac:dyDescent="0.2"/>
    <row r="60041" hidden="1" x14ac:dyDescent="0.2"/>
    <row r="60042" hidden="1" x14ac:dyDescent="0.2"/>
    <row r="60043" hidden="1" x14ac:dyDescent="0.2"/>
    <row r="60044" hidden="1" x14ac:dyDescent="0.2"/>
    <row r="60045" hidden="1" x14ac:dyDescent="0.2"/>
    <row r="60046" hidden="1" x14ac:dyDescent="0.2"/>
    <row r="60047" hidden="1" x14ac:dyDescent="0.2"/>
    <row r="60048" hidden="1" x14ac:dyDescent="0.2"/>
    <row r="60049" hidden="1" x14ac:dyDescent="0.2"/>
    <row r="60050" hidden="1" x14ac:dyDescent="0.2"/>
    <row r="60051" hidden="1" x14ac:dyDescent="0.2"/>
    <row r="60052" hidden="1" x14ac:dyDescent="0.2"/>
    <row r="60053" hidden="1" x14ac:dyDescent="0.2"/>
    <row r="60054" hidden="1" x14ac:dyDescent="0.2"/>
    <row r="60055" hidden="1" x14ac:dyDescent="0.2"/>
    <row r="60056" hidden="1" x14ac:dyDescent="0.2"/>
    <row r="60057" hidden="1" x14ac:dyDescent="0.2"/>
    <row r="60058" hidden="1" x14ac:dyDescent="0.2"/>
    <row r="60059" hidden="1" x14ac:dyDescent="0.2"/>
    <row r="60060" hidden="1" x14ac:dyDescent="0.2"/>
    <row r="60061" hidden="1" x14ac:dyDescent="0.2"/>
    <row r="60062" hidden="1" x14ac:dyDescent="0.2"/>
    <row r="60063" hidden="1" x14ac:dyDescent="0.2"/>
    <row r="60064" hidden="1" x14ac:dyDescent="0.2"/>
    <row r="60065" hidden="1" x14ac:dyDescent="0.2"/>
    <row r="60066" hidden="1" x14ac:dyDescent="0.2"/>
    <row r="60067" hidden="1" x14ac:dyDescent="0.2"/>
    <row r="60068" hidden="1" x14ac:dyDescent="0.2"/>
    <row r="60069" hidden="1" x14ac:dyDescent="0.2"/>
    <row r="60070" hidden="1" x14ac:dyDescent="0.2"/>
    <row r="60071" hidden="1" x14ac:dyDescent="0.2"/>
    <row r="60072" hidden="1" x14ac:dyDescent="0.2"/>
    <row r="60073" hidden="1" x14ac:dyDescent="0.2"/>
    <row r="60074" hidden="1" x14ac:dyDescent="0.2"/>
    <row r="60075" hidden="1" x14ac:dyDescent="0.2"/>
    <row r="60076" hidden="1" x14ac:dyDescent="0.2"/>
    <row r="60077" hidden="1" x14ac:dyDescent="0.2"/>
    <row r="60078" hidden="1" x14ac:dyDescent="0.2"/>
    <row r="60079" hidden="1" x14ac:dyDescent="0.2"/>
    <row r="60080" hidden="1" x14ac:dyDescent="0.2"/>
    <row r="60081" hidden="1" x14ac:dyDescent="0.2"/>
    <row r="60082" hidden="1" x14ac:dyDescent="0.2"/>
    <row r="60083" hidden="1" x14ac:dyDescent="0.2"/>
    <row r="60084" hidden="1" x14ac:dyDescent="0.2"/>
    <row r="60085" hidden="1" x14ac:dyDescent="0.2"/>
    <row r="60086" hidden="1" x14ac:dyDescent="0.2"/>
    <row r="60087" hidden="1" x14ac:dyDescent="0.2"/>
    <row r="60088" hidden="1" x14ac:dyDescent="0.2"/>
    <row r="60089" hidden="1" x14ac:dyDescent="0.2"/>
    <row r="60090" hidden="1" x14ac:dyDescent="0.2"/>
    <row r="60091" hidden="1" x14ac:dyDescent="0.2"/>
    <row r="60092" hidden="1" x14ac:dyDescent="0.2"/>
    <row r="60093" hidden="1" x14ac:dyDescent="0.2"/>
    <row r="60094" hidden="1" x14ac:dyDescent="0.2"/>
    <row r="60095" hidden="1" x14ac:dyDescent="0.2"/>
    <row r="60096" hidden="1" x14ac:dyDescent="0.2"/>
    <row r="60097" hidden="1" x14ac:dyDescent="0.2"/>
    <row r="60098" hidden="1" x14ac:dyDescent="0.2"/>
    <row r="60099" hidden="1" x14ac:dyDescent="0.2"/>
    <row r="60100" hidden="1" x14ac:dyDescent="0.2"/>
    <row r="60101" hidden="1" x14ac:dyDescent="0.2"/>
    <row r="60102" hidden="1" x14ac:dyDescent="0.2"/>
    <row r="60103" hidden="1" x14ac:dyDescent="0.2"/>
    <row r="60104" hidden="1" x14ac:dyDescent="0.2"/>
    <row r="60105" hidden="1" x14ac:dyDescent="0.2"/>
    <row r="60106" hidden="1" x14ac:dyDescent="0.2"/>
    <row r="60107" hidden="1" x14ac:dyDescent="0.2"/>
    <row r="60108" hidden="1" x14ac:dyDescent="0.2"/>
    <row r="60109" hidden="1" x14ac:dyDescent="0.2"/>
    <row r="60110" hidden="1" x14ac:dyDescent="0.2"/>
    <row r="60111" hidden="1" x14ac:dyDescent="0.2"/>
    <row r="60112" hidden="1" x14ac:dyDescent="0.2"/>
    <row r="60113" hidden="1" x14ac:dyDescent="0.2"/>
    <row r="60114" hidden="1" x14ac:dyDescent="0.2"/>
    <row r="60115" hidden="1" x14ac:dyDescent="0.2"/>
    <row r="60116" hidden="1" x14ac:dyDescent="0.2"/>
    <row r="60117" hidden="1" x14ac:dyDescent="0.2"/>
    <row r="60118" hidden="1" x14ac:dyDescent="0.2"/>
    <row r="60119" hidden="1" x14ac:dyDescent="0.2"/>
    <row r="60120" hidden="1" x14ac:dyDescent="0.2"/>
    <row r="60121" hidden="1" x14ac:dyDescent="0.2"/>
    <row r="60122" hidden="1" x14ac:dyDescent="0.2"/>
    <row r="60123" hidden="1" x14ac:dyDescent="0.2"/>
    <row r="60124" hidden="1" x14ac:dyDescent="0.2"/>
    <row r="60125" hidden="1" x14ac:dyDescent="0.2"/>
    <row r="60126" hidden="1" x14ac:dyDescent="0.2"/>
    <row r="60127" hidden="1" x14ac:dyDescent="0.2"/>
    <row r="60128" hidden="1" x14ac:dyDescent="0.2"/>
    <row r="60129" hidden="1" x14ac:dyDescent="0.2"/>
    <row r="60130" hidden="1" x14ac:dyDescent="0.2"/>
    <row r="60131" hidden="1" x14ac:dyDescent="0.2"/>
    <row r="60132" hidden="1" x14ac:dyDescent="0.2"/>
    <row r="60133" hidden="1" x14ac:dyDescent="0.2"/>
    <row r="60134" hidden="1" x14ac:dyDescent="0.2"/>
    <row r="60135" hidden="1" x14ac:dyDescent="0.2"/>
    <row r="60136" hidden="1" x14ac:dyDescent="0.2"/>
    <row r="60137" hidden="1" x14ac:dyDescent="0.2"/>
    <row r="60138" hidden="1" x14ac:dyDescent="0.2"/>
    <row r="60139" hidden="1" x14ac:dyDescent="0.2"/>
    <row r="60140" hidden="1" x14ac:dyDescent="0.2"/>
    <row r="60141" hidden="1" x14ac:dyDescent="0.2"/>
    <row r="60142" hidden="1" x14ac:dyDescent="0.2"/>
    <row r="60143" hidden="1" x14ac:dyDescent="0.2"/>
    <row r="60144" hidden="1" x14ac:dyDescent="0.2"/>
    <row r="60145" hidden="1" x14ac:dyDescent="0.2"/>
    <row r="60146" hidden="1" x14ac:dyDescent="0.2"/>
    <row r="60147" hidden="1" x14ac:dyDescent="0.2"/>
    <row r="60148" hidden="1" x14ac:dyDescent="0.2"/>
    <row r="60149" hidden="1" x14ac:dyDescent="0.2"/>
    <row r="60150" hidden="1" x14ac:dyDescent="0.2"/>
    <row r="60151" hidden="1" x14ac:dyDescent="0.2"/>
    <row r="60152" hidden="1" x14ac:dyDescent="0.2"/>
    <row r="60153" hidden="1" x14ac:dyDescent="0.2"/>
    <row r="60154" hidden="1" x14ac:dyDescent="0.2"/>
    <row r="60155" hidden="1" x14ac:dyDescent="0.2"/>
    <row r="60156" hidden="1" x14ac:dyDescent="0.2"/>
    <row r="60157" hidden="1" x14ac:dyDescent="0.2"/>
    <row r="60158" hidden="1" x14ac:dyDescent="0.2"/>
    <row r="60159" hidden="1" x14ac:dyDescent="0.2"/>
    <row r="60160" hidden="1" x14ac:dyDescent="0.2"/>
    <row r="60161" hidden="1" x14ac:dyDescent="0.2"/>
    <row r="60162" hidden="1" x14ac:dyDescent="0.2"/>
    <row r="60163" hidden="1" x14ac:dyDescent="0.2"/>
    <row r="60164" hidden="1" x14ac:dyDescent="0.2"/>
    <row r="60165" hidden="1" x14ac:dyDescent="0.2"/>
    <row r="60166" hidden="1" x14ac:dyDescent="0.2"/>
    <row r="60167" hidden="1" x14ac:dyDescent="0.2"/>
    <row r="60168" hidden="1" x14ac:dyDescent="0.2"/>
    <row r="60169" hidden="1" x14ac:dyDescent="0.2"/>
    <row r="60170" hidden="1" x14ac:dyDescent="0.2"/>
    <row r="60171" hidden="1" x14ac:dyDescent="0.2"/>
    <row r="60172" hidden="1" x14ac:dyDescent="0.2"/>
    <row r="60173" hidden="1" x14ac:dyDescent="0.2"/>
    <row r="60174" hidden="1" x14ac:dyDescent="0.2"/>
    <row r="60175" hidden="1" x14ac:dyDescent="0.2"/>
    <row r="60176" hidden="1" x14ac:dyDescent="0.2"/>
    <row r="60177" hidden="1" x14ac:dyDescent="0.2"/>
    <row r="60178" hidden="1" x14ac:dyDescent="0.2"/>
    <row r="60179" hidden="1" x14ac:dyDescent="0.2"/>
    <row r="60180" hidden="1" x14ac:dyDescent="0.2"/>
    <row r="60181" hidden="1" x14ac:dyDescent="0.2"/>
    <row r="60182" hidden="1" x14ac:dyDescent="0.2"/>
    <row r="60183" hidden="1" x14ac:dyDescent="0.2"/>
    <row r="60184" hidden="1" x14ac:dyDescent="0.2"/>
    <row r="60185" hidden="1" x14ac:dyDescent="0.2"/>
    <row r="60186" hidden="1" x14ac:dyDescent="0.2"/>
    <row r="60187" hidden="1" x14ac:dyDescent="0.2"/>
    <row r="60188" hidden="1" x14ac:dyDescent="0.2"/>
    <row r="60189" hidden="1" x14ac:dyDescent="0.2"/>
    <row r="60190" hidden="1" x14ac:dyDescent="0.2"/>
    <row r="60191" hidden="1" x14ac:dyDescent="0.2"/>
    <row r="60192" hidden="1" x14ac:dyDescent="0.2"/>
    <row r="60193" hidden="1" x14ac:dyDescent="0.2"/>
    <row r="60194" hidden="1" x14ac:dyDescent="0.2"/>
    <row r="60195" hidden="1" x14ac:dyDescent="0.2"/>
    <row r="60196" hidden="1" x14ac:dyDescent="0.2"/>
    <row r="60197" hidden="1" x14ac:dyDescent="0.2"/>
    <row r="60198" hidden="1" x14ac:dyDescent="0.2"/>
    <row r="60199" hidden="1" x14ac:dyDescent="0.2"/>
    <row r="60200" hidden="1" x14ac:dyDescent="0.2"/>
    <row r="60201" hidden="1" x14ac:dyDescent="0.2"/>
    <row r="60202" hidden="1" x14ac:dyDescent="0.2"/>
    <row r="60203" hidden="1" x14ac:dyDescent="0.2"/>
    <row r="60204" hidden="1" x14ac:dyDescent="0.2"/>
    <row r="60205" hidden="1" x14ac:dyDescent="0.2"/>
    <row r="60206" hidden="1" x14ac:dyDescent="0.2"/>
    <row r="60207" hidden="1" x14ac:dyDescent="0.2"/>
    <row r="60208" hidden="1" x14ac:dyDescent="0.2"/>
    <row r="60209" hidden="1" x14ac:dyDescent="0.2"/>
    <row r="60210" hidden="1" x14ac:dyDescent="0.2"/>
    <row r="60211" hidden="1" x14ac:dyDescent="0.2"/>
    <row r="60212" hidden="1" x14ac:dyDescent="0.2"/>
    <row r="60213" hidden="1" x14ac:dyDescent="0.2"/>
    <row r="60214" hidden="1" x14ac:dyDescent="0.2"/>
    <row r="60215" hidden="1" x14ac:dyDescent="0.2"/>
    <row r="60216" hidden="1" x14ac:dyDescent="0.2"/>
    <row r="60217" hidden="1" x14ac:dyDescent="0.2"/>
    <row r="60218" hidden="1" x14ac:dyDescent="0.2"/>
    <row r="60219" hidden="1" x14ac:dyDescent="0.2"/>
    <row r="60220" hidden="1" x14ac:dyDescent="0.2"/>
    <row r="60221" hidden="1" x14ac:dyDescent="0.2"/>
    <row r="60222" hidden="1" x14ac:dyDescent="0.2"/>
    <row r="60223" hidden="1" x14ac:dyDescent="0.2"/>
    <row r="60224" hidden="1" x14ac:dyDescent="0.2"/>
    <row r="60225" hidden="1" x14ac:dyDescent="0.2"/>
    <row r="60226" hidden="1" x14ac:dyDescent="0.2"/>
    <row r="60227" hidden="1" x14ac:dyDescent="0.2"/>
    <row r="60228" hidden="1" x14ac:dyDescent="0.2"/>
    <row r="60229" hidden="1" x14ac:dyDescent="0.2"/>
    <row r="60230" hidden="1" x14ac:dyDescent="0.2"/>
    <row r="60231" hidden="1" x14ac:dyDescent="0.2"/>
    <row r="60232" hidden="1" x14ac:dyDescent="0.2"/>
    <row r="60233" hidden="1" x14ac:dyDescent="0.2"/>
    <row r="60234" hidden="1" x14ac:dyDescent="0.2"/>
    <row r="60235" hidden="1" x14ac:dyDescent="0.2"/>
    <row r="60236" hidden="1" x14ac:dyDescent="0.2"/>
    <row r="60237" hidden="1" x14ac:dyDescent="0.2"/>
    <row r="60238" hidden="1" x14ac:dyDescent="0.2"/>
    <row r="60239" hidden="1" x14ac:dyDescent="0.2"/>
    <row r="60240" hidden="1" x14ac:dyDescent="0.2"/>
    <row r="60241" hidden="1" x14ac:dyDescent="0.2"/>
    <row r="60242" hidden="1" x14ac:dyDescent="0.2"/>
    <row r="60243" hidden="1" x14ac:dyDescent="0.2"/>
    <row r="60244" hidden="1" x14ac:dyDescent="0.2"/>
    <row r="60245" hidden="1" x14ac:dyDescent="0.2"/>
    <row r="60246" hidden="1" x14ac:dyDescent="0.2"/>
    <row r="60247" hidden="1" x14ac:dyDescent="0.2"/>
    <row r="60248" hidden="1" x14ac:dyDescent="0.2"/>
    <row r="60249" hidden="1" x14ac:dyDescent="0.2"/>
    <row r="60250" hidden="1" x14ac:dyDescent="0.2"/>
    <row r="60251" hidden="1" x14ac:dyDescent="0.2"/>
    <row r="60252" hidden="1" x14ac:dyDescent="0.2"/>
    <row r="60253" hidden="1" x14ac:dyDescent="0.2"/>
    <row r="60254" hidden="1" x14ac:dyDescent="0.2"/>
    <row r="60255" hidden="1" x14ac:dyDescent="0.2"/>
    <row r="60256" hidden="1" x14ac:dyDescent="0.2"/>
    <row r="60257" hidden="1" x14ac:dyDescent="0.2"/>
    <row r="60258" hidden="1" x14ac:dyDescent="0.2"/>
    <row r="60259" hidden="1" x14ac:dyDescent="0.2"/>
    <row r="60260" hidden="1" x14ac:dyDescent="0.2"/>
    <row r="60261" hidden="1" x14ac:dyDescent="0.2"/>
    <row r="60262" hidden="1" x14ac:dyDescent="0.2"/>
    <row r="60263" hidden="1" x14ac:dyDescent="0.2"/>
    <row r="60264" hidden="1" x14ac:dyDescent="0.2"/>
    <row r="60265" hidden="1" x14ac:dyDescent="0.2"/>
    <row r="60266" hidden="1" x14ac:dyDescent="0.2"/>
    <row r="60267" hidden="1" x14ac:dyDescent="0.2"/>
    <row r="60268" hidden="1" x14ac:dyDescent="0.2"/>
    <row r="60269" hidden="1" x14ac:dyDescent="0.2"/>
    <row r="60270" hidden="1" x14ac:dyDescent="0.2"/>
    <row r="60271" hidden="1" x14ac:dyDescent="0.2"/>
    <row r="60272" hidden="1" x14ac:dyDescent="0.2"/>
    <row r="60273" hidden="1" x14ac:dyDescent="0.2"/>
    <row r="60274" hidden="1" x14ac:dyDescent="0.2"/>
    <row r="60275" hidden="1" x14ac:dyDescent="0.2"/>
    <row r="60276" hidden="1" x14ac:dyDescent="0.2"/>
    <row r="60277" hidden="1" x14ac:dyDescent="0.2"/>
    <row r="60278" hidden="1" x14ac:dyDescent="0.2"/>
    <row r="60279" hidden="1" x14ac:dyDescent="0.2"/>
    <row r="60280" hidden="1" x14ac:dyDescent="0.2"/>
    <row r="60281" hidden="1" x14ac:dyDescent="0.2"/>
    <row r="60282" hidden="1" x14ac:dyDescent="0.2"/>
    <row r="60283" hidden="1" x14ac:dyDescent="0.2"/>
    <row r="60284" hidden="1" x14ac:dyDescent="0.2"/>
    <row r="60285" hidden="1" x14ac:dyDescent="0.2"/>
    <row r="60286" hidden="1" x14ac:dyDescent="0.2"/>
    <row r="60287" hidden="1" x14ac:dyDescent="0.2"/>
    <row r="60288" hidden="1" x14ac:dyDescent="0.2"/>
    <row r="60289" hidden="1" x14ac:dyDescent="0.2"/>
    <row r="60290" hidden="1" x14ac:dyDescent="0.2"/>
    <row r="60291" hidden="1" x14ac:dyDescent="0.2"/>
    <row r="60292" hidden="1" x14ac:dyDescent="0.2"/>
    <row r="60293" hidden="1" x14ac:dyDescent="0.2"/>
    <row r="60294" hidden="1" x14ac:dyDescent="0.2"/>
    <row r="60295" hidden="1" x14ac:dyDescent="0.2"/>
    <row r="60296" hidden="1" x14ac:dyDescent="0.2"/>
    <row r="60297" hidden="1" x14ac:dyDescent="0.2"/>
    <row r="60298" hidden="1" x14ac:dyDescent="0.2"/>
    <row r="60299" hidden="1" x14ac:dyDescent="0.2"/>
    <row r="60300" hidden="1" x14ac:dyDescent="0.2"/>
    <row r="60301" hidden="1" x14ac:dyDescent="0.2"/>
    <row r="60302" hidden="1" x14ac:dyDescent="0.2"/>
    <row r="60303" hidden="1" x14ac:dyDescent="0.2"/>
    <row r="60304" hidden="1" x14ac:dyDescent="0.2"/>
    <row r="60305" hidden="1" x14ac:dyDescent="0.2"/>
    <row r="60306" hidden="1" x14ac:dyDescent="0.2"/>
    <row r="60307" hidden="1" x14ac:dyDescent="0.2"/>
    <row r="60308" hidden="1" x14ac:dyDescent="0.2"/>
    <row r="60309" hidden="1" x14ac:dyDescent="0.2"/>
    <row r="60310" hidden="1" x14ac:dyDescent="0.2"/>
    <row r="60311" hidden="1" x14ac:dyDescent="0.2"/>
    <row r="60312" hidden="1" x14ac:dyDescent="0.2"/>
    <row r="60313" hidden="1" x14ac:dyDescent="0.2"/>
    <row r="60314" hidden="1" x14ac:dyDescent="0.2"/>
    <row r="60315" hidden="1" x14ac:dyDescent="0.2"/>
    <row r="60316" hidden="1" x14ac:dyDescent="0.2"/>
    <row r="60317" hidden="1" x14ac:dyDescent="0.2"/>
    <row r="60318" hidden="1" x14ac:dyDescent="0.2"/>
    <row r="60319" hidden="1" x14ac:dyDescent="0.2"/>
    <row r="60320" hidden="1" x14ac:dyDescent="0.2"/>
    <row r="60321" hidden="1" x14ac:dyDescent="0.2"/>
    <row r="60322" hidden="1" x14ac:dyDescent="0.2"/>
    <row r="60323" hidden="1" x14ac:dyDescent="0.2"/>
    <row r="60324" hidden="1" x14ac:dyDescent="0.2"/>
    <row r="60325" hidden="1" x14ac:dyDescent="0.2"/>
    <row r="60326" hidden="1" x14ac:dyDescent="0.2"/>
    <row r="60327" hidden="1" x14ac:dyDescent="0.2"/>
    <row r="60328" hidden="1" x14ac:dyDescent="0.2"/>
    <row r="60329" hidden="1" x14ac:dyDescent="0.2"/>
    <row r="60330" hidden="1" x14ac:dyDescent="0.2"/>
    <row r="60331" hidden="1" x14ac:dyDescent="0.2"/>
    <row r="60332" hidden="1" x14ac:dyDescent="0.2"/>
    <row r="60333" hidden="1" x14ac:dyDescent="0.2"/>
    <row r="60334" hidden="1" x14ac:dyDescent="0.2"/>
    <row r="60335" hidden="1" x14ac:dyDescent="0.2"/>
    <row r="60336" hidden="1" x14ac:dyDescent="0.2"/>
    <row r="60337" hidden="1" x14ac:dyDescent="0.2"/>
    <row r="60338" hidden="1" x14ac:dyDescent="0.2"/>
    <row r="60339" hidden="1" x14ac:dyDescent="0.2"/>
    <row r="60340" hidden="1" x14ac:dyDescent="0.2"/>
    <row r="60341" hidden="1" x14ac:dyDescent="0.2"/>
    <row r="60342" hidden="1" x14ac:dyDescent="0.2"/>
    <row r="60343" hidden="1" x14ac:dyDescent="0.2"/>
    <row r="60344" hidden="1" x14ac:dyDescent="0.2"/>
    <row r="60345" hidden="1" x14ac:dyDescent="0.2"/>
    <row r="60346" hidden="1" x14ac:dyDescent="0.2"/>
    <row r="60347" hidden="1" x14ac:dyDescent="0.2"/>
    <row r="60348" hidden="1" x14ac:dyDescent="0.2"/>
    <row r="60349" hidden="1" x14ac:dyDescent="0.2"/>
    <row r="60350" hidden="1" x14ac:dyDescent="0.2"/>
    <row r="60351" hidden="1" x14ac:dyDescent="0.2"/>
    <row r="60352" hidden="1" x14ac:dyDescent="0.2"/>
    <row r="60353" hidden="1" x14ac:dyDescent="0.2"/>
    <row r="60354" hidden="1" x14ac:dyDescent="0.2"/>
    <row r="60355" hidden="1" x14ac:dyDescent="0.2"/>
    <row r="60356" hidden="1" x14ac:dyDescent="0.2"/>
    <row r="60357" hidden="1" x14ac:dyDescent="0.2"/>
    <row r="60358" hidden="1" x14ac:dyDescent="0.2"/>
    <row r="60359" hidden="1" x14ac:dyDescent="0.2"/>
    <row r="60360" hidden="1" x14ac:dyDescent="0.2"/>
    <row r="60361" hidden="1" x14ac:dyDescent="0.2"/>
    <row r="60362" hidden="1" x14ac:dyDescent="0.2"/>
    <row r="60363" hidden="1" x14ac:dyDescent="0.2"/>
    <row r="60364" hidden="1" x14ac:dyDescent="0.2"/>
    <row r="60365" hidden="1" x14ac:dyDescent="0.2"/>
    <row r="60366" hidden="1" x14ac:dyDescent="0.2"/>
    <row r="60367" hidden="1" x14ac:dyDescent="0.2"/>
    <row r="60368" hidden="1" x14ac:dyDescent="0.2"/>
    <row r="60369" hidden="1" x14ac:dyDescent="0.2"/>
    <row r="60370" hidden="1" x14ac:dyDescent="0.2"/>
    <row r="60371" hidden="1" x14ac:dyDescent="0.2"/>
    <row r="60372" hidden="1" x14ac:dyDescent="0.2"/>
    <row r="60373" hidden="1" x14ac:dyDescent="0.2"/>
    <row r="60374" hidden="1" x14ac:dyDescent="0.2"/>
    <row r="60375" hidden="1" x14ac:dyDescent="0.2"/>
    <row r="60376" hidden="1" x14ac:dyDescent="0.2"/>
    <row r="60377" hidden="1" x14ac:dyDescent="0.2"/>
    <row r="60378" hidden="1" x14ac:dyDescent="0.2"/>
    <row r="60379" hidden="1" x14ac:dyDescent="0.2"/>
    <row r="60380" hidden="1" x14ac:dyDescent="0.2"/>
    <row r="60381" hidden="1" x14ac:dyDescent="0.2"/>
    <row r="60382" hidden="1" x14ac:dyDescent="0.2"/>
    <row r="60383" hidden="1" x14ac:dyDescent="0.2"/>
    <row r="60384" hidden="1" x14ac:dyDescent="0.2"/>
    <row r="60385" hidden="1" x14ac:dyDescent="0.2"/>
    <row r="60386" hidden="1" x14ac:dyDescent="0.2"/>
    <row r="60387" hidden="1" x14ac:dyDescent="0.2"/>
    <row r="60388" hidden="1" x14ac:dyDescent="0.2"/>
    <row r="60389" hidden="1" x14ac:dyDescent="0.2"/>
    <row r="60390" hidden="1" x14ac:dyDescent="0.2"/>
    <row r="60391" hidden="1" x14ac:dyDescent="0.2"/>
    <row r="60392" hidden="1" x14ac:dyDescent="0.2"/>
    <row r="60393" hidden="1" x14ac:dyDescent="0.2"/>
    <row r="60394" hidden="1" x14ac:dyDescent="0.2"/>
    <row r="60395" hidden="1" x14ac:dyDescent="0.2"/>
    <row r="60396" hidden="1" x14ac:dyDescent="0.2"/>
    <row r="60397" hidden="1" x14ac:dyDescent="0.2"/>
    <row r="60398" hidden="1" x14ac:dyDescent="0.2"/>
    <row r="60399" hidden="1" x14ac:dyDescent="0.2"/>
    <row r="60400" hidden="1" x14ac:dyDescent="0.2"/>
    <row r="60401" hidden="1" x14ac:dyDescent="0.2"/>
    <row r="60402" hidden="1" x14ac:dyDescent="0.2"/>
    <row r="60403" hidden="1" x14ac:dyDescent="0.2"/>
    <row r="60404" hidden="1" x14ac:dyDescent="0.2"/>
    <row r="60405" hidden="1" x14ac:dyDescent="0.2"/>
    <row r="60406" hidden="1" x14ac:dyDescent="0.2"/>
    <row r="60407" hidden="1" x14ac:dyDescent="0.2"/>
    <row r="60408" hidden="1" x14ac:dyDescent="0.2"/>
    <row r="60409" hidden="1" x14ac:dyDescent="0.2"/>
    <row r="60410" hidden="1" x14ac:dyDescent="0.2"/>
    <row r="60411" hidden="1" x14ac:dyDescent="0.2"/>
    <row r="60412" hidden="1" x14ac:dyDescent="0.2"/>
    <row r="60413" hidden="1" x14ac:dyDescent="0.2"/>
    <row r="60414" hidden="1" x14ac:dyDescent="0.2"/>
    <row r="60415" hidden="1" x14ac:dyDescent="0.2"/>
    <row r="60416" hidden="1" x14ac:dyDescent="0.2"/>
    <row r="60417" hidden="1" x14ac:dyDescent="0.2"/>
    <row r="60418" hidden="1" x14ac:dyDescent="0.2"/>
    <row r="60419" hidden="1" x14ac:dyDescent="0.2"/>
    <row r="60420" hidden="1" x14ac:dyDescent="0.2"/>
    <row r="60421" hidden="1" x14ac:dyDescent="0.2"/>
    <row r="60422" hidden="1" x14ac:dyDescent="0.2"/>
    <row r="60423" hidden="1" x14ac:dyDescent="0.2"/>
    <row r="60424" hidden="1" x14ac:dyDescent="0.2"/>
    <row r="60425" hidden="1" x14ac:dyDescent="0.2"/>
    <row r="60426" hidden="1" x14ac:dyDescent="0.2"/>
    <row r="60427" hidden="1" x14ac:dyDescent="0.2"/>
    <row r="60428" hidden="1" x14ac:dyDescent="0.2"/>
    <row r="60429" hidden="1" x14ac:dyDescent="0.2"/>
    <row r="60430" hidden="1" x14ac:dyDescent="0.2"/>
    <row r="60431" hidden="1" x14ac:dyDescent="0.2"/>
    <row r="60432" hidden="1" x14ac:dyDescent="0.2"/>
    <row r="60433" hidden="1" x14ac:dyDescent="0.2"/>
    <row r="60434" hidden="1" x14ac:dyDescent="0.2"/>
    <row r="60435" hidden="1" x14ac:dyDescent="0.2"/>
    <row r="60436" hidden="1" x14ac:dyDescent="0.2"/>
    <row r="60437" hidden="1" x14ac:dyDescent="0.2"/>
    <row r="60438" hidden="1" x14ac:dyDescent="0.2"/>
    <row r="60439" hidden="1" x14ac:dyDescent="0.2"/>
    <row r="60440" hidden="1" x14ac:dyDescent="0.2"/>
    <row r="60441" hidden="1" x14ac:dyDescent="0.2"/>
    <row r="60442" hidden="1" x14ac:dyDescent="0.2"/>
    <row r="60443" hidden="1" x14ac:dyDescent="0.2"/>
    <row r="60444" hidden="1" x14ac:dyDescent="0.2"/>
    <row r="60445" hidden="1" x14ac:dyDescent="0.2"/>
    <row r="60446" hidden="1" x14ac:dyDescent="0.2"/>
    <row r="60447" hidden="1" x14ac:dyDescent="0.2"/>
    <row r="60448" hidden="1" x14ac:dyDescent="0.2"/>
    <row r="60449" hidden="1" x14ac:dyDescent="0.2"/>
    <row r="60450" hidden="1" x14ac:dyDescent="0.2"/>
    <row r="60451" hidden="1" x14ac:dyDescent="0.2"/>
    <row r="60452" hidden="1" x14ac:dyDescent="0.2"/>
    <row r="60453" hidden="1" x14ac:dyDescent="0.2"/>
    <row r="60454" hidden="1" x14ac:dyDescent="0.2"/>
    <row r="60455" hidden="1" x14ac:dyDescent="0.2"/>
    <row r="60456" hidden="1" x14ac:dyDescent="0.2"/>
    <row r="60457" hidden="1" x14ac:dyDescent="0.2"/>
    <row r="60458" hidden="1" x14ac:dyDescent="0.2"/>
    <row r="60459" hidden="1" x14ac:dyDescent="0.2"/>
    <row r="60460" hidden="1" x14ac:dyDescent="0.2"/>
    <row r="60461" hidden="1" x14ac:dyDescent="0.2"/>
    <row r="60462" hidden="1" x14ac:dyDescent="0.2"/>
    <row r="60463" hidden="1" x14ac:dyDescent="0.2"/>
    <row r="60464" hidden="1" x14ac:dyDescent="0.2"/>
    <row r="60465" hidden="1" x14ac:dyDescent="0.2"/>
    <row r="60466" hidden="1" x14ac:dyDescent="0.2"/>
    <row r="60467" hidden="1" x14ac:dyDescent="0.2"/>
    <row r="60468" hidden="1" x14ac:dyDescent="0.2"/>
    <row r="60469" hidden="1" x14ac:dyDescent="0.2"/>
    <row r="60470" hidden="1" x14ac:dyDescent="0.2"/>
    <row r="60471" hidden="1" x14ac:dyDescent="0.2"/>
    <row r="60472" hidden="1" x14ac:dyDescent="0.2"/>
    <row r="60473" hidden="1" x14ac:dyDescent="0.2"/>
    <row r="60474" hidden="1" x14ac:dyDescent="0.2"/>
    <row r="60475" hidden="1" x14ac:dyDescent="0.2"/>
    <row r="60476" hidden="1" x14ac:dyDescent="0.2"/>
    <row r="60477" hidden="1" x14ac:dyDescent="0.2"/>
    <row r="60478" hidden="1" x14ac:dyDescent="0.2"/>
    <row r="60479" hidden="1" x14ac:dyDescent="0.2"/>
    <row r="60480" hidden="1" x14ac:dyDescent="0.2"/>
    <row r="60481" hidden="1" x14ac:dyDescent="0.2"/>
    <row r="60482" hidden="1" x14ac:dyDescent="0.2"/>
    <row r="60483" hidden="1" x14ac:dyDescent="0.2"/>
    <row r="60484" hidden="1" x14ac:dyDescent="0.2"/>
    <row r="60485" hidden="1" x14ac:dyDescent="0.2"/>
    <row r="60486" hidden="1" x14ac:dyDescent="0.2"/>
    <row r="60487" hidden="1" x14ac:dyDescent="0.2"/>
    <row r="60488" hidden="1" x14ac:dyDescent="0.2"/>
    <row r="60489" hidden="1" x14ac:dyDescent="0.2"/>
    <row r="60490" hidden="1" x14ac:dyDescent="0.2"/>
    <row r="60491" hidden="1" x14ac:dyDescent="0.2"/>
    <row r="60492" hidden="1" x14ac:dyDescent="0.2"/>
    <row r="60493" hidden="1" x14ac:dyDescent="0.2"/>
    <row r="60494" hidden="1" x14ac:dyDescent="0.2"/>
    <row r="60495" hidden="1" x14ac:dyDescent="0.2"/>
    <row r="60496" hidden="1" x14ac:dyDescent="0.2"/>
    <row r="60497" hidden="1" x14ac:dyDescent="0.2"/>
    <row r="60498" hidden="1" x14ac:dyDescent="0.2"/>
    <row r="60499" hidden="1" x14ac:dyDescent="0.2"/>
    <row r="60500" hidden="1" x14ac:dyDescent="0.2"/>
    <row r="60501" hidden="1" x14ac:dyDescent="0.2"/>
    <row r="60502" hidden="1" x14ac:dyDescent="0.2"/>
    <row r="60503" hidden="1" x14ac:dyDescent="0.2"/>
    <row r="60504" hidden="1" x14ac:dyDescent="0.2"/>
    <row r="60505" hidden="1" x14ac:dyDescent="0.2"/>
    <row r="60506" hidden="1" x14ac:dyDescent="0.2"/>
    <row r="60507" hidden="1" x14ac:dyDescent="0.2"/>
    <row r="60508" hidden="1" x14ac:dyDescent="0.2"/>
    <row r="60509" hidden="1" x14ac:dyDescent="0.2"/>
    <row r="60510" hidden="1" x14ac:dyDescent="0.2"/>
    <row r="60511" hidden="1" x14ac:dyDescent="0.2"/>
    <row r="60512" hidden="1" x14ac:dyDescent="0.2"/>
    <row r="60513" hidden="1" x14ac:dyDescent="0.2"/>
    <row r="60514" hidden="1" x14ac:dyDescent="0.2"/>
    <row r="60515" hidden="1" x14ac:dyDescent="0.2"/>
    <row r="60516" hidden="1" x14ac:dyDescent="0.2"/>
    <row r="60517" hidden="1" x14ac:dyDescent="0.2"/>
    <row r="60518" hidden="1" x14ac:dyDescent="0.2"/>
    <row r="60519" hidden="1" x14ac:dyDescent="0.2"/>
    <row r="60520" hidden="1" x14ac:dyDescent="0.2"/>
    <row r="60521" hidden="1" x14ac:dyDescent="0.2"/>
    <row r="60522" hidden="1" x14ac:dyDescent="0.2"/>
    <row r="60523" hidden="1" x14ac:dyDescent="0.2"/>
    <row r="60524" hidden="1" x14ac:dyDescent="0.2"/>
    <row r="60525" hidden="1" x14ac:dyDescent="0.2"/>
    <row r="60526" hidden="1" x14ac:dyDescent="0.2"/>
    <row r="60527" hidden="1" x14ac:dyDescent="0.2"/>
    <row r="60528" hidden="1" x14ac:dyDescent="0.2"/>
    <row r="60529" hidden="1" x14ac:dyDescent="0.2"/>
    <row r="60530" hidden="1" x14ac:dyDescent="0.2"/>
    <row r="60531" hidden="1" x14ac:dyDescent="0.2"/>
    <row r="60532" hidden="1" x14ac:dyDescent="0.2"/>
    <row r="60533" hidden="1" x14ac:dyDescent="0.2"/>
    <row r="60534" hidden="1" x14ac:dyDescent="0.2"/>
    <row r="60535" hidden="1" x14ac:dyDescent="0.2"/>
    <row r="60536" hidden="1" x14ac:dyDescent="0.2"/>
    <row r="60537" hidden="1" x14ac:dyDescent="0.2"/>
    <row r="60538" hidden="1" x14ac:dyDescent="0.2"/>
    <row r="60539" hidden="1" x14ac:dyDescent="0.2"/>
    <row r="60540" hidden="1" x14ac:dyDescent="0.2"/>
    <row r="60541" hidden="1" x14ac:dyDescent="0.2"/>
    <row r="60542" hidden="1" x14ac:dyDescent="0.2"/>
    <row r="60543" hidden="1" x14ac:dyDescent="0.2"/>
    <row r="60544" hidden="1" x14ac:dyDescent="0.2"/>
    <row r="60545" hidden="1" x14ac:dyDescent="0.2"/>
    <row r="60546" hidden="1" x14ac:dyDescent="0.2"/>
    <row r="60547" hidden="1" x14ac:dyDescent="0.2"/>
    <row r="60548" hidden="1" x14ac:dyDescent="0.2"/>
    <row r="60549" hidden="1" x14ac:dyDescent="0.2"/>
    <row r="60550" hidden="1" x14ac:dyDescent="0.2"/>
    <row r="60551" hidden="1" x14ac:dyDescent="0.2"/>
    <row r="60552" hidden="1" x14ac:dyDescent="0.2"/>
    <row r="60553" hidden="1" x14ac:dyDescent="0.2"/>
    <row r="60554" hidden="1" x14ac:dyDescent="0.2"/>
    <row r="60555" hidden="1" x14ac:dyDescent="0.2"/>
    <row r="60556" hidden="1" x14ac:dyDescent="0.2"/>
    <row r="60557" hidden="1" x14ac:dyDescent="0.2"/>
    <row r="60558" hidden="1" x14ac:dyDescent="0.2"/>
    <row r="60559" hidden="1" x14ac:dyDescent="0.2"/>
    <row r="60560" hidden="1" x14ac:dyDescent="0.2"/>
    <row r="60561" hidden="1" x14ac:dyDescent="0.2"/>
    <row r="60562" hidden="1" x14ac:dyDescent="0.2"/>
    <row r="60563" hidden="1" x14ac:dyDescent="0.2"/>
    <row r="60564" hidden="1" x14ac:dyDescent="0.2"/>
    <row r="60565" hidden="1" x14ac:dyDescent="0.2"/>
    <row r="60566" hidden="1" x14ac:dyDescent="0.2"/>
    <row r="60567" hidden="1" x14ac:dyDescent="0.2"/>
    <row r="60568" hidden="1" x14ac:dyDescent="0.2"/>
    <row r="60569" hidden="1" x14ac:dyDescent="0.2"/>
    <row r="60570" hidden="1" x14ac:dyDescent="0.2"/>
    <row r="60571" hidden="1" x14ac:dyDescent="0.2"/>
    <row r="60572" hidden="1" x14ac:dyDescent="0.2"/>
    <row r="60573" hidden="1" x14ac:dyDescent="0.2"/>
    <row r="60574" hidden="1" x14ac:dyDescent="0.2"/>
    <row r="60575" hidden="1" x14ac:dyDescent="0.2"/>
    <row r="60576" hidden="1" x14ac:dyDescent="0.2"/>
    <row r="60577" hidden="1" x14ac:dyDescent="0.2"/>
    <row r="60578" hidden="1" x14ac:dyDescent="0.2"/>
    <row r="60579" hidden="1" x14ac:dyDescent="0.2"/>
    <row r="60580" hidden="1" x14ac:dyDescent="0.2"/>
    <row r="60581" hidden="1" x14ac:dyDescent="0.2"/>
    <row r="60582" hidden="1" x14ac:dyDescent="0.2"/>
    <row r="60583" hidden="1" x14ac:dyDescent="0.2"/>
    <row r="60584" hidden="1" x14ac:dyDescent="0.2"/>
    <row r="60585" hidden="1" x14ac:dyDescent="0.2"/>
    <row r="60586" hidden="1" x14ac:dyDescent="0.2"/>
    <row r="60587" hidden="1" x14ac:dyDescent="0.2"/>
    <row r="60588" hidden="1" x14ac:dyDescent="0.2"/>
    <row r="60589" hidden="1" x14ac:dyDescent="0.2"/>
    <row r="60590" hidden="1" x14ac:dyDescent="0.2"/>
    <row r="60591" hidden="1" x14ac:dyDescent="0.2"/>
    <row r="60592" hidden="1" x14ac:dyDescent="0.2"/>
    <row r="60593" hidden="1" x14ac:dyDescent="0.2"/>
    <row r="60594" hidden="1" x14ac:dyDescent="0.2"/>
    <row r="60595" hidden="1" x14ac:dyDescent="0.2"/>
    <row r="60596" hidden="1" x14ac:dyDescent="0.2"/>
    <row r="60597" hidden="1" x14ac:dyDescent="0.2"/>
    <row r="60598" hidden="1" x14ac:dyDescent="0.2"/>
    <row r="60599" hidden="1" x14ac:dyDescent="0.2"/>
    <row r="60600" hidden="1" x14ac:dyDescent="0.2"/>
    <row r="60601" hidden="1" x14ac:dyDescent="0.2"/>
    <row r="60602" hidden="1" x14ac:dyDescent="0.2"/>
    <row r="60603" hidden="1" x14ac:dyDescent="0.2"/>
    <row r="60604" hidden="1" x14ac:dyDescent="0.2"/>
    <row r="60605" hidden="1" x14ac:dyDescent="0.2"/>
    <row r="60606" hidden="1" x14ac:dyDescent="0.2"/>
    <row r="60607" hidden="1" x14ac:dyDescent="0.2"/>
    <row r="60608" hidden="1" x14ac:dyDescent="0.2"/>
    <row r="60609" hidden="1" x14ac:dyDescent="0.2"/>
    <row r="60610" hidden="1" x14ac:dyDescent="0.2"/>
    <row r="60611" hidden="1" x14ac:dyDescent="0.2"/>
    <row r="60612" hidden="1" x14ac:dyDescent="0.2"/>
    <row r="60613" hidden="1" x14ac:dyDescent="0.2"/>
    <row r="60614" hidden="1" x14ac:dyDescent="0.2"/>
    <row r="60615" hidden="1" x14ac:dyDescent="0.2"/>
    <row r="60616" hidden="1" x14ac:dyDescent="0.2"/>
    <row r="60617" hidden="1" x14ac:dyDescent="0.2"/>
    <row r="60618" hidden="1" x14ac:dyDescent="0.2"/>
    <row r="60619" hidden="1" x14ac:dyDescent="0.2"/>
    <row r="60620" hidden="1" x14ac:dyDescent="0.2"/>
    <row r="60621" hidden="1" x14ac:dyDescent="0.2"/>
    <row r="60622" hidden="1" x14ac:dyDescent="0.2"/>
    <row r="60623" hidden="1" x14ac:dyDescent="0.2"/>
    <row r="60624" hidden="1" x14ac:dyDescent="0.2"/>
    <row r="60625" hidden="1" x14ac:dyDescent="0.2"/>
    <row r="60626" hidden="1" x14ac:dyDescent="0.2"/>
    <row r="60627" hidden="1" x14ac:dyDescent="0.2"/>
    <row r="60628" hidden="1" x14ac:dyDescent="0.2"/>
    <row r="60629" hidden="1" x14ac:dyDescent="0.2"/>
    <row r="60630" hidden="1" x14ac:dyDescent="0.2"/>
    <row r="60631" hidden="1" x14ac:dyDescent="0.2"/>
    <row r="60632" hidden="1" x14ac:dyDescent="0.2"/>
    <row r="60633" hidden="1" x14ac:dyDescent="0.2"/>
    <row r="60634" hidden="1" x14ac:dyDescent="0.2"/>
    <row r="60635" hidden="1" x14ac:dyDescent="0.2"/>
    <row r="60636" hidden="1" x14ac:dyDescent="0.2"/>
    <row r="60637" hidden="1" x14ac:dyDescent="0.2"/>
    <row r="60638" hidden="1" x14ac:dyDescent="0.2"/>
    <row r="60639" hidden="1" x14ac:dyDescent="0.2"/>
    <row r="60640" hidden="1" x14ac:dyDescent="0.2"/>
    <row r="60641" hidden="1" x14ac:dyDescent="0.2"/>
    <row r="60642" hidden="1" x14ac:dyDescent="0.2"/>
    <row r="60643" hidden="1" x14ac:dyDescent="0.2"/>
    <row r="60644" hidden="1" x14ac:dyDescent="0.2"/>
    <row r="60645" hidden="1" x14ac:dyDescent="0.2"/>
    <row r="60646" hidden="1" x14ac:dyDescent="0.2"/>
    <row r="60647" hidden="1" x14ac:dyDescent="0.2"/>
    <row r="60648" hidden="1" x14ac:dyDescent="0.2"/>
    <row r="60649" hidden="1" x14ac:dyDescent="0.2"/>
    <row r="60650" hidden="1" x14ac:dyDescent="0.2"/>
    <row r="60651" hidden="1" x14ac:dyDescent="0.2"/>
    <row r="60652" hidden="1" x14ac:dyDescent="0.2"/>
    <row r="60653" hidden="1" x14ac:dyDescent="0.2"/>
    <row r="60654" hidden="1" x14ac:dyDescent="0.2"/>
    <row r="60655" hidden="1" x14ac:dyDescent="0.2"/>
    <row r="60656" hidden="1" x14ac:dyDescent="0.2"/>
    <row r="60657" hidden="1" x14ac:dyDescent="0.2"/>
    <row r="60658" hidden="1" x14ac:dyDescent="0.2"/>
    <row r="60659" hidden="1" x14ac:dyDescent="0.2"/>
    <row r="60660" hidden="1" x14ac:dyDescent="0.2"/>
    <row r="60661" hidden="1" x14ac:dyDescent="0.2"/>
    <row r="60662" hidden="1" x14ac:dyDescent="0.2"/>
    <row r="60663" hidden="1" x14ac:dyDescent="0.2"/>
    <row r="60664" hidden="1" x14ac:dyDescent="0.2"/>
    <row r="60665" hidden="1" x14ac:dyDescent="0.2"/>
    <row r="60666" hidden="1" x14ac:dyDescent="0.2"/>
    <row r="60667" hidden="1" x14ac:dyDescent="0.2"/>
    <row r="60668" hidden="1" x14ac:dyDescent="0.2"/>
    <row r="60669" hidden="1" x14ac:dyDescent="0.2"/>
    <row r="60670" hidden="1" x14ac:dyDescent="0.2"/>
    <row r="60671" hidden="1" x14ac:dyDescent="0.2"/>
    <row r="60672" hidden="1" x14ac:dyDescent="0.2"/>
    <row r="60673" hidden="1" x14ac:dyDescent="0.2"/>
    <row r="60674" hidden="1" x14ac:dyDescent="0.2"/>
    <row r="60675" hidden="1" x14ac:dyDescent="0.2"/>
    <row r="60676" hidden="1" x14ac:dyDescent="0.2"/>
    <row r="60677" hidden="1" x14ac:dyDescent="0.2"/>
    <row r="60678" hidden="1" x14ac:dyDescent="0.2"/>
    <row r="60679" hidden="1" x14ac:dyDescent="0.2"/>
    <row r="60680" hidden="1" x14ac:dyDescent="0.2"/>
    <row r="60681" hidden="1" x14ac:dyDescent="0.2"/>
    <row r="60682" hidden="1" x14ac:dyDescent="0.2"/>
    <row r="60683" hidden="1" x14ac:dyDescent="0.2"/>
    <row r="60684" hidden="1" x14ac:dyDescent="0.2"/>
    <row r="60685" hidden="1" x14ac:dyDescent="0.2"/>
    <row r="60686" hidden="1" x14ac:dyDescent="0.2"/>
    <row r="60687" hidden="1" x14ac:dyDescent="0.2"/>
    <row r="60688" hidden="1" x14ac:dyDescent="0.2"/>
    <row r="60689" hidden="1" x14ac:dyDescent="0.2"/>
    <row r="60690" hidden="1" x14ac:dyDescent="0.2"/>
    <row r="60691" hidden="1" x14ac:dyDescent="0.2"/>
    <row r="60692" hidden="1" x14ac:dyDescent="0.2"/>
    <row r="60693" hidden="1" x14ac:dyDescent="0.2"/>
    <row r="60694" hidden="1" x14ac:dyDescent="0.2"/>
    <row r="60695" hidden="1" x14ac:dyDescent="0.2"/>
    <row r="60696" hidden="1" x14ac:dyDescent="0.2"/>
    <row r="60697" hidden="1" x14ac:dyDescent="0.2"/>
    <row r="60698" hidden="1" x14ac:dyDescent="0.2"/>
    <row r="60699" hidden="1" x14ac:dyDescent="0.2"/>
    <row r="60700" hidden="1" x14ac:dyDescent="0.2"/>
    <row r="60701" hidden="1" x14ac:dyDescent="0.2"/>
    <row r="60702" hidden="1" x14ac:dyDescent="0.2"/>
    <row r="60703" hidden="1" x14ac:dyDescent="0.2"/>
    <row r="60704" hidden="1" x14ac:dyDescent="0.2"/>
    <row r="60705" hidden="1" x14ac:dyDescent="0.2"/>
    <row r="60706" hidden="1" x14ac:dyDescent="0.2"/>
    <row r="60707" hidden="1" x14ac:dyDescent="0.2"/>
    <row r="60708" hidden="1" x14ac:dyDescent="0.2"/>
    <row r="60709" hidden="1" x14ac:dyDescent="0.2"/>
    <row r="60710" hidden="1" x14ac:dyDescent="0.2"/>
    <row r="60711" hidden="1" x14ac:dyDescent="0.2"/>
    <row r="60712" hidden="1" x14ac:dyDescent="0.2"/>
    <row r="60713" hidden="1" x14ac:dyDescent="0.2"/>
    <row r="60714" hidden="1" x14ac:dyDescent="0.2"/>
    <row r="60715" hidden="1" x14ac:dyDescent="0.2"/>
    <row r="60716" hidden="1" x14ac:dyDescent="0.2"/>
    <row r="60717" hidden="1" x14ac:dyDescent="0.2"/>
    <row r="60718" hidden="1" x14ac:dyDescent="0.2"/>
    <row r="60719" hidden="1" x14ac:dyDescent="0.2"/>
    <row r="60720" hidden="1" x14ac:dyDescent="0.2"/>
    <row r="60721" hidden="1" x14ac:dyDescent="0.2"/>
    <row r="60722" hidden="1" x14ac:dyDescent="0.2"/>
    <row r="60723" hidden="1" x14ac:dyDescent="0.2"/>
    <row r="60724" hidden="1" x14ac:dyDescent="0.2"/>
    <row r="60725" hidden="1" x14ac:dyDescent="0.2"/>
    <row r="60726" hidden="1" x14ac:dyDescent="0.2"/>
    <row r="60727" hidden="1" x14ac:dyDescent="0.2"/>
    <row r="60728" hidden="1" x14ac:dyDescent="0.2"/>
    <row r="60729" hidden="1" x14ac:dyDescent="0.2"/>
    <row r="60730" hidden="1" x14ac:dyDescent="0.2"/>
    <row r="60731" hidden="1" x14ac:dyDescent="0.2"/>
    <row r="60732" hidden="1" x14ac:dyDescent="0.2"/>
    <row r="60733" hidden="1" x14ac:dyDescent="0.2"/>
    <row r="60734" hidden="1" x14ac:dyDescent="0.2"/>
    <row r="60735" hidden="1" x14ac:dyDescent="0.2"/>
    <row r="60736" hidden="1" x14ac:dyDescent="0.2"/>
    <row r="60737" hidden="1" x14ac:dyDescent="0.2"/>
    <row r="60738" hidden="1" x14ac:dyDescent="0.2"/>
    <row r="60739" hidden="1" x14ac:dyDescent="0.2"/>
    <row r="60740" hidden="1" x14ac:dyDescent="0.2"/>
    <row r="60741" hidden="1" x14ac:dyDescent="0.2"/>
    <row r="60742" hidden="1" x14ac:dyDescent="0.2"/>
    <row r="60743" hidden="1" x14ac:dyDescent="0.2"/>
    <row r="60744" hidden="1" x14ac:dyDescent="0.2"/>
    <row r="60745" hidden="1" x14ac:dyDescent="0.2"/>
    <row r="60746" hidden="1" x14ac:dyDescent="0.2"/>
    <row r="60747" hidden="1" x14ac:dyDescent="0.2"/>
    <row r="60748" hidden="1" x14ac:dyDescent="0.2"/>
    <row r="60749" hidden="1" x14ac:dyDescent="0.2"/>
    <row r="60750" hidden="1" x14ac:dyDescent="0.2"/>
    <row r="60751" hidden="1" x14ac:dyDescent="0.2"/>
    <row r="60752" hidden="1" x14ac:dyDescent="0.2"/>
    <row r="60753" hidden="1" x14ac:dyDescent="0.2"/>
    <row r="60754" hidden="1" x14ac:dyDescent="0.2"/>
    <row r="60755" hidden="1" x14ac:dyDescent="0.2"/>
    <row r="60756" hidden="1" x14ac:dyDescent="0.2"/>
    <row r="60757" hidden="1" x14ac:dyDescent="0.2"/>
    <row r="60758" hidden="1" x14ac:dyDescent="0.2"/>
    <row r="60759" hidden="1" x14ac:dyDescent="0.2"/>
    <row r="60760" hidden="1" x14ac:dyDescent="0.2"/>
    <row r="60761" hidden="1" x14ac:dyDescent="0.2"/>
    <row r="60762" hidden="1" x14ac:dyDescent="0.2"/>
    <row r="60763" hidden="1" x14ac:dyDescent="0.2"/>
    <row r="60764" hidden="1" x14ac:dyDescent="0.2"/>
    <row r="60765" hidden="1" x14ac:dyDescent="0.2"/>
    <row r="60766" hidden="1" x14ac:dyDescent="0.2"/>
    <row r="60767" hidden="1" x14ac:dyDescent="0.2"/>
    <row r="60768" hidden="1" x14ac:dyDescent="0.2"/>
    <row r="60769" hidden="1" x14ac:dyDescent="0.2"/>
    <row r="60770" hidden="1" x14ac:dyDescent="0.2"/>
    <row r="60771" hidden="1" x14ac:dyDescent="0.2"/>
    <row r="60772" hidden="1" x14ac:dyDescent="0.2"/>
    <row r="60773" hidden="1" x14ac:dyDescent="0.2"/>
    <row r="60774" hidden="1" x14ac:dyDescent="0.2"/>
    <row r="60775" hidden="1" x14ac:dyDescent="0.2"/>
    <row r="60776" hidden="1" x14ac:dyDescent="0.2"/>
    <row r="60777" hidden="1" x14ac:dyDescent="0.2"/>
    <row r="60778" hidden="1" x14ac:dyDescent="0.2"/>
    <row r="60779" hidden="1" x14ac:dyDescent="0.2"/>
    <row r="60780" hidden="1" x14ac:dyDescent="0.2"/>
    <row r="60781" hidden="1" x14ac:dyDescent="0.2"/>
    <row r="60782" hidden="1" x14ac:dyDescent="0.2"/>
    <row r="60783" hidden="1" x14ac:dyDescent="0.2"/>
    <row r="60784" hidden="1" x14ac:dyDescent="0.2"/>
    <row r="60785" hidden="1" x14ac:dyDescent="0.2"/>
    <row r="60786" hidden="1" x14ac:dyDescent="0.2"/>
    <row r="60787" hidden="1" x14ac:dyDescent="0.2"/>
    <row r="60788" hidden="1" x14ac:dyDescent="0.2"/>
    <row r="60789" hidden="1" x14ac:dyDescent="0.2"/>
    <row r="60790" hidden="1" x14ac:dyDescent="0.2"/>
    <row r="60791" hidden="1" x14ac:dyDescent="0.2"/>
    <row r="60792" hidden="1" x14ac:dyDescent="0.2"/>
    <row r="60793" hidden="1" x14ac:dyDescent="0.2"/>
    <row r="60794" hidden="1" x14ac:dyDescent="0.2"/>
    <row r="60795" hidden="1" x14ac:dyDescent="0.2"/>
    <row r="60796" hidden="1" x14ac:dyDescent="0.2"/>
    <row r="60797" hidden="1" x14ac:dyDescent="0.2"/>
    <row r="60798" hidden="1" x14ac:dyDescent="0.2"/>
    <row r="60799" hidden="1" x14ac:dyDescent="0.2"/>
    <row r="60800" hidden="1" x14ac:dyDescent="0.2"/>
    <row r="60801" hidden="1" x14ac:dyDescent="0.2"/>
    <row r="60802" hidden="1" x14ac:dyDescent="0.2"/>
    <row r="60803" hidden="1" x14ac:dyDescent="0.2"/>
    <row r="60804" hidden="1" x14ac:dyDescent="0.2"/>
    <row r="60805" hidden="1" x14ac:dyDescent="0.2"/>
    <row r="60806" hidden="1" x14ac:dyDescent="0.2"/>
    <row r="60807" hidden="1" x14ac:dyDescent="0.2"/>
    <row r="60808" hidden="1" x14ac:dyDescent="0.2"/>
    <row r="60809" hidden="1" x14ac:dyDescent="0.2"/>
    <row r="60810" hidden="1" x14ac:dyDescent="0.2"/>
    <row r="60811" hidden="1" x14ac:dyDescent="0.2"/>
    <row r="60812" hidden="1" x14ac:dyDescent="0.2"/>
    <row r="60813" hidden="1" x14ac:dyDescent="0.2"/>
    <row r="60814" hidden="1" x14ac:dyDescent="0.2"/>
    <row r="60815" hidden="1" x14ac:dyDescent="0.2"/>
    <row r="60816" hidden="1" x14ac:dyDescent="0.2"/>
    <row r="60817" hidden="1" x14ac:dyDescent="0.2"/>
    <row r="60818" hidden="1" x14ac:dyDescent="0.2"/>
    <row r="60819" hidden="1" x14ac:dyDescent="0.2"/>
    <row r="60820" hidden="1" x14ac:dyDescent="0.2"/>
    <row r="60821" hidden="1" x14ac:dyDescent="0.2"/>
    <row r="60822" hidden="1" x14ac:dyDescent="0.2"/>
    <row r="60823" hidden="1" x14ac:dyDescent="0.2"/>
    <row r="60824" hidden="1" x14ac:dyDescent="0.2"/>
    <row r="60825" hidden="1" x14ac:dyDescent="0.2"/>
    <row r="60826" hidden="1" x14ac:dyDescent="0.2"/>
    <row r="60827" hidden="1" x14ac:dyDescent="0.2"/>
    <row r="60828" hidden="1" x14ac:dyDescent="0.2"/>
    <row r="60829" hidden="1" x14ac:dyDescent="0.2"/>
    <row r="60830" hidden="1" x14ac:dyDescent="0.2"/>
    <row r="60831" hidden="1" x14ac:dyDescent="0.2"/>
    <row r="60832" hidden="1" x14ac:dyDescent="0.2"/>
    <row r="60833" hidden="1" x14ac:dyDescent="0.2"/>
    <row r="60834" hidden="1" x14ac:dyDescent="0.2"/>
    <row r="60835" hidden="1" x14ac:dyDescent="0.2"/>
    <row r="60836" hidden="1" x14ac:dyDescent="0.2"/>
    <row r="60837" hidden="1" x14ac:dyDescent="0.2"/>
    <row r="60838" hidden="1" x14ac:dyDescent="0.2"/>
    <row r="60839" hidden="1" x14ac:dyDescent="0.2"/>
    <row r="60840" hidden="1" x14ac:dyDescent="0.2"/>
    <row r="60841" hidden="1" x14ac:dyDescent="0.2"/>
    <row r="60842" hidden="1" x14ac:dyDescent="0.2"/>
    <row r="60843" hidden="1" x14ac:dyDescent="0.2"/>
    <row r="60844" hidden="1" x14ac:dyDescent="0.2"/>
    <row r="60845" hidden="1" x14ac:dyDescent="0.2"/>
    <row r="60846" hidden="1" x14ac:dyDescent="0.2"/>
    <row r="60847" hidden="1" x14ac:dyDescent="0.2"/>
    <row r="60848" hidden="1" x14ac:dyDescent="0.2"/>
    <row r="60849" hidden="1" x14ac:dyDescent="0.2"/>
    <row r="60850" hidden="1" x14ac:dyDescent="0.2"/>
    <row r="60851" hidden="1" x14ac:dyDescent="0.2"/>
    <row r="60852" hidden="1" x14ac:dyDescent="0.2"/>
    <row r="60853" hidden="1" x14ac:dyDescent="0.2"/>
    <row r="60854" hidden="1" x14ac:dyDescent="0.2"/>
    <row r="60855" hidden="1" x14ac:dyDescent="0.2"/>
    <row r="60856" hidden="1" x14ac:dyDescent="0.2"/>
    <row r="60857" hidden="1" x14ac:dyDescent="0.2"/>
    <row r="60858" hidden="1" x14ac:dyDescent="0.2"/>
    <row r="60859" hidden="1" x14ac:dyDescent="0.2"/>
    <row r="60860" hidden="1" x14ac:dyDescent="0.2"/>
    <row r="60861" hidden="1" x14ac:dyDescent="0.2"/>
    <row r="60862" hidden="1" x14ac:dyDescent="0.2"/>
    <row r="60863" hidden="1" x14ac:dyDescent="0.2"/>
    <row r="60864" hidden="1" x14ac:dyDescent="0.2"/>
    <row r="60865" hidden="1" x14ac:dyDescent="0.2"/>
    <row r="60866" hidden="1" x14ac:dyDescent="0.2"/>
    <row r="60867" hidden="1" x14ac:dyDescent="0.2"/>
    <row r="60868" hidden="1" x14ac:dyDescent="0.2"/>
    <row r="60869" hidden="1" x14ac:dyDescent="0.2"/>
    <row r="60870" hidden="1" x14ac:dyDescent="0.2"/>
    <row r="60871" hidden="1" x14ac:dyDescent="0.2"/>
    <row r="60872" hidden="1" x14ac:dyDescent="0.2"/>
    <row r="60873" hidden="1" x14ac:dyDescent="0.2"/>
    <row r="60874" hidden="1" x14ac:dyDescent="0.2"/>
    <row r="60875" hidden="1" x14ac:dyDescent="0.2"/>
    <row r="60876" hidden="1" x14ac:dyDescent="0.2"/>
    <row r="60877" hidden="1" x14ac:dyDescent="0.2"/>
    <row r="60878" hidden="1" x14ac:dyDescent="0.2"/>
    <row r="60879" hidden="1" x14ac:dyDescent="0.2"/>
    <row r="60880" hidden="1" x14ac:dyDescent="0.2"/>
    <row r="60881" hidden="1" x14ac:dyDescent="0.2"/>
    <row r="60882" hidden="1" x14ac:dyDescent="0.2"/>
    <row r="60883" hidden="1" x14ac:dyDescent="0.2"/>
    <row r="60884" hidden="1" x14ac:dyDescent="0.2"/>
    <row r="60885" hidden="1" x14ac:dyDescent="0.2"/>
    <row r="60886" hidden="1" x14ac:dyDescent="0.2"/>
    <row r="60887" hidden="1" x14ac:dyDescent="0.2"/>
    <row r="60888" hidden="1" x14ac:dyDescent="0.2"/>
    <row r="60889" hidden="1" x14ac:dyDescent="0.2"/>
    <row r="60890" hidden="1" x14ac:dyDescent="0.2"/>
    <row r="60891" hidden="1" x14ac:dyDescent="0.2"/>
    <row r="60892" hidden="1" x14ac:dyDescent="0.2"/>
    <row r="60893" hidden="1" x14ac:dyDescent="0.2"/>
    <row r="60894" hidden="1" x14ac:dyDescent="0.2"/>
    <row r="60895" hidden="1" x14ac:dyDescent="0.2"/>
    <row r="60896" hidden="1" x14ac:dyDescent="0.2"/>
    <row r="60897" hidden="1" x14ac:dyDescent="0.2"/>
    <row r="60898" hidden="1" x14ac:dyDescent="0.2"/>
    <row r="60899" hidden="1" x14ac:dyDescent="0.2"/>
    <row r="60900" hidden="1" x14ac:dyDescent="0.2"/>
    <row r="60901" hidden="1" x14ac:dyDescent="0.2"/>
    <row r="60902" hidden="1" x14ac:dyDescent="0.2"/>
    <row r="60903" hidden="1" x14ac:dyDescent="0.2"/>
    <row r="60904" hidden="1" x14ac:dyDescent="0.2"/>
    <row r="60905" hidden="1" x14ac:dyDescent="0.2"/>
    <row r="60906" hidden="1" x14ac:dyDescent="0.2"/>
    <row r="60907" hidden="1" x14ac:dyDescent="0.2"/>
    <row r="60908" hidden="1" x14ac:dyDescent="0.2"/>
    <row r="60909" hidden="1" x14ac:dyDescent="0.2"/>
    <row r="60910" hidden="1" x14ac:dyDescent="0.2"/>
    <row r="60911" hidden="1" x14ac:dyDescent="0.2"/>
    <row r="60912" hidden="1" x14ac:dyDescent="0.2"/>
    <row r="60913" hidden="1" x14ac:dyDescent="0.2"/>
    <row r="60914" hidden="1" x14ac:dyDescent="0.2"/>
    <row r="60915" hidden="1" x14ac:dyDescent="0.2"/>
    <row r="60916" hidden="1" x14ac:dyDescent="0.2"/>
    <row r="60917" hidden="1" x14ac:dyDescent="0.2"/>
    <row r="60918" hidden="1" x14ac:dyDescent="0.2"/>
    <row r="60919" hidden="1" x14ac:dyDescent="0.2"/>
    <row r="60920" hidden="1" x14ac:dyDescent="0.2"/>
    <row r="60921" hidden="1" x14ac:dyDescent="0.2"/>
    <row r="60922" hidden="1" x14ac:dyDescent="0.2"/>
    <row r="60923" hidden="1" x14ac:dyDescent="0.2"/>
    <row r="60924" hidden="1" x14ac:dyDescent="0.2"/>
    <row r="60925" hidden="1" x14ac:dyDescent="0.2"/>
    <row r="60926" hidden="1" x14ac:dyDescent="0.2"/>
    <row r="60927" hidden="1" x14ac:dyDescent="0.2"/>
    <row r="60928" hidden="1" x14ac:dyDescent="0.2"/>
    <row r="60929" hidden="1" x14ac:dyDescent="0.2"/>
    <row r="60930" hidden="1" x14ac:dyDescent="0.2"/>
    <row r="60931" hidden="1" x14ac:dyDescent="0.2"/>
    <row r="60932" hidden="1" x14ac:dyDescent="0.2"/>
    <row r="60933" hidden="1" x14ac:dyDescent="0.2"/>
    <row r="60934" hidden="1" x14ac:dyDescent="0.2"/>
    <row r="60935" hidden="1" x14ac:dyDescent="0.2"/>
    <row r="60936" hidden="1" x14ac:dyDescent="0.2"/>
    <row r="60937" hidden="1" x14ac:dyDescent="0.2"/>
    <row r="60938" hidden="1" x14ac:dyDescent="0.2"/>
    <row r="60939" hidden="1" x14ac:dyDescent="0.2"/>
    <row r="60940" hidden="1" x14ac:dyDescent="0.2"/>
    <row r="60941" hidden="1" x14ac:dyDescent="0.2"/>
    <row r="60942" hidden="1" x14ac:dyDescent="0.2"/>
    <row r="60943" hidden="1" x14ac:dyDescent="0.2"/>
    <row r="60944" hidden="1" x14ac:dyDescent="0.2"/>
    <row r="60945" hidden="1" x14ac:dyDescent="0.2"/>
    <row r="60946" hidden="1" x14ac:dyDescent="0.2"/>
    <row r="60947" hidden="1" x14ac:dyDescent="0.2"/>
    <row r="60948" hidden="1" x14ac:dyDescent="0.2"/>
    <row r="60949" hidden="1" x14ac:dyDescent="0.2"/>
    <row r="60950" hidden="1" x14ac:dyDescent="0.2"/>
    <row r="60951" hidden="1" x14ac:dyDescent="0.2"/>
    <row r="60952" hidden="1" x14ac:dyDescent="0.2"/>
    <row r="60953" hidden="1" x14ac:dyDescent="0.2"/>
    <row r="60954" hidden="1" x14ac:dyDescent="0.2"/>
    <row r="60955" hidden="1" x14ac:dyDescent="0.2"/>
    <row r="60956" hidden="1" x14ac:dyDescent="0.2"/>
    <row r="60957" hidden="1" x14ac:dyDescent="0.2"/>
    <row r="60958" hidden="1" x14ac:dyDescent="0.2"/>
    <row r="60959" hidden="1" x14ac:dyDescent="0.2"/>
    <row r="60960" hidden="1" x14ac:dyDescent="0.2"/>
    <row r="60961" hidden="1" x14ac:dyDescent="0.2"/>
    <row r="60962" hidden="1" x14ac:dyDescent="0.2"/>
    <row r="60963" hidden="1" x14ac:dyDescent="0.2"/>
    <row r="60964" hidden="1" x14ac:dyDescent="0.2"/>
    <row r="60965" hidden="1" x14ac:dyDescent="0.2"/>
    <row r="60966" hidden="1" x14ac:dyDescent="0.2"/>
    <row r="60967" hidden="1" x14ac:dyDescent="0.2"/>
    <row r="60968" hidden="1" x14ac:dyDescent="0.2"/>
    <row r="60969" hidden="1" x14ac:dyDescent="0.2"/>
    <row r="60970" hidden="1" x14ac:dyDescent="0.2"/>
    <row r="60971" hidden="1" x14ac:dyDescent="0.2"/>
    <row r="60972" hidden="1" x14ac:dyDescent="0.2"/>
    <row r="60973" hidden="1" x14ac:dyDescent="0.2"/>
    <row r="60974" hidden="1" x14ac:dyDescent="0.2"/>
    <row r="60975" hidden="1" x14ac:dyDescent="0.2"/>
    <row r="60976" hidden="1" x14ac:dyDescent="0.2"/>
    <row r="60977" hidden="1" x14ac:dyDescent="0.2"/>
    <row r="60978" hidden="1" x14ac:dyDescent="0.2"/>
    <row r="60979" hidden="1" x14ac:dyDescent="0.2"/>
    <row r="60980" hidden="1" x14ac:dyDescent="0.2"/>
    <row r="60981" hidden="1" x14ac:dyDescent="0.2"/>
    <row r="60982" hidden="1" x14ac:dyDescent="0.2"/>
    <row r="60983" hidden="1" x14ac:dyDescent="0.2"/>
    <row r="60984" hidden="1" x14ac:dyDescent="0.2"/>
    <row r="60985" hidden="1" x14ac:dyDescent="0.2"/>
    <row r="60986" hidden="1" x14ac:dyDescent="0.2"/>
    <row r="60987" hidden="1" x14ac:dyDescent="0.2"/>
    <row r="60988" hidden="1" x14ac:dyDescent="0.2"/>
    <row r="60989" hidden="1" x14ac:dyDescent="0.2"/>
    <row r="60990" hidden="1" x14ac:dyDescent="0.2"/>
    <row r="60991" hidden="1" x14ac:dyDescent="0.2"/>
    <row r="60992" hidden="1" x14ac:dyDescent="0.2"/>
    <row r="60993" hidden="1" x14ac:dyDescent="0.2"/>
    <row r="60994" hidden="1" x14ac:dyDescent="0.2"/>
    <row r="60995" hidden="1" x14ac:dyDescent="0.2"/>
    <row r="60996" hidden="1" x14ac:dyDescent="0.2"/>
    <row r="60997" hidden="1" x14ac:dyDescent="0.2"/>
    <row r="60998" hidden="1" x14ac:dyDescent="0.2"/>
    <row r="60999" hidden="1" x14ac:dyDescent="0.2"/>
    <row r="61000" hidden="1" x14ac:dyDescent="0.2"/>
    <row r="61001" hidden="1" x14ac:dyDescent="0.2"/>
    <row r="61002" hidden="1" x14ac:dyDescent="0.2"/>
    <row r="61003" hidden="1" x14ac:dyDescent="0.2"/>
    <row r="61004" hidden="1" x14ac:dyDescent="0.2"/>
    <row r="61005" hidden="1" x14ac:dyDescent="0.2"/>
    <row r="61006" hidden="1" x14ac:dyDescent="0.2"/>
    <row r="61007" hidden="1" x14ac:dyDescent="0.2"/>
    <row r="61008" hidden="1" x14ac:dyDescent="0.2"/>
    <row r="61009" hidden="1" x14ac:dyDescent="0.2"/>
    <row r="61010" hidden="1" x14ac:dyDescent="0.2"/>
    <row r="61011" hidden="1" x14ac:dyDescent="0.2"/>
    <row r="61012" hidden="1" x14ac:dyDescent="0.2"/>
    <row r="61013" hidden="1" x14ac:dyDescent="0.2"/>
    <row r="61014" hidden="1" x14ac:dyDescent="0.2"/>
    <row r="61015" hidden="1" x14ac:dyDescent="0.2"/>
    <row r="61016" hidden="1" x14ac:dyDescent="0.2"/>
    <row r="61017" hidden="1" x14ac:dyDescent="0.2"/>
    <row r="61018" hidden="1" x14ac:dyDescent="0.2"/>
    <row r="61019" hidden="1" x14ac:dyDescent="0.2"/>
    <row r="61020" hidden="1" x14ac:dyDescent="0.2"/>
    <row r="61021" hidden="1" x14ac:dyDescent="0.2"/>
    <row r="61022" hidden="1" x14ac:dyDescent="0.2"/>
    <row r="61023" hidden="1" x14ac:dyDescent="0.2"/>
    <row r="61024" hidden="1" x14ac:dyDescent="0.2"/>
    <row r="61025" hidden="1" x14ac:dyDescent="0.2"/>
    <row r="61026" hidden="1" x14ac:dyDescent="0.2"/>
    <row r="61027" hidden="1" x14ac:dyDescent="0.2"/>
    <row r="61028" hidden="1" x14ac:dyDescent="0.2"/>
    <row r="61029" hidden="1" x14ac:dyDescent="0.2"/>
    <row r="61030" hidden="1" x14ac:dyDescent="0.2"/>
    <row r="61031" hidden="1" x14ac:dyDescent="0.2"/>
    <row r="61032" hidden="1" x14ac:dyDescent="0.2"/>
    <row r="61033" hidden="1" x14ac:dyDescent="0.2"/>
    <row r="61034" hidden="1" x14ac:dyDescent="0.2"/>
    <row r="61035" hidden="1" x14ac:dyDescent="0.2"/>
    <row r="61036" hidden="1" x14ac:dyDescent="0.2"/>
    <row r="61037" hidden="1" x14ac:dyDescent="0.2"/>
    <row r="61038" hidden="1" x14ac:dyDescent="0.2"/>
    <row r="61039" hidden="1" x14ac:dyDescent="0.2"/>
    <row r="61040" hidden="1" x14ac:dyDescent="0.2"/>
    <row r="61041" hidden="1" x14ac:dyDescent="0.2"/>
    <row r="61042" hidden="1" x14ac:dyDescent="0.2"/>
    <row r="61043" hidden="1" x14ac:dyDescent="0.2"/>
    <row r="61044" hidden="1" x14ac:dyDescent="0.2"/>
    <row r="61045" hidden="1" x14ac:dyDescent="0.2"/>
    <row r="61046" hidden="1" x14ac:dyDescent="0.2"/>
    <row r="61047" hidden="1" x14ac:dyDescent="0.2"/>
    <row r="61048" hidden="1" x14ac:dyDescent="0.2"/>
    <row r="61049" hidden="1" x14ac:dyDescent="0.2"/>
    <row r="61050" hidden="1" x14ac:dyDescent="0.2"/>
    <row r="61051" hidden="1" x14ac:dyDescent="0.2"/>
    <row r="61052" hidden="1" x14ac:dyDescent="0.2"/>
    <row r="61053" hidden="1" x14ac:dyDescent="0.2"/>
    <row r="61054" hidden="1" x14ac:dyDescent="0.2"/>
    <row r="61055" hidden="1" x14ac:dyDescent="0.2"/>
    <row r="61056" hidden="1" x14ac:dyDescent="0.2"/>
    <row r="61057" hidden="1" x14ac:dyDescent="0.2"/>
    <row r="61058" hidden="1" x14ac:dyDescent="0.2"/>
    <row r="61059" hidden="1" x14ac:dyDescent="0.2"/>
    <row r="61060" hidden="1" x14ac:dyDescent="0.2"/>
    <row r="61061" hidden="1" x14ac:dyDescent="0.2"/>
    <row r="61062" hidden="1" x14ac:dyDescent="0.2"/>
    <row r="61063" hidden="1" x14ac:dyDescent="0.2"/>
    <row r="61064" hidden="1" x14ac:dyDescent="0.2"/>
    <row r="61065" hidden="1" x14ac:dyDescent="0.2"/>
    <row r="61066" hidden="1" x14ac:dyDescent="0.2"/>
    <row r="61067" hidden="1" x14ac:dyDescent="0.2"/>
    <row r="61068" hidden="1" x14ac:dyDescent="0.2"/>
    <row r="61069" hidden="1" x14ac:dyDescent="0.2"/>
    <row r="61070" hidden="1" x14ac:dyDescent="0.2"/>
    <row r="61071" hidden="1" x14ac:dyDescent="0.2"/>
    <row r="61072" hidden="1" x14ac:dyDescent="0.2"/>
    <row r="61073" hidden="1" x14ac:dyDescent="0.2"/>
    <row r="61074" hidden="1" x14ac:dyDescent="0.2"/>
    <row r="61075" hidden="1" x14ac:dyDescent="0.2"/>
    <row r="61076" hidden="1" x14ac:dyDescent="0.2"/>
    <row r="61077" hidden="1" x14ac:dyDescent="0.2"/>
    <row r="61078" hidden="1" x14ac:dyDescent="0.2"/>
    <row r="61079" hidden="1" x14ac:dyDescent="0.2"/>
    <row r="61080" hidden="1" x14ac:dyDescent="0.2"/>
    <row r="61081" hidden="1" x14ac:dyDescent="0.2"/>
    <row r="61082" hidden="1" x14ac:dyDescent="0.2"/>
    <row r="61083" hidden="1" x14ac:dyDescent="0.2"/>
    <row r="61084" hidden="1" x14ac:dyDescent="0.2"/>
    <row r="61085" hidden="1" x14ac:dyDescent="0.2"/>
    <row r="61086" hidden="1" x14ac:dyDescent="0.2"/>
    <row r="61087" hidden="1" x14ac:dyDescent="0.2"/>
    <row r="61088" hidden="1" x14ac:dyDescent="0.2"/>
    <row r="61089" hidden="1" x14ac:dyDescent="0.2"/>
    <row r="61090" hidden="1" x14ac:dyDescent="0.2"/>
    <row r="61091" hidden="1" x14ac:dyDescent="0.2"/>
    <row r="61092" hidden="1" x14ac:dyDescent="0.2"/>
    <row r="61093" hidden="1" x14ac:dyDescent="0.2"/>
    <row r="61094" hidden="1" x14ac:dyDescent="0.2"/>
    <row r="61095" hidden="1" x14ac:dyDescent="0.2"/>
    <row r="61096" hidden="1" x14ac:dyDescent="0.2"/>
    <row r="61097" hidden="1" x14ac:dyDescent="0.2"/>
    <row r="61098" hidden="1" x14ac:dyDescent="0.2"/>
    <row r="61099" hidden="1" x14ac:dyDescent="0.2"/>
    <row r="61100" hidden="1" x14ac:dyDescent="0.2"/>
    <row r="61101" hidden="1" x14ac:dyDescent="0.2"/>
    <row r="61102" hidden="1" x14ac:dyDescent="0.2"/>
    <row r="61103" hidden="1" x14ac:dyDescent="0.2"/>
    <row r="61104" hidden="1" x14ac:dyDescent="0.2"/>
    <row r="61105" hidden="1" x14ac:dyDescent="0.2"/>
    <row r="61106" hidden="1" x14ac:dyDescent="0.2"/>
    <row r="61107" hidden="1" x14ac:dyDescent="0.2"/>
    <row r="61108" hidden="1" x14ac:dyDescent="0.2"/>
    <row r="61109" hidden="1" x14ac:dyDescent="0.2"/>
    <row r="61110" hidden="1" x14ac:dyDescent="0.2"/>
    <row r="61111" hidden="1" x14ac:dyDescent="0.2"/>
    <row r="61112" hidden="1" x14ac:dyDescent="0.2"/>
    <row r="61113" hidden="1" x14ac:dyDescent="0.2"/>
    <row r="61114" hidden="1" x14ac:dyDescent="0.2"/>
    <row r="61115" hidden="1" x14ac:dyDescent="0.2"/>
    <row r="61116" hidden="1" x14ac:dyDescent="0.2"/>
    <row r="61117" hidden="1" x14ac:dyDescent="0.2"/>
    <row r="61118" hidden="1" x14ac:dyDescent="0.2"/>
    <row r="61119" hidden="1" x14ac:dyDescent="0.2"/>
    <row r="61120" hidden="1" x14ac:dyDescent="0.2"/>
    <row r="61121" hidden="1" x14ac:dyDescent="0.2"/>
    <row r="61122" hidden="1" x14ac:dyDescent="0.2"/>
    <row r="61123" hidden="1" x14ac:dyDescent="0.2"/>
    <row r="61124" hidden="1" x14ac:dyDescent="0.2"/>
    <row r="61125" hidden="1" x14ac:dyDescent="0.2"/>
    <row r="61126" hidden="1" x14ac:dyDescent="0.2"/>
    <row r="61127" hidden="1" x14ac:dyDescent="0.2"/>
    <row r="61128" hidden="1" x14ac:dyDescent="0.2"/>
    <row r="61129" hidden="1" x14ac:dyDescent="0.2"/>
    <row r="61130" hidden="1" x14ac:dyDescent="0.2"/>
    <row r="61131" hidden="1" x14ac:dyDescent="0.2"/>
    <row r="61132" hidden="1" x14ac:dyDescent="0.2"/>
    <row r="61133" hidden="1" x14ac:dyDescent="0.2"/>
    <row r="61134" hidden="1" x14ac:dyDescent="0.2"/>
    <row r="61135" hidden="1" x14ac:dyDescent="0.2"/>
    <row r="61136" hidden="1" x14ac:dyDescent="0.2"/>
    <row r="61137" hidden="1" x14ac:dyDescent="0.2"/>
    <row r="61138" hidden="1" x14ac:dyDescent="0.2"/>
    <row r="61139" hidden="1" x14ac:dyDescent="0.2"/>
    <row r="61140" hidden="1" x14ac:dyDescent="0.2"/>
    <row r="61141" hidden="1" x14ac:dyDescent="0.2"/>
    <row r="61142" hidden="1" x14ac:dyDescent="0.2"/>
    <row r="61143" hidden="1" x14ac:dyDescent="0.2"/>
    <row r="61144" hidden="1" x14ac:dyDescent="0.2"/>
    <row r="61145" hidden="1" x14ac:dyDescent="0.2"/>
    <row r="61146" hidden="1" x14ac:dyDescent="0.2"/>
    <row r="61147" hidden="1" x14ac:dyDescent="0.2"/>
    <row r="61148" hidden="1" x14ac:dyDescent="0.2"/>
    <row r="61149" hidden="1" x14ac:dyDescent="0.2"/>
    <row r="61150" hidden="1" x14ac:dyDescent="0.2"/>
    <row r="61151" hidden="1" x14ac:dyDescent="0.2"/>
    <row r="61152" hidden="1" x14ac:dyDescent="0.2"/>
    <row r="61153" hidden="1" x14ac:dyDescent="0.2"/>
    <row r="61154" hidden="1" x14ac:dyDescent="0.2"/>
    <row r="61155" hidden="1" x14ac:dyDescent="0.2"/>
    <row r="61156" hidden="1" x14ac:dyDescent="0.2"/>
    <row r="61157" hidden="1" x14ac:dyDescent="0.2"/>
    <row r="61158" hidden="1" x14ac:dyDescent="0.2"/>
    <row r="61159" hidden="1" x14ac:dyDescent="0.2"/>
    <row r="61160" hidden="1" x14ac:dyDescent="0.2"/>
    <row r="61161" hidden="1" x14ac:dyDescent="0.2"/>
    <row r="61162" hidden="1" x14ac:dyDescent="0.2"/>
    <row r="61163" hidden="1" x14ac:dyDescent="0.2"/>
    <row r="61164" hidden="1" x14ac:dyDescent="0.2"/>
    <row r="61165" hidden="1" x14ac:dyDescent="0.2"/>
    <row r="61166" hidden="1" x14ac:dyDescent="0.2"/>
    <row r="61167" hidden="1" x14ac:dyDescent="0.2"/>
    <row r="61168" hidden="1" x14ac:dyDescent="0.2"/>
    <row r="61169" hidden="1" x14ac:dyDescent="0.2"/>
    <row r="61170" hidden="1" x14ac:dyDescent="0.2"/>
    <row r="61171" hidden="1" x14ac:dyDescent="0.2"/>
    <row r="61172" hidden="1" x14ac:dyDescent="0.2"/>
    <row r="61173" hidden="1" x14ac:dyDescent="0.2"/>
    <row r="61174" hidden="1" x14ac:dyDescent="0.2"/>
    <row r="61175" hidden="1" x14ac:dyDescent="0.2"/>
    <row r="61176" hidden="1" x14ac:dyDescent="0.2"/>
    <row r="61177" hidden="1" x14ac:dyDescent="0.2"/>
    <row r="61178" hidden="1" x14ac:dyDescent="0.2"/>
    <row r="61179" hidden="1" x14ac:dyDescent="0.2"/>
    <row r="61180" hidden="1" x14ac:dyDescent="0.2"/>
    <row r="61181" hidden="1" x14ac:dyDescent="0.2"/>
    <row r="61182" hidden="1" x14ac:dyDescent="0.2"/>
    <row r="61183" hidden="1" x14ac:dyDescent="0.2"/>
    <row r="61184" hidden="1" x14ac:dyDescent="0.2"/>
    <row r="61185" hidden="1" x14ac:dyDescent="0.2"/>
    <row r="61186" hidden="1" x14ac:dyDescent="0.2"/>
    <row r="61187" hidden="1" x14ac:dyDescent="0.2"/>
    <row r="61188" hidden="1" x14ac:dyDescent="0.2"/>
    <row r="61189" hidden="1" x14ac:dyDescent="0.2"/>
    <row r="61190" hidden="1" x14ac:dyDescent="0.2"/>
    <row r="61191" hidden="1" x14ac:dyDescent="0.2"/>
    <row r="61192" hidden="1" x14ac:dyDescent="0.2"/>
    <row r="61193" hidden="1" x14ac:dyDescent="0.2"/>
    <row r="61194" hidden="1" x14ac:dyDescent="0.2"/>
    <row r="61195" hidden="1" x14ac:dyDescent="0.2"/>
    <row r="61196" hidden="1" x14ac:dyDescent="0.2"/>
    <row r="61197" hidden="1" x14ac:dyDescent="0.2"/>
    <row r="61198" hidden="1" x14ac:dyDescent="0.2"/>
    <row r="61199" hidden="1" x14ac:dyDescent="0.2"/>
    <row r="61200" hidden="1" x14ac:dyDescent="0.2"/>
    <row r="61201" hidden="1" x14ac:dyDescent="0.2"/>
    <row r="61202" hidden="1" x14ac:dyDescent="0.2"/>
    <row r="61203" hidden="1" x14ac:dyDescent="0.2"/>
    <row r="61204" hidden="1" x14ac:dyDescent="0.2"/>
    <row r="61205" hidden="1" x14ac:dyDescent="0.2"/>
    <row r="61206" hidden="1" x14ac:dyDescent="0.2"/>
    <row r="61207" hidden="1" x14ac:dyDescent="0.2"/>
    <row r="61208" hidden="1" x14ac:dyDescent="0.2"/>
    <row r="61209" hidden="1" x14ac:dyDescent="0.2"/>
    <row r="61210" hidden="1" x14ac:dyDescent="0.2"/>
    <row r="61211" hidden="1" x14ac:dyDescent="0.2"/>
    <row r="61212" hidden="1" x14ac:dyDescent="0.2"/>
    <row r="61213" hidden="1" x14ac:dyDescent="0.2"/>
    <row r="61214" hidden="1" x14ac:dyDescent="0.2"/>
    <row r="61215" hidden="1" x14ac:dyDescent="0.2"/>
    <row r="61216" hidden="1" x14ac:dyDescent="0.2"/>
    <row r="61217" hidden="1" x14ac:dyDescent="0.2"/>
    <row r="61218" hidden="1" x14ac:dyDescent="0.2"/>
    <row r="61219" hidden="1" x14ac:dyDescent="0.2"/>
    <row r="61220" hidden="1" x14ac:dyDescent="0.2"/>
    <row r="61221" hidden="1" x14ac:dyDescent="0.2"/>
    <row r="61222" hidden="1" x14ac:dyDescent="0.2"/>
    <row r="61223" hidden="1" x14ac:dyDescent="0.2"/>
    <row r="61224" hidden="1" x14ac:dyDescent="0.2"/>
    <row r="61225" hidden="1" x14ac:dyDescent="0.2"/>
    <row r="61226" hidden="1" x14ac:dyDescent="0.2"/>
    <row r="61227" hidden="1" x14ac:dyDescent="0.2"/>
    <row r="61228" hidden="1" x14ac:dyDescent="0.2"/>
    <row r="61229" hidden="1" x14ac:dyDescent="0.2"/>
    <row r="61230" hidden="1" x14ac:dyDescent="0.2"/>
    <row r="61231" hidden="1" x14ac:dyDescent="0.2"/>
    <row r="61232" hidden="1" x14ac:dyDescent="0.2"/>
    <row r="61233" hidden="1" x14ac:dyDescent="0.2"/>
    <row r="61234" hidden="1" x14ac:dyDescent="0.2"/>
    <row r="61235" hidden="1" x14ac:dyDescent="0.2"/>
    <row r="61236" hidden="1" x14ac:dyDescent="0.2"/>
    <row r="61237" hidden="1" x14ac:dyDescent="0.2"/>
    <row r="61238" hidden="1" x14ac:dyDescent="0.2"/>
    <row r="61239" hidden="1" x14ac:dyDescent="0.2"/>
    <row r="61240" hidden="1" x14ac:dyDescent="0.2"/>
    <row r="61241" hidden="1" x14ac:dyDescent="0.2"/>
    <row r="61242" hidden="1" x14ac:dyDescent="0.2"/>
    <row r="61243" hidden="1" x14ac:dyDescent="0.2"/>
    <row r="61244" hidden="1" x14ac:dyDescent="0.2"/>
    <row r="61245" hidden="1" x14ac:dyDescent="0.2"/>
    <row r="61246" hidden="1" x14ac:dyDescent="0.2"/>
    <row r="61247" hidden="1" x14ac:dyDescent="0.2"/>
    <row r="61248" hidden="1" x14ac:dyDescent="0.2"/>
    <row r="61249" hidden="1" x14ac:dyDescent="0.2"/>
    <row r="61250" hidden="1" x14ac:dyDescent="0.2"/>
    <row r="61251" hidden="1" x14ac:dyDescent="0.2"/>
    <row r="61252" hidden="1" x14ac:dyDescent="0.2"/>
    <row r="61253" hidden="1" x14ac:dyDescent="0.2"/>
    <row r="61254" hidden="1" x14ac:dyDescent="0.2"/>
    <row r="61255" hidden="1" x14ac:dyDescent="0.2"/>
    <row r="61256" hidden="1" x14ac:dyDescent="0.2"/>
    <row r="61257" hidden="1" x14ac:dyDescent="0.2"/>
    <row r="61258" hidden="1" x14ac:dyDescent="0.2"/>
    <row r="61259" hidden="1" x14ac:dyDescent="0.2"/>
    <row r="61260" hidden="1" x14ac:dyDescent="0.2"/>
    <row r="61261" hidden="1" x14ac:dyDescent="0.2"/>
    <row r="61262" hidden="1" x14ac:dyDescent="0.2"/>
    <row r="61263" hidden="1" x14ac:dyDescent="0.2"/>
    <row r="61264" hidden="1" x14ac:dyDescent="0.2"/>
    <row r="61265" hidden="1" x14ac:dyDescent="0.2"/>
    <row r="61266" hidden="1" x14ac:dyDescent="0.2"/>
    <row r="61267" hidden="1" x14ac:dyDescent="0.2"/>
    <row r="61268" hidden="1" x14ac:dyDescent="0.2"/>
    <row r="61269" hidden="1" x14ac:dyDescent="0.2"/>
    <row r="61270" hidden="1" x14ac:dyDescent="0.2"/>
    <row r="61271" hidden="1" x14ac:dyDescent="0.2"/>
    <row r="61272" hidden="1" x14ac:dyDescent="0.2"/>
    <row r="61273" hidden="1" x14ac:dyDescent="0.2"/>
    <row r="61274" hidden="1" x14ac:dyDescent="0.2"/>
    <row r="61275" hidden="1" x14ac:dyDescent="0.2"/>
    <row r="61276" hidden="1" x14ac:dyDescent="0.2"/>
    <row r="61277" hidden="1" x14ac:dyDescent="0.2"/>
    <row r="61278" hidden="1" x14ac:dyDescent="0.2"/>
    <row r="61279" hidden="1" x14ac:dyDescent="0.2"/>
    <row r="61280" hidden="1" x14ac:dyDescent="0.2"/>
    <row r="61281" hidden="1" x14ac:dyDescent="0.2"/>
    <row r="61282" hidden="1" x14ac:dyDescent="0.2"/>
    <row r="61283" hidden="1" x14ac:dyDescent="0.2"/>
    <row r="61284" hidden="1" x14ac:dyDescent="0.2"/>
    <row r="61285" hidden="1" x14ac:dyDescent="0.2"/>
    <row r="61286" hidden="1" x14ac:dyDescent="0.2"/>
    <row r="61287" hidden="1" x14ac:dyDescent="0.2"/>
    <row r="61288" hidden="1" x14ac:dyDescent="0.2"/>
    <row r="61289" hidden="1" x14ac:dyDescent="0.2"/>
    <row r="61290" hidden="1" x14ac:dyDescent="0.2"/>
    <row r="61291" hidden="1" x14ac:dyDescent="0.2"/>
    <row r="61292" hidden="1" x14ac:dyDescent="0.2"/>
    <row r="61293" hidden="1" x14ac:dyDescent="0.2"/>
    <row r="61294" hidden="1" x14ac:dyDescent="0.2"/>
    <row r="61295" hidden="1" x14ac:dyDescent="0.2"/>
    <row r="61296" hidden="1" x14ac:dyDescent="0.2"/>
    <row r="61297" hidden="1" x14ac:dyDescent="0.2"/>
    <row r="61298" hidden="1" x14ac:dyDescent="0.2"/>
    <row r="61299" hidden="1" x14ac:dyDescent="0.2"/>
    <row r="61300" hidden="1" x14ac:dyDescent="0.2"/>
    <row r="61301" hidden="1" x14ac:dyDescent="0.2"/>
    <row r="61302" hidden="1" x14ac:dyDescent="0.2"/>
    <row r="61303" hidden="1" x14ac:dyDescent="0.2"/>
    <row r="61304" hidden="1" x14ac:dyDescent="0.2"/>
    <row r="61305" hidden="1" x14ac:dyDescent="0.2"/>
    <row r="61306" hidden="1" x14ac:dyDescent="0.2"/>
    <row r="61307" hidden="1" x14ac:dyDescent="0.2"/>
    <row r="61308" hidden="1" x14ac:dyDescent="0.2"/>
    <row r="61309" hidden="1" x14ac:dyDescent="0.2"/>
    <row r="61310" hidden="1" x14ac:dyDescent="0.2"/>
    <row r="61311" hidden="1" x14ac:dyDescent="0.2"/>
    <row r="61312" hidden="1" x14ac:dyDescent="0.2"/>
    <row r="61313" hidden="1" x14ac:dyDescent="0.2"/>
    <row r="61314" hidden="1" x14ac:dyDescent="0.2"/>
    <row r="61315" hidden="1" x14ac:dyDescent="0.2"/>
    <row r="61316" hidden="1" x14ac:dyDescent="0.2"/>
    <row r="61317" hidden="1" x14ac:dyDescent="0.2"/>
    <row r="61318" hidden="1" x14ac:dyDescent="0.2"/>
    <row r="61319" hidden="1" x14ac:dyDescent="0.2"/>
    <row r="61320" hidden="1" x14ac:dyDescent="0.2"/>
    <row r="61321" hidden="1" x14ac:dyDescent="0.2"/>
    <row r="61322" hidden="1" x14ac:dyDescent="0.2"/>
    <row r="61323" hidden="1" x14ac:dyDescent="0.2"/>
    <row r="61324" hidden="1" x14ac:dyDescent="0.2"/>
    <row r="61325" hidden="1" x14ac:dyDescent="0.2"/>
    <row r="61326" hidden="1" x14ac:dyDescent="0.2"/>
    <row r="61327" hidden="1" x14ac:dyDescent="0.2"/>
    <row r="61328" hidden="1" x14ac:dyDescent="0.2"/>
    <row r="61329" hidden="1" x14ac:dyDescent="0.2"/>
    <row r="61330" hidden="1" x14ac:dyDescent="0.2"/>
    <row r="61331" hidden="1" x14ac:dyDescent="0.2"/>
    <row r="61332" hidden="1" x14ac:dyDescent="0.2"/>
    <row r="61333" hidden="1" x14ac:dyDescent="0.2"/>
    <row r="61334" hidden="1" x14ac:dyDescent="0.2"/>
    <row r="61335" hidden="1" x14ac:dyDescent="0.2"/>
    <row r="61336" hidden="1" x14ac:dyDescent="0.2"/>
    <row r="61337" hidden="1" x14ac:dyDescent="0.2"/>
    <row r="61338" hidden="1" x14ac:dyDescent="0.2"/>
    <row r="61339" hidden="1" x14ac:dyDescent="0.2"/>
    <row r="61340" hidden="1" x14ac:dyDescent="0.2"/>
    <row r="61341" hidden="1" x14ac:dyDescent="0.2"/>
    <row r="61342" hidden="1" x14ac:dyDescent="0.2"/>
    <row r="61343" hidden="1" x14ac:dyDescent="0.2"/>
    <row r="61344" hidden="1" x14ac:dyDescent="0.2"/>
    <row r="61345" hidden="1" x14ac:dyDescent="0.2"/>
    <row r="61346" hidden="1" x14ac:dyDescent="0.2"/>
    <row r="61347" hidden="1" x14ac:dyDescent="0.2"/>
    <row r="61348" hidden="1" x14ac:dyDescent="0.2"/>
    <row r="61349" hidden="1" x14ac:dyDescent="0.2"/>
    <row r="61350" hidden="1" x14ac:dyDescent="0.2"/>
    <row r="61351" hidden="1" x14ac:dyDescent="0.2"/>
    <row r="61352" hidden="1" x14ac:dyDescent="0.2"/>
    <row r="61353" hidden="1" x14ac:dyDescent="0.2"/>
    <row r="61354" hidden="1" x14ac:dyDescent="0.2"/>
    <row r="61355" hidden="1" x14ac:dyDescent="0.2"/>
    <row r="61356" hidden="1" x14ac:dyDescent="0.2"/>
    <row r="61357" hidden="1" x14ac:dyDescent="0.2"/>
    <row r="61358" hidden="1" x14ac:dyDescent="0.2"/>
    <row r="61359" hidden="1" x14ac:dyDescent="0.2"/>
    <row r="61360" hidden="1" x14ac:dyDescent="0.2"/>
    <row r="61361" hidden="1" x14ac:dyDescent="0.2"/>
    <row r="61362" hidden="1" x14ac:dyDescent="0.2"/>
    <row r="61363" hidden="1" x14ac:dyDescent="0.2"/>
    <row r="61364" hidden="1" x14ac:dyDescent="0.2"/>
    <row r="61365" hidden="1" x14ac:dyDescent="0.2"/>
    <row r="61366" hidden="1" x14ac:dyDescent="0.2"/>
    <row r="61367" hidden="1" x14ac:dyDescent="0.2"/>
    <row r="61368" hidden="1" x14ac:dyDescent="0.2"/>
    <row r="61369" hidden="1" x14ac:dyDescent="0.2"/>
    <row r="61370" hidden="1" x14ac:dyDescent="0.2"/>
    <row r="61371" hidden="1" x14ac:dyDescent="0.2"/>
    <row r="61372" hidden="1" x14ac:dyDescent="0.2"/>
    <row r="61373" hidden="1" x14ac:dyDescent="0.2"/>
    <row r="61374" hidden="1" x14ac:dyDescent="0.2"/>
    <row r="61375" hidden="1" x14ac:dyDescent="0.2"/>
    <row r="61376" hidden="1" x14ac:dyDescent="0.2"/>
    <row r="61377" hidden="1" x14ac:dyDescent="0.2"/>
    <row r="61378" hidden="1" x14ac:dyDescent="0.2"/>
    <row r="61379" hidden="1" x14ac:dyDescent="0.2"/>
    <row r="61380" hidden="1" x14ac:dyDescent="0.2"/>
    <row r="61381" hidden="1" x14ac:dyDescent="0.2"/>
    <row r="61382" hidden="1" x14ac:dyDescent="0.2"/>
    <row r="61383" hidden="1" x14ac:dyDescent="0.2"/>
    <row r="61384" hidden="1" x14ac:dyDescent="0.2"/>
    <row r="61385" hidden="1" x14ac:dyDescent="0.2"/>
    <row r="61386" hidden="1" x14ac:dyDescent="0.2"/>
    <row r="61387" hidden="1" x14ac:dyDescent="0.2"/>
    <row r="61388" hidden="1" x14ac:dyDescent="0.2"/>
    <row r="61389" hidden="1" x14ac:dyDescent="0.2"/>
    <row r="61390" hidden="1" x14ac:dyDescent="0.2"/>
    <row r="61391" hidden="1" x14ac:dyDescent="0.2"/>
    <row r="61392" hidden="1" x14ac:dyDescent="0.2"/>
    <row r="61393" hidden="1" x14ac:dyDescent="0.2"/>
    <row r="61394" hidden="1" x14ac:dyDescent="0.2"/>
    <row r="61395" hidden="1" x14ac:dyDescent="0.2"/>
    <row r="61396" hidden="1" x14ac:dyDescent="0.2"/>
    <row r="61397" hidden="1" x14ac:dyDescent="0.2"/>
    <row r="61398" hidden="1" x14ac:dyDescent="0.2"/>
    <row r="61399" hidden="1" x14ac:dyDescent="0.2"/>
    <row r="61400" hidden="1" x14ac:dyDescent="0.2"/>
    <row r="61401" hidden="1" x14ac:dyDescent="0.2"/>
    <row r="61402" hidden="1" x14ac:dyDescent="0.2"/>
    <row r="61403" hidden="1" x14ac:dyDescent="0.2"/>
    <row r="61404" hidden="1" x14ac:dyDescent="0.2"/>
    <row r="61405" hidden="1" x14ac:dyDescent="0.2"/>
    <row r="61406" hidden="1" x14ac:dyDescent="0.2"/>
    <row r="61407" hidden="1" x14ac:dyDescent="0.2"/>
    <row r="61408" hidden="1" x14ac:dyDescent="0.2"/>
    <row r="61409" hidden="1" x14ac:dyDescent="0.2"/>
    <row r="61410" hidden="1" x14ac:dyDescent="0.2"/>
    <row r="61411" hidden="1" x14ac:dyDescent="0.2"/>
    <row r="61412" hidden="1" x14ac:dyDescent="0.2"/>
    <row r="61413" hidden="1" x14ac:dyDescent="0.2"/>
    <row r="61414" hidden="1" x14ac:dyDescent="0.2"/>
    <row r="61415" hidden="1" x14ac:dyDescent="0.2"/>
    <row r="61416" hidden="1" x14ac:dyDescent="0.2"/>
    <row r="61417" hidden="1" x14ac:dyDescent="0.2"/>
    <row r="61418" hidden="1" x14ac:dyDescent="0.2"/>
    <row r="61419" hidden="1" x14ac:dyDescent="0.2"/>
    <row r="61420" hidden="1" x14ac:dyDescent="0.2"/>
    <row r="61421" hidden="1" x14ac:dyDescent="0.2"/>
    <row r="61422" hidden="1" x14ac:dyDescent="0.2"/>
    <row r="61423" hidden="1" x14ac:dyDescent="0.2"/>
    <row r="61424" hidden="1" x14ac:dyDescent="0.2"/>
    <row r="61425" hidden="1" x14ac:dyDescent="0.2"/>
    <row r="61426" hidden="1" x14ac:dyDescent="0.2"/>
    <row r="61427" hidden="1" x14ac:dyDescent="0.2"/>
    <row r="61428" hidden="1" x14ac:dyDescent="0.2"/>
    <row r="61429" hidden="1" x14ac:dyDescent="0.2"/>
    <row r="61430" hidden="1" x14ac:dyDescent="0.2"/>
    <row r="61431" hidden="1" x14ac:dyDescent="0.2"/>
    <row r="61432" hidden="1" x14ac:dyDescent="0.2"/>
    <row r="61433" hidden="1" x14ac:dyDescent="0.2"/>
    <row r="61434" hidden="1" x14ac:dyDescent="0.2"/>
    <row r="61435" hidden="1" x14ac:dyDescent="0.2"/>
    <row r="61436" hidden="1" x14ac:dyDescent="0.2"/>
    <row r="61437" hidden="1" x14ac:dyDescent="0.2"/>
    <row r="61438" hidden="1" x14ac:dyDescent="0.2"/>
    <row r="61439" hidden="1" x14ac:dyDescent="0.2"/>
    <row r="61440" hidden="1" x14ac:dyDescent="0.2"/>
    <row r="61441" hidden="1" x14ac:dyDescent="0.2"/>
    <row r="61442" hidden="1" x14ac:dyDescent="0.2"/>
    <row r="61443" hidden="1" x14ac:dyDescent="0.2"/>
    <row r="61444" hidden="1" x14ac:dyDescent="0.2"/>
    <row r="61445" hidden="1" x14ac:dyDescent="0.2"/>
    <row r="61446" hidden="1" x14ac:dyDescent="0.2"/>
    <row r="61447" hidden="1" x14ac:dyDescent="0.2"/>
    <row r="61448" hidden="1" x14ac:dyDescent="0.2"/>
    <row r="61449" hidden="1" x14ac:dyDescent="0.2"/>
    <row r="61450" hidden="1" x14ac:dyDescent="0.2"/>
    <row r="61451" hidden="1" x14ac:dyDescent="0.2"/>
    <row r="61452" hidden="1" x14ac:dyDescent="0.2"/>
    <row r="61453" hidden="1" x14ac:dyDescent="0.2"/>
    <row r="61454" hidden="1" x14ac:dyDescent="0.2"/>
    <row r="61455" hidden="1" x14ac:dyDescent="0.2"/>
    <row r="61456" hidden="1" x14ac:dyDescent="0.2"/>
    <row r="61457" hidden="1" x14ac:dyDescent="0.2"/>
    <row r="61458" hidden="1" x14ac:dyDescent="0.2"/>
    <row r="61459" hidden="1" x14ac:dyDescent="0.2"/>
    <row r="61460" hidden="1" x14ac:dyDescent="0.2"/>
    <row r="61461" hidden="1" x14ac:dyDescent="0.2"/>
    <row r="61462" hidden="1" x14ac:dyDescent="0.2"/>
    <row r="61463" hidden="1" x14ac:dyDescent="0.2"/>
    <row r="61464" hidden="1" x14ac:dyDescent="0.2"/>
    <row r="61465" hidden="1" x14ac:dyDescent="0.2"/>
    <row r="61466" hidden="1" x14ac:dyDescent="0.2"/>
    <row r="61467" hidden="1" x14ac:dyDescent="0.2"/>
    <row r="61468" hidden="1" x14ac:dyDescent="0.2"/>
    <row r="61469" hidden="1" x14ac:dyDescent="0.2"/>
    <row r="61470" hidden="1" x14ac:dyDescent="0.2"/>
    <row r="61471" hidden="1" x14ac:dyDescent="0.2"/>
    <row r="61472" hidden="1" x14ac:dyDescent="0.2"/>
    <row r="61473" hidden="1" x14ac:dyDescent="0.2"/>
    <row r="61474" hidden="1" x14ac:dyDescent="0.2"/>
    <row r="61475" hidden="1" x14ac:dyDescent="0.2"/>
    <row r="61476" hidden="1" x14ac:dyDescent="0.2"/>
    <row r="61477" hidden="1" x14ac:dyDescent="0.2"/>
    <row r="61478" hidden="1" x14ac:dyDescent="0.2"/>
    <row r="61479" hidden="1" x14ac:dyDescent="0.2"/>
    <row r="61480" hidden="1" x14ac:dyDescent="0.2"/>
    <row r="61481" hidden="1" x14ac:dyDescent="0.2"/>
    <row r="61482" hidden="1" x14ac:dyDescent="0.2"/>
    <row r="61483" hidden="1" x14ac:dyDescent="0.2"/>
    <row r="61484" hidden="1" x14ac:dyDescent="0.2"/>
    <row r="61485" hidden="1" x14ac:dyDescent="0.2"/>
    <row r="61486" hidden="1" x14ac:dyDescent="0.2"/>
    <row r="61487" hidden="1" x14ac:dyDescent="0.2"/>
    <row r="61488" hidden="1" x14ac:dyDescent="0.2"/>
    <row r="61489" hidden="1" x14ac:dyDescent="0.2"/>
    <row r="61490" hidden="1" x14ac:dyDescent="0.2"/>
    <row r="61491" hidden="1" x14ac:dyDescent="0.2"/>
    <row r="61492" hidden="1" x14ac:dyDescent="0.2"/>
    <row r="61493" hidden="1" x14ac:dyDescent="0.2"/>
    <row r="61494" hidden="1" x14ac:dyDescent="0.2"/>
    <row r="61495" hidden="1" x14ac:dyDescent="0.2"/>
    <row r="61496" hidden="1" x14ac:dyDescent="0.2"/>
    <row r="61497" hidden="1" x14ac:dyDescent="0.2"/>
    <row r="61498" hidden="1" x14ac:dyDescent="0.2"/>
    <row r="61499" hidden="1" x14ac:dyDescent="0.2"/>
    <row r="61500" hidden="1" x14ac:dyDescent="0.2"/>
    <row r="61501" hidden="1" x14ac:dyDescent="0.2"/>
    <row r="61502" hidden="1" x14ac:dyDescent="0.2"/>
    <row r="61503" hidden="1" x14ac:dyDescent="0.2"/>
    <row r="61504" hidden="1" x14ac:dyDescent="0.2"/>
    <row r="61505" hidden="1" x14ac:dyDescent="0.2"/>
    <row r="61506" hidden="1" x14ac:dyDescent="0.2"/>
    <row r="61507" hidden="1" x14ac:dyDescent="0.2"/>
    <row r="61508" hidden="1" x14ac:dyDescent="0.2"/>
    <row r="61509" hidden="1" x14ac:dyDescent="0.2"/>
    <row r="61510" hidden="1" x14ac:dyDescent="0.2"/>
    <row r="61511" hidden="1" x14ac:dyDescent="0.2"/>
    <row r="61512" hidden="1" x14ac:dyDescent="0.2"/>
    <row r="61513" hidden="1" x14ac:dyDescent="0.2"/>
    <row r="61514" hidden="1" x14ac:dyDescent="0.2"/>
    <row r="61515" hidden="1" x14ac:dyDescent="0.2"/>
    <row r="61516" hidden="1" x14ac:dyDescent="0.2"/>
    <row r="61517" hidden="1" x14ac:dyDescent="0.2"/>
    <row r="61518" hidden="1" x14ac:dyDescent="0.2"/>
    <row r="61519" hidden="1" x14ac:dyDescent="0.2"/>
    <row r="61520" hidden="1" x14ac:dyDescent="0.2"/>
    <row r="61521" hidden="1" x14ac:dyDescent="0.2"/>
    <row r="61522" hidden="1" x14ac:dyDescent="0.2"/>
    <row r="61523" hidden="1" x14ac:dyDescent="0.2"/>
    <row r="61524" hidden="1" x14ac:dyDescent="0.2"/>
    <row r="61525" hidden="1" x14ac:dyDescent="0.2"/>
    <row r="61526" hidden="1" x14ac:dyDescent="0.2"/>
    <row r="61527" hidden="1" x14ac:dyDescent="0.2"/>
    <row r="61528" hidden="1" x14ac:dyDescent="0.2"/>
    <row r="61529" hidden="1" x14ac:dyDescent="0.2"/>
    <row r="61530" hidden="1" x14ac:dyDescent="0.2"/>
    <row r="61531" hidden="1" x14ac:dyDescent="0.2"/>
    <row r="61532" hidden="1" x14ac:dyDescent="0.2"/>
    <row r="61533" hidden="1" x14ac:dyDescent="0.2"/>
    <row r="61534" hidden="1" x14ac:dyDescent="0.2"/>
    <row r="61535" hidden="1" x14ac:dyDescent="0.2"/>
    <row r="61536" hidden="1" x14ac:dyDescent="0.2"/>
    <row r="61537" hidden="1" x14ac:dyDescent="0.2"/>
    <row r="61538" hidden="1" x14ac:dyDescent="0.2"/>
    <row r="61539" hidden="1" x14ac:dyDescent="0.2"/>
    <row r="61540" hidden="1" x14ac:dyDescent="0.2"/>
    <row r="61541" hidden="1" x14ac:dyDescent="0.2"/>
    <row r="61542" hidden="1" x14ac:dyDescent="0.2"/>
    <row r="61543" hidden="1" x14ac:dyDescent="0.2"/>
    <row r="61544" hidden="1" x14ac:dyDescent="0.2"/>
    <row r="61545" hidden="1" x14ac:dyDescent="0.2"/>
    <row r="61546" hidden="1" x14ac:dyDescent="0.2"/>
    <row r="61547" hidden="1" x14ac:dyDescent="0.2"/>
    <row r="61548" hidden="1" x14ac:dyDescent="0.2"/>
    <row r="61549" hidden="1" x14ac:dyDescent="0.2"/>
    <row r="61550" hidden="1" x14ac:dyDescent="0.2"/>
    <row r="61551" hidden="1" x14ac:dyDescent="0.2"/>
    <row r="61552" hidden="1" x14ac:dyDescent="0.2"/>
    <row r="61553" hidden="1" x14ac:dyDescent="0.2"/>
    <row r="61554" hidden="1" x14ac:dyDescent="0.2"/>
    <row r="61555" hidden="1" x14ac:dyDescent="0.2"/>
    <row r="61556" hidden="1" x14ac:dyDescent="0.2"/>
    <row r="61557" hidden="1" x14ac:dyDescent="0.2"/>
    <row r="61558" hidden="1" x14ac:dyDescent="0.2"/>
    <row r="61559" hidden="1" x14ac:dyDescent="0.2"/>
    <row r="61560" hidden="1" x14ac:dyDescent="0.2"/>
    <row r="61561" hidden="1" x14ac:dyDescent="0.2"/>
    <row r="61562" hidden="1" x14ac:dyDescent="0.2"/>
    <row r="61563" hidden="1" x14ac:dyDescent="0.2"/>
    <row r="61564" hidden="1" x14ac:dyDescent="0.2"/>
    <row r="61565" hidden="1" x14ac:dyDescent="0.2"/>
    <row r="61566" hidden="1" x14ac:dyDescent="0.2"/>
    <row r="61567" hidden="1" x14ac:dyDescent="0.2"/>
    <row r="61568" hidden="1" x14ac:dyDescent="0.2"/>
    <row r="61569" hidden="1" x14ac:dyDescent="0.2"/>
    <row r="61570" hidden="1" x14ac:dyDescent="0.2"/>
    <row r="61571" hidden="1" x14ac:dyDescent="0.2"/>
    <row r="61572" hidden="1" x14ac:dyDescent="0.2"/>
    <row r="61573" hidden="1" x14ac:dyDescent="0.2"/>
    <row r="61574" hidden="1" x14ac:dyDescent="0.2"/>
    <row r="61575" hidden="1" x14ac:dyDescent="0.2"/>
    <row r="61576" hidden="1" x14ac:dyDescent="0.2"/>
    <row r="61577" hidden="1" x14ac:dyDescent="0.2"/>
    <row r="61578" hidden="1" x14ac:dyDescent="0.2"/>
    <row r="61579" hidden="1" x14ac:dyDescent="0.2"/>
    <row r="61580" hidden="1" x14ac:dyDescent="0.2"/>
    <row r="61581" hidden="1" x14ac:dyDescent="0.2"/>
    <row r="61582" hidden="1" x14ac:dyDescent="0.2"/>
    <row r="61583" hidden="1" x14ac:dyDescent="0.2"/>
    <row r="61584" hidden="1" x14ac:dyDescent="0.2"/>
    <row r="61585" hidden="1" x14ac:dyDescent="0.2"/>
    <row r="61586" hidden="1" x14ac:dyDescent="0.2"/>
    <row r="61587" hidden="1" x14ac:dyDescent="0.2"/>
    <row r="61588" hidden="1" x14ac:dyDescent="0.2"/>
    <row r="61589" hidden="1" x14ac:dyDescent="0.2"/>
    <row r="61590" hidden="1" x14ac:dyDescent="0.2"/>
    <row r="61591" hidden="1" x14ac:dyDescent="0.2"/>
    <row r="61592" hidden="1" x14ac:dyDescent="0.2"/>
    <row r="61593" hidden="1" x14ac:dyDescent="0.2"/>
    <row r="61594" hidden="1" x14ac:dyDescent="0.2"/>
    <row r="61595" hidden="1" x14ac:dyDescent="0.2"/>
    <row r="61596" hidden="1" x14ac:dyDescent="0.2"/>
    <row r="61597" hidden="1" x14ac:dyDescent="0.2"/>
    <row r="61598" hidden="1" x14ac:dyDescent="0.2"/>
    <row r="61599" hidden="1" x14ac:dyDescent="0.2"/>
    <row r="61600" hidden="1" x14ac:dyDescent="0.2"/>
    <row r="61601" hidden="1" x14ac:dyDescent="0.2"/>
    <row r="61602" hidden="1" x14ac:dyDescent="0.2"/>
    <row r="61603" hidden="1" x14ac:dyDescent="0.2"/>
    <row r="61604" hidden="1" x14ac:dyDescent="0.2"/>
    <row r="61605" hidden="1" x14ac:dyDescent="0.2"/>
    <row r="61606" hidden="1" x14ac:dyDescent="0.2"/>
    <row r="61607" hidden="1" x14ac:dyDescent="0.2"/>
    <row r="61608" hidden="1" x14ac:dyDescent="0.2"/>
    <row r="61609" hidden="1" x14ac:dyDescent="0.2"/>
    <row r="61610" hidden="1" x14ac:dyDescent="0.2"/>
    <row r="61611" hidden="1" x14ac:dyDescent="0.2"/>
    <row r="61612" hidden="1" x14ac:dyDescent="0.2"/>
    <row r="61613" hidden="1" x14ac:dyDescent="0.2"/>
    <row r="61614" hidden="1" x14ac:dyDescent="0.2"/>
    <row r="61615" hidden="1" x14ac:dyDescent="0.2"/>
    <row r="61616" hidden="1" x14ac:dyDescent="0.2"/>
    <row r="61617" hidden="1" x14ac:dyDescent="0.2"/>
    <row r="61618" hidden="1" x14ac:dyDescent="0.2"/>
    <row r="61619" hidden="1" x14ac:dyDescent="0.2"/>
    <row r="61620" hidden="1" x14ac:dyDescent="0.2"/>
    <row r="61621" hidden="1" x14ac:dyDescent="0.2"/>
    <row r="61622" hidden="1" x14ac:dyDescent="0.2"/>
    <row r="61623" hidden="1" x14ac:dyDescent="0.2"/>
    <row r="61624" hidden="1" x14ac:dyDescent="0.2"/>
    <row r="61625" hidden="1" x14ac:dyDescent="0.2"/>
    <row r="61626" hidden="1" x14ac:dyDescent="0.2"/>
    <row r="61627" hidden="1" x14ac:dyDescent="0.2"/>
    <row r="61628" hidden="1" x14ac:dyDescent="0.2"/>
    <row r="61629" hidden="1" x14ac:dyDescent="0.2"/>
    <row r="61630" hidden="1" x14ac:dyDescent="0.2"/>
    <row r="61631" hidden="1" x14ac:dyDescent="0.2"/>
    <row r="61632" hidden="1" x14ac:dyDescent="0.2"/>
    <row r="61633" hidden="1" x14ac:dyDescent="0.2"/>
    <row r="61634" hidden="1" x14ac:dyDescent="0.2"/>
    <row r="61635" hidden="1" x14ac:dyDescent="0.2"/>
    <row r="61636" hidden="1" x14ac:dyDescent="0.2"/>
    <row r="61637" hidden="1" x14ac:dyDescent="0.2"/>
    <row r="61638" hidden="1" x14ac:dyDescent="0.2"/>
    <row r="61639" hidden="1" x14ac:dyDescent="0.2"/>
    <row r="61640" hidden="1" x14ac:dyDescent="0.2"/>
    <row r="61641" hidden="1" x14ac:dyDescent="0.2"/>
    <row r="61642" hidden="1" x14ac:dyDescent="0.2"/>
    <row r="61643" hidden="1" x14ac:dyDescent="0.2"/>
    <row r="61644" hidden="1" x14ac:dyDescent="0.2"/>
    <row r="61645" hidden="1" x14ac:dyDescent="0.2"/>
    <row r="61646" hidden="1" x14ac:dyDescent="0.2"/>
    <row r="61647" hidden="1" x14ac:dyDescent="0.2"/>
    <row r="61648" hidden="1" x14ac:dyDescent="0.2"/>
    <row r="61649" hidden="1" x14ac:dyDescent="0.2"/>
    <row r="61650" hidden="1" x14ac:dyDescent="0.2"/>
    <row r="61651" hidden="1" x14ac:dyDescent="0.2"/>
    <row r="61652" hidden="1" x14ac:dyDescent="0.2"/>
    <row r="61653" hidden="1" x14ac:dyDescent="0.2"/>
    <row r="61654" hidden="1" x14ac:dyDescent="0.2"/>
    <row r="61655" hidden="1" x14ac:dyDescent="0.2"/>
    <row r="61656" hidden="1" x14ac:dyDescent="0.2"/>
    <row r="61657" hidden="1" x14ac:dyDescent="0.2"/>
    <row r="61658" hidden="1" x14ac:dyDescent="0.2"/>
    <row r="61659" hidden="1" x14ac:dyDescent="0.2"/>
    <row r="61660" hidden="1" x14ac:dyDescent="0.2"/>
    <row r="61661" hidden="1" x14ac:dyDescent="0.2"/>
    <row r="61662" hidden="1" x14ac:dyDescent="0.2"/>
    <row r="61663" hidden="1" x14ac:dyDescent="0.2"/>
    <row r="61664" hidden="1" x14ac:dyDescent="0.2"/>
    <row r="61665" hidden="1" x14ac:dyDescent="0.2"/>
    <row r="61666" hidden="1" x14ac:dyDescent="0.2"/>
    <row r="61667" hidden="1" x14ac:dyDescent="0.2"/>
    <row r="61668" hidden="1" x14ac:dyDescent="0.2"/>
    <row r="61669" hidden="1" x14ac:dyDescent="0.2"/>
    <row r="61670" hidden="1" x14ac:dyDescent="0.2"/>
    <row r="61671" hidden="1" x14ac:dyDescent="0.2"/>
    <row r="61672" hidden="1" x14ac:dyDescent="0.2"/>
    <row r="61673" hidden="1" x14ac:dyDescent="0.2"/>
    <row r="61674" hidden="1" x14ac:dyDescent="0.2"/>
    <row r="61675" hidden="1" x14ac:dyDescent="0.2"/>
    <row r="61676" hidden="1" x14ac:dyDescent="0.2"/>
    <row r="61677" hidden="1" x14ac:dyDescent="0.2"/>
    <row r="61678" hidden="1" x14ac:dyDescent="0.2"/>
    <row r="61679" hidden="1" x14ac:dyDescent="0.2"/>
    <row r="61680" hidden="1" x14ac:dyDescent="0.2"/>
    <row r="61681" hidden="1" x14ac:dyDescent="0.2"/>
    <row r="61682" hidden="1" x14ac:dyDescent="0.2"/>
    <row r="61683" hidden="1" x14ac:dyDescent="0.2"/>
    <row r="61684" hidden="1" x14ac:dyDescent="0.2"/>
    <row r="61685" hidden="1" x14ac:dyDescent="0.2"/>
    <row r="61686" hidden="1" x14ac:dyDescent="0.2"/>
    <row r="61687" hidden="1" x14ac:dyDescent="0.2"/>
    <row r="61688" hidden="1" x14ac:dyDescent="0.2"/>
    <row r="61689" hidden="1" x14ac:dyDescent="0.2"/>
    <row r="61690" hidden="1" x14ac:dyDescent="0.2"/>
    <row r="61691" hidden="1" x14ac:dyDescent="0.2"/>
    <row r="61692" hidden="1" x14ac:dyDescent="0.2"/>
    <row r="61693" hidden="1" x14ac:dyDescent="0.2"/>
    <row r="61694" hidden="1" x14ac:dyDescent="0.2"/>
    <row r="61695" hidden="1" x14ac:dyDescent="0.2"/>
    <row r="61696" hidden="1" x14ac:dyDescent="0.2"/>
    <row r="61697" hidden="1" x14ac:dyDescent="0.2"/>
    <row r="61698" hidden="1" x14ac:dyDescent="0.2"/>
    <row r="61699" hidden="1" x14ac:dyDescent="0.2"/>
    <row r="61700" hidden="1" x14ac:dyDescent="0.2"/>
    <row r="61701" hidden="1" x14ac:dyDescent="0.2"/>
    <row r="61702" hidden="1" x14ac:dyDescent="0.2"/>
    <row r="61703" hidden="1" x14ac:dyDescent="0.2"/>
    <row r="61704" hidden="1" x14ac:dyDescent="0.2"/>
    <row r="61705" hidden="1" x14ac:dyDescent="0.2"/>
    <row r="61706" hidden="1" x14ac:dyDescent="0.2"/>
    <row r="61707" hidden="1" x14ac:dyDescent="0.2"/>
    <row r="61708" hidden="1" x14ac:dyDescent="0.2"/>
    <row r="61709" hidden="1" x14ac:dyDescent="0.2"/>
    <row r="61710" hidden="1" x14ac:dyDescent="0.2"/>
    <row r="61711" hidden="1" x14ac:dyDescent="0.2"/>
    <row r="61712" hidden="1" x14ac:dyDescent="0.2"/>
    <row r="61713" hidden="1" x14ac:dyDescent="0.2"/>
    <row r="61714" hidden="1" x14ac:dyDescent="0.2"/>
    <row r="61715" hidden="1" x14ac:dyDescent="0.2"/>
    <row r="61716" hidden="1" x14ac:dyDescent="0.2"/>
    <row r="61717" hidden="1" x14ac:dyDescent="0.2"/>
    <row r="61718" hidden="1" x14ac:dyDescent="0.2"/>
    <row r="61719" hidden="1" x14ac:dyDescent="0.2"/>
    <row r="61720" hidden="1" x14ac:dyDescent="0.2"/>
    <row r="61721" hidden="1" x14ac:dyDescent="0.2"/>
    <row r="61722" hidden="1" x14ac:dyDescent="0.2"/>
    <row r="61723" hidden="1" x14ac:dyDescent="0.2"/>
    <row r="61724" hidden="1" x14ac:dyDescent="0.2"/>
    <row r="61725" hidden="1" x14ac:dyDescent="0.2"/>
    <row r="61726" hidden="1" x14ac:dyDescent="0.2"/>
    <row r="61727" hidden="1" x14ac:dyDescent="0.2"/>
    <row r="61728" hidden="1" x14ac:dyDescent="0.2"/>
    <row r="61729" hidden="1" x14ac:dyDescent="0.2"/>
    <row r="61730" hidden="1" x14ac:dyDescent="0.2"/>
    <row r="61731" hidden="1" x14ac:dyDescent="0.2"/>
    <row r="61732" hidden="1" x14ac:dyDescent="0.2"/>
    <row r="61733" hidden="1" x14ac:dyDescent="0.2"/>
    <row r="61734" hidden="1" x14ac:dyDescent="0.2"/>
    <row r="61735" hidden="1" x14ac:dyDescent="0.2"/>
    <row r="61736" hidden="1" x14ac:dyDescent="0.2"/>
    <row r="61737" hidden="1" x14ac:dyDescent="0.2"/>
    <row r="61738" hidden="1" x14ac:dyDescent="0.2"/>
    <row r="61739" hidden="1" x14ac:dyDescent="0.2"/>
    <row r="61740" hidden="1" x14ac:dyDescent="0.2"/>
    <row r="61741" hidden="1" x14ac:dyDescent="0.2"/>
    <row r="61742" hidden="1" x14ac:dyDescent="0.2"/>
    <row r="61743" hidden="1" x14ac:dyDescent="0.2"/>
    <row r="61744" hidden="1" x14ac:dyDescent="0.2"/>
    <row r="61745" hidden="1" x14ac:dyDescent="0.2"/>
    <row r="61746" hidden="1" x14ac:dyDescent="0.2"/>
    <row r="61747" hidden="1" x14ac:dyDescent="0.2"/>
    <row r="61748" hidden="1" x14ac:dyDescent="0.2"/>
    <row r="61749" hidden="1" x14ac:dyDescent="0.2"/>
    <row r="61750" hidden="1" x14ac:dyDescent="0.2"/>
    <row r="61751" hidden="1" x14ac:dyDescent="0.2"/>
    <row r="61752" hidden="1" x14ac:dyDescent="0.2"/>
    <row r="61753" hidden="1" x14ac:dyDescent="0.2"/>
    <row r="61754" hidden="1" x14ac:dyDescent="0.2"/>
    <row r="61755" hidden="1" x14ac:dyDescent="0.2"/>
    <row r="61756" hidden="1" x14ac:dyDescent="0.2"/>
    <row r="61757" hidden="1" x14ac:dyDescent="0.2"/>
    <row r="61758" hidden="1" x14ac:dyDescent="0.2"/>
    <row r="61759" hidden="1" x14ac:dyDescent="0.2"/>
    <row r="61760" hidden="1" x14ac:dyDescent="0.2"/>
    <row r="61761" hidden="1" x14ac:dyDescent="0.2"/>
    <row r="61762" hidden="1" x14ac:dyDescent="0.2"/>
    <row r="61763" hidden="1" x14ac:dyDescent="0.2"/>
    <row r="61764" hidden="1" x14ac:dyDescent="0.2"/>
    <row r="61765" hidden="1" x14ac:dyDescent="0.2"/>
    <row r="61766" hidden="1" x14ac:dyDescent="0.2"/>
    <row r="61767" hidden="1" x14ac:dyDescent="0.2"/>
    <row r="61768" hidden="1" x14ac:dyDescent="0.2"/>
    <row r="61769" hidden="1" x14ac:dyDescent="0.2"/>
    <row r="61770" hidden="1" x14ac:dyDescent="0.2"/>
    <row r="61771" hidden="1" x14ac:dyDescent="0.2"/>
    <row r="61772" hidden="1" x14ac:dyDescent="0.2"/>
    <row r="61773" hidden="1" x14ac:dyDescent="0.2"/>
    <row r="61774" hidden="1" x14ac:dyDescent="0.2"/>
    <row r="61775" hidden="1" x14ac:dyDescent="0.2"/>
    <row r="61776" hidden="1" x14ac:dyDescent="0.2"/>
    <row r="61777" hidden="1" x14ac:dyDescent="0.2"/>
    <row r="61778" hidden="1" x14ac:dyDescent="0.2"/>
    <row r="61779" hidden="1" x14ac:dyDescent="0.2"/>
    <row r="61780" hidden="1" x14ac:dyDescent="0.2"/>
    <row r="61781" hidden="1" x14ac:dyDescent="0.2"/>
    <row r="61782" hidden="1" x14ac:dyDescent="0.2"/>
    <row r="61783" hidden="1" x14ac:dyDescent="0.2"/>
    <row r="61784" hidden="1" x14ac:dyDescent="0.2"/>
    <row r="61785" hidden="1" x14ac:dyDescent="0.2"/>
    <row r="61786" hidden="1" x14ac:dyDescent="0.2"/>
    <row r="61787" hidden="1" x14ac:dyDescent="0.2"/>
    <row r="61788" hidden="1" x14ac:dyDescent="0.2"/>
    <row r="61789" hidden="1" x14ac:dyDescent="0.2"/>
    <row r="61790" hidden="1" x14ac:dyDescent="0.2"/>
    <row r="61791" hidden="1" x14ac:dyDescent="0.2"/>
    <row r="61792" hidden="1" x14ac:dyDescent="0.2"/>
    <row r="61793" hidden="1" x14ac:dyDescent="0.2"/>
    <row r="61794" hidden="1" x14ac:dyDescent="0.2"/>
    <row r="61795" hidden="1" x14ac:dyDescent="0.2"/>
    <row r="61796" hidden="1" x14ac:dyDescent="0.2"/>
    <row r="61797" hidden="1" x14ac:dyDescent="0.2"/>
    <row r="61798" hidden="1" x14ac:dyDescent="0.2"/>
    <row r="61799" hidden="1" x14ac:dyDescent="0.2"/>
    <row r="61800" hidden="1" x14ac:dyDescent="0.2"/>
    <row r="61801" hidden="1" x14ac:dyDescent="0.2"/>
    <row r="61802" hidden="1" x14ac:dyDescent="0.2"/>
    <row r="61803" hidden="1" x14ac:dyDescent="0.2"/>
    <row r="61804" hidden="1" x14ac:dyDescent="0.2"/>
    <row r="61805" hidden="1" x14ac:dyDescent="0.2"/>
    <row r="61806" hidden="1" x14ac:dyDescent="0.2"/>
    <row r="61807" hidden="1" x14ac:dyDescent="0.2"/>
    <row r="61808" hidden="1" x14ac:dyDescent="0.2"/>
    <row r="61809" hidden="1" x14ac:dyDescent="0.2"/>
    <row r="61810" hidden="1" x14ac:dyDescent="0.2"/>
    <row r="61811" hidden="1" x14ac:dyDescent="0.2"/>
    <row r="61812" hidden="1" x14ac:dyDescent="0.2"/>
    <row r="61813" hidden="1" x14ac:dyDescent="0.2"/>
    <row r="61814" hidden="1" x14ac:dyDescent="0.2"/>
    <row r="61815" hidden="1" x14ac:dyDescent="0.2"/>
    <row r="61816" hidden="1" x14ac:dyDescent="0.2"/>
    <row r="61817" hidden="1" x14ac:dyDescent="0.2"/>
    <row r="61818" hidden="1" x14ac:dyDescent="0.2"/>
    <row r="61819" hidden="1" x14ac:dyDescent="0.2"/>
    <row r="61820" hidden="1" x14ac:dyDescent="0.2"/>
    <row r="61821" hidden="1" x14ac:dyDescent="0.2"/>
    <row r="61822" hidden="1" x14ac:dyDescent="0.2"/>
    <row r="61823" hidden="1" x14ac:dyDescent="0.2"/>
    <row r="61824" hidden="1" x14ac:dyDescent="0.2"/>
    <row r="61825" hidden="1" x14ac:dyDescent="0.2"/>
    <row r="61826" hidden="1" x14ac:dyDescent="0.2"/>
    <row r="61827" hidden="1" x14ac:dyDescent="0.2"/>
    <row r="61828" hidden="1" x14ac:dyDescent="0.2"/>
    <row r="61829" hidden="1" x14ac:dyDescent="0.2"/>
    <row r="61830" hidden="1" x14ac:dyDescent="0.2"/>
    <row r="61831" hidden="1" x14ac:dyDescent="0.2"/>
    <row r="61832" hidden="1" x14ac:dyDescent="0.2"/>
    <row r="61833" hidden="1" x14ac:dyDescent="0.2"/>
    <row r="61834" hidden="1" x14ac:dyDescent="0.2"/>
    <row r="61835" hidden="1" x14ac:dyDescent="0.2"/>
    <row r="61836" hidden="1" x14ac:dyDescent="0.2"/>
    <row r="61837" hidden="1" x14ac:dyDescent="0.2"/>
    <row r="61838" hidden="1" x14ac:dyDescent="0.2"/>
    <row r="61839" hidden="1" x14ac:dyDescent="0.2"/>
    <row r="61840" hidden="1" x14ac:dyDescent="0.2"/>
    <row r="61841" hidden="1" x14ac:dyDescent="0.2"/>
    <row r="61842" hidden="1" x14ac:dyDescent="0.2"/>
    <row r="61843" hidden="1" x14ac:dyDescent="0.2"/>
    <row r="61844" hidden="1" x14ac:dyDescent="0.2"/>
    <row r="61845" hidden="1" x14ac:dyDescent="0.2"/>
    <row r="61846" hidden="1" x14ac:dyDescent="0.2"/>
    <row r="61847" hidden="1" x14ac:dyDescent="0.2"/>
    <row r="61848" hidden="1" x14ac:dyDescent="0.2"/>
    <row r="61849" hidden="1" x14ac:dyDescent="0.2"/>
    <row r="61850" hidden="1" x14ac:dyDescent="0.2"/>
    <row r="61851" hidden="1" x14ac:dyDescent="0.2"/>
    <row r="61852" hidden="1" x14ac:dyDescent="0.2"/>
    <row r="61853" hidden="1" x14ac:dyDescent="0.2"/>
    <row r="61854" hidden="1" x14ac:dyDescent="0.2"/>
    <row r="61855" hidden="1" x14ac:dyDescent="0.2"/>
    <row r="61856" hidden="1" x14ac:dyDescent="0.2"/>
    <row r="61857" hidden="1" x14ac:dyDescent="0.2"/>
    <row r="61858" hidden="1" x14ac:dyDescent="0.2"/>
    <row r="61859" hidden="1" x14ac:dyDescent="0.2"/>
    <row r="61860" hidden="1" x14ac:dyDescent="0.2"/>
    <row r="61861" hidden="1" x14ac:dyDescent="0.2"/>
    <row r="61862" hidden="1" x14ac:dyDescent="0.2"/>
    <row r="61863" hidden="1" x14ac:dyDescent="0.2"/>
    <row r="61864" hidden="1" x14ac:dyDescent="0.2"/>
    <row r="61865" hidden="1" x14ac:dyDescent="0.2"/>
    <row r="61866" hidden="1" x14ac:dyDescent="0.2"/>
    <row r="61867" hidden="1" x14ac:dyDescent="0.2"/>
    <row r="61868" hidden="1" x14ac:dyDescent="0.2"/>
    <row r="61869" hidden="1" x14ac:dyDescent="0.2"/>
    <row r="61870" hidden="1" x14ac:dyDescent="0.2"/>
    <row r="61871" hidden="1" x14ac:dyDescent="0.2"/>
    <row r="61872" hidden="1" x14ac:dyDescent="0.2"/>
    <row r="61873" hidden="1" x14ac:dyDescent="0.2"/>
    <row r="61874" hidden="1" x14ac:dyDescent="0.2"/>
    <row r="61875" hidden="1" x14ac:dyDescent="0.2"/>
    <row r="61876" hidden="1" x14ac:dyDescent="0.2"/>
    <row r="61877" hidden="1" x14ac:dyDescent="0.2"/>
    <row r="61878" hidden="1" x14ac:dyDescent="0.2"/>
    <row r="61879" hidden="1" x14ac:dyDescent="0.2"/>
    <row r="61880" hidden="1" x14ac:dyDescent="0.2"/>
    <row r="61881" hidden="1" x14ac:dyDescent="0.2"/>
    <row r="61882" hidden="1" x14ac:dyDescent="0.2"/>
    <row r="61883" hidden="1" x14ac:dyDescent="0.2"/>
    <row r="61884" hidden="1" x14ac:dyDescent="0.2"/>
    <row r="61885" hidden="1" x14ac:dyDescent="0.2"/>
    <row r="61886" hidden="1" x14ac:dyDescent="0.2"/>
    <row r="61887" hidden="1" x14ac:dyDescent="0.2"/>
    <row r="61888" hidden="1" x14ac:dyDescent="0.2"/>
    <row r="61889" hidden="1" x14ac:dyDescent="0.2"/>
    <row r="61890" hidden="1" x14ac:dyDescent="0.2"/>
    <row r="61891" hidden="1" x14ac:dyDescent="0.2"/>
    <row r="61892" hidden="1" x14ac:dyDescent="0.2"/>
    <row r="61893" hidden="1" x14ac:dyDescent="0.2"/>
    <row r="61894" hidden="1" x14ac:dyDescent="0.2"/>
    <row r="61895" hidden="1" x14ac:dyDescent="0.2"/>
    <row r="61896" hidden="1" x14ac:dyDescent="0.2"/>
    <row r="61897" hidden="1" x14ac:dyDescent="0.2"/>
    <row r="61898" hidden="1" x14ac:dyDescent="0.2"/>
    <row r="61899" hidden="1" x14ac:dyDescent="0.2"/>
    <row r="61900" hidden="1" x14ac:dyDescent="0.2"/>
    <row r="61901" hidden="1" x14ac:dyDescent="0.2"/>
    <row r="61902" hidden="1" x14ac:dyDescent="0.2"/>
    <row r="61903" hidden="1" x14ac:dyDescent="0.2"/>
    <row r="61904" hidden="1" x14ac:dyDescent="0.2"/>
    <row r="61905" hidden="1" x14ac:dyDescent="0.2"/>
    <row r="61906" hidden="1" x14ac:dyDescent="0.2"/>
    <row r="61907" hidden="1" x14ac:dyDescent="0.2"/>
    <row r="61908" hidden="1" x14ac:dyDescent="0.2"/>
    <row r="61909" hidden="1" x14ac:dyDescent="0.2"/>
    <row r="61910" hidden="1" x14ac:dyDescent="0.2"/>
    <row r="61911" hidden="1" x14ac:dyDescent="0.2"/>
    <row r="61912" hidden="1" x14ac:dyDescent="0.2"/>
    <row r="61913" hidden="1" x14ac:dyDescent="0.2"/>
    <row r="61914" hidden="1" x14ac:dyDescent="0.2"/>
    <row r="61915" hidden="1" x14ac:dyDescent="0.2"/>
    <row r="61916" hidden="1" x14ac:dyDescent="0.2"/>
    <row r="61917" hidden="1" x14ac:dyDescent="0.2"/>
    <row r="61918" hidden="1" x14ac:dyDescent="0.2"/>
    <row r="61919" hidden="1" x14ac:dyDescent="0.2"/>
    <row r="61920" hidden="1" x14ac:dyDescent="0.2"/>
    <row r="61921" hidden="1" x14ac:dyDescent="0.2"/>
    <row r="61922" hidden="1" x14ac:dyDescent="0.2"/>
    <row r="61923" hidden="1" x14ac:dyDescent="0.2"/>
    <row r="61924" hidden="1" x14ac:dyDescent="0.2"/>
    <row r="61925" hidden="1" x14ac:dyDescent="0.2"/>
    <row r="61926" hidden="1" x14ac:dyDescent="0.2"/>
    <row r="61927" hidden="1" x14ac:dyDescent="0.2"/>
    <row r="61928" hidden="1" x14ac:dyDescent="0.2"/>
    <row r="61929" hidden="1" x14ac:dyDescent="0.2"/>
    <row r="61930" hidden="1" x14ac:dyDescent="0.2"/>
    <row r="61931" hidden="1" x14ac:dyDescent="0.2"/>
    <row r="61932" hidden="1" x14ac:dyDescent="0.2"/>
    <row r="61933" hidden="1" x14ac:dyDescent="0.2"/>
    <row r="61934" hidden="1" x14ac:dyDescent="0.2"/>
    <row r="61935" hidden="1" x14ac:dyDescent="0.2"/>
    <row r="61936" hidden="1" x14ac:dyDescent="0.2"/>
    <row r="61937" hidden="1" x14ac:dyDescent="0.2"/>
    <row r="61938" hidden="1" x14ac:dyDescent="0.2"/>
    <row r="61939" hidden="1" x14ac:dyDescent="0.2"/>
    <row r="61940" hidden="1" x14ac:dyDescent="0.2"/>
    <row r="61941" hidden="1" x14ac:dyDescent="0.2"/>
    <row r="61942" hidden="1" x14ac:dyDescent="0.2"/>
    <row r="61943" hidden="1" x14ac:dyDescent="0.2"/>
    <row r="61944" hidden="1" x14ac:dyDescent="0.2"/>
    <row r="61945" hidden="1" x14ac:dyDescent="0.2"/>
    <row r="61946" hidden="1" x14ac:dyDescent="0.2"/>
    <row r="61947" hidden="1" x14ac:dyDescent="0.2"/>
    <row r="61948" hidden="1" x14ac:dyDescent="0.2"/>
    <row r="61949" hidden="1" x14ac:dyDescent="0.2"/>
    <row r="61950" hidden="1" x14ac:dyDescent="0.2"/>
    <row r="61951" hidden="1" x14ac:dyDescent="0.2"/>
    <row r="61952" hidden="1" x14ac:dyDescent="0.2"/>
    <row r="61953" hidden="1" x14ac:dyDescent="0.2"/>
    <row r="61954" hidden="1" x14ac:dyDescent="0.2"/>
    <row r="61955" hidden="1" x14ac:dyDescent="0.2"/>
    <row r="61956" hidden="1" x14ac:dyDescent="0.2"/>
    <row r="61957" hidden="1" x14ac:dyDescent="0.2"/>
    <row r="61958" hidden="1" x14ac:dyDescent="0.2"/>
    <row r="61959" hidden="1" x14ac:dyDescent="0.2"/>
    <row r="61960" hidden="1" x14ac:dyDescent="0.2"/>
    <row r="61961" hidden="1" x14ac:dyDescent="0.2"/>
    <row r="61962" hidden="1" x14ac:dyDescent="0.2"/>
    <row r="61963" hidden="1" x14ac:dyDescent="0.2"/>
    <row r="61964" hidden="1" x14ac:dyDescent="0.2"/>
    <row r="61965" hidden="1" x14ac:dyDescent="0.2"/>
    <row r="61966" hidden="1" x14ac:dyDescent="0.2"/>
    <row r="61967" hidden="1" x14ac:dyDescent="0.2"/>
    <row r="61968" hidden="1" x14ac:dyDescent="0.2"/>
    <row r="61969" hidden="1" x14ac:dyDescent="0.2"/>
    <row r="61970" hidden="1" x14ac:dyDescent="0.2"/>
    <row r="61971" hidden="1" x14ac:dyDescent="0.2"/>
    <row r="61972" hidden="1" x14ac:dyDescent="0.2"/>
    <row r="61973" hidden="1" x14ac:dyDescent="0.2"/>
    <row r="61974" hidden="1" x14ac:dyDescent="0.2"/>
    <row r="61975" hidden="1" x14ac:dyDescent="0.2"/>
    <row r="61976" hidden="1" x14ac:dyDescent="0.2"/>
    <row r="61977" hidden="1" x14ac:dyDescent="0.2"/>
    <row r="61978" hidden="1" x14ac:dyDescent="0.2"/>
    <row r="61979" hidden="1" x14ac:dyDescent="0.2"/>
    <row r="61980" hidden="1" x14ac:dyDescent="0.2"/>
    <row r="61981" hidden="1" x14ac:dyDescent="0.2"/>
    <row r="61982" hidden="1" x14ac:dyDescent="0.2"/>
    <row r="61983" hidden="1" x14ac:dyDescent="0.2"/>
    <row r="61984" hidden="1" x14ac:dyDescent="0.2"/>
    <row r="61985" hidden="1" x14ac:dyDescent="0.2"/>
    <row r="61986" hidden="1" x14ac:dyDescent="0.2"/>
    <row r="61987" hidden="1" x14ac:dyDescent="0.2"/>
    <row r="61988" hidden="1" x14ac:dyDescent="0.2"/>
    <row r="61989" hidden="1" x14ac:dyDescent="0.2"/>
    <row r="61990" hidden="1" x14ac:dyDescent="0.2"/>
    <row r="61991" hidden="1" x14ac:dyDescent="0.2"/>
    <row r="61992" hidden="1" x14ac:dyDescent="0.2"/>
    <row r="61993" hidden="1" x14ac:dyDescent="0.2"/>
    <row r="61994" hidden="1" x14ac:dyDescent="0.2"/>
    <row r="61995" hidden="1" x14ac:dyDescent="0.2"/>
    <row r="61996" hidden="1" x14ac:dyDescent="0.2"/>
    <row r="61997" hidden="1" x14ac:dyDescent="0.2"/>
    <row r="61998" hidden="1" x14ac:dyDescent="0.2"/>
    <row r="61999" hidden="1" x14ac:dyDescent="0.2"/>
    <row r="62000" hidden="1" x14ac:dyDescent="0.2"/>
    <row r="62001" hidden="1" x14ac:dyDescent="0.2"/>
    <row r="62002" hidden="1" x14ac:dyDescent="0.2"/>
    <row r="62003" hidden="1" x14ac:dyDescent="0.2"/>
    <row r="62004" hidden="1" x14ac:dyDescent="0.2"/>
    <row r="62005" hidden="1" x14ac:dyDescent="0.2"/>
    <row r="62006" hidden="1" x14ac:dyDescent="0.2"/>
    <row r="62007" hidden="1" x14ac:dyDescent="0.2"/>
    <row r="62008" hidden="1" x14ac:dyDescent="0.2"/>
    <row r="62009" hidden="1" x14ac:dyDescent="0.2"/>
    <row r="62010" hidden="1" x14ac:dyDescent="0.2"/>
    <row r="62011" hidden="1" x14ac:dyDescent="0.2"/>
    <row r="62012" hidden="1" x14ac:dyDescent="0.2"/>
    <row r="62013" hidden="1" x14ac:dyDescent="0.2"/>
    <row r="62014" hidden="1" x14ac:dyDescent="0.2"/>
    <row r="62015" hidden="1" x14ac:dyDescent="0.2"/>
    <row r="62016" hidden="1" x14ac:dyDescent="0.2"/>
    <row r="62017" hidden="1" x14ac:dyDescent="0.2"/>
    <row r="62018" hidden="1" x14ac:dyDescent="0.2"/>
    <row r="62019" hidden="1" x14ac:dyDescent="0.2"/>
    <row r="62020" hidden="1" x14ac:dyDescent="0.2"/>
    <row r="62021" hidden="1" x14ac:dyDescent="0.2"/>
    <row r="62022" hidden="1" x14ac:dyDescent="0.2"/>
    <row r="62023" hidden="1" x14ac:dyDescent="0.2"/>
    <row r="62024" hidden="1" x14ac:dyDescent="0.2"/>
    <row r="62025" hidden="1" x14ac:dyDescent="0.2"/>
    <row r="62026" hidden="1" x14ac:dyDescent="0.2"/>
    <row r="62027" hidden="1" x14ac:dyDescent="0.2"/>
    <row r="62028" hidden="1" x14ac:dyDescent="0.2"/>
    <row r="62029" hidden="1" x14ac:dyDescent="0.2"/>
    <row r="62030" hidden="1" x14ac:dyDescent="0.2"/>
    <row r="62031" hidden="1" x14ac:dyDescent="0.2"/>
    <row r="62032" hidden="1" x14ac:dyDescent="0.2"/>
    <row r="62033" hidden="1" x14ac:dyDescent="0.2"/>
    <row r="62034" hidden="1" x14ac:dyDescent="0.2"/>
    <row r="62035" hidden="1" x14ac:dyDescent="0.2"/>
    <row r="62036" hidden="1" x14ac:dyDescent="0.2"/>
    <row r="62037" hidden="1" x14ac:dyDescent="0.2"/>
    <row r="62038" hidden="1" x14ac:dyDescent="0.2"/>
    <row r="62039" hidden="1" x14ac:dyDescent="0.2"/>
    <row r="62040" hidden="1" x14ac:dyDescent="0.2"/>
    <row r="62041" hidden="1" x14ac:dyDescent="0.2"/>
    <row r="62042" hidden="1" x14ac:dyDescent="0.2"/>
    <row r="62043" hidden="1" x14ac:dyDescent="0.2"/>
    <row r="62044" hidden="1" x14ac:dyDescent="0.2"/>
    <row r="62045" hidden="1" x14ac:dyDescent="0.2"/>
    <row r="62046" hidden="1" x14ac:dyDescent="0.2"/>
    <row r="62047" hidden="1" x14ac:dyDescent="0.2"/>
    <row r="62048" hidden="1" x14ac:dyDescent="0.2"/>
    <row r="62049" hidden="1" x14ac:dyDescent="0.2"/>
    <row r="62050" hidden="1" x14ac:dyDescent="0.2"/>
    <row r="62051" hidden="1" x14ac:dyDescent="0.2"/>
    <row r="62052" hidden="1" x14ac:dyDescent="0.2"/>
    <row r="62053" hidden="1" x14ac:dyDescent="0.2"/>
    <row r="62054" hidden="1" x14ac:dyDescent="0.2"/>
    <row r="62055" hidden="1" x14ac:dyDescent="0.2"/>
    <row r="62056" hidden="1" x14ac:dyDescent="0.2"/>
    <row r="62057" hidden="1" x14ac:dyDescent="0.2"/>
    <row r="62058" hidden="1" x14ac:dyDescent="0.2"/>
    <row r="62059" hidden="1" x14ac:dyDescent="0.2"/>
    <row r="62060" hidden="1" x14ac:dyDescent="0.2"/>
    <row r="62061" hidden="1" x14ac:dyDescent="0.2"/>
    <row r="62062" hidden="1" x14ac:dyDescent="0.2"/>
    <row r="62063" hidden="1" x14ac:dyDescent="0.2"/>
    <row r="62064" hidden="1" x14ac:dyDescent="0.2"/>
    <row r="62065" hidden="1" x14ac:dyDescent="0.2"/>
    <row r="62066" hidden="1" x14ac:dyDescent="0.2"/>
    <row r="62067" hidden="1" x14ac:dyDescent="0.2"/>
    <row r="62068" hidden="1" x14ac:dyDescent="0.2"/>
    <row r="62069" hidden="1" x14ac:dyDescent="0.2"/>
    <row r="62070" hidden="1" x14ac:dyDescent="0.2"/>
    <row r="62071" hidden="1" x14ac:dyDescent="0.2"/>
    <row r="62072" hidden="1" x14ac:dyDescent="0.2"/>
    <row r="62073" hidden="1" x14ac:dyDescent="0.2"/>
    <row r="62074" hidden="1" x14ac:dyDescent="0.2"/>
    <row r="62075" hidden="1" x14ac:dyDescent="0.2"/>
    <row r="62076" hidden="1" x14ac:dyDescent="0.2"/>
    <row r="62077" hidden="1" x14ac:dyDescent="0.2"/>
    <row r="62078" hidden="1" x14ac:dyDescent="0.2"/>
    <row r="62079" hidden="1" x14ac:dyDescent="0.2"/>
    <row r="62080" hidden="1" x14ac:dyDescent="0.2"/>
    <row r="62081" hidden="1" x14ac:dyDescent="0.2"/>
    <row r="62082" hidden="1" x14ac:dyDescent="0.2"/>
    <row r="62083" hidden="1" x14ac:dyDescent="0.2"/>
    <row r="62084" hidden="1" x14ac:dyDescent="0.2"/>
    <row r="62085" hidden="1" x14ac:dyDescent="0.2"/>
    <row r="62086" hidden="1" x14ac:dyDescent="0.2"/>
    <row r="62087" hidden="1" x14ac:dyDescent="0.2"/>
    <row r="62088" hidden="1" x14ac:dyDescent="0.2"/>
    <row r="62089" hidden="1" x14ac:dyDescent="0.2"/>
    <row r="62090" hidden="1" x14ac:dyDescent="0.2"/>
    <row r="62091" hidden="1" x14ac:dyDescent="0.2"/>
    <row r="62092" hidden="1" x14ac:dyDescent="0.2"/>
    <row r="62093" hidden="1" x14ac:dyDescent="0.2"/>
    <row r="62094" hidden="1" x14ac:dyDescent="0.2"/>
    <row r="62095" hidden="1" x14ac:dyDescent="0.2"/>
    <row r="62096" hidden="1" x14ac:dyDescent="0.2"/>
    <row r="62097" hidden="1" x14ac:dyDescent="0.2"/>
    <row r="62098" hidden="1" x14ac:dyDescent="0.2"/>
    <row r="62099" hidden="1" x14ac:dyDescent="0.2"/>
    <row r="62100" hidden="1" x14ac:dyDescent="0.2"/>
    <row r="62101" hidden="1" x14ac:dyDescent="0.2"/>
    <row r="62102" hidden="1" x14ac:dyDescent="0.2"/>
    <row r="62103" hidden="1" x14ac:dyDescent="0.2"/>
    <row r="62104" hidden="1" x14ac:dyDescent="0.2"/>
    <row r="62105" hidden="1" x14ac:dyDescent="0.2"/>
    <row r="62106" hidden="1" x14ac:dyDescent="0.2"/>
    <row r="62107" hidden="1" x14ac:dyDescent="0.2"/>
    <row r="62108" hidden="1" x14ac:dyDescent="0.2"/>
    <row r="62109" hidden="1" x14ac:dyDescent="0.2"/>
    <row r="62110" hidden="1" x14ac:dyDescent="0.2"/>
    <row r="62111" hidden="1" x14ac:dyDescent="0.2"/>
    <row r="62112" hidden="1" x14ac:dyDescent="0.2"/>
    <row r="62113" hidden="1" x14ac:dyDescent="0.2"/>
    <row r="62114" hidden="1" x14ac:dyDescent="0.2"/>
    <row r="62115" hidden="1" x14ac:dyDescent="0.2"/>
    <row r="62116" hidden="1" x14ac:dyDescent="0.2"/>
    <row r="62117" hidden="1" x14ac:dyDescent="0.2"/>
    <row r="62118" hidden="1" x14ac:dyDescent="0.2"/>
    <row r="62119" hidden="1" x14ac:dyDescent="0.2"/>
    <row r="62120" hidden="1" x14ac:dyDescent="0.2"/>
    <row r="62121" hidden="1" x14ac:dyDescent="0.2"/>
    <row r="62122" hidden="1" x14ac:dyDescent="0.2"/>
    <row r="62123" hidden="1" x14ac:dyDescent="0.2"/>
    <row r="62124" hidden="1" x14ac:dyDescent="0.2"/>
    <row r="62125" hidden="1" x14ac:dyDescent="0.2"/>
    <row r="62126" hidden="1" x14ac:dyDescent="0.2"/>
    <row r="62127" hidden="1" x14ac:dyDescent="0.2"/>
    <row r="62128" hidden="1" x14ac:dyDescent="0.2"/>
    <row r="62129" hidden="1" x14ac:dyDescent="0.2"/>
    <row r="62130" hidden="1" x14ac:dyDescent="0.2"/>
    <row r="62131" hidden="1" x14ac:dyDescent="0.2"/>
    <row r="62132" hidden="1" x14ac:dyDescent="0.2"/>
    <row r="62133" hidden="1" x14ac:dyDescent="0.2"/>
    <row r="62134" hidden="1" x14ac:dyDescent="0.2"/>
    <row r="62135" hidden="1" x14ac:dyDescent="0.2"/>
    <row r="62136" hidden="1" x14ac:dyDescent="0.2"/>
    <row r="62137" hidden="1" x14ac:dyDescent="0.2"/>
    <row r="62138" hidden="1" x14ac:dyDescent="0.2"/>
    <row r="62139" hidden="1" x14ac:dyDescent="0.2"/>
    <row r="62140" hidden="1" x14ac:dyDescent="0.2"/>
    <row r="62141" hidden="1" x14ac:dyDescent="0.2"/>
    <row r="62142" hidden="1" x14ac:dyDescent="0.2"/>
    <row r="62143" hidden="1" x14ac:dyDescent="0.2"/>
    <row r="62144" hidden="1" x14ac:dyDescent="0.2"/>
    <row r="62145" hidden="1" x14ac:dyDescent="0.2"/>
    <row r="62146" hidden="1" x14ac:dyDescent="0.2"/>
    <row r="62147" hidden="1" x14ac:dyDescent="0.2"/>
    <row r="62148" hidden="1" x14ac:dyDescent="0.2"/>
    <row r="62149" hidden="1" x14ac:dyDescent="0.2"/>
    <row r="62150" hidden="1" x14ac:dyDescent="0.2"/>
    <row r="62151" hidden="1" x14ac:dyDescent="0.2"/>
    <row r="62152" hidden="1" x14ac:dyDescent="0.2"/>
    <row r="62153" hidden="1" x14ac:dyDescent="0.2"/>
    <row r="62154" hidden="1" x14ac:dyDescent="0.2"/>
    <row r="62155" hidden="1" x14ac:dyDescent="0.2"/>
    <row r="62156" hidden="1" x14ac:dyDescent="0.2"/>
    <row r="62157" hidden="1" x14ac:dyDescent="0.2"/>
    <row r="62158" hidden="1" x14ac:dyDescent="0.2"/>
    <row r="62159" hidden="1" x14ac:dyDescent="0.2"/>
    <row r="62160" hidden="1" x14ac:dyDescent="0.2"/>
    <row r="62161" hidden="1" x14ac:dyDescent="0.2"/>
    <row r="62162" hidden="1" x14ac:dyDescent="0.2"/>
    <row r="62163" hidden="1" x14ac:dyDescent="0.2"/>
    <row r="62164" hidden="1" x14ac:dyDescent="0.2"/>
    <row r="62165" hidden="1" x14ac:dyDescent="0.2"/>
    <row r="62166" hidden="1" x14ac:dyDescent="0.2"/>
    <row r="62167" hidden="1" x14ac:dyDescent="0.2"/>
    <row r="62168" hidden="1" x14ac:dyDescent="0.2"/>
    <row r="62169" hidden="1" x14ac:dyDescent="0.2"/>
    <row r="62170" hidden="1" x14ac:dyDescent="0.2"/>
    <row r="62171" hidden="1" x14ac:dyDescent="0.2"/>
    <row r="62172" hidden="1" x14ac:dyDescent="0.2"/>
    <row r="62173" hidden="1" x14ac:dyDescent="0.2"/>
    <row r="62174" hidden="1" x14ac:dyDescent="0.2"/>
    <row r="62175" hidden="1" x14ac:dyDescent="0.2"/>
    <row r="62176" hidden="1" x14ac:dyDescent="0.2"/>
    <row r="62177" hidden="1" x14ac:dyDescent="0.2"/>
    <row r="62178" hidden="1" x14ac:dyDescent="0.2"/>
    <row r="62179" hidden="1" x14ac:dyDescent="0.2"/>
    <row r="62180" hidden="1" x14ac:dyDescent="0.2"/>
    <row r="62181" hidden="1" x14ac:dyDescent="0.2"/>
    <row r="62182" hidden="1" x14ac:dyDescent="0.2"/>
    <row r="62183" hidden="1" x14ac:dyDescent="0.2"/>
    <row r="62184" hidden="1" x14ac:dyDescent="0.2"/>
    <row r="62185" hidden="1" x14ac:dyDescent="0.2"/>
    <row r="62186" hidden="1" x14ac:dyDescent="0.2"/>
    <row r="62187" hidden="1" x14ac:dyDescent="0.2"/>
    <row r="62188" hidden="1" x14ac:dyDescent="0.2"/>
    <row r="62189" hidden="1" x14ac:dyDescent="0.2"/>
    <row r="62190" hidden="1" x14ac:dyDescent="0.2"/>
    <row r="62191" hidden="1" x14ac:dyDescent="0.2"/>
    <row r="62192" hidden="1" x14ac:dyDescent="0.2"/>
    <row r="62193" hidden="1" x14ac:dyDescent="0.2"/>
    <row r="62194" hidden="1" x14ac:dyDescent="0.2"/>
    <row r="62195" hidden="1" x14ac:dyDescent="0.2"/>
    <row r="62196" hidden="1" x14ac:dyDescent="0.2"/>
    <row r="62197" hidden="1" x14ac:dyDescent="0.2"/>
    <row r="62198" hidden="1" x14ac:dyDescent="0.2"/>
    <row r="62199" hidden="1" x14ac:dyDescent="0.2"/>
    <row r="62200" hidden="1" x14ac:dyDescent="0.2"/>
    <row r="62201" hidden="1" x14ac:dyDescent="0.2"/>
    <row r="62202" hidden="1" x14ac:dyDescent="0.2"/>
    <row r="62203" hidden="1" x14ac:dyDescent="0.2"/>
    <row r="62204" hidden="1" x14ac:dyDescent="0.2"/>
    <row r="62205" hidden="1" x14ac:dyDescent="0.2"/>
    <row r="62206" hidden="1" x14ac:dyDescent="0.2"/>
    <row r="62207" hidden="1" x14ac:dyDescent="0.2"/>
    <row r="62208" hidden="1" x14ac:dyDescent="0.2"/>
    <row r="62209" hidden="1" x14ac:dyDescent="0.2"/>
    <row r="62210" hidden="1" x14ac:dyDescent="0.2"/>
    <row r="62211" hidden="1" x14ac:dyDescent="0.2"/>
    <row r="62212" hidden="1" x14ac:dyDescent="0.2"/>
    <row r="62213" hidden="1" x14ac:dyDescent="0.2"/>
    <row r="62214" hidden="1" x14ac:dyDescent="0.2"/>
    <row r="62215" hidden="1" x14ac:dyDescent="0.2"/>
    <row r="62216" hidden="1" x14ac:dyDescent="0.2"/>
    <row r="62217" hidden="1" x14ac:dyDescent="0.2"/>
    <row r="62218" hidden="1" x14ac:dyDescent="0.2"/>
    <row r="62219" hidden="1" x14ac:dyDescent="0.2"/>
    <row r="62220" hidden="1" x14ac:dyDescent="0.2"/>
    <row r="62221" hidden="1" x14ac:dyDescent="0.2"/>
    <row r="62222" hidden="1" x14ac:dyDescent="0.2"/>
    <row r="62223" hidden="1" x14ac:dyDescent="0.2"/>
    <row r="62224" hidden="1" x14ac:dyDescent="0.2"/>
    <row r="62225" hidden="1" x14ac:dyDescent="0.2"/>
    <row r="62226" hidden="1" x14ac:dyDescent="0.2"/>
    <row r="62227" hidden="1" x14ac:dyDescent="0.2"/>
    <row r="62228" hidden="1" x14ac:dyDescent="0.2"/>
    <row r="62229" hidden="1" x14ac:dyDescent="0.2"/>
    <row r="62230" hidden="1" x14ac:dyDescent="0.2"/>
    <row r="62231" hidden="1" x14ac:dyDescent="0.2"/>
    <row r="62232" hidden="1" x14ac:dyDescent="0.2"/>
    <row r="62233" hidden="1" x14ac:dyDescent="0.2"/>
    <row r="62234" hidden="1" x14ac:dyDescent="0.2"/>
    <row r="62235" hidden="1" x14ac:dyDescent="0.2"/>
    <row r="62236" hidden="1" x14ac:dyDescent="0.2"/>
    <row r="62237" hidden="1" x14ac:dyDescent="0.2"/>
    <row r="62238" hidden="1" x14ac:dyDescent="0.2"/>
    <row r="62239" hidden="1" x14ac:dyDescent="0.2"/>
    <row r="62240" hidden="1" x14ac:dyDescent="0.2"/>
    <row r="62241" hidden="1" x14ac:dyDescent="0.2"/>
    <row r="62242" hidden="1" x14ac:dyDescent="0.2"/>
    <row r="62243" hidden="1" x14ac:dyDescent="0.2"/>
    <row r="62244" hidden="1" x14ac:dyDescent="0.2"/>
    <row r="62245" hidden="1" x14ac:dyDescent="0.2"/>
    <row r="62246" hidden="1" x14ac:dyDescent="0.2"/>
    <row r="62247" hidden="1" x14ac:dyDescent="0.2"/>
    <row r="62248" hidden="1" x14ac:dyDescent="0.2"/>
    <row r="62249" hidden="1" x14ac:dyDescent="0.2"/>
    <row r="62250" hidden="1" x14ac:dyDescent="0.2"/>
    <row r="62251" hidden="1" x14ac:dyDescent="0.2"/>
    <row r="62252" hidden="1" x14ac:dyDescent="0.2"/>
    <row r="62253" hidden="1" x14ac:dyDescent="0.2"/>
    <row r="62254" hidden="1" x14ac:dyDescent="0.2"/>
    <row r="62255" hidden="1" x14ac:dyDescent="0.2"/>
    <row r="62256" hidden="1" x14ac:dyDescent="0.2"/>
    <row r="62257" hidden="1" x14ac:dyDescent="0.2"/>
    <row r="62258" hidden="1" x14ac:dyDescent="0.2"/>
    <row r="62259" hidden="1" x14ac:dyDescent="0.2"/>
    <row r="62260" hidden="1" x14ac:dyDescent="0.2"/>
    <row r="62261" hidden="1" x14ac:dyDescent="0.2"/>
    <row r="62262" hidden="1" x14ac:dyDescent="0.2"/>
    <row r="62263" hidden="1" x14ac:dyDescent="0.2"/>
    <row r="62264" hidden="1" x14ac:dyDescent="0.2"/>
    <row r="62265" hidden="1" x14ac:dyDescent="0.2"/>
    <row r="62266" hidden="1" x14ac:dyDescent="0.2"/>
    <row r="62267" hidden="1" x14ac:dyDescent="0.2"/>
    <row r="62268" hidden="1" x14ac:dyDescent="0.2"/>
    <row r="62269" hidden="1" x14ac:dyDescent="0.2"/>
    <row r="62270" hidden="1" x14ac:dyDescent="0.2"/>
    <row r="62271" hidden="1" x14ac:dyDescent="0.2"/>
    <row r="62272" hidden="1" x14ac:dyDescent="0.2"/>
    <row r="62273" hidden="1" x14ac:dyDescent="0.2"/>
    <row r="62274" hidden="1" x14ac:dyDescent="0.2"/>
    <row r="62275" hidden="1" x14ac:dyDescent="0.2"/>
    <row r="62276" hidden="1" x14ac:dyDescent="0.2"/>
    <row r="62277" hidden="1" x14ac:dyDescent="0.2"/>
    <row r="62278" hidden="1" x14ac:dyDescent="0.2"/>
    <row r="62279" hidden="1" x14ac:dyDescent="0.2"/>
    <row r="62280" hidden="1" x14ac:dyDescent="0.2"/>
    <row r="62281" hidden="1" x14ac:dyDescent="0.2"/>
    <row r="62282" hidden="1" x14ac:dyDescent="0.2"/>
    <row r="62283" hidden="1" x14ac:dyDescent="0.2"/>
    <row r="62284" hidden="1" x14ac:dyDescent="0.2"/>
    <row r="62285" hidden="1" x14ac:dyDescent="0.2"/>
    <row r="62286" hidden="1" x14ac:dyDescent="0.2"/>
    <row r="62287" hidden="1" x14ac:dyDescent="0.2"/>
    <row r="62288" hidden="1" x14ac:dyDescent="0.2"/>
    <row r="62289" hidden="1" x14ac:dyDescent="0.2"/>
    <row r="62290" hidden="1" x14ac:dyDescent="0.2"/>
    <row r="62291" hidden="1" x14ac:dyDescent="0.2"/>
    <row r="62292" hidden="1" x14ac:dyDescent="0.2"/>
    <row r="62293" hidden="1" x14ac:dyDescent="0.2"/>
    <row r="62294" hidden="1" x14ac:dyDescent="0.2"/>
    <row r="62295" hidden="1" x14ac:dyDescent="0.2"/>
    <row r="62296" hidden="1" x14ac:dyDescent="0.2"/>
    <row r="62297" hidden="1" x14ac:dyDescent="0.2"/>
    <row r="62298" hidden="1" x14ac:dyDescent="0.2"/>
    <row r="62299" hidden="1" x14ac:dyDescent="0.2"/>
    <row r="62300" hidden="1" x14ac:dyDescent="0.2"/>
    <row r="62301" hidden="1" x14ac:dyDescent="0.2"/>
    <row r="62302" hidden="1" x14ac:dyDescent="0.2"/>
    <row r="62303" hidden="1" x14ac:dyDescent="0.2"/>
    <row r="62304" hidden="1" x14ac:dyDescent="0.2"/>
    <row r="62305" hidden="1" x14ac:dyDescent="0.2"/>
    <row r="62306" hidden="1" x14ac:dyDescent="0.2"/>
    <row r="62307" hidden="1" x14ac:dyDescent="0.2"/>
    <row r="62308" hidden="1" x14ac:dyDescent="0.2"/>
    <row r="62309" hidden="1" x14ac:dyDescent="0.2"/>
    <row r="62310" hidden="1" x14ac:dyDescent="0.2"/>
    <row r="62311" hidden="1" x14ac:dyDescent="0.2"/>
    <row r="62312" hidden="1" x14ac:dyDescent="0.2"/>
    <row r="62313" hidden="1" x14ac:dyDescent="0.2"/>
    <row r="62314" hidden="1" x14ac:dyDescent="0.2"/>
    <row r="62315" hidden="1" x14ac:dyDescent="0.2"/>
    <row r="62316" hidden="1" x14ac:dyDescent="0.2"/>
    <row r="62317" hidden="1" x14ac:dyDescent="0.2"/>
    <row r="62318" hidden="1" x14ac:dyDescent="0.2"/>
    <row r="62319" hidden="1" x14ac:dyDescent="0.2"/>
    <row r="62320" hidden="1" x14ac:dyDescent="0.2"/>
    <row r="62321" hidden="1" x14ac:dyDescent="0.2"/>
    <row r="62322" hidden="1" x14ac:dyDescent="0.2"/>
    <row r="62323" hidden="1" x14ac:dyDescent="0.2"/>
    <row r="62324" hidden="1" x14ac:dyDescent="0.2"/>
    <row r="62325" hidden="1" x14ac:dyDescent="0.2"/>
    <row r="62326" hidden="1" x14ac:dyDescent="0.2"/>
    <row r="62327" hidden="1" x14ac:dyDescent="0.2"/>
    <row r="62328" hidden="1" x14ac:dyDescent="0.2"/>
    <row r="62329" hidden="1" x14ac:dyDescent="0.2"/>
    <row r="62330" hidden="1" x14ac:dyDescent="0.2"/>
    <row r="62331" hidden="1" x14ac:dyDescent="0.2"/>
    <row r="62332" hidden="1" x14ac:dyDescent="0.2"/>
    <row r="62333" hidden="1" x14ac:dyDescent="0.2"/>
    <row r="62334" hidden="1" x14ac:dyDescent="0.2"/>
    <row r="62335" hidden="1" x14ac:dyDescent="0.2"/>
    <row r="62336" hidden="1" x14ac:dyDescent="0.2"/>
    <row r="62337" hidden="1" x14ac:dyDescent="0.2"/>
    <row r="62338" hidden="1" x14ac:dyDescent="0.2"/>
    <row r="62339" hidden="1" x14ac:dyDescent="0.2"/>
    <row r="62340" hidden="1" x14ac:dyDescent="0.2"/>
    <row r="62341" hidden="1" x14ac:dyDescent="0.2"/>
    <row r="62342" hidden="1" x14ac:dyDescent="0.2"/>
    <row r="62343" hidden="1" x14ac:dyDescent="0.2"/>
    <row r="62344" hidden="1" x14ac:dyDescent="0.2"/>
    <row r="62345" hidden="1" x14ac:dyDescent="0.2"/>
    <row r="62346" hidden="1" x14ac:dyDescent="0.2"/>
    <row r="62347" hidden="1" x14ac:dyDescent="0.2"/>
    <row r="62348" hidden="1" x14ac:dyDescent="0.2"/>
    <row r="62349" hidden="1" x14ac:dyDescent="0.2"/>
    <row r="62350" hidden="1" x14ac:dyDescent="0.2"/>
    <row r="62351" hidden="1" x14ac:dyDescent="0.2"/>
    <row r="62352" hidden="1" x14ac:dyDescent="0.2"/>
    <row r="62353" hidden="1" x14ac:dyDescent="0.2"/>
    <row r="62354" hidden="1" x14ac:dyDescent="0.2"/>
    <row r="62355" hidden="1" x14ac:dyDescent="0.2"/>
    <row r="62356" hidden="1" x14ac:dyDescent="0.2"/>
    <row r="62357" hidden="1" x14ac:dyDescent="0.2"/>
    <row r="62358" hidden="1" x14ac:dyDescent="0.2"/>
    <row r="62359" hidden="1" x14ac:dyDescent="0.2"/>
    <row r="62360" hidden="1" x14ac:dyDescent="0.2"/>
    <row r="62361" hidden="1" x14ac:dyDescent="0.2"/>
    <row r="62362" hidden="1" x14ac:dyDescent="0.2"/>
    <row r="62363" hidden="1" x14ac:dyDescent="0.2"/>
    <row r="62364" hidden="1" x14ac:dyDescent="0.2"/>
    <row r="62365" hidden="1" x14ac:dyDescent="0.2"/>
    <row r="62366" hidden="1" x14ac:dyDescent="0.2"/>
    <row r="62367" hidden="1" x14ac:dyDescent="0.2"/>
    <row r="62368" hidden="1" x14ac:dyDescent="0.2"/>
    <row r="62369" hidden="1" x14ac:dyDescent="0.2"/>
    <row r="62370" hidden="1" x14ac:dyDescent="0.2"/>
    <row r="62371" hidden="1" x14ac:dyDescent="0.2"/>
    <row r="62372" hidden="1" x14ac:dyDescent="0.2"/>
    <row r="62373" hidden="1" x14ac:dyDescent="0.2"/>
    <row r="62374" hidden="1" x14ac:dyDescent="0.2"/>
    <row r="62375" hidden="1" x14ac:dyDescent="0.2"/>
    <row r="62376" hidden="1" x14ac:dyDescent="0.2"/>
    <row r="62377" hidden="1" x14ac:dyDescent="0.2"/>
    <row r="62378" hidden="1" x14ac:dyDescent="0.2"/>
    <row r="62379" hidden="1" x14ac:dyDescent="0.2"/>
    <row r="62380" hidden="1" x14ac:dyDescent="0.2"/>
    <row r="62381" hidden="1" x14ac:dyDescent="0.2"/>
    <row r="62382" hidden="1" x14ac:dyDescent="0.2"/>
    <row r="62383" hidden="1" x14ac:dyDescent="0.2"/>
    <row r="62384" hidden="1" x14ac:dyDescent="0.2"/>
    <row r="62385" hidden="1" x14ac:dyDescent="0.2"/>
    <row r="62386" hidden="1" x14ac:dyDescent="0.2"/>
    <row r="62387" hidden="1" x14ac:dyDescent="0.2"/>
    <row r="62388" hidden="1" x14ac:dyDescent="0.2"/>
    <row r="62389" hidden="1" x14ac:dyDescent="0.2"/>
    <row r="62390" hidden="1" x14ac:dyDescent="0.2"/>
    <row r="62391" hidden="1" x14ac:dyDescent="0.2"/>
    <row r="62392" hidden="1" x14ac:dyDescent="0.2"/>
    <row r="62393" hidden="1" x14ac:dyDescent="0.2"/>
    <row r="62394" hidden="1" x14ac:dyDescent="0.2"/>
    <row r="62395" hidden="1" x14ac:dyDescent="0.2"/>
    <row r="62396" hidden="1" x14ac:dyDescent="0.2"/>
    <row r="62397" hidden="1" x14ac:dyDescent="0.2"/>
    <row r="62398" hidden="1" x14ac:dyDescent="0.2"/>
    <row r="62399" hidden="1" x14ac:dyDescent="0.2"/>
    <row r="62400" hidden="1" x14ac:dyDescent="0.2"/>
    <row r="62401" hidden="1" x14ac:dyDescent="0.2"/>
    <row r="62402" hidden="1" x14ac:dyDescent="0.2"/>
    <row r="62403" hidden="1" x14ac:dyDescent="0.2"/>
    <row r="62404" hidden="1" x14ac:dyDescent="0.2"/>
    <row r="62405" hidden="1" x14ac:dyDescent="0.2"/>
    <row r="62406" hidden="1" x14ac:dyDescent="0.2"/>
    <row r="62407" hidden="1" x14ac:dyDescent="0.2"/>
    <row r="62408" hidden="1" x14ac:dyDescent="0.2"/>
    <row r="62409" hidden="1" x14ac:dyDescent="0.2"/>
    <row r="62410" hidden="1" x14ac:dyDescent="0.2"/>
    <row r="62411" hidden="1" x14ac:dyDescent="0.2"/>
    <row r="62412" hidden="1" x14ac:dyDescent="0.2"/>
    <row r="62413" hidden="1" x14ac:dyDescent="0.2"/>
    <row r="62414" hidden="1" x14ac:dyDescent="0.2"/>
    <row r="62415" hidden="1" x14ac:dyDescent="0.2"/>
    <row r="62416" hidden="1" x14ac:dyDescent="0.2"/>
    <row r="62417" hidden="1" x14ac:dyDescent="0.2"/>
    <row r="62418" hidden="1" x14ac:dyDescent="0.2"/>
    <row r="62419" hidden="1" x14ac:dyDescent="0.2"/>
    <row r="62420" hidden="1" x14ac:dyDescent="0.2"/>
    <row r="62421" hidden="1" x14ac:dyDescent="0.2"/>
    <row r="62422" hidden="1" x14ac:dyDescent="0.2"/>
    <row r="62423" hidden="1" x14ac:dyDescent="0.2"/>
    <row r="62424" hidden="1" x14ac:dyDescent="0.2"/>
    <row r="62425" hidden="1" x14ac:dyDescent="0.2"/>
    <row r="62426" hidden="1" x14ac:dyDescent="0.2"/>
    <row r="62427" hidden="1" x14ac:dyDescent="0.2"/>
    <row r="62428" hidden="1" x14ac:dyDescent="0.2"/>
    <row r="62429" hidden="1" x14ac:dyDescent="0.2"/>
    <row r="62430" hidden="1" x14ac:dyDescent="0.2"/>
    <row r="62431" hidden="1" x14ac:dyDescent="0.2"/>
    <row r="62432" hidden="1" x14ac:dyDescent="0.2"/>
    <row r="62433" hidden="1" x14ac:dyDescent="0.2"/>
    <row r="62434" hidden="1" x14ac:dyDescent="0.2"/>
    <row r="62435" hidden="1" x14ac:dyDescent="0.2"/>
    <row r="62436" hidden="1" x14ac:dyDescent="0.2"/>
    <row r="62437" hidden="1" x14ac:dyDescent="0.2"/>
    <row r="62438" hidden="1" x14ac:dyDescent="0.2"/>
    <row r="62439" hidden="1" x14ac:dyDescent="0.2"/>
    <row r="62440" hidden="1" x14ac:dyDescent="0.2"/>
    <row r="62441" hidden="1" x14ac:dyDescent="0.2"/>
    <row r="62442" hidden="1" x14ac:dyDescent="0.2"/>
    <row r="62443" hidden="1" x14ac:dyDescent="0.2"/>
    <row r="62444" hidden="1" x14ac:dyDescent="0.2"/>
    <row r="62445" hidden="1" x14ac:dyDescent="0.2"/>
    <row r="62446" hidden="1" x14ac:dyDescent="0.2"/>
    <row r="62447" hidden="1" x14ac:dyDescent="0.2"/>
    <row r="62448" hidden="1" x14ac:dyDescent="0.2"/>
    <row r="62449" hidden="1" x14ac:dyDescent="0.2"/>
    <row r="62450" hidden="1" x14ac:dyDescent="0.2"/>
    <row r="62451" hidden="1" x14ac:dyDescent="0.2"/>
    <row r="62452" hidden="1" x14ac:dyDescent="0.2"/>
    <row r="62453" hidden="1" x14ac:dyDescent="0.2"/>
    <row r="62454" hidden="1" x14ac:dyDescent="0.2"/>
    <row r="62455" hidden="1" x14ac:dyDescent="0.2"/>
    <row r="62456" hidden="1" x14ac:dyDescent="0.2"/>
    <row r="62457" hidden="1" x14ac:dyDescent="0.2"/>
    <row r="62458" hidden="1" x14ac:dyDescent="0.2"/>
    <row r="62459" hidden="1" x14ac:dyDescent="0.2"/>
    <row r="62460" hidden="1" x14ac:dyDescent="0.2"/>
    <row r="62461" hidden="1" x14ac:dyDescent="0.2"/>
    <row r="62462" hidden="1" x14ac:dyDescent="0.2"/>
    <row r="62463" hidden="1" x14ac:dyDescent="0.2"/>
    <row r="62464" hidden="1" x14ac:dyDescent="0.2"/>
    <row r="62465" hidden="1" x14ac:dyDescent="0.2"/>
    <row r="62466" hidden="1" x14ac:dyDescent="0.2"/>
    <row r="62467" hidden="1" x14ac:dyDescent="0.2"/>
    <row r="62468" hidden="1" x14ac:dyDescent="0.2"/>
    <row r="62469" hidden="1" x14ac:dyDescent="0.2"/>
    <row r="62470" hidden="1" x14ac:dyDescent="0.2"/>
    <row r="62471" hidden="1" x14ac:dyDescent="0.2"/>
    <row r="62472" hidden="1" x14ac:dyDescent="0.2"/>
    <row r="62473" hidden="1" x14ac:dyDescent="0.2"/>
    <row r="62474" hidden="1" x14ac:dyDescent="0.2"/>
    <row r="62475" hidden="1" x14ac:dyDescent="0.2"/>
    <row r="62476" hidden="1" x14ac:dyDescent="0.2"/>
    <row r="62477" hidden="1" x14ac:dyDescent="0.2"/>
    <row r="62478" hidden="1" x14ac:dyDescent="0.2"/>
    <row r="62479" hidden="1" x14ac:dyDescent="0.2"/>
    <row r="62480" hidden="1" x14ac:dyDescent="0.2"/>
    <row r="62481" hidden="1" x14ac:dyDescent="0.2"/>
    <row r="62482" hidden="1" x14ac:dyDescent="0.2"/>
    <row r="62483" hidden="1" x14ac:dyDescent="0.2"/>
    <row r="62484" hidden="1" x14ac:dyDescent="0.2"/>
    <row r="62485" hidden="1" x14ac:dyDescent="0.2"/>
    <row r="62486" hidden="1" x14ac:dyDescent="0.2"/>
    <row r="62487" hidden="1" x14ac:dyDescent="0.2"/>
    <row r="62488" hidden="1" x14ac:dyDescent="0.2"/>
    <row r="62489" hidden="1" x14ac:dyDescent="0.2"/>
    <row r="62490" hidden="1" x14ac:dyDescent="0.2"/>
    <row r="62491" hidden="1" x14ac:dyDescent="0.2"/>
    <row r="62492" hidden="1" x14ac:dyDescent="0.2"/>
    <row r="62493" hidden="1" x14ac:dyDescent="0.2"/>
    <row r="62494" hidden="1" x14ac:dyDescent="0.2"/>
    <row r="62495" hidden="1" x14ac:dyDescent="0.2"/>
    <row r="62496" hidden="1" x14ac:dyDescent="0.2"/>
    <row r="62497" hidden="1" x14ac:dyDescent="0.2"/>
    <row r="62498" hidden="1" x14ac:dyDescent="0.2"/>
    <row r="62499" hidden="1" x14ac:dyDescent="0.2"/>
    <row r="62500" hidden="1" x14ac:dyDescent="0.2"/>
    <row r="62501" hidden="1" x14ac:dyDescent="0.2"/>
    <row r="62502" hidden="1" x14ac:dyDescent="0.2"/>
    <row r="62503" hidden="1" x14ac:dyDescent="0.2"/>
    <row r="62504" hidden="1" x14ac:dyDescent="0.2"/>
    <row r="62505" hidden="1" x14ac:dyDescent="0.2"/>
    <row r="62506" hidden="1" x14ac:dyDescent="0.2"/>
    <row r="62507" hidden="1" x14ac:dyDescent="0.2"/>
    <row r="62508" hidden="1" x14ac:dyDescent="0.2"/>
    <row r="62509" hidden="1" x14ac:dyDescent="0.2"/>
    <row r="62510" hidden="1" x14ac:dyDescent="0.2"/>
    <row r="62511" hidden="1" x14ac:dyDescent="0.2"/>
    <row r="62512" hidden="1" x14ac:dyDescent="0.2"/>
    <row r="62513" hidden="1" x14ac:dyDescent="0.2"/>
    <row r="62514" hidden="1" x14ac:dyDescent="0.2"/>
    <row r="62515" hidden="1" x14ac:dyDescent="0.2"/>
    <row r="62516" hidden="1" x14ac:dyDescent="0.2"/>
    <row r="62517" hidden="1" x14ac:dyDescent="0.2"/>
    <row r="62518" hidden="1" x14ac:dyDescent="0.2"/>
    <row r="62519" hidden="1" x14ac:dyDescent="0.2"/>
    <row r="62520" hidden="1" x14ac:dyDescent="0.2"/>
    <row r="62521" hidden="1" x14ac:dyDescent="0.2"/>
    <row r="62522" hidden="1" x14ac:dyDescent="0.2"/>
    <row r="62523" hidden="1" x14ac:dyDescent="0.2"/>
    <row r="62524" hidden="1" x14ac:dyDescent="0.2"/>
    <row r="62525" hidden="1" x14ac:dyDescent="0.2"/>
    <row r="62526" hidden="1" x14ac:dyDescent="0.2"/>
    <row r="62527" hidden="1" x14ac:dyDescent="0.2"/>
    <row r="62528" hidden="1" x14ac:dyDescent="0.2"/>
    <row r="62529" hidden="1" x14ac:dyDescent="0.2"/>
    <row r="62530" hidden="1" x14ac:dyDescent="0.2"/>
    <row r="62531" hidden="1" x14ac:dyDescent="0.2"/>
    <row r="62532" hidden="1" x14ac:dyDescent="0.2"/>
    <row r="62533" hidden="1" x14ac:dyDescent="0.2"/>
    <row r="62534" hidden="1" x14ac:dyDescent="0.2"/>
    <row r="62535" hidden="1" x14ac:dyDescent="0.2"/>
    <row r="62536" hidden="1" x14ac:dyDescent="0.2"/>
    <row r="62537" hidden="1" x14ac:dyDescent="0.2"/>
    <row r="62538" hidden="1" x14ac:dyDescent="0.2"/>
    <row r="62539" hidden="1" x14ac:dyDescent="0.2"/>
    <row r="62540" hidden="1" x14ac:dyDescent="0.2"/>
    <row r="62541" hidden="1" x14ac:dyDescent="0.2"/>
    <row r="62542" hidden="1" x14ac:dyDescent="0.2"/>
    <row r="62543" hidden="1" x14ac:dyDescent="0.2"/>
    <row r="62544" hidden="1" x14ac:dyDescent="0.2"/>
    <row r="62545" hidden="1" x14ac:dyDescent="0.2"/>
    <row r="62546" hidden="1" x14ac:dyDescent="0.2"/>
    <row r="62547" hidden="1" x14ac:dyDescent="0.2"/>
    <row r="62548" hidden="1" x14ac:dyDescent="0.2"/>
    <row r="62549" hidden="1" x14ac:dyDescent="0.2"/>
    <row r="62550" hidden="1" x14ac:dyDescent="0.2"/>
    <row r="62551" hidden="1" x14ac:dyDescent="0.2"/>
    <row r="62552" hidden="1" x14ac:dyDescent="0.2"/>
    <row r="62553" hidden="1" x14ac:dyDescent="0.2"/>
    <row r="62554" hidden="1" x14ac:dyDescent="0.2"/>
    <row r="62555" hidden="1" x14ac:dyDescent="0.2"/>
    <row r="62556" hidden="1" x14ac:dyDescent="0.2"/>
    <row r="62557" hidden="1" x14ac:dyDescent="0.2"/>
    <row r="62558" hidden="1" x14ac:dyDescent="0.2"/>
    <row r="62559" hidden="1" x14ac:dyDescent="0.2"/>
    <row r="62560" hidden="1" x14ac:dyDescent="0.2"/>
    <row r="62561" hidden="1" x14ac:dyDescent="0.2"/>
    <row r="62562" hidden="1" x14ac:dyDescent="0.2"/>
    <row r="62563" hidden="1" x14ac:dyDescent="0.2"/>
    <row r="62564" hidden="1" x14ac:dyDescent="0.2"/>
    <row r="62565" hidden="1" x14ac:dyDescent="0.2"/>
    <row r="62566" hidden="1" x14ac:dyDescent="0.2"/>
    <row r="62567" hidden="1" x14ac:dyDescent="0.2"/>
    <row r="62568" hidden="1" x14ac:dyDescent="0.2"/>
    <row r="62569" hidden="1" x14ac:dyDescent="0.2"/>
    <row r="62570" hidden="1" x14ac:dyDescent="0.2"/>
    <row r="62571" hidden="1" x14ac:dyDescent="0.2"/>
    <row r="62572" hidden="1" x14ac:dyDescent="0.2"/>
    <row r="62573" hidden="1" x14ac:dyDescent="0.2"/>
    <row r="62574" hidden="1" x14ac:dyDescent="0.2"/>
    <row r="62575" hidden="1" x14ac:dyDescent="0.2"/>
    <row r="62576" hidden="1" x14ac:dyDescent="0.2"/>
    <row r="62577" hidden="1" x14ac:dyDescent="0.2"/>
    <row r="62578" hidden="1" x14ac:dyDescent="0.2"/>
    <row r="62579" hidden="1" x14ac:dyDescent="0.2"/>
    <row r="62580" hidden="1" x14ac:dyDescent="0.2"/>
    <row r="62581" hidden="1" x14ac:dyDescent="0.2"/>
    <row r="62582" hidden="1" x14ac:dyDescent="0.2"/>
    <row r="62583" hidden="1" x14ac:dyDescent="0.2"/>
    <row r="62584" hidden="1" x14ac:dyDescent="0.2"/>
    <row r="62585" hidden="1" x14ac:dyDescent="0.2"/>
    <row r="62586" hidden="1" x14ac:dyDescent="0.2"/>
    <row r="62587" hidden="1" x14ac:dyDescent="0.2"/>
    <row r="62588" hidden="1" x14ac:dyDescent="0.2"/>
    <row r="62589" hidden="1" x14ac:dyDescent="0.2"/>
    <row r="62590" hidden="1" x14ac:dyDescent="0.2"/>
    <row r="62591" hidden="1" x14ac:dyDescent="0.2"/>
    <row r="62592" hidden="1" x14ac:dyDescent="0.2"/>
    <row r="62593" hidden="1" x14ac:dyDescent="0.2"/>
    <row r="62594" hidden="1" x14ac:dyDescent="0.2"/>
    <row r="62595" hidden="1" x14ac:dyDescent="0.2"/>
    <row r="62596" hidden="1" x14ac:dyDescent="0.2"/>
    <row r="62597" hidden="1" x14ac:dyDescent="0.2"/>
    <row r="62598" hidden="1" x14ac:dyDescent="0.2"/>
    <row r="62599" hidden="1" x14ac:dyDescent="0.2"/>
    <row r="62600" hidden="1" x14ac:dyDescent="0.2"/>
    <row r="62601" hidden="1" x14ac:dyDescent="0.2"/>
    <row r="62602" hidden="1" x14ac:dyDescent="0.2"/>
    <row r="62603" hidden="1" x14ac:dyDescent="0.2"/>
    <row r="62604" hidden="1" x14ac:dyDescent="0.2"/>
    <row r="62605" hidden="1" x14ac:dyDescent="0.2"/>
    <row r="62606" hidden="1" x14ac:dyDescent="0.2"/>
    <row r="62607" hidden="1" x14ac:dyDescent="0.2"/>
    <row r="62608" hidden="1" x14ac:dyDescent="0.2"/>
    <row r="62609" hidden="1" x14ac:dyDescent="0.2"/>
    <row r="62610" hidden="1" x14ac:dyDescent="0.2"/>
    <row r="62611" hidden="1" x14ac:dyDescent="0.2"/>
    <row r="62612" hidden="1" x14ac:dyDescent="0.2"/>
    <row r="62613" hidden="1" x14ac:dyDescent="0.2"/>
    <row r="62614" hidden="1" x14ac:dyDescent="0.2"/>
    <row r="62615" hidden="1" x14ac:dyDescent="0.2"/>
    <row r="62616" hidden="1" x14ac:dyDescent="0.2"/>
    <row r="62617" hidden="1" x14ac:dyDescent="0.2"/>
    <row r="62618" hidden="1" x14ac:dyDescent="0.2"/>
    <row r="62619" hidden="1" x14ac:dyDescent="0.2"/>
    <row r="62620" hidden="1" x14ac:dyDescent="0.2"/>
    <row r="62621" hidden="1" x14ac:dyDescent="0.2"/>
    <row r="62622" hidden="1" x14ac:dyDescent="0.2"/>
    <row r="62623" hidden="1" x14ac:dyDescent="0.2"/>
    <row r="62624" hidden="1" x14ac:dyDescent="0.2"/>
    <row r="62625" hidden="1" x14ac:dyDescent="0.2"/>
    <row r="62626" hidden="1" x14ac:dyDescent="0.2"/>
    <row r="62627" hidden="1" x14ac:dyDescent="0.2"/>
    <row r="62628" hidden="1" x14ac:dyDescent="0.2"/>
    <row r="62629" hidden="1" x14ac:dyDescent="0.2"/>
    <row r="62630" hidden="1" x14ac:dyDescent="0.2"/>
    <row r="62631" hidden="1" x14ac:dyDescent="0.2"/>
    <row r="62632" hidden="1" x14ac:dyDescent="0.2"/>
    <row r="62633" hidden="1" x14ac:dyDescent="0.2"/>
    <row r="62634" hidden="1" x14ac:dyDescent="0.2"/>
    <row r="62635" hidden="1" x14ac:dyDescent="0.2"/>
    <row r="62636" hidden="1" x14ac:dyDescent="0.2"/>
    <row r="62637" hidden="1" x14ac:dyDescent="0.2"/>
    <row r="62638" hidden="1" x14ac:dyDescent="0.2"/>
    <row r="62639" hidden="1" x14ac:dyDescent="0.2"/>
    <row r="62640" hidden="1" x14ac:dyDescent="0.2"/>
    <row r="62641" hidden="1" x14ac:dyDescent="0.2"/>
    <row r="62642" hidden="1" x14ac:dyDescent="0.2"/>
    <row r="62643" hidden="1" x14ac:dyDescent="0.2"/>
    <row r="62644" hidden="1" x14ac:dyDescent="0.2"/>
    <row r="62645" hidden="1" x14ac:dyDescent="0.2"/>
    <row r="62646" hidden="1" x14ac:dyDescent="0.2"/>
    <row r="62647" hidden="1" x14ac:dyDescent="0.2"/>
    <row r="62648" hidden="1" x14ac:dyDescent="0.2"/>
    <row r="62649" hidden="1" x14ac:dyDescent="0.2"/>
    <row r="62650" hidden="1" x14ac:dyDescent="0.2"/>
    <row r="62651" hidden="1" x14ac:dyDescent="0.2"/>
    <row r="62652" hidden="1" x14ac:dyDescent="0.2"/>
    <row r="62653" hidden="1" x14ac:dyDescent="0.2"/>
    <row r="62654" hidden="1" x14ac:dyDescent="0.2"/>
    <row r="62655" hidden="1" x14ac:dyDescent="0.2"/>
    <row r="62656" hidden="1" x14ac:dyDescent="0.2"/>
    <row r="62657" hidden="1" x14ac:dyDescent="0.2"/>
    <row r="62658" hidden="1" x14ac:dyDescent="0.2"/>
    <row r="62659" hidden="1" x14ac:dyDescent="0.2"/>
    <row r="62660" hidden="1" x14ac:dyDescent="0.2"/>
    <row r="62661" hidden="1" x14ac:dyDescent="0.2"/>
    <row r="62662" hidden="1" x14ac:dyDescent="0.2"/>
    <row r="62663" hidden="1" x14ac:dyDescent="0.2"/>
    <row r="62664" hidden="1" x14ac:dyDescent="0.2"/>
    <row r="62665" hidden="1" x14ac:dyDescent="0.2"/>
    <row r="62666" hidden="1" x14ac:dyDescent="0.2"/>
    <row r="62667" hidden="1" x14ac:dyDescent="0.2"/>
    <row r="62668" hidden="1" x14ac:dyDescent="0.2"/>
    <row r="62669" hidden="1" x14ac:dyDescent="0.2"/>
    <row r="62670" hidden="1" x14ac:dyDescent="0.2"/>
    <row r="62671" hidden="1" x14ac:dyDescent="0.2"/>
    <row r="62672" hidden="1" x14ac:dyDescent="0.2"/>
    <row r="62673" hidden="1" x14ac:dyDescent="0.2"/>
    <row r="62674" hidden="1" x14ac:dyDescent="0.2"/>
    <row r="62675" hidden="1" x14ac:dyDescent="0.2"/>
    <row r="62676" hidden="1" x14ac:dyDescent="0.2"/>
    <row r="62677" hidden="1" x14ac:dyDescent="0.2"/>
    <row r="62678" hidden="1" x14ac:dyDescent="0.2"/>
    <row r="62679" hidden="1" x14ac:dyDescent="0.2"/>
    <row r="62680" hidden="1" x14ac:dyDescent="0.2"/>
    <row r="62681" hidden="1" x14ac:dyDescent="0.2"/>
    <row r="62682" hidden="1" x14ac:dyDescent="0.2"/>
    <row r="62683" hidden="1" x14ac:dyDescent="0.2"/>
    <row r="62684" hidden="1" x14ac:dyDescent="0.2"/>
    <row r="62685" hidden="1" x14ac:dyDescent="0.2"/>
    <row r="62686" hidden="1" x14ac:dyDescent="0.2"/>
    <row r="62687" hidden="1" x14ac:dyDescent="0.2"/>
    <row r="62688" hidden="1" x14ac:dyDescent="0.2"/>
    <row r="62689" hidden="1" x14ac:dyDescent="0.2"/>
    <row r="62690" hidden="1" x14ac:dyDescent="0.2"/>
    <row r="62691" hidden="1" x14ac:dyDescent="0.2"/>
    <row r="62692" hidden="1" x14ac:dyDescent="0.2"/>
    <row r="62693" hidden="1" x14ac:dyDescent="0.2"/>
    <row r="62694" hidden="1" x14ac:dyDescent="0.2"/>
    <row r="62695" hidden="1" x14ac:dyDescent="0.2"/>
    <row r="62696" hidden="1" x14ac:dyDescent="0.2"/>
    <row r="62697" hidden="1" x14ac:dyDescent="0.2"/>
    <row r="62698" hidden="1" x14ac:dyDescent="0.2"/>
    <row r="62699" hidden="1" x14ac:dyDescent="0.2"/>
    <row r="62700" hidden="1" x14ac:dyDescent="0.2"/>
    <row r="62701" hidden="1" x14ac:dyDescent="0.2"/>
    <row r="62702" hidden="1" x14ac:dyDescent="0.2"/>
    <row r="62703" hidden="1" x14ac:dyDescent="0.2"/>
    <row r="62704" hidden="1" x14ac:dyDescent="0.2"/>
    <row r="62705" hidden="1" x14ac:dyDescent="0.2"/>
    <row r="62706" hidden="1" x14ac:dyDescent="0.2"/>
    <row r="62707" hidden="1" x14ac:dyDescent="0.2"/>
    <row r="62708" hidden="1" x14ac:dyDescent="0.2"/>
    <row r="62709" hidden="1" x14ac:dyDescent="0.2"/>
    <row r="62710" hidden="1" x14ac:dyDescent="0.2"/>
    <row r="62711" hidden="1" x14ac:dyDescent="0.2"/>
    <row r="62712" hidden="1" x14ac:dyDescent="0.2"/>
    <row r="62713" hidden="1" x14ac:dyDescent="0.2"/>
    <row r="62714" hidden="1" x14ac:dyDescent="0.2"/>
    <row r="62715" hidden="1" x14ac:dyDescent="0.2"/>
    <row r="62716" hidden="1" x14ac:dyDescent="0.2"/>
    <row r="62717" hidden="1" x14ac:dyDescent="0.2"/>
    <row r="62718" hidden="1" x14ac:dyDescent="0.2"/>
    <row r="62719" hidden="1" x14ac:dyDescent="0.2"/>
    <row r="62720" hidden="1" x14ac:dyDescent="0.2"/>
    <row r="62721" hidden="1" x14ac:dyDescent="0.2"/>
    <row r="62722" hidden="1" x14ac:dyDescent="0.2"/>
    <row r="62723" hidden="1" x14ac:dyDescent="0.2"/>
    <row r="62724" hidden="1" x14ac:dyDescent="0.2"/>
    <row r="62725" hidden="1" x14ac:dyDescent="0.2"/>
    <row r="62726" hidden="1" x14ac:dyDescent="0.2"/>
    <row r="62727" hidden="1" x14ac:dyDescent="0.2"/>
    <row r="62728" hidden="1" x14ac:dyDescent="0.2"/>
    <row r="62729" hidden="1" x14ac:dyDescent="0.2"/>
    <row r="62730" hidden="1" x14ac:dyDescent="0.2"/>
    <row r="62731" hidden="1" x14ac:dyDescent="0.2"/>
    <row r="62732" hidden="1" x14ac:dyDescent="0.2"/>
    <row r="62733" hidden="1" x14ac:dyDescent="0.2"/>
    <row r="62734" hidden="1" x14ac:dyDescent="0.2"/>
    <row r="62735" hidden="1" x14ac:dyDescent="0.2"/>
    <row r="62736" hidden="1" x14ac:dyDescent="0.2"/>
    <row r="62737" hidden="1" x14ac:dyDescent="0.2"/>
    <row r="62738" hidden="1" x14ac:dyDescent="0.2"/>
    <row r="62739" hidden="1" x14ac:dyDescent="0.2"/>
    <row r="62740" hidden="1" x14ac:dyDescent="0.2"/>
    <row r="62741" hidden="1" x14ac:dyDescent="0.2"/>
    <row r="62742" hidden="1" x14ac:dyDescent="0.2"/>
    <row r="62743" hidden="1" x14ac:dyDescent="0.2"/>
    <row r="62744" hidden="1" x14ac:dyDescent="0.2"/>
    <row r="62745" hidden="1" x14ac:dyDescent="0.2"/>
    <row r="62746" hidden="1" x14ac:dyDescent="0.2"/>
    <row r="62747" hidden="1" x14ac:dyDescent="0.2"/>
    <row r="62748" hidden="1" x14ac:dyDescent="0.2"/>
    <row r="62749" hidden="1" x14ac:dyDescent="0.2"/>
    <row r="62750" hidden="1" x14ac:dyDescent="0.2"/>
    <row r="62751" hidden="1" x14ac:dyDescent="0.2"/>
    <row r="62752" hidden="1" x14ac:dyDescent="0.2"/>
    <row r="62753" hidden="1" x14ac:dyDescent="0.2"/>
    <row r="62754" hidden="1" x14ac:dyDescent="0.2"/>
    <row r="62755" hidden="1" x14ac:dyDescent="0.2"/>
    <row r="62756" hidden="1" x14ac:dyDescent="0.2"/>
    <row r="62757" hidden="1" x14ac:dyDescent="0.2"/>
    <row r="62758" hidden="1" x14ac:dyDescent="0.2"/>
    <row r="62759" hidden="1" x14ac:dyDescent="0.2"/>
    <row r="62760" hidden="1" x14ac:dyDescent="0.2"/>
    <row r="62761" hidden="1" x14ac:dyDescent="0.2"/>
    <row r="62762" hidden="1" x14ac:dyDescent="0.2"/>
    <row r="62763" hidden="1" x14ac:dyDescent="0.2"/>
    <row r="62764" hidden="1" x14ac:dyDescent="0.2"/>
    <row r="62765" hidden="1" x14ac:dyDescent="0.2"/>
    <row r="62766" hidden="1" x14ac:dyDescent="0.2"/>
    <row r="62767" hidden="1" x14ac:dyDescent="0.2"/>
    <row r="62768" hidden="1" x14ac:dyDescent="0.2"/>
    <row r="62769" hidden="1" x14ac:dyDescent="0.2"/>
    <row r="62770" hidden="1" x14ac:dyDescent="0.2"/>
    <row r="62771" hidden="1" x14ac:dyDescent="0.2"/>
    <row r="62772" hidden="1" x14ac:dyDescent="0.2"/>
    <row r="62773" hidden="1" x14ac:dyDescent="0.2"/>
    <row r="62774" hidden="1" x14ac:dyDescent="0.2"/>
    <row r="62775" hidden="1" x14ac:dyDescent="0.2"/>
    <row r="62776" hidden="1" x14ac:dyDescent="0.2"/>
    <row r="62777" hidden="1" x14ac:dyDescent="0.2"/>
    <row r="62778" hidden="1" x14ac:dyDescent="0.2"/>
    <row r="62779" hidden="1" x14ac:dyDescent="0.2"/>
    <row r="62780" hidden="1" x14ac:dyDescent="0.2"/>
    <row r="62781" hidden="1" x14ac:dyDescent="0.2"/>
    <row r="62782" hidden="1" x14ac:dyDescent="0.2"/>
    <row r="62783" hidden="1" x14ac:dyDescent="0.2"/>
    <row r="62784" hidden="1" x14ac:dyDescent="0.2"/>
    <row r="62785" hidden="1" x14ac:dyDescent="0.2"/>
    <row r="62786" hidden="1" x14ac:dyDescent="0.2"/>
    <row r="62787" hidden="1" x14ac:dyDescent="0.2"/>
    <row r="62788" hidden="1" x14ac:dyDescent="0.2"/>
    <row r="62789" hidden="1" x14ac:dyDescent="0.2"/>
    <row r="62790" hidden="1" x14ac:dyDescent="0.2"/>
    <row r="62791" hidden="1" x14ac:dyDescent="0.2"/>
    <row r="62792" hidden="1" x14ac:dyDescent="0.2"/>
    <row r="62793" hidden="1" x14ac:dyDescent="0.2"/>
    <row r="62794" hidden="1" x14ac:dyDescent="0.2"/>
    <row r="62795" hidden="1" x14ac:dyDescent="0.2"/>
    <row r="62796" hidden="1" x14ac:dyDescent="0.2"/>
    <row r="62797" hidden="1" x14ac:dyDescent="0.2"/>
    <row r="62798" hidden="1" x14ac:dyDescent="0.2"/>
    <row r="62799" hidden="1" x14ac:dyDescent="0.2"/>
    <row r="62800" hidden="1" x14ac:dyDescent="0.2"/>
    <row r="62801" hidden="1" x14ac:dyDescent="0.2"/>
    <row r="62802" hidden="1" x14ac:dyDescent="0.2"/>
    <row r="62803" hidden="1" x14ac:dyDescent="0.2"/>
    <row r="62804" hidden="1" x14ac:dyDescent="0.2"/>
    <row r="62805" hidden="1" x14ac:dyDescent="0.2"/>
    <row r="62806" hidden="1" x14ac:dyDescent="0.2"/>
    <row r="62807" hidden="1" x14ac:dyDescent="0.2"/>
    <row r="62808" hidden="1" x14ac:dyDescent="0.2"/>
    <row r="62809" hidden="1" x14ac:dyDescent="0.2"/>
    <row r="62810" hidden="1" x14ac:dyDescent="0.2"/>
    <row r="62811" hidden="1" x14ac:dyDescent="0.2"/>
    <row r="62812" hidden="1" x14ac:dyDescent="0.2"/>
    <row r="62813" hidden="1" x14ac:dyDescent="0.2"/>
    <row r="62814" hidden="1" x14ac:dyDescent="0.2"/>
    <row r="62815" hidden="1" x14ac:dyDescent="0.2"/>
    <row r="62816" hidden="1" x14ac:dyDescent="0.2"/>
    <row r="62817" hidden="1" x14ac:dyDescent="0.2"/>
    <row r="62818" hidden="1" x14ac:dyDescent="0.2"/>
    <row r="62819" hidden="1" x14ac:dyDescent="0.2"/>
    <row r="62820" hidden="1" x14ac:dyDescent="0.2"/>
    <row r="62821" hidden="1" x14ac:dyDescent="0.2"/>
    <row r="62822" hidden="1" x14ac:dyDescent="0.2"/>
    <row r="62823" hidden="1" x14ac:dyDescent="0.2"/>
    <row r="62824" hidden="1" x14ac:dyDescent="0.2"/>
    <row r="62825" hidden="1" x14ac:dyDescent="0.2"/>
    <row r="62826" hidden="1" x14ac:dyDescent="0.2"/>
    <row r="62827" hidden="1" x14ac:dyDescent="0.2"/>
    <row r="62828" hidden="1" x14ac:dyDescent="0.2"/>
    <row r="62829" hidden="1" x14ac:dyDescent="0.2"/>
    <row r="62830" hidden="1" x14ac:dyDescent="0.2"/>
    <row r="62831" hidden="1" x14ac:dyDescent="0.2"/>
    <row r="62832" hidden="1" x14ac:dyDescent="0.2"/>
    <row r="62833" hidden="1" x14ac:dyDescent="0.2"/>
    <row r="62834" hidden="1" x14ac:dyDescent="0.2"/>
    <row r="62835" hidden="1" x14ac:dyDescent="0.2"/>
    <row r="62836" hidden="1" x14ac:dyDescent="0.2"/>
    <row r="62837" hidden="1" x14ac:dyDescent="0.2"/>
    <row r="62838" hidden="1" x14ac:dyDescent="0.2"/>
    <row r="62839" hidden="1" x14ac:dyDescent="0.2"/>
    <row r="62840" hidden="1" x14ac:dyDescent="0.2"/>
    <row r="62841" hidden="1" x14ac:dyDescent="0.2"/>
    <row r="62842" hidden="1" x14ac:dyDescent="0.2"/>
    <row r="62843" hidden="1" x14ac:dyDescent="0.2"/>
    <row r="62844" hidden="1" x14ac:dyDescent="0.2"/>
    <row r="62845" hidden="1" x14ac:dyDescent="0.2"/>
    <row r="62846" hidden="1" x14ac:dyDescent="0.2"/>
    <row r="62847" hidden="1" x14ac:dyDescent="0.2"/>
    <row r="62848" hidden="1" x14ac:dyDescent="0.2"/>
    <row r="62849" hidden="1" x14ac:dyDescent="0.2"/>
    <row r="62850" hidden="1" x14ac:dyDescent="0.2"/>
    <row r="62851" hidden="1" x14ac:dyDescent="0.2"/>
    <row r="62852" hidden="1" x14ac:dyDescent="0.2"/>
    <row r="62853" hidden="1" x14ac:dyDescent="0.2"/>
    <row r="62854" hidden="1" x14ac:dyDescent="0.2"/>
    <row r="62855" hidden="1" x14ac:dyDescent="0.2"/>
    <row r="62856" hidden="1" x14ac:dyDescent="0.2"/>
    <row r="62857" hidden="1" x14ac:dyDescent="0.2"/>
    <row r="62858" hidden="1" x14ac:dyDescent="0.2"/>
    <row r="62859" hidden="1" x14ac:dyDescent="0.2"/>
    <row r="62860" hidden="1" x14ac:dyDescent="0.2"/>
    <row r="62861" hidden="1" x14ac:dyDescent="0.2"/>
    <row r="62862" hidden="1" x14ac:dyDescent="0.2"/>
    <row r="62863" hidden="1" x14ac:dyDescent="0.2"/>
    <row r="62864" hidden="1" x14ac:dyDescent="0.2"/>
    <row r="62865" hidden="1" x14ac:dyDescent="0.2"/>
    <row r="62866" hidden="1" x14ac:dyDescent="0.2"/>
    <row r="62867" hidden="1" x14ac:dyDescent="0.2"/>
    <row r="62868" hidden="1" x14ac:dyDescent="0.2"/>
    <row r="62869" hidden="1" x14ac:dyDescent="0.2"/>
    <row r="62870" hidden="1" x14ac:dyDescent="0.2"/>
    <row r="62871" hidden="1" x14ac:dyDescent="0.2"/>
    <row r="62872" hidden="1" x14ac:dyDescent="0.2"/>
    <row r="62873" hidden="1" x14ac:dyDescent="0.2"/>
    <row r="62874" hidden="1" x14ac:dyDescent="0.2"/>
    <row r="62875" hidden="1" x14ac:dyDescent="0.2"/>
    <row r="62876" hidden="1" x14ac:dyDescent="0.2"/>
    <row r="62877" hidden="1" x14ac:dyDescent="0.2"/>
    <row r="62878" hidden="1" x14ac:dyDescent="0.2"/>
    <row r="62879" hidden="1" x14ac:dyDescent="0.2"/>
    <row r="62880" hidden="1" x14ac:dyDescent="0.2"/>
    <row r="62881" hidden="1" x14ac:dyDescent="0.2"/>
    <row r="62882" hidden="1" x14ac:dyDescent="0.2"/>
    <row r="62883" hidden="1" x14ac:dyDescent="0.2"/>
    <row r="62884" hidden="1" x14ac:dyDescent="0.2"/>
    <row r="62885" hidden="1" x14ac:dyDescent="0.2"/>
    <row r="62886" hidden="1" x14ac:dyDescent="0.2"/>
    <row r="62887" hidden="1" x14ac:dyDescent="0.2"/>
    <row r="62888" hidden="1" x14ac:dyDescent="0.2"/>
    <row r="62889" hidden="1" x14ac:dyDescent="0.2"/>
    <row r="62890" hidden="1" x14ac:dyDescent="0.2"/>
    <row r="62891" hidden="1" x14ac:dyDescent="0.2"/>
    <row r="62892" hidden="1" x14ac:dyDescent="0.2"/>
    <row r="62893" hidden="1" x14ac:dyDescent="0.2"/>
    <row r="62894" hidden="1" x14ac:dyDescent="0.2"/>
    <row r="62895" hidden="1" x14ac:dyDescent="0.2"/>
    <row r="62896" hidden="1" x14ac:dyDescent="0.2"/>
    <row r="62897" hidden="1" x14ac:dyDescent="0.2"/>
    <row r="62898" hidden="1" x14ac:dyDescent="0.2"/>
    <row r="62899" hidden="1" x14ac:dyDescent="0.2"/>
    <row r="62900" hidden="1" x14ac:dyDescent="0.2"/>
    <row r="62901" hidden="1" x14ac:dyDescent="0.2"/>
    <row r="62902" hidden="1" x14ac:dyDescent="0.2"/>
    <row r="62903" hidden="1" x14ac:dyDescent="0.2"/>
    <row r="62904" hidden="1" x14ac:dyDescent="0.2"/>
    <row r="62905" hidden="1" x14ac:dyDescent="0.2"/>
    <row r="62906" hidden="1" x14ac:dyDescent="0.2"/>
    <row r="62907" hidden="1" x14ac:dyDescent="0.2"/>
    <row r="62908" hidden="1" x14ac:dyDescent="0.2"/>
    <row r="62909" hidden="1" x14ac:dyDescent="0.2"/>
    <row r="62910" hidden="1" x14ac:dyDescent="0.2"/>
    <row r="62911" hidden="1" x14ac:dyDescent="0.2"/>
    <row r="62912" hidden="1" x14ac:dyDescent="0.2"/>
    <row r="62913" hidden="1" x14ac:dyDescent="0.2"/>
    <row r="62914" hidden="1" x14ac:dyDescent="0.2"/>
    <row r="62915" hidden="1" x14ac:dyDescent="0.2"/>
    <row r="62916" hidden="1" x14ac:dyDescent="0.2"/>
    <row r="62917" hidden="1" x14ac:dyDescent="0.2"/>
    <row r="62918" hidden="1" x14ac:dyDescent="0.2"/>
    <row r="62919" hidden="1" x14ac:dyDescent="0.2"/>
    <row r="62920" hidden="1" x14ac:dyDescent="0.2"/>
    <row r="62921" hidden="1" x14ac:dyDescent="0.2"/>
    <row r="62922" hidden="1" x14ac:dyDescent="0.2"/>
    <row r="62923" hidden="1" x14ac:dyDescent="0.2"/>
    <row r="62924" hidden="1" x14ac:dyDescent="0.2"/>
    <row r="62925" hidden="1" x14ac:dyDescent="0.2"/>
    <row r="62926" hidden="1" x14ac:dyDescent="0.2"/>
    <row r="62927" hidden="1" x14ac:dyDescent="0.2"/>
    <row r="62928" hidden="1" x14ac:dyDescent="0.2"/>
    <row r="62929" hidden="1" x14ac:dyDescent="0.2"/>
    <row r="62930" hidden="1" x14ac:dyDescent="0.2"/>
    <row r="62931" hidden="1" x14ac:dyDescent="0.2"/>
    <row r="62932" hidden="1" x14ac:dyDescent="0.2"/>
    <row r="62933" hidden="1" x14ac:dyDescent="0.2"/>
    <row r="62934" hidden="1" x14ac:dyDescent="0.2"/>
    <row r="62935" hidden="1" x14ac:dyDescent="0.2"/>
    <row r="62936" hidden="1" x14ac:dyDescent="0.2"/>
    <row r="62937" hidden="1" x14ac:dyDescent="0.2"/>
    <row r="62938" hidden="1" x14ac:dyDescent="0.2"/>
    <row r="62939" hidden="1" x14ac:dyDescent="0.2"/>
    <row r="62940" hidden="1" x14ac:dyDescent="0.2"/>
    <row r="62941" hidden="1" x14ac:dyDescent="0.2"/>
    <row r="62942" hidden="1" x14ac:dyDescent="0.2"/>
    <row r="62943" hidden="1" x14ac:dyDescent="0.2"/>
    <row r="62944" hidden="1" x14ac:dyDescent="0.2"/>
    <row r="62945" hidden="1" x14ac:dyDescent="0.2"/>
    <row r="62946" hidden="1" x14ac:dyDescent="0.2"/>
    <row r="62947" hidden="1" x14ac:dyDescent="0.2"/>
    <row r="62948" hidden="1" x14ac:dyDescent="0.2"/>
    <row r="62949" hidden="1" x14ac:dyDescent="0.2"/>
    <row r="62950" hidden="1" x14ac:dyDescent="0.2"/>
    <row r="62951" hidden="1" x14ac:dyDescent="0.2"/>
    <row r="62952" hidden="1" x14ac:dyDescent="0.2"/>
    <row r="62953" hidden="1" x14ac:dyDescent="0.2"/>
    <row r="62954" hidden="1" x14ac:dyDescent="0.2"/>
    <row r="62955" hidden="1" x14ac:dyDescent="0.2"/>
    <row r="62956" hidden="1" x14ac:dyDescent="0.2"/>
    <row r="62957" hidden="1" x14ac:dyDescent="0.2"/>
    <row r="62958" hidden="1" x14ac:dyDescent="0.2"/>
    <row r="62959" hidden="1" x14ac:dyDescent="0.2"/>
    <row r="62960" hidden="1" x14ac:dyDescent="0.2"/>
    <row r="62961" hidden="1" x14ac:dyDescent="0.2"/>
    <row r="62962" hidden="1" x14ac:dyDescent="0.2"/>
    <row r="62963" hidden="1" x14ac:dyDescent="0.2"/>
    <row r="62964" hidden="1" x14ac:dyDescent="0.2"/>
    <row r="62965" hidden="1" x14ac:dyDescent="0.2"/>
    <row r="62966" hidden="1" x14ac:dyDescent="0.2"/>
    <row r="62967" hidden="1" x14ac:dyDescent="0.2"/>
    <row r="62968" hidden="1" x14ac:dyDescent="0.2"/>
    <row r="62969" hidden="1" x14ac:dyDescent="0.2"/>
    <row r="62970" hidden="1" x14ac:dyDescent="0.2"/>
    <row r="62971" hidden="1" x14ac:dyDescent="0.2"/>
    <row r="62972" hidden="1" x14ac:dyDescent="0.2"/>
    <row r="62973" hidden="1" x14ac:dyDescent="0.2"/>
    <row r="62974" hidden="1" x14ac:dyDescent="0.2"/>
    <row r="62975" hidden="1" x14ac:dyDescent="0.2"/>
    <row r="62976" hidden="1" x14ac:dyDescent="0.2"/>
    <row r="62977" hidden="1" x14ac:dyDescent="0.2"/>
    <row r="62978" hidden="1" x14ac:dyDescent="0.2"/>
    <row r="62979" hidden="1" x14ac:dyDescent="0.2"/>
    <row r="62980" hidden="1" x14ac:dyDescent="0.2"/>
    <row r="62981" hidden="1" x14ac:dyDescent="0.2"/>
    <row r="62982" hidden="1" x14ac:dyDescent="0.2"/>
    <row r="62983" hidden="1" x14ac:dyDescent="0.2"/>
    <row r="62984" hidden="1" x14ac:dyDescent="0.2"/>
    <row r="62985" hidden="1" x14ac:dyDescent="0.2"/>
    <row r="62986" hidden="1" x14ac:dyDescent="0.2"/>
    <row r="62987" hidden="1" x14ac:dyDescent="0.2"/>
    <row r="62988" hidden="1" x14ac:dyDescent="0.2"/>
    <row r="62989" hidden="1" x14ac:dyDescent="0.2"/>
    <row r="62990" hidden="1" x14ac:dyDescent="0.2"/>
    <row r="62991" hidden="1" x14ac:dyDescent="0.2"/>
    <row r="62992" hidden="1" x14ac:dyDescent="0.2"/>
    <row r="62993" hidden="1" x14ac:dyDescent="0.2"/>
    <row r="62994" hidden="1" x14ac:dyDescent="0.2"/>
    <row r="62995" hidden="1" x14ac:dyDescent="0.2"/>
    <row r="62996" hidden="1" x14ac:dyDescent="0.2"/>
    <row r="62997" hidden="1" x14ac:dyDescent="0.2"/>
    <row r="62998" hidden="1" x14ac:dyDescent="0.2"/>
    <row r="62999" hidden="1" x14ac:dyDescent="0.2"/>
    <row r="63000" hidden="1" x14ac:dyDescent="0.2"/>
    <row r="63001" hidden="1" x14ac:dyDescent="0.2"/>
    <row r="63002" hidden="1" x14ac:dyDescent="0.2"/>
    <row r="63003" hidden="1" x14ac:dyDescent="0.2"/>
    <row r="63004" hidden="1" x14ac:dyDescent="0.2"/>
    <row r="63005" hidden="1" x14ac:dyDescent="0.2"/>
    <row r="63006" hidden="1" x14ac:dyDescent="0.2"/>
    <row r="63007" hidden="1" x14ac:dyDescent="0.2"/>
    <row r="63008" hidden="1" x14ac:dyDescent="0.2"/>
    <row r="63009" hidden="1" x14ac:dyDescent="0.2"/>
    <row r="63010" hidden="1" x14ac:dyDescent="0.2"/>
    <row r="63011" hidden="1" x14ac:dyDescent="0.2"/>
    <row r="63012" hidden="1" x14ac:dyDescent="0.2"/>
    <row r="63013" hidden="1" x14ac:dyDescent="0.2"/>
    <row r="63014" hidden="1" x14ac:dyDescent="0.2"/>
    <row r="63015" hidden="1" x14ac:dyDescent="0.2"/>
    <row r="63016" hidden="1" x14ac:dyDescent="0.2"/>
    <row r="63017" hidden="1" x14ac:dyDescent="0.2"/>
    <row r="63018" hidden="1" x14ac:dyDescent="0.2"/>
    <row r="63019" hidden="1" x14ac:dyDescent="0.2"/>
    <row r="63020" hidden="1" x14ac:dyDescent="0.2"/>
    <row r="63021" hidden="1" x14ac:dyDescent="0.2"/>
    <row r="63022" hidden="1" x14ac:dyDescent="0.2"/>
    <row r="63023" hidden="1" x14ac:dyDescent="0.2"/>
    <row r="63024" hidden="1" x14ac:dyDescent="0.2"/>
    <row r="63025" hidden="1" x14ac:dyDescent="0.2"/>
    <row r="63026" hidden="1" x14ac:dyDescent="0.2"/>
    <row r="63027" hidden="1" x14ac:dyDescent="0.2"/>
    <row r="63028" hidden="1" x14ac:dyDescent="0.2"/>
    <row r="63029" hidden="1" x14ac:dyDescent="0.2"/>
    <row r="63030" hidden="1" x14ac:dyDescent="0.2"/>
    <row r="63031" hidden="1" x14ac:dyDescent="0.2"/>
    <row r="63032" hidden="1" x14ac:dyDescent="0.2"/>
    <row r="63033" hidden="1" x14ac:dyDescent="0.2"/>
    <row r="63034" hidden="1" x14ac:dyDescent="0.2"/>
    <row r="63035" hidden="1" x14ac:dyDescent="0.2"/>
    <row r="63036" hidden="1" x14ac:dyDescent="0.2"/>
    <row r="63037" hidden="1" x14ac:dyDescent="0.2"/>
    <row r="63038" hidden="1" x14ac:dyDescent="0.2"/>
    <row r="63039" hidden="1" x14ac:dyDescent="0.2"/>
    <row r="63040" hidden="1" x14ac:dyDescent="0.2"/>
    <row r="63041" hidden="1" x14ac:dyDescent="0.2"/>
    <row r="63042" hidden="1" x14ac:dyDescent="0.2"/>
    <row r="63043" hidden="1" x14ac:dyDescent="0.2"/>
    <row r="63044" hidden="1" x14ac:dyDescent="0.2"/>
    <row r="63045" hidden="1" x14ac:dyDescent="0.2"/>
    <row r="63046" hidden="1" x14ac:dyDescent="0.2"/>
    <row r="63047" hidden="1" x14ac:dyDescent="0.2"/>
    <row r="63048" hidden="1" x14ac:dyDescent="0.2"/>
    <row r="63049" hidden="1" x14ac:dyDescent="0.2"/>
    <row r="63050" hidden="1" x14ac:dyDescent="0.2"/>
    <row r="63051" hidden="1" x14ac:dyDescent="0.2"/>
    <row r="63052" hidden="1" x14ac:dyDescent="0.2"/>
    <row r="63053" hidden="1" x14ac:dyDescent="0.2"/>
    <row r="63054" hidden="1" x14ac:dyDescent="0.2"/>
    <row r="63055" hidden="1" x14ac:dyDescent="0.2"/>
    <row r="63056" hidden="1" x14ac:dyDescent="0.2"/>
    <row r="63057" hidden="1" x14ac:dyDescent="0.2"/>
    <row r="63058" hidden="1" x14ac:dyDescent="0.2"/>
    <row r="63059" hidden="1" x14ac:dyDescent="0.2"/>
    <row r="63060" hidden="1" x14ac:dyDescent="0.2"/>
    <row r="63061" hidden="1" x14ac:dyDescent="0.2"/>
    <row r="63062" hidden="1" x14ac:dyDescent="0.2"/>
    <row r="63063" hidden="1" x14ac:dyDescent="0.2"/>
    <row r="63064" hidden="1" x14ac:dyDescent="0.2"/>
    <row r="63065" hidden="1" x14ac:dyDescent="0.2"/>
    <row r="63066" hidden="1" x14ac:dyDescent="0.2"/>
    <row r="63067" hidden="1" x14ac:dyDescent="0.2"/>
    <row r="63068" hidden="1" x14ac:dyDescent="0.2"/>
    <row r="63069" hidden="1" x14ac:dyDescent="0.2"/>
    <row r="63070" hidden="1" x14ac:dyDescent="0.2"/>
    <row r="63071" hidden="1" x14ac:dyDescent="0.2"/>
    <row r="63072" hidden="1" x14ac:dyDescent="0.2"/>
    <row r="63073" hidden="1" x14ac:dyDescent="0.2"/>
    <row r="63074" hidden="1" x14ac:dyDescent="0.2"/>
    <row r="63075" hidden="1" x14ac:dyDescent="0.2"/>
    <row r="63076" hidden="1" x14ac:dyDescent="0.2"/>
    <row r="63077" hidden="1" x14ac:dyDescent="0.2"/>
    <row r="63078" hidden="1" x14ac:dyDescent="0.2"/>
    <row r="63079" hidden="1" x14ac:dyDescent="0.2"/>
    <row r="63080" hidden="1" x14ac:dyDescent="0.2"/>
    <row r="63081" hidden="1" x14ac:dyDescent="0.2"/>
    <row r="63082" hidden="1" x14ac:dyDescent="0.2"/>
    <row r="63083" hidden="1" x14ac:dyDescent="0.2"/>
    <row r="63084" hidden="1" x14ac:dyDescent="0.2"/>
    <row r="63085" hidden="1" x14ac:dyDescent="0.2"/>
    <row r="63086" hidden="1" x14ac:dyDescent="0.2"/>
    <row r="63087" hidden="1" x14ac:dyDescent="0.2"/>
    <row r="63088" hidden="1" x14ac:dyDescent="0.2"/>
    <row r="63089" hidden="1" x14ac:dyDescent="0.2"/>
    <row r="63090" hidden="1" x14ac:dyDescent="0.2"/>
    <row r="63091" hidden="1" x14ac:dyDescent="0.2"/>
    <row r="63092" hidden="1" x14ac:dyDescent="0.2"/>
    <row r="63093" hidden="1" x14ac:dyDescent="0.2"/>
    <row r="63094" hidden="1" x14ac:dyDescent="0.2"/>
    <row r="63095" hidden="1" x14ac:dyDescent="0.2"/>
    <row r="63096" hidden="1" x14ac:dyDescent="0.2"/>
    <row r="63097" hidden="1" x14ac:dyDescent="0.2"/>
    <row r="63098" hidden="1" x14ac:dyDescent="0.2"/>
    <row r="63099" hidden="1" x14ac:dyDescent="0.2"/>
    <row r="63100" hidden="1" x14ac:dyDescent="0.2"/>
    <row r="63101" hidden="1" x14ac:dyDescent="0.2"/>
    <row r="63102" hidden="1" x14ac:dyDescent="0.2"/>
    <row r="63103" hidden="1" x14ac:dyDescent="0.2"/>
    <row r="63104" hidden="1" x14ac:dyDescent="0.2"/>
    <row r="63105" hidden="1" x14ac:dyDescent="0.2"/>
    <row r="63106" hidden="1" x14ac:dyDescent="0.2"/>
    <row r="63107" hidden="1" x14ac:dyDescent="0.2"/>
    <row r="63108" hidden="1" x14ac:dyDescent="0.2"/>
    <row r="63109" hidden="1" x14ac:dyDescent="0.2"/>
    <row r="63110" hidden="1" x14ac:dyDescent="0.2"/>
    <row r="63111" hidden="1" x14ac:dyDescent="0.2"/>
    <row r="63112" hidden="1" x14ac:dyDescent="0.2"/>
    <row r="63113" hidden="1" x14ac:dyDescent="0.2"/>
    <row r="63114" hidden="1" x14ac:dyDescent="0.2"/>
    <row r="63115" hidden="1" x14ac:dyDescent="0.2"/>
    <row r="63116" hidden="1" x14ac:dyDescent="0.2"/>
    <row r="63117" hidden="1" x14ac:dyDescent="0.2"/>
    <row r="63118" hidden="1" x14ac:dyDescent="0.2"/>
    <row r="63119" hidden="1" x14ac:dyDescent="0.2"/>
    <row r="63120" hidden="1" x14ac:dyDescent="0.2"/>
    <row r="63121" hidden="1" x14ac:dyDescent="0.2"/>
    <row r="63122" hidden="1" x14ac:dyDescent="0.2"/>
    <row r="63123" hidden="1" x14ac:dyDescent="0.2"/>
    <row r="63124" hidden="1" x14ac:dyDescent="0.2"/>
    <row r="63125" hidden="1" x14ac:dyDescent="0.2"/>
    <row r="63126" hidden="1" x14ac:dyDescent="0.2"/>
    <row r="63127" hidden="1" x14ac:dyDescent="0.2"/>
    <row r="63128" hidden="1" x14ac:dyDescent="0.2"/>
    <row r="63129" hidden="1" x14ac:dyDescent="0.2"/>
    <row r="63130" hidden="1" x14ac:dyDescent="0.2"/>
    <row r="63131" hidden="1" x14ac:dyDescent="0.2"/>
    <row r="63132" hidden="1" x14ac:dyDescent="0.2"/>
    <row r="63133" hidden="1" x14ac:dyDescent="0.2"/>
    <row r="63134" hidden="1" x14ac:dyDescent="0.2"/>
    <row r="63135" hidden="1" x14ac:dyDescent="0.2"/>
    <row r="63136" hidden="1" x14ac:dyDescent="0.2"/>
    <row r="63137" hidden="1" x14ac:dyDescent="0.2"/>
    <row r="63138" hidden="1" x14ac:dyDescent="0.2"/>
    <row r="63139" hidden="1" x14ac:dyDescent="0.2"/>
    <row r="63140" hidden="1" x14ac:dyDescent="0.2"/>
    <row r="63141" hidden="1" x14ac:dyDescent="0.2"/>
    <row r="63142" hidden="1" x14ac:dyDescent="0.2"/>
    <row r="63143" hidden="1" x14ac:dyDescent="0.2"/>
    <row r="63144" hidden="1" x14ac:dyDescent="0.2"/>
    <row r="63145" hidden="1" x14ac:dyDescent="0.2"/>
    <row r="63146" hidden="1" x14ac:dyDescent="0.2"/>
    <row r="63147" hidden="1" x14ac:dyDescent="0.2"/>
    <row r="63148" hidden="1" x14ac:dyDescent="0.2"/>
    <row r="63149" hidden="1" x14ac:dyDescent="0.2"/>
    <row r="63150" hidden="1" x14ac:dyDescent="0.2"/>
    <row r="63151" hidden="1" x14ac:dyDescent="0.2"/>
    <row r="63152" hidden="1" x14ac:dyDescent="0.2"/>
    <row r="63153" hidden="1" x14ac:dyDescent="0.2"/>
    <row r="63154" hidden="1" x14ac:dyDescent="0.2"/>
    <row r="63155" hidden="1" x14ac:dyDescent="0.2"/>
    <row r="63156" hidden="1" x14ac:dyDescent="0.2"/>
    <row r="63157" hidden="1" x14ac:dyDescent="0.2"/>
    <row r="63158" hidden="1" x14ac:dyDescent="0.2"/>
    <row r="63159" hidden="1" x14ac:dyDescent="0.2"/>
    <row r="63160" hidden="1" x14ac:dyDescent="0.2"/>
    <row r="63161" hidden="1" x14ac:dyDescent="0.2"/>
    <row r="63162" hidden="1" x14ac:dyDescent="0.2"/>
    <row r="63163" hidden="1" x14ac:dyDescent="0.2"/>
    <row r="63164" hidden="1" x14ac:dyDescent="0.2"/>
    <row r="63165" hidden="1" x14ac:dyDescent="0.2"/>
    <row r="63166" hidden="1" x14ac:dyDescent="0.2"/>
    <row r="63167" hidden="1" x14ac:dyDescent="0.2"/>
    <row r="63168" hidden="1" x14ac:dyDescent="0.2"/>
    <row r="63169" hidden="1" x14ac:dyDescent="0.2"/>
    <row r="63170" hidden="1" x14ac:dyDescent="0.2"/>
    <row r="63171" hidden="1" x14ac:dyDescent="0.2"/>
    <row r="63172" hidden="1" x14ac:dyDescent="0.2"/>
    <row r="63173" hidden="1" x14ac:dyDescent="0.2"/>
    <row r="63174" hidden="1" x14ac:dyDescent="0.2"/>
    <row r="63175" hidden="1" x14ac:dyDescent="0.2"/>
    <row r="63176" hidden="1" x14ac:dyDescent="0.2"/>
    <row r="63177" hidden="1" x14ac:dyDescent="0.2"/>
    <row r="63178" hidden="1" x14ac:dyDescent="0.2"/>
    <row r="63179" hidden="1" x14ac:dyDescent="0.2"/>
    <row r="63180" hidden="1" x14ac:dyDescent="0.2"/>
    <row r="63181" hidden="1" x14ac:dyDescent="0.2"/>
    <row r="63182" hidden="1" x14ac:dyDescent="0.2"/>
    <row r="63183" hidden="1" x14ac:dyDescent="0.2"/>
    <row r="63184" hidden="1" x14ac:dyDescent="0.2"/>
    <row r="63185" hidden="1" x14ac:dyDescent="0.2"/>
    <row r="63186" hidden="1" x14ac:dyDescent="0.2"/>
    <row r="63187" hidden="1" x14ac:dyDescent="0.2"/>
    <row r="63188" hidden="1" x14ac:dyDescent="0.2"/>
    <row r="63189" hidden="1" x14ac:dyDescent="0.2"/>
    <row r="63190" hidden="1" x14ac:dyDescent="0.2"/>
    <row r="63191" hidden="1" x14ac:dyDescent="0.2"/>
    <row r="63192" hidden="1" x14ac:dyDescent="0.2"/>
    <row r="63193" hidden="1" x14ac:dyDescent="0.2"/>
    <row r="63194" hidden="1" x14ac:dyDescent="0.2"/>
    <row r="63195" hidden="1" x14ac:dyDescent="0.2"/>
    <row r="63196" hidden="1" x14ac:dyDescent="0.2"/>
    <row r="63197" hidden="1" x14ac:dyDescent="0.2"/>
    <row r="63198" hidden="1" x14ac:dyDescent="0.2"/>
    <row r="63199" hidden="1" x14ac:dyDescent="0.2"/>
    <row r="63200" hidden="1" x14ac:dyDescent="0.2"/>
    <row r="63201" hidden="1" x14ac:dyDescent="0.2"/>
    <row r="63202" hidden="1" x14ac:dyDescent="0.2"/>
    <row r="63203" hidden="1" x14ac:dyDescent="0.2"/>
    <row r="63204" hidden="1" x14ac:dyDescent="0.2"/>
    <row r="63205" hidden="1" x14ac:dyDescent="0.2"/>
    <row r="63206" hidden="1" x14ac:dyDescent="0.2"/>
    <row r="63207" hidden="1" x14ac:dyDescent="0.2"/>
    <row r="63208" hidden="1" x14ac:dyDescent="0.2"/>
    <row r="63209" hidden="1" x14ac:dyDescent="0.2"/>
    <row r="63210" hidden="1" x14ac:dyDescent="0.2"/>
    <row r="63211" hidden="1" x14ac:dyDescent="0.2"/>
    <row r="63212" hidden="1" x14ac:dyDescent="0.2"/>
    <row r="63213" hidden="1" x14ac:dyDescent="0.2"/>
    <row r="63214" hidden="1" x14ac:dyDescent="0.2"/>
    <row r="63215" hidden="1" x14ac:dyDescent="0.2"/>
    <row r="63216" hidden="1" x14ac:dyDescent="0.2"/>
    <row r="63217" hidden="1" x14ac:dyDescent="0.2"/>
    <row r="63218" hidden="1" x14ac:dyDescent="0.2"/>
    <row r="63219" hidden="1" x14ac:dyDescent="0.2"/>
    <row r="63220" hidden="1" x14ac:dyDescent="0.2"/>
    <row r="63221" hidden="1" x14ac:dyDescent="0.2"/>
    <row r="63222" hidden="1" x14ac:dyDescent="0.2"/>
    <row r="63223" hidden="1" x14ac:dyDescent="0.2"/>
    <row r="63224" hidden="1" x14ac:dyDescent="0.2"/>
    <row r="63225" hidden="1" x14ac:dyDescent="0.2"/>
    <row r="63226" hidden="1" x14ac:dyDescent="0.2"/>
    <row r="63227" hidden="1" x14ac:dyDescent="0.2"/>
    <row r="63228" hidden="1" x14ac:dyDescent="0.2"/>
    <row r="63229" hidden="1" x14ac:dyDescent="0.2"/>
    <row r="63230" hidden="1" x14ac:dyDescent="0.2"/>
    <row r="63231" hidden="1" x14ac:dyDescent="0.2"/>
    <row r="63232" hidden="1" x14ac:dyDescent="0.2"/>
    <row r="63233" hidden="1" x14ac:dyDescent="0.2"/>
    <row r="63234" hidden="1" x14ac:dyDescent="0.2"/>
    <row r="63235" hidden="1" x14ac:dyDescent="0.2"/>
    <row r="63236" hidden="1" x14ac:dyDescent="0.2"/>
    <row r="63237" hidden="1" x14ac:dyDescent="0.2"/>
    <row r="63238" hidden="1" x14ac:dyDescent="0.2"/>
    <row r="63239" hidden="1" x14ac:dyDescent="0.2"/>
    <row r="63240" hidden="1" x14ac:dyDescent="0.2"/>
    <row r="63241" hidden="1" x14ac:dyDescent="0.2"/>
    <row r="63242" hidden="1" x14ac:dyDescent="0.2"/>
    <row r="63243" hidden="1" x14ac:dyDescent="0.2"/>
    <row r="63244" hidden="1" x14ac:dyDescent="0.2"/>
    <row r="63245" hidden="1" x14ac:dyDescent="0.2"/>
    <row r="63246" hidden="1" x14ac:dyDescent="0.2"/>
    <row r="63247" hidden="1" x14ac:dyDescent="0.2"/>
    <row r="63248" hidden="1" x14ac:dyDescent="0.2"/>
    <row r="63249" hidden="1" x14ac:dyDescent="0.2"/>
    <row r="63250" hidden="1" x14ac:dyDescent="0.2"/>
    <row r="63251" hidden="1" x14ac:dyDescent="0.2"/>
    <row r="63252" hidden="1" x14ac:dyDescent="0.2"/>
    <row r="63253" hidden="1" x14ac:dyDescent="0.2"/>
    <row r="63254" hidden="1" x14ac:dyDescent="0.2"/>
    <row r="63255" hidden="1" x14ac:dyDescent="0.2"/>
    <row r="63256" hidden="1" x14ac:dyDescent="0.2"/>
    <row r="63257" hidden="1" x14ac:dyDescent="0.2"/>
    <row r="63258" hidden="1" x14ac:dyDescent="0.2"/>
    <row r="63259" hidden="1" x14ac:dyDescent="0.2"/>
    <row r="63260" hidden="1" x14ac:dyDescent="0.2"/>
    <row r="63261" hidden="1" x14ac:dyDescent="0.2"/>
    <row r="63262" hidden="1" x14ac:dyDescent="0.2"/>
    <row r="63263" hidden="1" x14ac:dyDescent="0.2"/>
    <row r="63264" hidden="1" x14ac:dyDescent="0.2"/>
    <row r="63265" hidden="1" x14ac:dyDescent="0.2"/>
    <row r="63266" hidden="1" x14ac:dyDescent="0.2"/>
    <row r="63267" hidden="1" x14ac:dyDescent="0.2"/>
    <row r="63268" hidden="1" x14ac:dyDescent="0.2"/>
    <row r="63269" hidden="1" x14ac:dyDescent="0.2"/>
    <row r="63270" hidden="1" x14ac:dyDescent="0.2"/>
    <row r="63271" hidden="1" x14ac:dyDescent="0.2"/>
    <row r="63272" hidden="1" x14ac:dyDescent="0.2"/>
    <row r="63273" hidden="1" x14ac:dyDescent="0.2"/>
    <row r="63274" hidden="1" x14ac:dyDescent="0.2"/>
    <row r="63275" hidden="1" x14ac:dyDescent="0.2"/>
    <row r="63276" hidden="1" x14ac:dyDescent="0.2"/>
    <row r="63277" hidden="1" x14ac:dyDescent="0.2"/>
    <row r="63278" hidden="1" x14ac:dyDescent="0.2"/>
    <row r="63279" hidden="1" x14ac:dyDescent="0.2"/>
    <row r="63280" hidden="1" x14ac:dyDescent="0.2"/>
    <row r="63281" hidden="1" x14ac:dyDescent="0.2"/>
    <row r="63282" hidden="1" x14ac:dyDescent="0.2"/>
    <row r="63283" hidden="1" x14ac:dyDescent="0.2"/>
    <row r="63284" hidden="1" x14ac:dyDescent="0.2"/>
    <row r="63285" hidden="1" x14ac:dyDescent="0.2"/>
    <row r="63286" hidden="1" x14ac:dyDescent="0.2"/>
    <row r="63287" hidden="1" x14ac:dyDescent="0.2"/>
    <row r="63288" hidden="1" x14ac:dyDescent="0.2"/>
    <row r="63289" hidden="1" x14ac:dyDescent="0.2"/>
    <row r="63290" hidden="1" x14ac:dyDescent="0.2"/>
    <row r="63291" hidden="1" x14ac:dyDescent="0.2"/>
    <row r="63292" hidden="1" x14ac:dyDescent="0.2"/>
    <row r="63293" hidden="1" x14ac:dyDescent="0.2"/>
    <row r="63294" hidden="1" x14ac:dyDescent="0.2"/>
    <row r="63295" hidden="1" x14ac:dyDescent="0.2"/>
    <row r="63296" hidden="1" x14ac:dyDescent="0.2"/>
    <row r="63297" hidden="1" x14ac:dyDescent="0.2"/>
    <row r="63298" hidden="1" x14ac:dyDescent="0.2"/>
    <row r="63299" hidden="1" x14ac:dyDescent="0.2"/>
    <row r="63300" hidden="1" x14ac:dyDescent="0.2"/>
    <row r="63301" hidden="1" x14ac:dyDescent="0.2"/>
    <row r="63302" hidden="1" x14ac:dyDescent="0.2"/>
    <row r="63303" hidden="1" x14ac:dyDescent="0.2"/>
    <row r="63304" hidden="1" x14ac:dyDescent="0.2"/>
    <row r="63305" hidden="1" x14ac:dyDescent="0.2"/>
    <row r="63306" hidden="1" x14ac:dyDescent="0.2"/>
    <row r="63307" hidden="1" x14ac:dyDescent="0.2"/>
    <row r="63308" hidden="1" x14ac:dyDescent="0.2"/>
    <row r="63309" hidden="1" x14ac:dyDescent="0.2"/>
    <row r="63310" hidden="1" x14ac:dyDescent="0.2"/>
    <row r="63311" hidden="1" x14ac:dyDescent="0.2"/>
    <row r="63312" hidden="1" x14ac:dyDescent="0.2"/>
    <row r="63313" hidden="1" x14ac:dyDescent="0.2"/>
    <row r="63314" hidden="1" x14ac:dyDescent="0.2"/>
    <row r="63315" hidden="1" x14ac:dyDescent="0.2"/>
    <row r="63316" hidden="1" x14ac:dyDescent="0.2"/>
    <row r="63317" hidden="1" x14ac:dyDescent="0.2"/>
    <row r="63318" hidden="1" x14ac:dyDescent="0.2"/>
    <row r="63319" hidden="1" x14ac:dyDescent="0.2"/>
    <row r="63320" hidden="1" x14ac:dyDescent="0.2"/>
    <row r="63321" hidden="1" x14ac:dyDescent="0.2"/>
    <row r="63322" hidden="1" x14ac:dyDescent="0.2"/>
    <row r="63323" hidden="1" x14ac:dyDescent="0.2"/>
    <row r="63324" hidden="1" x14ac:dyDescent="0.2"/>
    <row r="63325" hidden="1" x14ac:dyDescent="0.2"/>
    <row r="63326" hidden="1" x14ac:dyDescent="0.2"/>
    <row r="63327" hidden="1" x14ac:dyDescent="0.2"/>
    <row r="63328" hidden="1" x14ac:dyDescent="0.2"/>
    <row r="63329" hidden="1" x14ac:dyDescent="0.2"/>
    <row r="63330" hidden="1" x14ac:dyDescent="0.2"/>
    <row r="63331" hidden="1" x14ac:dyDescent="0.2"/>
    <row r="63332" hidden="1" x14ac:dyDescent="0.2"/>
    <row r="63333" hidden="1" x14ac:dyDescent="0.2"/>
    <row r="63334" hidden="1" x14ac:dyDescent="0.2"/>
    <row r="63335" hidden="1" x14ac:dyDescent="0.2"/>
    <row r="63336" hidden="1" x14ac:dyDescent="0.2"/>
    <row r="63337" hidden="1" x14ac:dyDescent="0.2"/>
    <row r="63338" hidden="1" x14ac:dyDescent="0.2"/>
    <row r="63339" hidden="1" x14ac:dyDescent="0.2"/>
    <row r="63340" hidden="1" x14ac:dyDescent="0.2"/>
    <row r="63341" hidden="1" x14ac:dyDescent="0.2"/>
    <row r="63342" hidden="1" x14ac:dyDescent="0.2"/>
    <row r="63343" hidden="1" x14ac:dyDescent="0.2"/>
    <row r="63344" hidden="1" x14ac:dyDescent="0.2"/>
    <row r="63345" hidden="1" x14ac:dyDescent="0.2"/>
    <row r="63346" hidden="1" x14ac:dyDescent="0.2"/>
    <row r="63347" hidden="1" x14ac:dyDescent="0.2"/>
    <row r="63348" hidden="1" x14ac:dyDescent="0.2"/>
    <row r="63349" hidden="1" x14ac:dyDescent="0.2"/>
    <row r="63350" hidden="1" x14ac:dyDescent="0.2"/>
    <row r="63351" hidden="1" x14ac:dyDescent="0.2"/>
    <row r="63352" hidden="1" x14ac:dyDescent="0.2"/>
    <row r="63353" hidden="1" x14ac:dyDescent="0.2"/>
    <row r="63354" hidden="1" x14ac:dyDescent="0.2"/>
    <row r="63355" hidden="1" x14ac:dyDescent="0.2"/>
    <row r="63356" hidden="1" x14ac:dyDescent="0.2"/>
    <row r="63357" hidden="1" x14ac:dyDescent="0.2"/>
    <row r="63358" hidden="1" x14ac:dyDescent="0.2"/>
    <row r="63359" hidden="1" x14ac:dyDescent="0.2"/>
    <row r="63360" hidden="1" x14ac:dyDescent="0.2"/>
    <row r="63361" hidden="1" x14ac:dyDescent="0.2"/>
    <row r="63362" hidden="1" x14ac:dyDescent="0.2"/>
    <row r="63363" hidden="1" x14ac:dyDescent="0.2"/>
    <row r="63364" hidden="1" x14ac:dyDescent="0.2"/>
    <row r="63365" hidden="1" x14ac:dyDescent="0.2"/>
    <row r="63366" hidden="1" x14ac:dyDescent="0.2"/>
    <row r="63367" hidden="1" x14ac:dyDescent="0.2"/>
    <row r="63368" hidden="1" x14ac:dyDescent="0.2"/>
    <row r="63369" hidden="1" x14ac:dyDescent="0.2"/>
    <row r="63370" hidden="1" x14ac:dyDescent="0.2"/>
    <row r="63371" hidden="1" x14ac:dyDescent="0.2"/>
    <row r="63372" hidden="1" x14ac:dyDescent="0.2"/>
    <row r="63373" hidden="1" x14ac:dyDescent="0.2"/>
    <row r="63374" hidden="1" x14ac:dyDescent="0.2"/>
    <row r="63375" hidden="1" x14ac:dyDescent="0.2"/>
    <row r="63376" hidden="1" x14ac:dyDescent="0.2"/>
    <row r="63377" hidden="1" x14ac:dyDescent="0.2"/>
    <row r="63378" hidden="1" x14ac:dyDescent="0.2"/>
    <row r="63379" hidden="1" x14ac:dyDescent="0.2"/>
    <row r="63380" hidden="1" x14ac:dyDescent="0.2"/>
    <row r="63381" hidden="1" x14ac:dyDescent="0.2"/>
    <row r="63382" hidden="1" x14ac:dyDescent="0.2"/>
    <row r="63383" hidden="1" x14ac:dyDescent="0.2"/>
    <row r="63384" hidden="1" x14ac:dyDescent="0.2"/>
    <row r="63385" hidden="1" x14ac:dyDescent="0.2"/>
    <row r="63386" hidden="1" x14ac:dyDescent="0.2"/>
    <row r="63387" hidden="1" x14ac:dyDescent="0.2"/>
    <row r="63388" hidden="1" x14ac:dyDescent="0.2"/>
    <row r="63389" hidden="1" x14ac:dyDescent="0.2"/>
    <row r="63390" hidden="1" x14ac:dyDescent="0.2"/>
    <row r="63391" hidden="1" x14ac:dyDescent="0.2"/>
    <row r="63392" hidden="1" x14ac:dyDescent="0.2"/>
    <row r="63393" hidden="1" x14ac:dyDescent="0.2"/>
    <row r="63394" hidden="1" x14ac:dyDescent="0.2"/>
    <row r="63395" hidden="1" x14ac:dyDescent="0.2"/>
    <row r="63396" hidden="1" x14ac:dyDescent="0.2"/>
    <row r="63397" hidden="1" x14ac:dyDescent="0.2"/>
    <row r="63398" hidden="1" x14ac:dyDescent="0.2"/>
    <row r="63399" hidden="1" x14ac:dyDescent="0.2"/>
    <row r="63400" hidden="1" x14ac:dyDescent="0.2"/>
    <row r="63401" hidden="1" x14ac:dyDescent="0.2"/>
    <row r="63402" hidden="1" x14ac:dyDescent="0.2"/>
    <row r="63403" hidden="1" x14ac:dyDescent="0.2"/>
    <row r="63404" hidden="1" x14ac:dyDescent="0.2"/>
    <row r="63405" hidden="1" x14ac:dyDescent="0.2"/>
    <row r="63406" hidden="1" x14ac:dyDescent="0.2"/>
    <row r="63407" hidden="1" x14ac:dyDescent="0.2"/>
    <row r="63408" hidden="1" x14ac:dyDescent="0.2"/>
    <row r="63409" hidden="1" x14ac:dyDescent="0.2"/>
    <row r="63410" hidden="1" x14ac:dyDescent="0.2"/>
    <row r="63411" hidden="1" x14ac:dyDescent="0.2"/>
    <row r="63412" hidden="1" x14ac:dyDescent="0.2"/>
    <row r="63413" hidden="1" x14ac:dyDescent="0.2"/>
    <row r="63414" hidden="1" x14ac:dyDescent="0.2"/>
    <row r="63415" hidden="1" x14ac:dyDescent="0.2"/>
    <row r="63416" hidden="1" x14ac:dyDescent="0.2"/>
    <row r="63417" hidden="1" x14ac:dyDescent="0.2"/>
    <row r="63418" hidden="1" x14ac:dyDescent="0.2"/>
    <row r="63419" hidden="1" x14ac:dyDescent="0.2"/>
    <row r="63420" hidden="1" x14ac:dyDescent="0.2"/>
    <row r="63421" hidden="1" x14ac:dyDescent="0.2"/>
    <row r="63422" hidden="1" x14ac:dyDescent="0.2"/>
    <row r="63423" hidden="1" x14ac:dyDescent="0.2"/>
    <row r="63424" hidden="1" x14ac:dyDescent="0.2"/>
    <row r="63425" hidden="1" x14ac:dyDescent="0.2"/>
    <row r="63426" hidden="1" x14ac:dyDescent="0.2"/>
    <row r="63427" hidden="1" x14ac:dyDescent="0.2"/>
    <row r="63428" hidden="1" x14ac:dyDescent="0.2"/>
    <row r="63429" hidden="1" x14ac:dyDescent="0.2"/>
    <row r="63430" hidden="1" x14ac:dyDescent="0.2"/>
    <row r="63431" hidden="1" x14ac:dyDescent="0.2"/>
    <row r="63432" hidden="1" x14ac:dyDescent="0.2"/>
    <row r="63433" hidden="1" x14ac:dyDescent="0.2"/>
    <row r="63434" hidden="1" x14ac:dyDescent="0.2"/>
    <row r="63435" hidden="1" x14ac:dyDescent="0.2"/>
    <row r="63436" hidden="1" x14ac:dyDescent="0.2"/>
    <row r="63437" hidden="1" x14ac:dyDescent="0.2"/>
    <row r="63438" hidden="1" x14ac:dyDescent="0.2"/>
    <row r="63439" hidden="1" x14ac:dyDescent="0.2"/>
    <row r="63440" hidden="1" x14ac:dyDescent="0.2"/>
    <row r="63441" hidden="1" x14ac:dyDescent="0.2"/>
    <row r="63442" hidden="1" x14ac:dyDescent="0.2"/>
    <row r="63443" hidden="1" x14ac:dyDescent="0.2"/>
    <row r="63444" hidden="1" x14ac:dyDescent="0.2"/>
    <row r="63445" hidden="1" x14ac:dyDescent="0.2"/>
    <row r="63446" hidden="1" x14ac:dyDescent="0.2"/>
    <row r="63447" hidden="1" x14ac:dyDescent="0.2"/>
    <row r="63448" hidden="1" x14ac:dyDescent="0.2"/>
    <row r="63449" hidden="1" x14ac:dyDescent="0.2"/>
    <row r="63450" hidden="1" x14ac:dyDescent="0.2"/>
    <row r="63451" hidden="1" x14ac:dyDescent="0.2"/>
    <row r="63452" hidden="1" x14ac:dyDescent="0.2"/>
    <row r="63453" hidden="1" x14ac:dyDescent="0.2"/>
    <row r="63454" hidden="1" x14ac:dyDescent="0.2"/>
    <row r="63455" hidden="1" x14ac:dyDescent="0.2"/>
    <row r="63456" hidden="1" x14ac:dyDescent="0.2"/>
    <row r="63457" hidden="1" x14ac:dyDescent="0.2"/>
    <row r="63458" hidden="1" x14ac:dyDescent="0.2"/>
    <row r="63459" hidden="1" x14ac:dyDescent="0.2"/>
    <row r="63460" hidden="1" x14ac:dyDescent="0.2"/>
    <row r="63461" hidden="1" x14ac:dyDescent="0.2"/>
    <row r="63462" hidden="1" x14ac:dyDescent="0.2"/>
    <row r="63463" hidden="1" x14ac:dyDescent="0.2"/>
    <row r="63464" hidden="1" x14ac:dyDescent="0.2"/>
    <row r="63465" hidden="1" x14ac:dyDescent="0.2"/>
    <row r="63466" hidden="1" x14ac:dyDescent="0.2"/>
    <row r="63467" hidden="1" x14ac:dyDescent="0.2"/>
    <row r="63468" hidden="1" x14ac:dyDescent="0.2"/>
    <row r="63469" hidden="1" x14ac:dyDescent="0.2"/>
    <row r="63470" hidden="1" x14ac:dyDescent="0.2"/>
    <row r="63471" hidden="1" x14ac:dyDescent="0.2"/>
    <row r="63472" hidden="1" x14ac:dyDescent="0.2"/>
    <row r="63473" hidden="1" x14ac:dyDescent="0.2"/>
    <row r="63474" hidden="1" x14ac:dyDescent="0.2"/>
    <row r="63475" hidden="1" x14ac:dyDescent="0.2"/>
    <row r="63476" hidden="1" x14ac:dyDescent="0.2"/>
    <row r="63477" hidden="1" x14ac:dyDescent="0.2"/>
    <row r="63478" hidden="1" x14ac:dyDescent="0.2"/>
    <row r="63479" hidden="1" x14ac:dyDescent="0.2"/>
    <row r="63480" hidden="1" x14ac:dyDescent="0.2"/>
    <row r="63481" hidden="1" x14ac:dyDescent="0.2"/>
    <row r="63482" hidden="1" x14ac:dyDescent="0.2"/>
    <row r="63483" hidden="1" x14ac:dyDescent="0.2"/>
    <row r="63484" hidden="1" x14ac:dyDescent="0.2"/>
    <row r="63485" hidden="1" x14ac:dyDescent="0.2"/>
    <row r="63486" hidden="1" x14ac:dyDescent="0.2"/>
    <row r="63487" hidden="1" x14ac:dyDescent="0.2"/>
    <row r="63488" hidden="1" x14ac:dyDescent="0.2"/>
    <row r="63489" hidden="1" x14ac:dyDescent="0.2"/>
    <row r="63490" hidden="1" x14ac:dyDescent="0.2"/>
    <row r="63491" hidden="1" x14ac:dyDescent="0.2"/>
    <row r="63492" hidden="1" x14ac:dyDescent="0.2"/>
    <row r="63493" hidden="1" x14ac:dyDescent="0.2"/>
    <row r="63494" hidden="1" x14ac:dyDescent="0.2"/>
    <row r="63495" hidden="1" x14ac:dyDescent="0.2"/>
    <row r="63496" hidden="1" x14ac:dyDescent="0.2"/>
    <row r="63497" hidden="1" x14ac:dyDescent="0.2"/>
    <row r="63498" hidden="1" x14ac:dyDescent="0.2"/>
    <row r="63499" hidden="1" x14ac:dyDescent="0.2"/>
    <row r="63500" hidden="1" x14ac:dyDescent="0.2"/>
    <row r="63501" hidden="1" x14ac:dyDescent="0.2"/>
    <row r="63502" hidden="1" x14ac:dyDescent="0.2"/>
    <row r="63503" hidden="1" x14ac:dyDescent="0.2"/>
    <row r="63504" hidden="1" x14ac:dyDescent="0.2"/>
    <row r="63505" hidden="1" x14ac:dyDescent="0.2"/>
    <row r="63506" hidden="1" x14ac:dyDescent="0.2"/>
    <row r="63507" hidden="1" x14ac:dyDescent="0.2"/>
    <row r="63508" hidden="1" x14ac:dyDescent="0.2"/>
    <row r="63509" hidden="1" x14ac:dyDescent="0.2"/>
    <row r="63510" hidden="1" x14ac:dyDescent="0.2"/>
    <row r="63511" hidden="1" x14ac:dyDescent="0.2"/>
    <row r="63512" hidden="1" x14ac:dyDescent="0.2"/>
    <row r="63513" hidden="1" x14ac:dyDescent="0.2"/>
    <row r="63514" hidden="1" x14ac:dyDescent="0.2"/>
    <row r="63515" hidden="1" x14ac:dyDescent="0.2"/>
    <row r="63516" hidden="1" x14ac:dyDescent="0.2"/>
    <row r="63517" hidden="1" x14ac:dyDescent="0.2"/>
    <row r="63518" hidden="1" x14ac:dyDescent="0.2"/>
    <row r="63519" hidden="1" x14ac:dyDescent="0.2"/>
    <row r="63520" hidden="1" x14ac:dyDescent="0.2"/>
    <row r="63521" hidden="1" x14ac:dyDescent="0.2"/>
    <row r="63522" hidden="1" x14ac:dyDescent="0.2"/>
    <row r="63523" hidden="1" x14ac:dyDescent="0.2"/>
    <row r="63524" hidden="1" x14ac:dyDescent="0.2"/>
    <row r="63525" hidden="1" x14ac:dyDescent="0.2"/>
    <row r="63526" hidden="1" x14ac:dyDescent="0.2"/>
    <row r="63527" hidden="1" x14ac:dyDescent="0.2"/>
    <row r="63528" hidden="1" x14ac:dyDescent="0.2"/>
    <row r="63529" hidden="1" x14ac:dyDescent="0.2"/>
    <row r="63530" hidden="1" x14ac:dyDescent="0.2"/>
    <row r="63531" hidden="1" x14ac:dyDescent="0.2"/>
    <row r="63532" hidden="1" x14ac:dyDescent="0.2"/>
    <row r="63533" hidden="1" x14ac:dyDescent="0.2"/>
    <row r="63534" hidden="1" x14ac:dyDescent="0.2"/>
    <row r="63535" hidden="1" x14ac:dyDescent="0.2"/>
    <row r="63536" hidden="1" x14ac:dyDescent="0.2"/>
    <row r="63537" hidden="1" x14ac:dyDescent="0.2"/>
    <row r="63538" hidden="1" x14ac:dyDescent="0.2"/>
    <row r="63539" hidden="1" x14ac:dyDescent="0.2"/>
    <row r="63540" hidden="1" x14ac:dyDescent="0.2"/>
    <row r="63541" hidden="1" x14ac:dyDescent="0.2"/>
    <row r="63542" hidden="1" x14ac:dyDescent="0.2"/>
    <row r="63543" hidden="1" x14ac:dyDescent="0.2"/>
    <row r="63544" hidden="1" x14ac:dyDescent="0.2"/>
    <row r="63545" hidden="1" x14ac:dyDescent="0.2"/>
    <row r="63546" hidden="1" x14ac:dyDescent="0.2"/>
    <row r="63547" hidden="1" x14ac:dyDescent="0.2"/>
    <row r="63548" hidden="1" x14ac:dyDescent="0.2"/>
    <row r="63549" hidden="1" x14ac:dyDescent="0.2"/>
    <row r="63550" hidden="1" x14ac:dyDescent="0.2"/>
    <row r="63551" hidden="1" x14ac:dyDescent="0.2"/>
    <row r="63552" hidden="1" x14ac:dyDescent="0.2"/>
    <row r="63553" hidden="1" x14ac:dyDescent="0.2"/>
    <row r="63554" hidden="1" x14ac:dyDescent="0.2"/>
    <row r="63555" hidden="1" x14ac:dyDescent="0.2"/>
    <row r="63556" hidden="1" x14ac:dyDescent="0.2"/>
    <row r="63557" hidden="1" x14ac:dyDescent="0.2"/>
    <row r="63558" hidden="1" x14ac:dyDescent="0.2"/>
    <row r="63559" hidden="1" x14ac:dyDescent="0.2"/>
    <row r="63560" hidden="1" x14ac:dyDescent="0.2"/>
    <row r="63561" hidden="1" x14ac:dyDescent="0.2"/>
    <row r="63562" hidden="1" x14ac:dyDescent="0.2"/>
    <row r="63563" hidden="1" x14ac:dyDescent="0.2"/>
    <row r="63564" hidden="1" x14ac:dyDescent="0.2"/>
    <row r="63565" hidden="1" x14ac:dyDescent="0.2"/>
    <row r="63566" hidden="1" x14ac:dyDescent="0.2"/>
    <row r="63567" hidden="1" x14ac:dyDescent="0.2"/>
    <row r="63568" hidden="1" x14ac:dyDescent="0.2"/>
    <row r="63569" hidden="1" x14ac:dyDescent="0.2"/>
    <row r="63570" hidden="1" x14ac:dyDescent="0.2"/>
    <row r="63571" hidden="1" x14ac:dyDescent="0.2"/>
    <row r="63572" hidden="1" x14ac:dyDescent="0.2"/>
    <row r="63573" hidden="1" x14ac:dyDescent="0.2"/>
    <row r="63574" hidden="1" x14ac:dyDescent="0.2"/>
    <row r="63575" hidden="1" x14ac:dyDescent="0.2"/>
    <row r="63576" hidden="1" x14ac:dyDescent="0.2"/>
    <row r="63577" hidden="1" x14ac:dyDescent="0.2"/>
    <row r="63578" hidden="1" x14ac:dyDescent="0.2"/>
    <row r="63579" hidden="1" x14ac:dyDescent="0.2"/>
    <row r="63580" hidden="1" x14ac:dyDescent="0.2"/>
    <row r="63581" hidden="1" x14ac:dyDescent="0.2"/>
    <row r="63582" hidden="1" x14ac:dyDescent="0.2"/>
    <row r="63583" hidden="1" x14ac:dyDescent="0.2"/>
    <row r="63584" hidden="1" x14ac:dyDescent="0.2"/>
    <row r="63585" hidden="1" x14ac:dyDescent="0.2"/>
    <row r="63586" hidden="1" x14ac:dyDescent="0.2"/>
    <row r="63587" hidden="1" x14ac:dyDescent="0.2"/>
    <row r="63588" hidden="1" x14ac:dyDescent="0.2"/>
    <row r="63589" hidden="1" x14ac:dyDescent="0.2"/>
    <row r="63590" hidden="1" x14ac:dyDescent="0.2"/>
    <row r="63591" hidden="1" x14ac:dyDescent="0.2"/>
    <row r="63592" hidden="1" x14ac:dyDescent="0.2"/>
    <row r="63593" hidden="1" x14ac:dyDescent="0.2"/>
    <row r="63594" hidden="1" x14ac:dyDescent="0.2"/>
    <row r="63595" hidden="1" x14ac:dyDescent="0.2"/>
    <row r="63596" hidden="1" x14ac:dyDescent="0.2"/>
    <row r="63597" hidden="1" x14ac:dyDescent="0.2"/>
    <row r="63598" hidden="1" x14ac:dyDescent="0.2"/>
    <row r="63599" hidden="1" x14ac:dyDescent="0.2"/>
    <row r="63600" hidden="1" x14ac:dyDescent="0.2"/>
    <row r="63601" hidden="1" x14ac:dyDescent="0.2"/>
    <row r="63602" hidden="1" x14ac:dyDescent="0.2"/>
    <row r="63603" hidden="1" x14ac:dyDescent="0.2"/>
    <row r="63604" hidden="1" x14ac:dyDescent="0.2"/>
    <row r="63605" hidden="1" x14ac:dyDescent="0.2"/>
    <row r="63606" hidden="1" x14ac:dyDescent="0.2"/>
    <row r="63607" hidden="1" x14ac:dyDescent="0.2"/>
    <row r="63608" hidden="1" x14ac:dyDescent="0.2"/>
    <row r="63609" hidden="1" x14ac:dyDescent="0.2"/>
    <row r="63610" hidden="1" x14ac:dyDescent="0.2"/>
    <row r="63611" hidden="1" x14ac:dyDescent="0.2"/>
    <row r="63612" hidden="1" x14ac:dyDescent="0.2"/>
    <row r="63613" hidden="1" x14ac:dyDescent="0.2"/>
    <row r="63614" hidden="1" x14ac:dyDescent="0.2"/>
    <row r="63615" hidden="1" x14ac:dyDescent="0.2"/>
    <row r="63616" hidden="1" x14ac:dyDescent="0.2"/>
    <row r="63617" hidden="1" x14ac:dyDescent="0.2"/>
    <row r="63618" hidden="1" x14ac:dyDescent="0.2"/>
    <row r="63619" hidden="1" x14ac:dyDescent="0.2"/>
    <row r="63620" hidden="1" x14ac:dyDescent="0.2"/>
    <row r="63621" hidden="1" x14ac:dyDescent="0.2"/>
    <row r="63622" hidden="1" x14ac:dyDescent="0.2"/>
    <row r="63623" hidden="1" x14ac:dyDescent="0.2"/>
    <row r="63624" hidden="1" x14ac:dyDescent="0.2"/>
    <row r="63625" hidden="1" x14ac:dyDescent="0.2"/>
    <row r="63626" hidden="1" x14ac:dyDescent="0.2"/>
    <row r="63627" hidden="1" x14ac:dyDescent="0.2"/>
    <row r="63628" hidden="1" x14ac:dyDescent="0.2"/>
    <row r="63629" hidden="1" x14ac:dyDescent="0.2"/>
    <row r="63630" hidden="1" x14ac:dyDescent="0.2"/>
    <row r="63631" hidden="1" x14ac:dyDescent="0.2"/>
    <row r="63632" hidden="1" x14ac:dyDescent="0.2"/>
    <row r="63633" hidden="1" x14ac:dyDescent="0.2"/>
    <row r="63634" hidden="1" x14ac:dyDescent="0.2"/>
    <row r="63635" hidden="1" x14ac:dyDescent="0.2"/>
    <row r="63636" hidden="1" x14ac:dyDescent="0.2"/>
    <row r="63637" hidden="1" x14ac:dyDescent="0.2"/>
    <row r="63638" hidden="1" x14ac:dyDescent="0.2"/>
    <row r="63639" hidden="1" x14ac:dyDescent="0.2"/>
    <row r="63640" hidden="1" x14ac:dyDescent="0.2"/>
    <row r="63641" hidden="1" x14ac:dyDescent="0.2"/>
    <row r="63642" hidden="1" x14ac:dyDescent="0.2"/>
    <row r="63643" hidden="1" x14ac:dyDescent="0.2"/>
    <row r="63644" hidden="1" x14ac:dyDescent="0.2"/>
    <row r="63645" hidden="1" x14ac:dyDescent="0.2"/>
    <row r="63646" hidden="1" x14ac:dyDescent="0.2"/>
    <row r="63647" hidden="1" x14ac:dyDescent="0.2"/>
    <row r="63648" hidden="1" x14ac:dyDescent="0.2"/>
    <row r="63649" hidden="1" x14ac:dyDescent="0.2"/>
    <row r="63650" hidden="1" x14ac:dyDescent="0.2"/>
    <row r="63651" hidden="1" x14ac:dyDescent="0.2"/>
    <row r="63652" hidden="1" x14ac:dyDescent="0.2"/>
    <row r="63653" hidden="1" x14ac:dyDescent="0.2"/>
    <row r="63654" hidden="1" x14ac:dyDescent="0.2"/>
    <row r="63655" hidden="1" x14ac:dyDescent="0.2"/>
    <row r="63656" hidden="1" x14ac:dyDescent="0.2"/>
    <row r="63657" hidden="1" x14ac:dyDescent="0.2"/>
    <row r="63658" hidden="1" x14ac:dyDescent="0.2"/>
    <row r="63659" hidden="1" x14ac:dyDescent="0.2"/>
    <row r="63660" hidden="1" x14ac:dyDescent="0.2"/>
    <row r="63661" hidden="1" x14ac:dyDescent="0.2"/>
    <row r="63662" hidden="1" x14ac:dyDescent="0.2"/>
    <row r="63663" hidden="1" x14ac:dyDescent="0.2"/>
    <row r="63664" hidden="1" x14ac:dyDescent="0.2"/>
    <row r="63665" hidden="1" x14ac:dyDescent="0.2"/>
    <row r="63666" hidden="1" x14ac:dyDescent="0.2"/>
    <row r="63667" hidden="1" x14ac:dyDescent="0.2"/>
    <row r="63668" hidden="1" x14ac:dyDescent="0.2"/>
    <row r="63669" hidden="1" x14ac:dyDescent="0.2"/>
    <row r="63670" hidden="1" x14ac:dyDescent="0.2"/>
    <row r="63671" hidden="1" x14ac:dyDescent="0.2"/>
    <row r="63672" hidden="1" x14ac:dyDescent="0.2"/>
    <row r="63673" hidden="1" x14ac:dyDescent="0.2"/>
    <row r="63674" hidden="1" x14ac:dyDescent="0.2"/>
    <row r="63675" hidden="1" x14ac:dyDescent="0.2"/>
    <row r="63676" hidden="1" x14ac:dyDescent="0.2"/>
    <row r="63677" hidden="1" x14ac:dyDescent="0.2"/>
    <row r="63678" hidden="1" x14ac:dyDescent="0.2"/>
    <row r="63679" hidden="1" x14ac:dyDescent="0.2"/>
    <row r="63680" hidden="1" x14ac:dyDescent="0.2"/>
    <row r="63681" hidden="1" x14ac:dyDescent="0.2"/>
    <row r="63682" hidden="1" x14ac:dyDescent="0.2"/>
    <row r="63683" hidden="1" x14ac:dyDescent="0.2"/>
    <row r="63684" hidden="1" x14ac:dyDescent="0.2"/>
    <row r="63685" hidden="1" x14ac:dyDescent="0.2"/>
    <row r="63686" hidden="1" x14ac:dyDescent="0.2"/>
    <row r="63687" hidden="1" x14ac:dyDescent="0.2"/>
    <row r="63688" hidden="1" x14ac:dyDescent="0.2"/>
    <row r="63689" hidden="1" x14ac:dyDescent="0.2"/>
    <row r="63690" hidden="1" x14ac:dyDescent="0.2"/>
    <row r="63691" hidden="1" x14ac:dyDescent="0.2"/>
    <row r="63692" hidden="1" x14ac:dyDescent="0.2"/>
    <row r="63693" hidden="1" x14ac:dyDescent="0.2"/>
    <row r="63694" hidden="1" x14ac:dyDescent="0.2"/>
    <row r="63695" hidden="1" x14ac:dyDescent="0.2"/>
    <row r="63696" hidden="1" x14ac:dyDescent="0.2"/>
    <row r="63697" hidden="1" x14ac:dyDescent="0.2"/>
    <row r="63698" hidden="1" x14ac:dyDescent="0.2"/>
    <row r="63699" hidden="1" x14ac:dyDescent="0.2"/>
    <row r="63700" hidden="1" x14ac:dyDescent="0.2"/>
    <row r="63701" hidden="1" x14ac:dyDescent="0.2"/>
    <row r="63702" hidden="1" x14ac:dyDescent="0.2"/>
    <row r="63703" hidden="1" x14ac:dyDescent="0.2"/>
    <row r="63704" hidden="1" x14ac:dyDescent="0.2"/>
    <row r="63705" hidden="1" x14ac:dyDescent="0.2"/>
    <row r="63706" hidden="1" x14ac:dyDescent="0.2"/>
    <row r="63707" hidden="1" x14ac:dyDescent="0.2"/>
    <row r="63708" hidden="1" x14ac:dyDescent="0.2"/>
    <row r="63709" hidden="1" x14ac:dyDescent="0.2"/>
    <row r="63710" hidden="1" x14ac:dyDescent="0.2"/>
    <row r="63711" hidden="1" x14ac:dyDescent="0.2"/>
    <row r="63712" hidden="1" x14ac:dyDescent="0.2"/>
    <row r="63713" hidden="1" x14ac:dyDescent="0.2"/>
    <row r="63714" hidden="1" x14ac:dyDescent="0.2"/>
    <row r="63715" hidden="1" x14ac:dyDescent="0.2"/>
    <row r="63716" hidden="1" x14ac:dyDescent="0.2"/>
    <row r="63717" hidden="1" x14ac:dyDescent="0.2"/>
    <row r="63718" hidden="1" x14ac:dyDescent="0.2"/>
    <row r="63719" hidden="1" x14ac:dyDescent="0.2"/>
    <row r="63720" hidden="1" x14ac:dyDescent="0.2"/>
    <row r="63721" hidden="1" x14ac:dyDescent="0.2"/>
    <row r="63722" hidden="1" x14ac:dyDescent="0.2"/>
    <row r="63723" hidden="1" x14ac:dyDescent="0.2"/>
    <row r="63724" hidden="1" x14ac:dyDescent="0.2"/>
    <row r="63725" hidden="1" x14ac:dyDescent="0.2"/>
    <row r="63726" hidden="1" x14ac:dyDescent="0.2"/>
    <row r="63727" hidden="1" x14ac:dyDescent="0.2"/>
    <row r="63728" hidden="1" x14ac:dyDescent="0.2"/>
    <row r="63729" hidden="1" x14ac:dyDescent="0.2"/>
    <row r="63730" hidden="1" x14ac:dyDescent="0.2"/>
    <row r="63731" hidden="1" x14ac:dyDescent="0.2"/>
    <row r="63732" hidden="1" x14ac:dyDescent="0.2"/>
    <row r="63733" hidden="1" x14ac:dyDescent="0.2"/>
    <row r="63734" hidden="1" x14ac:dyDescent="0.2"/>
    <row r="63735" hidden="1" x14ac:dyDescent="0.2"/>
    <row r="63736" hidden="1" x14ac:dyDescent="0.2"/>
    <row r="63737" hidden="1" x14ac:dyDescent="0.2"/>
    <row r="63738" hidden="1" x14ac:dyDescent="0.2"/>
    <row r="63739" hidden="1" x14ac:dyDescent="0.2"/>
    <row r="63740" hidden="1" x14ac:dyDescent="0.2"/>
    <row r="63741" hidden="1" x14ac:dyDescent="0.2"/>
    <row r="63742" hidden="1" x14ac:dyDescent="0.2"/>
    <row r="63743" hidden="1" x14ac:dyDescent="0.2"/>
    <row r="63744" hidden="1" x14ac:dyDescent="0.2"/>
    <row r="63745" hidden="1" x14ac:dyDescent="0.2"/>
    <row r="63746" hidden="1" x14ac:dyDescent="0.2"/>
    <row r="63747" hidden="1" x14ac:dyDescent="0.2"/>
    <row r="63748" hidden="1" x14ac:dyDescent="0.2"/>
    <row r="63749" hidden="1" x14ac:dyDescent="0.2"/>
    <row r="63750" hidden="1" x14ac:dyDescent="0.2"/>
    <row r="63751" hidden="1" x14ac:dyDescent="0.2"/>
    <row r="63752" hidden="1" x14ac:dyDescent="0.2"/>
    <row r="63753" hidden="1" x14ac:dyDescent="0.2"/>
    <row r="63754" hidden="1" x14ac:dyDescent="0.2"/>
    <row r="63755" hidden="1" x14ac:dyDescent="0.2"/>
    <row r="63756" hidden="1" x14ac:dyDescent="0.2"/>
    <row r="63757" hidden="1" x14ac:dyDescent="0.2"/>
    <row r="63758" hidden="1" x14ac:dyDescent="0.2"/>
    <row r="63759" hidden="1" x14ac:dyDescent="0.2"/>
    <row r="63760" hidden="1" x14ac:dyDescent="0.2"/>
    <row r="63761" hidden="1" x14ac:dyDescent="0.2"/>
    <row r="63762" hidden="1" x14ac:dyDescent="0.2"/>
    <row r="63763" hidden="1" x14ac:dyDescent="0.2"/>
    <row r="63764" hidden="1" x14ac:dyDescent="0.2"/>
    <row r="63765" hidden="1" x14ac:dyDescent="0.2"/>
    <row r="63766" hidden="1" x14ac:dyDescent="0.2"/>
    <row r="63767" hidden="1" x14ac:dyDescent="0.2"/>
    <row r="63768" hidden="1" x14ac:dyDescent="0.2"/>
    <row r="63769" hidden="1" x14ac:dyDescent="0.2"/>
    <row r="63770" hidden="1" x14ac:dyDescent="0.2"/>
    <row r="63771" hidden="1" x14ac:dyDescent="0.2"/>
    <row r="63772" hidden="1" x14ac:dyDescent="0.2"/>
    <row r="63773" hidden="1" x14ac:dyDescent="0.2"/>
    <row r="63774" hidden="1" x14ac:dyDescent="0.2"/>
    <row r="63775" hidden="1" x14ac:dyDescent="0.2"/>
    <row r="63776" hidden="1" x14ac:dyDescent="0.2"/>
    <row r="63777" hidden="1" x14ac:dyDescent="0.2"/>
    <row r="63778" hidden="1" x14ac:dyDescent="0.2"/>
    <row r="63779" hidden="1" x14ac:dyDescent="0.2"/>
    <row r="63780" hidden="1" x14ac:dyDescent="0.2"/>
    <row r="63781" hidden="1" x14ac:dyDescent="0.2"/>
    <row r="63782" hidden="1" x14ac:dyDescent="0.2"/>
    <row r="63783" hidden="1" x14ac:dyDescent="0.2"/>
    <row r="63784" hidden="1" x14ac:dyDescent="0.2"/>
    <row r="63785" hidden="1" x14ac:dyDescent="0.2"/>
    <row r="63786" hidden="1" x14ac:dyDescent="0.2"/>
    <row r="63787" hidden="1" x14ac:dyDescent="0.2"/>
    <row r="63788" hidden="1" x14ac:dyDescent="0.2"/>
    <row r="63789" hidden="1" x14ac:dyDescent="0.2"/>
    <row r="63790" hidden="1" x14ac:dyDescent="0.2"/>
    <row r="63791" hidden="1" x14ac:dyDescent="0.2"/>
    <row r="63792" hidden="1" x14ac:dyDescent="0.2"/>
    <row r="63793" hidden="1" x14ac:dyDescent="0.2"/>
    <row r="63794" hidden="1" x14ac:dyDescent="0.2"/>
    <row r="63795" hidden="1" x14ac:dyDescent="0.2"/>
    <row r="63796" hidden="1" x14ac:dyDescent="0.2"/>
    <row r="63797" hidden="1" x14ac:dyDescent="0.2"/>
    <row r="63798" hidden="1" x14ac:dyDescent="0.2"/>
    <row r="63799" hidden="1" x14ac:dyDescent="0.2"/>
    <row r="63800" hidden="1" x14ac:dyDescent="0.2"/>
    <row r="63801" hidden="1" x14ac:dyDescent="0.2"/>
    <row r="63802" hidden="1" x14ac:dyDescent="0.2"/>
    <row r="63803" hidden="1" x14ac:dyDescent="0.2"/>
    <row r="63804" hidden="1" x14ac:dyDescent="0.2"/>
    <row r="63805" hidden="1" x14ac:dyDescent="0.2"/>
    <row r="63806" hidden="1" x14ac:dyDescent="0.2"/>
    <row r="63807" hidden="1" x14ac:dyDescent="0.2"/>
    <row r="63808" hidden="1" x14ac:dyDescent="0.2"/>
    <row r="63809" hidden="1" x14ac:dyDescent="0.2"/>
    <row r="63810" hidden="1" x14ac:dyDescent="0.2"/>
    <row r="63811" hidden="1" x14ac:dyDescent="0.2"/>
    <row r="63812" hidden="1" x14ac:dyDescent="0.2"/>
    <row r="63813" hidden="1" x14ac:dyDescent="0.2"/>
    <row r="63814" hidden="1" x14ac:dyDescent="0.2"/>
    <row r="63815" hidden="1" x14ac:dyDescent="0.2"/>
    <row r="63816" hidden="1" x14ac:dyDescent="0.2"/>
    <row r="63817" hidden="1" x14ac:dyDescent="0.2"/>
    <row r="63818" hidden="1" x14ac:dyDescent="0.2"/>
    <row r="63819" hidden="1" x14ac:dyDescent="0.2"/>
    <row r="63820" hidden="1" x14ac:dyDescent="0.2"/>
    <row r="63821" hidden="1" x14ac:dyDescent="0.2"/>
    <row r="63822" hidden="1" x14ac:dyDescent="0.2"/>
    <row r="63823" hidden="1" x14ac:dyDescent="0.2"/>
    <row r="63824" hidden="1" x14ac:dyDescent="0.2"/>
    <row r="63825" hidden="1" x14ac:dyDescent="0.2"/>
    <row r="63826" hidden="1" x14ac:dyDescent="0.2"/>
    <row r="63827" hidden="1" x14ac:dyDescent="0.2"/>
    <row r="63828" hidden="1" x14ac:dyDescent="0.2"/>
    <row r="63829" hidden="1" x14ac:dyDescent="0.2"/>
    <row r="63830" hidden="1" x14ac:dyDescent="0.2"/>
    <row r="63831" hidden="1" x14ac:dyDescent="0.2"/>
    <row r="63832" hidden="1" x14ac:dyDescent="0.2"/>
    <row r="63833" hidden="1" x14ac:dyDescent="0.2"/>
    <row r="63834" hidden="1" x14ac:dyDescent="0.2"/>
    <row r="63835" hidden="1" x14ac:dyDescent="0.2"/>
    <row r="63836" hidden="1" x14ac:dyDescent="0.2"/>
    <row r="63837" hidden="1" x14ac:dyDescent="0.2"/>
    <row r="63838" hidden="1" x14ac:dyDescent="0.2"/>
    <row r="63839" hidden="1" x14ac:dyDescent="0.2"/>
    <row r="63840" hidden="1" x14ac:dyDescent="0.2"/>
    <row r="63841" hidden="1" x14ac:dyDescent="0.2"/>
    <row r="63842" hidden="1" x14ac:dyDescent="0.2"/>
    <row r="63843" hidden="1" x14ac:dyDescent="0.2"/>
    <row r="63844" hidden="1" x14ac:dyDescent="0.2"/>
    <row r="63845" hidden="1" x14ac:dyDescent="0.2"/>
    <row r="63846" hidden="1" x14ac:dyDescent="0.2"/>
    <row r="63847" hidden="1" x14ac:dyDescent="0.2"/>
    <row r="63848" hidden="1" x14ac:dyDescent="0.2"/>
    <row r="63849" hidden="1" x14ac:dyDescent="0.2"/>
    <row r="63850" hidden="1" x14ac:dyDescent="0.2"/>
    <row r="63851" hidden="1" x14ac:dyDescent="0.2"/>
    <row r="63852" hidden="1" x14ac:dyDescent="0.2"/>
    <row r="63853" hidden="1" x14ac:dyDescent="0.2"/>
    <row r="63854" hidden="1" x14ac:dyDescent="0.2"/>
    <row r="63855" hidden="1" x14ac:dyDescent="0.2"/>
    <row r="63856" hidden="1" x14ac:dyDescent="0.2"/>
    <row r="63857" hidden="1" x14ac:dyDescent="0.2"/>
    <row r="63858" hidden="1" x14ac:dyDescent="0.2"/>
    <row r="63859" hidden="1" x14ac:dyDescent="0.2"/>
    <row r="63860" hidden="1" x14ac:dyDescent="0.2"/>
    <row r="63861" hidden="1" x14ac:dyDescent="0.2"/>
    <row r="63862" hidden="1" x14ac:dyDescent="0.2"/>
    <row r="63863" hidden="1" x14ac:dyDescent="0.2"/>
    <row r="63864" hidden="1" x14ac:dyDescent="0.2"/>
    <row r="63865" hidden="1" x14ac:dyDescent="0.2"/>
    <row r="63866" hidden="1" x14ac:dyDescent="0.2"/>
    <row r="63867" hidden="1" x14ac:dyDescent="0.2"/>
    <row r="63868" hidden="1" x14ac:dyDescent="0.2"/>
    <row r="63869" hidden="1" x14ac:dyDescent="0.2"/>
    <row r="63870" hidden="1" x14ac:dyDescent="0.2"/>
    <row r="63871" hidden="1" x14ac:dyDescent="0.2"/>
    <row r="63872" hidden="1" x14ac:dyDescent="0.2"/>
    <row r="63873" hidden="1" x14ac:dyDescent="0.2"/>
    <row r="63874" hidden="1" x14ac:dyDescent="0.2"/>
    <row r="63875" hidden="1" x14ac:dyDescent="0.2"/>
    <row r="63876" hidden="1" x14ac:dyDescent="0.2"/>
    <row r="63877" hidden="1" x14ac:dyDescent="0.2"/>
    <row r="63878" hidden="1" x14ac:dyDescent="0.2"/>
    <row r="63879" hidden="1" x14ac:dyDescent="0.2"/>
    <row r="63880" hidden="1" x14ac:dyDescent="0.2"/>
    <row r="63881" hidden="1" x14ac:dyDescent="0.2"/>
    <row r="63882" hidden="1" x14ac:dyDescent="0.2"/>
    <row r="63883" hidden="1" x14ac:dyDescent="0.2"/>
    <row r="63884" hidden="1" x14ac:dyDescent="0.2"/>
    <row r="63885" hidden="1" x14ac:dyDescent="0.2"/>
    <row r="63886" hidden="1" x14ac:dyDescent="0.2"/>
    <row r="63887" hidden="1" x14ac:dyDescent="0.2"/>
    <row r="63888" hidden="1" x14ac:dyDescent="0.2"/>
    <row r="63889" hidden="1" x14ac:dyDescent="0.2"/>
    <row r="63890" hidden="1" x14ac:dyDescent="0.2"/>
    <row r="63891" hidden="1" x14ac:dyDescent="0.2"/>
    <row r="63892" hidden="1" x14ac:dyDescent="0.2"/>
    <row r="63893" hidden="1" x14ac:dyDescent="0.2"/>
    <row r="63894" hidden="1" x14ac:dyDescent="0.2"/>
    <row r="63895" hidden="1" x14ac:dyDescent="0.2"/>
    <row r="63896" hidden="1" x14ac:dyDescent="0.2"/>
    <row r="63897" hidden="1" x14ac:dyDescent="0.2"/>
    <row r="63898" hidden="1" x14ac:dyDescent="0.2"/>
    <row r="63899" hidden="1" x14ac:dyDescent="0.2"/>
    <row r="63900" hidden="1" x14ac:dyDescent="0.2"/>
    <row r="63901" hidden="1" x14ac:dyDescent="0.2"/>
    <row r="63902" hidden="1" x14ac:dyDescent="0.2"/>
    <row r="63903" hidden="1" x14ac:dyDescent="0.2"/>
    <row r="63904" hidden="1" x14ac:dyDescent="0.2"/>
    <row r="63905" hidden="1" x14ac:dyDescent="0.2"/>
    <row r="63906" hidden="1" x14ac:dyDescent="0.2"/>
    <row r="63907" hidden="1" x14ac:dyDescent="0.2"/>
    <row r="63908" hidden="1" x14ac:dyDescent="0.2"/>
    <row r="63909" hidden="1" x14ac:dyDescent="0.2"/>
    <row r="63910" hidden="1" x14ac:dyDescent="0.2"/>
    <row r="63911" hidden="1" x14ac:dyDescent="0.2"/>
    <row r="63912" hidden="1" x14ac:dyDescent="0.2"/>
    <row r="63913" hidden="1" x14ac:dyDescent="0.2"/>
    <row r="63914" hidden="1" x14ac:dyDescent="0.2"/>
    <row r="63915" hidden="1" x14ac:dyDescent="0.2"/>
    <row r="63916" hidden="1" x14ac:dyDescent="0.2"/>
    <row r="63917" hidden="1" x14ac:dyDescent="0.2"/>
    <row r="63918" hidden="1" x14ac:dyDescent="0.2"/>
    <row r="63919" hidden="1" x14ac:dyDescent="0.2"/>
    <row r="63920" hidden="1" x14ac:dyDescent="0.2"/>
    <row r="63921" hidden="1" x14ac:dyDescent="0.2"/>
    <row r="63922" hidden="1" x14ac:dyDescent="0.2"/>
    <row r="63923" hidden="1" x14ac:dyDescent="0.2"/>
    <row r="63924" hidden="1" x14ac:dyDescent="0.2"/>
    <row r="63925" hidden="1" x14ac:dyDescent="0.2"/>
    <row r="63926" hidden="1" x14ac:dyDescent="0.2"/>
    <row r="63927" hidden="1" x14ac:dyDescent="0.2"/>
    <row r="63928" hidden="1" x14ac:dyDescent="0.2"/>
    <row r="63929" hidden="1" x14ac:dyDescent="0.2"/>
    <row r="63930" hidden="1" x14ac:dyDescent="0.2"/>
    <row r="63931" hidden="1" x14ac:dyDescent="0.2"/>
    <row r="63932" hidden="1" x14ac:dyDescent="0.2"/>
    <row r="63933" hidden="1" x14ac:dyDescent="0.2"/>
    <row r="63934" hidden="1" x14ac:dyDescent="0.2"/>
    <row r="63935" hidden="1" x14ac:dyDescent="0.2"/>
    <row r="63936" hidden="1" x14ac:dyDescent="0.2"/>
    <row r="63937" hidden="1" x14ac:dyDescent="0.2"/>
    <row r="63938" hidden="1" x14ac:dyDescent="0.2"/>
    <row r="63939" hidden="1" x14ac:dyDescent="0.2"/>
    <row r="63940" hidden="1" x14ac:dyDescent="0.2"/>
    <row r="63941" hidden="1" x14ac:dyDescent="0.2"/>
    <row r="63942" hidden="1" x14ac:dyDescent="0.2"/>
    <row r="63943" hidden="1" x14ac:dyDescent="0.2"/>
    <row r="63944" hidden="1" x14ac:dyDescent="0.2"/>
    <row r="63945" hidden="1" x14ac:dyDescent="0.2"/>
    <row r="63946" hidden="1" x14ac:dyDescent="0.2"/>
    <row r="63947" hidden="1" x14ac:dyDescent="0.2"/>
    <row r="63948" hidden="1" x14ac:dyDescent="0.2"/>
    <row r="63949" hidden="1" x14ac:dyDescent="0.2"/>
    <row r="63950" hidden="1" x14ac:dyDescent="0.2"/>
    <row r="63951" hidden="1" x14ac:dyDescent="0.2"/>
    <row r="63952" hidden="1" x14ac:dyDescent="0.2"/>
    <row r="63953" hidden="1" x14ac:dyDescent="0.2"/>
    <row r="63954" hidden="1" x14ac:dyDescent="0.2"/>
    <row r="63955" hidden="1" x14ac:dyDescent="0.2"/>
    <row r="63956" hidden="1" x14ac:dyDescent="0.2"/>
    <row r="63957" hidden="1" x14ac:dyDescent="0.2"/>
    <row r="63958" hidden="1" x14ac:dyDescent="0.2"/>
    <row r="63959" hidden="1" x14ac:dyDescent="0.2"/>
    <row r="63960" hidden="1" x14ac:dyDescent="0.2"/>
    <row r="63961" hidden="1" x14ac:dyDescent="0.2"/>
    <row r="63962" hidden="1" x14ac:dyDescent="0.2"/>
    <row r="63963" hidden="1" x14ac:dyDescent="0.2"/>
    <row r="63964" hidden="1" x14ac:dyDescent="0.2"/>
    <row r="63965" hidden="1" x14ac:dyDescent="0.2"/>
    <row r="63966" hidden="1" x14ac:dyDescent="0.2"/>
    <row r="63967" hidden="1" x14ac:dyDescent="0.2"/>
    <row r="63968" hidden="1" x14ac:dyDescent="0.2"/>
    <row r="63969" hidden="1" x14ac:dyDescent="0.2"/>
    <row r="63970" hidden="1" x14ac:dyDescent="0.2"/>
    <row r="63971" hidden="1" x14ac:dyDescent="0.2"/>
    <row r="63972" hidden="1" x14ac:dyDescent="0.2"/>
    <row r="63973" hidden="1" x14ac:dyDescent="0.2"/>
    <row r="63974" hidden="1" x14ac:dyDescent="0.2"/>
    <row r="63975" hidden="1" x14ac:dyDescent="0.2"/>
    <row r="63976" hidden="1" x14ac:dyDescent="0.2"/>
    <row r="63977" hidden="1" x14ac:dyDescent="0.2"/>
    <row r="63978" hidden="1" x14ac:dyDescent="0.2"/>
    <row r="63979" hidden="1" x14ac:dyDescent="0.2"/>
    <row r="63980" hidden="1" x14ac:dyDescent="0.2"/>
    <row r="63981" hidden="1" x14ac:dyDescent="0.2"/>
    <row r="63982" hidden="1" x14ac:dyDescent="0.2"/>
    <row r="63983" hidden="1" x14ac:dyDescent="0.2"/>
    <row r="63984" hidden="1" x14ac:dyDescent="0.2"/>
    <row r="63985" hidden="1" x14ac:dyDescent="0.2"/>
    <row r="63986" hidden="1" x14ac:dyDescent="0.2"/>
    <row r="63987" hidden="1" x14ac:dyDescent="0.2"/>
    <row r="63988" hidden="1" x14ac:dyDescent="0.2"/>
    <row r="63989" hidden="1" x14ac:dyDescent="0.2"/>
    <row r="63990" hidden="1" x14ac:dyDescent="0.2"/>
    <row r="63991" hidden="1" x14ac:dyDescent="0.2"/>
    <row r="63992" hidden="1" x14ac:dyDescent="0.2"/>
    <row r="63993" hidden="1" x14ac:dyDescent="0.2"/>
    <row r="63994" hidden="1" x14ac:dyDescent="0.2"/>
    <row r="63995" hidden="1" x14ac:dyDescent="0.2"/>
    <row r="63996" hidden="1" x14ac:dyDescent="0.2"/>
    <row r="63997" hidden="1" x14ac:dyDescent="0.2"/>
    <row r="63998" hidden="1" x14ac:dyDescent="0.2"/>
    <row r="63999" hidden="1" x14ac:dyDescent="0.2"/>
    <row r="64000" hidden="1" x14ac:dyDescent="0.2"/>
    <row r="64001" hidden="1" x14ac:dyDescent="0.2"/>
    <row r="64002" hidden="1" x14ac:dyDescent="0.2"/>
    <row r="64003" hidden="1" x14ac:dyDescent="0.2"/>
    <row r="64004" hidden="1" x14ac:dyDescent="0.2"/>
    <row r="64005" hidden="1" x14ac:dyDescent="0.2"/>
    <row r="64006" hidden="1" x14ac:dyDescent="0.2"/>
    <row r="64007" hidden="1" x14ac:dyDescent="0.2"/>
    <row r="64008" hidden="1" x14ac:dyDescent="0.2"/>
    <row r="64009" hidden="1" x14ac:dyDescent="0.2"/>
    <row r="64010" hidden="1" x14ac:dyDescent="0.2"/>
    <row r="64011" hidden="1" x14ac:dyDescent="0.2"/>
    <row r="64012" hidden="1" x14ac:dyDescent="0.2"/>
    <row r="64013" hidden="1" x14ac:dyDescent="0.2"/>
    <row r="64014" hidden="1" x14ac:dyDescent="0.2"/>
    <row r="64015" hidden="1" x14ac:dyDescent="0.2"/>
    <row r="64016" hidden="1" x14ac:dyDescent="0.2"/>
    <row r="64017" hidden="1" x14ac:dyDescent="0.2"/>
    <row r="64018" hidden="1" x14ac:dyDescent="0.2"/>
    <row r="64019" hidden="1" x14ac:dyDescent="0.2"/>
    <row r="64020" hidden="1" x14ac:dyDescent="0.2"/>
    <row r="64021" hidden="1" x14ac:dyDescent="0.2"/>
    <row r="64022" hidden="1" x14ac:dyDescent="0.2"/>
    <row r="64023" hidden="1" x14ac:dyDescent="0.2"/>
    <row r="64024" hidden="1" x14ac:dyDescent="0.2"/>
    <row r="64025" hidden="1" x14ac:dyDescent="0.2"/>
    <row r="64026" hidden="1" x14ac:dyDescent="0.2"/>
    <row r="64027" hidden="1" x14ac:dyDescent="0.2"/>
    <row r="64028" hidden="1" x14ac:dyDescent="0.2"/>
    <row r="64029" hidden="1" x14ac:dyDescent="0.2"/>
    <row r="64030" hidden="1" x14ac:dyDescent="0.2"/>
    <row r="64031" hidden="1" x14ac:dyDescent="0.2"/>
    <row r="64032" hidden="1" x14ac:dyDescent="0.2"/>
    <row r="64033" hidden="1" x14ac:dyDescent="0.2"/>
    <row r="64034" hidden="1" x14ac:dyDescent="0.2"/>
    <row r="64035" hidden="1" x14ac:dyDescent="0.2"/>
    <row r="64036" hidden="1" x14ac:dyDescent="0.2"/>
    <row r="64037" hidden="1" x14ac:dyDescent="0.2"/>
    <row r="64038" hidden="1" x14ac:dyDescent="0.2"/>
    <row r="64039" hidden="1" x14ac:dyDescent="0.2"/>
    <row r="64040" hidden="1" x14ac:dyDescent="0.2"/>
    <row r="64041" hidden="1" x14ac:dyDescent="0.2"/>
    <row r="64042" hidden="1" x14ac:dyDescent="0.2"/>
    <row r="64043" hidden="1" x14ac:dyDescent="0.2"/>
    <row r="64044" hidden="1" x14ac:dyDescent="0.2"/>
    <row r="64045" hidden="1" x14ac:dyDescent="0.2"/>
    <row r="64046" hidden="1" x14ac:dyDescent="0.2"/>
    <row r="64047" hidden="1" x14ac:dyDescent="0.2"/>
    <row r="64048" hidden="1" x14ac:dyDescent="0.2"/>
    <row r="64049" hidden="1" x14ac:dyDescent="0.2"/>
    <row r="64050" hidden="1" x14ac:dyDescent="0.2"/>
    <row r="64051" hidden="1" x14ac:dyDescent="0.2"/>
    <row r="64052" hidden="1" x14ac:dyDescent="0.2"/>
    <row r="64053" hidden="1" x14ac:dyDescent="0.2"/>
    <row r="64054" hidden="1" x14ac:dyDescent="0.2"/>
    <row r="64055" hidden="1" x14ac:dyDescent="0.2"/>
    <row r="64056" hidden="1" x14ac:dyDescent="0.2"/>
    <row r="64057" hidden="1" x14ac:dyDescent="0.2"/>
    <row r="64058" hidden="1" x14ac:dyDescent="0.2"/>
    <row r="64059" hidden="1" x14ac:dyDescent="0.2"/>
    <row r="64060" hidden="1" x14ac:dyDescent="0.2"/>
    <row r="64061" hidden="1" x14ac:dyDescent="0.2"/>
    <row r="64062" hidden="1" x14ac:dyDescent="0.2"/>
    <row r="64063" hidden="1" x14ac:dyDescent="0.2"/>
    <row r="64064" hidden="1" x14ac:dyDescent="0.2"/>
    <row r="64065" hidden="1" x14ac:dyDescent="0.2"/>
    <row r="64066" hidden="1" x14ac:dyDescent="0.2"/>
    <row r="64067" hidden="1" x14ac:dyDescent="0.2"/>
    <row r="64068" hidden="1" x14ac:dyDescent="0.2"/>
    <row r="64069" hidden="1" x14ac:dyDescent="0.2"/>
    <row r="64070" hidden="1" x14ac:dyDescent="0.2"/>
    <row r="64071" hidden="1" x14ac:dyDescent="0.2"/>
    <row r="64072" hidden="1" x14ac:dyDescent="0.2"/>
    <row r="64073" hidden="1" x14ac:dyDescent="0.2"/>
    <row r="64074" hidden="1" x14ac:dyDescent="0.2"/>
    <row r="64075" hidden="1" x14ac:dyDescent="0.2"/>
    <row r="64076" hidden="1" x14ac:dyDescent="0.2"/>
    <row r="64077" hidden="1" x14ac:dyDescent="0.2"/>
    <row r="64078" hidden="1" x14ac:dyDescent="0.2"/>
    <row r="64079" hidden="1" x14ac:dyDescent="0.2"/>
    <row r="64080" hidden="1" x14ac:dyDescent="0.2"/>
    <row r="64081" hidden="1" x14ac:dyDescent="0.2"/>
    <row r="64082" hidden="1" x14ac:dyDescent="0.2"/>
    <row r="64083" hidden="1" x14ac:dyDescent="0.2"/>
    <row r="64084" hidden="1" x14ac:dyDescent="0.2"/>
    <row r="64085" hidden="1" x14ac:dyDescent="0.2"/>
    <row r="64086" hidden="1" x14ac:dyDescent="0.2"/>
    <row r="64087" hidden="1" x14ac:dyDescent="0.2"/>
    <row r="64088" hidden="1" x14ac:dyDescent="0.2"/>
    <row r="64089" hidden="1" x14ac:dyDescent="0.2"/>
    <row r="64090" hidden="1" x14ac:dyDescent="0.2"/>
    <row r="64091" hidden="1" x14ac:dyDescent="0.2"/>
    <row r="64092" hidden="1" x14ac:dyDescent="0.2"/>
    <row r="64093" hidden="1" x14ac:dyDescent="0.2"/>
    <row r="64094" hidden="1" x14ac:dyDescent="0.2"/>
    <row r="64095" hidden="1" x14ac:dyDescent="0.2"/>
    <row r="64096" hidden="1" x14ac:dyDescent="0.2"/>
    <row r="64097" hidden="1" x14ac:dyDescent="0.2"/>
    <row r="64098" hidden="1" x14ac:dyDescent="0.2"/>
    <row r="64099" hidden="1" x14ac:dyDescent="0.2"/>
    <row r="64100" hidden="1" x14ac:dyDescent="0.2"/>
    <row r="64101" hidden="1" x14ac:dyDescent="0.2"/>
    <row r="64102" hidden="1" x14ac:dyDescent="0.2"/>
    <row r="64103" hidden="1" x14ac:dyDescent="0.2"/>
    <row r="64104" hidden="1" x14ac:dyDescent="0.2"/>
    <row r="64105" hidden="1" x14ac:dyDescent="0.2"/>
    <row r="64106" hidden="1" x14ac:dyDescent="0.2"/>
    <row r="64107" hidden="1" x14ac:dyDescent="0.2"/>
    <row r="64108" hidden="1" x14ac:dyDescent="0.2"/>
    <row r="64109" hidden="1" x14ac:dyDescent="0.2"/>
    <row r="64110" hidden="1" x14ac:dyDescent="0.2"/>
    <row r="64111" hidden="1" x14ac:dyDescent="0.2"/>
    <row r="64112" hidden="1" x14ac:dyDescent="0.2"/>
    <row r="64113" hidden="1" x14ac:dyDescent="0.2"/>
    <row r="64114" hidden="1" x14ac:dyDescent="0.2"/>
    <row r="64115" hidden="1" x14ac:dyDescent="0.2"/>
    <row r="64116" hidden="1" x14ac:dyDescent="0.2"/>
    <row r="64117" hidden="1" x14ac:dyDescent="0.2"/>
    <row r="64118" hidden="1" x14ac:dyDescent="0.2"/>
    <row r="64119" hidden="1" x14ac:dyDescent="0.2"/>
    <row r="64120" hidden="1" x14ac:dyDescent="0.2"/>
    <row r="64121" hidden="1" x14ac:dyDescent="0.2"/>
    <row r="64122" hidden="1" x14ac:dyDescent="0.2"/>
    <row r="64123" hidden="1" x14ac:dyDescent="0.2"/>
    <row r="64124" hidden="1" x14ac:dyDescent="0.2"/>
    <row r="64125" hidden="1" x14ac:dyDescent="0.2"/>
    <row r="64126" hidden="1" x14ac:dyDescent="0.2"/>
    <row r="64127" hidden="1" x14ac:dyDescent="0.2"/>
    <row r="64128" hidden="1" x14ac:dyDescent="0.2"/>
    <row r="64129" hidden="1" x14ac:dyDescent="0.2"/>
    <row r="64130" hidden="1" x14ac:dyDescent="0.2"/>
    <row r="64131" hidden="1" x14ac:dyDescent="0.2"/>
    <row r="64132" hidden="1" x14ac:dyDescent="0.2"/>
    <row r="64133" hidden="1" x14ac:dyDescent="0.2"/>
    <row r="64134" hidden="1" x14ac:dyDescent="0.2"/>
    <row r="64135" hidden="1" x14ac:dyDescent="0.2"/>
    <row r="64136" hidden="1" x14ac:dyDescent="0.2"/>
    <row r="64137" hidden="1" x14ac:dyDescent="0.2"/>
    <row r="64138" hidden="1" x14ac:dyDescent="0.2"/>
    <row r="64139" hidden="1" x14ac:dyDescent="0.2"/>
    <row r="64140" hidden="1" x14ac:dyDescent="0.2"/>
    <row r="64141" hidden="1" x14ac:dyDescent="0.2"/>
    <row r="64142" hidden="1" x14ac:dyDescent="0.2"/>
    <row r="64143" hidden="1" x14ac:dyDescent="0.2"/>
    <row r="64144" hidden="1" x14ac:dyDescent="0.2"/>
    <row r="64145" hidden="1" x14ac:dyDescent="0.2"/>
    <row r="64146" hidden="1" x14ac:dyDescent="0.2"/>
    <row r="64147" hidden="1" x14ac:dyDescent="0.2"/>
    <row r="64148" hidden="1" x14ac:dyDescent="0.2"/>
    <row r="64149" hidden="1" x14ac:dyDescent="0.2"/>
    <row r="64150" hidden="1" x14ac:dyDescent="0.2"/>
    <row r="64151" hidden="1" x14ac:dyDescent="0.2"/>
    <row r="64152" hidden="1" x14ac:dyDescent="0.2"/>
    <row r="64153" hidden="1" x14ac:dyDescent="0.2"/>
    <row r="64154" hidden="1" x14ac:dyDescent="0.2"/>
    <row r="64155" hidden="1" x14ac:dyDescent="0.2"/>
    <row r="64156" hidden="1" x14ac:dyDescent="0.2"/>
    <row r="64157" hidden="1" x14ac:dyDescent="0.2"/>
    <row r="64158" hidden="1" x14ac:dyDescent="0.2"/>
    <row r="64159" hidden="1" x14ac:dyDescent="0.2"/>
    <row r="64160" hidden="1" x14ac:dyDescent="0.2"/>
    <row r="64161" hidden="1" x14ac:dyDescent="0.2"/>
    <row r="64162" hidden="1" x14ac:dyDescent="0.2"/>
    <row r="64163" hidden="1" x14ac:dyDescent="0.2"/>
    <row r="64164" hidden="1" x14ac:dyDescent="0.2"/>
    <row r="64165" hidden="1" x14ac:dyDescent="0.2"/>
    <row r="64166" hidden="1" x14ac:dyDescent="0.2"/>
    <row r="64167" hidden="1" x14ac:dyDescent="0.2"/>
    <row r="64168" hidden="1" x14ac:dyDescent="0.2"/>
    <row r="64169" hidden="1" x14ac:dyDescent="0.2"/>
    <row r="64170" hidden="1" x14ac:dyDescent="0.2"/>
    <row r="64171" hidden="1" x14ac:dyDescent="0.2"/>
    <row r="64172" hidden="1" x14ac:dyDescent="0.2"/>
    <row r="64173" hidden="1" x14ac:dyDescent="0.2"/>
    <row r="64174" hidden="1" x14ac:dyDescent="0.2"/>
    <row r="64175" hidden="1" x14ac:dyDescent="0.2"/>
    <row r="64176" hidden="1" x14ac:dyDescent="0.2"/>
    <row r="64177" hidden="1" x14ac:dyDescent="0.2"/>
    <row r="64178" hidden="1" x14ac:dyDescent="0.2"/>
    <row r="64179" hidden="1" x14ac:dyDescent="0.2"/>
    <row r="64180" hidden="1" x14ac:dyDescent="0.2"/>
    <row r="64181" hidden="1" x14ac:dyDescent="0.2"/>
    <row r="64182" hidden="1" x14ac:dyDescent="0.2"/>
    <row r="64183" hidden="1" x14ac:dyDescent="0.2"/>
    <row r="64184" hidden="1" x14ac:dyDescent="0.2"/>
    <row r="64185" hidden="1" x14ac:dyDescent="0.2"/>
    <row r="64186" hidden="1" x14ac:dyDescent="0.2"/>
    <row r="64187" hidden="1" x14ac:dyDescent="0.2"/>
    <row r="64188" hidden="1" x14ac:dyDescent="0.2"/>
    <row r="64189" hidden="1" x14ac:dyDescent="0.2"/>
    <row r="64190" hidden="1" x14ac:dyDescent="0.2"/>
    <row r="64191" hidden="1" x14ac:dyDescent="0.2"/>
    <row r="64192" hidden="1" x14ac:dyDescent="0.2"/>
    <row r="64193" hidden="1" x14ac:dyDescent="0.2"/>
    <row r="64194" hidden="1" x14ac:dyDescent="0.2"/>
    <row r="64195" hidden="1" x14ac:dyDescent="0.2"/>
    <row r="64196" hidden="1" x14ac:dyDescent="0.2"/>
    <row r="64197" hidden="1" x14ac:dyDescent="0.2"/>
    <row r="64198" hidden="1" x14ac:dyDescent="0.2"/>
    <row r="64199" hidden="1" x14ac:dyDescent="0.2"/>
    <row r="64200" hidden="1" x14ac:dyDescent="0.2"/>
    <row r="64201" hidden="1" x14ac:dyDescent="0.2"/>
    <row r="64202" hidden="1" x14ac:dyDescent="0.2"/>
    <row r="64203" hidden="1" x14ac:dyDescent="0.2"/>
    <row r="64204" hidden="1" x14ac:dyDescent="0.2"/>
    <row r="64205" hidden="1" x14ac:dyDescent="0.2"/>
    <row r="64206" hidden="1" x14ac:dyDescent="0.2"/>
    <row r="64207" hidden="1" x14ac:dyDescent="0.2"/>
    <row r="64208" hidden="1" x14ac:dyDescent="0.2"/>
    <row r="64209" hidden="1" x14ac:dyDescent="0.2"/>
    <row r="64210" hidden="1" x14ac:dyDescent="0.2"/>
    <row r="64211" hidden="1" x14ac:dyDescent="0.2"/>
    <row r="64212" hidden="1" x14ac:dyDescent="0.2"/>
    <row r="64213" hidden="1" x14ac:dyDescent="0.2"/>
    <row r="64214" hidden="1" x14ac:dyDescent="0.2"/>
    <row r="64215" hidden="1" x14ac:dyDescent="0.2"/>
    <row r="64216" hidden="1" x14ac:dyDescent="0.2"/>
    <row r="64217" hidden="1" x14ac:dyDescent="0.2"/>
    <row r="64218" hidden="1" x14ac:dyDescent="0.2"/>
    <row r="64219" hidden="1" x14ac:dyDescent="0.2"/>
    <row r="64220" hidden="1" x14ac:dyDescent="0.2"/>
    <row r="64221" hidden="1" x14ac:dyDescent="0.2"/>
    <row r="64222" hidden="1" x14ac:dyDescent="0.2"/>
    <row r="64223" hidden="1" x14ac:dyDescent="0.2"/>
    <row r="64224" hidden="1" x14ac:dyDescent="0.2"/>
    <row r="64225" hidden="1" x14ac:dyDescent="0.2"/>
    <row r="64226" hidden="1" x14ac:dyDescent="0.2"/>
    <row r="64227" hidden="1" x14ac:dyDescent="0.2"/>
    <row r="64228" hidden="1" x14ac:dyDescent="0.2"/>
    <row r="64229" hidden="1" x14ac:dyDescent="0.2"/>
    <row r="64230" hidden="1" x14ac:dyDescent="0.2"/>
    <row r="64231" hidden="1" x14ac:dyDescent="0.2"/>
    <row r="64232" hidden="1" x14ac:dyDescent="0.2"/>
    <row r="64233" hidden="1" x14ac:dyDescent="0.2"/>
    <row r="64234" hidden="1" x14ac:dyDescent="0.2"/>
    <row r="64235" hidden="1" x14ac:dyDescent="0.2"/>
    <row r="64236" hidden="1" x14ac:dyDescent="0.2"/>
    <row r="64237" hidden="1" x14ac:dyDescent="0.2"/>
    <row r="64238" hidden="1" x14ac:dyDescent="0.2"/>
    <row r="64239" hidden="1" x14ac:dyDescent="0.2"/>
    <row r="64240" hidden="1" x14ac:dyDescent="0.2"/>
    <row r="64241" hidden="1" x14ac:dyDescent="0.2"/>
    <row r="64242" hidden="1" x14ac:dyDescent="0.2"/>
    <row r="64243" hidden="1" x14ac:dyDescent="0.2"/>
    <row r="64244" hidden="1" x14ac:dyDescent="0.2"/>
    <row r="64245" hidden="1" x14ac:dyDescent="0.2"/>
    <row r="64246" hidden="1" x14ac:dyDescent="0.2"/>
    <row r="64247" hidden="1" x14ac:dyDescent="0.2"/>
    <row r="64248" hidden="1" x14ac:dyDescent="0.2"/>
    <row r="64249" hidden="1" x14ac:dyDescent="0.2"/>
    <row r="64250" hidden="1" x14ac:dyDescent="0.2"/>
    <row r="64251" hidden="1" x14ac:dyDescent="0.2"/>
    <row r="64252" hidden="1" x14ac:dyDescent="0.2"/>
    <row r="64253" hidden="1" x14ac:dyDescent="0.2"/>
    <row r="64254" hidden="1" x14ac:dyDescent="0.2"/>
    <row r="64255" hidden="1" x14ac:dyDescent="0.2"/>
    <row r="64256" hidden="1" x14ac:dyDescent="0.2"/>
    <row r="64257" hidden="1" x14ac:dyDescent="0.2"/>
    <row r="64258" hidden="1" x14ac:dyDescent="0.2"/>
    <row r="64259" hidden="1" x14ac:dyDescent="0.2"/>
    <row r="64260" hidden="1" x14ac:dyDescent="0.2"/>
    <row r="64261" hidden="1" x14ac:dyDescent="0.2"/>
    <row r="64262" hidden="1" x14ac:dyDescent="0.2"/>
    <row r="64263" hidden="1" x14ac:dyDescent="0.2"/>
    <row r="64264" hidden="1" x14ac:dyDescent="0.2"/>
    <row r="64265" hidden="1" x14ac:dyDescent="0.2"/>
    <row r="64266" hidden="1" x14ac:dyDescent="0.2"/>
    <row r="64267" hidden="1" x14ac:dyDescent="0.2"/>
    <row r="64268" hidden="1" x14ac:dyDescent="0.2"/>
    <row r="64269" hidden="1" x14ac:dyDescent="0.2"/>
    <row r="64270" hidden="1" x14ac:dyDescent="0.2"/>
    <row r="64271" hidden="1" x14ac:dyDescent="0.2"/>
    <row r="64272" hidden="1" x14ac:dyDescent="0.2"/>
    <row r="64273" hidden="1" x14ac:dyDescent="0.2"/>
    <row r="64274" hidden="1" x14ac:dyDescent="0.2"/>
    <row r="64275" hidden="1" x14ac:dyDescent="0.2"/>
    <row r="64276" hidden="1" x14ac:dyDescent="0.2"/>
    <row r="64277" hidden="1" x14ac:dyDescent="0.2"/>
    <row r="64278" hidden="1" x14ac:dyDescent="0.2"/>
    <row r="64279" hidden="1" x14ac:dyDescent="0.2"/>
    <row r="64280" hidden="1" x14ac:dyDescent="0.2"/>
    <row r="64281" hidden="1" x14ac:dyDescent="0.2"/>
    <row r="64282" hidden="1" x14ac:dyDescent="0.2"/>
    <row r="64283" hidden="1" x14ac:dyDescent="0.2"/>
    <row r="64284" hidden="1" x14ac:dyDescent="0.2"/>
    <row r="64285" hidden="1" x14ac:dyDescent="0.2"/>
    <row r="64286" hidden="1" x14ac:dyDescent="0.2"/>
    <row r="64287" hidden="1" x14ac:dyDescent="0.2"/>
    <row r="64288" hidden="1" x14ac:dyDescent="0.2"/>
    <row r="64289" hidden="1" x14ac:dyDescent="0.2"/>
    <row r="64290" hidden="1" x14ac:dyDescent="0.2"/>
    <row r="64291" hidden="1" x14ac:dyDescent="0.2"/>
    <row r="64292" hidden="1" x14ac:dyDescent="0.2"/>
    <row r="64293" hidden="1" x14ac:dyDescent="0.2"/>
    <row r="64294" hidden="1" x14ac:dyDescent="0.2"/>
    <row r="64295" hidden="1" x14ac:dyDescent="0.2"/>
    <row r="64296" hidden="1" x14ac:dyDescent="0.2"/>
    <row r="64297" hidden="1" x14ac:dyDescent="0.2"/>
    <row r="64298" hidden="1" x14ac:dyDescent="0.2"/>
    <row r="64299" hidden="1" x14ac:dyDescent="0.2"/>
    <row r="64300" hidden="1" x14ac:dyDescent="0.2"/>
    <row r="64301" hidden="1" x14ac:dyDescent="0.2"/>
    <row r="64302" hidden="1" x14ac:dyDescent="0.2"/>
    <row r="64303" hidden="1" x14ac:dyDescent="0.2"/>
    <row r="64304" hidden="1" x14ac:dyDescent="0.2"/>
    <row r="64305" hidden="1" x14ac:dyDescent="0.2"/>
    <row r="64306" hidden="1" x14ac:dyDescent="0.2"/>
    <row r="64307" hidden="1" x14ac:dyDescent="0.2"/>
    <row r="64308" hidden="1" x14ac:dyDescent="0.2"/>
    <row r="64309" hidden="1" x14ac:dyDescent="0.2"/>
    <row r="64310" hidden="1" x14ac:dyDescent="0.2"/>
    <row r="64311" hidden="1" x14ac:dyDescent="0.2"/>
    <row r="64312" hidden="1" x14ac:dyDescent="0.2"/>
    <row r="64313" hidden="1" x14ac:dyDescent="0.2"/>
    <row r="64314" hidden="1" x14ac:dyDescent="0.2"/>
    <row r="64315" hidden="1" x14ac:dyDescent="0.2"/>
    <row r="64316" hidden="1" x14ac:dyDescent="0.2"/>
    <row r="64317" hidden="1" x14ac:dyDescent="0.2"/>
    <row r="64318" hidden="1" x14ac:dyDescent="0.2"/>
    <row r="64319" hidden="1" x14ac:dyDescent="0.2"/>
    <row r="64320" hidden="1" x14ac:dyDescent="0.2"/>
    <row r="64321" hidden="1" x14ac:dyDescent="0.2"/>
    <row r="64322" hidden="1" x14ac:dyDescent="0.2"/>
    <row r="64323" hidden="1" x14ac:dyDescent="0.2"/>
    <row r="64324" hidden="1" x14ac:dyDescent="0.2"/>
    <row r="64325" hidden="1" x14ac:dyDescent="0.2"/>
    <row r="64326" hidden="1" x14ac:dyDescent="0.2"/>
    <row r="64327" hidden="1" x14ac:dyDescent="0.2"/>
    <row r="64328" hidden="1" x14ac:dyDescent="0.2"/>
    <row r="64329" hidden="1" x14ac:dyDescent="0.2"/>
    <row r="64330" hidden="1" x14ac:dyDescent="0.2"/>
    <row r="64331" hidden="1" x14ac:dyDescent="0.2"/>
    <row r="64332" hidden="1" x14ac:dyDescent="0.2"/>
    <row r="64333" hidden="1" x14ac:dyDescent="0.2"/>
    <row r="64334" hidden="1" x14ac:dyDescent="0.2"/>
    <row r="64335" hidden="1" x14ac:dyDescent="0.2"/>
    <row r="64336" hidden="1" x14ac:dyDescent="0.2"/>
    <row r="64337" hidden="1" x14ac:dyDescent="0.2"/>
    <row r="64338" hidden="1" x14ac:dyDescent="0.2"/>
    <row r="64339" hidden="1" x14ac:dyDescent="0.2"/>
    <row r="64340" hidden="1" x14ac:dyDescent="0.2"/>
    <row r="64341" hidden="1" x14ac:dyDescent="0.2"/>
    <row r="64342" hidden="1" x14ac:dyDescent="0.2"/>
    <row r="64343" hidden="1" x14ac:dyDescent="0.2"/>
    <row r="64344" hidden="1" x14ac:dyDescent="0.2"/>
    <row r="64345" hidden="1" x14ac:dyDescent="0.2"/>
    <row r="64346" hidden="1" x14ac:dyDescent="0.2"/>
    <row r="64347" hidden="1" x14ac:dyDescent="0.2"/>
    <row r="64348" hidden="1" x14ac:dyDescent="0.2"/>
    <row r="64349" hidden="1" x14ac:dyDescent="0.2"/>
    <row r="64350" hidden="1" x14ac:dyDescent="0.2"/>
    <row r="64351" hidden="1" x14ac:dyDescent="0.2"/>
    <row r="64352" hidden="1" x14ac:dyDescent="0.2"/>
    <row r="64353" hidden="1" x14ac:dyDescent="0.2"/>
    <row r="64354" hidden="1" x14ac:dyDescent="0.2"/>
    <row r="64355" hidden="1" x14ac:dyDescent="0.2"/>
    <row r="64356" hidden="1" x14ac:dyDescent="0.2"/>
    <row r="64357" hidden="1" x14ac:dyDescent="0.2"/>
    <row r="64358" hidden="1" x14ac:dyDescent="0.2"/>
    <row r="64359" hidden="1" x14ac:dyDescent="0.2"/>
    <row r="64360" hidden="1" x14ac:dyDescent="0.2"/>
    <row r="64361" hidden="1" x14ac:dyDescent="0.2"/>
    <row r="64362" hidden="1" x14ac:dyDescent="0.2"/>
    <row r="64363" hidden="1" x14ac:dyDescent="0.2"/>
    <row r="64364" hidden="1" x14ac:dyDescent="0.2"/>
    <row r="64365" hidden="1" x14ac:dyDescent="0.2"/>
    <row r="64366" hidden="1" x14ac:dyDescent="0.2"/>
    <row r="64367" hidden="1" x14ac:dyDescent="0.2"/>
    <row r="64368" hidden="1" x14ac:dyDescent="0.2"/>
    <row r="64369" hidden="1" x14ac:dyDescent="0.2"/>
    <row r="64370" hidden="1" x14ac:dyDescent="0.2"/>
    <row r="64371" hidden="1" x14ac:dyDescent="0.2"/>
    <row r="64372" hidden="1" x14ac:dyDescent="0.2"/>
    <row r="64373" hidden="1" x14ac:dyDescent="0.2"/>
    <row r="64374" hidden="1" x14ac:dyDescent="0.2"/>
    <row r="64375" hidden="1" x14ac:dyDescent="0.2"/>
    <row r="64376" hidden="1" x14ac:dyDescent="0.2"/>
    <row r="64377" hidden="1" x14ac:dyDescent="0.2"/>
    <row r="64378" hidden="1" x14ac:dyDescent="0.2"/>
    <row r="64379" hidden="1" x14ac:dyDescent="0.2"/>
    <row r="64380" hidden="1" x14ac:dyDescent="0.2"/>
    <row r="64381" hidden="1" x14ac:dyDescent="0.2"/>
    <row r="64382" hidden="1" x14ac:dyDescent="0.2"/>
    <row r="64383" hidden="1" x14ac:dyDescent="0.2"/>
    <row r="64384" hidden="1" x14ac:dyDescent="0.2"/>
    <row r="64385" hidden="1" x14ac:dyDescent="0.2"/>
    <row r="64386" hidden="1" x14ac:dyDescent="0.2"/>
    <row r="64387" hidden="1" x14ac:dyDescent="0.2"/>
    <row r="64388" hidden="1" x14ac:dyDescent="0.2"/>
    <row r="64389" hidden="1" x14ac:dyDescent="0.2"/>
    <row r="64390" hidden="1" x14ac:dyDescent="0.2"/>
    <row r="64391" hidden="1" x14ac:dyDescent="0.2"/>
    <row r="64392" hidden="1" x14ac:dyDescent="0.2"/>
    <row r="64393" hidden="1" x14ac:dyDescent="0.2"/>
    <row r="64394" hidden="1" x14ac:dyDescent="0.2"/>
    <row r="64395" hidden="1" x14ac:dyDescent="0.2"/>
    <row r="64396" hidden="1" x14ac:dyDescent="0.2"/>
    <row r="64397" hidden="1" x14ac:dyDescent="0.2"/>
    <row r="64398" hidden="1" x14ac:dyDescent="0.2"/>
    <row r="64399" hidden="1" x14ac:dyDescent="0.2"/>
    <row r="64400" hidden="1" x14ac:dyDescent="0.2"/>
    <row r="64401" hidden="1" x14ac:dyDescent="0.2"/>
    <row r="64402" hidden="1" x14ac:dyDescent="0.2"/>
    <row r="64403" hidden="1" x14ac:dyDescent="0.2"/>
    <row r="64404" hidden="1" x14ac:dyDescent="0.2"/>
    <row r="64405" hidden="1" x14ac:dyDescent="0.2"/>
    <row r="64406" hidden="1" x14ac:dyDescent="0.2"/>
    <row r="64407" hidden="1" x14ac:dyDescent="0.2"/>
    <row r="64408" hidden="1" x14ac:dyDescent="0.2"/>
    <row r="64409" hidden="1" x14ac:dyDescent="0.2"/>
    <row r="64410" hidden="1" x14ac:dyDescent="0.2"/>
    <row r="64411" hidden="1" x14ac:dyDescent="0.2"/>
    <row r="64412" hidden="1" x14ac:dyDescent="0.2"/>
    <row r="64413" hidden="1" x14ac:dyDescent="0.2"/>
    <row r="64414" hidden="1" x14ac:dyDescent="0.2"/>
    <row r="64415" hidden="1" x14ac:dyDescent="0.2"/>
    <row r="64416" hidden="1" x14ac:dyDescent="0.2"/>
    <row r="64417" hidden="1" x14ac:dyDescent="0.2"/>
    <row r="64418" hidden="1" x14ac:dyDescent="0.2"/>
    <row r="64419" hidden="1" x14ac:dyDescent="0.2"/>
    <row r="64420" hidden="1" x14ac:dyDescent="0.2"/>
    <row r="64421" hidden="1" x14ac:dyDescent="0.2"/>
    <row r="64422" hidden="1" x14ac:dyDescent="0.2"/>
    <row r="64423" hidden="1" x14ac:dyDescent="0.2"/>
    <row r="64424" hidden="1" x14ac:dyDescent="0.2"/>
    <row r="64425" hidden="1" x14ac:dyDescent="0.2"/>
    <row r="64426" hidden="1" x14ac:dyDescent="0.2"/>
    <row r="64427" hidden="1" x14ac:dyDescent="0.2"/>
    <row r="64428" hidden="1" x14ac:dyDescent="0.2"/>
    <row r="64429" hidden="1" x14ac:dyDescent="0.2"/>
    <row r="64430" hidden="1" x14ac:dyDescent="0.2"/>
    <row r="64431" hidden="1" x14ac:dyDescent="0.2"/>
    <row r="64432" hidden="1" x14ac:dyDescent="0.2"/>
    <row r="64433" hidden="1" x14ac:dyDescent="0.2"/>
    <row r="64434" hidden="1" x14ac:dyDescent="0.2"/>
    <row r="64435" hidden="1" x14ac:dyDescent="0.2"/>
    <row r="64436" hidden="1" x14ac:dyDescent="0.2"/>
    <row r="64437" hidden="1" x14ac:dyDescent="0.2"/>
    <row r="64438" hidden="1" x14ac:dyDescent="0.2"/>
    <row r="64439" hidden="1" x14ac:dyDescent="0.2"/>
    <row r="64440" hidden="1" x14ac:dyDescent="0.2"/>
    <row r="64441" hidden="1" x14ac:dyDescent="0.2"/>
    <row r="64442" hidden="1" x14ac:dyDescent="0.2"/>
    <row r="64443" hidden="1" x14ac:dyDescent="0.2"/>
    <row r="64444" hidden="1" x14ac:dyDescent="0.2"/>
    <row r="64445" hidden="1" x14ac:dyDescent="0.2"/>
    <row r="64446" hidden="1" x14ac:dyDescent="0.2"/>
    <row r="64447" hidden="1" x14ac:dyDescent="0.2"/>
    <row r="64448" hidden="1" x14ac:dyDescent="0.2"/>
    <row r="64449" hidden="1" x14ac:dyDescent="0.2"/>
    <row r="64450" hidden="1" x14ac:dyDescent="0.2"/>
    <row r="64451" hidden="1" x14ac:dyDescent="0.2"/>
    <row r="64452" hidden="1" x14ac:dyDescent="0.2"/>
    <row r="64453" hidden="1" x14ac:dyDescent="0.2"/>
    <row r="64454" hidden="1" x14ac:dyDescent="0.2"/>
    <row r="64455" hidden="1" x14ac:dyDescent="0.2"/>
    <row r="64456" hidden="1" x14ac:dyDescent="0.2"/>
    <row r="64457" hidden="1" x14ac:dyDescent="0.2"/>
    <row r="64458" hidden="1" x14ac:dyDescent="0.2"/>
    <row r="64459" hidden="1" x14ac:dyDescent="0.2"/>
    <row r="64460" hidden="1" x14ac:dyDescent="0.2"/>
    <row r="64461" hidden="1" x14ac:dyDescent="0.2"/>
    <row r="64462" hidden="1" x14ac:dyDescent="0.2"/>
    <row r="64463" hidden="1" x14ac:dyDescent="0.2"/>
    <row r="64464" hidden="1" x14ac:dyDescent="0.2"/>
    <row r="64465" hidden="1" x14ac:dyDescent="0.2"/>
    <row r="64466" hidden="1" x14ac:dyDescent="0.2"/>
    <row r="64467" hidden="1" x14ac:dyDescent="0.2"/>
    <row r="64468" hidden="1" x14ac:dyDescent="0.2"/>
    <row r="64469" hidden="1" x14ac:dyDescent="0.2"/>
    <row r="64470" hidden="1" x14ac:dyDescent="0.2"/>
    <row r="64471" hidden="1" x14ac:dyDescent="0.2"/>
    <row r="64472" hidden="1" x14ac:dyDescent="0.2"/>
    <row r="64473" hidden="1" x14ac:dyDescent="0.2"/>
    <row r="64474" hidden="1" x14ac:dyDescent="0.2"/>
    <row r="64475" hidden="1" x14ac:dyDescent="0.2"/>
    <row r="64476" hidden="1" x14ac:dyDescent="0.2"/>
    <row r="64477" hidden="1" x14ac:dyDescent="0.2"/>
    <row r="64478" hidden="1" x14ac:dyDescent="0.2"/>
    <row r="64479" hidden="1" x14ac:dyDescent="0.2"/>
    <row r="64480" hidden="1" x14ac:dyDescent="0.2"/>
    <row r="64481" hidden="1" x14ac:dyDescent="0.2"/>
    <row r="64482" hidden="1" x14ac:dyDescent="0.2"/>
    <row r="64483" hidden="1" x14ac:dyDescent="0.2"/>
    <row r="64484" hidden="1" x14ac:dyDescent="0.2"/>
    <row r="64485" hidden="1" x14ac:dyDescent="0.2"/>
    <row r="64486" hidden="1" x14ac:dyDescent="0.2"/>
    <row r="64487" hidden="1" x14ac:dyDescent="0.2"/>
    <row r="64488" hidden="1" x14ac:dyDescent="0.2"/>
    <row r="64489" hidden="1" x14ac:dyDescent="0.2"/>
    <row r="64490" hidden="1" x14ac:dyDescent="0.2"/>
    <row r="64491" hidden="1" x14ac:dyDescent="0.2"/>
    <row r="64492" hidden="1" x14ac:dyDescent="0.2"/>
    <row r="64493" hidden="1" x14ac:dyDescent="0.2"/>
    <row r="64494" hidden="1" x14ac:dyDescent="0.2"/>
    <row r="64495" hidden="1" x14ac:dyDescent="0.2"/>
    <row r="64496" hidden="1" x14ac:dyDescent="0.2"/>
    <row r="64497" hidden="1" x14ac:dyDescent="0.2"/>
    <row r="64498" hidden="1" x14ac:dyDescent="0.2"/>
    <row r="64499" hidden="1" x14ac:dyDescent="0.2"/>
    <row r="64500" hidden="1" x14ac:dyDescent="0.2"/>
    <row r="64501" hidden="1" x14ac:dyDescent="0.2"/>
    <row r="64502" hidden="1" x14ac:dyDescent="0.2"/>
    <row r="64503" hidden="1" x14ac:dyDescent="0.2"/>
    <row r="64504" hidden="1" x14ac:dyDescent="0.2"/>
    <row r="64505" hidden="1" x14ac:dyDescent="0.2"/>
    <row r="64506" hidden="1" x14ac:dyDescent="0.2"/>
    <row r="64507" hidden="1" x14ac:dyDescent="0.2"/>
    <row r="64508" hidden="1" x14ac:dyDescent="0.2"/>
    <row r="64509" hidden="1" x14ac:dyDescent="0.2"/>
    <row r="64510" hidden="1" x14ac:dyDescent="0.2"/>
    <row r="64511" hidden="1" x14ac:dyDescent="0.2"/>
    <row r="64512" hidden="1" x14ac:dyDescent="0.2"/>
    <row r="64513" hidden="1" x14ac:dyDescent="0.2"/>
    <row r="64514" hidden="1" x14ac:dyDescent="0.2"/>
    <row r="64515" hidden="1" x14ac:dyDescent="0.2"/>
    <row r="64516" hidden="1" x14ac:dyDescent="0.2"/>
    <row r="64517" hidden="1" x14ac:dyDescent="0.2"/>
    <row r="64518" hidden="1" x14ac:dyDescent="0.2"/>
    <row r="64519" hidden="1" x14ac:dyDescent="0.2"/>
    <row r="64520" hidden="1" x14ac:dyDescent="0.2"/>
    <row r="64521" hidden="1" x14ac:dyDescent="0.2"/>
    <row r="64522" hidden="1" x14ac:dyDescent="0.2"/>
    <row r="64523" hidden="1" x14ac:dyDescent="0.2"/>
    <row r="64524" hidden="1" x14ac:dyDescent="0.2"/>
    <row r="64525" hidden="1" x14ac:dyDescent="0.2"/>
    <row r="64526" hidden="1" x14ac:dyDescent="0.2"/>
    <row r="64527" hidden="1" x14ac:dyDescent="0.2"/>
    <row r="64528" hidden="1" x14ac:dyDescent="0.2"/>
    <row r="64529" hidden="1" x14ac:dyDescent="0.2"/>
    <row r="64530" hidden="1" x14ac:dyDescent="0.2"/>
    <row r="64531" hidden="1" x14ac:dyDescent="0.2"/>
    <row r="64532" hidden="1" x14ac:dyDescent="0.2"/>
    <row r="64533" hidden="1" x14ac:dyDescent="0.2"/>
    <row r="64534" hidden="1" x14ac:dyDescent="0.2"/>
    <row r="64535" hidden="1" x14ac:dyDescent="0.2"/>
    <row r="64536" hidden="1" x14ac:dyDescent="0.2"/>
    <row r="64537" hidden="1" x14ac:dyDescent="0.2"/>
    <row r="64538" hidden="1" x14ac:dyDescent="0.2"/>
    <row r="64539" hidden="1" x14ac:dyDescent="0.2"/>
    <row r="64540" hidden="1" x14ac:dyDescent="0.2"/>
    <row r="64541" hidden="1" x14ac:dyDescent="0.2"/>
    <row r="64542" hidden="1" x14ac:dyDescent="0.2"/>
    <row r="64543" hidden="1" x14ac:dyDescent="0.2"/>
    <row r="64544" hidden="1" x14ac:dyDescent="0.2"/>
    <row r="64545" hidden="1" x14ac:dyDescent="0.2"/>
    <row r="64546" hidden="1" x14ac:dyDescent="0.2"/>
    <row r="64547" hidden="1" x14ac:dyDescent="0.2"/>
    <row r="64548" hidden="1" x14ac:dyDescent="0.2"/>
    <row r="64549" hidden="1" x14ac:dyDescent="0.2"/>
    <row r="64550" hidden="1" x14ac:dyDescent="0.2"/>
    <row r="64551" hidden="1" x14ac:dyDescent="0.2"/>
    <row r="64552" hidden="1" x14ac:dyDescent="0.2"/>
    <row r="64553" hidden="1" x14ac:dyDescent="0.2"/>
    <row r="64554" hidden="1" x14ac:dyDescent="0.2"/>
    <row r="64555" hidden="1" x14ac:dyDescent="0.2"/>
    <row r="64556" hidden="1" x14ac:dyDescent="0.2"/>
    <row r="64557" hidden="1" x14ac:dyDescent="0.2"/>
    <row r="64558" hidden="1" x14ac:dyDescent="0.2"/>
    <row r="64559" hidden="1" x14ac:dyDescent="0.2"/>
    <row r="64560" hidden="1" x14ac:dyDescent="0.2"/>
    <row r="64561" hidden="1" x14ac:dyDescent="0.2"/>
    <row r="64562" hidden="1" x14ac:dyDescent="0.2"/>
    <row r="64563" hidden="1" x14ac:dyDescent="0.2"/>
    <row r="64564" hidden="1" x14ac:dyDescent="0.2"/>
    <row r="64565" hidden="1" x14ac:dyDescent="0.2"/>
    <row r="64566" hidden="1" x14ac:dyDescent="0.2"/>
    <row r="64567" hidden="1" x14ac:dyDescent="0.2"/>
    <row r="64568" hidden="1" x14ac:dyDescent="0.2"/>
    <row r="64569" hidden="1" x14ac:dyDescent="0.2"/>
    <row r="64570" hidden="1" x14ac:dyDescent="0.2"/>
    <row r="64571" hidden="1" x14ac:dyDescent="0.2"/>
    <row r="64572" hidden="1" x14ac:dyDescent="0.2"/>
    <row r="64573" hidden="1" x14ac:dyDescent="0.2"/>
    <row r="64574" hidden="1" x14ac:dyDescent="0.2"/>
    <row r="64575" hidden="1" x14ac:dyDescent="0.2"/>
    <row r="64576" hidden="1" x14ac:dyDescent="0.2"/>
    <row r="64577" hidden="1" x14ac:dyDescent="0.2"/>
    <row r="64578" hidden="1" x14ac:dyDescent="0.2"/>
    <row r="64579" hidden="1" x14ac:dyDescent="0.2"/>
    <row r="64580" hidden="1" x14ac:dyDescent="0.2"/>
    <row r="64581" hidden="1" x14ac:dyDescent="0.2"/>
    <row r="64582" hidden="1" x14ac:dyDescent="0.2"/>
    <row r="64583" hidden="1" x14ac:dyDescent="0.2"/>
    <row r="64584" hidden="1" x14ac:dyDescent="0.2"/>
    <row r="64585" hidden="1" x14ac:dyDescent="0.2"/>
    <row r="64586" hidden="1" x14ac:dyDescent="0.2"/>
    <row r="64587" hidden="1" x14ac:dyDescent="0.2"/>
    <row r="64588" hidden="1" x14ac:dyDescent="0.2"/>
    <row r="64589" hidden="1" x14ac:dyDescent="0.2"/>
    <row r="64590" hidden="1" x14ac:dyDescent="0.2"/>
    <row r="64591" hidden="1" x14ac:dyDescent="0.2"/>
    <row r="64592" hidden="1" x14ac:dyDescent="0.2"/>
    <row r="64593" hidden="1" x14ac:dyDescent="0.2"/>
    <row r="64594" hidden="1" x14ac:dyDescent="0.2"/>
    <row r="64595" hidden="1" x14ac:dyDescent="0.2"/>
    <row r="64596" hidden="1" x14ac:dyDescent="0.2"/>
    <row r="64597" hidden="1" x14ac:dyDescent="0.2"/>
    <row r="64598" hidden="1" x14ac:dyDescent="0.2"/>
    <row r="64599" hidden="1" x14ac:dyDescent="0.2"/>
    <row r="64600" hidden="1" x14ac:dyDescent="0.2"/>
    <row r="64601" hidden="1" x14ac:dyDescent="0.2"/>
    <row r="64602" hidden="1" x14ac:dyDescent="0.2"/>
    <row r="64603" hidden="1" x14ac:dyDescent="0.2"/>
    <row r="64604" hidden="1" x14ac:dyDescent="0.2"/>
    <row r="64605" hidden="1" x14ac:dyDescent="0.2"/>
    <row r="64606" hidden="1" x14ac:dyDescent="0.2"/>
    <row r="64607" hidden="1" x14ac:dyDescent="0.2"/>
    <row r="64608" hidden="1" x14ac:dyDescent="0.2"/>
    <row r="64609" hidden="1" x14ac:dyDescent="0.2"/>
    <row r="64610" hidden="1" x14ac:dyDescent="0.2"/>
    <row r="64611" hidden="1" x14ac:dyDescent="0.2"/>
    <row r="64612" hidden="1" x14ac:dyDescent="0.2"/>
    <row r="64613" hidden="1" x14ac:dyDescent="0.2"/>
    <row r="64614" hidden="1" x14ac:dyDescent="0.2"/>
    <row r="64615" hidden="1" x14ac:dyDescent="0.2"/>
    <row r="64616" hidden="1" x14ac:dyDescent="0.2"/>
    <row r="64617" hidden="1" x14ac:dyDescent="0.2"/>
    <row r="64618" hidden="1" x14ac:dyDescent="0.2"/>
    <row r="64619" hidden="1" x14ac:dyDescent="0.2"/>
    <row r="64620" hidden="1" x14ac:dyDescent="0.2"/>
    <row r="64621" hidden="1" x14ac:dyDescent="0.2"/>
    <row r="64622" hidden="1" x14ac:dyDescent="0.2"/>
    <row r="64623" hidden="1" x14ac:dyDescent="0.2"/>
    <row r="64624" hidden="1" x14ac:dyDescent="0.2"/>
    <row r="64625" hidden="1" x14ac:dyDescent="0.2"/>
    <row r="64626" hidden="1" x14ac:dyDescent="0.2"/>
    <row r="64627" hidden="1" x14ac:dyDescent="0.2"/>
    <row r="64628" hidden="1" x14ac:dyDescent="0.2"/>
    <row r="64629" hidden="1" x14ac:dyDescent="0.2"/>
    <row r="64630" hidden="1" x14ac:dyDescent="0.2"/>
    <row r="64631" hidden="1" x14ac:dyDescent="0.2"/>
    <row r="64632" hidden="1" x14ac:dyDescent="0.2"/>
    <row r="64633" hidden="1" x14ac:dyDescent="0.2"/>
    <row r="64634" hidden="1" x14ac:dyDescent="0.2"/>
    <row r="64635" hidden="1" x14ac:dyDescent="0.2"/>
    <row r="64636" hidden="1" x14ac:dyDescent="0.2"/>
    <row r="64637" hidden="1" x14ac:dyDescent="0.2"/>
    <row r="64638" hidden="1" x14ac:dyDescent="0.2"/>
    <row r="64639" hidden="1" x14ac:dyDescent="0.2"/>
    <row r="64640" hidden="1" x14ac:dyDescent="0.2"/>
    <row r="64641" hidden="1" x14ac:dyDescent="0.2"/>
    <row r="64642" hidden="1" x14ac:dyDescent="0.2"/>
    <row r="64643" hidden="1" x14ac:dyDescent="0.2"/>
    <row r="64644" hidden="1" x14ac:dyDescent="0.2"/>
    <row r="64645" hidden="1" x14ac:dyDescent="0.2"/>
    <row r="64646" hidden="1" x14ac:dyDescent="0.2"/>
    <row r="64647" hidden="1" x14ac:dyDescent="0.2"/>
    <row r="64648" hidden="1" x14ac:dyDescent="0.2"/>
    <row r="64649" hidden="1" x14ac:dyDescent="0.2"/>
    <row r="64650" hidden="1" x14ac:dyDescent="0.2"/>
    <row r="64651" hidden="1" x14ac:dyDescent="0.2"/>
    <row r="64652" hidden="1" x14ac:dyDescent="0.2"/>
    <row r="64653" hidden="1" x14ac:dyDescent="0.2"/>
    <row r="64654" hidden="1" x14ac:dyDescent="0.2"/>
    <row r="64655" hidden="1" x14ac:dyDescent="0.2"/>
    <row r="64656" hidden="1" x14ac:dyDescent="0.2"/>
    <row r="64657" hidden="1" x14ac:dyDescent="0.2"/>
    <row r="64658" hidden="1" x14ac:dyDescent="0.2"/>
    <row r="64659" hidden="1" x14ac:dyDescent="0.2"/>
    <row r="64660" hidden="1" x14ac:dyDescent="0.2"/>
    <row r="64661" hidden="1" x14ac:dyDescent="0.2"/>
    <row r="64662" hidden="1" x14ac:dyDescent="0.2"/>
    <row r="64663" hidden="1" x14ac:dyDescent="0.2"/>
    <row r="64664" hidden="1" x14ac:dyDescent="0.2"/>
    <row r="64665" hidden="1" x14ac:dyDescent="0.2"/>
    <row r="64666" hidden="1" x14ac:dyDescent="0.2"/>
    <row r="64667" hidden="1" x14ac:dyDescent="0.2"/>
    <row r="64668" hidden="1" x14ac:dyDescent="0.2"/>
    <row r="64669" hidden="1" x14ac:dyDescent="0.2"/>
    <row r="64670" hidden="1" x14ac:dyDescent="0.2"/>
    <row r="64671" hidden="1" x14ac:dyDescent="0.2"/>
    <row r="64672" hidden="1" x14ac:dyDescent="0.2"/>
    <row r="64673" hidden="1" x14ac:dyDescent="0.2"/>
    <row r="64674" hidden="1" x14ac:dyDescent="0.2"/>
    <row r="64675" hidden="1" x14ac:dyDescent="0.2"/>
    <row r="64676" hidden="1" x14ac:dyDescent="0.2"/>
    <row r="64677" hidden="1" x14ac:dyDescent="0.2"/>
    <row r="64678" hidden="1" x14ac:dyDescent="0.2"/>
    <row r="64679" hidden="1" x14ac:dyDescent="0.2"/>
    <row r="64680" hidden="1" x14ac:dyDescent="0.2"/>
    <row r="64681" hidden="1" x14ac:dyDescent="0.2"/>
    <row r="64682" hidden="1" x14ac:dyDescent="0.2"/>
    <row r="64683" hidden="1" x14ac:dyDescent="0.2"/>
    <row r="64684" hidden="1" x14ac:dyDescent="0.2"/>
    <row r="64685" hidden="1" x14ac:dyDescent="0.2"/>
    <row r="64686" hidden="1" x14ac:dyDescent="0.2"/>
    <row r="64687" hidden="1" x14ac:dyDescent="0.2"/>
    <row r="64688" hidden="1" x14ac:dyDescent="0.2"/>
    <row r="64689" hidden="1" x14ac:dyDescent="0.2"/>
    <row r="64690" hidden="1" x14ac:dyDescent="0.2"/>
    <row r="64691" hidden="1" x14ac:dyDescent="0.2"/>
    <row r="64692" hidden="1" x14ac:dyDescent="0.2"/>
    <row r="64693" hidden="1" x14ac:dyDescent="0.2"/>
    <row r="64694" hidden="1" x14ac:dyDescent="0.2"/>
    <row r="64695" hidden="1" x14ac:dyDescent="0.2"/>
    <row r="64696" hidden="1" x14ac:dyDescent="0.2"/>
    <row r="64697" hidden="1" x14ac:dyDescent="0.2"/>
    <row r="64698" hidden="1" x14ac:dyDescent="0.2"/>
    <row r="64699" hidden="1" x14ac:dyDescent="0.2"/>
    <row r="64700" hidden="1" x14ac:dyDescent="0.2"/>
    <row r="64701" hidden="1" x14ac:dyDescent="0.2"/>
    <row r="64702" hidden="1" x14ac:dyDescent="0.2"/>
    <row r="64703" hidden="1" x14ac:dyDescent="0.2"/>
    <row r="64704" hidden="1" x14ac:dyDescent="0.2"/>
    <row r="64705" hidden="1" x14ac:dyDescent="0.2"/>
    <row r="64706" hidden="1" x14ac:dyDescent="0.2"/>
    <row r="64707" hidden="1" x14ac:dyDescent="0.2"/>
    <row r="64708" hidden="1" x14ac:dyDescent="0.2"/>
    <row r="64709" hidden="1" x14ac:dyDescent="0.2"/>
    <row r="64710" hidden="1" x14ac:dyDescent="0.2"/>
    <row r="64711" hidden="1" x14ac:dyDescent="0.2"/>
    <row r="64712" hidden="1" x14ac:dyDescent="0.2"/>
    <row r="64713" hidden="1" x14ac:dyDescent="0.2"/>
    <row r="64714" hidden="1" x14ac:dyDescent="0.2"/>
    <row r="64715" hidden="1" x14ac:dyDescent="0.2"/>
    <row r="64716" hidden="1" x14ac:dyDescent="0.2"/>
    <row r="64717" hidden="1" x14ac:dyDescent="0.2"/>
    <row r="64718" hidden="1" x14ac:dyDescent="0.2"/>
    <row r="64719" hidden="1" x14ac:dyDescent="0.2"/>
    <row r="64720" hidden="1" x14ac:dyDescent="0.2"/>
    <row r="64721" hidden="1" x14ac:dyDescent="0.2"/>
    <row r="64722" hidden="1" x14ac:dyDescent="0.2"/>
    <row r="64723" hidden="1" x14ac:dyDescent="0.2"/>
    <row r="64724" hidden="1" x14ac:dyDescent="0.2"/>
    <row r="64725" hidden="1" x14ac:dyDescent="0.2"/>
    <row r="64726" hidden="1" x14ac:dyDescent="0.2"/>
    <row r="64727" hidden="1" x14ac:dyDescent="0.2"/>
    <row r="64728" hidden="1" x14ac:dyDescent="0.2"/>
    <row r="64729" hidden="1" x14ac:dyDescent="0.2"/>
    <row r="64730" hidden="1" x14ac:dyDescent="0.2"/>
    <row r="64731" hidden="1" x14ac:dyDescent="0.2"/>
    <row r="64732" hidden="1" x14ac:dyDescent="0.2"/>
    <row r="64733" hidden="1" x14ac:dyDescent="0.2"/>
    <row r="64734" hidden="1" x14ac:dyDescent="0.2"/>
    <row r="64735" hidden="1" x14ac:dyDescent="0.2"/>
    <row r="64736" hidden="1" x14ac:dyDescent="0.2"/>
    <row r="64737" hidden="1" x14ac:dyDescent="0.2"/>
    <row r="64738" hidden="1" x14ac:dyDescent="0.2"/>
    <row r="64739" hidden="1" x14ac:dyDescent="0.2"/>
    <row r="64740" hidden="1" x14ac:dyDescent="0.2"/>
    <row r="64741" hidden="1" x14ac:dyDescent="0.2"/>
    <row r="64742" hidden="1" x14ac:dyDescent="0.2"/>
    <row r="64743" hidden="1" x14ac:dyDescent="0.2"/>
    <row r="64744" hidden="1" x14ac:dyDescent="0.2"/>
    <row r="64745" hidden="1" x14ac:dyDescent="0.2"/>
    <row r="64746" hidden="1" x14ac:dyDescent="0.2"/>
    <row r="64747" hidden="1" x14ac:dyDescent="0.2"/>
    <row r="64748" hidden="1" x14ac:dyDescent="0.2"/>
    <row r="64749" hidden="1" x14ac:dyDescent="0.2"/>
    <row r="64750" hidden="1" x14ac:dyDescent="0.2"/>
    <row r="64751" hidden="1" x14ac:dyDescent="0.2"/>
    <row r="64752" hidden="1" x14ac:dyDescent="0.2"/>
    <row r="64753" hidden="1" x14ac:dyDescent="0.2"/>
    <row r="64754" hidden="1" x14ac:dyDescent="0.2"/>
    <row r="64755" hidden="1" x14ac:dyDescent="0.2"/>
    <row r="64756" hidden="1" x14ac:dyDescent="0.2"/>
    <row r="64757" hidden="1" x14ac:dyDescent="0.2"/>
    <row r="64758" hidden="1" x14ac:dyDescent="0.2"/>
    <row r="64759" hidden="1" x14ac:dyDescent="0.2"/>
    <row r="64760" hidden="1" x14ac:dyDescent="0.2"/>
    <row r="64761" hidden="1" x14ac:dyDescent="0.2"/>
    <row r="64762" hidden="1" x14ac:dyDescent="0.2"/>
    <row r="64763" hidden="1" x14ac:dyDescent="0.2"/>
    <row r="64764" hidden="1" x14ac:dyDescent="0.2"/>
    <row r="64765" hidden="1" x14ac:dyDescent="0.2"/>
    <row r="64766" hidden="1" x14ac:dyDescent="0.2"/>
    <row r="64767" hidden="1" x14ac:dyDescent="0.2"/>
    <row r="64768" hidden="1" x14ac:dyDescent="0.2"/>
    <row r="64769" hidden="1" x14ac:dyDescent="0.2"/>
    <row r="64770" hidden="1" x14ac:dyDescent="0.2"/>
    <row r="64771" hidden="1" x14ac:dyDescent="0.2"/>
    <row r="64772" hidden="1" x14ac:dyDescent="0.2"/>
    <row r="64773" hidden="1" x14ac:dyDescent="0.2"/>
    <row r="64774" hidden="1" x14ac:dyDescent="0.2"/>
    <row r="64775" hidden="1" x14ac:dyDescent="0.2"/>
    <row r="64776" hidden="1" x14ac:dyDescent="0.2"/>
    <row r="64777" hidden="1" x14ac:dyDescent="0.2"/>
    <row r="64778" hidden="1" x14ac:dyDescent="0.2"/>
    <row r="64779" hidden="1" x14ac:dyDescent="0.2"/>
    <row r="64780" hidden="1" x14ac:dyDescent="0.2"/>
    <row r="64781" hidden="1" x14ac:dyDescent="0.2"/>
    <row r="64782" hidden="1" x14ac:dyDescent="0.2"/>
    <row r="64783" hidden="1" x14ac:dyDescent="0.2"/>
    <row r="64784" hidden="1" x14ac:dyDescent="0.2"/>
    <row r="64785" hidden="1" x14ac:dyDescent="0.2"/>
    <row r="64786" hidden="1" x14ac:dyDescent="0.2"/>
    <row r="64787" hidden="1" x14ac:dyDescent="0.2"/>
    <row r="64788" hidden="1" x14ac:dyDescent="0.2"/>
    <row r="64789" hidden="1" x14ac:dyDescent="0.2"/>
    <row r="64790" hidden="1" x14ac:dyDescent="0.2"/>
    <row r="64791" hidden="1" x14ac:dyDescent="0.2"/>
    <row r="64792" hidden="1" x14ac:dyDescent="0.2"/>
    <row r="64793" hidden="1" x14ac:dyDescent="0.2"/>
    <row r="64794" hidden="1" x14ac:dyDescent="0.2"/>
    <row r="64795" hidden="1" x14ac:dyDescent="0.2"/>
    <row r="64796" hidden="1" x14ac:dyDescent="0.2"/>
    <row r="64797" hidden="1" x14ac:dyDescent="0.2"/>
    <row r="64798" hidden="1" x14ac:dyDescent="0.2"/>
    <row r="64799" hidden="1" x14ac:dyDescent="0.2"/>
    <row r="64800" hidden="1" x14ac:dyDescent="0.2"/>
    <row r="64801" hidden="1" x14ac:dyDescent="0.2"/>
    <row r="64802" hidden="1" x14ac:dyDescent="0.2"/>
    <row r="64803" hidden="1" x14ac:dyDescent="0.2"/>
    <row r="64804" hidden="1" x14ac:dyDescent="0.2"/>
    <row r="64805" hidden="1" x14ac:dyDescent="0.2"/>
    <row r="64806" hidden="1" x14ac:dyDescent="0.2"/>
    <row r="64807" hidden="1" x14ac:dyDescent="0.2"/>
    <row r="64808" hidden="1" x14ac:dyDescent="0.2"/>
    <row r="64809" hidden="1" x14ac:dyDescent="0.2"/>
    <row r="64810" hidden="1" x14ac:dyDescent="0.2"/>
    <row r="64811" hidden="1" x14ac:dyDescent="0.2"/>
    <row r="64812" hidden="1" x14ac:dyDescent="0.2"/>
    <row r="64813" hidden="1" x14ac:dyDescent="0.2"/>
    <row r="64814" hidden="1" x14ac:dyDescent="0.2"/>
    <row r="64815" hidden="1" x14ac:dyDescent="0.2"/>
    <row r="64816" hidden="1" x14ac:dyDescent="0.2"/>
    <row r="64817" hidden="1" x14ac:dyDescent="0.2"/>
    <row r="64818" hidden="1" x14ac:dyDescent="0.2"/>
    <row r="64819" hidden="1" x14ac:dyDescent="0.2"/>
    <row r="64820" hidden="1" x14ac:dyDescent="0.2"/>
    <row r="64821" hidden="1" x14ac:dyDescent="0.2"/>
    <row r="64822" hidden="1" x14ac:dyDescent="0.2"/>
    <row r="64823" hidden="1" x14ac:dyDescent="0.2"/>
    <row r="64824" hidden="1" x14ac:dyDescent="0.2"/>
    <row r="64825" hidden="1" x14ac:dyDescent="0.2"/>
    <row r="64826" hidden="1" x14ac:dyDescent="0.2"/>
    <row r="64827" hidden="1" x14ac:dyDescent="0.2"/>
    <row r="64828" hidden="1" x14ac:dyDescent="0.2"/>
    <row r="64829" hidden="1" x14ac:dyDescent="0.2"/>
    <row r="64830" hidden="1" x14ac:dyDescent="0.2"/>
    <row r="64831" hidden="1" x14ac:dyDescent="0.2"/>
    <row r="64832" hidden="1" x14ac:dyDescent="0.2"/>
    <row r="64833" hidden="1" x14ac:dyDescent="0.2"/>
    <row r="64834" hidden="1" x14ac:dyDescent="0.2"/>
    <row r="64835" hidden="1" x14ac:dyDescent="0.2"/>
    <row r="64836" hidden="1" x14ac:dyDescent="0.2"/>
    <row r="64837" hidden="1" x14ac:dyDescent="0.2"/>
    <row r="64838" hidden="1" x14ac:dyDescent="0.2"/>
    <row r="64839" hidden="1" x14ac:dyDescent="0.2"/>
    <row r="64840" hidden="1" x14ac:dyDescent="0.2"/>
    <row r="64841" hidden="1" x14ac:dyDescent="0.2"/>
    <row r="64842" hidden="1" x14ac:dyDescent="0.2"/>
    <row r="64843" hidden="1" x14ac:dyDescent="0.2"/>
    <row r="64844" hidden="1" x14ac:dyDescent="0.2"/>
    <row r="64845" hidden="1" x14ac:dyDescent="0.2"/>
    <row r="64846" hidden="1" x14ac:dyDescent="0.2"/>
    <row r="64847" hidden="1" x14ac:dyDescent="0.2"/>
    <row r="64848" hidden="1" x14ac:dyDescent="0.2"/>
    <row r="64849" hidden="1" x14ac:dyDescent="0.2"/>
    <row r="64850" hidden="1" x14ac:dyDescent="0.2"/>
    <row r="64851" hidden="1" x14ac:dyDescent="0.2"/>
    <row r="64852" hidden="1" x14ac:dyDescent="0.2"/>
    <row r="64853" hidden="1" x14ac:dyDescent="0.2"/>
    <row r="64854" hidden="1" x14ac:dyDescent="0.2"/>
    <row r="64855" hidden="1" x14ac:dyDescent="0.2"/>
    <row r="64856" hidden="1" x14ac:dyDescent="0.2"/>
    <row r="64857" hidden="1" x14ac:dyDescent="0.2"/>
    <row r="64858" hidden="1" x14ac:dyDescent="0.2"/>
    <row r="64859" hidden="1" x14ac:dyDescent="0.2"/>
    <row r="64860" hidden="1" x14ac:dyDescent="0.2"/>
    <row r="64861" hidden="1" x14ac:dyDescent="0.2"/>
    <row r="64862" hidden="1" x14ac:dyDescent="0.2"/>
    <row r="64863" hidden="1" x14ac:dyDescent="0.2"/>
    <row r="64864" hidden="1" x14ac:dyDescent="0.2"/>
    <row r="64865" hidden="1" x14ac:dyDescent="0.2"/>
    <row r="64866" hidden="1" x14ac:dyDescent="0.2"/>
    <row r="64867" hidden="1" x14ac:dyDescent="0.2"/>
    <row r="64868" hidden="1" x14ac:dyDescent="0.2"/>
    <row r="64869" hidden="1" x14ac:dyDescent="0.2"/>
    <row r="64870" hidden="1" x14ac:dyDescent="0.2"/>
    <row r="64871" hidden="1" x14ac:dyDescent="0.2"/>
    <row r="64872" hidden="1" x14ac:dyDescent="0.2"/>
    <row r="64873" hidden="1" x14ac:dyDescent="0.2"/>
    <row r="64874" hidden="1" x14ac:dyDescent="0.2"/>
    <row r="64875" hidden="1" x14ac:dyDescent="0.2"/>
    <row r="64876" hidden="1" x14ac:dyDescent="0.2"/>
    <row r="64877" hidden="1" x14ac:dyDescent="0.2"/>
    <row r="64878" hidden="1" x14ac:dyDescent="0.2"/>
    <row r="64879" hidden="1" x14ac:dyDescent="0.2"/>
    <row r="64880" hidden="1" x14ac:dyDescent="0.2"/>
    <row r="64881" hidden="1" x14ac:dyDescent="0.2"/>
    <row r="64882" hidden="1" x14ac:dyDescent="0.2"/>
    <row r="64883" hidden="1" x14ac:dyDescent="0.2"/>
    <row r="64884" hidden="1" x14ac:dyDescent="0.2"/>
    <row r="64885" hidden="1" x14ac:dyDescent="0.2"/>
    <row r="64886" hidden="1" x14ac:dyDescent="0.2"/>
    <row r="64887" hidden="1" x14ac:dyDescent="0.2"/>
    <row r="64888" hidden="1" x14ac:dyDescent="0.2"/>
    <row r="64889" hidden="1" x14ac:dyDescent="0.2"/>
    <row r="64890" hidden="1" x14ac:dyDescent="0.2"/>
    <row r="64891" hidden="1" x14ac:dyDescent="0.2"/>
    <row r="64892" hidden="1" x14ac:dyDescent="0.2"/>
    <row r="64893" hidden="1" x14ac:dyDescent="0.2"/>
    <row r="64894" hidden="1" x14ac:dyDescent="0.2"/>
    <row r="64895" hidden="1" x14ac:dyDescent="0.2"/>
    <row r="64896" hidden="1" x14ac:dyDescent="0.2"/>
    <row r="64897" hidden="1" x14ac:dyDescent="0.2"/>
    <row r="64898" hidden="1" x14ac:dyDescent="0.2"/>
    <row r="64899" hidden="1" x14ac:dyDescent="0.2"/>
    <row r="64900" hidden="1" x14ac:dyDescent="0.2"/>
    <row r="64901" hidden="1" x14ac:dyDescent="0.2"/>
    <row r="64902" hidden="1" x14ac:dyDescent="0.2"/>
    <row r="64903" hidden="1" x14ac:dyDescent="0.2"/>
    <row r="64904" hidden="1" x14ac:dyDescent="0.2"/>
    <row r="64905" hidden="1" x14ac:dyDescent="0.2"/>
    <row r="64906" hidden="1" x14ac:dyDescent="0.2"/>
    <row r="64907" hidden="1" x14ac:dyDescent="0.2"/>
    <row r="64908" hidden="1" x14ac:dyDescent="0.2"/>
    <row r="64909" hidden="1" x14ac:dyDescent="0.2"/>
    <row r="64910" hidden="1" x14ac:dyDescent="0.2"/>
    <row r="64911" hidden="1" x14ac:dyDescent="0.2"/>
    <row r="64912" hidden="1" x14ac:dyDescent="0.2"/>
    <row r="64913" hidden="1" x14ac:dyDescent="0.2"/>
    <row r="64914" hidden="1" x14ac:dyDescent="0.2"/>
    <row r="64915" hidden="1" x14ac:dyDescent="0.2"/>
    <row r="64916" hidden="1" x14ac:dyDescent="0.2"/>
    <row r="64917" hidden="1" x14ac:dyDescent="0.2"/>
    <row r="64918" hidden="1" x14ac:dyDescent="0.2"/>
    <row r="64919" hidden="1" x14ac:dyDescent="0.2"/>
    <row r="64920" hidden="1" x14ac:dyDescent="0.2"/>
    <row r="64921" hidden="1" x14ac:dyDescent="0.2"/>
    <row r="64922" hidden="1" x14ac:dyDescent="0.2"/>
    <row r="64923" hidden="1" x14ac:dyDescent="0.2"/>
    <row r="64924" hidden="1" x14ac:dyDescent="0.2"/>
    <row r="64925" hidden="1" x14ac:dyDescent="0.2"/>
    <row r="64926" hidden="1" x14ac:dyDescent="0.2"/>
    <row r="64927" hidden="1" x14ac:dyDescent="0.2"/>
    <row r="64928" hidden="1" x14ac:dyDescent="0.2"/>
    <row r="64929" hidden="1" x14ac:dyDescent="0.2"/>
    <row r="64930" hidden="1" x14ac:dyDescent="0.2"/>
    <row r="64931" hidden="1" x14ac:dyDescent="0.2"/>
    <row r="64932" hidden="1" x14ac:dyDescent="0.2"/>
    <row r="64933" hidden="1" x14ac:dyDescent="0.2"/>
    <row r="64934" hidden="1" x14ac:dyDescent="0.2"/>
    <row r="64935" hidden="1" x14ac:dyDescent="0.2"/>
    <row r="64936" hidden="1" x14ac:dyDescent="0.2"/>
    <row r="64937" hidden="1" x14ac:dyDescent="0.2"/>
    <row r="64938" hidden="1" x14ac:dyDescent="0.2"/>
    <row r="64939" hidden="1" x14ac:dyDescent="0.2"/>
    <row r="64940" hidden="1" x14ac:dyDescent="0.2"/>
    <row r="64941" hidden="1" x14ac:dyDescent="0.2"/>
    <row r="64942" hidden="1" x14ac:dyDescent="0.2"/>
    <row r="64943" hidden="1" x14ac:dyDescent="0.2"/>
    <row r="64944" hidden="1" x14ac:dyDescent="0.2"/>
    <row r="64945" hidden="1" x14ac:dyDescent="0.2"/>
    <row r="64946" hidden="1" x14ac:dyDescent="0.2"/>
    <row r="64947" hidden="1" x14ac:dyDescent="0.2"/>
    <row r="64948" hidden="1" x14ac:dyDescent="0.2"/>
    <row r="64949" hidden="1" x14ac:dyDescent="0.2"/>
    <row r="64950" hidden="1" x14ac:dyDescent="0.2"/>
    <row r="64951" hidden="1" x14ac:dyDescent="0.2"/>
    <row r="64952" hidden="1" x14ac:dyDescent="0.2"/>
    <row r="64953" hidden="1" x14ac:dyDescent="0.2"/>
    <row r="64954" hidden="1" x14ac:dyDescent="0.2"/>
    <row r="64955" hidden="1" x14ac:dyDescent="0.2"/>
    <row r="64956" hidden="1" x14ac:dyDescent="0.2"/>
    <row r="64957" hidden="1" x14ac:dyDescent="0.2"/>
    <row r="64958" hidden="1" x14ac:dyDescent="0.2"/>
    <row r="64959" hidden="1" x14ac:dyDescent="0.2"/>
    <row r="64960" hidden="1" x14ac:dyDescent="0.2"/>
    <row r="64961" hidden="1" x14ac:dyDescent="0.2"/>
    <row r="64962" hidden="1" x14ac:dyDescent="0.2"/>
    <row r="64963" hidden="1" x14ac:dyDescent="0.2"/>
    <row r="64964" hidden="1" x14ac:dyDescent="0.2"/>
    <row r="64965" hidden="1" x14ac:dyDescent="0.2"/>
    <row r="64966" hidden="1" x14ac:dyDescent="0.2"/>
    <row r="64967" hidden="1" x14ac:dyDescent="0.2"/>
    <row r="64968" hidden="1" x14ac:dyDescent="0.2"/>
    <row r="64969" hidden="1" x14ac:dyDescent="0.2"/>
    <row r="64970" hidden="1" x14ac:dyDescent="0.2"/>
    <row r="64971" hidden="1" x14ac:dyDescent="0.2"/>
    <row r="64972" hidden="1" x14ac:dyDescent="0.2"/>
    <row r="64973" hidden="1" x14ac:dyDescent="0.2"/>
    <row r="64974" hidden="1" x14ac:dyDescent="0.2"/>
    <row r="64975" hidden="1" x14ac:dyDescent="0.2"/>
    <row r="64976" hidden="1" x14ac:dyDescent="0.2"/>
    <row r="64977" hidden="1" x14ac:dyDescent="0.2"/>
    <row r="64978" hidden="1" x14ac:dyDescent="0.2"/>
    <row r="64979" hidden="1" x14ac:dyDescent="0.2"/>
    <row r="64980" hidden="1" x14ac:dyDescent="0.2"/>
    <row r="64981" hidden="1" x14ac:dyDescent="0.2"/>
    <row r="64982" hidden="1" x14ac:dyDescent="0.2"/>
    <row r="64983" hidden="1" x14ac:dyDescent="0.2"/>
    <row r="64984" hidden="1" x14ac:dyDescent="0.2"/>
    <row r="64985" hidden="1" x14ac:dyDescent="0.2"/>
    <row r="64986" hidden="1" x14ac:dyDescent="0.2"/>
    <row r="64987" hidden="1" x14ac:dyDescent="0.2"/>
    <row r="64988" hidden="1" x14ac:dyDescent="0.2"/>
    <row r="64989" hidden="1" x14ac:dyDescent="0.2"/>
    <row r="64990" hidden="1" x14ac:dyDescent="0.2"/>
    <row r="64991" hidden="1" x14ac:dyDescent="0.2"/>
    <row r="64992" hidden="1" x14ac:dyDescent="0.2"/>
    <row r="64993" hidden="1" x14ac:dyDescent="0.2"/>
    <row r="64994" hidden="1" x14ac:dyDescent="0.2"/>
    <row r="64995" hidden="1" x14ac:dyDescent="0.2"/>
    <row r="64996" hidden="1" x14ac:dyDescent="0.2"/>
    <row r="64997" hidden="1" x14ac:dyDescent="0.2"/>
    <row r="64998" hidden="1" x14ac:dyDescent="0.2"/>
    <row r="64999" hidden="1" x14ac:dyDescent="0.2"/>
    <row r="65000" hidden="1" x14ac:dyDescent="0.2"/>
    <row r="65001" hidden="1" x14ac:dyDescent="0.2"/>
    <row r="65002" hidden="1" x14ac:dyDescent="0.2"/>
    <row r="65003" hidden="1" x14ac:dyDescent="0.2"/>
    <row r="65004" hidden="1" x14ac:dyDescent="0.2"/>
    <row r="65005" hidden="1" x14ac:dyDescent="0.2"/>
    <row r="65006" hidden="1" x14ac:dyDescent="0.2"/>
    <row r="65007" hidden="1" x14ac:dyDescent="0.2"/>
    <row r="65008" hidden="1" x14ac:dyDescent="0.2"/>
    <row r="65009" hidden="1" x14ac:dyDescent="0.2"/>
    <row r="65010" hidden="1" x14ac:dyDescent="0.2"/>
    <row r="65011" hidden="1" x14ac:dyDescent="0.2"/>
    <row r="65012" hidden="1" x14ac:dyDescent="0.2"/>
    <row r="65013" hidden="1" x14ac:dyDescent="0.2"/>
    <row r="65014" hidden="1" x14ac:dyDescent="0.2"/>
    <row r="65015" hidden="1" x14ac:dyDescent="0.2"/>
    <row r="65016" hidden="1" x14ac:dyDescent="0.2"/>
    <row r="65017" hidden="1" x14ac:dyDescent="0.2"/>
    <row r="65018" hidden="1" x14ac:dyDescent="0.2"/>
    <row r="65019" hidden="1" x14ac:dyDescent="0.2"/>
    <row r="65020" hidden="1" x14ac:dyDescent="0.2"/>
    <row r="65021" hidden="1" x14ac:dyDescent="0.2"/>
    <row r="65022" hidden="1" x14ac:dyDescent="0.2"/>
    <row r="65023" hidden="1" x14ac:dyDescent="0.2"/>
    <row r="65024" hidden="1" x14ac:dyDescent="0.2"/>
    <row r="65025" hidden="1" x14ac:dyDescent="0.2"/>
    <row r="65026" hidden="1" x14ac:dyDescent="0.2"/>
    <row r="65027" hidden="1" x14ac:dyDescent="0.2"/>
    <row r="65028" hidden="1" x14ac:dyDescent="0.2"/>
    <row r="65029" hidden="1" x14ac:dyDescent="0.2"/>
    <row r="65030" hidden="1" x14ac:dyDescent="0.2"/>
    <row r="65031" hidden="1" x14ac:dyDescent="0.2"/>
    <row r="65032" hidden="1" x14ac:dyDescent="0.2"/>
    <row r="65033" hidden="1" x14ac:dyDescent="0.2"/>
    <row r="65034" hidden="1" x14ac:dyDescent="0.2"/>
    <row r="65035" hidden="1" x14ac:dyDescent="0.2"/>
    <row r="65036" hidden="1" x14ac:dyDescent="0.2"/>
    <row r="65037" hidden="1" x14ac:dyDescent="0.2"/>
    <row r="65038" hidden="1" x14ac:dyDescent="0.2"/>
    <row r="65039" hidden="1" x14ac:dyDescent="0.2"/>
    <row r="65040" hidden="1" x14ac:dyDescent="0.2"/>
    <row r="65041" hidden="1" x14ac:dyDescent="0.2"/>
    <row r="65042" hidden="1" x14ac:dyDescent="0.2"/>
    <row r="65043" hidden="1" x14ac:dyDescent="0.2"/>
    <row r="65044" hidden="1" x14ac:dyDescent="0.2"/>
    <row r="65045" hidden="1" x14ac:dyDescent="0.2"/>
    <row r="65046" hidden="1" x14ac:dyDescent="0.2"/>
    <row r="65047" hidden="1" x14ac:dyDescent="0.2"/>
    <row r="65048" hidden="1" x14ac:dyDescent="0.2"/>
    <row r="65049" hidden="1" x14ac:dyDescent="0.2"/>
    <row r="65050" hidden="1" x14ac:dyDescent="0.2"/>
    <row r="65051" hidden="1" x14ac:dyDescent="0.2"/>
    <row r="65052" hidden="1" x14ac:dyDescent="0.2"/>
    <row r="65053" hidden="1" x14ac:dyDescent="0.2"/>
    <row r="65054" hidden="1" x14ac:dyDescent="0.2"/>
    <row r="65055" hidden="1" x14ac:dyDescent="0.2"/>
    <row r="65056" hidden="1" x14ac:dyDescent="0.2"/>
    <row r="65057" hidden="1" x14ac:dyDescent="0.2"/>
    <row r="65058" hidden="1" x14ac:dyDescent="0.2"/>
    <row r="65059" hidden="1" x14ac:dyDescent="0.2"/>
    <row r="65060" hidden="1" x14ac:dyDescent="0.2"/>
    <row r="65061" hidden="1" x14ac:dyDescent="0.2"/>
    <row r="65062" hidden="1" x14ac:dyDescent="0.2"/>
    <row r="65063" hidden="1" x14ac:dyDescent="0.2"/>
    <row r="65064" hidden="1" x14ac:dyDescent="0.2"/>
    <row r="65065" hidden="1" x14ac:dyDescent="0.2"/>
    <row r="65066" hidden="1" x14ac:dyDescent="0.2"/>
    <row r="65067" hidden="1" x14ac:dyDescent="0.2"/>
    <row r="65068" hidden="1" x14ac:dyDescent="0.2"/>
    <row r="65069" hidden="1" x14ac:dyDescent="0.2"/>
    <row r="65070" hidden="1" x14ac:dyDescent="0.2"/>
    <row r="65071" hidden="1" x14ac:dyDescent="0.2"/>
    <row r="65072" hidden="1" x14ac:dyDescent="0.2"/>
    <row r="65073" hidden="1" x14ac:dyDescent="0.2"/>
    <row r="65074" hidden="1" x14ac:dyDescent="0.2"/>
    <row r="65075" hidden="1" x14ac:dyDescent="0.2"/>
    <row r="65076" hidden="1" x14ac:dyDescent="0.2"/>
    <row r="65077" hidden="1" x14ac:dyDescent="0.2"/>
    <row r="65078" hidden="1" x14ac:dyDescent="0.2"/>
    <row r="65079" hidden="1" x14ac:dyDescent="0.2"/>
    <row r="65080" hidden="1" x14ac:dyDescent="0.2"/>
    <row r="65081" hidden="1" x14ac:dyDescent="0.2"/>
    <row r="65082" hidden="1" x14ac:dyDescent="0.2"/>
    <row r="65083" hidden="1" x14ac:dyDescent="0.2"/>
    <row r="65084" hidden="1" x14ac:dyDescent="0.2"/>
    <row r="65085" hidden="1" x14ac:dyDescent="0.2"/>
    <row r="65086" hidden="1" x14ac:dyDescent="0.2"/>
    <row r="65087" hidden="1" x14ac:dyDescent="0.2"/>
    <row r="65088" hidden="1" x14ac:dyDescent="0.2"/>
    <row r="65089" hidden="1" x14ac:dyDescent="0.2"/>
    <row r="65090" hidden="1" x14ac:dyDescent="0.2"/>
    <row r="65091" hidden="1" x14ac:dyDescent="0.2"/>
    <row r="65092" hidden="1" x14ac:dyDescent="0.2"/>
    <row r="65093" hidden="1" x14ac:dyDescent="0.2"/>
    <row r="65094" hidden="1" x14ac:dyDescent="0.2"/>
    <row r="65095" hidden="1" x14ac:dyDescent="0.2"/>
    <row r="65096" hidden="1" x14ac:dyDescent="0.2"/>
    <row r="65097" hidden="1" x14ac:dyDescent="0.2"/>
    <row r="65098" hidden="1" x14ac:dyDescent="0.2"/>
    <row r="65099" hidden="1" x14ac:dyDescent="0.2"/>
    <row r="65100" hidden="1" x14ac:dyDescent="0.2"/>
    <row r="65101" hidden="1" x14ac:dyDescent="0.2"/>
    <row r="65102" hidden="1" x14ac:dyDescent="0.2"/>
    <row r="65103" hidden="1" x14ac:dyDescent="0.2"/>
    <row r="65104" hidden="1" x14ac:dyDescent="0.2"/>
    <row r="65105" hidden="1" x14ac:dyDescent="0.2"/>
    <row r="65106" hidden="1" x14ac:dyDescent="0.2"/>
    <row r="65107" hidden="1" x14ac:dyDescent="0.2"/>
    <row r="65108" hidden="1" x14ac:dyDescent="0.2"/>
    <row r="65109" hidden="1" x14ac:dyDescent="0.2"/>
    <row r="65110" hidden="1" x14ac:dyDescent="0.2"/>
    <row r="65111" hidden="1" x14ac:dyDescent="0.2"/>
    <row r="65112" hidden="1" x14ac:dyDescent="0.2"/>
    <row r="65113" hidden="1" x14ac:dyDescent="0.2"/>
    <row r="65114" hidden="1" x14ac:dyDescent="0.2"/>
    <row r="65115" hidden="1" x14ac:dyDescent="0.2"/>
    <row r="65116" hidden="1" x14ac:dyDescent="0.2"/>
    <row r="65117" hidden="1" x14ac:dyDescent="0.2"/>
    <row r="65118" hidden="1" x14ac:dyDescent="0.2"/>
    <row r="65119" hidden="1" x14ac:dyDescent="0.2"/>
    <row r="65120" hidden="1" x14ac:dyDescent="0.2"/>
    <row r="65121" hidden="1" x14ac:dyDescent="0.2"/>
    <row r="65122" hidden="1" x14ac:dyDescent="0.2"/>
    <row r="65123" hidden="1" x14ac:dyDescent="0.2"/>
    <row r="65124" hidden="1" x14ac:dyDescent="0.2"/>
    <row r="65125" hidden="1" x14ac:dyDescent="0.2"/>
    <row r="65126" hidden="1" x14ac:dyDescent="0.2"/>
    <row r="65127" hidden="1" x14ac:dyDescent="0.2"/>
    <row r="65128" hidden="1" x14ac:dyDescent="0.2"/>
    <row r="65129" hidden="1" x14ac:dyDescent="0.2"/>
    <row r="65130" hidden="1" x14ac:dyDescent="0.2"/>
    <row r="65131" hidden="1" x14ac:dyDescent="0.2"/>
    <row r="65132" hidden="1" x14ac:dyDescent="0.2"/>
    <row r="65133" hidden="1" x14ac:dyDescent="0.2"/>
    <row r="65134" hidden="1" x14ac:dyDescent="0.2"/>
    <row r="65135" hidden="1" x14ac:dyDescent="0.2"/>
    <row r="65136" hidden="1" x14ac:dyDescent="0.2"/>
    <row r="65137" hidden="1" x14ac:dyDescent="0.2"/>
    <row r="65138" hidden="1" x14ac:dyDescent="0.2"/>
    <row r="65139" hidden="1" x14ac:dyDescent="0.2"/>
    <row r="65140" hidden="1" x14ac:dyDescent="0.2"/>
    <row r="65141" hidden="1" x14ac:dyDescent="0.2"/>
    <row r="65142" hidden="1" x14ac:dyDescent="0.2"/>
    <row r="65143" hidden="1" x14ac:dyDescent="0.2"/>
    <row r="65144" hidden="1" x14ac:dyDescent="0.2"/>
    <row r="65145" hidden="1" x14ac:dyDescent="0.2"/>
    <row r="65146" hidden="1" x14ac:dyDescent="0.2"/>
    <row r="65147" hidden="1" x14ac:dyDescent="0.2"/>
    <row r="65148" hidden="1" x14ac:dyDescent="0.2"/>
    <row r="65149" hidden="1" x14ac:dyDescent="0.2"/>
    <row r="65150" hidden="1" x14ac:dyDescent="0.2"/>
    <row r="65151" hidden="1" x14ac:dyDescent="0.2"/>
    <row r="65152" hidden="1" x14ac:dyDescent="0.2"/>
    <row r="65153" hidden="1" x14ac:dyDescent="0.2"/>
    <row r="65154" hidden="1" x14ac:dyDescent="0.2"/>
    <row r="65155" hidden="1" x14ac:dyDescent="0.2"/>
    <row r="65156" hidden="1" x14ac:dyDescent="0.2"/>
    <row r="65157" hidden="1" x14ac:dyDescent="0.2"/>
    <row r="65158" hidden="1" x14ac:dyDescent="0.2"/>
    <row r="65159" hidden="1" x14ac:dyDescent="0.2"/>
    <row r="65160" hidden="1" x14ac:dyDescent="0.2"/>
    <row r="65161" hidden="1" x14ac:dyDescent="0.2"/>
    <row r="65162" hidden="1" x14ac:dyDescent="0.2"/>
    <row r="65163" hidden="1" x14ac:dyDescent="0.2"/>
    <row r="65164" hidden="1" x14ac:dyDescent="0.2"/>
    <row r="65165" hidden="1" x14ac:dyDescent="0.2"/>
    <row r="65166" hidden="1" x14ac:dyDescent="0.2"/>
    <row r="65167" hidden="1" x14ac:dyDescent="0.2"/>
    <row r="65168" hidden="1" x14ac:dyDescent="0.2"/>
    <row r="65169" hidden="1" x14ac:dyDescent="0.2"/>
    <row r="65170" hidden="1" x14ac:dyDescent="0.2"/>
    <row r="65171" hidden="1" x14ac:dyDescent="0.2"/>
    <row r="65172" hidden="1" x14ac:dyDescent="0.2"/>
    <row r="65173" hidden="1" x14ac:dyDescent="0.2"/>
    <row r="65174" hidden="1" x14ac:dyDescent="0.2"/>
    <row r="65175" hidden="1" x14ac:dyDescent="0.2"/>
    <row r="65176" hidden="1" x14ac:dyDescent="0.2"/>
    <row r="65177" hidden="1" x14ac:dyDescent="0.2"/>
    <row r="65178" hidden="1" x14ac:dyDescent="0.2"/>
    <row r="65179" hidden="1" x14ac:dyDescent="0.2"/>
    <row r="65180" hidden="1" x14ac:dyDescent="0.2"/>
    <row r="65181" hidden="1" x14ac:dyDescent="0.2"/>
    <row r="65182" hidden="1" x14ac:dyDescent="0.2"/>
    <row r="65183" hidden="1" x14ac:dyDescent="0.2"/>
    <row r="65184" hidden="1" x14ac:dyDescent="0.2"/>
    <row r="65185" hidden="1" x14ac:dyDescent="0.2"/>
    <row r="65186" hidden="1" x14ac:dyDescent="0.2"/>
    <row r="65187" hidden="1" x14ac:dyDescent="0.2"/>
    <row r="65188" hidden="1" x14ac:dyDescent="0.2"/>
    <row r="65189" hidden="1" x14ac:dyDescent="0.2"/>
    <row r="65190" hidden="1" x14ac:dyDescent="0.2"/>
    <row r="65191" hidden="1" x14ac:dyDescent="0.2"/>
    <row r="65192" hidden="1" x14ac:dyDescent="0.2"/>
    <row r="65193" hidden="1" x14ac:dyDescent="0.2"/>
    <row r="65194" hidden="1" x14ac:dyDescent="0.2"/>
    <row r="65195" hidden="1" x14ac:dyDescent="0.2"/>
    <row r="65196" hidden="1" x14ac:dyDescent="0.2"/>
    <row r="65197" hidden="1" x14ac:dyDescent="0.2"/>
    <row r="65198" hidden="1" x14ac:dyDescent="0.2"/>
    <row r="65199" hidden="1" x14ac:dyDescent="0.2"/>
    <row r="65200" hidden="1" x14ac:dyDescent="0.2"/>
    <row r="65201" hidden="1" x14ac:dyDescent="0.2"/>
    <row r="65202" hidden="1" x14ac:dyDescent="0.2"/>
    <row r="65203" hidden="1" x14ac:dyDescent="0.2"/>
    <row r="65204" hidden="1" x14ac:dyDescent="0.2"/>
    <row r="65205" hidden="1" x14ac:dyDescent="0.2"/>
    <row r="65206" hidden="1" x14ac:dyDescent="0.2"/>
    <row r="65207" hidden="1" x14ac:dyDescent="0.2"/>
    <row r="65208" hidden="1" x14ac:dyDescent="0.2"/>
    <row r="65209" hidden="1" x14ac:dyDescent="0.2"/>
    <row r="65210" hidden="1" x14ac:dyDescent="0.2"/>
    <row r="65211" hidden="1" x14ac:dyDescent="0.2"/>
    <row r="65212" hidden="1" x14ac:dyDescent="0.2"/>
    <row r="65213" hidden="1" x14ac:dyDescent="0.2"/>
    <row r="65214" hidden="1" x14ac:dyDescent="0.2"/>
    <row r="65215" hidden="1" x14ac:dyDescent="0.2"/>
    <row r="65216" hidden="1" x14ac:dyDescent="0.2"/>
    <row r="65217" hidden="1" x14ac:dyDescent="0.2"/>
    <row r="65218" hidden="1" x14ac:dyDescent="0.2"/>
    <row r="65219" hidden="1" x14ac:dyDescent="0.2"/>
    <row r="65220" hidden="1" x14ac:dyDescent="0.2"/>
    <row r="65221" hidden="1" x14ac:dyDescent="0.2"/>
    <row r="65222" hidden="1" x14ac:dyDescent="0.2"/>
    <row r="65223" hidden="1" x14ac:dyDescent="0.2"/>
    <row r="65224" hidden="1" x14ac:dyDescent="0.2"/>
    <row r="65225" hidden="1" x14ac:dyDescent="0.2"/>
    <row r="65226" hidden="1" x14ac:dyDescent="0.2"/>
    <row r="65227" hidden="1" x14ac:dyDescent="0.2"/>
    <row r="65228" hidden="1" x14ac:dyDescent="0.2"/>
    <row r="65229" hidden="1" x14ac:dyDescent="0.2"/>
    <row r="65230" hidden="1" x14ac:dyDescent="0.2"/>
    <row r="65231" hidden="1" x14ac:dyDescent="0.2"/>
    <row r="65232" hidden="1" x14ac:dyDescent="0.2"/>
    <row r="65233" hidden="1" x14ac:dyDescent="0.2"/>
    <row r="65234" hidden="1" x14ac:dyDescent="0.2"/>
    <row r="65235" hidden="1" x14ac:dyDescent="0.2"/>
    <row r="65236" hidden="1" x14ac:dyDescent="0.2"/>
    <row r="65237" hidden="1" x14ac:dyDescent="0.2"/>
    <row r="65238" hidden="1" x14ac:dyDescent="0.2"/>
    <row r="65239" hidden="1" x14ac:dyDescent="0.2"/>
    <row r="65240" hidden="1" x14ac:dyDescent="0.2"/>
    <row r="65241" hidden="1" x14ac:dyDescent="0.2"/>
    <row r="65242" hidden="1" x14ac:dyDescent="0.2"/>
    <row r="65243" hidden="1" x14ac:dyDescent="0.2"/>
    <row r="65244" hidden="1" x14ac:dyDescent="0.2"/>
    <row r="65245" hidden="1" x14ac:dyDescent="0.2"/>
    <row r="65246" hidden="1" x14ac:dyDescent="0.2"/>
    <row r="65247" hidden="1" x14ac:dyDescent="0.2"/>
    <row r="65248" hidden="1" x14ac:dyDescent="0.2"/>
    <row r="65249" hidden="1" x14ac:dyDescent="0.2"/>
    <row r="65250" hidden="1" x14ac:dyDescent="0.2"/>
    <row r="65251" hidden="1" x14ac:dyDescent="0.2"/>
    <row r="65252" hidden="1" x14ac:dyDescent="0.2"/>
    <row r="65253" hidden="1" x14ac:dyDescent="0.2"/>
    <row r="65254" hidden="1" x14ac:dyDescent="0.2"/>
    <row r="65255" hidden="1" x14ac:dyDescent="0.2"/>
    <row r="65256" hidden="1" x14ac:dyDescent="0.2"/>
    <row r="65257" hidden="1" x14ac:dyDescent="0.2"/>
    <row r="65258" hidden="1" x14ac:dyDescent="0.2"/>
    <row r="65259" hidden="1" x14ac:dyDescent="0.2"/>
    <row r="65260" hidden="1" x14ac:dyDescent="0.2"/>
    <row r="65261" hidden="1" x14ac:dyDescent="0.2"/>
    <row r="65262" hidden="1" x14ac:dyDescent="0.2"/>
    <row r="65263" hidden="1" x14ac:dyDescent="0.2"/>
    <row r="65264" hidden="1" x14ac:dyDescent="0.2"/>
    <row r="65265" hidden="1" x14ac:dyDescent="0.2"/>
    <row r="65266" hidden="1" x14ac:dyDescent="0.2"/>
    <row r="65267" hidden="1" x14ac:dyDescent="0.2"/>
    <row r="65268" hidden="1" x14ac:dyDescent="0.2"/>
    <row r="65269" hidden="1" x14ac:dyDescent="0.2"/>
    <row r="65270" hidden="1" x14ac:dyDescent="0.2"/>
    <row r="65271" hidden="1" x14ac:dyDescent="0.2"/>
    <row r="65272" hidden="1" x14ac:dyDescent="0.2"/>
    <row r="65273" hidden="1" x14ac:dyDescent="0.2"/>
    <row r="65274" hidden="1" x14ac:dyDescent="0.2"/>
    <row r="65275" hidden="1" x14ac:dyDescent="0.2"/>
    <row r="65276" hidden="1" x14ac:dyDescent="0.2"/>
    <row r="65277" hidden="1" x14ac:dyDescent="0.2"/>
    <row r="65278" hidden="1" x14ac:dyDescent="0.2"/>
    <row r="65279" hidden="1" x14ac:dyDescent="0.2"/>
    <row r="65280" hidden="1" x14ac:dyDescent="0.2"/>
    <row r="65281" hidden="1" x14ac:dyDescent="0.2"/>
    <row r="65282" hidden="1" x14ac:dyDescent="0.2"/>
    <row r="65283" hidden="1" x14ac:dyDescent="0.2"/>
    <row r="65284" hidden="1" x14ac:dyDescent="0.2"/>
    <row r="65285" hidden="1" x14ac:dyDescent="0.2"/>
    <row r="65286" hidden="1" x14ac:dyDescent="0.2"/>
    <row r="65287" hidden="1" x14ac:dyDescent="0.2"/>
    <row r="65288" hidden="1" x14ac:dyDescent="0.2"/>
    <row r="65289" hidden="1" x14ac:dyDescent="0.2"/>
    <row r="65290" hidden="1" x14ac:dyDescent="0.2"/>
    <row r="65291" hidden="1" x14ac:dyDescent="0.2"/>
    <row r="65292" hidden="1" x14ac:dyDescent="0.2"/>
    <row r="65293" hidden="1" x14ac:dyDescent="0.2"/>
    <row r="65294" hidden="1" x14ac:dyDescent="0.2"/>
    <row r="65295" hidden="1" x14ac:dyDescent="0.2"/>
    <row r="65296" hidden="1" x14ac:dyDescent="0.2"/>
    <row r="65297" hidden="1" x14ac:dyDescent="0.2"/>
    <row r="65298" hidden="1" x14ac:dyDescent="0.2"/>
    <row r="65299" hidden="1" x14ac:dyDescent="0.2"/>
    <row r="65300" hidden="1" x14ac:dyDescent="0.2"/>
    <row r="65301" hidden="1" x14ac:dyDescent="0.2"/>
    <row r="65302" hidden="1" x14ac:dyDescent="0.2"/>
    <row r="65303" hidden="1" x14ac:dyDescent="0.2"/>
    <row r="65304" hidden="1" x14ac:dyDescent="0.2"/>
    <row r="65305" hidden="1" x14ac:dyDescent="0.2"/>
    <row r="65306" hidden="1" x14ac:dyDescent="0.2"/>
    <row r="65307" hidden="1" x14ac:dyDescent="0.2"/>
    <row r="65308" hidden="1" x14ac:dyDescent="0.2"/>
    <row r="65309" hidden="1" x14ac:dyDescent="0.2"/>
    <row r="65310" hidden="1" x14ac:dyDescent="0.2"/>
    <row r="65311" hidden="1" x14ac:dyDescent="0.2"/>
    <row r="65312" hidden="1" x14ac:dyDescent="0.2"/>
    <row r="65313" hidden="1" x14ac:dyDescent="0.2"/>
    <row r="65314" hidden="1" x14ac:dyDescent="0.2"/>
    <row r="65315" hidden="1" x14ac:dyDescent="0.2"/>
    <row r="65316" hidden="1" x14ac:dyDescent="0.2"/>
    <row r="65317" hidden="1" x14ac:dyDescent="0.2"/>
    <row r="65318" hidden="1" x14ac:dyDescent="0.2"/>
    <row r="65319" hidden="1" x14ac:dyDescent="0.2"/>
    <row r="65320" hidden="1" x14ac:dyDescent="0.2"/>
    <row r="65321" hidden="1" x14ac:dyDescent="0.2"/>
    <row r="65322" hidden="1" x14ac:dyDescent="0.2"/>
    <row r="65323" hidden="1" x14ac:dyDescent="0.2"/>
    <row r="65324" hidden="1" x14ac:dyDescent="0.2"/>
    <row r="65325" hidden="1" x14ac:dyDescent="0.2"/>
    <row r="65326" hidden="1" x14ac:dyDescent="0.2"/>
    <row r="65327" hidden="1" x14ac:dyDescent="0.2"/>
    <row r="65328" hidden="1" x14ac:dyDescent="0.2"/>
    <row r="65329" hidden="1" x14ac:dyDescent="0.2"/>
    <row r="65330" hidden="1" x14ac:dyDescent="0.2"/>
    <row r="65331" hidden="1" x14ac:dyDescent="0.2"/>
    <row r="65332" hidden="1" x14ac:dyDescent="0.2"/>
    <row r="65333" hidden="1" x14ac:dyDescent="0.2"/>
    <row r="65334" hidden="1" x14ac:dyDescent="0.2"/>
    <row r="65335" hidden="1" x14ac:dyDescent="0.2"/>
    <row r="65336" hidden="1" x14ac:dyDescent="0.2"/>
    <row r="65337" hidden="1" x14ac:dyDescent="0.2"/>
    <row r="65338" hidden="1" x14ac:dyDescent="0.2"/>
    <row r="65339" hidden="1" x14ac:dyDescent="0.2"/>
    <row r="65340" hidden="1" x14ac:dyDescent="0.2"/>
    <row r="65341" hidden="1" x14ac:dyDescent="0.2"/>
    <row r="65342" hidden="1" x14ac:dyDescent="0.2"/>
    <row r="65343" hidden="1" x14ac:dyDescent="0.2"/>
    <row r="65344" hidden="1" x14ac:dyDescent="0.2"/>
    <row r="65345" hidden="1" x14ac:dyDescent="0.2"/>
    <row r="65346" hidden="1" x14ac:dyDescent="0.2"/>
    <row r="65347" hidden="1" x14ac:dyDescent="0.2"/>
    <row r="65348" hidden="1" x14ac:dyDescent="0.2"/>
    <row r="65349" hidden="1" x14ac:dyDescent="0.2"/>
    <row r="65350" hidden="1" x14ac:dyDescent="0.2"/>
    <row r="65351" hidden="1" x14ac:dyDescent="0.2"/>
    <row r="65352" hidden="1" x14ac:dyDescent="0.2"/>
    <row r="65353" hidden="1" x14ac:dyDescent="0.2"/>
    <row r="65354" hidden="1" x14ac:dyDescent="0.2"/>
    <row r="65355" hidden="1" x14ac:dyDescent="0.2"/>
    <row r="65356" hidden="1" x14ac:dyDescent="0.2"/>
    <row r="65357" hidden="1" x14ac:dyDescent="0.2"/>
    <row r="65358" hidden="1" x14ac:dyDescent="0.2"/>
    <row r="65359" hidden="1" x14ac:dyDescent="0.2"/>
    <row r="65360" hidden="1" x14ac:dyDescent="0.2"/>
    <row r="65361" hidden="1" x14ac:dyDescent="0.2"/>
    <row r="65362" hidden="1" x14ac:dyDescent="0.2"/>
    <row r="65363" hidden="1" x14ac:dyDescent="0.2"/>
    <row r="65364" hidden="1" x14ac:dyDescent="0.2"/>
    <row r="65365" hidden="1" x14ac:dyDescent="0.2"/>
    <row r="65366" hidden="1" x14ac:dyDescent="0.2"/>
    <row r="65367" hidden="1" x14ac:dyDescent="0.2"/>
    <row r="65368" hidden="1" x14ac:dyDescent="0.2"/>
    <row r="65369" hidden="1" x14ac:dyDescent="0.2"/>
    <row r="65370" hidden="1" x14ac:dyDescent="0.2"/>
    <row r="65371" hidden="1" x14ac:dyDescent="0.2"/>
    <row r="65372" hidden="1" x14ac:dyDescent="0.2"/>
    <row r="65373" hidden="1" x14ac:dyDescent="0.2"/>
    <row r="65374" hidden="1" x14ac:dyDescent="0.2"/>
    <row r="65375" hidden="1" x14ac:dyDescent="0.2"/>
    <row r="65376" hidden="1" x14ac:dyDescent="0.2"/>
    <row r="65377" hidden="1" x14ac:dyDescent="0.2"/>
    <row r="65378" hidden="1" x14ac:dyDescent="0.2"/>
    <row r="65379" hidden="1" x14ac:dyDescent="0.2"/>
    <row r="65380" hidden="1" x14ac:dyDescent="0.2"/>
    <row r="65381" hidden="1" x14ac:dyDescent="0.2"/>
    <row r="65382" hidden="1" x14ac:dyDescent="0.2"/>
    <row r="65383" hidden="1" x14ac:dyDescent="0.2"/>
    <row r="65384" hidden="1" x14ac:dyDescent="0.2"/>
    <row r="65385" hidden="1" x14ac:dyDescent="0.2"/>
    <row r="65386" hidden="1" x14ac:dyDescent="0.2"/>
    <row r="65387" hidden="1" x14ac:dyDescent="0.2"/>
    <row r="65388" hidden="1" x14ac:dyDescent="0.2"/>
    <row r="65389" hidden="1" x14ac:dyDescent="0.2"/>
    <row r="65390" hidden="1" x14ac:dyDescent="0.2"/>
    <row r="65391" hidden="1" x14ac:dyDescent="0.2"/>
    <row r="65392" hidden="1" x14ac:dyDescent="0.2"/>
    <row r="65393" hidden="1" x14ac:dyDescent="0.2"/>
    <row r="65394" hidden="1" x14ac:dyDescent="0.2"/>
    <row r="65395" hidden="1" x14ac:dyDescent="0.2"/>
    <row r="65396" hidden="1" x14ac:dyDescent="0.2"/>
    <row r="65397" hidden="1" x14ac:dyDescent="0.2"/>
    <row r="65398" hidden="1" x14ac:dyDescent="0.2"/>
    <row r="65399" hidden="1" x14ac:dyDescent="0.2"/>
    <row r="65400" hidden="1" x14ac:dyDescent="0.2"/>
    <row r="65401" hidden="1" x14ac:dyDescent="0.2"/>
    <row r="65402" hidden="1" x14ac:dyDescent="0.2"/>
    <row r="65403" hidden="1" x14ac:dyDescent="0.2"/>
    <row r="65404" hidden="1" x14ac:dyDescent="0.2"/>
    <row r="65405" hidden="1" x14ac:dyDescent="0.2"/>
    <row r="65406" hidden="1" x14ac:dyDescent="0.2"/>
    <row r="65407" hidden="1" x14ac:dyDescent="0.2"/>
    <row r="65408" hidden="1" x14ac:dyDescent="0.2"/>
    <row r="65409" hidden="1" x14ac:dyDescent="0.2"/>
    <row r="65410" hidden="1" x14ac:dyDescent="0.2"/>
    <row r="65411" hidden="1" x14ac:dyDescent="0.2"/>
    <row r="65412" hidden="1" x14ac:dyDescent="0.2"/>
    <row r="65413" hidden="1" x14ac:dyDescent="0.2"/>
    <row r="65414" hidden="1" x14ac:dyDescent="0.2"/>
    <row r="65415" hidden="1" x14ac:dyDescent="0.2"/>
    <row r="65416" hidden="1" x14ac:dyDescent="0.2"/>
    <row r="65417" hidden="1" x14ac:dyDescent="0.2"/>
    <row r="65418" hidden="1" x14ac:dyDescent="0.2"/>
    <row r="65419" hidden="1" x14ac:dyDescent="0.2"/>
    <row r="65420" hidden="1" x14ac:dyDescent="0.2"/>
    <row r="65421" hidden="1" x14ac:dyDescent="0.2"/>
    <row r="65422" hidden="1" x14ac:dyDescent="0.2"/>
    <row r="65423" hidden="1" x14ac:dyDescent="0.2"/>
    <row r="65424" hidden="1" x14ac:dyDescent="0.2"/>
    <row r="65425" hidden="1" x14ac:dyDescent="0.2"/>
    <row r="65426" hidden="1" x14ac:dyDescent="0.2"/>
    <row r="65427" hidden="1" x14ac:dyDescent="0.2"/>
    <row r="65428" hidden="1" x14ac:dyDescent="0.2"/>
    <row r="65429" hidden="1" x14ac:dyDescent="0.2"/>
    <row r="65430" hidden="1" x14ac:dyDescent="0.2"/>
    <row r="65431" hidden="1" x14ac:dyDescent="0.2"/>
    <row r="65432" hidden="1" x14ac:dyDescent="0.2"/>
    <row r="65433" hidden="1" x14ac:dyDescent="0.2"/>
    <row r="65434" hidden="1" x14ac:dyDescent="0.2"/>
    <row r="65435" hidden="1" x14ac:dyDescent="0.2"/>
    <row r="65436" hidden="1" x14ac:dyDescent="0.2"/>
    <row r="65437" hidden="1" x14ac:dyDescent="0.2"/>
    <row r="65438" hidden="1" x14ac:dyDescent="0.2"/>
    <row r="65439" hidden="1" x14ac:dyDescent="0.2"/>
    <row r="65440" hidden="1" x14ac:dyDescent="0.2"/>
    <row r="65441" hidden="1" x14ac:dyDescent="0.2"/>
    <row r="65442" hidden="1" x14ac:dyDescent="0.2"/>
    <row r="65443" hidden="1" x14ac:dyDescent="0.2"/>
    <row r="65444" hidden="1" x14ac:dyDescent="0.2"/>
    <row r="65445" hidden="1" x14ac:dyDescent="0.2"/>
    <row r="65446" hidden="1" x14ac:dyDescent="0.2"/>
    <row r="65447" hidden="1" x14ac:dyDescent="0.2"/>
    <row r="65448" hidden="1" x14ac:dyDescent="0.2"/>
    <row r="65449" hidden="1" x14ac:dyDescent="0.2"/>
    <row r="65450" hidden="1" x14ac:dyDescent="0.2"/>
    <row r="65451" hidden="1" x14ac:dyDescent="0.2"/>
    <row r="65452" hidden="1" x14ac:dyDescent="0.2"/>
    <row r="65453" hidden="1" x14ac:dyDescent="0.2"/>
    <row r="65454" hidden="1" x14ac:dyDescent="0.2"/>
    <row r="65455" hidden="1" x14ac:dyDescent="0.2"/>
    <row r="65456" hidden="1" x14ac:dyDescent="0.2"/>
    <row r="65457" hidden="1" x14ac:dyDescent="0.2"/>
    <row r="65458" hidden="1" x14ac:dyDescent="0.2"/>
    <row r="65459" hidden="1" x14ac:dyDescent="0.2"/>
    <row r="65460" hidden="1" x14ac:dyDescent="0.2"/>
    <row r="65461" hidden="1" x14ac:dyDescent="0.2"/>
    <row r="65462" hidden="1" x14ac:dyDescent="0.2"/>
    <row r="65463" hidden="1" x14ac:dyDescent="0.2"/>
    <row r="65464" hidden="1" x14ac:dyDescent="0.2"/>
    <row r="65465" hidden="1" x14ac:dyDescent="0.2"/>
    <row r="65466" hidden="1" x14ac:dyDescent="0.2"/>
    <row r="65467" hidden="1" x14ac:dyDescent="0.2"/>
    <row r="65468" hidden="1" x14ac:dyDescent="0.2"/>
    <row r="65469" hidden="1" x14ac:dyDescent="0.2"/>
    <row r="65470" hidden="1" x14ac:dyDescent="0.2"/>
    <row r="65471" hidden="1" x14ac:dyDescent="0.2"/>
    <row r="65472" hidden="1" x14ac:dyDescent="0.2"/>
    <row r="65473" hidden="1" x14ac:dyDescent="0.2"/>
    <row r="65474" hidden="1" x14ac:dyDescent="0.2"/>
    <row r="65475" hidden="1" x14ac:dyDescent="0.2"/>
    <row r="65476" hidden="1" x14ac:dyDescent="0.2"/>
    <row r="65477" hidden="1" x14ac:dyDescent="0.2"/>
    <row r="65478" hidden="1" x14ac:dyDescent="0.2"/>
    <row r="65479" hidden="1" x14ac:dyDescent="0.2"/>
    <row r="65480" hidden="1" x14ac:dyDescent="0.2"/>
    <row r="65481" hidden="1" x14ac:dyDescent="0.2"/>
    <row r="65482" hidden="1" x14ac:dyDescent="0.2"/>
    <row r="65483" hidden="1" x14ac:dyDescent="0.2"/>
    <row r="65484" hidden="1" x14ac:dyDescent="0.2"/>
    <row r="65485" hidden="1" x14ac:dyDescent="0.2"/>
    <row r="65486" hidden="1" x14ac:dyDescent="0.2"/>
    <row r="65487" hidden="1" x14ac:dyDescent="0.2"/>
    <row r="65488" hidden="1" x14ac:dyDescent="0.2"/>
    <row r="65489" hidden="1" x14ac:dyDescent="0.2"/>
    <row r="65490" hidden="1" x14ac:dyDescent="0.2"/>
    <row r="65491" hidden="1" x14ac:dyDescent="0.2"/>
    <row r="65492" hidden="1" x14ac:dyDescent="0.2"/>
    <row r="65493" hidden="1" x14ac:dyDescent="0.2"/>
    <row r="65494" hidden="1" x14ac:dyDescent="0.2"/>
    <row r="65495" hidden="1" x14ac:dyDescent="0.2"/>
    <row r="65496" hidden="1" x14ac:dyDescent="0.2"/>
    <row r="65497" hidden="1" x14ac:dyDescent="0.2"/>
    <row r="65498" hidden="1" x14ac:dyDescent="0.2"/>
    <row r="65499" hidden="1" x14ac:dyDescent="0.2"/>
    <row r="65500" hidden="1" x14ac:dyDescent="0.2"/>
    <row r="65501" hidden="1" x14ac:dyDescent="0.2"/>
    <row r="65502" hidden="1" x14ac:dyDescent="0.2"/>
    <row r="65503" hidden="1" x14ac:dyDescent="0.2"/>
    <row r="65504" hidden="1" x14ac:dyDescent="0.2"/>
    <row r="65505" hidden="1" x14ac:dyDescent="0.2"/>
    <row r="65506" hidden="1" x14ac:dyDescent="0.2"/>
    <row r="65507" hidden="1" x14ac:dyDescent="0.2"/>
    <row r="65508" hidden="1" x14ac:dyDescent="0.2"/>
    <row r="65509" hidden="1" x14ac:dyDescent="0.2"/>
    <row r="65510" hidden="1" x14ac:dyDescent="0.2"/>
    <row r="65511" hidden="1" x14ac:dyDescent="0.2"/>
    <row r="65512" hidden="1" x14ac:dyDescent="0.2"/>
    <row r="65513" hidden="1" x14ac:dyDescent="0.2"/>
    <row r="65514" hidden="1" x14ac:dyDescent="0.2"/>
    <row r="65515" hidden="1" x14ac:dyDescent="0.2"/>
    <row r="65516" hidden="1" x14ac:dyDescent="0.2"/>
    <row r="65517" hidden="1" x14ac:dyDescent="0.2"/>
    <row r="65518" hidden="1" x14ac:dyDescent="0.2"/>
    <row r="65519" hidden="1" x14ac:dyDescent="0.2"/>
    <row r="65520" hidden="1" x14ac:dyDescent="0.2"/>
    <row r="65521" hidden="1" x14ac:dyDescent="0.2"/>
    <row r="65522" hidden="1" x14ac:dyDescent="0.2"/>
    <row r="65523" hidden="1" x14ac:dyDescent="0.2"/>
    <row r="65524" hidden="1" x14ac:dyDescent="0.2"/>
    <row r="65525" hidden="1" x14ac:dyDescent="0.2"/>
    <row r="65526" hidden="1" x14ac:dyDescent="0.2"/>
    <row r="65527" hidden="1" x14ac:dyDescent="0.2"/>
    <row r="65528" hidden="1" x14ac:dyDescent="0.2"/>
    <row r="65529" hidden="1" x14ac:dyDescent="0.2"/>
    <row r="65530" hidden="1" x14ac:dyDescent="0.2"/>
    <row r="65531" hidden="1" x14ac:dyDescent="0.2"/>
    <row r="65532" hidden="1" x14ac:dyDescent="0.2"/>
    <row r="65533" hidden="1" x14ac:dyDescent="0.2"/>
    <row r="65534" hidden="1" x14ac:dyDescent="0.2"/>
    <row r="65535" hidden="1" x14ac:dyDescent="0.2"/>
  </sheetData>
  <autoFilter ref="A1:K5631" xr:uid="{00000000-0009-0000-0000-000001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6E26-EA67-4BB9-8473-B5FF362360A5}">
  <dimension ref="A3:B77"/>
  <sheetViews>
    <sheetView topLeftCell="A25" workbookViewId="0">
      <selection activeCell="A51" sqref="A51:XFD51"/>
    </sheetView>
  </sheetViews>
  <sheetFormatPr baseColWidth="10" defaultRowHeight="12.75" x14ac:dyDescent="0.2"/>
  <cols>
    <col min="1" max="1" width="123.42578125" bestFit="1" customWidth="1"/>
    <col min="2" max="2" width="17" bestFit="1" customWidth="1"/>
  </cols>
  <sheetData>
    <row r="3" spans="1:2" x14ac:dyDescent="0.2">
      <c r="A3" s="40" t="s">
        <v>1871</v>
      </c>
      <c r="B3" t="s">
        <v>1780</v>
      </c>
    </row>
    <row r="4" spans="1:2" x14ac:dyDescent="0.2">
      <c r="A4" s="41" t="s">
        <v>65</v>
      </c>
      <c r="B4" s="42">
        <v>331</v>
      </c>
    </row>
    <row r="5" spans="1:2" x14ac:dyDescent="0.2">
      <c r="A5" s="41" t="s">
        <v>1779</v>
      </c>
      <c r="B5" s="42">
        <v>331</v>
      </c>
    </row>
    <row r="23" spans="1:2" x14ac:dyDescent="0.2">
      <c r="A23">
        <f>492/1607</f>
        <v>0.3061605476042315</v>
      </c>
    </row>
    <row r="28" spans="1:2" x14ac:dyDescent="0.2">
      <c r="A28" s="40" t="s">
        <v>1871</v>
      </c>
      <c r="B28" t="s">
        <v>1780</v>
      </c>
    </row>
    <row r="29" spans="1:2" x14ac:dyDescent="0.2">
      <c r="A29" s="41" t="s">
        <v>116</v>
      </c>
      <c r="B29" s="42">
        <v>1415.5</v>
      </c>
    </row>
    <row r="30" spans="1:2" x14ac:dyDescent="0.2">
      <c r="A30" s="41" t="s">
        <v>17</v>
      </c>
      <c r="B30" s="42">
        <v>6165</v>
      </c>
    </row>
    <row r="31" spans="1:2" x14ac:dyDescent="0.2">
      <c r="A31" s="41" t="s">
        <v>265</v>
      </c>
      <c r="B31" s="42">
        <v>39</v>
      </c>
    </row>
    <row r="32" spans="1:2" x14ac:dyDescent="0.2">
      <c r="A32" s="41" t="s">
        <v>118</v>
      </c>
      <c r="B32" s="42">
        <v>2307</v>
      </c>
    </row>
    <row r="33" spans="1:2" x14ac:dyDescent="0.2">
      <c r="A33" s="41" t="s">
        <v>660</v>
      </c>
      <c r="B33" s="42">
        <v>140.75</v>
      </c>
    </row>
    <row r="34" spans="1:2" x14ac:dyDescent="0.2">
      <c r="A34" s="41" t="s">
        <v>159</v>
      </c>
      <c r="B34" s="42">
        <v>213</v>
      </c>
    </row>
    <row r="35" spans="1:2" x14ac:dyDescent="0.2">
      <c r="A35" s="41" t="s">
        <v>329</v>
      </c>
      <c r="B35" s="42">
        <v>127</v>
      </c>
    </row>
    <row r="36" spans="1:2" x14ac:dyDescent="0.2">
      <c r="A36" s="41" t="s">
        <v>141</v>
      </c>
      <c r="B36" s="42">
        <v>91</v>
      </c>
    </row>
    <row r="37" spans="1:2" x14ac:dyDescent="0.2">
      <c r="A37" s="41" t="s">
        <v>18</v>
      </c>
      <c r="B37" s="47">
        <v>3206</v>
      </c>
    </row>
    <row r="38" spans="1:2" x14ac:dyDescent="0.2">
      <c r="A38" s="41" t="s">
        <v>79</v>
      </c>
      <c r="B38" s="47">
        <v>578.5</v>
      </c>
    </row>
    <row r="39" spans="1:2" x14ac:dyDescent="0.2">
      <c r="A39" s="41" t="s">
        <v>46</v>
      </c>
      <c r="B39" s="47">
        <v>1738</v>
      </c>
    </row>
    <row r="40" spans="1:2" x14ac:dyDescent="0.2">
      <c r="A40" s="41" t="s">
        <v>19</v>
      </c>
      <c r="B40" s="47">
        <v>1396.25</v>
      </c>
    </row>
    <row r="41" spans="1:2" x14ac:dyDescent="0.2">
      <c r="A41" s="41" t="s">
        <v>20</v>
      </c>
      <c r="B41" s="47">
        <v>1822.75</v>
      </c>
    </row>
    <row r="42" spans="1:2" x14ac:dyDescent="0.2">
      <c r="A42" s="41" t="s">
        <v>40</v>
      </c>
      <c r="B42" s="47">
        <v>547</v>
      </c>
    </row>
    <row r="43" spans="1:2" x14ac:dyDescent="0.2">
      <c r="A43" s="41" t="s">
        <v>92</v>
      </c>
      <c r="B43" s="47">
        <v>64</v>
      </c>
    </row>
    <row r="44" spans="1:2" x14ac:dyDescent="0.2">
      <c r="A44" s="41" t="s">
        <v>213</v>
      </c>
      <c r="B44" s="42">
        <v>129</v>
      </c>
    </row>
    <row r="45" spans="1:2" x14ac:dyDescent="0.2">
      <c r="A45" s="41" t="s">
        <v>58</v>
      </c>
      <c r="B45" s="42">
        <v>68.5</v>
      </c>
    </row>
    <row r="46" spans="1:2" x14ac:dyDescent="0.2">
      <c r="A46" s="41" t="s">
        <v>380</v>
      </c>
      <c r="B46" s="42">
        <v>2702.75</v>
      </c>
    </row>
    <row r="47" spans="1:2" x14ac:dyDescent="0.2">
      <c r="A47" s="41" t="s">
        <v>57</v>
      </c>
      <c r="B47" s="47">
        <v>1590.5</v>
      </c>
    </row>
    <row r="48" spans="1:2" x14ac:dyDescent="0.2">
      <c r="A48" s="41" t="s">
        <v>43</v>
      </c>
      <c r="B48" s="47">
        <v>386.75</v>
      </c>
    </row>
    <row r="49" spans="1:2" x14ac:dyDescent="0.2">
      <c r="A49" s="41" t="s">
        <v>38</v>
      </c>
      <c r="B49" s="47">
        <v>515.5</v>
      </c>
    </row>
    <row r="50" spans="1:2" x14ac:dyDescent="0.2">
      <c r="A50" s="41" t="s">
        <v>50</v>
      </c>
      <c r="B50" s="47">
        <v>239.5</v>
      </c>
    </row>
    <row r="51" spans="1:2" x14ac:dyDescent="0.2">
      <c r="A51" s="41" t="s">
        <v>21</v>
      </c>
      <c r="B51" s="47">
        <v>429.25</v>
      </c>
    </row>
    <row r="52" spans="1:2" x14ac:dyDescent="0.2">
      <c r="A52" s="41" t="s">
        <v>25</v>
      </c>
      <c r="B52" s="47">
        <v>1356</v>
      </c>
    </row>
    <row r="53" spans="1:2" x14ac:dyDescent="0.2">
      <c r="A53" s="41" t="s">
        <v>123</v>
      </c>
      <c r="B53" s="47">
        <v>64.5</v>
      </c>
    </row>
    <row r="54" spans="1:2" x14ac:dyDescent="0.2">
      <c r="A54" s="41" t="s">
        <v>176</v>
      </c>
      <c r="B54" s="42">
        <v>30.5</v>
      </c>
    </row>
    <row r="55" spans="1:2" x14ac:dyDescent="0.2">
      <c r="A55" s="41" t="s">
        <v>65</v>
      </c>
      <c r="B55" s="42">
        <v>331</v>
      </c>
    </row>
    <row r="56" spans="1:2" x14ac:dyDescent="0.2">
      <c r="A56" s="41" t="s">
        <v>215</v>
      </c>
      <c r="B56" s="42">
        <v>1715</v>
      </c>
    </row>
    <row r="57" spans="1:2" x14ac:dyDescent="0.2">
      <c r="A57" s="41" t="s">
        <v>26</v>
      </c>
      <c r="B57" s="42">
        <v>156.5</v>
      </c>
    </row>
    <row r="58" spans="1:2" x14ac:dyDescent="0.2">
      <c r="A58" s="41" t="s">
        <v>208</v>
      </c>
      <c r="B58" s="42">
        <v>291</v>
      </c>
    </row>
    <row r="59" spans="1:2" x14ac:dyDescent="0.2">
      <c r="A59" s="41" t="s">
        <v>117</v>
      </c>
      <c r="B59" s="42">
        <v>228</v>
      </c>
    </row>
    <row r="60" spans="1:2" x14ac:dyDescent="0.2">
      <c r="A60" s="41" t="s">
        <v>122</v>
      </c>
      <c r="B60" s="42">
        <v>67.5</v>
      </c>
    </row>
    <row r="61" spans="1:2" x14ac:dyDescent="0.2">
      <c r="A61" s="41" t="s">
        <v>204</v>
      </c>
      <c r="B61" s="42">
        <v>26.5</v>
      </c>
    </row>
    <row r="62" spans="1:2" x14ac:dyDescent="0.2">
      <c r="A62" s="41" t="s">
        <v>33</v>
      </c>
      <c r="B62" s="42">
        <v>668.5</v>
      </c>
    </row>
    <row r="63" spans="1:2" x14ac:dyDescent="0.2">
      <c r="A63" s="41" t="s">
        <v>279</v>
      </c>
      <c r="B63" s="42">
        <v>108</v>
      </c>
    </row>
    <row r="64" spans="1:2" x14ac:dyDescent="0.2">
      <c r="A64" s="41" t="s">
        <v>371</v>
      </c>
      <c r="B64" s="42">
        <v>52</v>
      </c>
    </row>
    <row r="65" spans="1:2" x14ac:dyDescent="0.2">
      <c r="A65" s="41" t="s">
        <v>73</v>
      </c>
      <c r="B65" s="42">
        <v>125.25</v>
      </c>
    </row>
    <row r="66" spans="1:2" x14ac:dyDescent="0.2">
      <c r="A66" s="41" t="s">
        <v>41</v>
      </c>
      <c r="B66" s="42">
        <v>69</v>
      </c>
    </row>
    <row r="67" spans="1:2" x14ac:dyDescent="0.2">
      <c r="A67" s="41" t="s">
        <v>115</v>
      </c>
      <c r="B67" s="42">
        <v>220</v>
      </c>
    </row>
    <row r="68" spans="1:2" x14ac:dyDescent="0.2">
      <c r="A68" s="41" t="s">
        <v>368</v>
      </c>
      <c r="B68" s="42">
        <v>292</v>
      </c>
    </row>
    <row r="69" spans="1:2" x14ac:dyDescent="0.2">
      <c r="A69" s="41" t="s">
        <v>121</v>
      </c>
      <c r="B69" s="42">
        <v>823.25</v>
      </c>
    </row>
    <row r="70" spans="1:2" x14ac:dyDescent="0.2">
      <c r="A70" s="41" t="s">
        <v>112</v>
      </c>
      <c r="B70" s="42">
        <v>3883</v>
      </c>
    </row>
    <row r="71" spans="1:2" x14ac:dyDescent="0.2">
      <c r="A71" s="41" t="s">
        <v>153</v>
      </c>
      <c r="B71" s="42">
        <v>563</v>
      </c>
    </row>
    <row r="72" spans="1:2" x14ac:dyDescent="0.2">
      <c r="A72" s="41" t="s">
        <v>52</v>
      </c>
      <c r="B72" s="42">
        <v>0</v>
      </c>
    </row>
    <row r="73" spans="1:2" x14ac:dyDescent="0.2">
      <c r="A73" s="41" t="s">
        <v>236</v>
      </c>
      <c r="B73" s="42">
        <v>20.75</v>
      </c>
    </row>
    <row r="74" spans="1:2" x14ac:dyDescent="0.2">
      <c r="A74" s="41" t="s">
        <v>28</v>
      </c>
      <c r="B74" s="42">
        <v>350.25</v>
      </c>
    </row>
    <row r="75" spans="1:2" x14ac:dyDescent="0.2">
      <c r="A75" s="41" t="s">
        <v>254</v>
      </c>
      <c r="B75" s="42">
        <v>229.25</v>
      </c>
    </row>
    <row r="76" spans="1:2" x14ac:dyDescent="0.2">
      <c r="A76" s="41" t="s">
        <v>1914</v>
      </c>
      <c r="B76" s="42"/>
    </row>
    <row r="77" spans="1:2" x14ac:dyDescent="0.2">
      <c r="A77" s="41" t="s">
        <v>1779</v>
      </c>
      <c r="B77" s="42">
        <v>37583.25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7"/>
  <sheetViews>
    <sheetView zoomScale="70" zoomScaleNormal="70" workbookViewId="0">
      <selection activeCell="C7" sqref="C7"/>
    </sheetView>
  </sheetViews>
  <sheetFormatPr baseColWidth="10" defaultRowHeight="12.75" x14ac:dyDescent="0.2"/>
  <cols>
    <col min="1" max="1" width="19.7109375" bestFit="1" customWidth="1"/>
    <col min="2" max="2" width="23.85546875" bestFit="1" customWidth="1"/>
    <col min="3" max="4" width="120.7109375" bestFit="1" customWidth="1"/>
    <col min="5" max="5" width="68.85546875" bestFit="1" customWidth="1"/>
    <col min="6" max="6" width="42.7109375" bestFit="1" customWidth="1"/>
    <col min="7" max="7" width="52.28515625" bestFit="1" customWidth="1"/>
    <col min="8" max="8" width="6.28515625" bestFit="1" customWidth="1"/>
    <col min="9" max="9" width="212.85546875" bestFit="1" customWidth="1"/>
    <col min="10" max="10" width="15.7109375" bestFit="1" customWidth="1"/>
    <col min="11" max="11" width="40.7109375" bestFit="1" customWidth="1"/>
  </cols>
  <sheetData>
    <row r="1" spans="1:11" ht="13.5" thickBot="1" x14ac:dyDescent="0.25">
      <c r="A1" s="13" t="s">
        <v>0</v>
      </c>
      <c r="B1" s="13" t="s">
        <v>1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11</v>
      </c>
      <c r="J1" s="13" t="s">
        <v>12</v>
      </c>
      <c r="K1" s="13" t="s">
        <v>13</v>
      </c>
    </row>
    <row r="2" spans="1:11" x14ac:dyDescent="0.2">
      <c r="A2" s="11" t="s">
        <v>109</v>
      </c>
      <c r="B2" s="11" t="s">
        <v>126</v>
      </c>
      <c r="C2" s="11" t="s">
        <v>361</v>
      </c>
      <c r="D2" s="11" t="s">
        <v>362</v>
      </c>
      <c r="E2" s="11" t="s">
        <v>363</v>
      </c>
      <c r="F2" s="11" t="s">
        <v>54</v>
      </c>
      <c r="G2" s="11"/>
      <c r="H2" s="11">
        <v>1</v>
      </c>
      <c r="I2" s="11"/>
      <c r="J2" s="11"/>
      <c r="K2" s="11"/>
    </row>
    <row r="3" spans="1:11" x14ac:dyDescent="0.2">
      <c r="A3" s="11" t="s">
        <v>109</v>
      </c>
      <c r="B3" s="11" t="s">
        <v>126</v>
      </c>
      <c r="C3" s="11" t="s">
        <v>21</v>
      </c>
      <c r="D3" s="11" t="s">
        <v>21</v>
      </c>
      <c r="E3" s="11" t="s">
        <v>22</v>
      </c>
      <c r="F3" s="11"/>
      <c r="G3" s="11" t="s">
        <v>23</v>
      </c>
      <c r="H3" s="11">
        <v>0.5</v>
      </c>
      <c r="I3" s="11" t="s">
        <v>24</v>
      </c>
      <c r="J3" s="11"/>
      <c r="K3" s="11"/>
    </row>
    <row r="4" spans="1:11" x14ac:dyDescent="0.2">
      <c r="A4" s="11" t="s">
        <v>109</v>
      </c>
      <c r="B4" s="11" t="s">
        <v>126</v>
      </c>
      <c r="C4" s="11" t="s">
        <v>40</v>
      </c>
      <c r="D4" s="11" t="s">
        <v>40</v>
      </c>
      <c r="E4" s="11"/>
      <c r="F4" s="11"/>
      <c r="G4" s="11"/>
      <c r="H4" s="11">
        <v>1</v>
      </c>
      <c r="I4" s="11"/>
      <c r="J4" s="11"/>
      <c r="K4" s="11"/>
    </row>
    <row r="5" spans="1:11" x14ac:dyDescent="0.2">
      <c r="A5" s="11" t="s">
        <v>109</v>
      </c>
      <c r="B5" s="11" t="s">
        <v>126</v>
      </c>
      <c r="C5" s="11" t="s">
        <v>660</v>
      </c>
      <c r="D5" s="11" t="s">
        <v>325</v>
      </c>
      <c r="E5" s="11" t="s">
        <v>119</v>
      </c>
      <c r="F5" s="11"/>
      <c r="G5" s="11" t="s">
        <v>23</v>
      </c>
      <c r="H5" s="11">
        <v>0.5</v>
      </c>
      <c r="I5" s="11" t="s">
        <v>1830</v>
      </c>
      <c r="J5" s="11"/>
      <c r="K5" s="11"/>
    </row>
    <row r="6" spans="1:11" x14ac:dyDescent="0.2">
      <c r="A6" s="11" t="s">
        <v>109</v>
      </c>
      <c r="B6" s="11" t="s">
        <v>126</v>
      </c>
      <c r="C6" s="11" t="s">
        <v>33</v>
      </c>
      <c r="D6" s="11" t="s">
        <v>163</v>
      </c>
      <c r="E6" s="11"/>
      <c r="F6" s="11"/>
      <c r="G6" s="11"/>
      <c r="H6" s="11">
        <v>3</v>
      </c>
      <c r="I6" s="11"/>
      <c r="J6" s="11"/>
      <c r="K6" s="11" t="s">
        <v>243</v>
      </c>
    </row>
    <row r="7" spans="1:11" x14ac:dyDescent="0.2">
      <c r="A7" s="11" t="s">
        <v>109</v>
      </c>
      <c r="B7" s="11" t="s">
        <v>126</v>
      </c>
      <c r="C7" s="11" t="s">
        <v>159</v>
      </c>
      <c r="D7" s="11" t="s">
        <v>159</v>
      </c>
      <c r="E7" s="11" t="s">
        <v>119</v>
      </c>
      <c r="F7" s="11"/>
      <c r="G7" s="11" t="s">
        <v>23</v>
      </c>
      <c r="H7" s="11">
        <v>1</v>
      </c>
      <c r="I7" s="11" t="s">
        <v>1830</v>
      </c>
      <c r="J7" s="11"/>
      <c r="K7" s="11" t="s">
        <v>300</v>
      </c>
    </row>
    <row r="8" spans="1:11" x14ac:dyDescent="0.2">
      <c r="A8" s="11" t="s">
        <v>109</v>
      </c>
      <c r="B8" s="11" t="s">
        <v>126</v>
      </c>
      <c r="C8" s="11" t="s">
        <v>254</v>
      </c>
      <c r="D8" s="11" t="s">
        <v>254</v>
      </c>
      <c r="E8" s="11" t="s">
        <v>255</v>
      </c>
      <c r="F8" s="11" t="s">
        <v>31</v>
      </c>
      <c r="G8" s="11" t="s">
        <v>145</v>
      </c>
      <c r="H8" s="11">
        <v>0.5</v>
      </c>
      <c r="I8" s="11" t="s">
        <v>24</v>
      </c>
      <c r="J8" s="11"/>
      <c r="K8" s="11"/>
    </row>
    <row r="9" spans="1:11" x14ac:dyDescent="0.2">
      <c r="A9" s="11" t="s">
        <v>109</v>
      </c>
      <c r="B9" s="11" t="s">
        <v>126</v>
      </c>
      <c r="C9" s="11" t="s">
        <v>18</v>
      </c>
      <c r="D9" s="11" t="s">
        <v>18</v>
      </c>
      <c r="E9" s="11"/>
      <c r="F9" s="11"/>
      <c r="G9" s="11"/>
      <c r="H9" s="11">
        <v>1</v>
      </c>
      <c r="I9" s="11"/>
      <c r="J9" s="11"/>
      <c r="K9" s="11"/>
    </row>
    <row r="10" spans="1:11" x14ac:dyDescent="0.2">
      <c r="A10" s="11" t="s">
        <v>109</v>
      </c>
      <c r="B10" s="11" t="s">
        <v>126</v>
      </c>
      <c r="C10" s="11" t="s">
        <v>19</v>
      </c>
      <c r="D10" s="11" t="s">
        <v>19</v>
      </c>
      <c r="E10" s="11"/>
      <c r="F10" s="11"/>
      <c r="G10" s="11"/>
      <c r="H10" s="11">
        <v>0.5</v>
      </c>
      <c r="I10" s="11"/>
      <c r="J10" s="11"/>
      <c r="K10" s="11"/>
    </row>
    <row r="11" spans="1:11" x14ac:dyDescent="0.2">
      <c r="A11" s="11" t="s">
        <v>109</v>
      </c>
      <c r="B11" s="11" t="s">
        <v>126</v>
      </c>
      <c r="C11" s="11" t="s">
        <v>141</v>
      </c>
      <c r="D11" s="11" t="s">
        <v>141</v>
      </c>
      <c r="E11" s="11" t="s">
        <v>119</v>
      </c>
      <c r="F11" s="11"/>
      <c r="G11" s="11" t="s">
        <v>23</v>
      </c>
      <c r="H11" s="11">
        <v>2</v>
      </c>
      <c r="I11" s="11" t="s">
        <v>1830</v>
      </c>
      <c r="J11" s="11"/>
      <c r="K11" s="11"/>
    </row>
    <row r="12" spans="1:11" x14ac:dyDescent="0.2">
      <c r="A12" s="11" t="s">
        <v>109</v>
      </c>
      <c r="B12" s="11" t="s">
        <v>126</v>
      </c>
      <c r="C12" s="11" t="s">
        <v>153</v>
      </c>
      <c r="D12" s="11" t="s">
        <v>153</v>
      </c>
      <c r="E12" s="11" t="s">
        <v>154</v>
      </c>
      <c r="F12" s="11" t="s">
        <v>63</v>
      </c>
      <c r="G12" s="11" t="s">
        <v>145</v>
      </c>
      <c r="H12" s="11">
        <v>0.5</v>
      </c>
      <c r="I12" s="11" t="s">
        <v>24</v>
      </c>
      <c r="J12" s="11"/>
      <c r="K12" s="11"/>
    </row>
    <row r="13" spans="1:11" x14ac:dyDescent="0.2">
      <c r="A13" s="11" t="s">
        <v>109</v>
      </c>
      <c r="B13" s="11" t="s">
        <v>126</v>
      </c>
      <c r="C13" s="11" t="s">
        <v>118</v>
      </c>
      <c r="D13" s="11" t="s">
        <v>118</v>
      </c>
      <c r="E13" s="11" t="s">
        <v>119</v>
      </c>
      <c r="F13" s="11"/>
      <c r="G13" s="11" t="s">
        <v>23</v>
      </c>
      <c r="H13" s="11">
        <v>0.5</v>
      </c>
      <c r="I13" s="11" t="s">
        <v>1830</v>
      </c>
      <c r="J13" s="11"/>
      <c r="K13" s="11"/>
    </row>
    <row r="14" spans="1:11" x14ac:dyDescent="0.2">
      <c r="A14" s="11" t="s">
        <v>109</v>
      </c>
      <c r="B14" s="11" t="s">
        <v>126</v>
      </c>
      <c r="C14" s="11" t="s">
        <v>17</v>
      </c>
      <c r="D14" s="11" t="s">
        <v>17</v>
      </c>
      <c r="E14" s="11"/>
      <c r="F14" s="11"/>
      <c r="G14" s="11"/>
      <c r="H14" s="11">
        <v>23</v>
      </c>
      <c r="I14" s="11"/>
      <c r="J14" s="11"/>
      <c r="K14" s="11"/>
    </row>
    <row r="15" spans="1:11" x14ac:dyDescent="0.2">
      <c r="A15" s="11" t="s">
        <v>108</v>
      </c>
      <c r="B15" s="11" t="s">
        <v>126</v>
      </c>
      <c r="C15" s="11" t="s">
        <v>176</v>
      </c>
      <c r="D15" s="11" t="s">
        <v>176</v>
      </c>
      <c r="E15" s="11" t="s">
        <v>177</v>
      </c>
      <c r="F15" s="11" t="s">
        <v>31</v>
      </c>
      <c r="G15" s="11" t="s">
        <v>145</v>
      </c>
      <c r="H15" s="11">
        <v>2</v>
      </c>
      <c r="I15" s="11" t="s">
        <v>24</v>
      </c>
      <c r="J15" s="11"/>
      <c r="K15" s="11"/>
    </row>
    <row r="16" spans="1:11" x14ac:dyDescent="0.2">
      <c r="A16" s="11" t="s">
        <v>108</v>
      </c>
      <c r="B16" s="11" t="s">
        <v>126</v>
      </c>
      <c r="C16" s="11" t="s">
        <v>21</v>
      </c>
      <c r="D16" s="11" t="s">
        <v>21</v>
      </c>
      <c r="E16" s="11" t="s">
        <v>22</v>
      </c>
      <c r="F16" s="11"/>
      <c r="G16" s="11" t="s">
        <v>23</v>
      </c>
      <c r="H16" s="11">
        <v>1</v>
      </c>
      <c r="I16" s="11" t="s">
        <v>24</v>
      </c>
      <c r="J16" s="11"/>
      <c r="K16" s="11"/>
    </row>
    <row r="17" spans="1:11" x14ac:dyDescent="0.2">
      <c r="A17" s="11" t="s">
        <v>108</v>
      </c>
      <c r="B17" s="11" t="s">
        <v>126</v>
      </c>
      <c r="C17" s="11" t="s">
        <v>18</v>
      </c>
      <c r="D17" s="11" t="s">
        <v>18</v>
      </c>
      <c r="E17" s="11"/>
      <c r="F17" s="11"/>
      <c r="G17" s="11"/>
      <c r="H17" s="11">
        <v>3</v>
      </c>
      <c r="I17" s="11"/>
      <c r="J17" s="11"/>
      <c r="K17" s="11"/>
    </row>
    <row r="18" spans="1:11" x14ac:dyDescent="0.2">
      <c r="A18" s="11" t="s">
        <v>108</v>
      </c>
      <c r="B18" s="11" t="s">
        <v>126</v>
      </c>
      <c r="C18" s="11" t="s">
        <v>159</v>
      </c>
      <c r="D18" s="11" t="s">
        <v>159</v>
      </c>
      <c r="E18" s="11" t="s">
        <v>119</v>
      </c>
      <c r="F18" s="11"/>
      <c r="G18" s="11" t="s">
        <v>23</v>
      </c>
      <c r="H18" s="11">
        <v>2</v>
      </c>
      <c r="I18" s="11" t="s">
        <v>1830</v>
      </c>
      <c r="J18" s="11"/>
      <c r="K18" s="11"/>
    </row>
    <row r="19" spans="1:11" x14ac:dyDescent="0.2">
      <c r="A19" s="11" t="s">
        <v>108</v>
      </c>
      <c r="B19" s="11" t="s">
        <v>126</v>
      </c>
      <c r="C19" s="11" t="s">
        <v>33</v>
      </c>
      <c r="D19" s="11" t="s">
        <v>163</v>
      </c>
      <c r="E19" s="11"/>
      <c r="F19" s="11"/>
      <c r="G19" s="11"/>
      <c r="H19" s="11">
        <v>1</v>
      </c>
      <c r="I19" s="11"/>
      <c r="J19" s="11"/>
      <c r="K19" s="11" t="s">
        <v>243</v>
      </c>
    </row>
    <row r="20" spans="1:11" x14ac:dyDescent="0.2">
      <c r="A20" s="11" t="s">
        <v>108</v>
      </c>
      <c r="B20" s="11" t="s">
        <v>126</v>
      </c>
      <c r="C20" s="11" t="s">
        <v>112</v>
      </c>
      <c r="D20" s="11" t="s">
        <v>112</v>
      </c>
      <c r="E20" s="11" t="s">
        <v>113</v>
      </c>
      <c r="F20" s="11"/>
      <c r="G20" s="11" t="s">
        <v>23</v>
      </c>
      <c r="H20" s="11">
        <v>2</v>
      </c>
      <c r="I20" s="11" t="s">
        <v>1831</v>
      </c>
      <c r="J20" s="11"/>
      <c r="K20" s="11"/>
    </row>
    <row r="21" spans="1:11" x14ac:dyDescent="0.2">
      <c r="A21" s="11" t="s">
        <v>108</v>
      </c>
      <c r="B21" s="11" t="s">
        <v>126</v>
      </c>
      <c r="C21" s="11" t="s">
        <v>254</v>
      </c>
      <c r="D21" s="11" t="s">
        <v>254</v>
      </c>
      <c r="E21" s="11" t="s">
        <v>255</v>
      </c>
      <c r="F21" s="11" t="s">
        <v>31</v>
      </c>
      <c r="G21" s="11" t="s">
        <v>145</v>
      </c>
      <c r="H21" s="11">
        <v>4</v>
      </c>
      <c r="I21" s="11" t="s">
        <v>24</v>
      </c>
      <c r="J21" s="11"/>
      <c r="K21" s="11"/>
    </row>
    <row r="22" spans="1:11" x14ac:dyDescent="0.2">
      <c r="A22" s="11" t="s">
        <v>108</v>
      </c>
      <c r="B22" s="11" t="s">
        <v>126</v>
      </c>
      <c r="C22" s="11" t="s">
        <v>28</v>
      </c>
      <c r="D22" s="11" t="s">
        <v>28</v>
      </c>
      <c r="E22" s="11" t="s">
        <v>30</v>
      </c>
      <c r="F22" s="11" t="s">
        <v>31</v>
      </c>
      <c r="G22" s="11" t="s">
        <v>32</v>
      </c>
      <c r="H22" s="11">
        <v>3</v>
      </c>
      <c r="I22" s="11" t="s">
        <v>24</v>
      </c>
      <c r="J22" s="11"/>
      <c r="K22" s="11"/>
    </row>
    <row r="23" spans="1:11" x14ac:dyDescent="0.2">
      <c r="A23" s="11" t="s">
        <v>108</v>
      </c>
      <c r="B23" s="11" t="s">
        <v>126</v>
      </c>
      <c r="C23" s="11" t="s">
        <v>19</v>
      </c>
      <c r="D23" s="11" t="s">
        <v>19</v>
      </c>
      <c r="E23" s="11"/>
      <c r="F23" s="11"/>
      <c r="G23" s="11"/>
      <c r="H23" s="11">
        <v>5</v>
      </c>
      <c r="I23" s="11"/>
      <c r="J23" s="11"/>
      <c r="K23" s="11"/>
    </row>
    <row r="24" spans="1:11" x14ac:dyDescent="0.2">
      <c r="A24" s="11" t="s">
        <v>108</v>
      </c>
      <c r="B24" s="11" t="s">
        <v>126</v>
      </c>
      <c r="C24" s="11" t="s">
        <v>141</v>
      </c>
      <c r="D24" s="11" t="s">
        <v>141</v>
      </c>
      <c r="E24" s="11" t="s">
        <v>119</v>
      </c>
      <c r="F24" s="11"/>
      <c r="G24" s="11" t="s">
        <v>23</v>
      </c>
      <c r="H24" s="11">
        <v>4</v>
      </c>
      <c r="I24" s="11" t="s">
        <v>1830</v>
      </c>
      <c r="J24" s="11"/>
      <c r="K24" s="11"/>
    </row>
    <row r="25" spans="1:11" x14ac:dyDescent="0.2">
      <c r="A25" s="11" t="s">
        <v>108</v>
      </c>
      <c r="B25" s="11" t="s">
        <v>126</v>
      </c>
      <c r="C25" s="11" t="s">
        <v>153</v>
      </c>
      <c r="D25" s="11" t="s">
        <v>153</v>
      </c>
      <c r="E25" s="11" t="s">
        <v>154</v>
      </c>
      <c r="F25" s="11" t="s">
        <v>63</v>
      </c>
      <c r="G25" s="11" t="s">
        <v>145</v>
      </c>
      <c r="H25" s="11">
        <v>1</v>
      </c>
      <c r="I25" s="11" t="s">
        <v>24</v>
      </c>
      <c r="J25" s="11"/>
      <c r="K25" s="11"/>
    </row>
    <row r="26" spans="1:11" x14ac:dyDescent="0.2">
      <c r="A26" s="11" t="s">
        <v>108</v>
      </c>
      <c r="B26" s="11" t="s">
        <v>126</v>
      </c>
      <c r="C26" s="11" t="s">
        <v>20</v>
      </c>
      <c r="D26" s="11" t="s">
        <v>20</v>
      </c>
      <c r="E26" s="11"/>
      <c r="F26" s="11"/>
      <c r="G26" s="11"/>
      <c r="H26" s="11">
        <v>6</v>
      </c>
      <c r="I26" s="11"/>
      <c r="J26" s="11"/>
      <c r="K26" s="11"/>
    </row>
    <row r="27" spans="1:11" x14ac:dyDescent="0.2">
      <c r="A27" s="11" t="s">
        <v>108</v>
      </c>
      <c r="B27" s="11" t="s">
        <v>126</v>
      </c>
      <c r="C27" s="11" t="s">
        <v>17</v>
      </c>
      <c r="D27" s="11" t="s">
        <v>17</v>
      </c>
      <c r="E27" s="11"/>
      <c r="F27" s="11"/>
      <c r="G27" s="11"/>
      <c r="H27" s="11">
        <v>7.75</v>
      </c>
      <c r="I27" s="11"/>
      <c r="J27" s="11"/>
      <c r="K27" s="11"/>
    </row>
    <row r="28" spans="1:11" x14ac:dyDescent="0.2">
      <c r="A28" s="11" t="s">
        <v>107</v>
      </c>
      <c r="B28" s="11" t="s">
        <v>126</v>
      </c>
      <c r="C28" s="11" t="s">
        <v>18</v>
      </c>
      <c r="D28" s="11" t="s">
        <v>18</v>
      </c>
      <c r="E28" s="11"/>
      <c r="F28" s="11"/>
      <c r="G28" s="11"/>
      <c r="H28" s="11">
        <v>5</v>
      </c>
      <c r="I28" s="11"/>
      <c r="J28" s="11"/>
      <c r="K28" s="11"/>
    </row>
    <row r="29" spans="1:11" x14ac:dyDescent="0.2">
      <c r="A29" s="11" t="s">
        <v>107</v>
      </c>
      <c r="B29" s="11" t="s">
        <v>126</v>
      </c>
      <c r="C29" s="11" t="s">
        <v>153</v>
      </c>
      <c r="D29" s="11" t="s">
        <v>153</v>
      </c>
      <c r="E29" s="11" t="s">
        <v>154</v>
      </c>
      <c r="F29" s="11" t="s">
        <v>63</v>
      </c>
      <c r="G29" s="11" t="s">
        <v>145</v>
      </c>
      <c r="H29" s="11">
        <v>1</v>
      </c>
      <c r="I29" s="11" t="s">
        <v>24</v>
      </c>
      <c r="J29" s="11"/>
      <c r="K29" s="11"/>
    </row>
    <row r="30" spans="1:11" x14ac:dyDescent="0.2">
      <c r="A30" s="11" t="s">
        <v>107</v>
      </c>
      <c r="B30" s="11" t="s">
        <v>126</v>
      </c>
      <c r="C30" s="11" t="s">
        <v>176</v>
      </c>
      <c r="D30" s="11" t="s">
        <v>176</v>
      </c>
      <c r="E30" s="11" t="s">
        <v>177</v>
      </c>
      <c r="F30" s="11" t="s">
        <v>31</v>
      </c>
      <c r="G30" s="11" t="s">
        <v>145</v>
      </c>
      <c r="H30" s="11">
        <v>2</v>
      </c>
      <c r="I30" s="11" t="s">
        <v>24</v>
      </c>
      <c r="J30" s="11"/>
      <c r="K30" s="11"/>
    </row>
    <row r="31" spans="1:11" x14ac:dyDescent="0.2">
      <c r="A31" s="11" t="s">
        <v>107</v>
      </c>
      <c r="B31" s="11" t="s">
        <v>126</v>
      </c>
      <c r="C31" s="11" t="s">
        <v>19</v>
      </c>
      <c r="D31" s="11" t="s">
        <v>19</v>
      </c>
      <c r="E31" s="11"/>
      <c r="F31" s="11"/>
      <c r="G31" s="11"/>
      <c r="H31" s="11">
        <v>4</v>
      </c>
      <c r="I31" s="11"/>
      <c r="J31" s="11"/>
      <c r="K31" s="11"/>
    </row>
    <row r="32" spans="1:11" x14ac:dyDescent="0.2">
      <c r="A32" s="11" t="s">
        <v>107</v>
      </c>
      <c r="B32" s="11" t="s">
        <v>126</v>
      </c>
      <c r="C32" s="11" t="s">
        <v>33</v>
      </c>
      <c r="D32" s="11" t="s">
        <v>163</v>
      </c>
      <c r="E32" s="11"/>
      <c r="F32" s="11"/>
      <c r="G32" s="11"/>
      <c r="H32" s="11">
        <v>1</v>
      </c>
      <c r="I32" s="11"/>
      <c r="J32" s="11"/>
      <c r="K32" s="11"/>
    </row>
    <row r="33" spans="1:11" x14ac:dyDescent="0.2">
      <c r="A33" s="11" t="s">
        <v>107</v>
      </c>
      <c r="B33" s="11" t="s">
        <v>126</v>
      </c>
      <c r="C33" s="11" t="s">
        <v>112</v>
      </c>
      <c r="D33" s="11" t="s">
        <v>112</v>
      </c>
      <c r="E33" s="11" t="s">
        <v>113</v>
      </c>
      <c r="F33" s="11"/>
      <c r="G33" s="11" t="s">
        <v>23</v>
      </c>
      <c r="H33" s="11">
        <v>1</v>
      </c>
      <c r="I33" s="11" t="s">
        <v>1831</v>
      </c>
      <c r="J33" s="11"/>
      <c r="K33" s="11"/>
    </row>
    <row r="34" spans="1:11" x14ac:dyDescent="0.2">
      <c r="A34" s="11" t="s">
        <v>107</v>
      </c>
      <c r="B34" s="11" t="s">
        <v>126</v>
      </c>
      <c r="C34" s="11" t="s">
        <v>204</v>
      </c>
      <c r="D34" s="11" t="s">
        <v>204</v>
      </c>
      <c r="E34" s="11" t="s">
        <v>45</v>
      </c>
      <c r="F34" s="11"/>
      <c r="G34" s="11" t="s">
        <v>23</v>
      </c>
      <c r="H34" s="11">
        <v>1</v>
      </c>
      <c r="I34" s="11" t="s">
        <v>24</v>
      </c>
      <c r="J34" s="11"/>
      <c r="K34" s="11"/>
    </row>
    <row r="35" spans="1:11" x14ac:dyDescent="0.2">
      <c r="A35" s="11" t="s">
        <v>107</v>
      </c>
      <c r="B35" s="11" t="s">
        <v>126</v>
      </c>
      <c r="C35" s="11" t="s">
        <v>17</v>
      </c>
      <c r="D35" s="11" t="s">
        <v>17</v>
      </c>
      <c r="E35" s="11"/>
      <c r="F35" s="11"/>
      <c r="G35" s="11"/>
      <c r="H35" s="11">
        <v>8</v>
      </c>
      <c r="I35" s="11"/>
      <c r="J35" s="11"/>
      <c r="K35" s="11"/>
    </row>
    <row r="36" spans="1:11" x14ac:dyDescent="0.2">
      <c r="A36" s="11" t="s">
        <v>107</v>
      </c>
      <c r="B36" s="11" t="s">
        <v>126</v>
      </c>
      <c r="C36" s="11" t="s">
        <v>215</v>
      </c>
      <c r="D36" s="11" t="s">
        <v>215</v>
      </c>
      <c r="E36" s="11" t="s">
        <v>216</v>
      </c>
      <c r="F36" s="11" t="s">
        <v>134</v>
      </c>
      <c r="G36" s="11" t="s">
        <v>32</v>
      </c>
      <c r="H36" s="11">
        <v>3</v>
      </c>
      <c r="I36" s="11" t="s">
        <v>217</v>
      </c>
      <c r="J36" s="11"/>
      <c r="K36" s="11"/>
    </row>
    <row r="37" spans="1:11" x14ac:dyDescent="0.2">
      <c r="A37" s="11" t="s">
        <v>107</v>
      </c>
      <c r="B37" s="11" t="s">
        <v>126</v>
      </c>
      <c r="C37" s="11" t="s">
        <v>141</v>
      </c>
      <c r="D37" s="11" t="s">
        <v>141</v>
      </c>
      <c r="E37" s="11" t="s">
        <v>119</v>
      </c>
      <c r="F37" s="11"/>
      <c r="G37" s="11" t="s">
        <v>23</v>
      </c>
      <c r="H37" s="11">
        <v>4</v>
      </c>
      <c r="I37" s="11" t="s">
        <v>1830</v>
      </c>
      <c r="J37" s="11"/>
      <c r="K37" s="11"/>
    </row>
    <row r="38" spans="1:11" x14ac:dyDescent="0.2">
      <c r="A38" s="11" t="s">
        <v>107</v>
      </c>
      <c r="B38" s="11" t="s">
        <v>126</v>
      </c>
      <c r="C38" s="11" t="s">
        <v>118</v>
      </c>
      <c r="D38" s="11" t="s">
        <v>118</v>
      </c>
      <c r="E38" s="11" t="s">
        <v>119</v>
      </c>
      <c r="F38" s="11"/>
      <c r="G38" s="11" t="s">
        <v>23</v>
      </c>
      <c r="H38" s="11">
        <v>5</v>
      </c>
      <c r="I38" s="11" t="s">
        <v>1830</v>
      </c>
      <c r="J38" s="11"/>
      <c r="K38" s="11"/>
    </row>
    <row r="39" spans="1:11" x14ac:dyDescent="0.2">
      <c r="A39" s="11" t="s">
        <v>107</v>
      </c>
      <c r="B39" s="11" t="s">
        <v>126</v>
      </c>
      <c r="C39" s="11" t="s">
        <v>254</v>
      </c>
      <c r="D39" s="11" t="s">
        <v>148</v>
      </c>
      <c r="E39" s="11" t="s">
        <v>149</v>
      </c>
      <c r="F39" s="11" t="s">
        <v>129</v>
      </c>
      <c r="G39" s="11" t="s">
        <v>145</v>
      </c>
      <c r="H39" s="11">
        <v>1</v>
      </c>
      <c r="I39" s="11"/>
      <c r="J39" s="11"/>
      <c r="K39" s="11"/>
    </row>
    <row r="40" spans="1:11" x14ac:dyDescent="0.2">
      <c r="A40" s="11" t="s">
        <v>107</v>
      </c>
      <c r="B40" s="11" t="s">
        <v>126</v>
      </c>
      <c r="C40" s="11" t="s">
        <v>46</v>
      </c>
      <c r="D40" s="11" t="s">
        <v>46</v>
      </c>
      <c r="E40" s="11"/>
      <c r="F40" s="11"/>
      <c r="G40" s="11"/>
      <c r="H40" s="11">
        <v>15.5</v>
      </c>
      <c r="I40" s="11"/>
      <c r="J40" s="11"/>
      <c r="K40" s="11" t="s">
        <v>355</v>
      </c>
    </row>
    <row r="41" spans="1:11" x14ac:dyDescent="0.2">
      <c r="A41" s="11" t="s">
        <v>106</v>
      </c>
      <c r="B41" s="11" t="s">
        <v>126</v>
      </c>
      <c r="C41" s="11" t="s">
        <v>28</v>
      </c>
      <c r="D41" s="11" t="s">
        <v>28</v>
      </c>
      <c r="E41" s="11" t="s">
        <v>30</v>
      </c>
      <c r="F41" s="11" t="s">
        <v>31</v>
      </c>
      <c r="G41" s="11" t="s">
        <v>32</v>
      </c>
      <c r="H41" s="11">
        <v>3</v>
      </c>
      <c r="I41" s="11" t="s">
        <v>24</v>
      </c>
      <c r="J41" s="11"/>
      <c r="K41" s="11"/>
    </row>
    <row r="42" spans="1:11" x14ac:dyDescent="0.2">
      <c r="A42" s="11" t="s">
        <v>106</v>
      </c>
      <c r="B42" s="11" t="s">
        <v>126</v>
      </c>
      <c r="C42" s="11" t="s">
        <v>153</v>
      </c>
      <c r="D42" s="11" t="s">
        <v>153</v>
      </c>
      <c r="E42" s="11" t="s">
        <v>154</v>
      </c>
      <c r="F42" s="11" t="s">
        <v>63</v>
      </c>
      <c r="G42" s="11" t="s">
        <v>145</v>
      </c>
      <c r="H42" s="11">
        <v>3</v>
      </c>
      <c r="I42" s="11" t="s">
        <v>24</v>
      </c>
      <c r="J42" s="11"/>
      <c r="K42" s="11"/>
    </row>
    <row r="43" spans="1:11" x14ac:dyDescent="0.2">
      <c r="A43" s="11" t="s">
        <v>106</v>
      </c>
      <c r="B43" s="11" t="s">
        <v>126</v>
      </c>
      <c r="C43" s="11" t="s">
        <v>176</v>
      </c>
      <c r="D43" s="11" t="s">
        <v>176</v>
      </c>
      <c r="E43" s="11" t="s">
        <v>177</v>
      </c>
      <c r="F43" s="11" t="s">
        <v>31</v>
      </c>
      <c r="G43" s="11" t="s">
        <v>145</v>
      </c>
      <c r="H43" s="11">
        <v>4</v>
      </c>
      <c r="I43" s="11" t="s">
        <v>24</v>
      </c>
      <c r="J43" s="11"/>
      <c r="K43" s="11"/>
    </row>
    <row r="44" spans="1:11" x14ac:dyDescent="0.2">
      <c r="A44" s="11" t="s">
        <v>106</v>
      </c>
      <c r="B44" s="11" t="s">
        <v>126</v>
      </c>
      <c r="C44" s="11" t="s">
        <v>19</v>
      </c>
      <c r="D44" s="11" t="s">
        <v>19</v>
      </c>
      <c r="E44" s="11"/>
      <c r="F44" s="11"/>
      <c r="G44" s="11"/>
      <c r="H44" s="11">
        <v>6</v>
      </c>
      <c r="I44" s="11"/>
      <c r="J44" s="11"/>
      <c r="K44" s="11"/>
    </row>
    <row r="45" spans="1:11" x14ac:dyDescent="0.2">
      <c r="A45" s="11" t="s">
        <v>106</v>
      </c>
      <c r="B45" s="11" t="s">
        <v>126</v>
      </c>
      <c r="C45" s="11" t="s">
        <v>33</v>
      </c>
      <c r="D45" s="11" t="s">
        <v>163</v>
      </c>
      <c r="E45" s="11"/>
      <c r="F45" s="11"/>
      <c r="G45" s="11"/>
      <c r="H45" s="11">
        <v>2</v>
      </c>
      <c r="I45" s="11"/>
      <c r="J45" s="11"/>
      <c r="K45" s="11" t="s">
        <v>243</v>
      </c>
    </row>
    <row r="46" spans="1:11" x14ac:dyDescent="0.2">
      <c r="A46" s="11" t="s">
        <v>106</v>
      </c>
      <c r="B46" s="11" t="s">
        <v>126</v>
      </c>
      <c r="C46" s="11" t="s">
        <v>112</v>
      </c>
      <c r="D46" s="11" t="s">
        <v>112</v>
      </c>
      <c r="E46" s="11" t="s">
        <v>113</v>
      </c>
      <c r="F46" s="11"/>
      <c r="G46" s="11" t="s">
        <v>23</v>
      </c>
      <c r="H46" s="11">
        <v>2</v>
      </c>
      <c r="I46" s="11" t="s">
        <v>1831</v>
      </c>
      <c r="J46" s="11"/>
      <c r="K46" s="11"/>
    </row>
    <row r="47" spans="1:11" x14ac:dyDescent="0.2">
      <c r="A47" s="11" t="s">
        <v>106</v>
      </c>
      <c r="B47" s="11" t="s">
        <v>126</v>
      </c>
      <c r="C47" s="11" t="s">
        <v>204</v>
      </c>
      <c r="D47" s="11" t="s">
        <v>204</v>
      </c>
      <c r="E47" s="11" t="s">
        <v>45</v>
      </c>
      <c r="F47" s="11"/>
      <c r="G47" s="11" t="s">
        <v>23</v>
      </c>
      <c r="H47" s="11">
        <v>1</v>
      </c>
      <c r="I47" s="11" t="s">
        <v>24</v>
      </c>
      <c r="J47" s="11"/>
      <c r="K47" s="11"/>
    </row>
    <row r="48" spans="1:11" x14ac:dyDescent="0.2">
      <c r="A48" s="11" t="s">
        <v>106</v>
      </c>
      <c r="B48" s="11" t="s">
        <v>126</v>
      </c>
      <c r="C48" s="11" t="s">
        <v>17</v>
      </c>
      <c r="D48" s="11" t="s">
        <v>17</v>
      </c>
      <c r="E48" s="11"/>
      <c r="F48" s="11"/>
      <c r="G48" s="11"/>
      <c r="H48" s="11">
        <v>11.75</v>
      </c>
      <c r="I48" s="11"/>
      <c r="J48" s="11"/>
      <c r="K48" s="11"/>
    </row>
    <row r="49" spans="1:11" x14ac:dyDescent="0.2">
      <c r="A49" s="11" t="s">
        <v>106</v>
      </c>
      <c r="B49" s="11" t="s">
        <v>126</v>
      </c>
      <c r="C49" s="11" t="s">
        <v>215</v>
      </c>
      <c r="D49" s="11" t="s">
        <v>215</v>
      </c>
      <c r="E49" s="11" t="s">
        <v>216</v>
      </c>
      <c r="F49" s="11" t="s">
        <v>134</v>
      </c>
      <c r="G49" s="11" t="s">
        <v>32</v>
      </c>
      <c r="H49" s="11">
        <v>1.5</v>
      </c>
      <c r="I49" s="11" t="s">
        <v>217</v>
      </c>
      <c r="J49" s="11"/>
      <c r="K49" s="11"/>
    </row>
    <row r="50" spans="1:11" x14ac:dyDescent="0.2">
      <c r="A50" s="11" t="s">
        <v>106</v>
      </c>
      <c r="B50" s="11" t="s">
        <v>126</v>
      </c>
      <c r="C50" s="11" t="s">
        <v>33</v>
      </c>
      <c r="D50" s="11" t="s">
        <v>190</v>
      </c>
      <c r="E50" s="11" t="s">
        <v>191</v>
      </c>
      <c r="F50" s="11" t="s">
        <v>63</v>
      </c>
      <c r="G50" s="11" t="s">
        <v>192</v>
      </c>
      <c r="H50" s="11">
        <v>1</v>
      </c>
      <c r="I50" s="11" t="s">
        <v>193</v>
      </c>
      <c r="J50" s="11"/>
      <c r="K50" s="11"/>
    </row>
    <row r="51" spans="1:11" x14ac:dyDescent="0.2">
      <c r="A51" s="11" t="s">
        <v>106</v>
      </c>
      <c r="B51" s="11" t="s">
        <v>126</v>
      </c>
      <c r="C51" s="11" t="s">
        <v>159</v>
      </c>
      <c r="D51" s="11" t="s">
        <v>159</v>
      </c>
      <c r="E51" s="11" t="s">
        <v>119</v>
      </c>
      <c r="F51" s="11"/>
      <c r="G51" s="11" t="s">
        <v>23</v>
      </c>
      <c r="H51" s="11">
        <v>7</v>
      </c>
      <c r="I51" s="11" t="s">
        <v>1830</v>
      </c>
      <c r="J51" s="11"/>
      <c r="K51" s="11"/>
    </row>
    <row r="52" spans="1:11" x14ac:dyDescent="0.2">
      <c r="A52" s="11" t="s">
        <v>106</v>
      </c>
      <c r="B52" s="11" t="s">
        <v>126</v>
      </c>
      <c r="C52" s="11" t="s">
        <v>254</v>
      </c>
      <c r="D52" s="11" t="s">
        <v>148</v>
      </c>
      <c r="E52" s="11" t="s">
        <v>149</v>
      </c>
      <c r="F52" s="11" t="s">
        <v>129</v>
      </c>
      <c r="G52" s="11" t="s">
        <v>145</v>
      </c>
      <c r="H52" s="11">
        <v>5</v>
      </c>
      <c r="I52" s="11"/>
      <c r="J52" s="11"/>
      <c r="K52" s="11"/>
    </row>
    <row r="53" spans="1:11" x14ac:dyDescent="0.2">
      <c r="A53" s="11" t="s">
        <v>106</v>
      </c>
      <c r="B53" s="11" t="s">
        <v>126</v>
      </c>
      <c r="C53" s="11" t="s">
        <v>18</v>
      </c>
      <c r="D53" s="11" t="s">
        <v>18</v>
      </c>
      <c r="E53" s="11"/>
      <c r="F53" s="11"/>
      <c r="G53" s="11"/>
      <c r="H53" s="11">
        <v>10</v>
      </c>
      <c r="I53" s="11"/>
      <c r="J53" s="11"/>
      <c r="K53" s="11" t="s">
        <v>355</v>
      </c>
    </row>
    <row r="54" spans="1:11" x14ac:dyDescent="0.2">
      <c r="A54" s="11" t="s">
        <v>105</v>
      </c>
      <c r="B54" s="11" t="s">
        <v>126</v>
      </c>
      <c r="C54" s="11" t="s">
        <v>19</v>
      </c>
      <c r="D54" s="11" t="s">
        <v>19</v>
      </c>
      <c r="E54" s="11"/>
      <c r="F54" s="11"/>
      <c r="G54" s="11"/>
      <c r="H54" s="11">
        <v>2</v>
      </c>
      <c r="I54" s="11"/>
      <c r="J54" s="11"/>
      <c r="K54" s="11" t="s">
        <v>243</v>
      </c>
    </row>
    <row r="55" spans="1:11" x14ac:dyDescent="0.2">
      <c r="A55" s="11" t="s">
        <v>105</v>
      </c>
      <c r="B55" s="11" t="s">
        <v>126</v>
      </c>
      <c r="C55" s="11" t="s">
        <v>33</v>
      </c>
      <c r="D55" s="11" t="s">
        <v>163</v>
      </c>
      <c r="E55" s="11"/>
      <c r="F55" s="11"/>
      <c r="G55" s="11"/>
      <c r="H55" s="11">
        <v>1.5</v>
      </c>
      <c r="I55" s="11"/>
      <c r="J55" s="11"/>
      <c r="K55" s="11" t="s">
        <v>243</v>
      </c>
    </row>
    <row r="56" spans="1:11" x14ac:dyDescent="0.2">
      <c r="A56" s="11" t="s">
        <v>105</v>
      </c>
      <c r="B56" s="11" t="s">
        <v>126</v>
      </c>
      <c r="C56" s="11" t="s">
        <v>112</v>
      </c>
      <c r="D56" s="11" t="s">
        <v>112</v>
      </c>
      <c r="E56" s="11" t="s">
        <v>113</v>
      </c>
      <c r="F56" s="11"/>
      <c r="G56" s="11" t="s">
        <v>23</v>
      </c>
      <c r="H56" s="11">
        <v>1</v>
      </c>
      <c r="I56" s="11" t="s">
        <v>1831</v>
      </c>
      <c r="J56" s="11"/>
      <c r="K56" s="11" t="s">
        <v>360</v>
      </c>
    </row>
    <row r="57" spans="1:11" x14ac:dyDescent="0.2">
      <c r="A57" s="11" t="s">
        <v>105</v>
      </c>
      <c r="B57" s="11" t="s">
        <v>126</v>
      </c>
      <c r="C57" s="11" t="s">
        <v>204</v>
      </c>
      <c r="D57" s="11" t="s">
        <v>204</v>
      </c>
      <c r="E57" s="11" t="s">
        <v>45</v>
      </c>
      <c r="F57" s="11"/>
      <c r="G57" s="11" t="s">
        <v>23</v>
      </c>
      <c r="H57" s="11">
        <v>2</v>
      </c>
      <c r="I57" s="11" t="s">
        <v>24</v>
      </c>
      <c r="J57" s="11"/>
      <c r="K57" s="11" t="s">
        <v>359</v>
      </c>
    </row>
    <row r="58" spans="1:11" x14ac:dyDescent="0.2">
      <c r="A58" s="11" t="s">
        <v>105</v>
      </c>
      <c r="B58" s="11" t="s">
        <v>126</v>
      </c>
      <c r="C58" s="11" t="s">
        <v>17</v>
      </c>
      <c r="D58" s="11" t="s">
        <v>17</v>
      </c>
      <c r="E58" s="11"/>
      <c r="F58" s="11"/>
      <c r="G58" s="11"/>
      <c r="H58" s="11">
        <v>15.5</v>
      </c>
      <c r="I58" s="11"/>
      <c r="J58" s="11"/>
      <c r="K58" s="11"/>
    </row>
    <row r="59" spans="1:11" x14ac:dyDescent="0.2">
      <c r="A59" s="11" t="s">
        <v>105</v>
      </c>
      <c r="B59" s="11" t="s">
        <v>126</v>
      </c>
      <c r="C59" s="11" t="s">
        <v>215</v>
      </c>
      <c r="D59" s="11" t="s">
        <v>215</v>
      </c>
      <c r="E59" s="11" t="s">
        <v>216</v>
      </c>
      <c r="F59" s="11" t="s">
        <v>134</v>
      </c>
      <c r="G59" s="11" t="s">
        <v>32</v>
      </c>
      <c r="H59" s="11">
        <v>1.5</v>
      </c>
      <c r="I59" s="11" t="s">
        <v>217</v>
      </c>
      <c r="J59" s="11"/>
      <c r="K59" s="11"/>
    </row>
    <row r="60" spans="1:11" x14ac:dyDescent="0.2">
      <c r="A60" s="11" t="s">
        <v>105</v>
      </c>
      <c r="B60" s="11" t="s">
        <v>126</v>
      </c>
      <c r="C60" s="11" t="s">
        <v>33</v>
      </c>
      <c r="D60" s="11" t="s">
        <v>190</v>
      </c>
      <c r="E60" s="11" t="s">
        <v>191</v>
      </c>
      <c r="F60" s="11" t="s">
        <v>63</v>
      </c>
      <c r="G60" s="11" t="s">
        <v>192</v>
      </c>
      <c r="H60" s="11">
        <v>1</v>
      </c>
      <c r="I60" s="11" t="s">
        <v>193</v>
      </c>
      <c r="J60" s="11"/>
      <c r="K60" s="11" t="s">
        <v>358</v>
      </c>
    </row>
    <row r="61" spans="1:11" x14ac:dyDescent="0.2">
      <c r="A61" s="11" t="s">
        <v>105</v>
      </c>
      <c r="B61" s="11" t="s">
        <v>126</v>
      </c>
      <c r="C61" s="11" t="s">
        <v>159</v>
      </c>
      <c r="D61" s="11" t="s">
        <v>159</v>
      </c>
      <c r="E61" s="11" t="s">
        <v>119</v>
      </c>
      <c r="F61" s="11"/>
      <c r="G61" s="11" t="s">
        <v>23</v>
      </c>
      <c r="H61" s="11">
        <v>7</v>
      </c>
      <c r="I61" s="11" t="s">
        <v>1830</v>
      </c>
      <c r="J61" s="11"/>
      <c r="K61" s="11" t="s">
        <v>357</v>
      </c>
    </row>
    <row r="62" spans="1:11" x14ac:dyDescent="0.2">
      <c r="A62" s="11" t="s">
        <v>105</v>
      </c>
      <c r="B62" s="11" t="s">
        <v>126</v>
      </c>
      <c r="C62" s="11" t="s">
        <v>79</v>
      </c>
      <c r="D62" s="11" t="s">
        <v>79</v>
      </c>
      <c r="E62" s="11"/>
      <c r="F62" s="11"/>
      <c r="G62" s="11"/>
      <c r="H62" s="11">
        <v>13.5</v>
      </c>
      <c r="I62" s="11"/>
      <c r="J62" s="11"/>
      <c r="K62" s="11" t="s">
        <v>356</v>
      </c>
    </row>
    <row r="63" spans="1:11" x14ac:dyDescent="0.2">
      <c r="A63" s="11" t="s">
        <v>105</v>
      </c>
      <c r="B63" s="11" t="s">
        <v>126</v>
      </c>
      <c r="C63" s="11" t="s">
        <v>18</v>
      </c>
      <c r="D63" s="11" t="s">
        <v>18</v>
      </c>
      <c r="E63" s="11"/>
      <c r="F63" s="11"/>
      <c r="G63" s="11"/>
      <c r="H63" s="11">
        <v>8</v>
      </c>
      <c r="I63" s="11"/>
      <c r="J63" s="11"/>
      <c r="K63" s="11" t="s">
        <v>355</v>
      </c>
    </row>
    <row r="64" spans="1:11" x14ac:dyDescent="0.2">
      <c r="A64" s="11" t="s">
        <v>104</v>
      </c>
      <c r="B64" s="11" t="s">
        <v>126</v>
      </c>
      <c r="C64" s="11" t="s">
        <v>18</v>
      </c>
      <c r="D64" s="11" t="s">
        <v>18</v>
      </c>
      <c r="E64" s="11"/>
      <c r="F64" s="11"/>
      <c r="G64" s="11"/>
      <c r="H64" s="11">
        <v>2</v>
      </c>
      <c r="I64" s="11"/>
      <c r="J64" s="11"/>
      <c r="K64" s="11"/>
    </row>
    <row r="65" spans="1:11" x14ac:dyDescent="0.2">
      <c r="A65" s="11" t="s">
        <v>104</v>
      </c>
      <c r="B65" s="11" t="s">
        <v>126</v>
      </c>
      <c r="C65" s="11" t="s">
        <v>204</v>
      </c>
      <c r="D65" s="11" t="s">
        <v>204</v>
      </c>
      <c r="E65" s="11" t="s">
        <v>45</v>
      </c>
      <c r="F65" s="11"/>
      <c r="G65" s="11" t="s">
        <v>23</v>
      </c>
      <c r="H65" s="11">
        <v>1</v>
      </c>
      <c r="I65" s="11" t="s">
        <v>24</v>
      </c>
      <c r="J65" s="11"/>
      <c r="K65" s="11"/>
    </row>
    <row r="66" spans="1:11" x14ac:dyDescent="0.2">
      <c r="A66" s="11" t="s">
        <v>104</v>
      </c>
      <c r="B66" s="11" t="s">
        <v>126</v>
      </c>
      <c r="C66" s="11" t="s">
        <v>159</v>
      </c>
      <c r="D66" s="11" t="s">
        <v>159</v>
      </c>
      <c r="E66" s="11" t="s">
        <v>119</v>
      </c>
      <c r="F66" s="11"/>
      <c r="G66" s="11" t="s">
        <v>23</v>
      </c>
      <c r="H66" s="11">
        <v>2</v>
      </c>
      <c r="I66" s="11" t="s">
        <v>1830</v>
      </c>
      <c r="J66" s="11"/>
      <c r="K66" s="11" t="s">
        <v>354</v>
      </c>
    </row>
    <row r="67" spans="1:11" x14ac:dyDescent="0.2">
      <c r="A67" s="11" t="s">
        <v>104</v>
      </c>
      <c r="B67" s="11" t="s">
        <v>126</v>
      </c>
      <c r="C67" s="11" t="s">
        <v>141</v>
      </c>
      <c r="D67" s="11" t="s">
        <v>141</v>
      </c>
      <c r="E67" s="11" t="s">
        <v>119</v>
      </c>
      <c r="F67" s="11"/>
      <c r="G67" s="11" t="s">
        <v>23</v>
      </c>
      <c r="H67" s="11">
        <v>2</v>
      </c>
      <c r="I67" s="11" t="s">
        <v>1830</v>
      </c>
      <c r="J67" s="11"/>
      <c r="K67" s="11" t="s">
        <v>353</v>
      </c>
    </row>
    <row r="68" spans="1:11" x14ac:dyDescent="0.2">
      <c r="A68" s="11" t="s">
        <v>104</v>
      </c>
      <c r="B68" s="11" t="s">
        <v>126</v>
      </c>
      <c r="C68" s="11" t="s">
        <v>46</v>
      </c>
      <c r="D68" s="11" t="s">
        <v>46</v>
      </c>
      <c r="E68" s="11"/>
      <c r="F68" s="11"/>
      <c r="G68" s="11"/>
      <c r="H68" s="11">
        <v>6</v>
      </c>
      <c r="I68" s="11"/>
      <c r="J68" s="11"/>
      <c r="K68" s="11" t="s">
        <v>352</v>
      </c>
    </row>
    <row r="69" spans="1:11" x14ac:dyDescent="0.2">
      <c r="A69" s="11" t="s">
        <v>104</v>
      </c>
      <c r="B69" s="11" t="s">
        <v>126</v>
      </c>
      <c r="C69" s="11" t="s">
        <v>33</v>
      </c>
      <c r="D69" s="11" t="s">
        <v>163</v>
      </c>
      <c r="E69" s="11"/>
      <c r="F69" s="11"/>
      <c r="G69" s="11"/>
      <c r="H69" s="11">
        <v>1</v>
      </c>
      <c r="I69" s="11"/>
      <c r="J69" s="11"/>
      <c r="K69" s="11" t="s">
        <v>175</v>
      </c>
    </row>
    <row r="70" spans="1:11" x14ac:dyDescent="0.2">
      <c r="A70" s="11" t="s">
        <v>104</v>
      </c>
      <c r="B70" s="11" t="s">
        <v>126</v>
      </c>
      <c r="C70" s="11" t="s">
        <v>40</v>
      </c>
      <c r="D70" s="11" t="s">
        <v>40</v>
      </c>
      <c r="E70" s="11"/>
      <c r="F70" s="11"/>
      <c r="G70" s="11"/>
      <c r="H70" s="11">
        <v>1.5</v>
      </c>
      <c r="I70" s="11"/>
      <c r="J70" s="11"/>
      <c r="K70" s="11"/>
    </row>
    <row r="71" spans="1:11" x14ac:dyDescent="0.2">
      <c r="A71" s="11" t="s">
        <v>104</v>
      </c>
      <c r="B71" s="11" t="s">
        <v>126</v>
      </c>
      <c r="C71" s="11" t="s">
        <v>19</v>
      </c>
      <c r="D71" s="11" t="s">
        <v>19</v>
      </c>
      <c r="E71" s="11"/>
      <c r="F71" s="11"/>
      <c r="G71" s="11"/>
      <c r="H71" s="11">
        <v>4</v>
      </c>
      <c r="I71" s="11"/>
      <c r="J71" s="11"/>
      <c r="K71" s="11"/>
    </row>
    <row r="72" spans="1:11" x14ac:dyDescent="0.2">
      <c r="A72" s="11" t="s">
        <v>104</v>
      </c>
      <c r="B72" s="11" t="s">
        <v>126</v>
      </c>
      <c r="C72" s="11" t="s">
        <v>254</v>
      </c>
      <c r="D72" s="11" t="s">
        <v>148</v>
      </c>
      <c r="E72" s="11" t="s">
        <v>149</v>
      </c>
      <c r="F72" s="11" t="s">
        <v>129</v>
      </c>
      <c r="G72" s="11" t="s">
        <v>145</v>
      </c>
      <c r="H72" s="11">
        <v>1</v>
      </c>
      <c r="I72" s="11"/>
      <c r="J72" s="11"/>
      <c r="K72" s="11" t="s">
        <v>351</v>
      </c>
    </row>
    <row r="73" spans="1:11" x14ac:dyDescent="0.2">
      <c r="A73" s="11" t="s">
        <v>104</v>
      </c>
      <c r="B73" s="11" t="s">
        <v>126</v>
      </c>
      <c r="C73" s="11" t="s">
        <v>254</v>
      </c>
      <c r="D73" s="11" t="s">
        <v>254</v>
      </c>
      <c r="E73" s="11" t="s">
        <v>255</v>
      </c>
      <c r="F73" s="11" t="s">
        <v>31</v>
      </c>
      <c r="G73" s="11" t="s">
        <v>145</v>
      </c>
      <c r="H73" s="11">
        <v>2.5</v>
      </c>
      <c r="I73" s="11" t="s">
        <v>24</v>
      </c>
      <c r="J73" s="11"/>
      <c r="K73" s="11"/>
    </row>
    <row r="74" spans="1:11" x14ac:dyDescent="0.2">
      <c r="A74" s="11" t="s">
        <v>104</v>
      </c>
      <c r="B74" s="11" t="s">
        <v>126</v>
      </c>
      <c r="C74" s="11" t="s">
        <v>153</v>
      </c>
      <c r="D74" s="11" t="s">
        <v>153</v>
      </c>
      <c r="E74" s="11" t="s">
        <v>154</v>
      </c>
      <c r="F74" s="11" t="s">
        <v>63</v>
      </c>
      <c r="G74" s="11" t="s">
        <v>145</v>
      </c>
      <c r="H74" s="11">
        <v>1</v>
      </c>
      <c r="I74" s="11" t="s">
        <v>24</v>
      </c>
      <c r="J74" s="11"/>
      <c r="K74" s="11" t="s">
        <v>320</v>
      </c>
    </row>
    <row r="75" spans="1:11" x14ac:dyDescent="0.2">
      <c r="A75" s="11" t="s">
        <v>104</v>
      </c>
      <c r="B75" s="11" t="s">
        <v>126</v>
      </c>
      <c r="C75" s="11" t="s">
        <v>33</v>
      </c>
      <c r="D75" s="11" t="s">
        <v>190</v>
      </c>
      <c r="E75" s="11" t="s">
        <v>191</v>
      </c>
      <c r="F75" s="11" t="s">
        <v>63</v>
      </c>
      <c r="G75" s="11" t="s">
        <v>192</v>
      </c>
      <c r="H75" s="11">
        <v>5</v>
      </c>
      <c r="I75" s="11" t="s">
        <v>193</v>
      </c>
      <c r="J75" s="11"/>
      <c r="K75" s="11" t="s">
        <v>350</v>
      </c>
    </row>
    <row r="76" spans="1:11" x14ac:dyDescent="0.2">
      <c r="A76" s="11" t="s">
        <v>104</v>
      </c>
      <c r="B76" s="11" t="s">
        <v>126</v>
      </c>
      <c r="C76" s="11" t="s">
        <v>79</v>
      </c>
      <c r="D76" s="11" t="s">
        <v>79</v>
      </c>
      <c r="E76" s="11"/>
      <c r="F76" s="11"/>
      <c r="G76" s="11"/>
      <c r="H76" s="11">
        <v>9</v>
      </c>
      <c r="I76" s="11"/>
      <c r="J76" s="11"/>
      <c r="K76" s="11" t="s">
        <v>349</v>
      </c>
    </row>
    <row r="77" spans="1:11" x14ac:dyDescent="0.2">
      <c r="A77" s="11" t="s">
        <v>104</v>
      </c>
      <c r="B77" s="11" t="s">
        <v>126</v>
      </c>
      <c r="C77" s="11" t="s">
        <v>208</v>
      </c>
      <c r="D77" s="11" t="s">
        <v>208</v>
      </c>
      <c r="E77" s="11" t="s">
        <v>27</v>
      </c>
      <c r="F77" s="11"/>
      <c r="G77" s="11" t="s">
        <v>23</v>
      </c>
      <c r="H77" s="11">
        <v>7.5</v>
      </c>
      <c r="I77" s="11" t="s">
        <v>24</v>
      </c>
      <c r="J77" s="11"/>
      <c r="K77" s="11" t="s">
        <v>348</v>
      </c>
    </row>
    <row r="78" spans="1:11" x14ac:dyDescent="0.2">
      <c r="A78" s="11" t="s">
        <v>104</v>
      </c>
      <c r="B78" s="11" t="s">
        <v>126</v>
      </c>
      <c r="C78" s="11" t="s">
        <v>20</v>
      </c>
      <c r="D78" s="11" t="s">
        <v>20</v>
      </c>
      <c r="E78" s="11"/>
      <c r="F78" s="11"/>
      <c r="G78" s="11"/>
      <c r="H78" s="11">
        <v>7</v>
      </c>
      <c r="I78" s="11"/>
      <c r="J78" s="11"/>
      <c r="K78" s="11" t="s">
        <v>347</v>
      </c>
    </row>
    <row r="79" spans="1:11" x14ac:dyDescent="0.2">
      <c r="A79" s="11" t="s">
        <v>103</v>
      </c>
      <c r="B79" s="11" t="s">
        <v>126</v>
      </c>
      <c r="C79" s="11" t="s">
        <v>153</v>
      </c>
      <c r="D79" s="11" t="s">
        <v>153</v>
      </c>
      <c r="E79" s="11" t="s">
        <v>154</v>
      </c>
      <c r="F79" s="11" t="s">
        <v>63</v>
      </c>
      <c r="G79" s="11" t="s">
        <v>145</v>
      </c>
      <c r="H79" s="11">
        <v>1</v>
      </c>
      <c r="I79" s="11" t="s">
        <v>24</v>
      </c>
      <c r="J79" s="11"/>
      <c r="K79" s="11"/>
    </row>
    <row r="80" spans="1:11" x14ac:dyDescent="0.2">
      <c r="A80" s="11" t="s">
        <v>103</v>
      </c>
      <c r="B80" s="11" t="s">
        <v>126</v>
      </c>
      <c r="C80" s="11" t="s">
        <v>40</v>
      </c>
      <c r="D80" s="11" t="s">
        <v>40</v>
      </c>
      <c r="E80" s="11"/>
      <c r="F80" s="11"/>
      <c r="G80" s="11"/>
      <c r="H80" s="11">
        <v>1</v>
      </c>
      <c r="I80" s="11"/>
      <c r="J80" s="11"/>
      <c r="K80" s="11"/>
    </row>
    <row r="81" spans="1:11" x14ac:dyDescent="0.2">
      <c r="A81" s="11" t="s">
        <v>103</v>
      </c>
      <c r="B81" s="11" t="s">
        <v>126</v>
      </c>
      <c r="C81" s="11" t="s">
        <v>46</v>
      </c>
      <c r="D81" s="11" t="s">
        <v>46</v>
      </c>
      <c r="E81" s="11"/>
      <c r="F81" s="11"/>
      <c r="G81" s="11"/>
      <c r="H81" s="11">
        <v>5.5</v>
      </c>
      <c r="I81" s="11"/>
      <c r="J81" s="11"/>
      <c r="K81" s="11" t="s">
        <v>346</v>
      </c>
    </row>
    <row r="82" spans="1:11" x14ac:dyDescent="0.2">
      <c r="A82" s="11" t="s">
        <v>103</v>
      </c>
      <c r="B82" s="11" t="s">
        <v>126</v>
      </c>
      <c r="C82" s="11" t="s">
        <v>17</v>
      </c>
      <c r="D82" s="11" t="s">
        <v>17</v>
      </c>
      <c r="E82" s="11"/>
      <c r="F82" s="11"/>
      <c r="G82" s="11"/>
      <c r="H82" s="11">
        <v>3.75</v>
      </c>
      <c r="I82" s="11"/>
      <c r="J82" s="11"/>
      <c r="K82" s="11"/>
    </row>
    <row r="83" spans="1:11" x14ac:dyDescent="0.2">
      <c r="A83" s="11" t="s">
        <v>103</v>
      </c>
      <c r="B83" s="11" t="s">
        <v>126</v>
      </c>
      <c r="C83" s="11" t="s">
        <v>254</v>
      </c>
      <c r="D83" s="11" t="s">
        <v>148</v>
      </c>
      <c r="E83" s="11" t="s">
        <v>149</v>
      </c>
      <c r="F83" s="11" t="s">
        <v>129</v>
      </c>
      <c r="G83" s="11" t="s">
        <v>145</v>
      </c>
      <c r="H83" s="11">
        <v>8.5</v>
      </c>
      <c r="I83" s="11"/>
      <c r="J83" s="11"/>
      <c r="K83" s="11" t="s">
        <v>345</v>
      </c>
    </row>
    <row r="84" spans="1:11" x14ac:dyDescent="0.2">
      <c r="A84" s="11" t="s">
        <v>103</v>
      </c>
      <c r="B84" s="11" t="s">
        <v>126</v>
      </c>
      <c r="C84" s="11" t="s">
        <v>33</v>
      </c>
      <c r="D84" s="11" t="s">
        <v>163</v>
      </c>
      <c r="E84" s="11"/>
      <c r="F84" s="11"/>
      <c r="G84" s="11"/>
      <c r="H84" s="11">
        <v>3</v>
      </c>
      <c r="I84" s="11"/>
      <c r="J84" s="11"/>
      <c r="K84" s="11" t="s">
        <v>331</v>
      </c>
    </row>
    <row r="85" spans="1:11" x14ac:dyDescent="0.2">
      <c r="A85" s="11" t="s">
        <v>103</v>
      </c>
      <c r="B85" s="11" t="s">
        <v>126</v>
      </c>
      <c r="C85" s="11" t="s">
        <v>19</v>
      </c>
      <c r="D85" s="11" t="s">
        <v>19</v>
      </c>
      <c r="E85" s="11"/>
      <c r="F85" s="11"/>
      <c r="G85" s="11"/>
      <c r="H85" s="11">
        <v>5</v>
      </c>
      <c r="I85" s="11"/>
      <c r="J85" s="11"/>
      <c r="K85" s="11"/>
    </row>
    <row r="86" spans="1:11" x14ac:dyDescent="0.2">
      <c r="A86" s="11" t="s">
        <v>103</v>
      </c>
      <c r="B86" s="11" t="s">
        <v>126</v>
      </c>
      <c r="C86" s="11" t="s">
        <v>141</v>
      </c>
      <c r="D86" s="11" t="s">
        <v>141</v>
      </c>
      <c r="E86" s="11" t="s">
        <v>119</v>
      </c>
      <c r="F86" s="11"/>
      <c r="G86" s="11" t="s">
        <v>23</v>
      </c>
      <c r="H86" s="11">
        <v>0.5</v>
      </c>
      <c r="I86" s="11" t="s">
        <v>1830</v>
      </c>
      <c r="J86" s="11"/>
      <c r="K86" s="11" t="s">
        <v>344</v>
      </c>
    </row>
    <row r="87" spans="1:11" x14ac:dyDescent="0.2">
      <c r="A87" s="11" t="s">
        <v>103</v>
      </c>
      <c r="B87" s="11" t="s">
        <v>126</v>
      </c>
      <c r="C87" s="11" t="s">
        <v>118</v>
      </c>
      <c r="D87" s="11" t="s">
        <v>118</v>
      </c>
      <c r="E87" s="11" t="s">
        <v>119</v>
      </c>
      <c r="F87" s="11"/>
      <c r="G87" s="11" t="s">
        <v>23</v>
      </c>
      <c r="H87" s="11">
        <v>8</v>
      </c>
      <c r="I87" s="11" t="s">
        <v>1830</v>
      </c>
      <c r="J87" s="11"/>
      <c r="K87" s="11" t="s">
        <v>318</v>
      </c>
    </row>
    <row r="88" spans="1:11" x14ac:dyDescent="0.2">
      <c r="A88" s="11" t="s">
        <v>103</v>
      </c>
      <c r="B88" s="11" t="s">
        <v>126</v>
      </c>
      <c r="C88" s="11" t="s">
        <v>20</v>
      </c>
      <c r="D88" s="11" t="s">
        <v>20</v>
      </c>
      <c r="E88" s="11"/>
      <c r="F88" s="11"/>
      <c r="G88" s="11"/>
      <c r="H88" s="11">
        <v>6</v>
      </c>
      <c r="I88" s="11"/>
      <c r="J88" s="11"/>
      <c r="K88" s="11"/>
    </row>
    <row r="89" spans="1:11" x14ac:dyDescent="0.2">
      <c r="A89" s="11" t="s">
        <v>103</v>
      </c>
      <c r="B89" s="11" t="s">
        <v>126</v>
      </c>
      <c r="C89" s="11" t="s">
        <v>18</v>
      </c>
      <c r="D89" s="11" t="s">
        <v>18</v>
      </c>
      <c r="E89" s="11"/>
      <c r="F89" s="11"/>
      <c r="G89" s="11"/>
      <c r="H89" s="11">
        <v>7</v>
      </c>
      <c r="I89" s="11"/>
      <c r="J89" s="11"/>
      <c r="K89" s="11"/>
    </row>
    <row r="90" spans="1:11" x14ac:dyDescent="0.2">
      <c r="A90" s="11" t="s">
        <v>102</v>
      </c>
      <c r="B90" s="11" t="s">
        <v>126</v>
      </c>
      <c r="C90" s="11" t="s">
        <v>141</v>
      </c>
      <c r="D90" s="11" t="s">
        <v>141</v>
      </c>
      <c r="E90" s="11" t="s">
        <v>119</v>
      </c>
      <c r="F90" s="11"/>
      <c r="G90" s="11" t="s">
        <v>23</v>
      </c>
      <c r="H90" s="11">
        <v>2</v>
      </c>
      <c r="I90" s="11" t="s">
        <v>1830</v>
      </c>
      <c r="J90" s="11"/>
      <c r="K90" s="11" t="s">
        <v>343</v>
      </c>
    </row>
    <row r="91" spans="1:11" x14ac:dyDescent="0.2">
      <c r="A91" s="11" t="s">
        <v>102</v>
      </c>
      <c r="B91" s="11" t="s">
        <v>126</v>
      </c>
      <c r="C91" s="11" t="s">
        <v>118</v>
      </c>
      <c r="D91" s="11" t="s">
        <v>118</v>
      </c>
      <c r="E91" s="11" t="s">
        <v>119</v>
      </c>
      <c r="F91" s="11"/>
      <c r="G91" s="11" t="s">
        <v>23</v>
      </c>
      <c r="H91" s="11">
        <v>1.5</v>
      </c>
      <c r="I91" s="11" t="s">
        <v>1830</v>
      </c>
      <c r="J91" s="11"/>
      <c r="K91" s="11" t="s">
        <v>342</v>
      </c>
    </row>
    <row r="92" spans="1:11" x14ac:dyDescent="0.2">
      <c r="A92" s="11" t="s">
        <v>102</v>
      </c>
      <c r="B92" s="11" t="s">
        <v>126</v>
      </c>
      <c r="C92" s="11" t="s">
        <v>18</v>
      </c>
      <c r="D92" s="11" t="s">
        <v>18</v>
      </c>
      <c r="E92" s="11"/>
      <c r="F92" s="11"/>
      <c r="G92" s="11"/>
      <c r="H92" s="11">
        <v>4.5</v>
      </c>
      <c r="I92" s="11"/>
      <c r="J92" s="11"/>
      <c r="K92" s="11"/>
    </row>
    <row r="93" spans="1:11" x14ac:dyDescent="0.2">
      <c r="A93" s="11" t="s">
        <v>102</v>
      </c>
      <c r="B93" s="11" t="s">
        <v>126</v>
      </c>
      <c r="C93" s="11" t="s">
        <v>46</v>
      </c>
      <c r="D93" s="11" t="s">
        <v>46</v>
      </c>
      <c r="E93" s="11"/>
      <c r="F93" s="11"/>
      <c r="G93" s="11"/>
      <c r="H93" s="11">
        <v>13</v>
      </c>
      <c r="I93" s="11"/>
      <c r="J93" s="11"/>
      <c r="K93" s="11" t="s">
        <v>341</v>
      </c>
    </row>
    <row r="94" spans="1:11" x14ac:dyDescent="0.2">
      <c r="A94" s="11" t="s">
        <v>102</v>
      </c>
      <c r="B94" s="11" t="s">
        <v>126</v>
      </c>
      <c r="C94" s="11" t="s">
        <v>19</v>
      </c>
      <c r="D94" s="11" t="s">
        <v>19</v>
      </c>
      <c r="E94" s="11"/>
      <c r="F94" s="11"/>
      <c r="G94" s="11"/>
      <c r="H94" s="11">
        <v>5</v>
      </c>
      <c r="I94" s="11"/>
      <c r="J94" s="11"/>
      <c r="K94" s="11"/>
    </row>
    <row r="95" spans="1:11" x14ac:dyDescent="0.2">
      <c r="A95" s="11" t="s">
        <v>102</v>
      </c>
      <c r="B95" s="11" t="s">
        <v>126</v>
      </c>
      <c r="C95" s="11" t="s">
        <v>159</v>
      </c>
      <c r="D95" s="11" t="s">
        <v>311</v>
      </c>
      <c r="E95" s="11" t="s">
        <v>161</v>
      </c>
      <c r="F95" s="11" t="s">
        <v>134</v>
      </c>
      <c r="G95" s="11" t="s">
        <v>23</v>
      </c>
      <c r="H95" s="11">
        <v>2</v>
      </c>
      <c r="I95" s="11" t="s">
        <v>162</v>
      </c>
      <c r="J95" s="11"/>
      <c r="K95" s="11"/>
    </row>
    <row r="96" spans="1:11" x14ac:dyDescent="0.2">
      <c r="A96" s="11" t="s">
        <v>102</v>
      </c>
      <c r="B96" s="11" t="s">
        <v>126</v>
      </c>
      <c r="C96" s="11" t="s">
        <v>28</v>
      </c>
      <c r="D96" s="11" t="s">
        <v>28</v>
      </c>
      <c r="E96" s="11" t="s">
        <v>30</v>
      </c>
      <c r="F96" s="11" t="s">
        <v>31</v>
      </c>
      <c r="G96" s="11" t="s">
        <v>32</v>
      </c>
      <c r="H96" s="11">
        <v>4</v>
      </c>
      <c r="I96" s="11" t="s">
        <v>24</v>
      </c>
      <c r="J96" s="11"/>
      <c r="K96" s="11"/>
    </row>
    <row r="97" spans="1:11" x14ac:dyDescent="0.2">
      <c r="A97" s="11" t="s">
        <v>102</v>
      </c>
      <c r="B97" s="11" t="s">
        <v>126</v>
      </c>
      <c r="C97" s="11" t="s">
        <v>40</v>
      </c>
      <c r="D97" s="11" t="s">
        <v>40</v>
      </c>
      <c r="E97" s="11"/>
      <c r="F97" s="11"/>
      <c r="G97" s="11"/>
      <c r="H97" s="11">
        <v>2</v>
      </c>
      <c r="I97" s="11"/>
      <c r="J97" s="11"/>
      <c r="K97" s="11"/>
    </row>
    <row r="98" spans="1:11" x14ac:dyDescent="0.2">
      <c r="A98" s="11" t="s">
        <v>102</v>
      </c>
      <c r="B98" s="11" t="s">
        <v>126</v>
      </c>
      <c r="C98" s="11" t="s">
        <v>33</v>
      </c>
      <c r="D98" s="11" t="s">
        <v>163</v>
      </c>
      <c r="E98" s="11"/>
      <c r="F98" s="11"/>
      <c r="G98" s="11"/>
      <c r="H98" s="11">
        <v>2</v>
      </c>
      <c r="I98" s="11"/>
      <c r="J98" s="11"/>
      <c r="K98" s="11" t="s">
        <v>253</v>
      </c>
    </row>
    <row r="99" spans="1:11" x14ac:dyDescent="0.2">
      <c r="A99" s="11" t="s">
        <v>102</v>
      </c>
      <c r="B99" s="11" t="s">
        <v>126</v>
      </c>
      <c r="C99" s="11" t="s">
        <v>153</v>
      </c>
      <c r="D99" s="11" t="s">
        <v>153</v>
      </c>
      <c r="E99" s="11" t="s">
        <v>154</v>
      </c>
      <c r="F99" s="11" t="s">
        <v>63</v>
      </c>
      <c r="G99" s="11" t="s">
        <v>145</v>
      </c>
      <c r="H99" s="11">
        <v>1</v>
      </c>
      <c r="I99" s="11" t="s">
        <v>24</v>
      </c>
      <c r="J99" s="11"/>
      <c r="K99" s="11"/>
    </row>
    <row r="100" spans="1:11" x14ac:dyDescent="0.2">
      <c r="A100" s="11" t="s">
        <v>102</v>
      </c>
      <c r="B100" s="11" t="s">
        <v>126</v>
      </c>
      <c r="C100" s="11" t="s">
        <v>112</v>
      </c>
      <c r="D100" s="11" t="s">
        <v>112</v>
      </c>
      <c r="E100" s="11" t="s">
        <v>113</v>
      </c>
      <c r="F100" s="11"/>
      <c r="G100" s="11" t="s">
        <v>23</v>
      </c>
      <c r="H100" s="11">
        <v>3</v>
      </c>
      <c r="I100" s="11" t="s">
        <v>1831</v>
      </c>
      <c r="J100" s="11"/>
      <c r="K100" s="11"/>
    </row>
    <row r="101" spans="1:11" x14ac:dyDescent="0.2">
      <c r="A101" s="11" t="s">
        <v>102</v>
      </c>
      <c r="B101" s="11" t="s">
        <v>126</v>
      </c>
      <c r="C101" s="11" t="s">
        <v>213</v>
      </c>
      <c r="D101" s="11" t="s">
        <v>213</v>
      </c>
      <c r="E101" s="11" t="s">
        <v>59</v>
      </c>
      <c r="F101" s="11"/>
      <c r="G101" s="11" t="s">
        <v>23</v>
      </c>
      <c r="H101" s="11">
        <v>2</v>
      </c>
      <c r="I101" s="11" t="s">
        <v>24</v>
      </c>
      <c r="J101" s="11"/>
      <c r="K101" s="11"/>
    </row>
    <row r="102" spans="1:11" x14ac:dyDescent="0.2">
      <c r="A102" s="11" t="s">
        <v>102</v>
      </c>
      <c r="B102" s="11" t="s">
        <v>126</v>
      </c>
      <c r="C102" s="11" t="s">
        <v>254</v>
      </c>
      <c r="D102" s="11" t="s">
        <v>254</v>
      </c>
      <c r="E102" s="11" t="s">
        <v>255</v>
      </c>
      <c r="F102" s="11" t="s">
        <v>31</v>
      </c>
      <c r="G102" s="11" t="s">
        <v>145</v>
      </c>
      <c r="H102" s="11">
        <v>4</v>
      </c>
      <c r="I102" s="11" t="s">
        <v>24</v>
      </c>
      <c r="J102" s="11"/>
      <c r="K102" s="11"/>
    </row>
    <row r="103" spans="1:11" x14ac:dyDescent="0.2">
      <c r="A103" s="11" t="s">
        <v>102</v>
      </c>
      <c r="B103" s="11" t="s">
        <v>126</v>
      </c>
      <c r="C103" s="11" t="s">
        <v>20</v>
      </c>
      <c r="D103" s="11" t="s">
        <v>20</v>
      </c>
      <c r="E103" s="11"/>
      <c r="F103" s="11"/>
      <c r="G103" s="11"/>
      <c r="H103" s="11">
        <v>5</v>
      </c>
      <c r="I103" s="11"/>
      <c r="J103" s="11"/>
      <c r="K103" s="11"/>
    </row>
    <row r="104" spans="1:11" x14ac:dyDescent="0.2">
      <c r="A104" s="11" t="s">
        <v>101</v>
      </c>
      <c r="B104" s="11" t="s">
        <v>126</v>
      </c>
      <c r="C104" s="11" t="s">
        <v>33</v>
      </c>
      <c r="D104" s="11" t="s">
        <v>138</v>
      </c>
      <c r="E104" s="11" t="s">
        <v>139</v>
      </c>
      <c r="F104" s="11" t="s">
        <v>31</v>
      </c>
      <c r="G104" s="11"/>
      <c r="H104" s="11">
        <v>1</v>
      </c>
      <c r="I104" s="11" t="s">
        <v>140</v>
      </c>
      <c r="J104" s="11"/>
      <c r="K104" s="11"/>
    </row>
    <row r="105" spans="1:11" x14ac:dyDescent="0.2">
      <c r="A105" s="11" t="s">
        <v>101</v>
      </c>
      <c r="B105" s="11" t="s">
        <v>126</v>
      </c>
      <c r="C105" s="11" t="s">
        <v>112</v>
      </c>
      <c r="D105" s="11" t="s">
        <v>112</v>
      </c>
      <c r="E105" s="11" t="s">
        <v>113</v>
      </c>
      <c r="F105" s="11"/>
      <c r="G105" s="11" t="s">
        <v>23</v>
      </c>
      <c r="H105" s="11">
        <v>2</v>
      </c>
      <c r="I105" s="11" t="s">
        <v>1831</v>
      </c>
      <c r="J105" s="11"/>
      <c r="K105" s="11"/>
    </row>
    <row r="106" spans="1:11" x14ac:dyDescent="0.2">
      <c r="A106" s="11" t="s">
        <v>101</v>
      </c>
      <c r="B106" s="11" t="s">
        <v>126</v>
      </c>
      <c r="C106" s="11" t="s">
        <v>215</v>
      </c>
      <c r="D106" s="11" t="s">
        <v>215</v>
      </c>
      <c r="E106" s="11" t="s">
        <v>216</v>
      </c>
      <c r="F106" s="11" t="s">
        <v>134</v>
      </c>
      <c r="G106" s="11" t="s">
        <v>32</v>
      </c>
      <c r="H106" s="11">
        <v>1</v>
      </c>
      <c r="I106" s="11" t="s">
        <v>217</v>
      </c>
      <c r="J106" s="11"/>
      <c r="K106" s="11"/>
    </row>
    <row r="107" spans="1:11" x14ac:dyDescent="0.2">
      <c r="A107" s="11" t="s">
        <v>101</v>
      </c>
      <c r="B107" s="11" t="s">
        <v>126</v>
      </c>
      <c r="C107" s="11" t="s">
        <v>73</v>
      </c>
      <c r="D107" s="11" t="s">
        <v>127</v>
      </c>
      <c r="E107" s="11" t="s">
        <v>128</v>
      </c>
      <c r="F107" s="11" t="s">
        <v>129</v>
      </c>
      <c r="G107" s="11"/>
      <c r="H107" s="11">
        <v>3</v>
      </c>
      <c r="I107" s="11" t="s">
        <v>24</v>
      </c>
      <c r="J107" s="11"/>
      <c r="K107" s="11"/>
    </row>
    <row r="108" spans="1:11" x14ac:dyDescent="0.2">
      <c r="A108" s="11" t="s">
        <v>101</v>
      </c>
      <c r="B108" s="11" t="s">
        <v>126</v>
      </c>
      <c r="C108" s="11" t="s">
        <v>18</v>
      </c>
      <c r="D108" s="11" t="s">
        <v>18</v>
      </c>
      <c r="E108" s="11"/>
      <c r="F108" s="11"/>
      <c r="G108" s="11"/>
      <c r="H108" s="11">
        <v>2.5</v>
      </c>
      <c r="I108" s="11"/>
      <c r="J108" s="11"/>
      <c r="K108" s="11"/>
    </row>
    <row r="109" spans="1:11" x14ac:dyDescent="0.2">
      <c r="A109" s="11" t="s">
        <v>101</v>
      </c>
      <c r="B109" s="11" t="s">
        <v>126</v>
      </c>
      <c r="C109" s="11" t="s">
        <v>329</v>
      </c>
      <c r="D109" s="11" t="s">
        <v>329</v>
      </c>
      <c r="E109" s="11" t="s">
        <v>119</v>
      </c>
      <c r="F109" s="11"/>
      <c r="G109" s="11" t="s">
        <v>23</v>
      </c>
      <c r="H109" s="11">
        <v>1</v>
      </c>
      <c r="I109" s="11" t="s">
        <v>1830</v>
      </c>
      <c r="J109" s="11"/>
      <c r="K109" s="11" t="s">
        <v>340</v>
      </c>
    </row>
    <row r="110" spans="1:11" x14ac:dyDescent="0.2">
      <c r="A110" s="11" t="s">
        <v>101</v>
      </c>
      <c r="B110" s="11" t="s">
        <v>126</v>
      </c>
      <c r="C110" s="11" t="s">
        <v>19</v>
      </c>
      <c r="D110" s="11" t="s">
        <v>19</v>
      </c>
      <c r="E110" s="11"/>
      <c r="F110" s="11"/>
      <c r="G110" s="11"/>
      <c r="H110" s="11">
        <v>3</v>
      </c>
      <c r="I110" s="11"/>
      <c r="J110" s="11"/>
      <c r="K110" s="11"/>
    </row>
    <row r="111" spans="1:11" x14ac:dyDescent="0.2">
      <c r="A111" s="11" t="s">
        <v>101</v>
      </c>
      <c r="B111" s="11" t="s">
        <v>126</v>
      </c>
      <c r="C111" s="11" t="s">
        <v>33</v>
      </c>
      <c r="D111" s="11" t="s">
        <v>190</v>
      </c>
      <c r="E111" s="11" t="s">
        <v>191</v>
      </c>
      <c r="F111" s="11" t="s">
        <v>63</v>
      </c>
      <c r="G111" s="11" t="s">
        <v>192</v>
      </c>
      <c r="H111" s="11">
        <v>2</v>
      </c>
      <c r="I111" s="11" t="s">
        <v>193</v>
      </c>
      <c r="J111" s="11"/>
      <c r="K111" s="11" t="s">
        <v>334</v>
      </c>
    </row>
    <row r="112" spans="1:11" x14ac:dyDescent="0.2">
      <c r="A112" s="11" t="s">
        <v>101</v>
      </c>
      <c r="B112" s="11" t="s">
        <v>126</v>
      </c>
      <c r="C112" s="11" t="s">
        <v>176</v>
      </c>
      <c r="D112" s="11" t="s">
        <v>176</v>
      </c>
      <c r="E112" s="11" t="s">
        <v>177</v>
      </c>
      <c r="F112" s="11" t="s">
        <v>31</v>
      </c>
      <c r="G112" s="11" t="s">
        <v>145</v>
      </c>
      <c r="H112" s="11">
        <v>3</v>
      </c>
      <c r="I112" s="11" t="s">
        <v>24</v>
      </c>
      <c r="J112" s="11"/>
      <c r="K112" s="11" t="s">
        <v>339</v>
      </c>
    </row>
    <row r="113" spans="1:11" x14ac:dyDescent="0.2">
      <c r="A113" s="11" t="s">
        <v>101</v>
      </c>
      <c r="B113" s="11" t="s">
        <v>126</v>
      </c>
      <c r="C113" s="11" t="s">
        <v>46</v>
      </c>
      <c r="D113" s="11" t="s">
        <v>46</v>
      </c>
      <c r="E113" s="11"/>
      <c r="F113" s="11"/>
      <c r="G113" s="11"/>
      <c r="H113" s="11">
        <v>3</v>
      </c>
      <c r="I113" s="11"/>
      <c r="J113" s="11"/>
      <c r="K113" s="11" t="s">
        <v>338</v>
      </c>
    </row>
    <row r="114" spans="1:11" x14ac:dyDescent="0.2">
      <c r="A114" s="11" t="s">
        <v>101</v>
      </c>
      <c r="B114" s="11" t="s">
        <v>126</v>
      </c>
      <c r="C114" s="11" t="s">
        <v>254</v>
      </c>
      <c r="D114" s="11" t="s">
        <v>148</v>
      </c>
      <c r="E114" s="11" t="s">
        <v>149</v>
      </c>
      <c r="F114" s="11" t="s">
        <v>129</v>
      </c>
      <c r="G114" s="11" t="s">
        <v>145</v>
      </c>
      <c r="H114" s="11">
        <v>3</v>
      </c>
      <c r="I114" s="11"/>
      <c r="J114" s="11"/>
      <c r="K114" s="11" t="s">
        <v>337</v>
      </c>
    </row>
    <row r="115" spans="1:11" x14ac:dyDescent="0.2">
      <c r="A115" s="11" t="s">
        <v>101</v>
      </c>
      <c r="B115" s="11" t="s">
        <v>126</v>
      </c>
      <c r="C115" s="11" t="s">
        <v>204</v>
      </c>
      <c r="D115" s="11" t="s">
        <v>204</v>
      </c>
      <c r="E115" s="11" t="s">
        <v>45</v>
      </c>
      <c r="F115" s="11"/>
      <c r="G115" s="11" t="s">
        <v>23</v>
      </c>
      <c r="H115" s="11">
        <v>1.5</v>
      </c>
      <c r="I115" s="11" t="s">
        <v>24</v>
      </c>
      <c r="J115" s="11"/>
      <c r="K115" s="11"/>
    </row>
    <row r="116" spans="1:11" x14ac:dyDescent="0.2">
      <c r="A116" s="11" t="s">
        <v>101</v>
      </c>
      <c r="B116" s="11" t="s">
        <v>126</v>
      </c>
      <c r="C116" s="11" t="s">
        <v>213</v>
      </c>
      <c r="D116" s="11" t="s">
        <v>213</v>
      </c>
      <c r="E116" s="11" t="s">
        <v>59</v>
      </c>
      <c r="F116" s="11"/>
      <c r="G116" s="11" t="s">
        <v>23</v>
      </c>
      <c r="H116" s="11">
        <v>2</v>
      </c>
      <c r="I116" s="11" t="s">
        <v>24</v>
      </c>
      <c r="J116" s="11"/>
      <c r="K116" s="11"/>
    </row>
    <row r="117" spans="1:11" x14ac:dyDescent="0.2">
      <c r="A117" s="11" t="s">
        <v>101</v>
      </c>
      <c r="B117" s="11" t="s">
        <v>126</v>
      </c>
      <c r="C117" s="11" t="s">
        <v>17</v>
      </c>
      <c r="D117" s="11" t="s">
        <v>17</v>
      </c>
      <c r="E117" s="11"/>
      <c r="F117" s="11"/>
      <c r="G117" s="11"/>
      <c r="H117" s="11">
        <v>7.75</v>
      </c>
      <c r="I117" s="11"/>
      <c r="J117" s="11"/>
      <c r="K117" s="11"/>
    </row>
    <row r="118" spans="1:11" x14ac:dyDescent="0.2">
      <c r="A118" s="11" t="s">
        <v>100</v>
      </c>
      <c r="B118" s="11" t="s">
        <v>126</v>
      </c>
      <c r="C118" s="11" t="s">
        <v>73</v>
      </c>
      <c r="D118" s="11" t="s">
        <v>127</v>
      </c>
      <c r="E118" s="11" t="s">
        <v>128</v>
      </c>
      <c r="F118" s="11" t="s">
        <v>129</v>
      </c>
      <c r="G118" s="11"/>
      <c r="H118" s="11">
        <v>2</v>
      </c>
      <c r="I118" s="11" t="s">
        <v>24</v>
      </c>
      <c r="J118" s="11"/>
      <c r="K118" s="11"/>
    </row>
    <row r="119" spans="1:11" x14ac:dyDescent="0.2">
      <c r="A119" s="11" t="s">
        <v>100</v>
      </c>
      <c r="B119" s="11" t="s">
        <v>126</v>
      </c>
      <c r="C119" s="11" t="s">
        <v>121</v>
      </c>
      <c r="D119" s="11" t="s">
        <v>121</v>
      </c>
      <c r="E119" s="11" t="s">
        <v>113</v>
      </c>
      <c r="F119" s="11"/>
      <c r="G119" s="11" t="s">
        <v>23</v>
      </c>
      <c r="H119" s="11">
        <v>4</v>
      </c>
      <c r="I119" s="11" t="s">
        <v>1831</v>
      </c>
      <c r="J119" s="11"/>
      <c r="K119" s="11" t="s">
        <v>336</v>
      </c>
    </row>
    <row r="120" spans="1:11" x14ac:dyDescent="0.2">
      <c r="A120" s="11" t="s">
        <v>100</v>
      </c>
      <c r="B120" s="11" t="s">
        <v>126</v>
      </c>
      <c r="C120" s="11" t="s">
        <v>92</v>
      </c>
      <c r="D120" s="11" t="s">
        <v>92</v>
      </c>
      <c r="E120" s="11"/>
      <c r="F120" s="11"/>
      <c r="G120" s="11"/>
      <c r="H120" s="11">
        <v>5</v>
      </c>
      <c r="I120" s="11"/>
      <c r="J120" s="11"/>
      <c r="K120" s="11"/>
    </row>
    <row r="121" spans="1:11" x14ac:dyDescent="0.2">
      <c r="A121" s="11" t="s">
        <v>100</v>
      </c>
      <c r="B121" s="11" t="s">
        <v>126</v>
      </c>
      <c r="C121" s="11" t="s">
        <v>18</v>
      </c>
      <c r="D121" s="11" t="s">
        <v>18</v>
      </c>
      <c r="E121" s="11"/>
      <c r="F121" s="11"/>
      <c r="G121" s="11"/>
      <c r="H121" s="11">
        <v>4</v>
      </c>
      <c r="I121" s="11"/>
      <c r="J121" s="11"/>
      <c r="K121" s="11" t="s">
        <v>252</v>
      </c>
    </row>
    <row r="122" spans="1:11" x14ac:dyDescent="0.2">
      <c r="A122" s="11" t="s">
        <v>100</v>
      </c>
      <c r="B122" s="11" t="s">
        <v>126</v>
      </c>
      <c r="C122" s="11" t="s">
        <v>176</v>
      </c>
      <c r="D122" s="11" t="s">
        <v>176</v>
      </c>
      <c r="E122" s="11" t="s">
        <v>177</v>
      </c>
      <c r="F122" s="11" t="s">
        <v>31</v>
      </c>
      <c r="G122" s="11" t="s">
        <v>145</v>
      </c>
      <c r="H122" s="11">
        <v>2</v>
      </c>
      <c r="I122" s="11" t="s">
        <v>24</v>
      </c>
      <c r="J122" s="11"/>
      <c r="K122" s="11"/>
    </row>
    <row r="123" spans="1:11" x14ac:dyDescent="0.2">
      <c r="A123" s="11" t="s">
        <v>100</v>
      </c>
      <c r="B123" s="11" t="s">
        <v>126</v>
      </c>
      <c r="C123" s="11" t="s">
        <v>19</v>
      </c>
      <c r="D123" s="11" t="s">
        <v>19</v>
      </c>
      <c r="E123" s="11"/>
      <c r="F123" s="11"/>
      <c r="G123" s="11"/>
      <c r="H123" s="11">
        <v>6</v>
      </c>
      <c r="I123" s="11"/>
      <c r="J123" s="11"/>
      <c r="K123" s="11"/>
    </row>
    <row r="124" spans="1:11" x14ac:dyDescent="0.2">
      <c r="A124" s="11" t="s">
        <v>100</v>
      </c>
      <c r="B124" s="11" t="s">
        <v>126</v>
      </c>
      <c r="C124" s="11" t="s">
        <v>141</v>
      </c>
      <c r="D124" s="11" t="s">
        <v>141</v>
      </c>
      <c r="E124" s="11" t="s">
        <v>119</v>
      </c>
      <c r="F124" s="11"/>
      <c r="G124" s="11" t="s">
        <v>23</v>
      </c>
      <c r="H124" s="11">
        <v>2</v>
      </c>
      <c r="I124" s="11" t="s">
        <v>1830</v>
      </c>
      <c r="J124" s="11"/>
      <c r="K124" s="11"/>
    </row>
    <row r="125" spans="1:11" x14ac:dyDescent="0.2">
      <c r="A125" s="11" t="s">
        <v>100</v>
      </c>
      <c r="B125" s="11" t="s">
        <v>126</v>
      </c>
      <c r="C125" s="11" t="s">
        <v>254</v>
      </c>
      <c r="D125" s="11" t="s">
        <v>254</v>
      </c>
      <c r="E125" s="11" t="s">
        <v>255</v>
      </c>
      <c r="F125" s="11" t="s">
        <v>31</v>
      </c>
      <c r="G125" s="11" t="s">
        <v>145</v>
      </c>
      <c r="H125" s="11">
        <v>2</v>
      </c>
      <c r="I125" s="11" t="s">
        <v>24</v>
      </c>
      <c r="J125" s="11"/>
      <c r="K125" s="11" t="s">
        <v>335</v>
      </c>
    </row>
    <row r="126" spans="1:11" x14ac:dyDescent="0.2">
      <c r="A126" s="11" t="s">
        <v>100</v>
      </c>
      <c r="B126" s="11" t="s">
        <v>126</v>
      </c>
      <c r="C126" s="11" t="s">
        <v>33</v>
      </c>
      <c r="D126" s="11" t="s">
        <v>190</v>
      </c>
      <c r="E126" s="11" t="s">
        <v>191</v>
      </c>
      <c r="F126" s="11" t="s">
        <v>63</v>
      </c>
      <c r="G126" s="11" t="s">
        <v>192</v>
      </c>
      <c r="H126" s="11">
        <v>1</v>
      </c>
      <c r="I126" s="11" t="s">
        <v>193</v>
      </c>
      <c r="J126" s="11"/>
      <c r="K126" s="11" t="s">
        <v>334</v>
      </c>
    </row>
    <row r="127" spans="1:11" x14ac:dyDescent="0.2">
      <c r="A127" s="11" t="s">
        <v>100</v>
      </c>
      <c r="B127" s="11" t="s">
        <v>126</v>
      </c>
      <c r="C127" s="11" t="s">
        <v>213</v>
      </c>
      <c r="D127" s="11" t="s">
        <v>213</v>
      </c>
      <c r="E127" s="11" t="s">
        <v>59</v>
      </c>
      <c r="F127" s="11"/>
      <c r="G127" s="11" t="s">
        <v>23</v>
      </c>
      <c r="H127" s="11">
        <v>2</v>
      </c>
      <c r="I127" s="11" t="s">
        <v>24</v>
      </c>
      <c r="J127" s="11"/>
      <c r="K127" s="11" t="s">
        <v>333</v>
      </c>
    </row>
    <row r="128" spans="1:11" x14ac:dyDescent="0.2">
      <c r="A128" s="11" t="s">
        <v>100</v>
      </c>
      <c r="B128" s="11" t="s">
        <v>126</v>
      </c>
      <c r="C128" s="11" t="s">
        <v>46</v>
      </c>
      <c r="D128" s="11" t="s">
        <v>46</v>
      </c>
      <c r="E128" s="11"/>
      <c r="F128" s="11"/>
      <c r="G128" s="11"/>
      <c r="H128" s="11">
        <v>3</v>
      </c>
      <c r="I128" s="11"/>
      <c r="J128" s="11"/>
      <c r="K128" s="11" t="s">
        <v>332</v>
      </c>
    </row>
    <row r="129" spans="1:11" x14ac:dyDescent="0.2">
      <c r="A129" s="11" t="s">
        <v>100</v>
      </c>
      <c r="B129" s="11" t="s">
        <v>126</v>
      </c>
      <c r="C129" s="11" t="s">
        <v>33</v>
      </c>
      <c r="D129" s="11" t="s">
        <v>163</v>
      </c>
      <c r="E129" s="11"/>
      <c r="F129" s="11"/>
      <c r="G129" s="11"/>
      <c r="H129" s="11">
        <v>5</v>
      </c>
      <c r="I129" s="11"/>
      <c r="J129" s="11"/>
      <c r="K129" s="11" t="s">
        <v>253</v>
      </c>
    </row>
    <row r="130" spans="1:11" x14ac:dyDescent="0.2">
      <c r="A130" s="11" t="s">
        <v>100</v>
      </c>
      <c r="B130" s="11" t="s">
        <v>126</v>
      </c>
      <c r="C130" s="11" t="s">
        <v>20</v>
      </c>
      <c r="D130" s="11" t="s">
        <v>20</v>
      </c>
      <c r="E130" s="11"/>
      <c r="F130" s="11"/>
      <c r="G130" s="11"/>
      <c r="H130" s="11">
        <v>5</v>
      </c>
      <c r="I130" s="11"/>
      <c r="J130" s="11"/>
      <c r="K130" s="11"/>
    </row>
    <row r="131" spans="1:11" x14ac:dyDescent="0.2">
      <c r="A131" s="11" t="s">
        <v>99</v>
      </c>
      <c r="B131" s="11" t="s">
        <v>126</v>
      </c>
      <c r="C131" s="11" t="s">
        <v>73</v>
      </c>
      <c r="D131" s="11" t="s">
        <v>127</v>
      </c>
      <c r="E131" s="11" t="s">
        <v>128</v>
      </c>
      <c r="F131" s="11" t="s">
        <v>129</v>
      </c>
      <c r="G131" s="11"/>
      <c r="H131" s="11">
        <v>2</v>
      </c>
      <c r="I131" s="11" t="s">
        <v>24</v>
      </c>
      <c r="J131" s="11"/>
      <c r="K131" s="11"/>
    </row>
    <row r="132" spans="1:11" x14ac:dyDescent="0.2">
      <c r="A132" s="11" t="s">
        <v>99</v>
      </c>
      <c r="B132" s="11" t="s">
        <v>126</v>
      </c>
      <c r="C132" s="11" t="s">
        <v>26</v>
      </c>
      <c r="D132" s="11" t="s">
        <v>26</v>
      </c>
      <c r="E132" s="11" t="s">
        <v>27</v>
      </c>
      <c r="F132" s="11"/>
      <c r="G132" s="11" t="s">
        <v>23</v>
      </c>
      <c r="H132" s="11">
        <v>3</v>
      </c>
      <c r="I132" s="11" t="s">
        <v>24</v>
      </c>
      <c r="J132" s="11"/>
      <c r="K132" s="11"/>
    </row>
    <row r="133" spans="1:11" x14ac:dyDescent="0.2">
      <c r="A133" s="11" t="s">
        <v>99</v>
      </c>
      <c r="B133" s="11" t="s">
        <v>126</v>
      </c>
      <c r="C133" s="11" t="s">
        <v>33</v>
      </c>
      <c r="D133" s="11" t="s">
        <v>33</v>
      </c>
      <c r="E133" s="11" t="s">
        <v>45</v>
      </c>
      <c r="F133" s="11"/>
      <c r="G133" s="11" t="s">
        <v>23</v>
      </c>
      <c r="H133" s="11">
        <v>2</v>
      </c>
      <c r="I133" s="11" t="s">
        <v>24</v>
      </c>
      <c r="J133" s="11"/>
      <c r="K133" s="11"/>
    </row>
    <row r="134" spans="1:11" x14ac:dyDescent="0.2">
      <c r="A134" s="11" t="s">
        <v>99</v>
      </c>
      <c r="B134" s="11" t="s">
        <v>126</v>
      </c>
      <c r="C134" s="11" t="s">
        <v>153</v>
      </c>
      <c r="D134" s="11" t="s">
        <v>153</v>
      </c>
      <c r="E134" s="11" t="s">
        <v>154</v>
      </c>
      <c r="F134" s="11" t="s">
        <v>63</v>
      </c>
      <c r="G134" s="11" t="s">
        <v>145</v>
      </c>
      <c r="H134" s="11">
        <v>2</v>
      </c>
      <c r="I134" s="11" t="s">
        <v>24</v>
      </c>
      <c r="J134" s="11"/>
      <c r="K134" s="11"/>
    </row>
    <row r="135" spans="1:11" x14ac:dyDescent="0.2">
      <c r="A135" s="11" t="s">
        <v>99</v>
      </c>
      <c r="B135" s="11" t="s">
        <v>126</v>
      </c>
      <c r="C135" s="11" t="s">
        <v>18</v>
      </c>
      <c r="D135" s="11" t="s">
        <v>18</v>
      </c>
      <c r="E135" s="11"/>
      <c r="F135" s="11"/>
      <c r="G135" s="11"/>
      <c r="H135" s="11">
        <v>2</v>
      </c>
      <c r="I135" s="11"/>
      <c r="J135" s="11"/>
      <c r="K135" s="11"/>
    </row>
    <row r="136" spans="1:11" x14ac:dyDescent="0.2">
      <c r="A136" s="11" t="s">
        <v>99</v>
      </c>
      <c r="B136" s="11" t="s">
        <v>126</v>
      </c>
      <c r="C136" s="11" t="s">
        <v>40</v>
      </c>
      <c r="D136" s="11" t="s">
        <v>40</v>
      </c>
      <c r="E136" s="11"/>
      <c r="F136" s="11"/>
      <c r="G136" s="11"/>
      <c r="H136" s="11">
        <v>1</v>
      </c>
      <c r="I136" s="11"/>
      <c r="J136" s="11"/>
      <c r="K136" s="11"/>
    </row>
    <row r="137" spans="1:11" x14ac:dyDescent="0.2">
      <c r="A137" s="11" t="s">
        <v>99</v>
      </c>
      <c r="B137" s="11" t="s">
        <v>126</v>
      </c>
      <c r="C137" s="11" t="s">
        <v>58</v>
      </c>
      <c r="D137" s="11" t="s">
        <v>58</v>
      </c>
      <c r="E137" s="11" t="s">
        <v>59</v>
      </c>
      <c r="F137" s="11"/>
      <c r="G137" s="11" t="s">
        <v>23</v>
      </c>
      <c r="H137" s="11">
        <v>1.5</v>
      </c>
      <c r="I137" s="11" t="s">
        <v>24</v>
      </c>
      <c r="J137" s="11"/>
      <c r="K137" s="11"/>
    </row>
    <row r="138" spans="1:11" x14ac:dyDescent="0.2">
      <c r="A138" s="11" t="s">
        <v>99</v>
      </c>
      <c r="B138" s="11" t="s">
        <v>126</v>
      </c>
      <c r="C138" s="11" t="s">
        <v>33</v>
      </c>
      <c r="D138" s="11" t="s">
        <v>163</v>
      </c>
      <c r="E138" s="11"/>
      <c r="F138" s="11"/>
      <c r="G138" s="11"/>
      <c r="H138" s="11">
        <v>5.5</v>
      </c>
      <c r="I138" s="11"/>
      <c r="J138" s="11"/>
      <c r="K138" s="11" t="s">
        <v>331</v>
      </c>
    </row>
    <row r="139" spans="1:11" x14ac:dyDescent="0.2">
      <c r="A139" s="11" t="s">
        <v>99</v>
      </c>
      <c r="B139" s="11" t="s">
        <v>126</v>
      </c>
      <c r="C139" s="11" t="s">
        <v>19</v>
      </c>
      <c r="D139" s="11" t="s">
        <v>19</v>
      </c>
      <c r="E139" s="11"/>
      <c r="F139" s="11"/>
      <c r="G139" s="11"/>
      <c r="H139" s="11">
        <v>4</v>
      </c>
      <c r="I139" s="11"/>
      <c r="J139" s="11"/>
      <c r="K139" s="11"/>
    </row>
    <row r="140" spans="1:11" x14ac:dyDescent="0.2">
      <c r="A140" s="11" t="s">
        <v>99</v>
      </c>
      <c r="B140" s="11" t="s">
        <v>126</v>
      </c>
      <c r="C140" s="11" t="s">
        <v>28</v>
      </c>
      <c r="D140" s="11" t="s">
        <v>28</v>
      </c>
      <c r="E140" s="11" t="s">
        <v>30</v>
      </c>
      <c r="F140" s="11" t="s">
        <v>31</v>
      </c>
      <c r="G140" s="11" t="s">
        <v>32</v>
      </c>
      <c r="H140" s="11">
        <v>3</v>
      </c>
      <c r="I140" s="11" t="s">
        <v>24</v>
      </c>
      <c r="J140" s="11"/>
      <c r="K140" s="11"/>
    </row>
    <row r="141" spans="1:11" x14ac:dyDescent="0.2">
      <c r="A141" s="11" t="s">
        <v>99</v>
      </c>
      <c r="B141" s="11" t="s">
        <v>126</v>
      </c>
      <c r="C141" s="11" t="s">
        <v>79</v>
      </c>
      <c r="D141" s="11" t="s">
        <v>79</v>
      </c>
      <c r="E141" s="11"/>
      <c r="F141" s="11"/>
      <c r="G141" s="11"/>
      <c r="H141" s="11">
        <v>3</v>
      </c>
      <c r="I141" s="11"/>
      <c r="J141" s="11"/>
      <c r="K141" s="11" t="s">
        <v>330</v>
      </c>
    </row>
    <row r="142" spans="1:11" x14ac:dyDescent="0.2">
      <c r="A142" s="11" t="s">
        <v>99</v>
      </c>
      <c r="B142" s="11" t="s">
        <v>126</v>
      </c>
      <c r="C142" s="11" t="s">
        <v>254</v>
      </c>
      <c r="D142" s="11" t="s">
        <v>148</v>
      </c>
      <c r="E142" s="11" t="s">
        <v>149</v>
      </c>
      <c r="F142" s="11" t="s">
        <v>129</v>
      </c>
      <c r="G142" s="11" t="s">
        <v>145</v>
      </c>
      <c r="H142" s="11">
        <v>2</v>
      </c>
      <c r="I142" s="11"/>
      <c r="J142" s="11"/>
      <c r="K142" s="11"/>
    </row>
    <row r="143" spans="1:11" x14ac:dyDescent="0.2">
      <c r="A143" s="11" t="s">
        <v>99</v>
      </c>
      <c r="B143" s="11" t="s">
        <v>126</v>
      </c>
      <c r="C143" s="11" t="s">
        <v>159</v>
      </c>
      <c r="D143" s="11" t="s">
        <v>311</v>
      </c>
      <c r="E143" s="11" t="s">
        <v>161</v>
      </c>
      <c r="F143" s="11" t="s">
        <v>134</v>
      </c>
      <c r="G143" s="11" t="s">
        <v>23</v>
      </c>
      <c r="H143" s="11">
        <v>4</v>
      </c>
      <c r="I143" s="11" t="s">
        <v>162</v>
      </c>
      <c r="J143" s="11"/>
      <c r="K143" s="11"/>
    </row>
    <row r="144" spans="1:11" x14ac:dyDescent="0.2">
      <c r="A144" s="11" t="s">
        <v>99</v>
      </c>
      <c r="B144" s="11" t="s">
        <v>126</v>
      </c>
      <c r="C144" s="11" t="s">
        <v>20</v>
      </c>
      <c r="D144" s="11" t="s">
        <v>20</v>
      </c>
      <c r="E144" s="11"/>
      <c r="F144" s="11"/>
      <c r="G144" s="11"/>
      <c r="H144" s="11">
        <v>9</v>
      </c>
      <c r="I144" s="11"/>
      <c r="J144" s="11"/>
      <c r="K144" s="11"/>
    </row>
    <row r="145" spans="1:11" x14ac:dyDescent="0.2">
      <c r="A145" s="11" t="s">
        <v>98</v>
      </c>
      <c r="B145" s="11" t="s">
        <v>126</v>
      </c>
      <c r="C145" s="11" t="s">
        <v>159</v>
      </c>
      <c r="D145" s="11" t="s">
        <v>159</v>
      </c>
      <c r="E145" s="11" t="s">
        <v>119</v>
      </c>
      <c r="F145" s="11"/>
      <c r="G145" s="11" t="s">
        <v>23</v>
      </c>
      <c r="H145" s="11">
        <v>3</v>
      </c>
      <c r="I145" s="11" t="s">
        <v>1830</v>
      </c>
      <c r="J145" s="11"/>
      <c r="K145" s="11"/>
    </row>
    <row r="146" spans="1:11" x14ac:dyDescent="0.2">
      <c r="A146" s="11" t="s">
        <v>98</v>
      </c>
      <c r="B146" s="11" t="s">
        <v>126</v>
      </c>
      <c r="C146" s="11" t="s">
        <v>18</v>
      </c>
      <c r="D146" s="11" t="s">
        <v>18</v>
      </c>
      <c r="E146" s="11"/>
      <c r="F146" s="11"/>
      <c r="G146" s="11"/>
      <c r="H146" s="11">
        <v>3</v>
      </c>
      <c r="I146" s="11"/>
      <c r="J146" s="11"/>
      <c r="K146" s="11"/>
    </row>
    <row r="147" spans="1:11" x14ac:dyDescent="0.2">
      <c r="A147" s="11" t="s">
        <v>98</v>
      </c>
      <c r="B147" s="11" t="s">
        <v>126</v>
      </c>
      <c r="C147" s="11" t="s">
        <v>329</v>
      </c>
      <c r="D147" s="11" t="s">
        <v>329</v>
      </c>
      <c r="E147" s="11" t="s">
        <v>119</v>
      </c>
      <c r="F147" s="11"/>
      <c r="G147" s="11" t="s">
        <v>23</v>
      </c>
      <c r="H147" s="11">
        <v>2</v>
      </c>
      <c r="I147" s="11" t="s">
        <v>1830</v>
      </c>
      <c r="J147" s="11"/>
      <c r="K147" s="11"/>
    </row>
    <row r="148" spans="1:11" x14ac:dyDescent="0.2">
      <c r="A148" s="11" t="s">
        <v>98</v>
      </c>
      <c r="B148" s="11" t="s">
        <v>126</v>
      </c>
      <c r="C148" s="11" t="s">
        <v>254</v>
      </c>
      <c r="D148" s="11" t="s">
        <v>148</v>
      </c>
      <c r="E148" s="11" t="s">
        <v>149</v>
      </c>
      <c r="F148" s="11" t="s">
        <v>129</v>
      </c>
      <c r="G148" s="11" t="s">
        <v>145</v>
      </c>
      <c r="H148" s="11">
        <v>4</v>
      </c>
      <c r="I148" s="11"/>
      <c r="J148" s="11"/>
      <c r="K148" s="11"/>
    </row>
    <row r="149" spans="1:11" x14ac:dyDescent="0.2">
      <c r="A149" s="11" t="s">
        <v>98</v>
      </c>
      <c r="B149" s="11" t="s">
        <v>126</v>
      </c>
      <c r="C149" s="11" t="s">
        <v>118</v>
      </c>
      <c r="D149" s="11" t="s">
        <v>118</v>
      </c>
      <c r="E149" s="11" t="s">
        <v>119</v>
      </c>
      <c r="F149" s="11"/>
      <c r="G149" s="11" t="s">
        <v>23</v>
      </c>
      <c r="H149" s="11">
        <v>1.5</v>
      </c>
      <c r="I149" s="11" t="s">
        <v>1830</v>
      </c>
      <c r="J149" s="11"/>
      <c r="K149" s="11"/>
    </row>
    <row r="150" spans="1:11" x14ac:dyDescent="0.2">
      <c r="A150" s="11" t="s">
        <v>98</v>
      </c>
      <c r="B150" s="11" t="s">
        <v>126</v>
      </c>
      <c r="C150" s="11" t="s">
        <v>19</v>
      </c>
      <c r="D150" s="11" t="s">
        <v>19</v>
      </c>
      <c r="E150" s="11"/>
      <c r="F150" s="11"/>
      <c r="G150" s="11"/>
      <c r="H150" s="11">
        <v>4</v>
      </c>
      <c r="I150" s="11"/>
      <c r="J150" s="11"/>
      <c r="K150" s="11"/>
    </row>
    <row r="151" spans="1:11" x14ac:dyDescent="0.2">
      <c r="A151" s="11" t="s">
        <v>98</v>
      </c>
      <c r="B151" s="11" t="s">
        <v>126</v>
      </c>
      <c r="C151" s="11" t="s">
        <v>153</v>
      </c>
      <c r="D151" s="11" t="s">
        <v>153</v>
      </c>
      <c r="E151" s="11" t="s">
        <v>154</v>
      </c>
      <c r="F151" s="11" t="s">
        <v>63</v>
      </c>
      <c r="G151" s="11" t="s">
        <v>145</v>
      </c>
      <c r="H151" s="11">
        <v>6</v>
      </c>
      <c r="I151" s="11" t="s">
        <v>24</v>
      </c>
      <c r="J151" s="11"/>
      <c r="K151" s="11" t="s">
        <v>328</v>
      </c>
    </row>
    <row r="152" spans="1:11" x14ac:dyDescent="0.2">
      <c r="A152" s="11" t="s">
        <v>98</v>
      </c>
      <c r="B152" s="11" t="s">
        <v>126</v>
      </c>
      <c r="C152" s="11" t="s">
        <v>46</v>
      </c>
      <c r="D152" s="11" t="s">
        <v>46</v>
      </c>
      <c r="E152" s="11"/>
      <c r="F152" s="11"/>
      <c r="G152" s="11"/>
      <c r="H152" s="11">
        <v>4</v>
      </c>
      <c r="I152" s="11"/>
      <c r="J152" s="11"/>
      <c r="K152" s="11"/>
    </row>
    <row r="153" spans="1:11" x14ac:dyDescent="0.2">
      <c r="A153" s="11" t="s">
        <v>98</v>
      </c>
      <c r="B153" s="11" t="s">
        <v>126</v>
      </c>
      <c r="C153" s="11" t="s">
        <v>20</v>
      </c>
      <c r="D153" s="11" t="s">
        <v>20</v>
      </c>
      <c r="E153" s="11"/>
      <c r="F153" s="11"/>
      <c r="G153" s="11"/>
      <c r="H153" s="11">
        <v>4</v>
      </c>
      <c r="I153" s="11"/>
      <c r="J153" s="11"/>
      <c r="K153" s="11"/>
    </row>
    <row r="154" spans="1:11" x14ac:dyDescent="0.2">
      <c r="A154" s="11" t="s">
        <v>98</v>
      </c>
      <c r="B154" s="11" t="s">
        <v>126</v>
      </c>
      <c r="C154" s="11" t="s">
        <v>79</v>
      </c>
      <c r="D154" s="11" t="s">
        <v>79</v>
      </c>
      <c r="E154" s="11"/>
      <c r="F154" s="11"/>
      <c r="G154" s="11"/>
      <c r="H154" s="11">
        <v>12</v>
      </c>
      <c r="I154" s="11"/>
      <c r="J154" s="11"/>
      <c r="K154" s="11"/>
    </row>
    <row r="155" spans="1:11" x14ac:dyDescent="0.2">
      <c r="A155" s="11" t="s">
        <v>97</v>
      </c>
      <c r="B155" s="11" t="s">
        <v>126</v>
      </c>
      <c r="C155" s="11" t="s">
        <v>79</v>
      </c>
      <c r="D155" s="11" t="s">
        <v>79</v>
      </c>
      <c r="E155" s="11"/>
      <c r="F155" s="11"/>
      <c r="G155" s="11"/>
      <c r="H155" s="11">
        <v>8</v>
      </c>
      <c r="I155" s="11"/>
      <c r="J155" s="11"/>
      <c r="K155" s="11"/>
    </row>
    <row r="156" spans="1:11" x14ac:dyDescent="0.2">
      <c r="A156" s="11" t="s">
        <v>97</v>
      </c>
      <c r="B156" s="11" t="s">
        <v>126</v>
      </c>
      <c r="C156" s="11" t="s">
        <v>215</v>
      </c>
      <c r="D156" s="11" t="s">
        <v>215</v>
      </c>
      <c r="E156" s="11" t="s">
        <v>216</v>
      </c>
      <c r="F156" s="11" t="s">
        <v>134</v>
      </c>
      <c r="G156" s="11" t="s">
        <v>32</v>
      </c>
      <c r="H156" s="11">
        <v>1</v>
      </c>
      <c r="I156" s="11" t="s">
        <v>217</v>
      </c>
      <c r="J156" s="11"/>
      <c r="K156" s="11"/>
    </row>
    <row r="157" spans="1:11" x14ac:dyDescent="0.2">
      <c r="A157" s="11" t="s">
        <v>97</v>
      </c>
      <c r="B157" s="11" t="s">
        <v>126</v>
      </c>
      <c r="C157" s="11" t="s">
        <v>33</v>
      </c>
      <c r="D157" s="11" t="s">
        <v>190</v>
      </c>
      <c r="E157" s="11" t="s">
        <v>191</v>
      </c>
      <c r="F157" s="11" t="s">
        <v>63</v>
      </c>
      <c r="G157" s="11" t="s">
        <v>192</v>
      </c>
      <c r="H157" s="11">
        <v>3</v>
      </c>
      <c r="I157" s="11" t="s">
        <v>193</v>
      </c>
      <c r="J157" s="11"/>
      <c r="K157" s="11"/>
    </row>
    <row r="158" spans="1:11" x14ac:dyDescent="0.2">
      <c r="A158" s="11" t="s">
        <v>97</v>
      </c>
      <c r="B158" s="11" t="s">
        <v>126</v>
      </c>
      <c r="C158" s="11" t="s">
        <v>40</v>
      </c>
      <c r="D158" s="11" t="s">
        <v>40</v>
      </c>
      <c r="E158" s="11"/>
      <c r="F158" s="11"/>
      <c r="G158" s="11"/>
      <c r="H158" s="11">
        <v>2</v>
      </c>
      <c r="I158" s="11"/>
      <c r="J158" s="11"/>
      <c r="K158" s="11"/>
    </row>
    <row r="159" spans="1:11" x14ac:dyDescent="0.2">
      <c r="A159" s="11" t="s">
        <v>97</v>
      </c>
      <c r="B159" s="11" t="s">
        <v>126</v>
      </c>
      <c r="C159" s="11" t="s">
        <v>153</v>
      </c>
      <c r="D159" s="11" t="s">
        <v>153</v>
      </c>
      <c r="E159" s="11" t="s">
        <v>154</v>
      </c>
      <c r="F159" s="11" t="s">
        <v>63</v>
      </c>
      <c r="G159" s="11" t="s">
        <v>145</v>
      </c>
      <c r="H159" s="11">
        <v>1</v>
      </c>
      <c r="I159" s="11" t="s">
        <v>24</v>
      </c>
      <c r="J159" s="11"/>
      <c r="K159" s="11"/>
    </row>
    <row r="160" spans="1:11" x14ac:dyDescent="0.2">
      <c r="A160" s="11" t="s">
        <v>97</v>
      </c>
      <c r="B160" s="11" t="s">
        <v>126</v>
      </c>
      <c r="C160" s="11" t="s">
        <v>204</v>
      </c>
      <c r="D160" s="11" t="s">
        <v>204</v>
      </c>
      <c r="E160" s="11" t="s">
        <v>45</v>
      </c>
      <c r="F160" s="11"/>
      <c r="G160" s="11" t="s">
        <v>23</v>
      </c>
      <c r="H160" s="11">
        <v>3</v>
      </c>
      <c r="I160" s="11" t="s">
        <v>24</v>
      </c>
      <c r="J160" s="11"/>
      <c r="K160" s="11"/>
    </row>
    <row r="161" spans="1:11" x14ac:dyDescent="0.2">
      <c r="A161" s="11" t="s">
        <v>97</v>
      </c>
      <c r="B161" s="11" t="s">
        <v>126</v>
      </c>
      <c r="C161" s="11" t="s">
        <v>18</v>
      </c>
      <c r="D161" s="11" t="s">
        <v>18</v>
      </c>
      <c r="E161" s="11"/>
      <c r="F161" s="11"/>
      <c r="G161" s="11"/>
      <c r="H161" s="11">
        <v>4</v>
      </c>
      <c r="I161" s="11"/>
      <c r="J161" s="11"/>
      <c r="K161" s="11"/>
    </row>
    <row r="162" spans="1:11" x14ac:dyDescent="0.2">
      <c r="A162" s="11" t="s">
        <v>97</v>
      </c>
      <c r="B162" s="11" t="s">
        <v>126</v>
      </c>
      <c r="C162" s="11" t="s">
        <v>33</v>
      </c>
      <c r="D162" s="11" t="s">
        <v>33</v>
      </c>
      <c r="E162" s="11" t="s">
        <v>45</v>
      </c>
      <c r="F162" s="11"/>
      <c r="G162" s="11" t="s">
        <v>23</v>
      </c>
      <c r="H162" s="11">
        <v>2</v>
      </c>
      <c r="I162" s="11" t="s">
        <v>24</v>
      </c>
      <c r="J162" s="11"/>
      <c r="K162" s="11"/>
    </row>
    <row r="163" spans="1:11" x14ac:dyDescent="0.2">
      <c r="A163" s="11" t="s">
        <v>97</v>
      </c>
      <c r="B163" s="11" t="s">
        <v>126</v>
      </c>
      <c r="C163" s="11" t="s">
        <v>19</v>
      </c>
      <c r="D163" s="11" t="s">
        <v>19</v>
      </c>
      <c r="E163" s="11"/>
      <c r="F163" s="11"/>
      <c r="G163" s="11"/>
      <c r="H163" s="11">
        <v>4</v>
      </c>
      <c r="I163" s="11"/>
      <c r="J163" s="11"/>
      <c r="K163" s="11"/>
    </row>
    <row r="164" spans="1:11" x14ac:dyDescent="0.2">
      <c r="A164" s="11" t="s">
        <v>97</v>
      </c>
      <c r="B164" s="11" t="s">
        <v>126</v>
      </c>
      <c r="C164" s="11" t="s">
        <v>17</v>
      </c>
      <c r="D164" s="11" t="s">
        <v>17</v>
      </c>
      <c r="E164" s="11"/>
      <c r="F164" s="11"/>
      <c r="G164" s="11"/>
      <c r="H164" s="11">
        <v>4</v>
      </c>
      <c r="I164" s="11"/>
      <c r="J164" s="11"/>
      <c r="K164" s="11"/>
    </row>
    <row r="165" spans="1:11" x14ac:dyDescent="0.2">
      <c r="A165" s="11" t="s">
        <v>97</v>
      </c>
      <c r="B165" s="11" t="s">
        <v>126</v>
      </c>
      <c r="C165" s="11" t="s">
        <v>18</v>
      </c>
      <c r="D165" s="11" t="s">
        <v>18</v>
      </c>
      <c r="E165" s="11"/>
      <c r="F165" s="11"/>
      <c r="G165" s="11"/>
      <c r="H165" s="11">
        <v>4.5</v>
      </c>
      <c r="I165" s="11"/>
      <c r="J165" s="11"/>
      <c r="K165" s="11" t="s">
        <v>253</v>
      </c>
    </row>
    <row r="166" spans="1:11" x14ac:dyDescent="0.2">
      <c r="A166" s="11" t="s">
        <v>97</v>
      </c>
      <c r="B166" s="11" t="s">
        <v>126</v>
      </c>
      <c r="C166" s="11" t="s">
        <v>118</v>
      </c>
      <c r="D166" s="11" t="s">
        <v>118</v>
      </c>
      <c r="E166" s="11" t="s">
        <v>119</v>
      </c>
      <c r="F166" s="11"/>
      <c r="G166" s="11" t="s">
        <v>23</v>
      </c>
      <c r="H166" s="11">
        <v>6</v>
      </c>
      <c r="I166" s="11" t="s">
        <v>1830</v>
      </c>
      <c r="J166" s="11"/>
      <c r="K166" s="11" t="s">
        <v>327</v>
      </c>
    </row>
    <row r="167" spans="1:11" x14ac:dyDescent="0.2">
      <c r="A167" s="11" t="s">
        <v>97</v>
      </c>
      <c r="B167" s="11" t="s">
        <v>126</v>
      </c>
      <c r="C167" s="11" t="s">
        <v>20</v>
      </c>
      <c r="D167" s="11" t="s">
        <v>20</v>
      </c>
      <c r="E167" s="11"/>
      <c r="F167" s="11"/>
      <c r="G167" s="11"/>
      <c r="H167" s="11">
        <v>10</v>
      </c>
      <c r="I167" s="11"/>
      <c r="J167" s="11"/>
      <c r="K167" s="11" t="s">
        <v>326</v>
      </c>
    </row>
    <row r="168" spans="1:11" x14ac:dyDescent="0.2">
      <c r="A168" s="11" t="s">
        <v>96</v>
      </c>
      <c r="B168" s="11" t="s">
        <v>126</v>
      </c>
      <c r="C168" s="11" t="s">
        <v>58</v>
      </c>
      <c r="D168" s="11" t="s">
        <v>58</v>
      </c>
      <c r="E168" s="11" t="s">
        <v>59</v>
      </c>
      <c r="F168" s="11"/>
      <c r="G168" s="11" t="s">
        <v>23</v>
      </c>
      <c r="H168" s="11">
        <v>2</v>
      </c>
      <c r="I168" s="11" t="s">
        <v>24</v>
      </c>
      <c r="J168" s="11"/>
      <c r="K168" s="11"/>
    </row>
    <row r="169" spans="1:11" x14ac:dyDescent="0.2">
      <c r="A169" s="11" t="s">
        <v>96</v>
      </c>
      <c r="B169" s="11" t="s">
        <v>126</v>
      </c>
      <c r="C169" s="11" t="s">
        <v>215</v>
      </c>
      <c r="D169" s="11" t="s">
        <v>215</v>
      </c>
      <c r="E169" s="11" t="s">
        <v>216</v>
      </c>
      <c r="F169" s="11" t="s">
        <v>134</v>
      </c>
      <c r="G169" s="11" t="s">
        <v>32</v>
      </c>
      <c r="H169" s="11">
        <v>1</v>
      </c>
      <c r="I169" s="11" t="s">
        <v>217</v>
      </c>
      <c r="J169" s="11"/>
      <c r="K169" s="11"/>
    </row>
    <row r="170" spans="1:11" x14ac:dyDescent="0.2">
      <c r="A170" s="11" t="s">
        <v>96</v>
      </c>
      <c r="B170" s="11" t="s">
        <v>126</v>
      </c>
      <c r="C170" s="11" t="s">
        <v>28</v>
      </c>
      <c r="D170" s="11" t="s">
        <v>28</v>
      </c>
      <c r="E170" s="11" t="s">
        <v>30</v>
      </c>
      <c r="F170" s="11" t="s">
        <v>31</v>
      </c>
      <c r="G170" s="11" t="s">
        <v>32</v>
      </c>
      <c r="H170" s="11">
        <v>1</v>
      </c>
      <c r="I170" s="11" t="s">
        <v>24</v>
      </c>
      <c r="J170" s="11"/>
      <c r="K170" s="11"/>
    </row>
    <row r="171" spans="1:11" x14ac:dyDescent="0.2">
      <c r="A171" s="11" t="s">
        <v>96</v>
      </c>
      <c r="B171" s="11" t="s">
        <v>126</v>
      </c>
      <c r="C171" s="11" t="s">
        <v>236</v>
      </c>
      <c r="D171" s="11" t="s">
        <v>236</v>
      </c>
      <c r="E171" s="11" t="s">
        <v>237</v>
      </c>
      <c r="F171" s="11" t="s">
        <v>63</v>
      </c>
      <c r="G171" s="11" t="s">
        <v>238</v>
      </c>
      <c r="H171" s="11">
        <v>2</v>
      </c>
      <c r="I171" s="11" t="s">
        <v>239</v>
      </c>
      <c r="J171" s="11"/>
      <c r="K171" s="11"/>
    </row>
    <row r="172" spans="1:11" x14ac:dyDescent="0.2">
      <c r="A172" s="11" t="s">
        <v>96</v>
      </c>
      <c r="B172" s="11" t="s">
        <v>126</v>
      </c>
      <c r="C172" s="11" t="s">
        <v>18</v>
      </c>
      <c r="D172" s="11" t="s">
        <v>18</v>
      </c>
      <c r="E172" s="11"/>
      <c r="F172" s="11"/>
      <c r="G172" s="11"/>
      <c r="H172" s="11">
        <v>2.5</v>
      </c>
      <c r="I172" s="11"/>
      <c r="J172" s="11"/>
      <c r="K172" s="11" t="s">
        <v>252</v>
      </c>
    </row>
    <row r="173" spans="1:11" x14ac:dyDescent="0.2">
      <c r="A173" s="11" t="s">
        <v>96</v>
      </c>
      <c r="B173" s="11" t="s">
        <v>126</v>
      </c>
      <c r="C173" s="11" t="s">
        <v>660</v>
      </c>
      <c r="D173" s="11" t="s">
        <v>325</v>
      </c>
      <c r="E173" s="11" t="s">
        <v>119</v>
      </c>
      <c r="F173" s="11"/>
      <c r="G173" s="11" t="s">
        <v>23</v>
      </c>
      <c r="H173" s="11">
        <v>1</v>
      </c>
      <c r="I173" s="11" t="s">
        <v>1830</v>
      </c>
      <c r="J173" s="11"/>
      <c r="K173" s="11"/>
    </row>
    <row r="174" spans="1:11" x14ac:dyDescent="0.2">
      <c r="A174" s="11" t="s">
        <v>96</v>
      </c>
      <c r="B174" s="11" t="s">
        <v>126</v>
      </c>
      <c r="C174" s="11" t="s">
        <v>112</v>
      </c>
      <c r="D174" s="11" t="s">
        <v>112</v>
      </c>
      <c r="E174" s="11" t="s">
        <v>113</v>
      </c>
      <c r="F174" s="11"/>
      <c r="G174" s="11" t="s">
        <v>23</v>
      </c>
      <c r="H174" s="11">
        <v>4</v>
      </c>
      <c r="I174" s="11" t="s">
        <v>1831</v>
      </c>
      <c r="J174" s="11"/>
      <c r="K174" s="11"/>
    </row>
    <row r="175" spans="1:11" x14ac:dyDescent="0.2">
      <c r="A175" s="11" t="s">
        <v>96</v>
      </c>
      <c r="B175" s="11" t="s">
        <v>126</v>
      </c>
      <c r="C175" s="11" t="s">
        <v>254</v>
      </c>
      <c r="D175" s="11" t="s">
        <v>148</v>
      </c>
      <c r="E175" s="11" t="s">
        <v>149</v>
      </c>
      <c r="F175" s="11" t="s">
        <v>129</v>
      </c>
      <c r="G175" s="11" t="s">
        <v>145</v>
      </c>
      <c r="H175" s="11">
        <v>3</v>
      </c>
      <c r="I175" s="11"/>
      <c r="J175" s="11"/>
      <c r="K175" s="11"/>
    </row>
    <row r="176" spans="1:11" x14ac:dyDescent="0.2">
      <c r="A176" s="11" t="s">
        <v>96</v>
      </c>
      <c r="B176" s="11" t="s">
        <v>126</v>
      </c>
      <c r="C176" s="11" t="s">
        <v>118</v>
      </c>
      <c r="D176" s="11" t="s">
        <v>118</v>
      </c>
      <c r="E176" s="11" t="s">
        <v>119</v>
      </c>
      <c r="F176" s="11"/>
      <c r="G176" s="11" t="s">
        <v>23</v>
      </c>
      <c r="H176" s="11">
        <v>2</v>
      </c>
      <c r="I176" s="11" t="s">
        <v>1830</v>
      </c>
      <c r="J176" s="11"/>
      <c r="K176" s="11"/>
    </row>
    <row r="177" spans="1:11" x14ac:dyDescent="0.2">
      <c r="A177" s="11" t="s">
        <v>96</v>
      </c>
      <c r="B177" s="11" t="s">
        <v>126</v>
      </c>
      <c r="C177" s="11" t="s">
        <v>121</v>
      </c>
      <c r="D177" s="11" t="s">
        <v>121</v>
      </c>
      <c r="E177" s="11" t="s">
        <v>113</v>
      </c>
      <c r="F177" s="11"/>
      <c r="G177" s="11" t="s">
        <v>23</v>
      </c>
      <c r="H177" s="11">
        <v>1.5</v>
      </c>
      <c r="I177" s="11" t="s">
        <v>1831</v>
      </c>
      <c r="J177" s="11"/>
      <c r="K177" s="11"/>
    </row>
    <row r="178" spans="1:11" x14ac:dyDescent="0.2">
      <c r="A178" s="11" t="s">
        <v>96</v>
      </c>
      <c r="B178" s="11" t="s">
        <v>126</v>
      </c>
      <c r="C178" s="11" t="s">
        <v>159</v>
      </c>
      <c r="D178" s="11" t="s">
        <v>311</v>
      </c>
      <c r="E178" s="11" t="s">
        <v>161</v>
      </c>
      <c r="F178" s="11" t="s">
        <v>134</v>
      </c>
      <c r="G178" s="11" t="s">
        <v>23</v>
      </c>
      <c r="H178" s="11">
        <v>3</v>
      </c>
      <c r="I178" s="11" t="s">
        <v>162</v>
      </c>
      <c r="J178" s="11"/>
      <c r="K178" s="11"/>
    </row>
    <row r="179" spans="1:11" x14ac:dyDescent="0.2">
      <c r="A179" s="11" t="s">
        <v>96</v>
      </c>
      <c r="B179" s="11" t="s">
        <v>126</v>
      </c>
      <c r="C179" s="11" t="s">
        <v>19</v>
      </c>
      <c r="D179" s="11" t="s">
        <v>19</v>
      </c>
      <c r="E179" s="11"/>
      <c r="F179" s="11"/>
      <c r="G179" s="11"/>
      <c r="H179" s="11">
        <v>8</v>
      </c>
      <c r="I179" s="11"/>
      <c r="J179" s="11"/>
      <c r="K179" s="11" t="s">
        <v>324</v>
      </c>
    </row>
    <row r="180" spans="1:11" x14ac:dyDescent="0.2">
      <c r="A180" s="11" t="s">
        <v>96</v>
      </c>
      <c r="B180" s="11" t="s">
        <v>126</v>
      </c>
      <c r="C180" s="11" t="s">
        <v>20</v>
      </c>
      <c r="D180" s="11" t="s">
        <v>20</v>
      </c>
      <c r="E180" s="11"/>
      <c r="F180" s="11"/>
      <c r="G180" s="11"/>
      <c r="H180" s="11">
        <v>5</v>
      </c>
      <c r="I180" s="11"/>
      <c r="J180" s="11"/>
      <c r="K180" s="11"/>
    </row>
    <row r="181" spans="1:11" x14ac:dyDescent="0.2">
      <c r="A181" s="11" t="s">
        <v>96</v>
      </c>
      <c r="B181" s="11" t="s">
        <v>126</v>
      </c>
      <c r="C181" s="11" t="s">
        <v>116</v>
      </c>
      <c r="D181" s="11" t="s">
        <v>116</v>
      </c>
      <c r="E181" s="11"/>
      <c r="F181" s="11"/>
      <c r="G181" s="11"/>
      <c r="H181" s="11">
        <v>4</v>
      </c>
      <c r="I181" s="11"/>
      <c r="J181" s="11"/>
      <c r="K181" s="11"/>
    </row>
    <row r="182" spans="1:11" x14ac:dyDescent="0.2">
      <c r="A182" s="11" t="s">
        <v>95</v>
      </c>
      <c r="B182" s="11" t="s">
        <v>126</v>
      </c>
      <c r="C182" s="11" t="s">
        <v>40</v>
      </c>
      <c r="D182" s="11" t="s">
        <v>40</v>
      </c>
      <c r="E182" s="11"/>
      <c r="F182" s="11"/>
      <c r="G182" s="11"/>
      <c r="H182" s="11">
        <v>1</v>
      </c>
      <c r="I182" s="11"/>
      <c r="J182" s="11"/>
      <c r="K182" s="11"/>
    </row>
    <row r="183" spans="1:11" x14ac:dyDescent="0.2">
      <c r="A183" s="11" t="s">
        <v>95</v>
      </c>
      <c r="B183" s="11" t="s">
        <v>126</v>
      </c>
      <c r="C183" s="11" t="s">
        <v>33</v>
      </c>
      <c r="D183" s="11" t="s">
        <v>138</v>
      </c>
      <c r="E183" s="11" t="s">
        <v>139</v>
      </c>
      <c r="F183" s="11" t="s">
        <v>31</v>
      </c>
      <c r="G183" s="11"/>
      <c r="H183" s="11">
        <v>2</v>
      </c>
      <c r="I183" s="11" t="s">
        <v>140</v>
      </c>
      <c r="J183" s="11"/>
      <c r="K183" s="11"/>
    </row>
    <row r="184" spans="1:11" x14ac:dyDescent="0.2">
      <c r="A184" s="11" t="s">
        <v>95</v>
      </c>
      <c r="B184" s="11" t="s">
        <v>126</v>
      </c>
      <c r="C184" s="11" t="s">
        <v>26</v>
      </c>
      <c r="D184" s="11" t="s">
        <v>26</v>
      </c>
      <c r="E184" s="11" t="s">
        <v>27</v>
      </c>
      <c r="F184" s="11"/>
      <c r="G184" s="11" t="s">
        <v>23</v>
      </c>
      <c r="H184" s="11">
        <v>2</v>
      </c>
      <c r="I184" s="11" t="s">
        <v>24</v>
      </c>
      <c r="J184" s="11"/>
      <c r="K184" s="11" t="s">
        <v>323</v>
      </c>
    </row>
    <row r="185" spans="1:11" x14ac:dyDescent="0.2">
      <c r="A185" s="11" t="s">
        <v>95</v>
      </c>
      <c r="B185" s="11" t="s">
        <v>126</v>
      </c>
      <c r="C185" s="11" t="s">
        <v>92</v>
      </c>
      <c r="D185" s="11" t="s">
        <v>92</v>
      </c>
      <c r="E185" s="11"/>
      <c r="F185" s="11"/>
      <c r="G185" s="11"/>
      <c r="H185" s="11">
        <v>5</v>
      </c>
      <c r="I185" s="11"/>
      <c r="J185" s="11"/>
      <c r="K185" s="11" t="s">
        <v>322</v>
      </c>
    </row>
    <row r="186" spans="1:11" x14ac:dyDescent="0.2">
      <c r="A186" s="11" t="s">
        <v>95</v>
      </c>
      <c r="B186" s="11" t="s">
        <v>126</v>
      </c>
      <c r="C186" s="11" t="s">
        <v>18</v>
      </c>
      <c r="D186" s="11" t="s">
        <v>18</v>
      </c>
      <c r="E186" s="11"/>
      <c r="F186" s="11"/>
      <c r="G186" s="11"/>
      <c r="H186" s="11">
        <v>2</v>
      </c>
      <c r="I186" s="11"/>
      <c r="J186" s="11"/>
      <c r="K186" s="11" t="s">
        <v>252</v>
      </c>
    </row>
    <row r="187" spans="1:11" x14ac:dyDescent="0.2">
      <c r="A187" s="11" t="s">
        <v>95</v>
      </c>
      <c r="B187" s="11" t="s">
        <v>126</v>
      </c>
      <c r="C187" s="11" t="s">
        <v>176</v>
      </c>
      <c r="D187" s="11" t="s">
        <v>176</v>
      </c>
      <c r="E187" s="11" t="s">
        <v>177</v>
      </c>
      <c r="F187" s="11" t="s">
        <v>31</v>
      </c>
      <c r="G187" s="11" t="s">
        <v>145</v>
      </c>
      <c r="H187" s="11">
        <v>1</v>
      </c>
      <c r="I187" s="11" t="s">
        <v>24</v>
      </c>
      <c r="J187" s="11"/>
      <c r="K187" s="11" t="s">
        <v>321</v>
      </c>
    </row>
    <row r="188" spans="1:11" x14ac:dyDescent="0.2">
      <c r="A188" s="11" t="s">
        <v>95</v>
      </c>
      <c r="B188" s="11" t="s">
        <v>126</v>
      </c>
      <c r="C188" s="11" t="s">
        <v>33</v>
      </c>
      <c r="D188" s="11" t="s">
        <v>163</v>
      </c>
      <c r="E188" s="11"/>
      <c r="F188" s="11"/>
      <c r="G188" s="11"/>
      <c r="H188" s="11">
        <v>2</v>
      </c>
      <c r="I188" s="11"/>
      <c r="J188" s="11"/>
      <c r="K188" s="11" t="s">
        <v>253</v>
      </c>
    </row>
    <row r="189" spans="1:11" x14ac:dyDescent="0.2">
      <c r="A189" s="11" t="s">
        <v>95</v>
      </c>
      <c r="B189" s="11" t="s">
        <v>126</v>
      </c>
      <c r="C189" s="11" t="s">
        <v>141</v>
      </c>
      <c r="D189" s="11" t="s">
        <v>141</v>
      </c>
      <c r="E189" s="11" t="s">
        <v>119</v>
      </c>
      <c r="F189" s="11"/>
      <c r="G189" s="11" t="s">
        <v>23</v>
      </c>
      <c r="H189" s="11">
        <v>2</v>
      </c>
      <c r="I189" s="11" t="s">
        <v>1830</v>
      </c>
      <c r="J189" s="11"/>
      <c r="K189" s="11" t="s">
        <v>320</v>
      </c>
    </row>
    <row r="190" spans="1:11" x14ac:dyDescent="0.2">
      <c r="A190" s="11" t="s">
        <v>95</v>
      </c>
      <c r="B190" s="11" t="s">
        <v>126</v>
      </c>
      <c r="C190" s="11" t="s">
        <v>265</v>
      </c>
      <c r="D190" s="11" t="s">
        <v>265</v>
      </c>
      <c r="E190" s="11" t="s">
        <v>119</v>
      </c>
      <c r="F190" s="11"/>
      <c r="G190" s="11" t="s">
        <v>23</v>
      </c>
      <c r="H190" s="11">
        <v>2</v>
      </c>
      <c r="I190" s="11" t="s">
        <v>1830</v>
      </c>
      <c r="J190" s="11"/>
      <c r="K190" s="11" t="s">
        <v>319</v>
      </c>
    </row>
    <row r="191" spans="1:11" x14ac:dyDescent="0.2">
      <c r="A191" s="11" t="s">
        <v>95</v>
      </c>
      <c r="B191" s="11" t="s">
        <v>126</v>
      </c>
      <c r="C191" s="11" t="s">
        <v>254</v>
      </c>
      <c r="D191" s="11" t="s">
        <v>148</v>
      </c>
      <c r="E191" s="11" t="s">
        <v>149</v>
      </c>
      <c r="F191" s="11" t="s">
        <v>129</v>
      </c>
      <c r="G191" s="11" t="s">
        <v>145</v>
      </c>
      <c r="H191" s="11">
        <v>6</v>
      </c>
      <c r="I191" s="11"/>
      <c r="J191" s="11"/>
      <c r="K191" s="11"/>
    </row>
    <row r="192" spans="1:11" x14ac:dyDescent="0.2">
      <c r="A192" s="11" t="s">
        <v>95</v>
      </c>
      <c r="B192" s="11" t="s">
        <v>126</v>
      </c>
      <c r="C192" s="11" t="s">
        <v>118</v>
      </c>
      <c r="D192" s="11" t="s">
        <v>118</v>
      </c>
      <c r="E192" s="11" t="s">
        <v>119</v>
      </c>
      <c r="F192" s="11"/>
      <c r="G192" s="11" t="s">
        <v>23</v>
      </c>
      <c r="H192" s="11">
        <v>3</v>
      </c>
      <c r="I192" s="11" t="s">
        <v>1830</v>
      </c>
      <c r="J192" s="11"/>
      <c r="K192" s="11" t="s">
        <v>318</v>
      </c>
    </row>
    <row r="193" spans="1:11" x14ac:dyDescent="0.2">
      <c r="A193" s="11" t="s">
        <v>95</v>
      </c>
      <c r="B193" s="11" t="s">
        <v>126</v>
      </c>
      <c r="C193" s="11" t="s">
        <v>19</v>
      </c>
      <c r="D193" s="11" t="s">
        <v>19</v>
      </c>
      <c r="E193" s="11"/>
      <c r="F193" s="11"/>
      <c r="G193" s="11"/>
      <c r="H193" s="11">
        <v>8</v>
      </c>
      <c r="I193" s="11"/>
      <c r="J193" s="11"/>
      <c r="K193" s="11"/>
    </row>
    <row r="194" spans="1:11" x14ac:dyDescent="0.2">
      <c r="A194" s="11" t="s">
        <v>95</v>
      </c>
      <c r="B194" s="11" t="s">
        <v>126</v>
      </c>
      <c r="C194" s="11" t="s">
        <v>46</v>
      </c>
      <c r="D194" s="11" t="s">
        <v>46</v>
      </c>
      <c r="E194" s="11"/>
      <c r="F194" s="11"/>
      <c r="G194" s="11"/>
      <c r="H194" s="11">
        <v>2</v>
      </c>
      <c r="I194" s="11"/>
      <c r="J194" s="11"/>
      <c r="K194" s="11" t="s">
        <v>317</v>
      </c>
    </row>
    <row r="195" spans="1:11" x14ac:dyDescent="0.2">
      <c r="A195" s="11" t="s">
        <v>95</v>
      </c>
      <c r="B195" s="11" t="s">
        <v>126</v>
      </c>
      <c r="C195" s="11" t="s">
        <v>111</v>
      </c>
      <c r="D195" s="11" t="s">
        <v>314</v>
      </c>
      <c r="E195" s="11" t="s">
        <v>315</v>
      </c>
      <c r="F195" s="11" t="s">
        <v>134</v>
      </c>
      <c r="G195" s="11" t="s">
        <v>145</v>
      </c>
      <c r="H195" s="11">
        <v>3</v>
      </c>
      <c r="I195" s="11" t="s">
        <v>24</v>
      </c>
      <c r="J195" s="11"/>
      <c r="K195" s="11" t="s">
        <v>316</v>
      </c>
    </row>
    <row r="196" spans="1:11" x14ac:dyDescent="0.2">
      <c r="A196" s="11" t="s">
        <v>95</v>
      </c>
      <c r="B196" s="11" t="s">
        <v>126</v>
      </c>
      <c r="C196" s="11" t="s">
        <v>153</v>
      </c>
      <c r="D196" s="11" t="s">
        <v>153</v>
      </c>
      <c r="E196" s="11" t="s">
        <v>154</v>
      </c>
      <c r="F196" s="11" t="s">
        <v>63</v>
      </c>
      <c r="G196" s="11" t="s">
        <v>145</v>
      </c>
      <c r="H196" s="11">
        <v>2</v>
      </c>
      <c r="I196" s="11" t="s">
        <v>24</v>
      </c>
      <c r="J196" s="11"/>
      <c r="K196" s="11"/>
    </row>
    <row r="197" spans="1:11" x14ac:dyDescent="0.2">
      <c r="A197" s="11" t="s">
        <v>95</v>
      </c>
      <c r="B197" s="11" t="s">
        <v>126</v>
      </c>
      <c r="C197" s="11" t="s">
        <v>20</v>
      </c>
      <c r="D197" s="11" t="s">
        <v>20</v>
      </c>
      <c r="E197" s="11"/>
      <c r="F197" s="11"/>
      <c r="G197" s="11"/>
      <c r="H197" s="11">
        <v>4</v>
      </c>
      <c r="I197" s="11"/>
      <c r="J197" s="11"/>
      <c r="K197" s="11"/>
    </row>
    <row r="198" spans="1:11" x14ac:dyDescent="0.2">
      <c r="A198" s="11" t="s">
        <v>95</v>
      </c>
      <c r="B198" s="11" t="s">
        <v>126</v>
      </c>
      <c r="C198" s="11" t="s">
        <v>17</v>
      </c>
      <c r="D198" s="11" t="s">
        <v>17</v>
      </c>
      <c r="E198" s="11"/>
      <c r="F198" s="11"/>
      <c r="G198" s="11"/>
      <c r="H198" s="11">
        <v>4</v>
      </c>
      <c r="I198" s="11"/>
      <c r="J198" s="11"/>
      <c r="K198" s="11"/>
    </row>
    <row r="199" spans="1:11" x14ac:dyDescent="0.2">
      <c r="A199" s="11" t="s">
        <v>94</v>
      </c>
      <c r="B199" s="11" t="s">
        <v>126</v>
      </c>
      <c r="C199" s="11" t="s">
        <v>176</v>
      </c>
      <c r="D199" s="11" t="s">
        <v>176</v>
      </c>
      <c r="E199" s="11" t="s">
        <v>177</v>
      </c>
      <c r="F199" s="11" t="s">
        <v>31</v>
      </c>
      <c r="G199" s="11" t="s">
        <v>145</v>
      </c>
      <c r="H199" s="11">
        <v>1</v>
      </c>
      <c r="I199" s="11" t="s">
        <v>24</v>
      </c>
      <c r="J199" s="11"/>
      <c r="K199" s="11" t="s">
        <v>313</v>
      </c>
    </row>
    <row r="200" spans="1:11" x14ac:dyDescent="0.2">
      <c r="A200" s="11" t="s">
        <v>94</v>
      </c>
      <c r="B200" s="11" t="s">
        <v>126</v>
      </c>
      <c r="C200" s="11" t="s">
        <v>18</v>
      </c>
      <c r="D200" s="11" t="s">
        <v>18</v>
      </c>
      <c r="E200" s="11"/>
      <c r="F200" s="11"/>
      <c r="G200" s="11"/>
      <c r="H200" s="11">
        <v>2</v>
      </c>
      <c r="I200" s="11"/>
      <c r="J200" s="11"/>
      <c r="K200" s="11" t="s">
        <v>233</v>
      </c>
    </row>
    <row r="201" spans="1:11" x14ac:dyDescent="0.2">
      <c r="A201" s="11" t="s">
        <v>94</v>
      </c>
      <c r="B201" s="11" t="s">
        <v>126</v>
      </c>
      <c r="C201" s="11" t="s">
        <v>19</v>
      </c>
      <c r="D201" s="11" t="s">
        <v>19</v>
      </c>
      <c r="E201" s="11"/>
      <c r="F201" s="11"/>
      <c r="G201" s="11"/>
      <c r="H201" s="11">
        <v>6</v>
      </c>
      <c r="I201" s="11"/>
      <c r="J201" s="11"/>
      <c r="K201" s="11"/>
    </row>
    <row r="202" spans="1:11" x14ac:dyDescent="0.2">
      <c r="A202" s="11" t="s">
        <v>94</v>
      </c>
      <c r="B202" s="11" t="s">
        <v>126</v>
      </c>
      <c r="C202" s="11" t="s">
        <v>265</v>
      </c>
      <c r="D202" s="11" t="s">
        <v>265</v>
      </c>
      <c r="E202" s="11" t="s">
        <v>119</v>
      </c>
      <c r="F202" s="11"/>
      <c r="G202" s="11" t="s">
        <v>23</v>
      </c>
      <c r="H202" s="11">
        <v>2</v>
      </c>
      <c r="I202" s="11" t="s">
        <v>1830</v>
      </c>
      <c r="J202" s="11"/>
      <c r="K202" s="11" t="s">
        <v>312</v>
      </c>
    </row>
    <row r="203" spans="1:11" x14ac:dyDescent="0.2">
      <c r="A203" s="11" t="s">
        <v>94</v>
      </c>
      <c r="B203" s="11" t="s">
        <v>126</v>
      </c>
      <c r="C203" s="11" t="s">
        <v>159</v>
      </c>
      <c r="D203" s="11" t="s">
        <v>311</v>
      </c>
      <c r="E203" s="11" t="s">
        <v>161</v>
      </c>
      <c r="F203" s="11" t="s">
        <v>134</v>
      </c>
      <c r="G203" s="11" t="s">
        <v>23</v>
      </c>
      <c r="H203" s="11">
        <v>3</v>
      </c>
      <c r="I203" s="11" t="s">
        <v>162</v>
      </c>
      <c r="J203" s="11"/>
      <c r="K203" s="11"/>
    </row>
    <row r="204" spans="1:11" x14ac:dyDescent="0.2">
      <c r="A204" s="11" t="s">
        <v>94</v>
      </c>
      <c r="B204" s="11" t="s">
        <v>126</v>
      </c>
      <c r="C204" s="11" t="s">
        <v>117</v>
      </c>
      <c r="D204" s="11" t="s">
        <v>117</v>
      </c>
      <c r="E204" s="11" t="s">
        <v>27</v>
      </c>
      <c r="F204" s="11"/>
      <c r="G204" s="11" t="s">
        <v>23</v>
      </c>
      <c r="H204" s="11">
        <v>2</v>
      </c>
      <c r="I204" s="11" t="s">
        <v>24</v>
      </c>
      <c r="J204" s="11"/>
      <c r="K204" s="11"/>
    </row>
    <row r="205" spans="1:11" x14ac:dyDescent="0.2">
      <c r="A205" s="11" t="s">
        <v>94</v>
      </c>
      <c r="B205" s="11" t="s">
        <v>126</v>
      </c>
      <c r="C205" s="11" t="s">
        <v>33</v>
      </c>
      <c r="D205" s="11" t="s">
        <v>163</v>
      </c>
      <c r="E205" s="11"/>
      <c r="F205" s="11"/>
      <c r="G205" s="11"/>
      <c r="H205" s="11">
        <v>3</v>
      </c>
      <c r="I205" s="11"/>
      <c r="J205" s="11"/>
      <c r="K205" s="11" t="s">
        <v>253</v>
      </c>
    </row>
    <row r="206" spans="1:11" x14ac:dyDescent="0.2">
      <c r="A206" s="11" t="s">
        <v>94</v>
      </c>
      <c r="B206" s="11" t="s">
        <v>126</v>
      </c>
      <c r="C206" s="11" t="s">
        <v>17</v>
      </c>
      <c r="D206" s="11" t="s">
        <v>17</v>
      </c>
      <c r="E206" s="11"/>
      <c r="F206" s="11"/>
      <c r="G206" s="11"/>
      <c r="H206" s="11">
        <v>27.25</v>
      </c>
      <c r="I206" s="11"/>
      <c r="J206" s="11"/>
      <c r="K206" s="11"/>
    </row>
    <row r="207" spans="1:11" x14ac:dyDescent="0.2">
      <c r="A207" s="11" t="s">
        <v>93</v>
      </c>
      <c r="B207" s="11" t="s">
        <v>126</v>
      </c>
      <c r="C207" s="11" t="s">
        <v>215</v>
      </c>
      <c r="D207" s="11" t="s">
        <v>215</v>
      </c>
      <c r="E207" s="11" t="s">
        <v>216</v>
      </c>
      <c r="F207" s="11" t="s">
        <v>134</v>
      </c>
      <c r="G207" s="11" t="s">
        <v>32</v>
      </c>
      <c r="H207" s="11">
        <v>4</v>
      </c>
      <c r="I207" s="11" t="s">
        <v>217</v>
      </c>
      <c r="J207" s="11"/>
      <c r="K207" s="11"/>
    </row>
    <row r="208" spans="1:11" x14ac:dyDescent="0.2">
      <c r="A208" s="11" t="s">
        <v>93</v>
      </c>
      <c r="B208" s="11" t="s">
        <v>126</v>
      </c>
      <c r="C208" s="11" t="s">
        <v>40</v>
      </c>
      <c r="D208" s="11" t="s">
        <v>40</v>
      </c>
      <c r="E208" s="11"/>
      <c r="F208" s="11"/>
      <c r="G208" s="11"/>
      <c r="H208" s="11">
        <v>3</v>
      </c>
      <c r="I208" s="11"/>
      <c r="J208" s="11"/>
      <c r="K208" s="11"/>
    </row>
    <row r="209" spans="1:11" x14ac:dyDescent="0.2">
      <c r="A209" s="11" t="s">
        <v>93</v>
      </c>
      <c r="B209" s="11" t="s">
        <v>126</v>
      </c>
      <c r="C209" s="11" t="s">
        <v>236</v>
      </c>
      <c r="D209" s="11" t="s">
        <v>236</v>
      </c>
      <c r="E209" s="11" t="s">
        <v>237</v>
      </c>
      <c r="F209" s="11" t="s">
        <v>63</v>
      </c>
      <c r="G209" s="11" t="s">
        <v>238</v>
      </c>
      <c r="H209" s="11">
        <v>3</v>
      </c>
      <c r="I209" s="11" t="s">
        <v>239</v>
      </c>
      <c r="J209" s="11"/>
      <c r="K209" s="11"/>
    </row>
    <row r="210" spans="1:11" x14ac:dyDescent="0.2">
      <c r="A210" s="11" t="s">
        <v>93</v>
      </c>
      <c r="B210" s="11" t="s">
        <v>126</v>
      </c>
      <c r="C210" s="11" t="s">
        <v>118</v>
      </c>
      <c r="D210" s="11" t="s">
        <v>118</v>
      </c>
      <c r="E210" s="11" t="s">
        <v>119</v>
      </c>
      <c r="F210" s="11"/>
      <c r="G210" s="11" t="s">
        <v>23</v>
      </c>
      <c r="H210" s="11">
        <v>2</v>
      </c>
      <c r="I210" s="11" t="s">
        <v>1830</v>
      </c>
      <c r="J210" s="11"/>
      <c r="K210" s="11"/>
    </row>
    <row r="211" spans="1:11" x14ac:dyDescent="0.2">
      <c r="A211" s="11" t="s">
        <v>93</v>
      </c>
      <c r="B211" s="11" t="s">
        <v>126</v>
      </c>
      <c r="C211" s="11" t="s">
        <v>121</v>
      </c>
      <c r="D211" s="11" t="s">
        <v>121</v>
      </c>
      <c r="E211" s="11" t="s">
        <v>113</v>
      </c>
      <c r="F211" s="11"/>
      <c r="G211" s="11" t="s">
        <v>23</v>
      </c>
      <c r="H211" s="11">
        <v>3</v>
      </c>
      <c r="I211" s="11" t="s">
        <v>1831</v>
      </c>
      <c r="J211" s="11"/>
      <c r="K211" s="11"/>
    </row>
    <row r="212" spans="1:11" x14ac:dyDescent="0.2">
      <c r="A212" s="11" t="s">
        <v>93</v>
      </c>
      <c r="B212" s="11" t="s">
        <v>126</v>
      </c>
      <c r="C212" s="11" t="s">
        <v>26</v>
      </c>
      <c r="D212" s="11" t="s">
        <v>26</v>
      </c>
      <c r="E212" s="11" t="s">
        <v>27</v>
      </c>
      <c r="F212" s="11"/>
      <c r="G212" s="11" t="s">
        <v>23</v>
      </c>
      <c r="H212" s="11">
        <v>3</v>
      </c>
      <c r="I212" s="11" t="s">
        <v>24</v>
      </c>
      <c r="J212" s="11"/>
      <c r="K212" s="11"/>
    </row>
    <row r="213" spans="1:11" x14ac:dyDescent="0.2">
      <c r="A213" s="11" t="s">
        <v>93</v>
      </c>
      <c r="B213" s="11" t="s">
        <v>126</v>
      </c>
      <c r="C213" s="11" t="s">
        <v>117</v>
      </c>
      <c r="D213" s="11" t="s">
        <v>117</v>
      </c>
      <c r="E213" s="11" t="s">
        <v>27</v>
      </c>
      <c r="F213" s="11"/>
      <c r="G213" s="11" t="s">
        <v>23</v>
      </c>
      <c r="H213" s="11">
        <v>4</v>
      </c>
      <c r="I213" s="11" t="s">
        <v>24</v>
      </c>
      <c r="J213" s="11"/>
      <c r="K213" s="11"/>
    </row>
    <row r="214" spans="1:11" x14ac:dyDescent="0.2">
      <c r="A214" s="11" t="s">
        <v>93</v>
      </c>
      <c r="B214" s="11" t="s">
        <v>126</v>
      </c>
      <c r="C214" s="11" t="s">
        <v>20</v>
      </c>
      <c r="D214" s="11" t="s">
        <v>20</v>
      </c>
      <c r="E214" s="11"/>
      <c r="F214" s="11"/>
      <c r="G214" s="11"/>
      <c r="H214" s="11">
        <v>5</v>
      </c>
      <c r="I214" s="11"/>
      <c r="J214" s="11"/>
      <c r="K214" s="11"/>
    </row>
    <row r="215" spans="1:11" x14ac:dyDescent="0.2">
      <c r="A215" s="11" t="s">
        <v>93</v>
      </c>
      <c r="B215" s="11" t="s">
        <v>126</v>
      </c>
      <c r="C215" s="11" t="s">
        <v>19</v>
      </c>
      <c r="D215" s="11" t="s">
        <v>19</v>
      </c>
      <c r="E215" s="11"/>
      <c r="F215" s="11"/>
      <c r="G215" s="11"/>
      <c r="H215" s="11">
        <v>14</v>
      </c>
      <c r="I215" s="11"/>
      <c r="J215" s="11"/>
      <c r="K215" s="11" t="s">
        <v>310</v>
      </c>
    </row>
    <row r="216" spans="1:11" x14ac:dyDescent="0.2">
      <c r="A216" s="11" t="s">
        <v>91</v>
      </c>
      <c r="B216" s="11" t="s">
        <v>126</v>
      </c>
      <c r="C216" s="11" t="s">
        <v>254</v>
      </c>
      <c r="D216" s="11" t="s">
        <v>148</v>
      </c>
      <c r="E216" s="11" t="s">
        <v>149</v>
      </c>
      <c r="F216" s="11" t="s">
        <v>129</v>
      </c>
      <c r="G216" s="11" t="s">
        <v>145</v>
      </c>
      <c r="H216" s="11">
        <v>1</v>
      </c>
      <c r="I216" s="11"/>
      <c r="J216" s="11"/>
      <c r="K216" s="11"/>
    </row>
    <row r="217" spans="1:11" x14ac:dyDescent="0.2">
      <c r="A217" s="11" t="s">
        <v>91</v>
      </c>
      <c r="B217" s="11" t="s">
        <v>126</v>
      </c>
      <c r="C217" s="11" t="s">
        <v>159</v>
      </c>
      <c r="D217" s="11" t="s">
        <v>160</v>
      </c>
      <c r="E217" s="11" t="s">
        <v>161</v>
      </c>
      <c r="F217" s="11" t="s">
        <v>134</v>
      </c>
      <c r="G217" s="11" t="s">
        <v>23</v>
      </c>
      <c r="H217" s="11">
        <v>6</v>
      </c>
      <c r="I217" s="11" t="s">
        <v>162</v>
      </c>
      <c r="J217" s="11"/>
      <c r="K217" s="11"/>
    </row>
    <row r="218" spans="1:11" x14ac:dyDescent="0.2">
      <c r="A218" s="11" t="s">
        <v>91</v>
      </c>
      <c r="B218" s="11" t="s">
        <v>126</v>
      </c>
      <c r="C218" s="11" t="s">
        <v>208</v>
      </c>
      <c r="D218" s="11" t="s">
        <v>208</v>
      </c>
      <c r="E218" s="11" t="s">
        <v>27</v>
      </c>
      <c r="F218" s="11"/>
      <c r="G218" s="11" t="s">
        <v>23</v>
      </c>
      <c r="H218" s="11">
        <v>3</v>
      </c>
      <c r="I218" s="11" t="s">
        <v>24</v>
      </c>
      <c r="J218" s="11"/>
      <c r="K218" s="11"/>
    </row>
    <row r="219" spans="1:11" x14ac:dyDescent="0.2">
      <c r="A219" s="11" t="s">
        <v>91</v>
      </c>
      <c r="B219" s="11" t="s">
        <v>126</v>
      </c>
      <c r="C219" s="11" t="s">
        <v>117</v>
      </c>
      <c r="D219" s="11" t="s">
        <v>117</v>
      </c>
      <c r="E219" s="11" t="s">
        <v>27</v>
      </c>
      <c r="F219" s="11"/>
      <c r="G219" s="11" t="s">
        <v>23</v>
      </c>
      <c r="H219" s="11">
        <v>2</v>
      </c>
      <c r="I219" s="11" t="s">
        <v>24</v>
      </c>
      <c r="J219" s="11"/>
      <c r="K219" s="11"/>
    </row>
    <row r="220" spans="1:11" x14ac:dyDescent="0.2">
      <c r="A220" s="11" t="s">
        <v>91</v>
      </c>
      <c r="B220" s="11" t="s">
        <v>126</v>
      </c>
      <c r="C220" s="11" t="s">
        <v>28</v>
      </c>
      <c r="D220" s="11" t="s">
        <v>28</v>
      </c>
      <c r="E220" s="11" t="s">
        <v>30</v>
      </c>
      <c r="F220" s="11" t="s">
        <v>31</v>
      </c>
      <c r="G220" s="11" t="s">
        <v>32</v>
      </c>
      <c r="H220" s="11">
        <v>3</v>
      </c>
      <c r="I220" s="11" t="s">
        <v>24</v>
      </c>
      <c r="J220" s="11"/>
      <c r="K220" s="11"/>
    </row>
    <row r="221" spans="1:11" x14ac:dyDescent="0.2">
      <c r="A221" s="11" t="s">
        <v>91</v>
      </c>
      <c r="B221" s="11" t="s">
        <v>126</v>
      </c>
      <c r="C221" s="11" t="s">
        <v>19</v>
      </c>
      <c r="D221" s="11" t="s">
        <v>19</v>
      </c>
      <c r="E221" s="11"/>
      <c r="F221" s="11"/>
      <c r="G221" s="11"/>
      <c r="H221" s="11">
        <v>10</v>
      </c>
      <c r="I221" s="11"/>
      <c r="J221" s="11"/>
      <c r="K221" s="11" t="s">
        <v>309</v>
      </c>
    </row>
    <row r="222" spans="1:11" x14ac:dyDescent="0.2">
      <c r="A222" s="11" t="s">
        <v>91</v>
      </c>
      <c r="B222" s="11" t="s">
        <v>126</v>
      </c>
      <c r="C222" s="11" t="s">
        <v>20</v>
      </c>
      <c r="D222" s="11" t="s">
        <v>20</v>
      </c>
      <c r="E222" s="11"/>
      <c r="F222" s="11"/>
      <c r="G222" s="11"/>
      <c r="H222" s="11">
        <v>3</v>
      </c>
      <c r="I222" s="11"/>
      <c r="J222" s="11"/>
      <c r="K222" s="11"/>
    </row>
    <row r="223" spans="1:11" x14ac:dyDescent="0.2">
      <c r="A223" s="11" t="s">
        <v>91</v>
      </c>
      <c r="B223" s="11" t="s">
        <v>126</v>
      </c>
      <c r="C223" s="11" t="s">
        <v>18</v>
      </c>
      <c r="D223" s="11" t="s">
        <v>18</v>
      </c>
      <c r="E223" s="11"/>
      <c r="F223" s="11"/>
      <c r="G223" s="11"/>
      <c r="H223" s="11">
        <v>3</v>
      </c>
      <c r="I223" s="11"/>
      <c r="J223" s="11"/>
      <c r="K223" s="11"/>
    </row>
    <row r="224" spans="1:11" x14ac:dyDescent="0.2">
      <c r="A224" s="11" t="s">
        <v>91</v>
      </c>
      <c r="B224" s="11" t="s">
        <v>126</v>
      </c>
      <c r="C224" s="11" t="s">
        <v>153</v>
      </c>
      <c r="D224" s="11" t="s">
        <v>153</v>
      </c>
      <c r="E224" s="11" t="s">
        <v>154</v>
      </c>
      <c r="F224" s="11" t="s">
        <v>63</v>
      </c>
      <c r="G224" s="11" t="s">
        <v>145</v>
      </c>
      <c r="H224" s="11">
        <v>2</v>
      </c>
      <c r="I224" s="11" t="s">
        <v>24</v>
      </c>
      <c r="J224" s="11"/>
      <c r="K224" s="11"/>
    </row>
    <row r="225" spans="1:11" x14ac:dyDescent="0.2">
      <c r="A225" s="11" t="s">
        <v>91</v>
      </c>
      <c r="B225" s="11" t="s">
        <v>126</v>
      </c>
      <c r="C225" s="11" t="s">
        <v>17</v>
      </c>
      <c r="D225" s="11" t="s">
        <v>17</v>
      </c>
      <c r="E225" s="11"/>
      <c r="F225" s="11"/>
      <c r="G225" s="11"/>
      <c r="H225" s="11">
        <v>7.75</v>
      </c>
      <c r="I225" s="11"/>
      <c r="J225" s="11"/>
      <c r="K225" s="11"/>
    </row>
    <row r="226" spans="1:11" x14ac:dyDescent="0.2">
      <c r="A226" s="11" t="s">
        <v>90</v>
      </c>
      <c r="B226" s="11" t="s">
        <v>126</v>
      </c>
      <c r="C226" s="11" t="s">
        <v>17</v>
      </c>
      <c r="D226" s="11" t="s">
        <v>17</v>
      </c>
      <c r="E226" s="11"/>
      <c r="F226" s="11"/>
      <c r="G226" s="11"/>
      <c r="H226" s="11">
        <v>38.75</v>
      </c>
      <c r="I226" s="11"/>
      <c r="J226" s="11"/>
      <c r="K226" s="11"/>
    </row>
    <row r="227" spans="1:11" x14ac:dyDescent="0.2">
      <c r="A227" s="11" t="s">
        <v>89</v>
      </c>
      <c r="B227" s="11" t="s">
        <v>126</v>
      </c>
      <c r="C227" s="11" t="s">
        <v>17</v>
      </c>
      <c r="D227" s="11" t="s">
        <v>17</v>
      </c>
      <c r="E227" s="11"/>
      <c r="F227" s="11"/>
      <c r="G227" s="11"/>
      <c r="H227" s="11">
        <v>38.75</v>
      </c>
      <c r="I227" s="11"/>
      <c r="J227" s="11"/>
      <c r="K227" s="11"/>
    </row>
    <row r="228" spans="1:11" x14ac:dyDescent="0.2">
      <c r="A228" s="11" t="s">
        <v>88</v>
      </c>
      <c r="B228" s="11" t="s">
        <v>126</v>
      </c>
      <c r="C228" s="11" t="s">
        <v>17</v>
      </c>
      <c r="D228" s="11" t="s">
        <v>17</v>
      </c>
      <c r="E228" s="11"/>
      <c r="F228" s="11"/>
      <c r="G228" s="11"/>
      <c r="H228" s="11">
        <v>38.75</v>
      </c>
      <c r="I228" s="11"/>
      <c r="J228" s="11"/>
      <c r="K228" s="11"/>
    </row>
    <row r="229" spans="1:11" x14ac:dyDescent="0.2">
      <c r="A229" s="11" t="s">
        <v>87</v>
      </c>
      <c r="B229" s="11" t="s">
        <v>126</v>
      </c>
      <c r="C229" s="11" t="s">
        <v>254</v>
      </c>
      <c r="D229" s="11" t="s">
        <v>148</v>
      </c>
      <c r="E229" s="11" t="s">
        <v>149</v>
      </c>
      <c r="F229" s="11" t="s">
        <v>129</v>
      </c>
      <c r="G229" s="11" t="s">
        <v>145</v>
      </c>
      <c r="H229" s="11">
        <v>3</v>
      </c>
      <c r="I229" s="11"/>
      <c r="J229" s="11"/>
      <c r="K229" s="11"/>
    </row>
    <row r="230" spans="1:11" x14ac:dyDescent="0.2">
      <c r="A230" s="11" t="s">
        <v>87</v>
      </c>
      <c r="B230" s="11" t="s">
        <v>126</v>
      </c>
      <c r="C230" s="11" t="s">
        <v>215</v>
      </c>
      <c r="D230" s="11" t="s">
        <v>215</v>
      </c>
      <c r="E230" s="11" t="s">
        <v>216</v>
      </c>
      <c r="F230" s="11" t="s">
        <v>134</v>
      </c>
      <c r="G230" s="11" t="s">
        <v>32</v>
      </c>
      <c r="H230" s="11">
        <v>2</v>
      </c>
      <c r="I230" s="11" t="s">
        <v>217</v>
      </c>
      <c r="J230" s="11"/>
      <c r="K230" s="11"/>
    </row>
    <row r="231" spans="1:11" x14ac:dyDescent="0.2">
      <c r="A231" s="11" t="s">
        <v>87</v>
      </c>
      <c r="B231" s="11" t="s">
        <v>126</v>
      </c>
      <c r="C231" s="11" t="s">
        <v>20</v>
      </c>
      <c r="D231" s="11" t="s">
        <v>20</v>
      </c>
      <c r="E231" s="11"/>
      <c r="F231" s="11"/>
      <c r="G231" s="11"/>
      <c r="H231" s="11">
        <v>4</v>
      </c>
      <c r="I231" s="11"/>
      <c r="J231" s="11"/>
      <c r="K231" s="11"/>
    </row>
    <row r="232" spans="1:11" x14ac:dyDescent="0.2">
      <c r="A232" s="11" t="s">
        <v>87</v>
      </c>
      <c r="B232" s="11" t="s">
        <v>126</v>
      </c>
      <c r="C232" s="11" t="s">
        <v>28</v>
      </c>
      <c r="D232" s="11" t="s">
        <v>28</v>
      </c>
      <c r="E232" s="11" t="s">
        <v>30</v>
      </c>
      <c r="F232" s="11" t="s">
        <v>31</v>
      </c>
      <c r="G232" s="11" t="s">
        <v>32</v>
      </c>
      <c r="H232" s="11">
        <v>5</v>
      </c>
      <c r="I232" s="11" t="s">
        <v>24</v>
      </c>
      <c r="J232" s="11"/>
      <c r="K232" s="11"/>
    </row>
    <row r="233" spans="1:11" x14ac:dyDescent="0.2">
      <c r="A233" s="11" t="s">
        <v>87</v>
      </c>
      <c r="B233" s="11" t="s">
        <v>126</v>
      </c>
      <c r="C233" s="11" t="s">
        <v>213</v>
      </c>
      <c r="D233" s="11" t="s">
        <v>213</v>
      </c>
      <c r="E233" s="11" t="s">
        <v>59</v>
      </c>
      <c r="F233" s="11"/>
      <c r="G233" s="11" t="s">
        <v>23</v>
      </c>
      <c r="H233" s="11">
        <v>6</v>
      </c>
      <c r="I233" s="11" t="s">
        <v>24</v>
      </c>
      <c r="J233" s="11"/>
      <c r="K233" s="11"/>
    </row>
    <row r="234" spans="1:11" x14ac:dyDescent="0.2">
      <c r="A234" s="11" t="s">
        <v>87</v>
      </c>
      <c r="B234" s="11" t="s">
        <v>126</v>
      </c>
      <c r="C234" s="11" t="s">
        <v>19</v>
      </c>
      <c r="D234" s="11" t="s">
        <v>19</v>
      </c>
      <c r="E234" s="11"/>
      <c r="F234" s="11"/>
      <c r="G234" s="11"/>
      <c r="H234" s="11">
        <v>6</v>
      </c>
      <c r="I234" s="11"/>
      <c r="J234" s="11"/>
      <c r="K234" s="11"/>
    </row>
    <row r="235" spans="1:11" x14ac:dyDescent="0.2">
      <c r="A235" s="11" t="s">
        <v>87</v>
      </c>
      <c r="B235" s="11" t="s">
        <v>126</v>
      </c>
      <c r="C235" s="11" t="s">
        <v>121</v>
      </c>
      <c r="D235" s="11" t="s">
        <v>121</v>
      </c>
      <c r="E235" s="11" t="s">
        <v>113</v>
      </c>
      <c r="F235" s="11"/>
      <c r="G235" s="11" t="s">
        <v>23</v>
      </c>
      <c r="H235" s="11">
        <v>2</v>
      </c>
      <c r="I235" s="11" t="s">
        <v>1831</v>
      </c>
      <c r="J235" s="11"/>
      <c r="K235" s="11"/>
    </row>
    <row r="236" spans="1:11" x14ac:dyDescent="0.2">
      <c r="A236" s="11" t="s">
        <v>87</v>
      </c>
      <c r="B236" s="11" t="s">
        <v>126</v>
      </c>
      <c r="C236" s="11" t="s">
        <v>18</v>
      </c>
      <c r="D236" s="11" t="s">
        <v>18</v>
      </c>
      <c r="E236" s="11"/>
      <c r="F236" s="11"/>
      <c r="G236" s="11"/>
      <c r="H236" s="11">
        <v>9</v>
      </c>
      <c r="I236" s="11"/>
      <c r="J236" s="11"/>
      <c r="K236" s="11"/>
    </row>
    <row r="237" spans="1:11" x14ac:dyDescent="0.2">
      <c r="A237" s="11" t="s">
        <v>87</v>
      </c>
      <c r="B237" s="11" t="s">
        <v>126</v>
      </c>
      <c r="C237" s="11" t="s">
        <v>153</v>
      </c>
      <c r="D237" s="11" t="s">
        <v>153</v>
      </c>
      <c r="E237" s="11" t="s">
        <v>154</v>
      </c>
      <c r="F237" s="11" t="s">
        <v>63</v>
      </c>
      <c r="G237" s="11" t="s">
        <v>145</v>
      </c>
      <c r="H237" s="11">
        <v>3</v>
      </c>
      <c r="I237" s="11" t="s">
        <v>24</v>
      </c>
      <c r="J237" s="11"/>
      <c r="K237" s="11"/>
    </row>
    <row r="238" spans="1:11" x14ac:dyDescent="0.2">
      <c r="A238" s="11" t="s">
        <v>86</v>
      </c>
      <c r="B238" s="11" t="s">
        <v>126</v>
      </c>
      <c r="C238" s="11" t="s">
        <v>204</v>
      </c>
      <c r="D238" s="11" t="s">
        <v>204</v>
      </c>
      <c r="E238" s="11" t="s">
        <v>45</v>
      </c>
      <c r="F238" s="11"/>
      <c r="G238" s="11" t="s">
        <v>23</v>
      </c>
      <c r="H238" s="11">
        <v>1.5</v>
      </c>
      <c r="I238" s="11" t="s">
        <v>24</v>
      </c>
      <c r="J238" s="11"/>
      <c r="K238" s="11"/>
    </row>
    <row r="239" spans="1:11" x14ac:dyDescent="0.2">
      <c r="A239" s="11" t="s">
        <v>86</v>
      </c>
      <c r="B239" s="11" t="s">
        <v>126</v>
      </c>
      <c r="C239" s="11" t="s">
        <v>254</v>
      </c>
      <c r="D239" s="11" t="s">
        <v>254</v>
      </c>
      <c r="E239" s="11" t="s">
        <v>255</v>
      </c>
      <c r="F239" s="11" t="s">
        <v>31</v>
      </c>
      <c r="G239" s="11" t="s">
        <v>145</v>
      </c>
      <c r="H239" s="11">
        <v>2</v>
      </c>
      <c r="I239" s="11" t="s">
        <v>24</v>
      </c>
      <c r="J239" s="11"/>
      <c r="K239" s="11"/>
    </row>
    <row r="240" spans="1:11" x14ac:dyDescent="0.2">
      <c r="A240" s="11" t="s">
        <v>86</v>
      </c>
      <c r="B240" s="11" t="s">
        <v>126</v>
      </c>
      <c r="C240" s="11" t="s">
        <v>18</v>
      </c>
      <c r="D240" s="11" t="s">
        <v>18</v>
      </c>
      <c r="E240" s="11"/>
      <c r="F240" s="11"/>
      <c r="G240" s="11"/>
      <c r="H240" s="11">
        <v>3</v>
      </c>
      <c r="I240" s="11"/>
      <c r="J240" s="11"/>
      <c r="K240" s="11" t="s">
        <v>308</v>
      </c>
    </row>
    <row r="241" spans="1:11" x14ac:dyDescent="0.2">
      <c r="A241" s="11" t="s">
        <v>86</v>
      </c>
      <c r="B241" s="11" t="s">
        <v>126</v>
      </c>
      <c r="C241" s="11" t="s">
        <v>33</v>
      </c>
      <c r="D241" s="11" t="s">
        <v>190</v>
      </c>
      <c r="E241" s="11" t="s">
        <v>191</v>
      </c>
      <c r="F241" s="11" t="s">
        <v>63</v>
      </c>
      <c r="G241" s="11" t="s">
        <v>192</v>
      </c>
      <c r="H241" s="11">
        <v>1</v>
      </c>
      <c r="I241" s="11" t="s">
        <v>193</v>
      </c>
      <c r="J241" s="11"/>
      <c r="K241" s="11" t="s">
        <v>307</v>
      </c>
    </row>
    <row r="242" spans="1:11" x14ac:dyDescent="0.2">
      <c r="A242" s="11" t="s">
        <v>86</v>
      </c>
      <c r="B242" s="11" t="s">
        <v>126</v>
      </c>
      <c r="C242" s="11" t="s">
        <v>65</v>
      </c>
      <c r="D242" s="11" t="s">
        <v>65</v>
      </c>
      <c r="E242" s="11" t="s">
        <v>66</v>
      </c>
      <c r="F242" s="11"/>
      <c r="G242" s="11" t="s">
        <v>23</v>
      </c>
      <c r="H242" s="11">
        <v>2.5</v>
      </c>
      <c r="I242" s="11" t="s">
        <v>24</v>
      </c>
      <c r="J242" s="11"/>
      <c r="K242" s="11"/>
    </row>
    <row r="243" spans="1:11" x14ac:dyDescent="0.2">
      <c r="A243" s="11" t="s">
        <v>86</v>
      </c>
      <c r="B243" s="11" t="s">
        <v>126</v>
      </c>
      <c r="C243" s="11" t="s">
        <v>213</v>
      </c>
      <c r="D243" s="11" t="s">
        <v>213</v>
      </c>
      <c r="E243" s="11" t="s">
        <v>59</v>
      </c>
      <c r="F243" s="11"/>
      <c r="G243" s="11" t="s">
        <v>23</v>
      </c>
      <c r="H243" s="11">
        <v>2.5</v>
      </c>
      <c r="I243" s="11" t="s">
        <v>24</v>
      </c>
      <c r="J243" s="11"/>
      <c r="K243" s="11"/>
    </row>
    <row r="244" spans="1:11" x14ac:dyDescent="0.2">
      <c r="A244" s="11" t="s">
        <v>86</v>
      </c>
      <c r="B244" s="11" t="s">
        <v>126</v>
      </c>
      <c r="C244" s="11" t="s">
        <v>43</v>
      </c>
      <c r="D244" s="11" t="s">
        <v>43</v>
      </c>
      <c r="E244" s="11" t="s">
        <v>22</v>
      </c>
      <c r="F244" s="11"/>
      <c r="G244" s="11" t="s">
        <v>23</v>
      </c>
      <c r="H244" s="11">
        <v>1</v>
      </c>
      <c r="I244" s="11" t="s">
        <v>24</v>
      </c>
      <c r="J244" s="11"/>
      <c r="K244" s="11"/>
    </row>
    <row r="245" spans="1:11" x14ac:dyDescent="0.2">
      <c r="A245" s="11" t="s">
        <v>86</v>
      </c>
      <c r="B245" s="11" t="s">
        <v>126</v>
      </c>
      <c r="C245" s="11" t="s">
        <v>265</v>
      </c>
      <c r="D245" s="11" t="s">
        <v>265</v>
      </c>
      <c r="E245" s="11" t="s">
        <v>119</v>
      </c>
      <c r="F245" s="11"/>
      <c r="G245" s="11" t="s">
        <v>23</v>
      </c>
      <c r="H245" s="11">
        <v>2.5</v>
      </c>
      <c r="I245" s="11" t="s">
        <v>1830</v>
      </c>
      <c r="J245" s="11"/>
      <c r="K245" s="11" t="s">
        <v>306</v>
      </c>
    </row>
    <row r="246" spans="1:11" x14ac:dyDescent="0.2">
      <c r="A246" s="11" t="s">
        <v>86</v>
      </c>
      <c r="B246" s="11" t="s">
        <v>126</v>
      </c>
      <c r="C246" s="11" t="s">
        <v>118</v>
      </c>
      <c r="D246" s="11" t="s">
        <v>118</v>
      </c>
      <c r="E246" s="11" t="s">
        <v>119</v>
      </c>
      <c r="F246" s="11"/>
      <c r="G246" s="11" t="s">
        <v>23</v>
      </c>
      <c r="H246" s="11">
        <v>2.5</v>
      </c>
      <c r="I246" s="11" t="s">
        <v>1830</v>
      </c>
      <c r="J246" s="11"/>
      <c r="K246" s="11"/>
    </row>
    <row r="247" spans="1:11" x14ac:dyDescent="0.2">
      <c r="A247" s="11" t="s">
        <v>86</v>
      </c>
      <c r="B247" s="11" t="s">
        <v>126</v>
      </c>
      <c r="C247" s="11" t="s">
        <v>19</v>
      </c>
      <c r="D247" s="11" t="s">
        <v>19</v>
      </c>
      <c r="E247" s="11"/>
      <c r="F247" s="11"/>
      <c r="G247" s="11"/>
      <c r="H247" s="11">
        <v>8</v>
      </c>
      <c r="I247" s="11"/>
      <c r="J247" s="11"/>
      <c r="K247" s="11"/>
    </row>
    <row r="248" spans="1:11" x14ac:dyDescent="0.2">
      <c r="A248" s="11" t="s">
        <v>86</v>
      </c>
      <c r="B248" s="11" t="s">
        <v>126</v>
      </c>
      <c r="C248" s="11" t="s">
        <v>254</v>
      </c>
      <c r="D248" s="11" t="s">
        <v>254</v>
      </c>
      <c r="E248" s="11" t="s">
        <v>255</v>
      </c>
      <c r="F248" s="11" t="s">
        <v>31</v>
      </c>
      <c r="G248" s="11" t="s">
        <v>145</v>
      </c>
      <c r="H248" s="11">
        <v>1</v>
      </c>
      <c r="I248" s="11" t="s">
        <v>24</v>
      </c>
      <c r="J248" s="11"/>
      <c r="K248" s="11"/>
    </row>
    <row r="249" spans="1:11" x14ac:dyDescent="0.2">
      <c r="A249" s="11" t="s">
        <v>86</v>
      </c>
      <c r="B249" s="11" t="s">
        <v>126</v>
      </c>
      <c r="C249" s="11" t="s">
        <v>28</v>
      </c>
      <c r="D249" s="11" t="s">
        <v>29</v>
      </c>
      <c r="E249" s="11" t="s">
        <v>30</v>
      </c>
      <c r="F249" s="11" t="s">
        <v>31</v>
      </c>
      <c r="G249" s="11" t="s">
        <v>32</v>
      </c>
      <c r="H249" s="11">
        <v>6</v>
      </c>
      <c r="I249" s="11" t="s">
        <v>24</v>
      </c>
      <c r="J249" s="11"/>
      <c r="K249" s="11"/>
    </row>
    <row r="250" spans="1:11" x14ac:dyDescent="0.2">
      <c r="A250" s="11" t="s">
        <v>86</v>
      </c>
      <c r="B250" s="11" t="s">
        <v>126</v>
      </c>
      <c r="C250" s="11" t="s">
        <v>159</v>
      </c>
      <c r="D250" s="11" t="s">
        <v>159</v>
      </c>
      <c r="E250" s="11" t="s">
        <v>119</v>
      </c>
      <c r="F250" s="11"/>
      <c r="G250" s="11" t="s">
        <v>23</v>
      </c>
      <c r="H250" s="11">
        <v>7</v>
      </c>
      <c r="I250" s="11" t="s">
        <v>1830</v>
      </c>
      <c r="J250" s="11"/>
      <c r="K250" s="11" t="s">
        <v>305</v>
      </c>
    </row>
    <row r="251" spans="1:11" x14ac:dyDescent="0.2">
      <c r="A251" s="11" t="s">
        <v>86</v>
      </c>
      <c r="B251" s="11" t="s">
        <v>126</v>
      </c>
      <c r="C251" s="11" t="s">
        <v>57</v>
      </c>
      <c r="D251" s="11" t="s">
        <v>57</v>
      </c>
      <c r="E251" s="11" t="s">
        <v>22</v>
      </c>
      <c r="F251" s="11"/>
      <c r="G251" s="11" t="s">
        <v>23</v>
      </c>
      <c r="H251" s="11">
        <v>5</v>
      </c>
      <c r="I251" s="11" t="s">
        <v>24</v>
      </c>
      <c r="J251" s="11"/>
      <c r="K251" s="11" t="s">
        <v>304</v>
      </c>
    </row>
    <row r="252" spans="1:11" x14ac:dyDescent="0.2">
      <c r="A252" s="11" t="s">
        <v>85</v>
      </c>
      <c r="B252" s="11" t="s">
        <v>126</v>
      </c>
      <c r="C252" s="11" t="s">
        <v>254</v>
      </c>
      <c r="D252" s="11" t="s">
        <v>254</v>
      </c>
      <c r="E252" s="11" t="s">
        <v>255</v>
      </c>
      <c r="F252" s="11" t="s">
        <v>31</v>
      </c>
      <c r="G252" s="11" t="s">
        <v>145</v>
      </c>
      <c r="H252" s="11">
        <v>2</v>
      </c>
      <c r="I252" s="11" t="s">
        <v>24</v>
      </c>
      <c r="J252" s="11"/>
      <c r="K252" s="11"/>
    </row>
    <row r="253" spans="1:11" x14ac:dyDescent="0.2">
      <c r="A253" s="11" t="s">
        <v>85</v>
      </c>
      <c r="B253" s="11" t="s">
        <v>126</v>
      </c>
      <c r="C253" s="11" t="s">
        <v>40</v>
      </c>
      <c r="D253" s="11" t="s">
        <v>40</v>
      </c>
      <c r="E253" s="11"/>
      <c r="F253" s="11"/>
      <c r="G253" s="11"/>
      <c r="H253" s="11">
        <v>1</v>
      </c>
      <c r="I253" s="11"/>
      <c r="J253" s="11"/>
      <c r="K253" s="11"/>
    </row>
    <row r="254" spans="1:11" x14ac:dyDescent="0.2">
      <c r="A254" s="11" t="s">
        <v>85</v>
      </c>
      <c r="B254" s="11" t="s">
        <v>126</v>
      </c>
      <c r="C254" s="11" t="s">
        <v>153</v>
      </c>
      <c r="D254" s="11" t="s">
        <v>153</v>
      </c>
      <c r="E254" s="11" t="s">
        <v>154</v>
      </c>
      <c r="F254" s="11" t="s">
        <v>63</v>
      </c>
      <c r="G254" s="11" t="s">
        <v>145</v>
      </c>
      <c r="H254" s="11">
        <v>1</v>
      </c>
      <c r="I254" s="11" t="s">
        <v>24</v>
      </c>
      <c r="J254" s="11"/>
      <c r="K254" s="11"/>
    </row>
    <row r="255" spans="1:11" x14ac:dyDescent="0.2">
      <c r="A255" s="11" t="s">
        <v>85</v>
      </c>
      <c r="B255" s="11" t="s">
        <v>126</v>
      </c>
      <c r="C255" s="11" t="s">
        <v>18</v>
      </c>
      <c r="D255" s="11" t="s">
        <v>18</v>
      </c>
      <c r="E255" s="11"/>
      <c r="F255" s="11"/>
      <c r="G255" s="11"/>
      <c r="H255" s="11">
        <v>3</v>
      </c>
      <c r="I255" s="11"/>
      <c r="J255" s="11"/>
      <c r="K255" s="11"/>
    </row>
    <row r="256" spans="1:11" x14ac:dyDescent="0.2">
      <c r="A256" s="11" t="s">
        <v>85</v>
      </c>
      <c r="B256" s="11" t="s">
        <v>126</v>
      </c>
      <c r="C256" s="11" t="s">
        <v>112</v>
      </c>
      <c r="D256" s="11" t="s">
        <v>112</v>
      </c>
      <c r="E256" s="11" t="s">
        <v>113</v>
      </c>
      <c r="F256" s="11"/>
      <c r="G256" s="11" t="s">
        <v>23</v>
      </c>
      <c r="H256" s="11">
        <v>2</v>
      </c>
      <c r="I256" s="11" t="s">
        <v>1831</v>
      </c>
      <c r="J256" s="11"/>
      <c r="K256" s="11"/>
    </row>
    <row r="257" spans="1:11" x14ac:dyDescent="0.2">
      <c r="A257" s="11" t="s">
        <v>85</v>
      </c>
      <c r="B257" s="11" t="s">
        <v>126</v>
      </c>
      <c r="C257" s="11" t="s">
        <v>33</v>
      </c>
      <c r="D257" s="11" t="s">
        <v>190</v>
      </c>
      <c r="E257" s="11" t="s">
        <v>191</v>
      </c>
      <c r="F257" s="11" t="s">
        <v>63</v>
      </c>
      <c r="G257" s="11" t="s">
        <v>192</v>
      </c>
      <c r="H257" s="11">
        <v>2</v>
      </c>
      <c r="I257" s="11" t="s">
        <v>193</v>
      </c>
      <c r="J257" s="11"/>
      <c r="K257" s="11" t="s">
        <v>303</v>
      </c>
    </row>
    <row r="258" spans="1:11" x14ac:dyDescent="0.2">
      <c r="A258" s="11" t="s">
        <v>85</v>
      </c>
      <c r="B258" s="11" t="s">
        <v>126</v>
      </c>
      <c r="C258" s="11" t="s">
        <v>159</v>
      </c>
      <c r="D258" s="11" t="s">
        <v>159</v>
      </c>
      <c r="E258" s="11" t="s">
        <v>119</v>
      </c>
      <c r="F258" s="11"/>
      <c r="G258" s="11" t="s">
        <v>23</v>
      </c>
      <c r="H258" s="11">
        <v>2</v>
      </c>
      <c r="I258" s="11" t="s">
        <v>1830</v>
      </c>
      <c r="J258" s="11"/>
      <c r="K258" s="11" t="s">
        <v>300</v>
      </c>
    </row>
    <row r="259" spans="1:11" x14ac:dyDescent="0.2">
      <c r="A259" s="11" t="s">
        <v>85</v>
      </c>
      <c r="B259" s="11" t="s">
        <v>126</v>
      </c>
      <c r="C259" s="11" t="s">
        <v>57</v>
      </c>
      <c r="D259" s="11" t="s">
        <v>57</v>
      </c>
      <c r="E259" s="11" t="s">
        <v>22</v>
      </c>
      <c r="F259" s="11"/>
      <c r="G259" s="11" t="s">
        <v>23</v>
      </c>
      <c r="H259" s="11">
        <v>6</v>
      </c>
      <c r="I259" s="11" t="s">
        <v>24</v>
      </c>
      <c r="J259" s="11"/>
      <c r="K259" s="11" t="s">
        <v>302</v>
      </c>
    </row>
    <row r="260" spans="1:11" x14ac:dyDescent="0.2">
      <c r="A260" s="11" t="s">
        <v>85</v>
      </c>
      <c r="B260" s="11" t="s">
        <v>126</v>
      </c>
      <c r="C260" s="11" t="s">
        <v>19</v>
      </c>
      <c r="D260" s="11" t="s">
        <v>19</v>
      </c>
      <c r="E260" s="11"/>
      <c r="F260" s="11"/>
      <c r="G260" s="11"/>
      <c r="H260" s="11">
        <v>11.5</v>
      </c>
      <c r="I260" s="11"/>
      <c r="J260" s="11"/>
      <c r="K260" s="11" t="s">
        <v>301</v>
      </c>
    </row>
    <row r="261" spans="1:11" x14ac:dyDescent="0.2">
      <c r="A261" s="11" t="s">
        <v>85</v>
      </c>
      <c r="B261" s="11" t="s">
        <v>126</v>
      </c>
      <c r="C261" s="11" t="s">
        <v>121</v>
      </c>
      <c r="D261" s="11" t="s">
        <v>121</v>
      </c>
      <c r="E261" s="11" t="s">
        <v>113</v>
      </c>
      <c r="F261" s="11"/>
      <c r="G261" s="11" t="s">
        <v>23</v>
      </c>
      <c r="H261" s="11">
        <v>3.5</v>
      </c>
      <c r="I261" s="11" t="s">
        <v>1831</v>
      </c>
      <c r="J261" s="11"/>
      <c r="K261" s="11"/>
    </row>
    <row r="262" spans="1:11" x14ac:dyDescent="0.2">
      <c r="A262" s="11" t="s">
        <v>85</v>
      </c>
      <c r="B262" s="11" t="s">
        <v>126</v>
      </c>
      <c r="C262" s="11" t="s">
        <v>20</v>
      </c>
      <c r="D262" s="11" t="s">
        <v>20</v>
      </c>
      <c r="E262" s="11"/>
      <c r="F262" s="11"/>
      <c r="G262" s="11"/>
      <c r="H262" s="11">
        <v>8</v>
      </c>
      <c r="I262" s="11"/>
      <c r="J262" s="11"/>
      <c r="K262" s="11"/>
    </row>
    <row r="263" spans="1:11" x14ac:dyDescent="0.2">
      <c r="A263" s="11" t="s">
        <v>84</v>
      </c>
      <c r="B263" s="11" t="s">
        <v>126</v>
      </c>
      <c r="C263" s="11" t="s">
        <v>26</v>
      </c>
      <c r="D263" s="11" t="s">
        <v>26</v>
      </c>
      <c r="E263" s="11" t="s">
        <v>27</v>
      </c>
      <c r="F263" s="11"/>
      <c r="G263" s="11" t="s">
        <v>23</v>
      </c>
      <c r="H263" s="11">
        <v>2</v>
      </c>
      <c r="I263" s="11" t="s">
        <v>24</v>
      </c>
      <c r="J263" s="11"/>
      <c r="K263" s="11"/>
    </row>
    <row r="264" spans="1:11" x14ac:dyDescent="0.2">
      <c r="A264" s="11" t="s">
        <v>84</v>
      </c>
      <c r="B264" s="11" t="s">
        <v>126</v>
      </c>
      <c r="C264" s="11" t="s">
        <v>18</v>
      </c>
      <c r="D264" s="11" t="s">
        <v>18</v>
      </c>
      <c r="E264" s="11"/>
      <c r="F264" s="11"/>
      <c r="G264" s="11"/>
      <c r="H264" s="11">
        <v>3</v>
      </c>
      <c r="I264" s="11"/>
      <c r="J264" s="11"/>
      <c r="K264" s="11"/>
    </row>
    <row r="265" spans="1:11" x14ac:dyDescent="0.2">
      <c r="A265" s="11" t="s">
        <v>84</v>
      </c>
      <c r="B265" s="11" t="s">
        <v>126</v>
      </c>
      <c r="C265" s="11" t="s">
        <v>40</v>
      </c>
      <c r="D265" s="11" t="s">
        <v>40</v>
      </c>
      <c r="E265" s="11"/>
      <c r="F265" s="11"/>
      <c r="G265" s="11"/>
      <c r="H265" s="11">
        <v>1</v>
      </c>
      <c r="I265" s="11"/>
      <c r="J265" s="11"/>
      <c r="K265" s="11"/>
    </row>
    <row r="266" spans="1:11" x14ac:dyDescent="0.2">
      <c r="A266" s="11" t="s">
        <v>84</v>
      </c>
      <c r="B266" s="11" t="s">
        <v>126</v>
      </c>
      <c r="C266" s="11" t="s">
        <v>19</v>
      </c>
      <c r="D266" s="11" t="s">
        <v>19</v>
      </c>
      <c r="E266" s="11"/>
      <c r="F266" s="11"/>
      <c r="G266" s="11"/>
      <c r="H266" s="11">
        <v>4</v>
      </c>
      <c r="I266" s="11"/>
      <c r="J266" s="11"/>
      <c r="K266" s="11"/>
    </row>
    <row r="267" spans="1:11" x14ac:dyDescent="0.2">
      <c r="A267" s="11" t="s">
        <v>84</v>
      </c>
      <c r="B267" s="11" t="s">
        <v>126</v>
      </c>
      <c r="C267" s="11" t="s">
        <v>153</v>
      </c>
      <c r="D267" s="11" t="s">
        <v>153</v>
      </c>
      <c r="E267" s="11" t="s">
        <v>154</v>
      </c>
      <c r="F267" s="11" t="s">
        <v>63</v>
      </c>
      <c r="G267" s="11" t="s">
        <v>145</v>
      </c>
      <c r="H267" s="11">
        <v>0.5</v>
      </c>
      <c r="I267" s="11" t="s">
        <v>24</v>
      </c>
      <c r="J267" s="11"/>
      <c r="K267" s="11"/>
    </row>
    <row r="268" spans="1:11" x14ac:dyDescent="0.2">
      <c r="A268" s="11" t="s">
        <v>84</v>
      </c>
      <c r="B268" s="11" t="s">
        <v>126</v>
      </c>
      <c r="C268" s="11" t="s">
        <v>121</v>
      </c>
      <c r="D268" s="11" t="s">
        <v>121</v>
      </c>
      <c r="E268" s="11" t="s">
        <v>113</v>
      </c>
      <c r="F268" s="11"/>
      <c r="G268" s="11" t="s">
        <v>23</v>
      </c>
      <c r="H268" s="11">
        <v>2</v>
      </c>
      <c r="I268" s="11" t="s">
        <v>1831</v>
      </c>
      <c r="J268" s="11"/>
      <c r="K268" s="11"/>
    </row>
    <row r="269" spans="1:11" x14ac:dyDescent="0.2">
      <c r="A269" s="11" t="s">
        <v>84</v>
      </c>
      <c r="B269" s="11" t="s">
        <v>126</v>
      </c>
      <c r="C269" s="11" t="s">
        <v>204</v>
      </c>
      <c r="D269" s="11" t="s">
        <v>204</v>
      </c>
      <c r="E269" s="11" t="s">
        <v>45</v>
      </c>
      <c r="F269" s="11"/>
      <c r="G269" s="11" t="s">
        <v>23</v>
      </c>
      <c r="H269" s="11">
        <v>3</v>
      </c>
      <c r="I269" s="11" t="s">
        <v>24</v>
      </c>
      <c r="J269" s="11"/>
      <c r="K269" s="11"/>
    </row>
    <row r="270" spans="1:11" x14ac:dyDescent="0.2">
      <c r="A270" s="11" t="s">
        <v>84</v>
      </c>
      <c r="B270" s="11" t="s">
        <v>126</v>
      </c>
      <c r="C270" s="11" t="s">
        <v>159</v>
      </c>
      <c r="D270" s="11" t="s">
        <v>159</v>
      </c>
      <c r="E270" s="11" t="s">
        <v>119</v>
      </c>
      <c r="F270" s="11"/>
      <c r="G270" s="11" t="s">
        <v>23</v>
      </c>
      <c r="H270" s="11">
        <v>4</v>
      </c>
      <c r="I270" s="11" t="s">
        <v>1830</v>
      </c>
      <c r="J270" s="11"/>
      <c r="K270" s="11" t="s">
        <v>300</v>
      </c>
    </row>
    <row r="271" spans="1:11" x14ac:dyDescent="0.2">
      <c r="A271" s="11" t="s">
        <v>84</v>
      </c>
      <c r="B271" s="11" t="s">
        <v>126</v>
      </c>
      <c r="C271" s="11" t="s">
        <v>118</v>
      </c>
      <c r="D271" s="11" t="s">
        <v>118</v>
      </c>
      <c r="E271" s="11" t="s">
        <v>119</v>
      </c>
      <c r="F271" s="11"/>
      <c r="G271" s="11" t="s">
        <v>23</v>
      </c>
      <c r="H271" s="11">
        <v>3</v>
      </c>
      <c r="I271" s="11" t="s">
        <v>1830</v>
      </c>
      <c r="J271" s="11"/>
      <c r="K271" s="11"/>
    </row>
    <row r="272" spans="1:11" x14ac:dyDescent="0.2">
      <c r="A272" s="11" t="s">
        <v>84</v>
      </c>
      <c r="B272" s="11" t="s">
        <v>126</v>
      </c>
      <c r="C272" s="11" t="s">
        <v>20</v>
      </c>
      <c r="D272" s="11" t="s">
        <v>20</v>
      </c>
      <c r="E272" s="11"/>
      <c r="F272" s="11"/>
      <c r="G272" s="11"/>
      <c r="H272" s="11">
        <v>4.5</v>
      </c>
      <c r="I272" s="11"/>
      <c r="J272" s="11"/>
      <c r="K272" s="11"/>
    </row>
    <row r="273" spans="1:11" x14ac:dyDescent="0.2">
      <c r="A273" s="11" t="s">
        <v>84</v>
      </c>
      <c r="B273" s="11" t="s">
        <v>126</v>
      </c>
      <c r="C273" s="11" t="s">
        <v>17</v>
      </c>
      <c r="D273" s="11" t="s">
        <v>17</v>
      </c>
      <c r="E273" s="11"/>
      <c r="F273" s="11"/>
      <c r="G273" s="11"/>
      <c r="H273" s="11">
        <v>7.75</v>
      </c>
      <c r="I273" s="11"/>
      <c r="J273" s="11"/>
      <c r="K273" s="11"/>
    </row>
    <row r="274" spans="1:11" x14ac:dyDescent="0.2">
      <c r="A274" s="11" t="s">
        <v>83</v>
      </c>
      <c r="B274" s="11" t="s">
        <v>126</v>
      </c>
      <c r="C274" s="11" t="s">
        <v>19</v>
      </c>
      <c r="D274" s="11" t="s">
        <v>19</v>
      </c>
      <c r="E274" s="11"/>
      <c r="F274" s="11"/>
      <c r="G274" s="11"/>
      <c r="H274" s="11">
        <v>2.5</v>
      </c>
      <c r="I274" s="11"/>
      <c r="J274" s="11"/>
      <c r="K274" s="11"/>
    </row>
    <row r="275" spans="1:11" x14ac:dyDescent="0.2">
      <c r="A275" s="11" t="s">
        <v>83</v>
      </c>
      <c r="B275" s="11" t="s">
        <v>126</v>
      </c>
      <c r="C275" s="11" t="s">
        <v>20</v>
      </c>
      <c r="D275" s="11" t="s">
        <v>20</v>
      </c>
      <c r="E275" s="11"/>
      <c r="F275" s="11"/>
      <c r="G275" s="11"/>
      <c r="H275" s="11">
        <v>3</v>
      </c>
      <c r="I275" s="11"/>
      <c r="J275" s="11"/>
      <c r="K275" s="11"/>
    </row>
    <row r="276" spans="1:11" x14ac:dyDescent="0.2">
      <c r="A276" s="11" t="s">
        <v>83</v>
      </c>
      <c r="B276" s="11" t="s">
        <v>126</v>
      </c>
      <c r="C276" s="11" t="s">
        <v>73</v>
      </c>
      <c r="D276" s="11" t="s">
        <v>73</v>
      </c>
      <c r="E276" s="11" t="s">
        <v>45</v>
      </c>
      <c r="F276" s="11"/>
      <c r="G276" s="11" t="s">
        <v>23</v>
      </c>
      <c r="H276" s="11">
        <v>4</v>
      </c>
      <c r="I276" s="11" t="s">
        <v>24</v>
      </c>
      <c r="J276" s="11"/>
      <c r="K276" s="11"/>
    </row>
    <row r="277" spans="1:11" x14ac:dyDescent="0.2">
      <c r="A277" s="11" t="s">
        <v>83</v>
      </c>
      <c r="B277" s="11" t="s">
        <v>126</v>
      </c>
      <c r="C277" s="11" t="s">
        <v>79</v>
      </c>
      <c r="D277" s="11" t="s">
        <v>79</v>
      </c>
      <c r="E277" s="11"/>
      <c r="F277" s="11"/>
      <c r="G277" s="11"/>
      <c r="H277" s="11">
        <v>32</v>
      </c>
      <c r="I277" s="11"/>
      <c r="J277" s="11"/>
      <c r="K277" s="11" t="s">
        <v>299</v>
      </c>
    </row>
    <row r="278" spans="1:11" x14ac:dyDescent="0.2">
      <c r="A278" s="11" t="s">
        <v>82</v>
      </c>
      <c r="B278" s="11" t="s">
        <v>126</v>
      </c>
      <c r="C278" s="11" t="s">
        <v>213</v>
      </c>
      <c r="D278" s="11" t="s">
        <v>213</v>
      </c>
      <c r="E278" s="11" t="s">
        <v>59</v>
      </c>
      <c r="F278" s="11"/>
      <c r="G278" s="11" t="s">
        <v>23</v>
      </c>
      <c r="H278" s="11">
        <v>1</v>
      </c>
      <c r="I278" s="11" t="s">
        <v>24</v>
      </c>
      <c r="J278" s="11"/>
      <c r="K278" s="11"/>
    </row>
    <row r="279" spans="1:11" x14ac:dyDescent="0.2">
      <c r="A279" s="11" t="s">
        <v>82</v>
      </c>
      <c r="B279" s="11" t="s">
        <v>126</v>
      </c>
      <c r="C279" s="11" t="s">
        <v>159</v>
      </c>
      <c r="D279" s="11" t="s">
        <v>159</v>
      </c>
      <c r="E279" s="11" t="s">
        <v>119</v>
      </c>
      <c r="F279" s="11"/>
      <c r="G279" s="11" t="s">
        <v>23</v>
      </c>
      <c r="H279" s="11">
        <v>1.5</v>
      </c>
      <c r="I279" s="11" t="s">
        <v>1830</v>
      </c>
      <c r="J279" s="11"/>
      <c r="K279" s="11" t="s">
        <v>298</v>
      </c>
    </row>
    <row r="280" spans="1:11" x14ac:dyDescent="0.2">
      <c r="A280" s="11" t="s">
        <v>82</v>
      </c>
      <c r="B280" s="11" t="s">
        <v>126</v>
      </c>
      <c r="C280" s="11" t="s">
        <v>254</v>
      </c>
      <c r="D280" s="11" t="s">
        <v>254</v>
      </c>
      <c r="E280" s="11" t="s">
        <v>255</v>
      </c>
      <c r="F280" s="11" t="s">
        <v>31</v>
      </c>
      <c r="G280" s="11" t="s">
        <v>145</v>
      </c>
      <c r="H280" s="11">
        <v>6</v>
      </c>
      <c r="I280" s="11" t="s">
        <v>24</v>
      </c>
      <c r="J280" s="11"/>
      <c r="K280" s="11" t="s">
        <v>297</v>
      </c>
    </row>
    <row r="281" spans="1:11" x14ac:dyDescent="0.2">
      <c r="A281" s="11" t="s">
        <v>82</v>
      </c>
      <c r="B281" s="11" t="s">
        <v>126</v>
      </c>
      <c r="C281" s="11" t="s">
        <v>19</v>
      </c>
      <c r="D281" s="11" t="s">
        <v>19</v>
      </c>
      <c r="E281" s="11" t="s">
        <v>296</v>
      </c>
      <c r="F281" s="11" t="s">
        <v>129</v>
      </c>
      <c r="G281" s="11"/>
      <c r="H281" s="11">
        <v>6</v>
      </c>
      <c r="I281" s="11" t="s">
        <v>24</v>
      </c>
      <c r="J281" s="11"/>
      <c r="K281" s="11" t="s">
        <v>227</v>
      </c>
    </row>
    <row r="282" spans="1:11" x14ac:dyDescent="0.2">
      <c r="A282" s="11" t="s">
        <v>82</v>
      </c>
      <c r="B282" s="11" t="s">
        <v>126</v>
      </c>
      <c r="C282" s="11" t="s">
        <v>254</v>
      </c>
      <c r="D282" s="11" t="s">
        <v>148</v>
      </c>
      <c r="E282" s="11" t="s">
        <v>149</v>
      </c>
      <c r="F282" s="11" t="s">
        <v>129</v>
      </c>
      <c r="G282" s="11" t="s">
        <v>145</v>
      </c>
      <c r="H282" s="11">
        <v>4</v>
      </c>
      <c r="I282" s="11"/>
      <c r="J282" s="11"/>
      <c r="K282" s="11" t="s">
        <v>294</v>
      </c>
    </row>
    <row r="283" spans="1:11" x14ac:dyDescent="0.2">
      <c r="A283" s="11" t="s">
        <v>82</v>
      </c>
      <c r="B283" s="11" t="s">
        <v>126</v>
      </c>
      <c r="C283" s="11" t="s">
        <v>46</v>
      </c>
      <c r="D283" s="11" t="s">
        <v>46</v>
      </c>
      <c r="E283" s="11"/>
      <c r="F283" s="11"/>
      <c r="G283" s="11"/>
      <c r="H283" s="11">
        <v>5</v>
      </c>
      <c r="I283" s="11"/>
      <c r="J283" s="11"/>
      <c r="K283" s="11" t="s">
        <v>293</v>
      </c>
    </row>
    <row r="284" spans="1:11" x14ac:dyDescent="0.2">
      <c r="A284" s="11" t="s">
        <v>82</v>
      </c>
      <c r="B284" s="11" t="s">
        <v>126</v>
      </c>
      <c r="C284" s="11" t="s">
        <v>40</v>
      </c>
      <c r="D284" s="11" t="s">
        <v>40</v>
      </c>
      <c r="E284" s="11"/>
      <c r="F284" s="11"/>
      <c r="G284" s="11"/>
      <c r="H284" s="11">
        <v>3.5</v>
      </c>
      <c r="I284" s="11"/>
      <c r="J284" s="11"/>
      <c r="K284" s="11"/>
    </row>
    <row r="285" spans="1:11" x14ac:dyDescent="0.2">
      <c r="A285" s="11" t="s">
        <v>82</v>
      </c>
      <c r="B285" s="11" t="s">
        <v>126</v>
      </c>
      <c r="C285" s="11" t="s">
        <v>141</v>
      </c>
      <c r="D285" s="11" t="s">
        <v>141</v>
      </c>
      <c r="E285" s="11" t="s">
        <v>119</v>
      </c>
      <c r="F285" s="11"/>
      <c r="G285" s="11" t="s">
        <v>23</v>
      </c>
      <c r="H285" s="11">
        <v>2</v>
      </c>
      <c r="I285" s="11" t="s">
        <v>1830</v>
      </c>
      <c r="J285" s="11"/>
      <c r="K285" s="11" t="s">
        <v>167</v>
      </c>
    </row>
    <row r="286" spans="1:11" x14ac:dyDescent="0.2">
      <c r="A286" s="11" t="s">
        <v>82</v>
      </c>
      <c r="B286" s="11" t="s">
        <v>126</v>
      </c>
      <c r="C286" s="11" t="s">
        <v>112</v>
      </c>
      <c r="D286" s="11" t="s">
        <v>112</v>
      </c>
      <c r="E286" s="11" t="s">
        <v>113</v>
      </c>
      <c r="F286" s="11"/>
      <c r="G286" s="11" t="s">
        <v>23</v>
      </c>
      <c r="H286" s="11">
        <v>2</v>
      </c>
      <c r="I286" s="11" t="s">
        <v>1831</v>
      </c>
      <c r="J286" s="11"/>
      <c r="K286" s="11" t="s">
        <v>292</v>
      </c>
    </row>
    <row r="287" spans="1:11" x14ac:dyDescent="0.2">
      <c r="A287" s="11" t="s">
        <v>82</v>
      </c>
      <c r="B287" s="11" t="s">
        <v>126</v>
      </c>
      <c r="C287" s="11" t="s">
        <v>73</v>
      </c>
      <c r="D287" s="11" t="s">
        <v>73</v>
      </c>
      <c r="E287" s="11" t="s">
        <v>45</v>
      </c>
      <c r="F287" s="11"/>
      <c r="G287" s="11" t="s">
        <v>23</v>
      </c>
      <c r="H287" s="11">
        <v>2</v>
      </c>
      <c r="I287" s="11" t="s">
        <v>24</v>
      </c>
      <c r="J287" s="11"/>
      <c r="K287" s="11"/>
    </row>
    <row r="288" spans="1:11" x14ac:dyDescent="0.2">
      <c r="A288" s="11" t="s">
        <v>82</v>
      </c>
      <c r="B288" s="11" t="s">
        <v>126</v>
      </c>
      <c r="C288" s="11" t="s">
        <v>121</v>
      </c>
      <c r="D288" s="11" t="s">
        <v>121</v>
      </c>
      <c r="E288" s="11" t="s">
        <v>113</v>
      </c>
      <c r="F288" s="11"/>
      <c r="G288" s="11" t="s">
        <v>23</v>
      </c>
      <c r="H288" s="11">
        <v>4.5</v>
      </c>
      <c r="I288" s="11" t="s">
        <v>1831</v>
      </c>
      <c r="J288" s="11"/>
      <c r="K288" s="11"/>
    </row>
    <row r="289" spans="1:11" x14ac:dyDescent="0.2">
      <c r="A289" s="11" t="s">
        <v>82</v>
      </c>
      <c r="B289" s="11" t="s">
        <v>126</v>
      </c>
      <c r="C289" s="11" t="s">
        <v>118</v>
      </c>
      <c r="D289" s="11" t="s">
        <v>118</v>
      </c>
      <c r="E289" s="11" t="s">
        <v>119</v>
      </c>
      <c r="F289" s="11"/>
      <c r="G289" s="11" t="s">
        <v>23</v>
      </c>
      <c r="H289" s="11">
        <v>4</v>
      </c>
      <c r="I289" s="11" t="s">
        <v>1830</v>
      </c>
      <c r="J289" s="11"/>
      <c r="K289" s="11"/>
    </row>
    <row r="290" spans="1:11" x14ac:dyDescent="0.2">
      <c r="A290" s="11" t="s">
        <v>82</v>
      </c>
      <c r="B290" s="11" t="s">
        <v>126</v>
      </c>
      <c r="C290" s="11" t="s">
        <v>20</v>
      </c>
      <c r="D290" s="11" t="s">
        <v>20</v>
      </c>
      <c r="E290" s="11"/>
      <c r="F290" s="11"/>
      <c r="G290" s="11"/>
      <c r="H290" s="11">
        <v>10</v>
      </c>
      <c r="I290" s="11"/>
      <c r="J290" s="11"/>
      <c r="K290" s="11"/>
    </row>
    <row r="291" spans="1:11" x14ac:dyDescent="0.2">
      <c r="A291" s="11" t="s">
        <v>81</v>
      </c>
      <c r="B291" s="11" t="s">
        <v>126</v>
      </c>
      <c r="C291" s="11" t="s">
        <v>33</v>
      </c>
      <c r="D291" s="11" t="s">
        <v>33</v>
      </c>
      <c r="E291" s="11" t="s">
        <v>45</v>
      </c>
      <c r="F291" s="11"/>
      <c r="G291" s="11" t="s">
        <v>23</v>
      </c>
      <c r="H291" s="11">
        <v>5</v>
      </c>
      <c r="I291" s="11" t="s">
        <v>24</v>
      </c>
      <c r="J291" s="11"/>
      <c r="K291" s="11" t="s">
        <v>291</v>
      </c>
    </row>
    <row r="292" spans="1:11" x14ac:dyDescent="0.2">
      <c r="A292" s="11" t="s">
        <v>81</v>
      </c>
      <c r="B292" s="11" t="s">
        <v>126</v>
      </c>
      <c r="C292" s="11" t="s">
        <v>65</v>
      </c>
      <c r="D292" s="11" t="s">
        <v>246</v>
      </c>
      <c r="E292" s="11" t="s">
        <v>247</v>
      </c>
      <c r="F292" s="11"/>
      <c r="G292" s="11" t="s">
        <v>180</v>
      </c>
      <c r="H292" s="11">
        <v>2</v>
      </c>
      <c r="I292" s="11"/>
      <c r="J292" s="11"/>
      <c r="K292" s="11" t="s">
        <v>290</v>
      </c>
    </row>
    <row r="293" spans="1:11" x14ac:dyDescent="0.2">
      <c r="A293" s="11" t="s">
        <v>81</v>
      </c>
      <c r="B293" s="11" t="s">
        <v>126</v>
      </c>
      <c r="C293" s="11" t="s">
        <v>18</v>
      </c>
      <c r="D293" s="11" t="s">
        <v>18</v>
      </c>
      <c r="E293" s="11"/>
      <c r="F293" s="11"/>
      <c r="G293" s="11"/>
      <c r="H293" s="11">
        <v>6</v>
      </c>
      <c r="I293" s="11"/>
      <c r="J293" s="11"/>
      <c r="K293" s="11" t="s">
        <v>252</v>
      </c>
    </row>
    <row r="294" spans="1:11" x14ac:dyDescent="0.2">
      <c r="A294" s="11" t="s">
        <v>81</v>
      </c>
      <c r="B294" s="11" t="s">
        <v>126</v>
      </c>
      <c r="C294" s="11" t="s">
        <v>159</v>
      </c>
      <c r="D294" s="11" t="s">
        <v>159</v>
      </c>
      <c r="E294" s="11" t="s">
        <v>119</v>
      </c>
      <c r="F294" s="11"/>
      <c r="G294" s="11" t="s">
        <v>23</v>
      </c>
      <c r="H294" s="11">
        <v>6</v>
      </c>
      <c r="I294" s="11" t="s">
        <v>1830</v>
      </c>
      <c r="J294" s="11"/>
      <c r="K294" s="11" t="s">
        <v>289</v>
      </c>
    </row>
    <row r="295" spans="1:11" x14ac:dyDescent="0.2">
      <c r="A295" s="11" t="s">
        <v>81</v>
      </c>
      <c r="B295" s="11" t="s">
        <v>126</v>
      </c>
      <c r="C295" s="11" t="s">
        <v>79</v>
      </c>
      <c r="D295" s="11" t="s">
        <v>79</v>
      </c>
      <c r="E295" s="11"/>
      <c r="F295" s="11"/>
      <c r="G295" s="11"/>
      <c r="H295" s="11">
        <v>7</v>
      </c>
      <c r="I295" s="11"/>
      <c r="J295" s="11"/>
      <c r="K295" s="11" t="s">
        <v>288</v>
      </c>
    </row>
    <row r="296" spans="1:11" x14ac:dyDescent="0.2">
      <c r="A296" s="11" t="s">
        <v>81</v>
      </c>
      <c r="B296" s="11" t="s">
        <v>126</v>
      </c>
      <c r="C296" s="11" t="s">
        <v>40</v>
      </c>
      <c r="D296" s="11" t="s">
        <v>40</v>
      </c>
      <c r="E296" s="11"/>
      <c r="F296" s="11"/>
      <c r="G296" s="11"/>
      <c r="H296" s="11">
        <v>2</v>
      </c>
      <c r="I296" s="11"/>
      <c r="J296" s="11"/>
      <c r="K296" s="11"/>
    </row>
    <row r="297" spans="1:11" x14ac:dyDescent="0.2">
      <c r="A297" s="11" t="s">
        <v>81</v>
      </c>
      <c r="B297" s="11" t="s">
        <v>126</v>
      </c>
      <c r="C297" s="11" t="s">
        <v>153</v>
      </c>
      <c r="D297" s="11" t="s">
        <v>153</v>
      </c>
      <c r="E297" s="11" t="s">
        <v>154</v>
      </c>
      <c r="F297" s="11" t="s">
        <v>63</v>
      </c>
      <c r="G297" s="11" t="s">
        <v>145</v>
      </c>
      <c r="H297" s="11">
        <v>2.5</v>
      </c>
      <c r="I297" s="11" t="s">
        <v>24</v>
      </c>
      <c r="J297" s="11"/>
      <c r="K297" s="11"/>
    </row>
    <row r="298" spans="1:11" x14ac:dyDescent="0.2">
      <c r="A298" s="11" t="s">
        <v>81</v>
      </c>
      <c r="B298" s="11" t="s">
        <v>126</v>
      </c>
      <c r="C298" s="11" t="s">
        <v>254</v>
      </c>
      <c r="D298" s="11" t="s">
        <v>254</v>
      </c>
      <c r="E298" s="11" t="s">
        <v>255</v>
      </c>
      <c r="F298" s="11" t="s">
        <v>31</v>
      </c>
      <c r="G298" s="11" t="s">
        <v>145</v>
      </c>
      <c r="H298" s="11">
        <v>11</v>
      </c>
      <c r="I298" s="11" t="s">
        <v>24</v>
      </c>
      <c r="J298" s="11"/>
      <c r="K298" s="11" t="s">
        <v>287</v>
      </c>
    </row>
    <row r="299" spans="1:11" x14ac:dyDescent="0.2">
      <c r="A299" s="11" t="s">
        <v>81</v>
      </c>
      <c r="B299" s="11" t="s">
        <v>126</v>
      </c>
      <c r="C299" s="11" t="s">
        <v>19</v>
      </c>
      <c r="D299" s="11" t="s">
        <v>19</v>
      </c>
      <c r="E299" s="11"/>
      <c r="F299" s="11"/>
      <c r="G299" s="11"/>
      <c r="H299" s="11">
        <v>10.5</v>
      </c>
      <c r="I299" s="11"/>
      <c r="J299" s="11"/>
      <c r="K299" s="11" t="s">
        <v>286</v>
      </c>
    </row>
    <row r="300" spans="1:11" x14ac:dyDescent="0.2">
      <c r="A300" s="11" t="s">
        <v>81</v>
      </c>
      <c r="B300" s="11" t="s">
        <v>126</v>
      </c>
      <c r="C300" s="11" t="s">
        <v>20</v>
      </c>
      <c r="D300" s="11" t="s">
        <v>20</v>
      </c>
      <c r="E300" s="11"/>
      <c r="F300" s="11"/>
      <c r="G300" s="11"/>
      <c r="H300" s="11">
        <v>5</v>
      </c>
      <c r="I300" s="11"/>
      <c r="J300" s="11"/>
      <c r="K300" s="11"/>
    </row>
    <row r="301" spans="1:11" x14ac:dyDescent="0.2">
      <c r="A301" s="11" t="s">
        <v>80</v>
      </c>
      <c r="B301" s="11" t="s">
        <v>126</v>
      </c>
      <c r="C301" s="11" t="s">
        <v>40</v>
      </c>
      <c r="D301" s="11" t="s">
        <v>40</v>
      </c>
      <c r="E301" s="11"/>
      <c r="F301" s="11"/>
      <c r="G301" s="11"/>
      <c r="H301" s="11">
        <v>2.5</v>
      </c>
      <c r="I301" s="11"/>
      <c r="J301" s="11"/>
      <c r="K301" s="11" t="s">
        <v>285</v>
      </c>
    </row>
    <row r="302" spans="1:11" x14ac:dyDescent="0.2">
      <c r="A302" s="11" t="s">
        <v>80</v>
      </c>
      <c r="B302" s="11" t="s">
        <v>126</v>
      </c>
      <c r="C302" s="11" t="s">
        <v>17</v>
      </c>
      <c r="D302" s="11" t="s">
        <v>17</v>
      </c>
      <c r="E302" s="11"/>
      <c r="F302" s="11"/>
      <c r="G302" s="11"/>
      <c r="H302" s="11">
        <v>4</v>
      </c>
      <c r="I302" s="11"/>
      <c r="J302" s="11"/>
      <c r="K302" s="11" t="s">
        <v>252</v>
      </c>
    </row>
    <row r="303" spans="1:11" x14ac:dyDescent="0.2">
      <c r="A303" s="11" t="s">
        <v>80</v>
      </c>
      <c r="B303" s="11" t="s">
        <v>126</v>
      </c>
      <c r="C303" s="11" t="s">
        <v>18</v>
      </c>
      <c r="D303" s="11" t="s">
        <v>18</v>
      </c>
      <c r="E303" s="11"/>
      <c r="F303" s="11"/>
      <c r="G303" s="11"/>
      <c r="H303" s="11">
        <v>4.5</v>
      </c>
      <c r="I303" s="11"/>
      <c r="J303" s="11"/>
      <c r="K303" s="11" t="s">
        <v>252</v>
      </c>
    </row>
    <row r="304" spans="1:11" x14ac:dyDescent="0.2">
      <c r="A304" s="11" t="s">
        <v>80</v>
      </c>
      <c r="B304" s="11" t="s">
        <v>126</v>
      </c>
      <c r="C304" s="11" t="s">
        <v>79</v>
      </c>
      <c r="D304" s="11" t="s">
        <v>79</v>
      </c>
      <c r="E304" s="11"/>
      <c r="F304" s="11"/>
      <c r="G304" s="11"/>
      <c r="H304" s="11">
        <v>7</v>
      </c>
      <c r="I304" s="11"/>
      <c r="J304" s="11"/>
      <c r="K304" s="11" t="s">
        <v>284</v>
      </c>
    </row>
    <row r="305" spans="1:11" x14ac:dyDescent="0.2">
      <c r="A305" s="11" t="s">
        <v>80</v>
      </c>
      <c r="B305" s="11" t="s">
        <v>126</v>
      </c>
      <c r="C305" s="11" t="s">
        <v>159</v>
      </c>
      <c r="D305" s="11" t="s">
        <v>159</v>
      </c>
      <c r="E305" s="11" t="s">
        <v>119</v>
      </c>
      <c r="F305" s="11"/>
      <c r="G305" s="11" t="s">
        <v>23</v>
      </c>
      <c r="H305" s="11">
        <v>1.5</v>
      </c>
      <c r="I305" s="11" t="s">
        <v>1830</v>
      </c>
      <c r="J305" s="11"/>
      <c r="K305" s="11" t="s">
        <v>251</v>
      </c>
    </row>
    <row r="306" spans="1:11" x14ac:dyDescent="0.2">
      <c r="A306" s="11" t="s">
        <v>80</v>
      </c>
      <c r="B306" s="11" t="s">
        <v>126</v>
      </c>
      <c r="C306" s="11" t="s">
        <v>46</v>
      </c>
      <c r="D306" s="11" t="s">
        <v>46</v>
      </c>
      <c r="E306" s="11"/>
      <c r="F306" s="11"/>
      <c r="G306" s="11"/>
      <c r="H306" s="11">
        <v>4</v>
      </c>
      <c r="I306" s="11"/>
      <c r="J306" s="11"/>
      <c r="K306" s="11" t="s">
        <v>283</v>
      </c>
    </row>
    <row r="307" spans="1:11" x14ac:dyDescent="0.2">
      <c r="A307" s="11" t="s">
        <v>80</v>
      </c>
      <c r="B307" s="11" t="s">
        <v>126</v>
      </c>
      <c r="C307" s="11" t="s">
        <v>65</v>
      </c>
      <c r="D307" s="11" t="s">
        <v>65</v>
      </c>
      <c r="E307" s="11" t="s">
        <v>66</v>
      </c>
      <c r="F307" s="11"/>
      <c r="G307" s="11" t="s">
        <v>23</v>
      </c>
      <c r="H307" s="11">
        <v>4</v>
      </c>
      <c r="I307" s="11" t="s">
        <v>24</v>
      </c>
      <c r="J307" s="11"/>
      <c r="K307" s="11"/>
    </row>
    <row r="308" spans="1:11" x14ac:dyDescent="0.2">
      <c r="A308" s="11" t="s">
        <v>80</v>
      </c>
      <c r="B308" s="11" t="s">
        <v>126</v>
      </c>
      <c r="C308" s="11" t="s">
        <v>254</v>
      </c>
      <c r="D308" s="11" t="s">
        <v>254</v>
      </c>
      <c r="E308" s="11" t="s">
        <v>255</v>
      </c>
      <c r="F308" s="11" t="s">
        <v>31</v>
      </c>
      <c r="G308" s="11" t="s">
        <v>145</v>
      </c>
      <c r="H308" s="11">
        <v>6</v>
      </c>
      <c r="I308" s="11" t="s">
        <v>24</v>
      </c>
      <c r="J308" s="11"/>
      <c r="K308" s="11" t="s">
        <v>282</v>
      </c>
    </row>
    <row r="309" spans="1:11" x14ac:dyDescent="0.2">
      <c r="A309" s="11" t="s">
        <v>80</v>
      </c>
      <c r="B309" s="11" t="s">
        <v>126</v>
      </c>
      <c r="C309" s="11" t="s">
        <v>213</v>
      </c>
      <c r="D309" s="11" t="s">
        <v>213</v>
      </c>
      <c r="E309" s="11" t="s">
        <v>59</v>
      </c>
      <c r="F309" s="11"/>
      <c r="G309" s="11" t="s">
        <v>23</v>
      </c>
      <c r="H309" s="11">
        <v>5.5</v>
      </c>
      <c r="I309" s="11" t="s">
        <v>24</v>
      </c>
      <c r="J309" s="11"/>
      <c r="K309" s="11" t="s">
        <v>281</v>
      </c>
    </row>
    <row r="310" spans="1:11" x14ac:dyDescent="0.2">
      <c r="A310" s="11" t="s">
        <v>80</v>
      </c>
      <c r="B310" s="11" t="s">
        <v>126</v>
      </c>
      <c r="C310" s="11" t="s">
        <v>19</v>
      </c>
      <c r="D310" s="11" t="s">
        <v>19</v>
      </c>
      <c r="E310" s="11"/>
      <c r="F310" s="11"/>
      <c r="G310" s="11"/>
      <c r="H310" s="11">
        <v>5</v>
      </c>
      <c r="I310" s="11"/>
      <c r="J310" s="11"/>
      <c r="K310" s="11" t="s">
        <v>280</v>
      </c>
    </row>
    <row r="311" spans="1:11" x14ac:dyDescent="0.2">
      <c r="A311" s="11" t="s">
        <v>80</v>
      </c>
      <c r="B311" s="11" t="s">
        <v>126</v>
      </c>
      <c r="C311" s="11" t="s">
        <v>20</v>
      </c>
      <c r="D311" s="11" t="s">
        <v>20</v>
      </c>
      <c r="E311" s="11"/>
      <c r="F311" s="11"/>
      <c r="G311" s="11"/>
      <c r="H311" s="11">
        <v>5</v>
      </c>
      <c r="I311" s="11"/>
      <c r="J311" s="11"/>
      <c r="K311" s="11"/>
    </row>
    <row r="312" spans="1:11" x14ac:dyDescent="0.2">
      <c r="A312" s="11" t="s">
        <v>78</v>
      </c>
      <c r="B312" s="11" t="s">
        <v>126</v>
      </c>
      <c r="C312" s="11" t="s">
        <v>33</v>
      </c>
      <c r="D312" s="11" t="s">
        <v>33</v>
      </c>
      <c r="E312" s="11" t="s">
        <v>45</v>
      </c>
      <c r="F312" s="11"/>
      <c r="G312" s="11" t="s">
        <v>23</v>
      </c>
      <c r="H312" s="11">
        <v>2</v>
      </c>
      <c r="I312" s="11" t="s">
        <v>24</v>
      </c>
      <c r="J312" s="11"/>
      <c r="K312" s="11"/>
    </row>
    <row r="313" spans="1:11" x14ac:dyDescent="0.2">
      <c r="A313" s="11" t="s">
        <v>78</v>
      </c>
      <c r="B313" s="11" t="s">
        <v>126</v>
      </c>
      <c r="C313" s="11" t="s">
        <v>213</v>
      </c>
      <c r="D313" s="11" t="s">
        <v>213</v>
      </c>
      <c r="E313" s="11" t="s">
        <v>59</v>
      </c>
      <c r="F313" s="11"/>
      <c r="G313" s="11" t="s">
        <v>23</v>
      </c>
      <c r="H313" s="11">
        <v>4</v>
      </c>
      <c r="I313" s="11" t="s">
        <v>24</v>
      </c>
      <c r="J313" s="11"/>
      <c r="K313" s="11"/>
    </row>
    <row r="314" spans="1:11" x14ac:dyDescent="0.2">
      <c r="A314" s="11" t="s">
        <v>78</v>
      </c>
      <c r="B314" s="11" t="s">
        <v>126</v>
      </c>
      <c r="C314" s="11" t="s">
        <v>28</v>
      </c>
      <c r="D314" s="11" t="s">
        <v>29</v>
      </c>
      <c r="E314" s="11" t="s">
        <v>30</v>
      </c>
      <c r="F314" s="11" t="s">
        <v>31</v>
      </c>
      <c r="G314" s="11" t="s">
        <v>32</v>
      </c>
      <c r="H314" s="11">
        <v>1.5</v>
      </c>
      <c r="I314" s="11" t="s">
        <v>24</v>
      </c>
      <c r="J314" s="11"/>
      <c r="K314" s="11"/>
    </row>
    <row r="315" spans="1:11" x14ac:dyDescent="0.2">
      <c r="A315" s="11" t="s">
        <v>78</v>
      </c>
      <c r="B315" s="11" t="s">
        <v>126</v>
      </c>
      <c r="C315" s="11" t="s">
        <v>18</v>
      </c>
      <c r="D315" s="11" t="s">
        <v>18</v>
      </c>
      <c r="E315" s="11"/>
      <c r="F315" s="11"/>
      <c r="G315" s="11"/>
      <c r="H315" s="11">
        <v>5</v>
      </c>
      <c r="I315" s="11"/>
      <c r="J315" s="11"/>
      <c r="K315" s="11"/>
    </row>
    <row r="316" spans="1:11" x14ac:dyDescent="0.2">
      <c r="A316" s="11" t="s">
        <v>78</v>
      </c>
      <c r="B316" s="11" t="s">
        <v>126</v>
      </c>
      <c r="C316" s="11" t="s">
        <v>279</v>
      </c>
      <c r="D316" s="11" t="s">
        <v>279</v>
      </c>
      <c r="E316" s="11" t="s">
        <v>45</v>
      </c>
      <c r="F316" s="11"/>
      <c r="G316" s="11" t="s">
        <v>23</v>
      </c>
      <c r="H316" s="11">
        <v>2</v>
      </c>
      <c r="I316" s="11" t="s">
        <v>24</v>
      </c>
      <c r="J316" s="11"/>
      <c r="K316" s="11"/>
    </row>
    <row r="317" spans="1:11" x14ac:dyDescent="0.2">
      <c r="A317" s="11" t="s">
        <v>78</v>
      </c>
      <c r="B317" s="11" t="s">
        <v>126</v>
      </c>
      <c r="C317" s="11" t="s">
        <v>159</v>
      </c>
      <c r="D317" s="11" t="s">
        <v>159</v>
      </c>
      <c r="E317" s="11" t="s">
        <v>119</v>
      </c>
      <c r="F317" s="11"/>
      <c r="G317" s="11" t="s">
        <v>23</v>
      </c>
      <c r="H317" s="11">
        <v>5.5</v>
      </c>
      <c r="I317" s="11" t="s">
        <v>1830</v>
      </c>
      <c r="J317" s="11"/>
      <c r="K317" s="11" t="s">
        <v>251</v>
      </c>
    </row>
    <row r="318" spans="1:11" x14ac:dyDescent="0.2">
      <c r="A318" s="11" t="s">
        <v>78</v>
      </c>
      <c r="B318" s="11" t="s">
        <v>126</v>
      </c>
      <c r="C318" s="11" t="s">
        <v>112</v>
      </c>
      <c r="D318" s="11" t="s">
        <v>112</v>
      </c>
      <c r="E318" s="11" t="s">
        <v>113</v>
      </c>
      <c r="F318" s="11"/>
      <c r="G318" s="11" t="s">
        <v>23</v>
      </c>
      <c r="H318" s="11">
        <v>4</v>
      </c>
      <c r="I318" s="11" t="s">
        <v>1831</v>
      </c>
      <c r="J318" s="11"/>
      <c r="K318" s="11" t="s">
        <v>278</v>
      </c>
    </row>
    <row r="319" spans="1:11" x14ac:dyDescent="0.2">
      <c r="A319" s="11" t="s">
        <v>78</v>
      </c>
      <c r="B319" s="11" t="s">
        <v>126</v>
      </c>
      <c r="C319" s="11" t="s">
        <v>265</v>
      </c>
      <c r="D319" s="11" t="s">
        <v>265</v>
      </c>
      <c r="E319" s="11" t="s">
        <v>119</v>
      </c>
      <c r="F319" s="11"/>
      <c r="G319" s="11" t="s">
        <v>23</v>
      </c>
      <c r="H319" s="11">
        <v>1</v>
      </c>
      <c r="I319" s="11" t="s">
        <v>1830</v>
      </c>
      <c r="J319" s="11"/>
      <c r="K319" s="11" t="s">
        <v>167</v>
      </c>
    </row>
    <row r="320" spans="1:11" x14ac:dyDescent="0.2">
      <c r="A320" s="11" t="s">
        <v>78</v>
      </c>
      <c r="B320" s="11" t="s">
        <v>126</v>
      </c>
      <c r="C320" s="11" t="s">
        <v>19</v>
      </c>
      <c r="D320" s="11" t="s">
        <v>19</v>
      </c>
      <c r="E320" s="11"/>
      <c r="F320" s="11"/>
      <c r="G320" s="11"/>
      <c r="H320" s="11">
        <v>13.5</v>
      </c>
      <c r="I320" s="11"/>
      <c r="J320" s="11"/>
      <c r="K320" s="11" t="s">
        <v>277</v>
      </c>
    </row>
    <row r="321" spans="1:11" x14ac:dyDescent="0.2">
      <c r="A321" s="11" t="s">
        <v>78</v>
      </c>
      <c r="B321" s="11" t="s">
        <v>126</v>
      </c>
      <c r="C321" s="11" t="s">
        <v>254</v>
      </c>
      <c r="D321" s="11" t="s">
        <v>148</v>
      </c>
      <c r="E321" s="11" t="s">
        <v>149</v>
      </c>
      <c r="F321" s="11" t="s">
        <v>129</v>
      </c>
      <c r="G321" s="11" t="s">
        <v>145</v>
      </c>
      <c r="H321" s="11">
        <v>3</v>
      </c>
      <c r="I321" s="11"/>
      <c r="J321" s="11"/>
      <c r="K321" s="11"/>
    </row>
    <row r="322" spans="1:11" x14ac:dyDescent="0.2">
      <c r="A322" s="11" t="s">
        <v>78</v>
      </c>
      <c r="B322" s="11" t="s">
        <v>126</v>
      </c>
      <c r="C322" s="11" t="s">
        <v>254</v>
      </c>
      <c r="D322" s="11" t="s">
        <v>254</v>
      </c>
      <c r="E322" s="11" t="s">
        <v>255</v>
      </c>
      <c r="F322" s="11" t="s">
        <v>31</v>
      </c>
      <c r="G322" s="11" t="s">
        <v>145</v>
      </c>
      <c r="H322" s="11">
        <v>1</v>
      </c>
      <c r="I322" s="11" t="s">
        <v>24</v>
      </c>
      <c r="J322" s="11"/>
      <c r="K322" s="11" t="s">
        <v>276</v>
      </c>
    </row>
    <row r="323" spans="1:11" x14ac:dyDescent="0.2">
      <c r="A323" s="11" t="s">
        <v>78</v>
      </c>
      <c r="B323" s="11" t="s">
        <v>126</v>
      </c>
      <c r="C323" s="11" t="s">
        <v>118</v>
      </c>
      <c r="D323" s="11" t="s">
        <v>118</v>
      </c>
      <c r="E323" s="11" t="s">
        <v>119</v>
      </c>
      <c r="F323" s="11"/>
      <c r="G323" s="11" t="s">
        <v>23</v>
      </c>
      <c r="H323" s="11">
        <v>7.5</v>
      </c>
      <c r="I323" s="11" t="s">
        <v>1830</v>
      </c>
      <c r="J323" s="11"/>
      <c r="K323" s="11" t="s">
        <v>275</v>
      </c>
    </row>
    <row r="324" spans="1:11" x14ac:dyDescent="0.2">
      <c r="A324" s="11" t="s">
        <v>78</v>
      </c>
      <c r="B324" s="11" t="s">
        <v>126</v>
      </c>
      <c r="C324" s="11" t="s">
        <v>20</v>
      </c>
      <c r="D324" s="11" t="s">
        <v>20</v>
      </c>
      <c r="E324" s="11"/>
      <c r="F324" s="11"/>
      <c r="G324" s="11"/>
      <c r="H324" s="11">
        <v>3</v>
      </c>
      <c r="I324" s="11"/>
      <c r="J324" s="11"/>
      <c r="K324" s="11"/>
    </row>
    <row r="325" spans="1:11" x14ac:dyDescent="0.2">
      <c r="A325" s="11" t="s">
        <v>78</v>
      </c>
      <c r="B325" s="11" t="s">
        <v>126</v>
      </c>
      <c r="C325" s="11" t="s">
        <v>17</v>
      </c>
      <c r="D325" s="11" t="s">
        <v>17</v>
      </c>
      <c r="E325" s="11"/>
      <c r="F325" s="11"/>
      <c r="G325" s="11"/>
      <c r="H325" s="11">
        <v>7.75</v>
      </c>
      <c r="I325" s="11"/>
      <c r="J325" s="11"/>
      <c r="K325" s="11"/>
    </row>
    <row r="326" spans="1:11" x14ac:dyDescent="0.2">
      <c r="A326" s="11" t="s">
        <v>77</v>
      </c>
      <c r="B326" s="11" t="s">
        <v>126</v>
      </c>
      <c r="C326" s="11" t="s">
        <v>57</v>
      </c>
      <c r="D326" s="11" t="s">
        <v>57</v>
      </c>
      <c r="E326" s="11" t="s">
        <v>22</v>
      </c>
      <c r="F326" s="11"/>
      <c r="G326" s="11" t="s">
        <v>23</v>
      </c>
      <c r="H326" s="11">
        <v>2</v>
      </c>
      <c r="I326" s="11" t="s">
        <v>24</v>
      </c>
      <c r="J326" s="11"/>
      <c r="K326" s="11"/>
    </row>
    <row r="327" spans="1:11" x14ac:dyDescent="0.2">
      <c r="A327" s="11" t="s">
        <v>77</v>
      </c>
      <c r="B327" s="11" t="s">
        <v>126</v>
      </c>
      <c r="C327" s="11" t="s">
        <v>117</v>
      </c>
      <c r="D327" s="11" t="s">
        <v>117</v>
      </c>
      <c r="E327" s="11" t="s">
        <v>27</v>
      </c>
      <c r="F327" s="11"/>
      <c r="G327" s="11" t="s">
        <v>23</v>
      </c>
      <c r="H327" s="11">
        <v>2</v>
      </c>
      <c r="I327" s="11" t="s">
        <v>24</v>
      </c>
      <c r="J327" s="11"/>
      <c r="K327" s="11"/>
    </row>
    <row r="328" spans="1:11" x14ac:dyDescent="0.2">
      <c r="A328" s="11" t="s">
        <v>77</v>
      </c>
      <c r="B328" s="11" t="s">
        <v>126</v>
      </c>
      <c r="C328" s="11" t="s">
        <v>153</v>
      </c>
      <c r="D328" s="11" t="s">
        <v>153</v>
      </c>
      <c r="E328" s="11" t="s">
        <v>154</v>
      </c>
      <c r="F328" s="11" t="s">
        <v>63</v>
      </c>
      <c r="G328" s="11" t="s">
        <v>145</v>
      </c>
      <c r="H328" s="11">
        <v>1</v>
      </c>
      <c r="I328" s="11" t="s">
        <v>24</v>
      </c>
      <c r="J328" s="11"/>
      <c r="K328" s="11"/>
    </row>
    <row r="329" spans="1:11" x14ac:dyDescent="0.2">
      <c r="A329" s="11" t="s">
        <v>77</v>
      </c>
      <c r="B329" s="11" t="s">
        <v>126</v>
      </c>
      <c r="C329" s="11" t="s">
        <v>33</v>
      </c>
      <c r="D329" s="11" t="s">
        <v>33</v>
      </c>
      <c r="E329" s="11" t="s">
        <v>45</v>
      </c>
      <c r="F329" s="11"/>
      <c r="G329" s="11" t="s">
        <v>23</v>
      </c>
      <c r="H329" s="11">
        <v>3</v>
      </c>
      <c r="I329" s="11" t="s">
        <v>24</v>
      </c>
      <c r="J329" s="11"/>
      <c r="K329" s="11"/>
    </row>
    <row r="330" spans="1:11" x14ac:dyDescent="0.2">
      <c r="A330" s="11" t="s">
        <v>77</v>
      </c>
      <c r="B330" s="11" t="s">
        <v>126</v>
      </c>
      <c r="C330" s="11" t="s">
        <v>215</v>
      </c>
      <c r="D330" s="11" t="s">
        <v>215</v>
      </c>
      <c r="E330" s="11" t="s">
        <v>216</v>
      </c>
      <c r="F330" s="11" t="s">
        <v>134</v>
      </c>
      <c r="G330" s="11" t="s">
        <v>32</v>
      </c>
      <c r="H330" s="11">
        <v>1</v>
      </c>
      <c r="I330" s="11" t="s">
        <v>217</v>
      </c>
      <c r="J330" s="11"/>
      <c r="K330" s="11"/>
    </row>
    <row r="331" spans="1:11" x14ac:dyDescent="0.2">
      <c r="A331" s="11" t="s">
        <v>77</v>
      </c>
      <c r="B331" s="11" t="s">
        <v>126</v>
      </c>
      <c r="C331" s="11" t="s">
        <v>40</v>
      </c>
      <c r="D331" s="11" t="s">
        <v>273</v>
      </c>
      <c r="E331" s="11" t="s">
        <v>274</v>
      </c>
      <c r="F331" s="11" t="s">
        <v>129</v>
      </c>
      <c r="G331" s="11" t="s">
        <v>180</v>
      </c>
      <c r="H331" s="11">
        <v>3</v>
      </c>
      <c r="I331" s="11" t="s">
        <v>24</v>
      </c>
      <c r="J331" s="11"/>
      <c r="K331" s="11"/>
    </row>
    <row r="332" spans="1:11" x14ac:dyDescent="0.2">
      <c r="A332" s="11" t="s">
        <v>77</v>
      </c>
      <c r="B332" s="11" t="s">
        <v>126</v>
      </c>
      <c r="C332" s="11" t="s">
        <v>18</v>
      </c>
      <c r="D332" s="11" t="s">
        <v>18</v>
      </c>
      <c r="E332" s="11"/>
      <c r="F332" s="11"/>
      <c r="G332" s="11"/>
      <c r="H332" s="11">
        <v>3</v>
      </c>
      <c r="I332" s="11"/>
      <c r="J332" s="11"/>
      <c r="K332" s="11"/>
    </row>
    <row r="333" spans="1:11" x14ac:dyDescent="0.2">
      <c r="A333" s="11" t="s">
        <v>77</v>
      </c>
      <c r="B333" s="11" t="s">
        <v>126</v>
      </c>
      <c r="C333" s="11" t="s">
        <v>19</v>
      </c>
      <c r="D333" s="11" t="s">
        <v>19</v>
      </c>
      <c r="E333" s="11"/>
      <c r="F333" s="11"/>
      <c r="G333" s="11"/>
      <c r="H333" s="11">
        <v>12</v>
      </c>
      <c r="I333" s="11"/>
      <c r="J333" s="11"/>
      <c r="K333" s="11" t="s">
        <v>272</v>
      </c>
    </row>
    <row r="334" spans="1:11" x14ac:dyDescent="0.2">
      <c r="A334" s="11" t="s">
        <v>77</v>
      </c>
      <c r="B334" s="11" t="s">
        <v>126</v>
      </c>
      <c r="C334" s="11" t="s">
        <v>112</v>
      </c>
      <c r="D334" s="11" t="s">
        <v>112</v>
      </c>
      <c r="E334" s="11" t="s">
        <v>113</v>
      </c>
      <c r="F334" s="11"/>
      <c r="G334" s="11" t="s">
        <v>23</v>
      </c>
      <c r="H334" s="11">
        <v>8</v>
      </c>
      <c r="I334" s="11" t="s">
        <v>1831</v>
      </c>
      <c r="J334" s="11"/>
      <c r="K334" s="11" t="s">
        <v>271</v>
      </c>
    </row>
    <row r="335" spans="1:11" x14ac:dyDescent="0.2">
      <c r="A335" s="11" t="s">
        <v>77</v>
      </c>
      <c r="B335" s="11" t="s">
        <v>126</v>
      </c>
      <c r="C335" s="11" t="s">
        <v>254</v>
      </c>
      <c r="D335" s="11" t="s">
        <v>254</v>
      </c>
      <c r="E335" s="11" t="s">
        <v>255</v>
      </c>
      <c r="F335" s="11" t="s">
        <v>31</v>
      </c>
      <c r="G335" s="11" t="s">
        <v>145</v>
      </c>
      <c r="H335" s="11">
        <v>6</v>
      </c>
      <c r="I335" s="11" t="s">
        <v>24</v>
      </c>
      <c r="J335" s="11"/>
      <c r="K335" s="11" t="s">
        <v>270</v>
      </c>
    </row>
    <row r="336" spans="1:11" x14ac:dyDescent="0.2">
      <c r="A336" s="11" t="s">
        <v>77</v>
      </c>
      <c r="B336" s="11" t="s">
        <v>126</v>
      </c>
      <c r="C336" s="11" t="s">
        <v>20</v>
      </c>
      <c r="D336" s="11" t="s">
        <v>20</v>
      </c>
      <c r="E336" s="11"/>
      <c r="F336" s="11"/>
      <c r="G336" s="11"/>
      <c r="H336" s="11">
        <v>6</v>
      </c>
      <c r="I336" s="11"/>
      <c r="J336" s="11"/>
      <c r="K336" s="11" t="s">
        <v>269</v>
      </c>
    </row>
    <row r="337" spans="1:11" x14ac:dyDescent="0.2">
      <c r="A337" s="11" t="s">
        <v>77</v>
      </c>
      <c r="B337" s="11" t="s">
        <v>126</v>
      </c>
      <c r="C337" s="11" t="s">
        <v>254</v>
      </c>
      <c r="D337" s="11" t="s">
        <v>148</v>
      </c>
      <c r="E337" s="11" t="s">
        <v>149</v>
      </c>
      <c r="F337" s="11" t="s">
        <v>129</v>
      </c>
      <c r="G337" s="11" t="s">
        <v>145</v>
      </c>
      <c r="H337" s="11">
        <v>2</v>
      </c>
      <c r="I337" s="11"/>
      <c r="J337" s="11"/>
      <c r="K337" s="11"/>
    </row>
    <row r="338" spans="1:11" x14ac:dyDescent="0.2">
      <c r="A338" s="11" t="s">
        <v>76</v>
      </c>
      <c r="B338" s="11" t="s">
        <v>126</v>
      </c>
      <c r="C338" s="11" t="s">
        <v>33</v>
      </c>
      <c r="D338" s="11" t="s">
        <v>33</v>
      </c>
      <c r="E338" s="11" t="s">
        <v>45</v>
      </c>
      <c r="F338" s="11"/>
      <c r="G338" s="11" t="s">
        <v>23</v>
      </c>
      <c r="H338" s="11">
        <v>2</v>
      </c>
      <c r="I338" s="11" t="s">
        <v>24</v>
      </c>
      <c r="J338" s="11"/>
      <c r="K338" s="11"/>
    </row>
    <row r="339" spans="1:11" x14ac:dyDescent="0.2">
      <c r="A339" s="11" t="s">
        <v>76</v>
      </c>
      <c r="B339" s="11" t="s">
        <v>126</v>
      </c>
      <c r="C339" s="11" t="s">
        <v>26</v>
      </c>
      <c r="D339" s="11" t="s">
        <v>26</v>
      </c>
      <c r="E339" s="11" t="s">
        <v>27</v>
      </c>
      <c r="F339" s="11"/>
      <c r="G339" s="11" t="s">
        <v>23</v>
      </c>
      <c r="H339" s="11">
        <v>4.5</v>
      </c>
      <c r="I339" s="11" t="s">
        <v>24</v>
      </c>
      <c r="J339" s="11"/>
      <c r="K339" s="11"/>
    </row>
    <row r="340" spans="1:11" x14ac:dyDescent="0.2">
      <c r="A340" s="11" t="s">
        <v>76</v>
      </c>
      <c r="B340" s="11" t="s">
        <v>126</v>
      </c>
      <c r="C340" s="11" t="s">
        <v>215</v>
      </c>
      <c r="D340" s="11" t="s">
        <v>215</v>
      </c>
      <c r="E340" s="11" t="s">
        <v>216</v>
      </c>
      <c r="F340" s="11" t="s">
        <v>134</v>
      </c>
      <c r="G340" s="11" t="s">
        <v>32</v>
      </c>
      <c r="H340" s="11">
        <v>2</v>
      </c>
      <c r="I340" s="11" t="s">
        <v>217</v>
      </c>
      <c r="J340" s="11"/>
      <c r="K340" s="11"/>
    </row>
    <row r="341" spans="1:11" x14ac:dyDescent="0.2">
      <c r="A341" s="11" t="s">
        <v>76</v>
      </c>
      <c r="B341" s="11" t="s">
        <v>126</v>
      </c>
      <c r="C341" s="11" t="s">
        <v>46</v>
      </c>
      <c r="D341" s="11" t="s">
        <v>46</v>
      </c>
      <c r="E341" s="11"/>
      <c r="F341" s="11"/>
      <c r="G341" s="11"/>
      <c r="H341" s="11">
        <v>5</v>
      </c>
      <c r="I341" s="11"/>
      <c r="J341" s="11"/>
      <c r="K341" s="11" t="s">
        <v>268</v>
      </c>
    </row>
    <row r="342" spans="1:11" x14ac:dyDescent="0.2">
      <c r="A342" s="11" t="s">
        <v>76</v>
      </c>
      <c r="B342" s="11" t="s">
        <v>126</v>
      </c>
      <c r="C342" s="11" t="s">
        <v>213</v>
      </c>
      <c r="D342" s="11" t="s">
        <v>213</v>
      </c>
      <c r="E342" s="11" t="s">
        <v>59</v>
      </c>
      <c r="F342" s="11"/>
      <c r="G342" s="11" t="s">
        <v>23</v>
      </c>
      <c r="H342" s="11">
        <v>3</v>
      </c>
      <c r="I342" s="11" t="s">
        <v>24</v>
      </c>
      <c r="J342" s="11"/>
      <c r="K342" s="11" t="s">
        <v>267</v>
      </c>
    </row>
    <row r="343" spans="1:11" x14ac:dyDescent="0.2">
      <c r="A343" s="11" t="s">
        <v>76</v>
      </c>
      <c r="B343" s="11" t="s">
        <v>126</v>
      </c>
      <c r="C343" s="11" t="s">
        <v>265</v>
      </c>
      <c r="D343" s="11" t="s">
        <v>265</v>
      </c>
      <c r="E343" s="11" t="s">
        <v>119</v>
      </c>
      <c r="F343" s="11"/>
      <c r="G343" s="11" t="s">
        <v>23</v>
      </c>
      <c r="H343" s="11">
        <v>2</v>
      </c>
      <c r="I343" s="11" t="s">
        <v>1830</v>
      </c>
      <c r="J343" s="11"/>
      <c r="K343" s="11" t="s">
        <v>266</v>
      </c>
    </row>
    <row r="344" spans="1:11" x14ac:dyDescent="0.2">
      <c r="A344" s="11" t="s">
        <v>76</v>
      </c>
      <c r="B344" s="11" t="s">
        <v>126</v>
      </c>
      <c r="C344" s="11" t="s">
        <v>254</v>
      </c>
      <c r="D344" s="11" t="s">
        <v>254</v>
      </c>
      <c r="E344" s="11" t="s">
        <v>255</v>
      </c>
      <c r="F344" s="11" t="s">
        <v>31</v>
      </c>
      <c r="G344" s="11" t="s">
        <v>145</v>
      </c>
      <c r="H344" s="11">
        <v>2</v>
      </c>
      <c r="I344" s="11" t="s">
        <v>24</v>
      </c>
      <c r="J344" s="11"/>
      <c r="K344" s="11"/>
    </row>
    <row r="345" spans="1:11" x14ac:dyDescent="0.2">
      <c r="A345" s="11" t="s">
        <v>76</v>
      </c>
      <c r="B345" s="11" t="s">
        <v>126</v>
      </c>
      <c r="C345" s="11" t="s">
        <v>28</v>
      </c>
      <c r="D345" s="11" t="s">
        <v>29</v>
      </c>
      <c r="E345" s="11" t="s">
        <v>30</v>
      </c>
      <c r="F345" s="11" t="s">
        <v>31</v>
      </c>
      <c r="G345" s="11" t="s">
        <v>32</v>
      </c>
      <c r="H345" s="11">
        <v>3</v>
      </c>
      <c r="I345" s="11" t="s">
        <v>24</v>
      </c>
      <c r="J345" s="11"/>
      <c r="K345" s="11"/>
    </row>
    <row r="346" spans="1:11" x14ac:dyDescent="0.2">
      <c r="A346" s="11" t="s">
        <v>76</v>
      </c>
      <c r="B346" s="11" t="s">
        <v>126</v>
      </c>
      <c r="C346" s="11" t="s">
        <v>40</v>
      </c>
      <c r="D346" s="11" t="s">
        <v>40</v>
      </c>
      <c r="E346" s="11"/>
      <c r="F346" s="11"/>
      <c r="G346" s="11"/>
      <c r="H346" s="11">
        <v>4</v>
      </c>
      <c r="I346" s="11"/>
      <c r="J346" s="11"/>
      <c r="K346" s="11"/>
    </row>
    <row r="347" spans="1:11" x14ac:dyDescent="0.2">
      <c r="A347" s="11" t="s">
        <v>76</v>
      </c>
      <c r="B347" s="11" t="s">
        <v>126</v>
      </c>
      <c r="C347" s="11" t="s">
        <v>19</v>
      </c>
      <c r="D347" s="11" t="s">
        <v>19</v>
      </c>
      <c r="E347" s="11"/>
      <c r="F347" s="11"/>
      <c r="G347" s="11"/>
      <c r="H347" s="11">
        <v>7</v>
      </c>
      <c r="I347" s="11"/>
      <c r="J347" s="11"/>
      <c r="K347" s="11" t="s">
        <v>264</v>
      </c>
    </row>
    <row r="348" spans="1:11" x14ac:dyDescent="0.2">
      <c r="A348" s="11" t="s">
        <v>76</v>
      </c>
      <c r="B348" s="11" t="s">
        <v>126</v>
      </c>
      <c r="C348" s="11" t="s">
        <v>118</v>
      </c>
      <c r="D348" s="11" t="s">
        <v>118</v>
      </c>
      <c r="E348" s="11" t="s">
        <v>119</v>
      </c>
      <c r="F348" s="11"/>
      <c r="G348" s="11" t="s">
        <v>23</v>
      </c>
      <c r="H348" s="11">
        <v>4</v>
      </c>
      <c r="I348" s="11" t="s">
        <v>1830</v>
      </c>
      <c r="J348" s="11"/>
      <c r="K348" s="11" t="s">
        <v>263</v>
      </c>
    </row>
    <row r="349" spans="1:11" x14ac:dyDescent="0.2">
      <c r="A349" s="11" t="s">
        <v>76</v>
      </c>
      <c r="B349" s="11" t="s">
        <v>126</v>
      </c>
      <c r="C349" s="11" t="s">
        <v>153</v>
      </c>
      <c r="D349" s="11" t="s">
        <v>153</v>
      </c>
      <c r="E349" s="11" t="s">
        <v>154</v>
      </c>
      <c r="F349" s="11" t="s">
        <v>63</v>
      </c>
      <c r="G349" s="11" t="s">
        <v>145</v>
      </c>
      <c r="H349" s="11">
        <v>0.5</v>
      </c>
      <c r="I349" s="11" t="s">
        <v>24</v>
      </c>
      <c r="J349" s="11"/>
      <c r="K349" s="11" t="s">
        <v>262</v>
      </c>
    </row>
    <row r="350" spans="1:11" x14ac:dyDescent="0.2">
      <c r="A350" s="11" t="s">
        <v>76</v>
      </c>
      <c r="B350" s="11" t="s">
        <v>126</v>
      </c>
      <c r="C350" s="11" t="s">
        <v>20</v>
      </c>
      <c r="D350" s="11" t="s">
        <v>20</v>
      </c>
      <c r="E350" s="11"/>
      <c r="F350" s="11"/>
      <c r="G350" s="11"/>
      <c r="H350" s="11">
        <v>2</v>
      </c>
      <c r="I350" s="11"/>
      <c r="J350" s="11"/>
      <c r="K350" s="11"/>
    </row>
    <row r="351" spans="1:11" x14ac:dyDescent="0.2">
      <c r="A351" s="11" t="s">
        <v>76</v>
      </c>
      <c r="B351" s="11" t="s">
        <v>126</v>
      </c>
      <c r="C351" s="11" t="s">
        <v>79</v>
      </c>
      <c r="D351" s="11" t="s">
        <v>79</v>
      </c>
      <c r="E351" s="11"/>
      <c r="F351" s="11"/>
      <c r="G351" s="11"/>
      <c r="H351" s="11">
        <v>9</v>
      </c>
      <c r="I351" s="11"/>
      <c r="J351" s="11"/>
      <c r="K351" s="11" t="s">
        <v>261</v>
      </c>
    </row>
    <row r="352" spans="1:11" x14ac:dyDescent="0.2">
      <c r="A352" s="11" t="s">
        <v>75</v>
      </c>
      <c r="B352" s="11" t="s">
        <v>126</v>
      </c>
      <c r="C352" s="11" t="s">
        <v>18</v>
      </c>
      <c r="D352" s="11" t="s">
        <v>18</v>
      </c>
      <c r="E352" s="11"/>
      <c r="F352" s="11"/>
      <c r="G352" s="11"/>
      <c r="H352" s="11">
        <v>4</v>
      </c>
      <c r="I352" s="11"/>
      <c r="J352" s="11"/>
      <c r="K352" s="11" t="s">
        <v>252</v>
      </c>
    </row>
    <row r="353" spans="1:11" x14ac:dyDescent="0.2">
      <c r="A353" s="11" t="s">
        <v>75</v>
      </c>
      <c r="B353" s="11" t="s">
        <v>126</v>
      </c>
      <c r="C353" s="11" t="s">
        <v>26</v>
      </c>
      <c r="D353" s="11" t="s">
        <v>26</v>
      </c>
      <c r="E353" s="11" t="s">
        <v>27</v>
      </c>
      <c r="F353" s="11"/>
      <c r="G353" s="11" t="s">
        <v>23</v>
      </c>
      <c r="H353" s="11">
        <v>4</v>
      </c>
      <c r="I353" s="11" t="s">
        <v>24</v>
      </c>
      <c r="J353" s="11"/>
      <c r="K353" s="11"/>
    </row>
    <row r="354" spans="1:11" x14ac:dyDescent="0.2">
      <c r="A354" s="11" t="s">
        <v>75</v>
      </c>
      <c r="B354" s="11" t="s">
        <v>126</v>
      </c>
      <c r="C354" s="11" t="s">
        <v>153</v>
      </c>
      <c r="D354" s="11" t="s">
        <v>153</v>
      </c>
      <c r="E354" s="11" t="s">
        <v>154</v>
      </c>
      <c r="F354" s="11" t="s">
        <v>63</v>
      </c>
      <c r="G354" s="11" t="s">
        <v>145</v>
      </c>
      <c r="H354" s="11">
        <v>1</v>
      </c>
      <c r="I354" s="11" t="s">
        <v>24</v>
      </c>
      <c r="J354" s="11"/>
      <c r="K354" s="11"/>
    </row>
    <row r="355" spans="1:11" x14ac:dyDescent="0.2">
      <c r="A355" s="11" t="s">
        <v>75</v>
      </c>
      <c r="B355" s="11" t="s">
        <v>126</v>
      </c>
      <c r="C355" s="11" t="s">
        <v>19</v>
      </c>
      <c r="D355" s="11" t="s">
        <v>19</v>
      </c>
      <c r="E355" s="11"/>
      <c r="F355" s="11"/>
      <c r="G355" s="11"/>
      <c r="H355" s="11">
        <v>6</v>
      </c>
      <c r="I355" s="11"/>
      <c r="J355" s="11"/>
      <c r="K355" s="11"/>
    </row>
    <row r="356" spans="1:11" x14ac:dyDescent="0.2">
      <c r="A356" s="11" t="s">
        <v>75</v>
      </c>
      <c r="B356" s="11" t="s">
        <v>126</v>
      </c>
      <c r="C356" s="11" t="s">
        <v>213</v>
      </c>
      <c r="D356" s="11" t="s">
        <v>213</v>
      </c>
      <c r="E356" s="11" t="s">
        <v>59</v>
      </c>
      <c r="F356" s="11"/>
      <c r="G356" s="11" t="s">
        <v>23</v>
      </c>
      <c r="H356" s="11">
        <v>4</v>
      </c>
      <c r="I356" s="11" t="s">
        <v>24</v>
      </c>
      <c r="J356" s="11"/>
      <c r="K356" s="11"/>
    </row>
    <row r="357" spans="1:11" x14ac:dyDescent="0.2">
      <c r="A357" s="11" t="s">
        <v>75</v>
      </c>
      <c r="B357" s="11" t="s">
        <v>126</v>
      </c>
      <c r="C357" s="11" t="s">
        <v>111</v>
      </c>
      <c r="D357" s="11" t="s">
        <v>111</v>
      </c>
      <c r="E357" s="11" t="s">
        <v>59</v>
      </c>
      <c r="F357" s="11"/>
      <c r="G357" s="11" t="s">
        <v>23</v>
      </c>
      <c r="H357" s="11">
        <v>6</v>
      </c>
      <c r="I357" s="11" t="s">
        <v>24</v>
      </c>
      <c r="J357" s="11"/>
      <c r="K357" s="11" t="s">
        <v>260</v>
      </c>
    </row>
    <row r="358" spans="1:11" x14ac:dyDescent="0.2">
      <c r="A358" s="11" t="s">
        <v>75</v>
      </c>
      <c r="B358" s="11" t="s">
        <v>126</v>
      </c>
      <c r="C358" s="11" t="s">
        <v>79</v>
      </c>
      <c r="D358" s="11" t="s">
        <v>79</v>
      </c>
      <c r="E358" s="11"/>
      <c r="F358" s="11"/>
      <c r="G358" s="11"/>
      <c r="H358" s="11">
        <v>8</v>
      </c>
      <c r="I358" s="11"/>
      <c r="J358" s="11"/>
      <c r="K358" s="11" t="s">
        <v>259</v>
      </c>
    </row>
    <row r="359" spans="1:11" x14ac:dyDescent="0.2">
      <c r="A359" s="11" t="s">
        <v>75</v>
      </c>
      <c r="B359" s="11" t="s">
        <v>126</v>
      </c>
      <c r="C359" s="11" t="s">
        <v>118</v>
      </c>
      <c r="D359" s="11" t="s">
        <v>118</v>
      </c>
      <c r="E359" s="11" t="s">
        <v>119</v>
      </c>
      <c r="F359" s="11"/>
      <c r="G359" s="11" t="s">
        <v>23</v>
      </c>
      <c r="H359" s="11">
        <v>8</v>
      </c>
      <c r="I359" s="11" t="s">
        <v>1830</v>
      </c>
      <c r="J359" s="11"/>
      <c r="K359" s="11" t="s">
        <v>258</v>
      </c>
    </row>
    <row r="360" spans="1:11" x14ac:dyDescent="0.2">
      <c r="A360" s="11" t="s">
        <v>75</v>
      </c>
      <c r="B360" s="11" t="s">
        <v>126</v>
      </c>
      <c r="C360" s="11" t="s">
        <v>46</v>
      </c>
      <c r="D360" s="11" t="s">
        <v>46</v>
      </c>
      <c r="E360" s="11"/>
      <c r="F360" s="11"/>
      <c r="G360" s="11"/>
      <c r="H360" s="11">
        <v>7.75</v>
      </c>
      <c r="I360" s="11"/>
      <c r="J360" s="11"/>
      <c r="K360" s="11"/>
    </row>
    <row r="361" spans="1:11" x14ac:dyDescent="0.2">
      <c r="A361" s="11" t="s">
        <v>75</v>
      </c>
      <c r="B361" s="11" t="s">
        <v>126</v>
      </c>
      <c r="C361" s="11" t="s">
        <v>159</v>
      </c>
      <c r="D361" s="11" t="s">
        <v>159</v>
      </c>
      <c r="E361" s="11" t="s">
        <v>119</v>
      </c>
      <c r="F361" s="11"/>
      <c r="G361" s="11" t="s">
        <v>23</v>
      </c>
      <c r="H361" s="11">
        <v>10</v>
      </c>
      <c r="I361" s="11" t="s">
        <v>1830</v>
      </c>
      <c r="J361" s="11"/>
      <c r="K361" s="11" t="s">
        <v>251</v>
      </c>
    </row>
    <row r="362" spans="1:11" x14ac:dyDescent="0.2">
      <c r="A362" s="11" t="s">
        <v>74</v>
      </c>
      <c r="B362" s="11" t="s">
        <v>126</v>
      </c>
      <c r="C362" s="11" t="s">
        <v>236</v>
      </c>
      <c r="D362" s="11" t="s">
        <v>236</v>
      </c>
      <c r="E362" s="11" t="s">
        <v>237</v>
      </c>
      <c r="F362" s="11" t="s">
        <v>63</v>
      </c>
      <c r="G362" s="11" t="s">
        <v>238</v>
      </c>
      <c r="H362" s="11">
        <v>2</v>
      </c>
      <c r="I362" s="11" t="s">
        <v>239</v>
      </c>
      <c r="J362" s="11"/>
      <c r="K362" s="11"/>
    </row>
    <row r="363" spans="1:11" x14ac:dyDescent="0.2">
      <c r="A363" s="11" t="s">
        <v>74</v>
      </c>
      <c r="B363" s="11" t="s">
        <v>126</v>
      </c>
      <c r="C363" s="11" t="s">
        <v>46</v>
      </c>
      <c r="D363" s="11" t="s">
        <v>46</v>
      </c>
      <c r="E363" s="11"/>
      <c r="F363" s="11"/>
      <c r="G363" s="11"/>
      <c r="H363" s="11">
        <v>3</v>
      </c>
      <c r="I363" s="11"/>
      <c r="J363" s="11"/>
      <c r="K363" s="11" t="s">
        <v>257</v>
      </c>
    </row>
    <row r="364" spans="1:11" x14ac:dyDescent="0.2">
      <c r="A364" s="11" t="s">
        <v>74</v>
      </c>
      <c r="B364" s="11" t="s">
        <v>126</v>
      </c>
      <c r="C364" s="11" t="s">
        <v>18</v>
      </c>
      <c r="D364" s="11" t="s">
        <v>18</v>
      </c>
      <c r="E364" s="11"/>
      <c r="F364" s="11"/>
      <c r="G364" s="11"/>
      <c r="H364" s="11">
        <v>3</v>
      </c>
      <c r="I364" s="11"/>
      <c r="J364" s="11"/>
      <c r="K364" s="11" t="s">
        <v>137</v>
      </c>
    </row>
    <row r="365" spans="1:11" x14ac:dyDescent="0.2">
      <c r="A365" s="11" t="s">
        <v>74</v>
      </c>
      <c r="B365" s="11" t="s">
        <v>126</v>
      </c>
      <c r="C365" s="11" t="s">
        <v>33</v>
      </c>
      <c r="D365" s="11" t="s">
        <v>190</v>
      </c>
      <c r="E365" s="11" t="s">
        <v>191</v>
      </c>
      <c r="F365" s="11" t="s">
        <v>63</v>
      </c>
      <c r="G365" s="11" t="s">
        <v>192</v>
      </c>
      <c r="H365" s="11">
        <v>1.5</v>
      </c>
      <c r="I365" s="11" t="s">
        <v>193</v>
      </c>
      <c r="J365" s="11"/>
      <c r="K365" s="11"/>
    </row>
    <row r="366" spans="1:11" x14ac:dyDescent="0.2">
      <c r="A366" s="11" t="s">
        <v>74</v>
      </c>
      <c r="B366" s="11" t="s">
        <v>126</v>
      </c>
      <c r="C366" s="11" t="s">
        <v>215</v>
      </c>
      <c r="D366" s="11" t="s">
        <v>215</v>
      </c>
      <c r="E366" s="11" t="s">
        <v>216</v>
      </c>
      <c r="F366" s="11" t="s">
        <v>134</v>
      </c>
      <c r="G366" s="11" t="s">
        <v>32</v>
      </c>
      <c r="H366" s="11">
        <v>4</v>
      </c>
      <c r="I366" s="11" t="s">
        <v>217</v>
      </c>
      <c r="J366" s="11"/>
      <c r="K366" s="11"/>
    </row>
    <row r="367" spans="1:11" x14ac:dyDescent="0.2">
      <c r="A367" s="11" t="s">
        <v>74</v>
      </c>
      <c r="B367" s="11" t="s">
        <v>126</v>
      </c>
      <c r="C367" s="11" t="s">
        <v>121</v>
      </c>
      <c r="D367" s="11" t="s">
        <v>121</v>
      </c>
      <c r="E367" s="11" t="s">
        <v>113</v>
      </c>
      <c r="F367" s="11"/>
      <c r="G367" s="11" t="s">
        <v>23</v>
      </c>
      <c r="H367" s="11">
        <v>3</v>
      </c>
      <c r="I367" s="11" t="s">
        <v>1831</v>
      </c>
      <c r="J367" s="11"/>
      <c r="K367" s="11"/>
    </row>
    <row r="368" spans="1:11" x14ac:dyDescent="0.2">
      <c r="A368" s="11" t="s">
        <v>74</v>
      </c>
      <c r="B368" s="11" t="s">
        <v>126</v>
      </c>
      <c r="C368" s="11" t="s">
        <v>254</v>
      </c>
      <c r="D368" s="11" t="s">
        <v>254</v>
      </c>
      <c r="E368" s="11" t="s">
        <v>255</v>
      </c>
      <c r="F368" s="11" t="s">
        <v>31</v>
      </c>
      <c r="G368" s="11" t="s">
        <v>145</v>
      </c>
      <c r="H368" s="11">
        <v>9</v>
      </c>
      <c r="I368" s="11" t="s">
        <v>24</v>
      </c>
      <c r="J368" s="11"/>
      <c r="K368" s="11" t="s">
        <v>256</v>
      </c>
    </row>
    <row r="369" spans="1:11" x14ac:dyDescent="0.2">
      <c r="A369" s="11" t="s">
        <v>74</v>
      </c>
      <c r="B369" s="11" t="s">
        <v>126</v>
      </c>
      <c r="C369" s="11" t="s">
        <v>254</v>
      </c>
      <c r="D369" s="11" t="s">
        <v>143</v>
      </c>
      <c r="E369" s="11" t="s">
        <v>144</v>
      </c>
      <c r="F369" s="11" t="s">
        <v>31</v>
      </c>
      <c r="G369" s="11" t="s">
        <v>145</v>
      </c>
      <c r="H369" s="11">
        <v>7.75</v>
      </c>
      <c r="I369" s="11"/>
      <c r="J369" s="11"/>
      <c r="K369" s="11"/>
    </row>
    <row r="370" spans="1:11" x14ac:dyDescent="0.2">
      <c r="A370" s="11" t="s">
        <v>74</v>
      </c>
      <c r="B370" s="11" t="s">
        <v>126</v>
      </c>
      <c r="C370" s="11" t="s">
        <v>153</v>
      </c>
      <c r="D370" s="11" t="s">
        <v>153</v>
      </c>
      <c r="E370" s="11" t="s">
        <v>154</v>
      </c>
      <c r="F370" s="11" t="s">
        <v>63</v>
      </c>
      <c r="G370" s="11" t="s">
        <v>145</v>
      </c>
      <c r="H370" s="11">
        <v>2</v>
      </c>
      <c r="I370" s="11" t="s">
        <v>24</v>
      </c>
      <c r="J370" s="11"/>
      <c r="K370" s="11"/>
    </row>
    <row r="371" spans="1:11" x14ac:dyDescent="0.2">
      <c r="A371" s="11" t="s">
        <v>74</v>
      </c>
      <c r="B371" s="11" t="s">
        <v>126</v>
      </c>
      <c r="C371" s="11" t="s">
        <v>112</v>
      </c>
      <c r="D371" s="11" t="s">
        <v>112</v>
      </c>
      <c r="E371" s="11" t="s">
        <v>113</v>
      </c>
      <c r="F371" s="11"/>
      <c r="G371" s="11" t="s">
        <v>23</v>
      </c>
      <c r="H371" s="11">
        <v>2</v>
      </c>
      <c r="I371" s="11" t="s">
        <v>1831</v>
      </c>
      <c r="J371" s="11"/>
      <c r="K371" s="11" t="s">
        <v>253</v>
      </c>
    </row>
    <row r="372" spans="1:11" x14ac:dyDescent="0.2">
      <c r="A372" s="11" t="s">
        <v>74</v>
      </c>
      <c r="B372" s="11" t="s">
        <v>126</v>
      </c>
      <c r="C372" s="11" t="s">
        <v>19</v>
      </c>
      <c r="D372" s="11" t="s">
        <v>19</v>
      </c>
      <c r="E372" s="11"/>
      <c r="F372" s="11"/>
      <c r="G372" s="11"/>
      <c r="H372" s="11">
        <v>5</v>
      </c>
      <c r="I372" s="11"/>
      <c r="J372" s="11"/>
      <c r="K372" s="11"/>
    </row>
    <row r="373" spans="1:11" x14ac:dyDescent="0.2">
      <c r="A373" s="11" t="s">
        <v>72</v>
      </c>
      <c r="B373" s="11" t="s">
        <v>126</v>
      </c>
      <c r="C373" s="11" t="s">
        <v>111</v>
      </c>
      <c r="D373" s="11" t="s">
        <v>111</v>
      </c>
      <c r="E373" s="11" t="s">
        <v>59</v>
      </c>
      <c r="F373" s="11"/>
      <c r="G373" s="11" t="s">
        <v>23</v>
      </c>
      <c r="H373" s="11">
        <v>2</v>
      </c>
      <c r="I373" s="11" t="s">
        <v>24</v>
      </c>
      <c r="J373" s="11"/>
      <c r="K373" s="11"/>
    </row>
    <row r="374" spans="1:11" x14ac:dyDescent="0.2">
      <c r="A374" s="11" t="s">
        <v>72</v>
      </c>
      <c r="B374" s="11" t="s">
        <v>126</v>
      </c>
      <c r="C374" s="11" t="s">
        <v>18</v>
      </c>
      <c r="D374" s="11" t="s">
        <v>18</v>
      </c>
      <c r="E374" s="11"/>
      <c r="F374" s="11"/>
      <c r="G374" s="11"/>
      <c r="H374" s="11">
        <v>3</v>
      </c>
      <c r="I374" s="11"/>
      <c r="J374" s="11"/>
      <c r="K374" s="11" t="s">
        <v>252</v>
      </c>
    </row>
    <row r="375" spans="1:11" x14ac:dyDescent="0.2">
      <c r="A375" s="11" t="s">
        <v>72</v>
      </c>
      <c r="B375" s="11" t="s">
        <v>126</v>
      </c>
      <c r="C375" s="11" t="s">
        <v>159</v>
      </c>
      <c r="D375" s="11" t="s">
        <v>159</v>
      </c>
      <c r="E375" s="11" t="s">
        <v>119</v>
      </c>
      <c r="F375" s="11"/>
      <c r="G375" s="11" t="s">
        <v>23</v>
      </c>
      <c r="H375" s="11">
        <v>18.5</v>
      </c>
      <c r="I375" s="11" t="s">
        <v>1830</v>
      </c>
      <c r="J375" s="11"/>
      <c r="K375" s="11" t="s">
        <v>251</v>
      </c>
    </row>
    <row r="376" spans="1:11" x14ac:dyDescent="0.2">
      <c r="A376" s="11" t="s">
        <v>72</v>
      </c>
      <c r="B376" s="11" t="s">
        <v>126</v>
      </c>
      <c r="C376" s="11" t="s">
        <v>254</v>
      </c>
      <c r="D376" s="11" t="s">
        <v>249</v>
      </c>
      <c r="E376" s="11" t="s">
        <v>250</v>
      </c>
      <c r="F376" s="11" t="s">
        <v>63</v>
      </c>
      <c r="G376" s="11" t="s">
        <v>145</v>
      </c>
      <c r="H376" s="11">
        <v>2.5</v>
      </c>
      <c r="I376" s="11"/>
      <c r="J376" s="11"/>
      <c r="K376" s="11"/>
    </row>
    <row r="377" spans="1:11" x14ac:dyDescent="0.2">
      <c r="A377" s="11" t="s">
        <v>72</v>
      </c>
      <c r="B377" s="11" t="s">
        <v>126</v>
      </c>
      <c r="C377" s="11" t="s">
        <v>254</v>
      </c>
      <c r="D377" s="11" t="s">
        <v>220</v>
      </c>
      <c r="E377" s="11" t="s">
        <v>149</v>
      </c>
      <c r="F377" s="11" t="s">
        <v>129</v>
      </c>
      <c r="G377" s="11" t="s">
        <v>145</v>
      </c>
      <c r="H377" s="11">
        <v>2</v>
      </c>
      <c r="I377" s="11"/>
      <c r="J377" s="11"/>
      <c r="K377" s="11"/>
    </row>
    <row r="378" spans="1:11" x14ac:dyDescent="0.2">
      <c r="A378" s="11" t="s">
        <v>72</v>
      </c>
      <c r="B378" s="11" t="s">
        <v>126</v>
      </c>
      <c r="C378" s="11" t="s">
        <v>17</v>
      </c>
      <c r="D378" s="11" t="s">
        <v>17</v>
      </c>
      <c r="E378" s="11"/>
      <c r="F378" s="11"/>
      <c r="G378" s="11"/>
      <c r="H378" s="11">
        <v>4</v>
      </c>
      <c r="I378" s="11"/>
      <c r="J378" s="11"/>
      <c r="K378" s="11"/>
    </row>
    <row r="379" spans="1:11" x14ac:dyDescent="0.2">
      <c r="A379" s="11" t="s">
        <v>72</v>
      </c>
      <c r="B379" s="11" t="s">
        <v>126</v>
      </c>
      <c r="C379" s="11" t="s">
        <v>46</v>
      </c>
      <c r="D379" s="11" t="s">
        <v>46</v>
      </c>
      <c r="E379" s="11"/>
      <c r="F379" s="11"/>
      <c r="G379" s="11"/>
      <c r="H379" s="11">
        <v>7.75</v>
      </c>
      <c r="I379" s="11"/>
      <c r="J379" s="11"/>
      <c r="K379" s="11"/>
    </row>
    <row r="380" spans="1:11" x14ac:dyDescent="0.2">
      <c r="A380" s="11" t="s">
        <v>72</v>
      </c>
      <c r="B380" s="11" t="s">
        <v>126</v>
      </c>
      <c r="C380" s="11" t="s">
        <v>40</v>
      </c>
      <c r="D380" s="11" t="s">
        <v>40</v>
      </c>
      <c r="E380" s="11"/>
      <c r="F380" s="11"/>
      <c r="G380" s="11"/>
      <c r="H380" s="11">
        <v>2</v>
      </c>
      <c r="I380" s="11"/>
      <c r="J380" s="11"/>
      <c r="K380" s="11"/>
    </row>
    <row r="381" spans="1:11" x14ac:dyDescent="0.2">
      <c r="A381" s="11" t="s">
        <v>72</v>
      </c>
      <c r="B381" s="11" t="s">
        <v>126</v>
      </c>
      <c r="C381" s="11" t="s">
        <v>153</v>
      </c>
      <c r="D381" s="11" t="s">
        <v>153</v>
      </c>
      <c r="E381" s="11" t="s">
        <v>154</v>
      </c>
      <c r="F381" s="11" t="s">
        <v>63</v>
      </c>
      <c r="G381" s="11" t="s">
        <v>145</v>
      </c>
      <c r="H381" s="11">
        <v>3.5</v>
      </c>
      <c r="I381" s="11" t="s">
        <v>24</v>
      </c>
      <c r="J381" s="11"/>
      <c r="K381" s="11" t="s">
        <v>248</v>
      </c>
    </row>
    <row r="382" spans="1:11" x14ac:dyDescent="0.2">
      <c r="A382" s="11" t="s">
        <v>72</v>
      </c>
      <c r="B382" s="11" t="s">
        <v>126</v>
      </c>
      <c r="C382" s="11" t="s">
        <v>65</v>
      </c>
      <c r="D382" s="11" t="s">
        <v>246</v>
      </c>
      <c r="E382" s="11" t="s">
        <v>247</v>
      </c>
      <c r="F382" s="11"/>
      <c r="G382" s="11" t="s">
        <v>180</v>
      </c>
      <c r="H382" s="11">
        <v>4.5</v>
      </c>
      <c r="I382" s="11"/>
      <c r="J382" s="11"/>
      <c r="K382" s="11" t="s">
        <v>248</v>
      </c>
    </row>
    <row r="383" spans="1:11" x14ac:dyDescent="0.2">
      <c r="A383" s="11" t="s">
        <v>72</v>
      </c>
      <c r="B383" s="11" t="s">
        <v>126</v>
      </c>
      <c r="C383" s="11" t="s">
        <v>20</v>
      </c>
      <c r="D383" s="11" t="s">
        <v>20</v>
      </c>
      <c r="E383" s="11"/>
      <c r="F383" s="11"/>
      <c r="G383" s="11"/>
      <c r="H383" s="11">
        <v>3</v>
      </c>
      <c r="I383" s="11"/>
      <c r="J383" s="11"/>
      <c r="K383" s="11"/>
    </row>
    <row r="384" spans="1:11" x14ac:dyDescent="0.2">
      <c r="A384" s="11" t="s">
        <v>71</v>
      </c>
      <c r="B384" s="11" t="s">
        <v>126</v>
      </c>
      <c r="C384" s="11" t="s">
        <v>33</v>
      </c>
      <c r="D384" s="11" t="s">
        <v>190</v>
      </c>
      <c r="E384" s="11" t="s">
        <v>191</v>
      </c>
      <c r="F384" s="11" t="s">
        <v>63</v>
      </c>
      <c r="G384" s="11" t="s">
        <v>192</v>
      </c>
      <c r="H384" s="11">
        <v>5</v>
      </c>
      <c r="I384" s="11" t="s">
        <v>193</v>
      </c>
      <c r="J384" s="11"/>
      <c r="K384" s="11"/>
    </row>
    <row r="385" spans="1:11" x14ac:dyDescent="0.2">
      <c r="A385" s="11" t="s">
        <v>71</v>
      </c>
      <c r="B385" s="11" t="s">
        <v>126</v>
      </c>
      <c r="C385" s="11" t="s">
        <v>153</v>
      </c>
      <c r="D385" s="11" t="s">
        <v>153</v>
      </c>
      <c r="E385" s="11" t="s">
        <v>154</v>
      </c>
      <c r="F385" s="11" t="s">
        <v>63</v>
      </c>
      <c r="G385" s="11" t="s">
        <v>145</v>
      </c>
      <c r="H385" s="11">
        <v>2</v>
      </c>
      <c r="I385" s="11" t="s">
        <v>24</v>
      </c>
      <c r="J385" s="11"/>
      <c r="K385" s="11"/>
    </row>
    <row r="386" spans="1:11" x14ac:dyDescent="0.2">
      <c r="A386" s="11" t="s">
        <v>71</v>
      </c>
      <c r="B386" s="11" t="s">
        <v>126</v>
      </c>
      <c r="C386" s="11" t="s">
        <v>215</v>
      </c>
      <c r="D386" s="11" t="s">
        <v>226</v>
      </c>
      <c r="E386" s="11" t="s">
        <v>216</v>
      </c>
      <c r="F386" s="11" t="s">
        <v>134</v>
      </c>
      <c r="G386" s="11" t="s">
        <v>32</v>
      </c>
      <c r="H386" s="11">
        <v>2.5</v>
      </c>
      <c r="I386" s="11" t="s">
        <v>217</v>
      </c>
      <c r="J386" s="11"/>
      <c r="K386" s="11"/>
    </row>
    <row r="387" spans="1:11" x14ac:dyDescent="0.2">
      <c r="A387" s="11" t="s">
        <v>71</v>
      </c>
      <c r="B387" s="11" t="s">
        <v>126</v>
      </c>
      <c r="C387" s="11" t="s">
        <v>79</v>
      </c>
      <c r="D387" s="11" t="s">
        <v>79</v>
      </c>
      <c r="E387" s="11"/>
      <c r="F387" s="11"/>
      <c r="G387" s="11"/>
      <c r="H387" s="11">
        <v>7</v>
      </c>
      <c r="I387" s="11"/>
      <c r="J387" s="11"/>
      <c r="K387" s="11" t="s">
        <v>245</v>
      </c>
    </row>
    <row r="388" spans="1:11" x14ac:dyDescent="0.2">
      <c r="A388" s="11" t="s">
        <v>71</v>
      </c>
      <c r="B388" s="11" t="s">
        <v>126</v>
      </c>
      <c r="C388" s="11" t="s">
        <v>118</v>
      </c>
      <c r="D388" s="11" t="s">
        <v>118</v>
      </c>
      <c r="E388" s="11" t="s">
        <v>119</v>
      </c>
      <c r="F388" s="11"/>
      <c r="G388" s="11" t="s">
        <v>23</v>
      </c>
      <c r="H388" s="11">
        <v>3</v>
      </c>
      <c r="I388" s="11" t="s">
        <v>1830</v>
      </c>
      <c r="J388" s="11"/>
      <c r="K388" s="11"/>
    </row>
    <row r="389" spans="1:11" x14ac:dyDescent="0.2">
      <c r="A389" s="11" t="s">
        <v>71</v>
      </c>
      <c r="B389" s="11" t="s">
        <v>126</v>
      </c>
      <c r="C389" s="11" t="s">
        <v>19</v>
      </c>
      <c r="D389" s="11" t="s">
        <v>19</v>
      </c>
      <c r="E389" s="11"/>
      <c r="F389" s="11"/>
      <c r="G389" s="11"/>
      <c r="H389" s="11">
        <v>9</v>
      </c>
      <c r="I389" s="11"/>
      <c r="J389" s="11"/>
      <c r="K389" s="11"/>
    </row>
    <row r="390" spans="1:11" x14ac:dyDescent="0.2">
      <c r="A390" s="11" t="s">
        <v>71</v>
      </c>
      <c r="B390" s="11" t="s">
        <v>126</v>
      </c>
      <c r="C390" s="11" t="s">
        <v>26</v>
      </c>
      <c r="D390" s="11" t="s">
        <v>26</v>
      </c>
      <c r="E390" s="11" t="s">
        <v>27</v>
      </c>
      <c r="F390" s="11"/>
      <c r="G390" s="11" t="s">
        <v>23</v>
      </c>
      <c r="H390" s="11">
        <v>5</v>
      </c>
      <c r="I390" s="11" t="s">
        <v>24</v>
      </c>
      <c r="J390" s="11"/>
      <c r="K390" s="11"/>
    </row>
    <row r="391" spans="1:11" x14ac:dyDescent="0.2">
      <c r="A391" s="11" t="s">
        <v>71</v>
      </c>
      <c r="B391" s="11" t="s">
        <v>126</v>
      </c>
      <c r="C391" s="11" t="s">
        <v>111</v>
      </c>
      <c r="D391" s="11" t="s">
        <v>111</v>
      </c>
      <c r="E391" s="11" t="s">
        <v>59</v>
      </c>
      <c r="F391" s="11"/>
      <c r="G391" s="11" t="s">
        <v>23</v>
      </c>
      <c r="H391" s="11">
        <v>8</v>
      </c>
      <c r="I391" s="11" t="s">
        <v>24</v>
      </c>
      <c r="J391" s="11"/>
      <c r="K391" s="11" t="s">
        <v>244</v>
      </c>
    </row>
    <row r="392" spans="1:11" x14ac:dyDescent="0.2">
      <c r="A392" s="11" t="s">
        <v>71</v>
      </c>
      <c r="B392" s="11" t="s">
        <v>126</v>
      </c>
      <c r="C392" s="11" t="s">
        <v>236</v>
      </c>
      <c r="D392" s="11" t="s">
        <v>236</v>
      </c>
      <c r="E392" s="11" t="s">
        <v>237</v>
      </c>
      <c r="F392" s="11" t="s">
        <v>63</v>
      </c>
      <c r="G392" s="11" t="s">
        <v>238</v>
      </c>
      <c r="H392" s="11">
        <v>3</v>
      </c>
      <c r="I392" s="11" t="s">
        <v>239</v>
      </c>
      <c r="J392" s="11"/>
      <c r="K392" s="11"/>
    </row>
    <row r="393" spans="1:11" x14ac:dyDescent="0.2">
      <c r="A393" s="11" t="s">
        <v>71</v>
      </c>
      <c r="B393" s="11" t="s">
        <v>126</v>
      </c>
      <c r="C393" s="11" t="s">
        <v>112</v>
      </c>
      <c r="D393" s="11" t="s">
        <v>112</v>
      </c>
      <c r="E393" s="11" t="s">
        <v>113</v>
      </c>
      <c r="F393" s="11"/>
      <c r="G393" s="11" t="s">
        <v>23</v>
      </c>
      <c r="H393" s="11">
        <v>7</v>
      </c>
      <c r="I393" s="11" t="s">
        <v>1831</v>
      </c>
      <c r="J393" s="11"/>
      <c r="K393" s="11" t="s">
        <v>243</v>
      </c>
    </row>
    <row r="394" spans="1:11" x14ac:dyDescent="0.2">
      <c r="A394" s="11" t="s">
        <v>71</v>
      </c>
      <c r="B394" s="11" t="s">
        <v>126</v>
      </c>
      <c r="C394" s="11" t="s">
        <v>20</v>
      </c>
      <c r="D394" s="11" t="s">
        <v>20</v>
      </c>
      <c r="E394" s="11"/>
      <c r="F394" s="11"/>
      <c r="G394" s="11"/>
      <c r="H394" s="11">
        <v>6</v>
      </c>
      <c r="I394" s="11"/>
      <c r="J394" s="11"/>
      <c r="K394" s="11"/>
    </row>
    <row r="395" spans="1:11" x14ac:dyDescent="0.2">
      <c r="A395" s="11" t="s">
        <v>70</v>
      </c>
      <c r="B395" s="11" t="s">
        <v>126</v>
      </c>
      <c r="C395" s="11" t="s">
        <v>213</v>
      </c>
      <c r="D395" s="11" t="s">
        <v>213</v>
      </c>
      <c r="E395" s="11" t="s">
        <v>59</v>
      </c>
      <c r="F395" s="11"/>
      <c r="G395" s="11" t="s">
        <v>23</v>
      </c>
      <c r="H395" s="11">
        <v>4</v>
      </c>
      <c r="I395" s="11" t="s">
        <v>24</v>
      </c>
      <c r="J395" s="11"/>
      <c r="K395" s="11" t="s">
        <v>242</v>
      </c>
    </row>
    <row r="396" spans="1:11" x14ac:dyDescent="0.2">
      <c r="A396" s="11" t="s">
        <v>70</v>
      </c>
      <c r="B396" s="11" t="s">
        <v>126</v>
      </c>
      <c r="C396" s="11" t="s">
        <v>19</v>
      </c>
      <c r="D396" s="11" t="s">
        <v>19</v>
      </c>
      <c r="E396" s="11"/>
      <c r="F396" s="11"/>
      <c r="G396" s="11"/>
      <c r="H396" s="11">
        <v>3</v>
      </c>
      <c r="I396" s="11"/>
      <c r="J396" s="11"/>
      <c r="K396" s="11" t="s">
        <v>241</v>
      </c>
    </row>
    <row r="397" spans="1:11" x14ac:dyDescent="0.2">
      <c r="A397" s="11" t="s">
        <v>70</v>
      </c>
      <c r="B397" s="11" t="s">
        <v>126</v>
      </c>
      <c r="C397" s="11" t="s">
        <v>33</v>
      </c>
      <c r="D397" s="11" t="s">
        <v>163</v>
      </c>
      <c r="E397" s="11"/>
      <c r="F397" s="11"/>
      <c r="G397" s="11"/>
      <c r="H397" s="11">
        <v>6</v>
      </c>
      <c r="I397" s="11"/>
      <c r="J397" s="11"/>
      <c r="K397" s="11" t="s">
        <v>240</v>
      </c>
    </row>
    <row r="398" spans="1:11" x14ac:dyDescent="0.2">
      <c r="A398" s="11" t="s">
        <v>70</v>
      </c>
      <c r="B398" s="11" t="s">
        <v>126</v>
      </c>
      <c r="C398" s="11" t="s">
        <v>236</v>
      </c>
      <c r="D398" s="11" t="s">
        <v>236</v>
      </c>
      <c r="E398" s="11" t="s">
        <v>237</v>
      </c>
      <c r="F398" s="11" t="s">
        <v>63</v>
      </c>
      <c r="G398" s="11" t="s">
        <v>238</v>
      </c>
      <c r="H398" s="11">
        <v>8.75</v>
      </c>
      <c r="I398" s="11" t="s">
        <v>239</v>
      </c>
      <c r="J398" s="11"/>
      <c r="K398" s="11"/>
    </row>
    <row r="399" spans="1:11" x14ac:dyDescent="0.2">
      <c r="A399" s="11" t="s">
        <v>70</v>
      </c>
      <c r="B399" s="11" t="s">
        <v>126</v>
      </c>
      <c r="C399" s="11" t="s">
        <v>112</v>
      </c>
      <c r="D399" s="11" t="s">
        <v>112</v>
      </c>
      <c r="E399" s="11" t="s">
        <v>113</v>
      </c>
      <c r="F399" s="11"/>
      <c r="G399" s="11" t="s">
        <v>23</v>
      </c>
      <c r="H399" s="11">
        <v>0.5</v>
      </c>
      <c r="I399" s="11" t="s">
        <v>1831</v>
      </c>
      <c r="J399" s="11"/>
      <c r="K399" s="11" t="s">
        <v>174</v>
      </c>
    </row>
    <row r="400" spans="1:11" x14ac:dyDescent="0.2">
      <c r="A400" s="11" t="s">
        <v>70</v>
      </c>
      <c r="B400" s="11" t="s">
        <v>126</v>
      </c>
      <c r="C400" s="11" t="s">
        <v>153</v>
      </c>
      <c r="D400" s="11" t="s">
        <v>153</v>
      </c>
      <c r="E400" s="11" t="s">
        <v>154</v>
      </c>
      <c r="F400" s="11" t="s">
        <v>63</v>
      </c>
      <c r="G400" s="11" t="s">
        <v>145</v>
      </c>
      <c r="H400" s="11">
        <v>0.5</v>
      </c>
      <c r="I400" s="11" t="s">
        <v>24</v>
      </c>
      <c r="J400" s="11"/>
      <c r="K400" s="11"/>
    </row>
    <row r="401" spans="1:11" x14ac:dyDescent="0.2">
      <c r="A401" s="11" t="s">
        <v>70</v>
      </c>
      <c r="B401" s="11" t="s">
        <v>126</v>
      </c>
      <c r="C401" s="11" t="s">
        <v>141</v>
      </c>
      <c r="D401" s="11" t="s">
        <v>141</v>
      </c>
      <c r="E401" s="11" t="s">
        <v>119</v>
      </c>
      <c r="F401" s="11"/>
      <c r="G401" s="11" t="s">
        <v>23</v>
      </c>
      <c r="H401" s="11">
        <v>7</v>
      </c>
      <c r="I401" s="11" t="s">
        <v>1830</v>
      </c>
      <c r="J401" s="11"/>
      <c r="K401" s="11" t="s">
        <v>235</v>
      </c>
    </row>
    <row r="402" spans="1:11" x14ac:dyDescent="0.2">
      <c r="A402" s="11" t="s">
        <v>70</v>
      </c>
      <c r="B402" s="11" t="s">
        <v>126</v>
      </c>
      <c r="C402" s="11" t="s">
        <v>254</v>
      </c>
      <c r="D402" s="11" t="s">
        <v>148</v>
      </c>
      <c r="E402" s="11" t="s">
        <v>149</v>
      </c>
      <c r="F402" s="11" t="s">
        <v>129</v>
      </c>
      <c r="G402" s="11" t="s">
        <v>145</v>
      </c>
      <c r="H402" s="11">
        <v>4</v>
      </c>
      <c r="I402" s="11"/>
      <c r="J402" s="11"/>
      <c r="K402" s="11"/>
    </row>
    <row r="403" spans="1:11" x14ac:dyDescent="0.2">
      <c r="A403" s="11" t="s">
        <v>70</v>
      </c>
      <c r="B403" s="11" t="s">
        <v>126</v>
      </c>
      <c r="C403" s="11" t="s">
        <v>19</v>
      </c>
      <c r="D403" s="11" t="s">
        <v>19</v>
      </c>
      <c r="E403" s="11"/>
      <c r="F403" s="11"/>
      <c r="G403" s="11"/>
      <c r="H403" s="11">
        <v>12</v>
      </c>
      <c r="I403" s="11"/>
      <c r="J403" s="11"/>
      <c r="K403" s="11" t="s">
        <v>234</v>
      </c>
    </row>
    <row r="404" spans="1:11" x14ac:dyDescent="0.2">
      <c r="A404" s="11" t="s">
        <v>70</v>
      </c>
      <c r="B404" s="11" t="s">
        <v>126</v>
      </c>
      <c r="C404" s="11" t="s">
        <v>18</v>
      </c>
      <c r="D404" s="11" t="s">
        <v>18</v>
      </c>
      <c r="E404" s="11"/>
      <c r="F404" s="11"/>
      <c r="G404" s="11"/>
      <c r="H404" s="11">
        <v>3.5</v>
      </c>
      <c r="I404" s="11"/>
      <c r="J404" s="11"/>
      <c r="K404" s="11" t="s">
        <v>233</v>
      </c>
    </row>
    <row r="405" spans="1:11" x14ac:dyDescent="0.2">
      <c r="A405" s="11" t="s">
        <v>70</v>
      </c>
      <c r="B405" s="11" t="s">
        <v>126</v>
      </c>
      <c r="C405" s="11" t="s">
        <v>17</v>
      </c>
      <c r="D405" s="11" t="s">
        <v>17</v>
      </c>
      <c r="E405" s="11"/>
      <c r="F405" s="11"/>
      <c r="G405" s="11"/>
      <c r="H405" s="11">
        <v>3.75</v>
      </c>
      <c r="I405" s="11"/>
      <c r="J405" s="11"/>
      <c r="K405" s="11"/>
    </row>
    <row r="406" spans="1:11" x14ac:dyDescent="0.2">
      <c r="A406" s="11" t="s">
        <v>69</v>
      </c>
      <c r="B406" s="11" t="s">
        <v>126</v>
      </c>
      <c r="C406" s="11" t="s">
        <v>18</v>
      </c>
      <c r="D406" s="11" t="s">
        <v>18</v>
      </c>
      <c r="E406" s="11"/>
      <c r="F406" s="11"/>
      <c r="G406" s="11"/>
      <c r="H406" s="11">
        <v>4</v>
      </c>
      <c r="I406" s="11"/>
      <c r="J406" s="11"/>
      <c r="K406" s="11" t="s">
        <v>137</v>
      </c>
    </row>
    <row r="407" spans="1:11" x14ac:dyDescent="0.2">
      <c r="A407" s="11" t="s">
        <v>69</v>
      </c>
      <c r="B407" s="11" t="s">
        <v>126</v>
      </c>
      <c r="C407" s="11" t="s">
        <v>19</v>
      </c>
      <c r="D407" s="11" t="s">
        <v>19</v>
      </c>
      <c r="E407" s="11"/>
      <c r="F407" s="11"/>
      <c r="G407" s="11"/>
      <c r="H407" s="11">
        <v>9</v>
      </c>
      <c r="I407" s="11"/>
      <c r="J407" s="11"/>
      <c r="K407" s="11" t="s">
        <v>227</v>
      </c>
    </row>
    <row r="408" spans="1:11" x14ac:dyDescent="0.2">
      <c r="A408" s="11" t="s">
        <v>69</v>
      </c>
      <c r="B408" s="11" t="s">
        <v>126</v>
      </c>
      <c r="C408" s="11" t="s">
        <v>20</v>
      </c>
      <c r="D408" s="11" t="s">
        <v>20</v>
      </c>
      <c r="E408" s="11"/>
      <c r="F408" s="11"/>
      <c r="G408" s="11"/>
      <c r="H408" s="11">
        <v>6</v>
      </c>
      <c r="I408" s="11"/>
      <c r="J408" s="11"/>
      <c r="K408" s="11"/>
    </row>
    <row r="409" spans="1:11" x14ac:dyDescent="0.2">
      <c r="A409" s="11" t="s">
        <v>69</v>
      </c>
      <c r="B409" s="11" t="s">
        <v>126</v>
      </c>
      <c r="C409" s="11" t="s">
        <v>159</v>
      </c>
      <c r="D409" s="11" t="s">
        <v>160</v>
      </c>
      <c r="E409" s="11" t="s">
        <v>161</v>
      </c>
      <c r="F409" s="11" t="s">
        <v>134</v>
      </c>
      <c r="G409" s="11" t="s">
        <v>23</v>
      </c>
      <c r="H409" s="11">
        <v>3</v>
      </c>
      <c r="I409" s="11" t="s">
        <v>162</v>
      </c>
      <c r="J409" s="11"/>
      <c r="K409" s="11"/>
    </row>
    <row r="410" spans="1:11" x14ac:dyDescent="0.2">
      <c r="A410" s="11" t="s">
        <v>69</v>
      </c>
      <c r="B410" s="11" t="s">
        <v>126</v>
      </c>
      <c r="C410" s="11" t="s">
        <v>254</v>
      </c>
      <c r="D410" s="11" t="s">
        <v>148</v>
      </c>
      <c r="E410" s="11" t="s">
        <v>149</v>
      </c>
      <c r="F410" s="11" t="s">
        <v>129</v>
      </c>
      <c r="G410" s="11" t="s">
        <v>145</v>
      </c>
      <c r="H410" s="11">
        <v>3.5</v>
      </c>
      <c r="I410" s="11"/>
      <c r="J410" s="11"/>
      <c r="K410" s="11" t="s">
        <v>232</v>
      </c>
    </row>
    <row r="411" spans="1:11" x14ac:dyDescent="0.2">
      <c r="A411" s="11" t="s">
        <v>69</v>
      </c>
      <c r="B411" s="11" t="s">
        <v>126</v>
      </c>
      <c r="C411" s="11" t="s">
        <v>33</v>
      </c>
      <c r="D411" s="11" t="s">
        <v>190</v>
      </c>
      <c r="E411" s="11" t="s">
        <v>191</v>
      </c>
      <c r="F411" s="11" t="s">
        <v>63</v>
      </c>
      <c r="G411" s="11" t="s">
        <v>192</v>
      </c>
      <c r="H411" s="11">
        <v>3</v>
      </c>
      <c r="I411" s="11" t="s">
        <v>193</v>
      </c>
      <c r="J411" s="11"/>
      <c r="K411" s="11" t="s">
        <v>231</v>
      </c>
    </row>
    <row r="412" spans="1:11" x14ac:dyDescent="0.2">
      <c r="A412" s="11" t="s">
        <v>69</v>
      </c>
      <c r="B412" s="11" t="s">
        <v>126</v>
      </c>
      <c r="C412" s="11" t="s">
        <v>33</v>
      </c>
      <c r="D412" s="11" t="s">
        <v>163</v>
      </c>
      <c r="E412" s="11"/>
      <c r="F412" s="11"/>
      <c r="G412" s="11"/>
      <c r="H412" s="11">
        <v>2.5</v>
      </c>
      <c r="I412" s="11"/>
      <c r="J412" s="11"/>
      <c r="K412" s="11" t="s">
        <v>230</v>
      </c>
    </row>
    <row r="413" spans="1:11" x14ac:dyDescent="0.2">
      <c r="A413" s="11" t="s">
        <v>69</v>
      </c>
      <c r="B413" s="11" t="s">
        <v>126</v>
      </c>
      <c r="C413" s="11" t="s">
        <v>213</v>
      </c>
      <c r="D413" s="11" t="s">
        <v>213</v>
      </c>
      <c r="E413" s="11" t="s">
        <v>59</v>
      </c>
      <c r="F413" s="11"/>
      <c r="G413" s="11" t="s">
        <v>23</v>
      </c>
      <c r="H413" s="11">
        <v>2</v>
      </c>
      <c r="I413" s="11" t="s">
        <v>24</v>
      </c>
      <c r="J413" s="11"/>
      <c r="K413" s="11"/>
    </row>
    <row r="414" spans="1:11" x14ac:dyDescent="0.2">
      <c r="A414" s="11" t="s">
        <v>69</v>
      </c>
      <c r="B414" s="11" t="s">
        <v>126</v>
      </c>
      <c r="C414" s="11" t="s">
        <v>141</v>
      </c>
      <c r="D414" s="11" t="s">
        <v>141</v>
      </c>
      <c r="E414" s="11" t="s">
        <v>119</v>
      </c>
      <c r="F414" s="11"/>
      <c r="G414" s="11" t="s">
        <v>23</v>
      </c>
      <c r="H414" s="11">
        <v>1</v>
      </c>
      <c r="I414" s="11" t="s">
        <v>1830</v>
      </c>
      <c r="J414" s="11"/>
      <c r="K414" s="11" t="s">
        <v>167</v>
      </c>
    </row>
    <row r="415" spans="1:11" x14ac:dyDescent="0.2">
      <c r="A415" s="11" t="s">
        <v>69</v>
      </c>
      <c r="B415" s="11" t="s">
        <v>126</v>
      </c>
      <c r="C415" s="11" t="s">
        <v>159</v>
      </c>
      <c r="D415" s="11" t="s">
        <v>159</v>
      </c>
      <c r="E415" s="11" t="s">
        <v>187</v>
      </c>
      <c r="F415" s="11" t="s">
        <v>63</v>
      </c>
      <c r="G415" s="11" t="s">
        <v>32</v>
      </c>
      <c r="H415" s="11">
        <v>3</v>
      </c>
      <c r="I415" s="11" t="s">
        <v>162</v>
      </c>
      <c r="J415" s="11" t="s">
        <v>188</v>
      </c>
      <c r="K415" s="11" t="s">
        <v>229</v>
      </c>
    </row>
    <row r="416" spans="1:11" x14ac:dyDescent="0.2">
      <c r="A416" s="11" t="s">
        <v>69</v>
      </c>
      <c r="B416" s="11" t="s">
        <v>126</v>
      </c>
      <c r="C416" s="11" t="s">
        <v>176</v>
      </c>
      <c r="D416" s="11" t="s">
        <v>176</v>
      </c>
      <c r="E416" s="11" t="s">
        <v>177</v>
      </c>
      <c r="F416" s="11" t="s">
        <v>31</v>
      </c>
      <c r="G416" s="11" t="s">
        <v>145</v>
      </c>
      <c r="H416" s="11">
        <v>5</v>
      </c>
      <c r="I416" s="11" t="s">
        <v>24</v>
      </c>
      <c r="J416" s="11"/>
      <c r="K416" s="11" t="s">
        <v>228</v>
      </c>
    </row>
    <row r="417" spans="1:11" x14ac:dyDescent="0.2">
      <c r="A417" s="11" t="s">
        <v>69</v>
      </c>
      <c r="B417" s="11" t="s">
        <v>126</v>
      </c>
      <c r="C417" s="11" t="s">
        <v>153</v>
      </c>
      <c r="D417" s="11" t="s">
        <v>153</v>
      </c>
      <c r="E417" s="11" t="s">
        <v>154</v>
      </c>
      <c r="F417" s="11" t="s">
        <v>63</v>
      </c>
      <c r="G417" s="11" t="s">
        <v>145</v>
      </c>
      <c r="H417" s="11">
        <v>3</v>
      </c>
      <c r="I417" s="11" t="s">
        <v>24</v>
      </c>
      <c r="J417" s="11"/>
      <c r="K417" s="11"/>
    </row>
    <row r="418" spans="1:11" x14ac:dyDescent="0.2">
      <c r="A418" s="11" t="s">
        <v>69</v>
      </c>
      <c r="B418" s="11" t="s">
        <v>126</v>
      </c>
      <c r="C418" s="11" t="s">
        <v>17</v>
      </c>
      <c r="D418" s="11" t="s">
        <v>17</v>
      </c>
      <c r="E418" s="11"/>
      <c r="F418" s="11"/>
      <c r="G418" s="11"/>
      <c r="H418" s="11">
        <v>7.75</v>
      </c>
      <c r="I418" s="11"/>
      <c r="J418" s="11"/>
      <c r="K418" s="11"/>
    </row>
    <row r="419" spans="1:11" x14ac:dyDescent="0.2">
      <c r="A419" s="11" t="s">
        <v>68</v>
      </c>
      <c r="B419" s="11" t="s">
        <v>126</v>
      </c>
      <c r="C419" s="11" t="s">
        <v>112</v>
      </c>
      <c r="D419" s="11" t="s">
        <v>112</v>
      </c>
      <c r="E419" s="11" t="s">
        <v>113</v>
      </c>
      <c r="F419" s="11"/>
      <c r="G419" s="11" t="s">
        <v>23</v>
      </c>
      <c r="H419" s="11">
        <v>6</v>
      </c>
      <c r="I419" s="11" t="s">
        <v>1831</v>
      </c>
      <c r="J419" s="11"/>
      <c r="K419" s="11" t="s">
        <v>227</v>
      </c>
    </row>
    <row r="420" spans="1:11" x14ac:dyDescent="0.2">
      <c r="A420" s="11" t="s">
        <v>68</v>
      </c>
      <c r="B420" s="11" t="s">
        <v>126</v>
      </c>
      <c r="C420" s="11" t="s">
        <v>19</v>
      </c>
      <c r="D420" s="11" t="s">
        <v>19</v>
      </c>
      <c r="E420" s="11"/>
      <c r="F420" s="11"/>
      <c r="G420" s="11"/>
      <c r="H420" s="11">
        <v>7</v>
      </c>
      <c r="I420" s="11"/>
      <c r="J420" s="11"/>
      <c r="K420" s="11" t="s">
        <v>227</v>
      </c>
    </row>
    <row r="421" spans="1:11" x14ac:dyDescent="0.2">
      <c r="A421" s="11" t="s">
        <v>68</v>
      </c>
      <c r="B421" s="11" t="s">
        <v>126</v>
      </c>
      <c r="C421" s="11" t="s">
        <v>159</v>
      </c>
      <c r="D421" s="11" t="s">
        <v>159</v>
      </c>
      <c r="E421" s="11" t="s">
        <v>187</v>
      </c>
      <c r="F421" s="11" t="s">
        <v>63</v>
      </c>
      <c r="G421" s="11" t="s">
        <v>32</v>
      </c>
      <c r="H421" s="11">
        <v>2.5</v>
      </c>
      <c r="I421" s="11" t="s">
        <v>162</v>
      </c>
      <c r="J421" s="11" t="s">
        <v>188</v>
      </c>
      <c r="K421" s="11" t="s">
        <v>1784</v>
      </c>
    </row>
    <row r="422" spans="1:11" x14ac:dyDescent="0.2">
      <c r="A422" s="11" t="s">
        <v>68</v>
      </c>
      <c r="B422" s="11" t="s">
        <v>126</v>
      </c>
      <c r="C422" s="11" t="s">
        <v>215</v>
      </c>
      <c r="D422" s="11" t="s">
        <v>226</v>
      </c>
      <c r="E422" s="11" t="s">
        <v>216</v>
      </c>
      <c r="F422" s="11" t="s">
        <v>134</v>
      </c>
      <c r="G422" s="11" t="s">
        <v>32</v>
      </c>
      <c r="H422" s="11">
        <v>3</v>
      </c>
      <c r="I422" s="11" t="s">
        <v>217</v>
      </c>
      <c r="J422" s="11"/>
      <c r="K422" s="11"/>
    </row>
    <row r="423" spans="1:11" x14ac:dyDescent="0.2">
      <c r="A423" s="11" t="s">
        <v>68</v>
      </c>
      <c r="B423" s="11" t="s">
        <v>126</v>
      </c>
      <c r="C423" s="11" t="s">
        <v>26</v>
      </c>
      <c r="D423" s="11" t="s">
        <v>26</v>
      </c>
      <c r="E423" s="11" t="s">
        <v>27</v>
      </c>
      <c r="F423" s="11"/>
      <c r="G423" s="11" t="s">
        <v>23</v>
      </c>
      <c r="H423" s="11">
        <v>4</v>
      </c>
      <c r="I423" s="11" t="s">
        <v>24</v>
      </c>
      <c r="J423" s="11"/>
      <c r="K423" s="11"/>
    </row>
    <row r="424" spans="1:11" x14ac:dyDescent="0.2">
      <c r="A424" s="11" t="s">
        <v>68</v>
      </c>
      <c r="B424" s="11" t="s">
        <v>126</v>
      </c>
      <c r="C424" s="11" t="s">
        <v>159</v>
      </c>
      <c r="D424" s="11" t="s">
        <v>160</v>
      </c>
      <c r="E424" s="11" t="s">
        <v>161</v>
      </c>
      <c r="F424" s="11" t="s">
        <v>134</v>
      </c>
      <c r="G424" s="11" t="s">
        <v>23</v>
      </c>
      <c r="H424" s="11">
        <v>2.5</v>
      </c>
      <c r="I424" s="11" t="s">
        <v>162</v>
      </c>
      <c r="J424" s="11"/>
      <c r="K424" s="11"/>
    </row>
    <row r="425" spans="1:11" x14ac:dyDescent="0.2">
      <c r="A425" s="11" t="s">
        <v>68</v>
      </c>
      <c r="B425" s="11" t="s">
        <v>126</v>
      </c>
      <c r="C425" s="11" t="s">
        <v>153</v>
      </c>
      <c r="D425" s="11" t="s">
        <v>225</v>
      </c>
      <c r="E425" s="11" t="s">
        <v>154</v>
      </c>
      <c r="F425" s="11" t="s">
        <v>63</v>
      </c>
      <c r="G425" s="11" t="s">
        <v>145</v>
      </c>
      <c r="H425" s="11">
        <v>4</v>
      </c>
      <c r="I425" s="11" t="s">
        <v>24</v>
      </c>
      <c r="J425" s="11"/>
      <c r="K425" s="11"/>
    </row>
    <row r="426" spans="1:11" x14ac:dyDescent="0.2">
      <c r="A426" s="11" t="s">
        <v>68</v>
      </c>
      <c r="B426" s="11" t="s">
        <v>126</v>
      </c>
      <c r="C426" s="11" t="s">
        <v>65</v>
      </c>
      <c r="D426" s="11" t="s">
        <v>65</v>
      </c>
      <c r="E426" s="11" t="s">
        <v>66</v>
      </c>
      <c r="F426" s="11"/>
      <c r="G426" s="11" t="s">
        <v>23</v>
      </c>
      <c r="H426" s="11">
        <v>2.75</v>
      </c>
      <c r="I426" s="11" t="s">
        <v>24</v>
      </c>
      <c r="J426" s="11"/>
      <c r="K426" s="11" t="s">
        <v>224</v>
      </c>
    </row>
    <row r="427" spans="1:11" x14ac:dyDescent="0.2">
      <c r="A427" s="11" t="s">
        <v>68</v>
      </c>
      <c r="B427" s="11" t="s">
        <v>126</v>
      </c>
      <c r="C427" s="11" t="s">
        <v>18</v>
      </c>
      <c r="D427" s="11" t="s">
        <v>18</v>
      </c>
      <c r="E427" s="11"/>
      <c r="F427" s="11"/>
      <c r="G427" s="11"/>
      <c r="H427" s="11">
        <v>4</v>
      </c>
      <c r="I427" s="11"/>
      <c r="J427" s="11"/>
      <c r="K427" s="11" t="s">
        <v>152</v>
      </c>
    </row>
    <row r="428" spans="1:11" x14ac:dyDescent="0.2">
      <c r="A428" s="11" t="s">
        <v>68</v>
      </c>
      <c r="B428" s="11" t="s">
        <v>126</v>
      </c>
      <c r="C428" s="11" t="s">
        <v>20</v>
      </c>
      <c r="D428" s="11" t="s">
        <v>20</v>
      </c>
      <c r="E428" s="11"/>
      <c r="F428" s="11"/>
      <c r="G428" s="11"/>
      <c r="H428" s="11">
        <v>3</v>
      </c>
      <c r="I428" s="11"/>
      <c r="J428" s="11"/>
      <c r="K428" s="11"/>
    </row>
    <row r="429" spans="1:11" x14ac:dyDescent="0.2">
      <c r="A429" s="11" t="s">
        <v>68</v>
      </c>
      <c r="B429" s="11" t="s">
        <v>126</v>
      </c>
      <c r="C429" s="11" t="s">
        <v>254</v>
      </c>
      <c r="D429" s="11" t="s">
        <v>148</v>
      </c>
      <c r="E429" s="11" t="s">
        <v>149</v>
      </c>
      <c r="F429" s="11" t="s">
        <v>129</v>
      </c>
      <c r="G429" s="11" t="s">
        <v>145</v>
      </c>
      <c r="H429" s="11">
        <v>1.5</v>
      </c>
      <c r="I429" s="11"/>
      <c r="J429" s="11"/>
      <c r="K429" s="11"/>
    </row>
    <row r="430" spans="1:11" x14ac:dyDescent="0.2">
      <c r="A430" s="11" t="s">
        <v>68</v>
      </c>
      <c r="B430" s="11" t="s">
        <v>126</v>
      </c>
      <c r="C430" s="11" t="s">
        <v>40</v>
      </c>
      <c r="D430" s="11" t="s">
        <v>40</v>
      </c>
      <c r="E430" s="11"/>
      <c r="F430" s="11"/>
      <c r="G430" s="11"/>
      <c r="H430" s="11">
        <v>1</v>
      </c>
      <c r="I430" s="11"/>
      <c r="J430" s="11"/>
      <c r="K430" s="11"/>
    </row>
    <row r="431" spans="1:11" x14ac:dyDescent="0.2">
      <c r="A431" s="11" t="s">
        <v>68</v>
      </c>
      <c r="B431" s="11" t="s">
        <v>126</v>
      </c>
      <c r="C431" s="11" t="s">
        <v>33</v>
      </c>
      <c r="D431" s="11" t="s">
        <v>163</v>
      </c>
      <c r="E431" s="11"/>
      <c r="F431" s="11"/>
      <c r="G431" s="11"/>
      <c r="H431" s="11">
        <v>12</v>
      </c>
      <c r="I431" s="11"/>
      <c r="J431" s="11"/>
      <c r="K431" s="11" t="s">
        <v>223</v>
      </c>
    </row>
    <row r="432" spans="1:11" x14ac:dyDescent="0.2">
      <c r="A432" s="11" t="s">
        <v>67</v>
      </c>
      <c r="B432" s="11" t="s">
        <v>126</v>
      </c>
      <c r="C432" s="11" t="s">
        <v>17</v>
      </c>
      <c r="D432" s="11" t="s">
        <v>17</v>
      </c>
      <c r="E432" s="11"/>
      <c r="F432" s="11"/>
      <c r="G432" s="11"/>
      <c r="H432" s="11">
        <v>7.75</v>
      </c>
      <c r="I432" s="11"/>
      <c r="J432" s="11"/>
      <c r="K432" s="11" t="s">
        <v>222</v>
      </c>
    </row>
    <row r="433" spans="1:11" x14ac:dyDescent="0.2">
      <c r="A433" s="11" t="s">
        <v>67</v>
      </c>
      <c r="B433" s="11" t="s">
        <v>126</v>
      </c>
      <c r="C433" s="11" t="s">
        <v>19</v>
      </c>
      <c r="D433" s="11" t="s">
        <v>19</v>
      </c>
      <c r="E433" s="11"/>
      <c r="F433" s="11"/>
      <c r="G433" s="11"/>
      <c r="H433" s="11">
        <v>3</v>
      </c>
      <c r="I433" s="11"/>
      <c r="J433" s="11"/>
      <c r="K433" s="11" t="s">
        <v>222</v>
      </c>
    </row>
    <row r="434" spans="1:11" x14ac:dyDescent="0.2">
      <c r="A434" s="11" t="s">
        <v>67</v>
      </c>
      <c r="B434" s="11" t="s">
        <v>126</v>
      </c>
      <c r="C434" s="11" t="s">
        <v>26</v>
      </c>
      <c r="D434" s="11" t="s">
        <v>26</v>
      </c>
      <c r="E434" s="11" t="s">
        <v>27</v>
      </c>
      <c r="F434" s="11"/>
      <c r="G434" s="11" t="s">
        <v>23</v>
      </c>
      <c r="H434" s="11">
        <v>3</v>
      </c>
      <c r="I434" s="11" t="s">
        <v>24</v>
      </c>
      <c r="J434" s="11"/>
      <c r="K434" s="11" t="s">
        <v>222</v>
      </c>
    </row>
    <row r="435" spans="1:11" x14ac:dyDescent="0.2">
      <c r="A435" s="11" t="s">
        <v>67</v>
      </c>
      <c r="B435" s="11" t="s">
        <v>126</v>
      </c>
      <c r="C435" s="11" t="s">
        <v>176</v>
      </c>
      <c r="D435" s="11" t="s">
        <v>176</v>
      </c>
      <c r="E435" s="11" t="s">
        <v>177</v>
      </c>
      <c r="F435" s="11" t="s">
        <v>31</v>
      </c>
      <c r="G435" s="11" t="s">
        <v>145</v>
      </c>
      <c r="H435" s="11">
        <v>3</v>
      </c>
      <c r="I435" s="11" t="s">
        <v>24</v>
      </c>
      <c r="J435" s="11"/>
      <c r="K435" s="11" t="s">
        <v>222</v>
      </c>
    </row>
    <row r="436" spans="1:11" x14ac:dyDescent="0.2">
      <c r="A436" s="11" t="s">
        <v>67</v>
      </c>
      <c r="B436" s="11" t="s">
        <v>126</v>
      </c>
      <c r="C436" s="11" t="s">
        <v>254</v>
      </c>
      <c r="D436" s="11" t="s">
        <v>220</v>
      </c>
      <c r="E436" s="11" t="s">
        <v>149</v>
      </c>
      <c r="F436" s="11" t="s">
        <v>129</v>
      </c>
      <c r="G436" s="11" t="s">
        <v>145</v>
      </c>
      <c r="H436" s="11">
        <v>2.5</v>
      </c>
      <c r="I436" s="11"/>
      <c r="J436" s="11"/>
      <c r="K436" s="11" t="s">
        <v>221</v>
      </c>
    </row>
    <row r="437" spans="1:11" x14ac:dyDescent="0.2">
      <c r="A437" s="11" t="s">
        <v>67</v>
      </c>
      <c r="B437" s="11" t="s">
        <v>126</v>
      </c>
      <c r="C437" s="11" t="s">
        <v>65</v>
      </c>
      <c r="D437" s="11" t="s">
        <v>65</v>
      </c>
      <c r="E437" s="11" t="s">
        <v>66</v>
      </c>
      <c r="F437" s="11"/>
      <c r="G437" s="11" t="s">
        <v>23</v>
      </c>
      <c r="H437" s="11">
        <v>2.5</v>
      </c>
      <c r="I437" s="11" t="s">
        <v>24</v>
      </c>
      <c r="J437" s="11"/>
      <c r="K437" s="11" t="s">
        <v>219</v>
      </c>
    </row>
    <row r="438" spans="1:11" x14ac:dyDescent="0.2">
      <c r="A438" s="11" t="s">
        <v>67</v>
      </c>
      <c r="B438" s="11" t="s">
        <v>126</v>
      </c>
      <c r="C438" s="11" t="s">
        <v>21</v>
      </c>
      <c r="D438" s="11" t="s">
        <v>21</v>
      </c>
      <c r="E438" s="11" t="s">
        <v>22</v>
      </c>
      <c r="F438" s="11"/>
      <c r="G438" s="11" t="s">
        <v>23</v>
      </c>
      <c r="H438" s="11">
        <v>1</v>
      </c>
      <c r="I438" s="11" t="s">
        <v>24</v>
      </c>
      <c r="J438" s="11"/>
      <c r="K438" s="11" t="s">
        <v>218</v>
      </c>
    </row>
    <row r="439" spans="1:11" x14ac:dyDescent="0.2">
      <c r="A439" s="11" t="s">
        <v>67</v>
      </c>
      <c r="B439" s="11" t="s">
        <v>126</v>
      </c>
      <c r="C439" s="11" t="s">
        <v>18</v>
      </c>
      <c r="D439" s="11" t="s">
        <v>18</v>
      </c>
      <c r="E439" s="11"/>
      <c r="F439" s="11"/>
      <c r="G439" s="11"/>
      <c r="H439" s="11">
        <v>2.75</v>
      </c>
      <c r="I439" s="11"/>
      <c r="J439" s="11"/>
      <c r="K439" s="11" t="s">
        <v>218</v>
      </c>
    </row>
    <row r="440" spans="1:11" x14ac:dyDescent="0.2">
      <c r="A440" s="11" t="s">
        <v>67</v>
      </c>
      <c r="B440" s="11" t="s">
        <v>126</v>
      </c>
      <c r="C440" s="11" t="s">
        <v>112</v>
      </c>
      <c r="D440" s="11" t="s">
        <v>112</v>
      </c>
      <c r="E440" s="11" t="s">
        <v>113</v>
      </c>
      <c r="F440" s="11"/>
      <c r="G440" s="11" t="s">
        <v>23</v>
      </c>
      <c r="H440" s="11">
        <v>1.5</v>
      </c>
      <c r="I440" s="11" t="s">
        <v>1831</v>
      </c>
      <c r="J440" s="11"/>
      <c r="K440" s="11" t="s">
        <v>174</v>
      </c>
    </row>
    <row r="441" spans="1:11" x14ac:dyDescent="0.2">
      <c r="A441" s="11" t="s">
        <v>67</v>
      </c>
      <c r="B441" s="11" t="s">
        <v>126</v>
      </c>
      <c r="C441" s="11" t="s">
        <v>20</v>
      </c>
      <c r="D441" s="11" t="s">
        <v>20</v>
      </c>
      <c r="E441" s="11"/>
      <c r="F441" s="11"/>
      <c r="G441" s="11"/>
      <c r="H441" s="11">
        <v>5</v>
      </c>
      <c r="I441" s="11"/>
      <c r="J441" s="11"/>
      <c r="K441" s="11"/>
    </row>
    <row r="442" spans="1:11" x14ac:dyDescent="0.2">
      <c r="A442" s="11" t="s">
        <v>67</v>
      </c>
      <c r="B442" s="11" t="s">
        <v>126</v>
      </c>
      <c r="C442" s="11" t="s">
        <v>33</v>
      </c>
      <c r="D442" s="11" t="s">
        <v>163</v>
      </c>
      <c r="E442" s="11"/>
      <c r="F442" s="11"/>
      <c r="G442" s="11"/>
      <c r="H442" s="11">
        <v>1</v>
      </c>
      <c r="I442" s="11"/>
      <c r="J442" s="11"/>
      <c r="K442" s="11"/>
    </row>
    <row r="443" spans="1:11" x14ac:dyDescent="0.2">
      <c r="A443" s="11" t="s">
        <v>67</v>
      </c>
      <c r="B443" s="11" t="s">
        <v>126</v>
      </c>
      <c r="C443" s="11" t="s">
        <v>33</v>
      </c>
      <c r="D443" s="11" t="s">
        <v>163</v>
      </c>
      <c r="E443" s="11"/>
      <c r="F443" s="11"/>
      <c r="G443" s="11"/>
      <c r="H443" s="11">
        <v>20</v>
      </c>
      <c r="I443" s="11"/>
      <c r="J443" s="11"/>
      <c r="K443" s="11" t="s">
        <v>203</v>
      </c>
    </row>
    <row r="444" spans="1:11" x14ac:dyDescent="0.2">
      <c r="A444" s="11" t="s">
        <v>60</v>
      </c>
      <c r="B444" s="11" t="s">
        <v>126</v>
      </c>
      <c r="C444" s="11" t="s">
        <v>215</v>
      </c>
      <c r="D444" s="11" t="s">
        <v>215</v>
      </c>
      <c r="E444" s="11" t="s">
        <v>216</v>
      </c>
      <c r="F444" s="11" t="s">
        <v>134</v>
      </c>
      <c r="G444" s="11" t="s">
        <v>32</v>
      </c>
      <c r="H444" s="11">
        <v>1</v>
      </c>
      <c r="I444" s="11" t="s">
        <v>217</v>
      </c>
      <c r="J444" s="11"/>
      <c r="K444" s="11"/>
    </row>
    <row r="445" spans="1:11" x14ac:dyDescent="0.2">
      <c r="A445" s="11" t="s">
        <v>60</v>
      </c>
      <c r="B445" s="11" t="s">
        <v>126</v>
      </c>
      <c r="C445" s="11" t="s">
        <v>19</v>
      </c>
      <c r="D445" s="11" t="s">
        <v>19</v>
      </c>
      <c r="E445" s="11"/>
      <c r="F445" s="11"/>
      <c r="G445" s="11"/>
      <c r="H445" s="11">
        <v>3.5</v>
      </c>
      <c r="I445" s="11"/>
      <c r="J445" s="11"/>
      <c r="K445" s="11"/>
    </row>
    <row r="446" spans="1:11" x14ac:dyDescent="0.2">
      <c r="A446" s="11" t="s">
        <v>60</v>
      </c>
      <c r="B446" s="11" t="s">
        <v>126</v>
      </c>
      <c r="C446" s="11" t="s">
        <v>213</v>
      </c>
      <c r="D446" s="11" t="s">
        <v>213</v>
      </c>
      <c r="E446" s="11" t="s">
        <v>59</v>
      </c>
      <c r="F446" s="11"/>
      <c r="G446" s="11" t="s">
        <v>23</v>
      </c>
      <c r="H446" s="11">
        <v>2.5</v>
      </c>
      <c r="I446" s="11" t="s">
        <v>24</v>
      </c>
      <c r="J446" s="11"/>
      <c r="K446" s="11" t="s">
        <v>214</v>
      </c>
    </row>
    <row r="447" spans="1:11" x14ac:dyDescent="0.2">
      <c r="A447" s="11" t="s">
        <v>60</v>
      </c>
      <c r="B447" s="11" t="s">
        <v>126</v>
      </c>
      <c r="C447" s="11" t="s">
        <v>46</v>
      </c>
      <c r="D447" s="11" t="s">
        <v>46</v>
      </c>
      <c r="E447" s="11"/>
      <c r="F447" s="11"/>
      <c r="G447" s="11"/>
      <c r="H447" s="11">
        <v>7.75</v>
      </c>
      <c r="I447" s="11"/>
      <c r="J447" s="11"/>
      <c r="K447" s="11" t="s">
        <v>212</v>
      </c>
    </row>
    <row r="448" spans="1:11" x14ac:dyDescent="0.2">
      <c r="A448" s="11" t="s">
        <v>60</v>
      </c>
      <c r="B448" s="11" t="s">
        <v>126</v>
      </c>
      <c r="C448" s="11" t="s">
        <v>159</v>
      </c>
      <c r="D448" s="11" t="s">
        <v>159</v>
      </c>
      <c r="E448" s="11" t="s">
        <v>187</v>
      </c>
      <c r="F448" s="11" t="s">
        <v>63</v>
      </c>
      <c r="G448" s="11" t="s">
        <v>32</v>
      </c>
      <c r="H448" s="11">
        <v>3</v>
      </c>
      <c r="I448" s="11" t="s">
        <v>162</v>
      </c>
      <c r="J448" s="11" t="s">
        <v>188</v>
      </c>
      <c r="K448" s="11" t="s">
        <v>211</v>
      </c>
    </row>
    <row r="449" spans="1:11" x14ac:dyDescent="0.2">
      <c r="A449" s="11" t="s">
        <v>60</v>
      </c>
      <c r="B449" s="11" t="s">
        <v>126</v>
      </c>
      <c r="C449" s="11" t="s">
        <v>65</v>
      </c>
      <c r="D449" s="11" t="s">
        <v>65</v>
      </c>
      <c r="E449" s="11" t="s">
        <v>66</v>
      </c>
      <c r="F449" s="11"/>
      <c r="G449" s="11" t="s">
        <v>23</v>
      </c>
      <c r="H449" s="11">
        <v>4.5</v>
      </c>
      <c r="I449" s="11" t="s">
        <v>24</v>
      </c>
      <c r="J449" s="11"/>
      <c r="K449" s="11"/>
    </row>
    <row r="450" spans="1:11" x14ac:dyDescent="0.2">
      <c r="A450" s="11" t="s">
        <v>60</v>
      </c>
      <c r="B450" s="11" t="s">
        <v>126</v>
      </c>
      <c r="C450" s="11" t="s">
        <v>122</v>
      </c>
      <c r="D450" s="11" t="s">
        <v>122</v>
      </c>
      <c r="E450" s="11" t="s">
        <v>27</v>
      </c>
      <c r="F450" s="11"/>
      <c r="G450" s="11" t="s">
        <v>23</v>
      </c>
      <c r="H450" s="11">
        <v>2</v>
      </c>
      <c r="I450" s="11" t="s">
        <v>24</v>
      </c>
      <c r="J450" s="11"/>
      <c r="K450" s="11" t="s">
        <v>210</v>
      </c>
    </row>
    <row r="451" spans="1:11" x14ac:dyDescent="0.2">
      <c r="A451" s="11" t="s">
        <v>60</v>
      </c>
      <c r="B451" s="11" t="s">
        <v>126</v>
      </c>
      <c r="C451" s="11" t="s">
        <v>33</v>
      </c>
      <c r="D451" s="11" t="s">
        <v>163</v>
      </c>
      <c r="E451" s="11"/>
      <c r="F451" s="11"/>
      <c r="G451" s="11"/>
      <c r="H451" s="11">
        <v>4</v>
      </c>
      <c r="I451" s="11"/>
      <c r="J451" s="11"/>
      <c r="K451" s="11" t="s">
        <v>203</v>
      </c>
    </row>
    <row r="452" spans="1:11" x14ac:dyDescent="0.2">
      <c r="A452" s="11" t="s">
        <v>60</v>
      </c>
      <c r="B452" s="11" t="s">
        <v>126</v>
      </c>
      <c r="C452" s="11" t="s">
        <v>176</v>
      </c>
      <c r="D452" s="11" t="s">
        <v>176</v>
      </c>
      <c r="E452" s="11" t="s">
        <v>177</v>
      </c>
      <c r="F452" s="11" t="s">
        <v>31</v>
      </c>
      <c r="G452" s="11" t="s">
        <v>145</v>
      </c>
      <c r="H452" s="11">
        <v>0.5</v>
      </c>
      <c r="I452" s="11" t="s">
        <v>24</v>
      </c>
      <c r="J452" s="11"/>
      <c r="K452" s="11"/>
    </row>
    <row r="453" spans="1:11" x14ac:dyDescent="0.2">
      <c r="A453" s="11" t="s">
        <v>60</v>
      </c>
      <c r="B453" s="11" t="s">
        <v>126</v>
      </c>
      <c r="C453" s="11" t="s">
        <v>254</v>
      </c>
      <c r="D453" s="11" t="s">
        <v>148</v>
      </c>
      <c r="E453" s="11" t="s">
        <v>149</v>
      </c>
      <c r="F453" s="11" t="s">
        <v>129</v>
      </c>
      <c r="G453" s="11" t="s">
        <v>145</v>
      </c>
      <c r="H453" s="11">
        <v>2.5</v>
      </c>
      <c r="I453" s="11"/>
      <c r="J453" s="11"/>
      <c r="K453" s="11"/>
    </row>
    <row r="454" spans="1:11" x14ac:dyDescent="0.2">
      <c r="A454" s="11" t="s">
        <v>60</v>
      </c>
      <c r="B454" s="11" t="s">
        <v>126</v>
      </c>
      <c r="C454" s="11" t="s">
        <v>153</v>
      </c>
      <c r="D454" s="11" t="s">
        <v>153</v>
      </c>
      <c r="E454" s="11" t="s">
        <v>154</v>
      </c>
      <c r="F454" s="11" t="s">
        <v>63</v>
      </c>
      <c r="G454" s="11" t="s">
        <v>145</v>
      </c>
      <c r="H454" s="11">
        <v>1</v>
      </c>
      <c r="I454" s="11" t="s">
        <v>24</v>
      </c>
      <c r="J454" s="11"/>
      <c r="K454" s="11"/>
    </row>
    <row r="455" spans="1:11" x14ac:dyDescent="0.2">
      <c r="A455" s="11" t="s">
        <v>60</v>
      </c>
      <c r="B455" s="11" t="s">
        <v>126</v>
      </c>
      <c r="C455" s="11" t="s">
        <v>112</v>
      </c>
      <c r="D455" s="11" t="s">
        <v>112</v>
      </c>
      <c r="E455" s="11" t="s">
        <v>113</v>
      </c>
      <c r="F455" s="11"/>
      <c r="G455" s="11" t="s">
        <v>23</v>
      </c>
      <c r="H455" s="11">
        <v>2</v>
      </c>
      <c r="I455" s="11" t="s">
        <v>1831</v>
      </c>
      <c r="J455" s="11"/>
      <c r="K455" s="11" t="s">
        <v>174</v>
      </c>
    </row>
    <row r="456" spans="1:11" x14ac:dyDescent="0.2">
      <c r="A456" s="11" t="s">
        <v>60</v>
      </c>
      <c r="B456" s="11" t="s">
        <v>126</v>
      </c>
      <c r="C456" s="11" t="s">
        <v>20</v>
      </c>
      <c r="D456" s="11" t="s">
        <v>20</v>
      </c>
      <c r="E456" s="11"/>
      <c r="F456" s="11"/>
      <c r="G456" s="11"/>
      <c r="H456" s="11">
        <v>4</v>
      </c>
      <c r="I456" s="11"/>
      <c r="J456" s="11"/>
      <c r="K456" s="11"/>
    </row>
    <row r="457" spans="1:11" x14ac:dyDescent="0.2">
      <c r="A457" s="11" t="s">
        <v>60</v>
      </c>
      <c r="B457" s="11" t="s">
        <v>126</v>
      </c>
      <c r="C457" s="11" t="s">
        <v>17</v>
      </c>
      <c r="D457" s="11" t="s">
        <v>17</v>
      </c>
      <c r="E457" s="11"/>
      <c r="F457" s="11"/>
      <c r="G457" s="11"/>
      <c r="H457" s="11">
        <v>15.5</v>
      </c>
      <c r="I457" s="11"/>
      <c r="J457" s="11"/>
      <c r="K457" s="11"/>
    </row>
    <row r="458" spans="1:11" x14ac:dyDescent="0.2">
      <c r="A458" s="11" t="s">
        <v>56</v>
      </c>
      <c r="B458" s="11" t="s">
        <v>126</v>
      </c>
      <c r="C458" s="11" t="s">
        <v>41</v>
      </c>
      <c r="D458" s="11" t="s">
        <v>41</v>
      </c>
      <c r="E458" s="11" t="s">
        <v>42</v>
      </c>
      <c r="F458" s="11" t="s">
        <v>31</v>
      </c>
      <c r="G458" s="11" t="s">
        <v>23</v>
      </c>
      <c r="H458" s="11">
        <v>2</v>
      </c>
      <c r="I458" s="11"/>
      <c r="J458" s="11"/>
      <c r="K458" s="11"/>
    </row>
    <row r="459" spans="1:11" x14ac:dyDescent="0.2">
      <c r="A459" s="11" t="s">
        <v>56</v>
      </c>
      <c r="B459" s="11" t="s">
        <v>126</v>
      </c>
      <c r="C459" s="11" t="s">
        <v>118</v>
      </c>
      <c r="D459" s="11" t="s">
        <v>118</v>
      </c>
      <c r="E459" s="11" t="s">
        <v>119</v>
      </c>
      <c r="F459" s="11"/>
      <c r="G459" s="11" t="s">
        <v>23</v>
      </c>
      <c r="H459" s="11">
        <v>4</v>
      </c>
      <c r="I459" s="11" t="s">
        <v>1830</v>
      </c>
      <c r="J459" s="11"/>
      <c r="K459" s="11" t="s">
        <v>209</v>
      </c>
    </row>
    <row r="460" spans="1:11" x14ac:dyDescent="0.2">
      <c r="A460" s="11" t="s">
        <v>56</v>
      </c>
      <c r="B460" s="11" t="s">
        <v>126</v>
      </c>
      <c r="C460" s="11" t="s">
        <v>18</v>
      </c>
      <c r="D460" s="11" t="s">
        <v>18</v>
      </c>
      <c r="E460" s="11"/>
      <c r="F460" s="11"/>
      <c r="G460" s="11"/>
      <c r="H460" s="11">
        <v>5</v>
      </c>
      <c r="I460" s="11"/>
      <c r="J460" s="11"/>
      <c r="K460" s="11" t="s">
        <v>137</v>
      </c>
    </row>
    <row r="461" spans="1:11" x14ac:dyDescent="0.2">
      <c r="A461" s="11" t="s">
        <v>56</v>
      </c>
      <c r="B461" s="11" t="s">
        <v>126</v>
      </c>
      <c r="C461" s="11" t="s">
        <v>208</v>
      </c>
      <c r="D461" s="11" t="s">
        <v>208</v>
      </c>
      <c r="E461" s="11" t="s">
        <v>27</v>
      </c>
      <c r="F461" s="11"/>
      <c r="G461" s="11" t="s">
        <v>23</v>
      </c>
      <c r="H461" s="11">
        <v>4</v>
      </c>
      <c r="I461" s="11" t="s">
        <v>24</v>
      </c>
      <c r="J461" s="11"/>
      <c r="K461" s="11"/>
    </row>
    <row r="462" spans="1:11" x14ac:dyDescent="0.2">
      <c r="A462" s="11" t="s">
        <v>56</v>
      </c>
      <c r="B462" s="11" t="s">
        <v>126</v>
      </c>
      <c r="C462" s="11" t="s">
        <v>159</v>
      </c>
      <c r="D462" s="11" t="s">
        <v>159</v>
      </c>
      <c r="E462" s="11" t="s">
        <v>187</v>
      </c>
      <c r="F462" s="11" t="s">
        <v>63</v>
      </c>
      <c r="G462" s="11" t="s">
        <v>32</v>
      </c>
      <c r="H462" s="11">
        <v>2.5</v>
      </c>
      <c r="I462" s="11" t="s">
        <v>162</v>
      </c>
      <c r="J462" s="11" t="s">
        <v>188</v>
      </c>
      <c r="K462" s="11" t="s">
        <v>207</v>
      </c>
    </row>
    <row r="463" spans="1:11" x14ac:dyDescent="0.2">
      <c r="A463" s="11" t="s">
        <v>56</v>
      </c>
      <c r="B463" s="11" t="s">
        <v>126</v>
      </c>
      <c r="C463" s="11" t="s">
        <v>19</v>
      </c>
      <c r="D463" s="11" t="s">
        <v>19</v>
      </c>
      <c r="E463" s="11"/>
      <c r="F463" s="11"/>
      <c r="G463" s="11"/>
      <c r="H463" s="11">
        <v>6.5</v>
      </c>
      <c r="I463" s="11"/>
      <c r="J463" s="11"/>
      <c r="K463" s="11"/>
    </row>
    <row r="464" spans="1:11" x14ac:dyDescent="0.2">
      <c r="A464" s="11" t="s">
        <v>56</v>
      </c>
      <c r="B464" s="11" t="s">
        <v>126</v>
      </c>
      <c r="C464" s="11" t="s">
        <v>20</v>
      </c>
      <c r="D464" s="11" t="s">
        <v>20</v>
      </c>
      <c r="E464" s="11"/>
      <c r="F464" s="11"/>
      <c r="G464" s="11"/>
      <c r="H464" s="11">
        <v>5</v>
      </c>
      <c r="I464" s="11"/>
      <c r="J464" s="11"/>
      <c r="K464" s="11"/>
    </row>
    <row r="465" spans="1:11" x14ac:dyDescent="0.2">
      <c r="A465" s="11" t="s">
        <v>56</v>
      </c>
      <c r="B465" s="11" t="s">
        <v>126</v>
      </c>
      <c r="C465" s="11" t="s">
        <v>17</v>
      </c>
      <c r="D465" s="11" t="s">
        <v>17</v>
      </c>
      <c r="E465" s="11"/>
      <c r="F465" s="11"/>
      <c r="G465" s="11"/>
      <c r="H465" s="11">
        <v>11.75</v>
      </c>
      <c r="I465" s="11"/>
      <c r="J465" s="11"/>
      <c r="K465" s="11"/>
    </row>
    <row r="466" spans="1:11" x14ac:dyDescent="0.2">
      <c r="A466" s="11" t="s">
        <v>55</v>
      </c>
      <c r="B466" s="11" t="s">
        <v>126</v>
      </c>
      <c r="C466" s="11" t="s">
        <v>18</v>
      </c>
      <c r="D466" s="11" t="s">
        <v>18</v>
      </c>
      <c r="E466" s="11"/>
      <c r="F466" s="11"/>
      <c r="G466" s="11"/>
      <c r="H466" s="11">
        <v>3</v>
      </c>
      <c r="I466" s="11"/>
      <c r="J466" s="11"/>
      <c r="K466" s="11" t="s">
        <v>152</v>
      </c>
    </row>
    <row r="467" spans="1:11" x14ac:dyDescent="0.2">
      <c r="A467" s="11" t="s">
        <v>55</v>
      </c>
      <c r="B467" s="11" t="s">
        <v>126</v>
      </c>
      <c r="C467" s="11" t="s">
        <v>17</v>
      </c>
      <c r="D467" s="11" t="s">
        <v>17</v>
      </c>
      <c r="E467" s="11"/>
      <c r="F467" s="11"/>
      <c r="G467" s="11"/>
      <c r="H467" s="11">
        <v>11.75</v>
      </c>
      <c r="I467" s="11"/>
      <c r="J467" s="11"/>
      <c r="K467" s="11"/>
    </row>
    <row r="468" spans="1:11" x14ac:dyDescent="0.2">
      <c r="A468" s="11" t="s">
        <v>55</v>
      </c>
      <c r="B468" s="11" t="s">
        <v>126</v>
      </c>
      <c r="C468" s="11" t="s">
        <v>19</v>
      </c>
      <c r="D468" s="11" t="s">
        <v>19</v>
      </c>
      <c r="E468" s="11"/>
      <c r="F468" s="11"/>
      <c r="G468" s="11"/>
      <c r="H468" s="11">
        <v>4</v>
      </c>
      <c r="I468" s="11"/>
      <c r="J468" s="11"/>
      <c r="K468" s="11"/>
    </row>
    <row r="469" spans="1:11" x14ac:dyDescent="0.2">
      <c r="A469" s="11" t="s">
        <v>55</v>
      </c>
      <c r="B469" s="11" t="s">
        <v>126</v>
      </c>
      <c r="C469" s="11" t="s">
        <v>65</v>
      </c>
      <c r="D469" s="11" t="s">
        <v>65</v>
      </c>
      <c r="E469" s="11" t="s">
        <v>66</v>
      </c>
      <c r="F469" s="11"/>
      <c r="G469" s="11" t="s">
        <v>23</v>
      </c>
      <c r="H469" s="11">
        <v>5</v>
      </c>
      <c r="I469" s="11" t="s">
        <v>24</v>
      </c>
      <c r="J469" s="11"/>
      <c r="K469" s="11"/>
    </row>
    <row r="470" spans="1:11" x14ac:dyDescent="0.2">
      <c r="A470" s="11" t="s">
        <v>55</v>
      </c>
      <c r="B470" s="11" t="s">
        <v>126</v>
      </c>
      <c r="C470" s="11" t="s">
        <v>18</v>
      </c>
      <c r="D470" s="11" t="s">
        <v>18</v>
      </c>
      <c r="E470" s="11"/>
      <c r="F470" s="11"/>
      <c r="G470" s="11"/>
      <c r="H470" s="11">
        <v>1</v>
      </c>
      <c r="I470" s="11"/>
      <c r="J470" s="11"/>
      <c r="K470" s="11"/>
    </row>
    <row r="471" spans="1:11" x14ac:dyDescent="0.2">
      <c r="A471" s="11" t="s">
        <v>55</v>
      </c>
      <c r="B471" s="11" t="s">
        <v>126</v>
      </c>
      <c r="C471" s="11" t="s">
        <v>159</v>
      </c>
      <c r="D471" s="11" t="s">
        <v>159</v>
      </c>
      <c r="E471" s="11" t="s">
        <v>187</v>
      </c>
      <c r="F471" s="11" t="s">
        <v>63</v>
      </c>
      <c r="G471" s="11" t="s">
        <v>32</v>
      </c>
      <c r="H471" s="11">
        <v>0.5</v>
      </c>
      <c r="I471" s="11" t="s">
        <v>162</v>
      </c>
      <c r="J471" s="11" t="s">
        <v>188</v>
      </c>
      <c r="K471" s="11" t="s">
        <v>1783</v>
      </c>
    </row>
    <row r="472" spans="1:11" x14ac:dyDescent="0.2">
      <c r="A472" s="11" t="s">
        <v>55</v>
      </c>
      <c r="B472" s="11" t="s">
        <v>126</v>
      </c>
      <c r="C472" s="11" t="s">
        <v>118</v>
      </c>
      <c r="D472" s="11" t="s">
        <v>118</v>
      </c>
      <c r="E472" s="11" t="s">
        <v>119</v>
      </c>
      <c r="F472" s="11"/>
      <c r="G472" s="11" t="s">
        <v>23</v>
      </c>
      <c r="H472" s="11">
        <v>1</v>
      </c>
      <c r="I472" s="11" t="s">
        <v>1830</v>
      </c>
      <c r="J472" s="11"/>
      <c r="K472" s="11"/>
    </row>
    <row r="473" spans="1:11" x14ac:dyDescent="0.2">
      <c r="A473" s="11" t="s">
        <v>55</v>
      </c>
      <c r="B473" s="11" t="s">
        <v>126</v>
      </c>
      <c r="C473" s="11" t="s">
        <v>159</v>
      </c>
      <c r="D473" s="11" t="s">
        <v>160</v>
      </c>
      <c r="E473" s="11" t="s">
        <v>161</v>
      </c>
      <c r="F473" s="11" t="s">
        <v>134</v>
      </c>
      <c r="G473" s="11" t="s">
        <v>23</v>
      </c>
      <c r="H473" s="11">
        <v>3</v>
      </c>
      <c r="I473" s="11" t="s">
        <v>162</v>
      </c>
      <c r="J473" s="11"/>
      <c r="K473" s="11"/>
    </row>
    <row r="474" spans="1:11" x14ac:dyDescent="0.2">
      <c r="A474" s="11" t="s">
        <v>55</v>
      </c>
      <c r="B474" s="11" t="s">
        <v>126</v>
      </c>
      <c r="C474" s="11" t="s">
        <v>28</v>
      </c>
      <c r="D474" s="11" t="s">
        <v>206</v>
      </c>
      <c r="E474" s="11" t="s">
        <v>30</v>
      </c>
      <c r="F474" s="11" t="s">
        <v>31</v>
      </c>
      <c r="G474" s="11" t="s">
        <v>32</v>
      </c>
      <c r="H474" s="11">
        <v>3.5</v>
      </c>
      <c r="I474" s="11" t="s">
        <v>24</v>
      </c>
      <c r="J474" s="11"/>
      <c r="K474" s="11"/>
    </row>
    <row r="475" spans="1:11" x14ac:dyDescent="0.2">
      <c r="A475" s="11" t="s">
        <v>55</v>
      </c>
      <c r="B475" s="11" t="s">
        <v>126</v>
      </c>
      <c r="C475" s="11" t="s">
        <v>204</v>
      </c>
      <c r="D475" s="11" t="s">
        <v>204</v>
      </c>
      <c r="E475" s="11" t="s">
        <v>45</v>
      </c>
      <c r="F475" s="11"/>
      <c r="G475" s="11" t="s">
        <v>23</v>
      </c>
      <c r="H475" s="11">
        <v>2.5</v>
      </c>
      <c r="I475" s="11" t="s">
        <v>24</v>
      </c>
      <c r="J475" s="11"/>
      <c r="K475" s="11" t="s">
        <v>205</v>
      </c>
    </row>
    <row r="476" spans="1:11" x14ac:dyDescent="0.2">
      <c r="A476" s="11" t="s">
        <v>55</v>
      </c>
      <c r="B476" s="11" t="s">
        <v>126</v>
      </c>
      <c r="C476" s="11" t="s">
        <v>18</v>
      </c>
      <c r="D476" s="11" t="s">
        <v>18</v>
      </c>
      <c r="E476" s="11"/>
      <c r="F476" s="11"/>
      <c r="G476" s="11"/>
      <c r="H476" s="11">
        <v>2</v>
      </c>
      <c r="I476" s="11"/>
      <c r="J476" s="11"/>
      <c r="K476" s="11"/>
    </row>
    <row r="477" spans="1:11" x14ac:dyDescent="0.2">
      <c r="A477" s="11" t="s">
        <v>55</v>
      </c>
      <c r="B477" s="11" t="s">
        <v>126</v>
      </c>
      <c r="C477" s="11" t="s">
        <v>33</v>
      </c>
      <c r="D477" s="11" t="s">
        <v>163</v>
      </c>
      <c r="E477" s="11"/>
      <c r="F477" s="11"/>
      <c r="G477" s="11"/>
      <c r="H477" s="11">
        <v>11</v>
      </c>
      <c r="I477" s="11"/>
      <c r="J477" s="11"/>
      <c r="K477" s="11" t="s">
        <v>203</v>
      </c>
    </row>
    <row r="478" spans="1:11" x14ac:dyDescent="0.2">
      <c r="A478" s="11" t="s">
        <v>55</v>
      </c>
      <c r="B478" s="11" t="s">
        <v>126</v>
      </c>
      <c r="C478" s="11" t="s">
        <v>254</v>
      </c>
      <c r="D478" s="11" t="s">
        <v>148</v>
      </c>
      <c r="E478" s="11" t="s">
        <v>149</v>
      </c>
      <c r="F478" s="11" t="s">
        <v>129</v>
      </c>
      <c r="G478" s="11" t="s">
        <v>145</v>
      </c>
      <c r="H478" s="11">
        <v>2</v>
      </c>
      <c r="I478" s="11"/>
      <c r="J478" s="11"/>
      <c r="K478" s="11" t="s">
        <v>202</v>
      </c>
    </row>
    <row r="479" spans="1:11" x14ac:dyDescent="0.2">
      <c r="A479" s="11" t="s">
        <v>51</v>
      </c>
      <c r="B479" s="11" t="s">
        <v>126</v>
      </c>
      <c r="C479" s="11" t="s">
        <v>123</v>
      </c>
      <c r="D479" s="11" t="s">
        <v>123</v>
      </c>
      <c r="E479" s="11" t="s">
        <v>22</v>
      </c>
      <c r="F479" s="11"/>
      <c r="G479" s="11" t="s">
        <v>23</v>
      </c>
      <c r="H479" s="11">
        <v>5</v>
      </c>
      <c r="I479" s="11" t="s">
        <v>24</v>
      </c>
      <c r="J479" s="11"/>
      <c r="K479" s="11" t="s">
        <v>202</v>
      </c>
    </row>
    <row r="480" spans="1:11" x14ac:dyDescent="0.2">
      <c r="A480" s="11" t="s">
        <v>51</v>
      </c>
      <c r="B480" s="11" t="s">
        <v>126</v>
      </c>
      <c r="C480" s="11" t="s">
        <v>19</v>
      </c>
      <c r="D480" s="11" t="s">
        <v>19</v>
      </c>
      <c r="E480" s="11"/>
      <c r="F480" s="11"/>
      <c r="G480" s="11"/>
      <c r="H480" s="11">
        <v>3</v>
      </c>
      <c r="I480" s="11"/>
      <c r="J480" s="11"/>
      <c r="K480" s="11"/>
    </row>
    <row r="481" spans="1:11" x14ac:dyDescent="0.2">
      <c r="A481" s="11" t="s">
        <v>51</v>
      </c>
      <c r="B481" s="11" t="s">
        <v>126</v>
      </c>
      <c r="C481" s="11" t="s">
        <v>33</v>
      </c>
      <c r="D481" s="11" t="s">
        <v>163</v>
      </c>
      <c r="E481" s="11"/>
      <c r="F481" s="11"/>
      <c r="G481" s="11"/>
      <c r="H481" s="11">
        <v>4</v>
      </c>
      <c r="I481" s="11"/>
      <c r="J481" s="11"/>
      <c r="K481" s="11"/>
    </row>
    <row r="482" spans="1:11" x14ac:dyDescent="0.2">
      <c r="A482" s="11" t="s">
        <v>51</v>
      </c>
      <c r="B482" s="11" t="s">
        <v>126</v>
      </c>
      <c r="C482" s="11" t="s">
        <v>33</v>
      </c>
      <c r="D482" s="11" t="s">
        <v>163</v>
      </c>
      <c r="E482" s="11"/>
      <c r="F482" s="11"/>
      <c r="G482" s="11"/>
      <c r="H482" s="11">
        <v>12</v>
      </c>
      <c r="I482" s="11"/>
      <c r="J482" s="11"/>
      <c r="K482" s="11" t="s">
        <v>201</v>
      </c>
    </row>
    <row r="483" spans="1:11" x14ac:dyDescent="0.2">
      <c r="A483" s="11" t="s">
        <v>51</v>
      </c>
      <c r="B483" s="11" t="s">
        <v>126</v>
      </c>
      <c r="C483" s="11" t="s">
        <v>17</v>
      </c>
      <c r="D483" s="11" t="s">
        <v>17</v>
      </c>
      <c r="E483" s="11"/>
      <c r="F483" s="11"/>
      <c r="G483" s="11"/>
      <c r="H483" s="11">
        <v>7.75</v>
      </c>
      <c r="I483" s="11"/>
      <c r="J483" s="11"/>
      <c r="K483" s="11"/>
    </row>
    <row r="484" spans="1:11" x14ac:dyDescent="0.2">
      <c r="A484" s="11" t="s">
        <v>51</v>
      </c>
      <c r="B484" s="11" t="s">
        <v>126</v>
      </c>
      <c r="C484" s="11" t="s">
        <v>254</v>
      </c>
      <c r="D484" s="11" t="s">
        <v>143</v>
      </c>
      <c r="E484" s="11" t="s">
        <v>144</v>
      </c>
      <c r="F484" s="11" t="s">
        <v>31</v>
      </c>
      <c r="G484" s="11" t="s">
        <v>145</v>
      </c>
      <c r="H484" s="11">
        <v>14</v>
      </c>
      <c r="I484" s="11"/>
      <c r="J484" s="11"/>
      <c r="K484" s="11"/>
    </row>
    <row r="485" spans="1:11" x14ac:dyDescent="0.2">
      <c r="A485" s="11" t="s">
        <v>49</v>
      </c>
      <c r="B485" s="11" t="s">
        <v>126</v>
      </c>
      <c r="C485" s="11" t="s">
        <v>153</v>
      </c>
      <c r="D485" s="11" t="s">
        <v>153</v>
      </c>
      <c r="E485" s="11" t="s">
        <v>154</v>
      </c>
      <c r="F485" s="11" t="s">
        <v>63</v>
      </c>
      <c r="G485" s="11" t="s">
        <v>145</v>
      </c>
      <c r="H485" s="11">
        <v>2</v>
      </c>
      <c r="I485" s="11" t="s">
        <v>24</v>
      </c>
      <c r="J485" s="11"/>
      <c r="K485" s="11" t="s">
        <v>200</v>
      </c>
    </row>
    <row r="486" spans="1:11" x14ac:dyDescent="0.2">
      <c r="A486" s="11" t="s">
        <v>49</v>
      </c>
      <c r="B486" s="11" t="s">
        <v>126</v>
      </c>
      <c r="C486" s="11" t="s">
        <v>57</v>
      </c>
      <c r="D486" s="11" t="s">
        <v>57</v>
      </c>
      <c r="E486" s="11" t="s">
        <v>22</v>
      </c>
      <c r="F486" s="11"/>
      <c r="G486" s="11" t="s">
        <v>23</v>
      </c>
      <c r="H486" s="11">
        <v>16</v>
      </c>
      <c r="I486" s="11" t="s">
        <v>24</v>
      </c>
      <c r="J486" s="11"/>
      <c r="K486" s="11" t="s">
        <v>200</v>
      </c>
    </row>
    <row r="487" spans="1:11" x14ac:dyDescent="0.2">
      <c r="A487" s="11" t="s">
        <v>49</v>
      </c>
      <c r="B487" s="11" t="s">
        <v>126</v>
      </c>
      <c r="C487" s="11" t="s">
        <v>176</v>
      </c>
      <c r="D487" s="11" t="s">
        <v>176</v>
      </c>
      <c r="E487" s="11" t="s">
        <v>177</v>
      </c>
      <c r="F487" s="11" t="s">
        <v>31</v>
      </c>
      <c r="G487" s="11" t="s">
        <v>145</v>
      </c>
      <c r="H487" s="11">
        <v>3</v>
      </c>
      <c r="I487" s="11" t="s">
        <v>24</v>
      </c>
      <c r="J487" s="11"/>
      <c r="K487" s="11" t="s">
        <v>199</v>
      </c>
    </row>
    <row r="488" spans="1:11" x14ac:dyDescent="0.2">
      <c r="A488" s="11" t="s">
        <v>49</v>
      </c>
      <c r="B488" s="11" t="s">
        <v>126</v>
      </c>
      <c r="C488" s="11" t="s">
        <v>65</v>
      </c>
      <c r="D488" s="11" t="s">
        <v>196</v>
      </c>
      <c r="E488" s="11" t="s">
        <v>197</v>
      </c>
      <c r="F488" s="11" t="s">
        <v>31</v>
      </c>
      <c r="G488" s="11" t="s">
        <v>198</v>
      </c>
      <c r="H488" s="11">
        <v>3</v>
      </c>
      <c r="I488" s="11" t="s">
        <v>24</v>
      </c>
      <c r="J488" s="11"/>
      <c r="K488" s="11"/>
    </row>
    <row r="489" spans="1:11" x14ac:dyDescent="0.2">
      <c r="A489" s="11" t="s">
        <v>49</v>
      </c>
      <c r="B489" s="11" t="s">
        <v>126</v>
      </c>
      <c r="C489" s="11" t="s">
        <v>19</v>
      </c>
      <c r="D489" s="11" t="s">
        <v>19</v>
      </c>
      <c r="E489" s="11"/>
      <c r="F489" s="11"/>
      <c r="G489" s="11"/>
      <c r="H489" s="11">
        <v>7</v>
      </c>
      <c r="I489" s="11"/>
      <c r="J489" s="11"/>
      <c r="K489" s="11" t="s">
        <v>195</v>
      </c>
    </row>
    <row r="490" spans="1:11" x14ac:dyDescent="0.2">
      <c r="A490" s="11" t="s">
        <v>49</v>
      </c>
      <c r="B490" s="11" t="s">
        <v>126</v>
      </c>
      <c r="C490" s="11" t="s">
        <v>121</v>
      </c>
      <c r="D490" s="11" t="s">
        <v>121</v>
      </c>
      <c r="E490" s="11" t="s">
        <v>113</v>
      </c>
      <c r="F490" s="11"/>
      <c r="G490" s="11" t="s">
        <v>23</v>
      </c>
      <c r="H490" s="11">
        <v>2</v>
      </c>
      <c r="I490" s="11" t="s">
        <v>1831</v>
      </c>
      <c r="J490" s="11"/>
      <c r="K490" s="11" t="s">
        <v>194</v>
      </c>
    </row>
    <row r="491" spans="1:11" x14ac:dyDescent="0.2">
      <c r="A491" s="11" t="s">
        <v>49</v>
      </c>
      <c r="B491" s="11" t="s">
        <v>126</v>
      </c>
      <c r="C491" s="11" t="s">
        <v>20</v>
      </c>
      <c r="D491" s="11" t="s">
        <v>20</v>
      </c>
      <c r="E491" s="11"/>
      <c r="F491" s="11"/>
      <c r="G491" s="11"/>
      <c r="H491" s="11">
        <v>4</v>
      </c>
      <c r="I491" s="11"/>
      <c r="J491" s="11"/>
      <c r="K491" s="11"/>
    </row>
    <row r="492" spans="1:11" x14ac:dyDescent="0.2">
      <c r="A492" s="11" t="s">
        <v>49</v>
      </c>
      <c r="B492" s="11" t="s">
        <v>126</v>
      </c>
      <c r="C492" s="11" t="s">
        <v>18</v>
      </c>
      <c r="D492" s="11" t="s">
        <v>18</v>
      </c>
      <c r="E492" s="11"/>
      <c r="F492" s="11"/>
      <c r="G492" s="11"/>
      <c r="H492" s="11">
        <v>4</v>
      </c>
      <c r="I492" s="11"/>
      <c r="J492" s="11"/>
      <c r="K492" s="11" t="s">
        <v>137</v>
      </c>
    </row>
    <row r="493" spans="1:11" x14ac:dyDescent="0.2">
      <c r="A493" s="11" t="s">
        <v>49</v>
      </c>
      <c r="B493" s="11" t="s">
        <v>126</v>
      </c>
      <c r="C493" s="11" t="s">
        <v>18</v>
      </c>
      <c r="D493" s="11" t="s">
        <v>18</v>
      </c>
      <c r="E493" s="11"/>
      <c r="F493" s="11"/>
      <c r="G493" s="11"/>
      <c r="H493" s="11">
        <v>2.5</v>
      </c>
      <c r="I493" s="11"/>
      <c r="J493" s="11"/>
      <c r="K493" s="11"/>
    </row>
    <row r="494" spans="1:11" x14ac:dyDescent="0.2">
      <c r="A494" s="11" t="s">
        <v>48</v>
      </c>
      <c r="B494" s="11" t="s">
        <v>126</v>
      </c>
      <c r="C494" s="11" t="s">
        <v>33</v>
      </c>
      <c r="D494" s="11" t="s">
        <v>190</v>
      </c>
      <c r="E494" s="11" t="s">
        <v>191</v>
      </c>
      <c r="F494" s="11" t="s">
        <v>63</v>
      </c>
      <c r="G494" s="11" t="s">
        <v>192</v>
      </c>
      <c r="H494" s="11">
        <v>1</v>
      </c>
      <c r="I494" s="11" t="s">
        <v>193</v>
      </c>
      <c r="J494" s="11"/>
      <c r="K494" s="11"/>
    </row>
    <row r="495" spans="1:11" x14ac:dyDescent="0.2">
      <c r="A495" s="11" t="s">
        <v>48</v>
      </c>
      <c r="B495" s="11" t="s">
        <v>126</v>
      </c>
      <c r="C495" s="11" t="s">
        <v>26</v>
      </c>
      <c r="D495" s="11" t="s">
        <v>26</v>
      </c>
      <c r="E495" s="11" t="s">
        <v>27</v>
      </c>
      <c r="F495" s="11"/>
      <c r="G495" s="11" t="s">
        <v>23</v>
      </c>
      <c r="H495" s="11">
        <v>4</v>
      </c>
      <c r="I495" s="11" t="s">
        <v>24</v>
      </c>
      <c r="J495" s="11"/>
      <c r="K495" s="11"/>
    </row>
    <row r="496" spans="1:11" x14ac:dyDescent="0.2">
      <c r="A496" s="11" t="s">
        <v>48</v>
      </c>
      <c r="B496" s="11" t="s">
        <v>126</v>
      </c>
      <c r="C496" s="11" t="s">
        <v>159</v>
      </c>
      <c r="D496" s="11" t="s">
        <v>159</v>
      </c>
      <c r="E496" s="11" t="s">
        <v>187</v>
      </c>
      <c r="F496" s="11" t="s">
        <v>63</v>
      </c>
      <c r="G496" s="11" t="s">
        <v>32</v>
      </c>
      <c r="H496" s="11">
        <v>4</v>
      </c>
      <c r="I496" s="11" t="s">
        <v>162</v>
      </c>
      <c r="J496" s="11" t="s">
        <v>188</v>
      </c>
      <c r="K496" s="11" t="s">
        <v>189</v>
      </c>
    </row>
    <row r="497" spans="1:11" x14ac:dyDescent="0.2">
      <c r="A497" s="11" t="s">
        <v>48</v>
      </c>
      <c r="B497" s="11" t="s">
        <v>126</v>
      </c>
      <c r="C497" s="11" t="s">
        <v>153</v>
      </c>
      <c r="D497" s="11" t="s">
        <v>153</v>
      </c>
      <c r="E497" s="11" t="s">
        <v>154</v>
      </c>
      <c r="F497" s="11" t="s">
        <v>63</v>
      </c>
      <c r="G497" s="11" t="s">
        <v>145</v>
      </c>
      <c r="H497" s="11">
        <v>7</v>
      </c>
      <c r="I497" s="11" t="s">
        <v>24</v>
      </c>
      <c r="J497" s="11"/>
      <c r="K497" s="11" t="s">
        <v>185</v>
      </c>
    </row>
    <row r="498" spans="1:11" x14ac:dyDescent="0.2">
      <c r="A498" s="11" t="s">
        <v>48</v>
      </c>
      <c r="B498" s="11" t="s">
        <v>126</v>
      </c>
      <c r="C498" s="11" t="s">
        <v>18</v>
      </c>
      <c r="D498" s="11" t="s">
        <v>18</v>
      </c>
      <c r="E498" s="11"/>
      <c r="F498" s="11"/>
      <c r="G498" s="11"/>
      <c r="H498" s="11">
        <v>5</v>
      </c>
      <c r="I498" s="11"/>
      <c r="J498" s="11"/>
      <c r="K498" s="11" t="s">
        <v>137</v>
      </c>
    </row>
    <row r="499" spans="1:11" x14ac:dyDescent="0.2">
      <c r="A499" s="11" t="s">
        <v>48</v>
      </c>
      <c r="B499" s="11" t="s">
        <v>126</v>
      </c>
      <c r="C499" s="11" t="s">
        <v>254</v>
      </c>
      <c r="D499" s="11" t="s">
        <v>148</v>
      </c>
      <c r="E499" s="11" t="s">
        <v>149</v>
      </c>
      <c r="F499" s="11" t="s">
        <v>129</v>
      </c>
      <c r="G499" s="11" t="s">
        <v>145</v>
      </c>
      <c r="H499" s="11">
        <v>2</v>
      </c>
      <c r="I499" s="11"/>
      <c r="J499" s="11"/>
      <c r="K499" s="11"/>
    </row>
    <row r="500" spans="1:11" x14ac:dyDescent="0.2">
      <c r="A500" s="11" t="s">
        <v>48</v>
      </c>
      <c r="B500" s="11" t="s">
        <v>126</v>
      </c>
      <c r="C500" s="11" t="s">
        <v>46</v>
      </c>
      <c r="D500" s="11" t="s">
        <v>46</v>
      </c>
      <c r="E500" s="11"/>
      <c r="F500" s="11"/>
      <c r="G500" s="11"/>
      <c r="H500" s="11">
        <v>5</v>
      </c>
      <c r="I500" s="11"/>
      <c r="J500" s="11"/>
      <c r="K500" s="11" t="s">
        <v>184</v>
      </c>
    </row>
    <row r="501" spans="1:11" x14ac:dyDescent="0.2">
      <c r="A501" s="11" t="s">
        <v>48</v>
      </c>
      <c r="B501" s="11" t="s">
        <v>126</v>
      </c>
      <c r="C501" s="11" t="s">
        <v>33</v>
      </c>
      <c r="D501" s="11" t="s">
        <v>163</v>
      </c>
      <c r="E501" s="11"/>
      <c r="F501" s="11"/>
      <c r="G501" s="11"/>
      <c r="H501" s="11">
        <v>4</v>
      </c>
      <c r="I501" s="11"/>
      <c r="J501" s="11"/>
      <c r="K501" s="11" t="s">
        <v>183</v>
      </c>
    </row>
    <row r="502" spans="1:11" x14ac:dyDescent="0.2">
      <c r="A502" s="11" t="s">
        <v>48</v>
      </c>
      <c r="B502" s="11" t="s">
        <v>126</v>
      </c>
      <c r="C502" s="11" t="s">
        <v>176</v>
      </c>
      <c r="D502" s="11" t="s">
        <v>176</v>
      </c>
      <c r="E502" s="11" t="s">
        <v>177</v>
      </c>
      <c r="F502" s="11" t="s">
        <v>31</v>
      </c>
      <c r="G502" s="11" t="s">
        <v>145</v>
      </c>
      <c r="H502" s="11">
        <v>2</v>
      </c>
      <c r="I502" s="11" t="s">
        <v>24</v>
      </c>
      <c r="J502" s="11"/>
      <c r="K502" s="11" t="s">
        <v>182</v>
      </c>
    </row>
    <row r="503" spans="1:11" x14ac:dyDescent="0.2">
      <c r="A503" s="11" t="s">
        <v>48</v>
      </c>
      <c r="B503" s="11" t="s">
        <v>126</v>
      </c>
      <c r="C503" s="11" t="s">
        <v>19</v>
      </c>
      <c r="D503" s="11" t="s">
        <v>19</v>
      </c>
      <c r="E503" s="11"/>
      <c r="F503" s="11"/>
      <c r="G503" s="11"/>
      <c r="H503" s="11">
        <v>6</v>
      </c>
      <c r="I503" s="11"/>
      <c r="J503" s="11"/>
      <c r="K503" s="11" t="s">
        <v>182</v>
      </c>
    </row>
    <row r="504" spans="1:11" x14ac:dyDescent="0.2">
      <c r="A504" s="11" t="s">
        <v>48</v>
      </c>
      <c r="B504" s="11" t="s">
        <v>126</v>
      </c>
      <c r="C504" s="11" t="s">
        <v>111</v>
      </c>
      <c r="D504" s="11" t="s">
        <v>178</v>
      </c>
      <c r="E504" s="11" t="s">
        <v>179</v>
      </c>
      <c r="F504" s="11" t="s">
        <v>134</v>
      </c>
      <c r="G504" s="11" t="s">
        <v>180</v>
      </c>
      <c r="H504" s="11">
        <v>1</v>
      </c>
      <c r="I504" s="11" t="s">
        <v>24</v>
      </c>
      <c r="J504" s="11" t="s">
        <v>181</v>
      </c>
      <c r="K504" s="11"/>
    </row>
    <row r="505" spans="1:11" x14ac:dyDescent="0.2">
      <c r="A505" s="11" t="s">
        <v>48</v>
      </c>
      <c r="B505" s="11" t="s">
        <v>126</v>
      </c>
      <c r="C505" s="11" t="s">
        <v>112</v>
      </c>
      <c r="D505" s="11" t="s">
        <v>112</v>
      </c>
      <c r="E505" s="11" t="s">
        <v>113</v>
      </c>
      <c r="F505" s="11"/>
      <c r="G505" s="11" t="s">
        <v>23</v>
      </c>
      <c r="H505" s="11">
        <v>2</v>
      </c>
      <c r="I505" s="11" t="s">
        <v>1831</v>
      </c>
      <c r="J505" s="11"/>
      <c r="K505" s="11" t="s">
        <v>136</v>
      </c>
    </row>
    <row r="506" spans="1:11" x14ac:dyDescent="0.2">
      <c r="A506" s="11" t="s">
        <v>47</v>
      </c>
      <c r="B506" s="11" t="s">
        <v>126</v>
      </c>
      <c r="C506" s="11" t="s">
        <v>20</v>
      </c>
      <c r="D506" s="11" t="s">
        <v>20</v>
      </c>
      <c r="E506" s="11"/>
      <c r="F506" s="11"/>
      <c r="G506" s="11"/>
      <c r="H506" s="11">
        <v>3</v>
      </c>
      <c r="I506" s="11"/>
      <c r="J506" s="11"/>
      <c r="K506" s="11"/>
    </row>
    <row r="507" spans="1:11" x14ac:dyDescent="0.2">
      <c r="A507" s="11" t="s">
        <v>47</v>
      </c>
      <c r="B507" s="11" t="s">
        <v>126</v>
      </c>
      <c r="C507" s="11" t="s">
        <v>17</v>
      </c>
      <c r="D507" s="11" t="s">
        <v>17</v>
      </c>
      <c r="E507" s="11"/>
      <c r="F507" s="11"/>
      <c r="G507" s="11"/>
      <c r="H507" s="11">
        <v>7.75</v>
      </c>
      <c r="I507" s="11"/>
      <c r="J507" s="11"/>
      <c r="K507" s="11"/>
    </row>
    <row r="508" spans="1:11" x14ac:dyDescent="0.2">
      <c r="A508" s="11" t="s">
        <v>47</v>
      </c>
      <c r="B508" s="11" t="s">
        <v>126</v>
      </c>
      <c r="C508" s="11" t="s">
        <v>176</v>
      </c>
      <c r="D508" s="11" t="s">
        <v>176</v>
      </c>
      <c r="E508" s="11" t="s">
        <v>177</v>
      </c>
      <c r="F508" s="11" t="s">
        <v>31</v>
      </c>
      <c r="G508" s="11" t="s">
        <v>145</v>
      </c>
      <c r="H508" s="11">
        <v>2</v>
      </c>
      <c r="I508" s="11" t="s">
        <v>24</v>
      </c>
      <c r="J508" s="11"/>
      <c r="K508" s="11"/>
    </row>
    <row r="509" spans="1:11" x14ac:dyDescent="0.2">
      <c r="A509" s="11" t="s">
        <v>47</v>
      </c>
      <c r="B509" s="11" t="s">
        <v>126</v>
      </c>
      <c r="C509" s="11" t="s">
        <v>19</v>
      </c>
      <c r="D509" s="11" t="s">
        <v>19</v>
      </c>
      <c r="E509" s="11"/>
      <c r="F509" s="11"/>
      <c r="G509" s="11"/>
      <c r="H509" s="11">
        <v>4</v>
      </c>
      <c r="I509" s="11"/>
      <c r="J509" s="11"/>
      <c r="K509" s="11"/>
    </row>
    <row r="510" spans="1:11" x14ac:dyDescent="0.2">
      <c r="A510" s="11" t="s">
        <v>47</v>
      </c>
      <c r="B510" s="11" t="s">
        <v>126</v>
      </c>
      <c r="C510" s="11" t="s">
        <v>33</v>
      </c>
      <c r="D510" s="11" t="s">
        <v>163</v>
      </c>
      <c r="E510" s="11"/>
      <c r="F510" s="11"/>
      <c r="G510" s="11"/>
      <c r="H510" s="11">
        <v>1.5</v>
      </c>
      <c r="I510" s="11"/>
      <c r="J510" s="11"/>
      <c r="K510" s="11" t="s">
        <v>175</v>
      </c>
    </row>
    <row r="511" spans="1:11" x14ac:dyDescent="0.2">
      <c r="A511" s="11" t="s">
        <v>47</v>
      </c>
      <c r="B511" s="11" t="s">
        <v>126</v>
      </c>
      <c r="C511" s="11" t="s">
        <v>18</v>
      </c>
      <c r="D511" s="11" t="s">
        <v>18</v>
      </c>
      <c r="E511" s="11"/>
      <c r="F511" s="11"/>
      <c r="G511" s="11"/>
      <c r="H511" s="11">
        <v>4</v>
      </c>
      <c r="I511" s="11"/>
      <c r="J511" s="11"/>
      <c r="K511" s="11" t="s">
        <v>137</v>
      </c>
    </row>
    <row r="512" spans="1:11" x14ac:dyDescent="0.2">
      <c r="A512" s="11" t="s">
        <v>47</v>
      </c>
      <c r="B512" s="11" t="s">
        <v>126</v>
      </c>
      <c r="C512" s="11" t="s">
        <v>159</v>
      </c>
      <c r="D512" s="11" t="s">
        <v>160</v>
      </c>
      <c r="E512" s="11" t="s">
        <v>161</v>
      </c>
      <c r="F512" s="11" t="s">
        <v>134</v>
      </c>
      <c r="G512" s="11" t="s">
        <v>23</v>
      </c>
      <c r="H512" s="11">
        <v>2</v>
      </c>
      <c r="I512" s="11" t="s">
        <v>162</v>
      </c>
      <c r="J512" s="11"/>
      <c r="K512" s="11"/>
    </row>
    <row r="513" spans="1:11" x14ac:dyDescent="0.2">
      <c r="A513" s="11" t="s">
        <v>47</v>
      </c>
      <c r="B513" s="11" t="s">
        <v>126</v>
      </c>
      <c r="C513" s="11" t="s">
        <v>112</v>
      </c>
      <c r="D513" s="11" t="s">
        <v>112</v>
      </c>
      <c r="E513" s="11" t="s">
        <v>113</v>
      </c>
      <c r="F513" s="11"/>
      <c r="G513" s="11" t="s">
        <v>23</v>
      </c>
      <c r="H513" s="11">
        <v>1</v>
      </c>
      <c r="I513" s="11" t="s">
        <v>1831</v>
      </c>
      <c r="J513" s="11"/>
      <c r="K513" s="11" t="s">
        <v>174</v>
      </c>
    </row>
    <row r="514" spans="1:11" x14ac:dyDescent="0.2">
      <c r="A514" s="11" t="s">
        <v>47</v>
      </c>
      <c r="B514" s="11" t="s">
        <v>126</v>
      </c>
      <c r="C514" s="11" t="s">
        <v>33</v>
      </c>
      <c r="D514" s="11" t="s">
        <v>163</v>
      </c>
      <c r="E514" s="11"/>
      <c r="F514" s="11"/>
      <c r="G514" s="11"/>
      <c r="H514" s="11">
        <v>2</v>
      </c>
      <c r="I514" s="11"/>
      <c r="J514" s="11"/>
      <c r="K514" s="11" t="s">
        <v>173</v>
      </c>
    </row>
    <row r="515" spans="1:11" x14ac:dyDescent="0.2">
      <c r="A515" s="11" t="s">
        <v>47</v>
      </c>
      <c r="B515" s="11" t="s">
        <v>126</v>
      </c>
      <c r="C515" s="11" t="s">
        <v>33</v>
      </c>
      <c r="D515" s="11" t="s">
        <v>163</v>
      </c>
      <c r="E515" s="11"/>
      <c r="F515" s="11"/>
      <c r="G515" s="11"/>
      <c r="H515" s="11">
        <v>3</v>
      </c>
      <c r="I515" s="11"/>
      <c r="J515" s="11"/>
      <c r="K515" s="11" t="s">
        <v>172</v>
      </c>
    </row>
    <row r="516" spans="1:11" x14ac:dyDescent="0.2">
      <c r="A516" s="11" t="s">
        <v>47</v>
      </c>
      <c r="B516" s="11" t="s">
        <v>126</v>
      </c>
      <c r="C516" s="11" t="s">
        <v>33</v>
      </c>
      <c r="D516" s="11" t="s">
        <v>163</v>
      </c>
      <c r="E516" s="11"/>
      <c r="F516" s="11"/>
      <c r="G516" s="11"/>
      <c r="H516" s="11">
        <v>15</v>
      </c>
      <c r="I516" s="11"/>
      <c r="J516" s="11"/>
      <c r="K516" s="11" t="s">
        <v>171</v>
      </c>
    </row>
    <row r="517" spans="1:11" x14ac:dyDescent="0.2">
      <c r="A517" s="11" t="s">
        <v>47</v>
      </c>
      <c r="B517" s="11" t="s">
        <v>126</v>
      </c>
      <c r="C517" s="11" t="s">
        <v>153</v>
      </c>
      <c r="D517" s="11" t="s">
        <v>153</v>
      </c>
      <c r="E517" s="11" t="s">
        <v>154</v>
      </c>
      <c r="F517" s="11" t="s">
        <v>63</v>
      </c>
      <c r="G517" s="11" t="s">
        <v>145</v>
      </c>
      <c r="H517" s="11">
        <v>2</v>
      </c>
      <c r="I517" s="11" t="s">
        <v>24</v>
      </c>
      <c r="J517" s="11"/>
      <c r="K517" s="11"/>
    </row>
    <row r="518" spans="1:11" x14ac:dyDescent="0.2">
      <c r="A518" s="11" t="s">
        <v>47</v>
      </c>
      <c r="B518" s="11" t="s">
        <v>126</v>
      </c>
      <c r="C518" s="11" t="s">
        <v>254</v>
      </c>
      <c r="D518" s="11" t="s">
        <v>148</v>
      </c>
      <c r="E518" s="11" t="s">
        <v>149</v>
      </c>
      <c r="F518" s="11" t="s">
        <v>129</v>
      </c>
      <c r="G518" s="11" t="s">
        <v>145</v>
      </c>
      <c r="H518" s="11">
        <v>2</v>
      </c>
      <c r="I518" s="11"/>
      <c r="J518" s="11"/>
      <c r="K518" s="11"/>
    </row>
    <row r="519" spans="1:11" x14ac:dyDescent="0.2">
      <c r="A519" s="11" t="s">
        <v>44</v>
      </c>
      <c r="B519" s="11" t="s">
        <v>126</v>
      </c>
      <c r="C519" s="11" t="s">
        <v>118</v>
      </c>
      <c r="D519" s="11" t="s">
        <v>118</v>
      </c>
      <c r="E519" s="11" t="s">
        <v>119</v>
      </c>
      <c r="F519" s="11"/>
      <c r="G519" s="11" t="s">
        <v>23</v>
      </c>
      <c r="H519" s="11">
        <v>2</v>
      </c>
      <c r="I519" s="11" t="s">
        <v>1830</v>
      </c>
      <c r="J519" s="11"/>
      <c r="K519" s="11" t="s">
        <v>170</v>
      </c>
    </row>
    <row r="520" spans="1:11" x14ac:dyDescent="0.2">
      <c r="A520" s="11" t="s">
        <v>44</v>
      </c>
      <c r="B520" s="11" t="s">
        <v>126</v>
      </c>
      <c r="C520" s="11" t="s">
        <v>40</v>
      </c>
      <c r="D520" s="11" t="s">
        <v>40</v>
      </c>
      <c r="E520" s="11"/>
      <c r="F520" s="11"/>
      <c r="G520" s="11"/>
      <c r="H520" s="11">
        <v>14</v>
      </c>
      <c r="I520" s="11"/>
      <c r="J520" s="11"/>
      <c r="K520" s="11" t="s">
        <v>169</v>
      </c>
    </row>
    <row r="521" spans="1:11" x14ac:dyDescent="0.2">
      <c r="A521" s="11" t="s">
        <v>44</v>
      </c>
      <c r="B521" s="11" t="s">
        <v>126</v>
      </c>
      <c r="C521" s="11" t="s">
        <v>19</v>
      </c>
      <c r="D521" s="11" t="s">
        <v>19</v>
      </c>
      <c r="E521" s="11"/>
      <c r="F521" s="11"/>
      <c r="G521" s="11"/>
      <c r="H521" s="11">
        <v>1.75</v>
      </c>
      <c r="I521" s="11"/>
      <c r="J521" s="11"/>
      <c r="K521" s="11"/>
    </row>
    <row r="522" spans="1:11" x14ac:dyDescent="0.2">
      <c r="A522" s="11" t="s">
        <v>44</v>
      </c>
      <c r="B522" s="11" t="s">
        <v>126</v>
      </c>
      <c r="C522" s="11" t="s">
        <v>153</v>
      </c>
      <c r="D522" s="11" t="s">
        <v>153</v>
      </c>
      <c r="E522" s="11" t="s">
        <v>154</v>
      </c>
      <c r="F522" s="11" t="s">
        <v>63</v>
      </c>
      <c r="G522" s="11" t="s">
        <v>145</v>
      </c>
      <c r="H522" s="11">
        <v>3</v>
      </c>
      <c r="I522" s="11" t="s">
        <v>24</v>
      </c>
      <c r="J522" s="11"/>
      <c r="K522" s="11"/>
    </row>
    <row r="523" spans="1:11" x14ac:dyDescent="0.2">
      <c r="A523" s="11" t="s">
        <v>44</v>
      </c>
      <c r="B523" s="11" t="s">
        <v>126</v>
      </c>
      <c r="C523" s="11" t="s">
        <v>20</v>
      </c>
      <c r="D523" s="11" t="s">
        <v>20</v>
      </c>
      <c r="E523" s="11"/>
      <c r="F523" s="11"/>
      <c r="G523" s="11"/>
      <c r="H523" s="11">
        <v>2</v>
      </c>
      <c r="I523" s="11"/>
      <c r="J523" s="11"/>
      <c r="K523" s="11" t="s">
        <v>168</v>
      </c>
    </row>
    <row r="524" spans="1:11" x14ac:dyDescent="0.2">
      <c r="A524" s="11" t="s">
        <v>44</v>
      </c>
      <c r="B524" s="11" t="s">
        <v>126</v>
      </c>
      <c r="C524" s="11" t="s">
        <v>18</v>
      </c>
      <c r="D524" s="11" t="s">
        <v>18</v>
      </c>
      <c r="E524" s="11"/>
      <c r="F524" s="11"/>
      <c r="G524" s="11"/>
      <c r="H524" s="11">
        <v>1.75</v>
      </c>
      <c r="I524" s="11"/>
      <c r="J524" s="11"/>
      <c r="K524" s="11" t="s">
        <v>137</v>
      </c>
    </row>
    <row r="525" spans="1:11" x14ac:dyDescent="0.2">
      <c r="A525" s="11" t="s">
        <v>44</v>
      </c>
      <c r="B525" s="11" t="s">
        <v>126</v>
      </c>
      <c r="C525" s="11" t="s">
        <v>141</v>
      </c>
      <c r="D525" s="11" t="s">
        <v>141</v>
      </c>
      <c r="E525" s="11" t="s">
        <v>119</v>
      </c>
      <c r="F525" s="11"/>
      <c r="G525" s="11" t="s">
        <v>23</v>
      </c>
      <c r="H525" s="11">
        <v>1</v>
      </c>
      <c r="I525" s="11" t="s">
        <v>1830</v>
      </c>
      <c r="J525" s="11"/>
      <c r="K525" s="11" t="s">
        <v>167</v>
      </c>
    </row>
    <row r="526" spans="1:11" x14ac:dyDescent="0.2">
      <c r="A526" s="11" t="s">
        <v>44</v>
      </c>
      <c r="B526" s="11" t="s">
        <v>126</v>
      </c>
      <c r="C526" s="11" t="s">
        <v>33</v>
      </c>
      <c r="D526" s="11" t="s">
        <v>163</v>
      </c>
      <c r="E526" s="11"/>
      <c r="F526" s="11"/>
      <c r="G526" s="11"/>
      <c r="H526" s="11">
        <v>5</v>
      </c>
      <c r="I526" s="11"/>
      <c r="J526" s="11"/>
      <c r="K526" s="11" t="s">
        <v>166</v>
      </c>
    </row>
    <row r="527" spans="1:11" x14ac:dyDescent="0.2">
      <c r="A527" s="11" t="s">
        <v>44</v>
      </c>
      <c r="B527" s="11" t="s">
        <v>126</v>
      </c>
      <c r="C527" s="11" t="s">
        <v>17</v>
      </c>
      <c r="D527" s="11" t="s">
        <v>17</v>
      </c>
      <c r="E527" s="11"/>
      <c r="F527" s="11"/>
      <c r="G527" s="11"/>
      <c r="H527" s="11">
        <v>23</v>
      </c>
      <c r="I527" s="11"/>
      <c r="J527" s="11"/>
      <c r="K527" s="11"/>
    </row>
    <row r="528" spans="1:11" x14ac:dyDescent="0.2">
      <c r="A528" s="11" t="s">
        <v>39</v>
      </c>
      <c r="B528" s="11" t="s">
        <v>126</v>
      </c>
      <c r="C528" s="11" t="s">
        <v>40</v>
      </c>
      <c r="D528" s="11" t="s">
        <v>40</v>
      </c>
      <c r="E528" s="11"/>
      <c r="F528" s="11"/>
      <c r="G528" s="11"/>
      <c r="H528" s="11">
        <v>5</v>
      </c>
      <c r="I528" s="11"/>
      <c r="J528" s="11"/>
      <c r="K528" s="11" t="s">
        <v>165</v>
      </c>
    </row>
    <row r="529" spans="1:11" x14ac:dyDescent="0.2">
      <c r="A529" s="11" t="s">
        <v>39</v>
      </c>
      <c r="B529" s="11" t="s">
        <v>126</v>
      </c>
      <c r="C529" s="11" t="s">
        <v>18</v>
      </c>
      <c r="D529" s="11" t="s">
        <v>18</v>
      </c>
      <c r="E529" s="11"/>
      <c r="F529" s="11"/>
      <c r="G529" s="11"/>
      <c r="H529" s="11">
        <v>3</v>
      </c>
      <c r="I529" s="11"/>
      <c r="J529" s="11"/>
      <c r="K529" s="11" t="s">
        <v>137</v>
      </c>
    </row>
    <row r="530" spans="1:11" x14ac:dyDescent="0.2">
      <c r="A530" s="11" t="s">
        <v>39</v>
      </c>
      <c r="B530" s="11" t="s">
        <v>126</v>
      </c>
      <c r="C530" s="11" t="s">
        <v>118</v>
      </c>
      <c r="D530" s="11" t="s">
        <v>118</v>
      </c>
      <c r="E530" s="11" t="s">
        <v>119</v>
      </c>
      <c r="F530" s="11"/>
      <c r="G530" s="11" t="s">
        <v>23</v>
      </c>
      <c r="H530" s="11">
        <v>3</v>
      </c>
      <c r="I530" s="11" t="s">
        <v>1830</v>
      </c>
      <c r="J530" s="11"/>
      <c r="K530" s="11"/>
    </row>
    <row r="531" spans="1:11" x14ac:dyDescent="0.2">
      <c r="A531" s="11" t="s">
        <v>39</v>
      </c>
      <c r="B531" s="11" t="s">
        <v>126</v>
      </c>
      <c r="C531" s="11" t="s">
        <v>112</v>
      </c>
      <c r="D531" s="11" t="s">
        <v>112</v>
      </c>
      <c r="E531" s="11" t="s">
        <v>113</v>
      </c>
      <c r="F531" s="11"/>
      <c r="G531" s="11" t="s">
        <v>23</v>
      </c>
      <c r="H531" s="11">
        <v>2</v>
      </c>
      <c r="I531" s="11" t="s">
        <v>1831</v>
      </c>
      <c r="J531" s="11"/>
      <c r="K531" s="11" t="s">
        <v>136</v>
      </c>
    </row>
    <row r="532" spans="1:11" x14ac:dyDescent="0.2">
      <c r="A532" s="11" t="s">
        <v>39</v>
      </c>
      <c r="B532" s="11" t="s">
        <v>126</v>
      </c>
      <c r="C532" s="11" t="s">
        <v>19</v>
      </c>
      <c r="D532" s="11" t="s">
        <v>19</v>
      </c>
      <c r="E532" s="11"/>
      <c r="F532" s="11"/>
      <c r="G532" s="11"/>
      <c r="H532" s="11">
        <v>5</v>
      </c>
      <c r="I532" s="11"/>
      <c r="J532" s="11"/>
      <c r="K532" s="11"/>
    </row>
    <row r="533" spans="1:11" x14ac:dyDescent="0.2">
      <c r="A533" s="11" t="s">
        <v>39</v>
      </c>
      <c r="B533" s="11" t="s">
        <v>126</v>
      </c>
      <c r="C533" s="11" t="s">
        <v>18</v>
      </c>
      <c r="D533" s="11" t="s">
        <v>18</v>
      </c>
      <c r="E533" s="11"/>
      <c r="F533" s="11"/>
      <c r="G533" s="11"/>
      <c r="H533" s="11">
        <v>6</v>
      </c>
      <c r="I533" s="11"/>
      <c r="J533" s="11"/>
      <c r="K533" s="11" t="s">
        <v>156</v>
      </c>
    </row>
    <row r="534" spans="1:11" x14ac:dyDescent="0.2">
      <c r="A534" s="11" t="s">
        <v>39</v>
      </c>
      <c r="B534" s="11" t="s">
        <v>126</v>
      </c>
      <c r="C534" s="11" t="s">
        <v>33</v>
      </c>
      <c r="D534" s="11" t="s">
        <v>163</v>
      </c>
      <c r="E534" s="11"/>
      <c r="F534" s="11"/>
      <c r="G534" s="11"/>
      <c r="H534" s="11">
        <v>2</v>
      </c>
      <c r="I534" s="11"/>
      <c r="J534" s="11"/>
      <c r="K534" s="11" t="s">
        <v>164</v>
      </c>
    </row>
    <row r="535" spans="1:11" x14ac:dyDescent="0.2">
      <c r="A535" s="11" t="s">
        <v>39</v>
      </c>
      <c r="B535" s="11" t="s">
        <v>126</v>
      </c>
      <c r="C535" s="11" t="s">
        <v>43</v>
      </c>
      <c r="D535" s="11" t="s">
        <v>43</v>
      </c>
      <c r="E535" s="11" t="s">
        <v>22</v>
      </c>
      <c r="F535" s="11"/>
      <c r="G535" s="11" t="s">
        <v>23</v>
      </c>
      <c r="H535" s="11">
        <v>2</v>
      </c>
      <c r="I535" s="11" t="s">
        <v>24</v>
      </c>
      <c r="J535" s="11"/>
      <c r="K535" s="11"/>
    </row>
    <row r="536" spans="1:11" x14ac:dyDescent="0.2">
      <c r="A536" s="11" t="s">
        <v>39</v>
      </c>
      <c r="B536" s="11" t="s">
        <v>126</v>
      </c>
      <c r="C536" s="11" t="s">
        <v>254</v>
      </c>
      <c r="D536" s="11" t="s">
        <v>148</v>
      </c>
      <c r="E536" s="11" t="s">
        <v>149</v>
      </c>
      <c r="F536" s="11" t="s">
        <v>129</v>
      </c>
      <c r="G536" s="11" t="s">
        <v>145</v>
      </c>
      <c r="H536" s="11">
        <v>8</v>
      </c>
      <c r="I536" s="11"/>
      <c r="J536" s="11"/>
      <c r="K536" s="11"/>
    </row>
    <row r="537" spans="1:11" x14ac:dyDescent="0.2">
      <c r="A537" s="11" t="s">
        <v>39</v>
      </c>
      <c r="B537" s="11" t="s">
        <v>126</v>
      </c>
      <c r="C537" s="11" t="s">
        <v>17</v>
      </c>
      <c r="D537" s="11" t="s">
        <v>17</v>
      </c>
      <c r="E537" s="11"/>
      <c r="F537" s="11"/>
      <c r="G537" s="11"/>
      <c r="H537" s="11">
        <v>7.75</v>
      </c>
      <c r="I537" s="11"/>
      <c r="J537" s="11"/>
      <c r="K537" s="11"/>
    </row>
    <row r="538" spans="1:11" x14ac:dyDescent="0.2">
      <c r="A538" s="11" t="s">
        <v>37</v>
      </c>
      <c r="B538" s="11" t="s">
        <v>126</v>
      </c>
      <c r="C538" s="11" t="s">
        <v>159</v>
      </c>
      <c r="D538" s="11" t="s">
        <v>160</v>
      </c>
      <c r="E538" s="11" t="s">
        <v>161</v>
      </c>
      <c r="F538" s="11" t="s">
        <v>134</v>
      </c>
      <c r="G538" s="11" t="s">
        <v>23</v>
      </c>
      <c r="H538" s="11">
        <v>2</v>
      </c>
      <c r="I538" s="11" t="s">
        <v>162</v>
      </c>
      <c r="J538" s="11"/>
      <c r="K538" s="11"/>
    </row>
    <row r="539" spans="1:11" x14ac:dyDescent="0.2">
      <c r="A539" s="11" t="s">
        <v>37</v>
      </c>
      <c r="B539" s="11" t="s">
        <v>126</v>
      </c>
      <c r="C539" s="11" t="s">
        <v>112</v>
      </c>
      <c r="D539" s="11" t="s">
        <v>112</v>
      </c>
      <c r="E539" s="11" t="s">
        <v>113</v>
      </c>
      <c r="F539" s="11"/>
      <c r="G539" s="11" t="s">
        <v>23</v>
      </c>
      <c r="H539" s="11">
        <v>1</v>
      </c>
      <c r="I539" s="11" t="s">
        <v>1831</v>
      </c>
      <c r="J539" s="11"/>
      <c r="K539" s="11" t="s">
        <v>158</v>
      </c>
    </row>
    <row r="540" spans="1:11" x14ac:dyDescent="0.2">
      <c r="A540" s="11" t="s">
        <v>37</v>
      </c>
      <c r="B540" s="11" t="s">
        <v>126</v>
      </c>
      <c r="C540" s="11" t="s">
        <v>121</v>
      </c>
      <c r="D540" s="11" t="s">
        <v>121</v>
      </c>
      <c r="E540" s="11" t="s">
        <v>113</v>
      </c>
      <c r="F540" s="11"/>
      <c r="G540" s="11" t="s">
        <v>23</v>
      </c>
      <c r="H540" s="11">
        <v>1.75</v>
      </c>
      <c r="I540" s="11" t="s">
        <v>1831</v>
      </c>
      <c r="J540" s="11"/>
      <c r="K540" s="11" t="s">
        <v>136</v>
      </c>
    </row>
    <row r="541" spans="1:11" x14ac:dyDescent="0.2">
      <c r="A541" s="11" t="s">
        <v>37</v>
      </c>
      <c r="B541" s="11" t="s">
        <v>126</v>
      </c>
      <c r="C541" s="11" t="s">
        <v>153</v>
      </c>
      <c r="D541" s="11" t="s">
        <v>153</v>
      </c>
      <c r="E541" s="11" t="s">
        <v>154</v>
      </c>
      <c r="F541" s="11" t="s">
        <v>63</v>
      </c>
      <c r="G541" s="11" t="s">
        <v>145</v>
      </c>
      <c r="H541" s="11">
        <v>1</v>
      </c>
      <c r="I541" s="11" t="s">
        <v>24</v>
      </c>
      <c r="J541" s="11"/>
      <c r="K541" s="11"/>
    </row>
    <row r="542" spans="1:11" x14ac:dyDescent="0.2">
      <c r="A542" s="11" t="s">
        <v>37</v>
      </c>
      <c r="B542" s="11" t="s">
        <v>126</v>
      </c>
      <c r="C542" s="11" t="s">
        <v>19</v>
      </c>
      <c r="D542" s="11" t="s">
        <v>19</v>
      </c>
      <c r="E542" s="11"/>
      <c r="F542" s="11"/>
      <c r="G542" s="11"/>
      <c r="H542" s="11">
        <v>4</v>
      </c>
      <c r="I542" s="11"/>
      <c r="J542" s="11"/>
      <c r="K542" s="11"/>
    </row>
    <row r="543" spans="1:11" x14ac:dyDescent="0.2">
      <c r="A543" s="11" t="s">
        <v>37</v>
      </c>
      <c r="B543" s="11" t="s">
        <v>126</v>
      </c>
      <c r="C543" s="11" t="s">
        <v>73</v>
      </c>
      <c r="D543" s="11" t="s">
        <v>127</v>
      </c>
      <c r="E543" s="11" t="s">
        <v>128</v>
      </c>
      <c r="F543" s="11" t="s">
        <v>129</v>
      </c>
      <c r="G543" s="11"/>
      <c r="H543" s="11">
        <v>6</v>
      </c>
      <c r="I543" s="11" t="s">
        <v>24</v>
      </c>
      <c r="J543" s="11"/>
      <c r="K543" s="11" t="s">
        <v>156</v>
      </c>
    </row>
    <row r="544" spans="1:11" x14ac:dyDescent="0.2">
      <c r="A544" s="11" t="s">
        <v>37</v>
      </c>
      <c r="B544" s="11" t="s">
        <v>126</v>
      </c>
      <c r="C544" s="11" t="s">
        <v>18</v>
      </c>
      <c r="D544" s="11" t="s">
        <v>18</v>
      </c>
      <c r="E544" s="11"/>
      <c r="F544" s="11"/>
      <c r="G544" s="11"/>
      <c r="H544" s="11">
        <v>4</v>
      </c>
      <c r="I544" s="11"/>
      <c r="J544" s="11"/>
      <c r="K544" s="11" t="s">
        <v>155</v>
      </c>
    </row>
    <row r="545" spans="1:11" x14ac:dyDescent="0.2">
      <c r="A545" s="11" t="s">
        <v>37</v>
      </c>
      <c r="B545" s="11" t="s">
        <v>126</v>
      </c>
      <c r="C545" s="11" t="s">
        <v>28</v>
      </c>
      <c r="D545" s="11" t="s">
        <v>29</v>
      </c>
      <c r="E545" s="11" t="s">
        <v>30</v>
      </c>
      <c r="F545" s="11" t="s">
        <v>31</v>
      </c>
      <c r="G545" s="11" t="s">
        <v>32</v>
      </c>
      <c r="H545" s="11">
        <v>16</v>
      </c>
      <c r="I545" s="11" t="s">
        <v>24</v>
      </c>
      <c r="J545" s="11"/>
      <c r="K545" s="11"/>
    </row>
    <row r="546" spans="1:11" x14ac:dyDescent="0.2">
      <c r="A546" s="11" t="s">
        <v>37</v>
      </c>
      <c r="B546" s="11" t="s">
        <v>126</v>
      </c>
      <c r="C546" s="11" t="s">
        <v>254</v>
      </c>
      <c r="D546" s="11" t="s">
        <v>148</v>
      </c>
      <c r="E546" s="11" t="s">
        <v>149</v>
      </c>
      <c r="F546" s="11" t="s">
        <v>129</v>
      </c>
      <c r="G546" s="11" t="s">
        <v>145</v>
      </c>
      <c r="H546" s="11">
        <v>2</v>
      </c>
      <c r="I546" s="11"/>
      <c r="J546" s="11"/>
      <c r="K546" s="11"/>
    </row>
    <row r="547" spans="1:11" x14ac:dyDescent="0.2">
      <c r="A547" s="11" t="s">
        <v>37</v>
      </c>
      <c r="B547" s="11" t="s">
        <v>126</v>
      </c>
      <c r="C547" s="11" t="s">
        <v>17</v>
      </c>
      <c r="D547" s="11" t="s">
        <v>17</v>
      </c>
      <c r="E547" s="11"/>
      <c r="F547" s="11"/>
      <c r="G547" s="11"/>
      <c r="H547" s="11">
        <v>15.75</v>
      </c>
      <c r="I547" s="11"/>
      <c r="J547" s="11"/>
      <c r="K547" s="11"/>
    </row>
    <row r="548" spans="1:11" x14ac:dyDescent="0.2">
      <c r="A548" s="11" t="s">
        <v>36</v>
      </c>
      <c r="B548" s="11" t="s">
        <v>126</v>
      </c>
      <c r="C548" s="11" t="s">
        <v>153</v>
      </c>
      <c r="D548" s="11" t="s">
        <v>153</v>
      </c>
      <c r="E548" s="11" t="s">
        <v>154</v>
      </c>
      <c r="F548" s="11" t="s">
        <v>63</v>
      </c>
      <c r="G548" s="11" t="s">
        <v>145</v>
      </c>
      <c r="H548" s="11">
        <v>1.75</v>
      </c>
      <c r="I548" s="11" t="s">
        <v>24</v>
      </c>
      <c r="J548" s="11"/>
      <c r="K548" s="11"/>
    </row>
    <row r="549" spans="1:11" x14ac:dyDescent="0.2">
      <c r="A549" s="11" t="s">
        <v>36</v>
      </c>
      <c r="B549" s="11" t="s">
        <v>126</v>
      </c>
      <c r="C549" s="11" t="s">
        <v>18</v>
      </c>
      <c r="D549" s="11" t="s">
        <v>18</v>
      </c>
      <c r="E549" s="11"/>
      <c r="F549" s="11"/>
      <c r="G549" s="11"/>
      <c r="H549" s="11">
        <v>1</v>
      </c>
      <c r="I549" s="11"/>
      <c r="J549" s="11"/>
      <c r="K549" s="11" t="s">
        <v>137</v>
      </c>
    </row>
    <row r="550" spans="1:11" x14ac:dyDescent="0.2">
      <c r="A550" s="11" t="s">
        <v>36</v>
      </c>
      <c r="B550" s="11" t="s">
        <v>126</v>
      </c>
      <c r="C550" s="11" t="s">
        <v>254</v>
      </c>
      <c r="D550" s="11" t="s">
        <v>150</v>
      </c>
      <c r="E550" s="11" t="s">
        <v>151</v>
      </c>
      <c r="F550" s="11" t="s">
        <v>31</v>
      </c>
      <c r="G550" s="11" t="s">
        <v>145</v>
      </c>
      <c r="H550" s="11">
        <v>3</v>
      </c>
      <c r="I550" s="11"/>
      <c r="J550" s="11"/>
      <c r="K550" s="11"/>
    </row>
    <row r="551" spans="1:11" x14ac:dyDescent="0.2">
      <c r="A551" s="11" t="s">
        <v>36</v>
      </c>
      <c r="B551" s="11" t="s">
        <v>126</v>
      </c>
      <c r="C551" s="11" t="s">
        <v>20</v>
      </c>
      <c r="D551" s="11" t="s">
        <v>20</v>
      </c>
      <c r="E551" s="11"/>
      <c r="F551" s="11"/>
      <c r="G551" s="11"/>
      <c r="H551" s="11">
        <v>5</v>
      </c>
      <c r="I551" s="11"/>
      <c r="J551" s="11"/>
      <c r="K551" s="11"/>
    </row>
    <row r="552" spans="1:11" x14ac:dyDescent="0.2">
      <c r="A552" s="11" t="s">
        <v>36</v>
      </c>
      <c r="B552" s="11" t="s">
        <v>126</v>
      </c>
      <c r="C552" s="11" t="s">
        <v>254</v>
      </c>
      <c r="D552" s="11" t="s">
        <v>148</v>
      </c>
      <c r="E552" s="11" t="s">
        <v>149</v>
      </c>
      <c r="F552" s="11" t="s">
        <v>129</v>
      </c>
      <c r="G552" s="11" t="s">
        <v>145</v>
      </c>
      <c r="H552" s="11">
        <v>1</v>
      </c>
      <c r="I552" s="11"/>
      <c r="J552" s="11"/>
      <c r="K552" s="11"/>
    </row>
    <row r="553" spans="1:11" x14ac:dyDescent="0.2">
      <c r="A553" s="11" t="s">
        <v>36</v>
      </c>
      <c r="B553" s="11" t="s">
        <v>126</v>
      </c>
      <c r="C553" s="11" t="s">
        <v>19</v>
      </c>
      <c r="D553" s="11" t="s">
        <v>19</v>
      </c>
      <c r="E553" s="11"/>
      <c r="F553" s="11"/>
      <c r="G553" s="11"/>
      <c r="H553" s="11">
        <v>4</v>
      </c>
      <c r="I553" s="11"/>
      <c r="J553" s="11"/>
      <c r="K553" s="11"/>
    </row>
    <row r="554" spans="1:11" x14ac:dyDescent="0.2">
      <c r="A554" s="11" t="s">
        <v>36</v>
      </c>
      <c r="B554" s="11" t="s">
        <v>126</v>
      </c>
      <c r="C554" s="11" t="s">
        <v>46</v>
      </c>
      <c r="D554" s="11" t="s">
        <v>46</v>
      </c>
      <c r="E554" s="11"/>
      <c r="F554" s="11"/>
      <c r="G554" s="11"/>
      <c r="H554" s="11">
        <v>4</v>
      </c>
      <c r="I554" s="11"/>
      <c r="J554" s="11"/>
      <c r="K554" s="11" t="s">
        <v>147</v>
      </c>
    </row>
    <row r="555" spans="1:11" x14ac:dyDescent="0.2">
      <c r="A555" s="11" t="s">
        <v>36</v>
      </c>
      <c r="B555" s="11" t="s">
        <v>126</v>
      </c>
      <c r="C555" s="11" t="s">
        <v>254</v>
      </c>
      <c r="D555" s="11" t="s">
        <v>143</v>
      </c>
      <c r="E555" s="11" t="s">
        <v>144</v>
      </c>
      <c r="F555" s="11" t="s">
        <v>31</v>
      </c>
      <c r="G555" s="11" t="s">
        <v>145</v>
      </c>
      <c r="H555" s="11">
        <v>8</v>
      </c>
      <c r="I555" s="11"/>
      <c r="J555" s="11"/>
      <c r="K555" s="11" t="s">
        <v>146</v>
      </c>
    </row>
    <row r="556" spans="1:11" x14ac:dyDescent="0.2">
      <c r="A556" s="11" t="s">
        <v>36</v>
      </c>
      <c r="B556" s="11" t="s">
        <v>126</v>
      </c>
      <c r="C556" s="11" t="s">
        <v>141</v>
      </c>
      <c r="D556" s="11" t="s">
        <v>141</v>
      </c>
      <c r="E556" s="11" t="s">
        <v>119</v>
      </c>
      <c r="F556" s="11"/>
      <c r="G556" s="11" t="s">
        <v>23</v>
      </c>
      <c r="H556" s="11">
        <v>15</v>
      </c>
      <c r="I556" s="11" t="s">
        <v>1830</v>
      </c>
      <c r="J556" s="11"/>
      <c r="K556" s="11" t="s">
        <v>142</v>
      </c>
    </row>
    <row r="557" spans="1:11" x14ac:dyDescent="0.2">
      <c r="A557" s="11" t="s">
        <v>36</v>
      </c>
      <c r="B557" s="11" t="s">
        <v>126</v>
      </c>
      <c r="C557" s="11" t="s">
        <v>17</v>
      </c>
      <c r="D557" s="11" t="s">
        <v>17</v>
      </c>
      <c r="E557" s="11"/>
      <c r="F557" s="11"/>
      <c r="G557" s="11"/>
      <c r="H557" s="11">
        <v>7.75</v>
      </c>
      <c r="I557" s="11"/>
      <c r="J557" s="11"/>
      <c r="K557" s="11"/>
    </row>
    <row r="558" spans="1:11" x14ac:dyDescent="0.2">
      <c r="A558" s="11" t="s">
        <v>14</v>
      </c>
      <c r="B558" s="11" t="s">
        <v>126</v>
      </c>
      <c r="C558" s="11" t="s">
        <v>33</v>
      </c>
      <c r="D558" s="11" t="s">
        <v>138</v>
      </c>
      <c r="E558" s="11" t="s">
        <v>139</v>
      </c>
      <c r="F558" s="11" t="s">
        <v>31</v>
      </c>
      <c r="G558" s="11"/>
      <c r="H558" s="11">
        <v>2</v>
      </c>
      <c r="I558" s="11" t="s">
        <v>140</v>
      </c>
      <c r="J558" s="11"/>
      <c r="K558" s="11"/>
    </row>
    <row r="559" spans="1:11" x14ac:dyDescent="0.2">
      <c r="A559" s="11" t="s">
        <v>14</v>
      </c>
      <c r="B559" s="11" t="s">
        <v>126</v>
      </c>
      <c r="C559" s="11" t="s">
        <v>41</v>
      </c>
      <c r="D559" s="11" t="s">
        <v>41</v>
      </c>
      <c r="E559" s="11" t="s">
        <v>42</v>
      </c>
      <c r="F559" s="11" t="s">
        <v>31</v>
      </c>
      <c r="G559" s="11" t="s">
        <v>23</v>
      </c>
      <c r="H559" s="11">
        <v>2</v>
      </c>
      <c r="I559" s="11"/>
      <c r="J559" s="11"/>
      <c r="K559" s="11"/>
    </row>
    <row r="560" spans="1:11" x14ac:dyDescent="0.2">
      <c r="A560" s="11" t="s">
        <v>14</v>
      </c>
      <c r="B560" s="11" t="s">
        <v>126</v>
      </c>
      <c r="C560" s="11" t="s">
        <v>18</v>
      </c>
      <c r="D560" s="11" t="s">
        <v>18</v>
      </c>
      <c r="E560" s="11"/>
      <c r="F560" s="11"/>
      <c r="G560" s="11"/>
      <c r="H560" s="11">
        <v>2</v>
      </c>
      <c r="I560" s="11"/>
      <c r="J560" s="11"/>
      <c r="K560" s="11" t="s">
        <v>137</v>
      </c>
    </row>
    <row r="561" spans="1:11" x14ac:dyDescent="0.2">
      <c r="A561" s="11" t="s">
        <v>14</v>
      </c>
      <c r="B561" s="11" t="s">
        <v>126</v>
      </c>
      <c r="C561" s="11" t="s">
        <v>121</v>
      </c>
      <c r="D561" s="11" t="s">
        <v>132</v>
      </c>
      <c r="E561" s="11" t="s">
        <v>133</v>
      </c>
      <c r="F561" s="11" t="s">
        <v>134</v>
      </c>
      <c r="G561" s="11" t="s">
        <v>32</v>
      </c>
      <c r="H561" s="11">
        <v>1</v>
      </c>
      <c r="I561" s="11" t="s">
        <v>135</v>
      </c>
      <c r="J561" s="11"/>
      <c r="K561" s="11" t="s">
        <v>136</v>
      </c>
    </row>
    <row r="562" spans="1:11" x14ac:dyDescent="0.2">
      <c r="A562" s="11" t="s">
        <v>14</v>
      </c>
      <c r="B562" s="11" t="s">
        <v>126</v>
      </c>
      <c r="C562" s="11" t="s">
        <v>118</v>
      </c>
      <c r="D562" s="11" t="s">
        <v>118</v>
      </c>
      <c r="E562" s="11" t="s">
        <v>119</v>
      </c>
      <c r="F562" s="11"/>
      <c r="G562" s="11" t="s">
        <v>23</v>
      </c>
      <c r="H562" s="11">
        <v>3</v>
      </c>
      <c r="I562" s="11" t="s">
        <v>1830</v>
      </c>
      <c r="J562" s="11"/>
      <c r="K562" s="11"/>
    </row>
    <row r="563" spans="1:11" x14ac:dyDescent="0.2">
      <c r="A563" s="11" t="s">
        <v>14</v>
      </c>
      <c r="B563" s="11" t="s">
        <v>126</v>
      </c>
      <c r="C563" s="11" t="s">
        <v>20</v>
      </c>
      <c r="D563" s="11" t="s">
        <v>20</v>
      </c>
      <c r="E563" s="11"/>
      <c r="F563" s="11"/>
      <c r="G563" s="11"/>
      <c r="H563" s="11">
        <v>2</v>
      </c>
      <c r="I563" s="11"/>
      <c r="J563" s="11"/>
      <c r="K563" s="11" t="s">
        <v>131</v>
      </c>
    </row>
    <row r="564" spans="1:11" x14ac:dyDescent="0.2">
      <c r="A564" s="11" t="s">
        <v>14</v>
      </c>
      <c r="B564" s="11" t="s">
        <v>126</v>
      </c>
      <c r="C564" s="11" t="s">
        <v>65</v>
      </c>
      <c r="D564" s="11" t="s">
        <v>65</v>
      </c>
      <c r="E564" s="11" t="s">
        <v>66</v>
      </c>
      <c r="F564" s="11"/>
      <c r="G564" s="11" t="s">
        <v>23</v>
      </c>
      <c r="H564" s="11">
        <v>3</v>
      </c>
      <c r="I564" s="11" t="s">
        <v>24</v>
      </c>
      <c r="J564" s="11"/>
      <c r="K564" s="11" t="s">
        <v>130</v>
      </c>
    </row>
    <row r="565" spans="1:11" x14ac:dyDescent="0.2">
      <c r="A565" s="11" t="s">
        <v>14</v>
      </c>
      <c r="B565" s="11" t="s">
        <v>126</v>
      </c>
      <c r="C565" s="11" t="s">
        <v>19</v>
      </c>
      <c r="D565" s="11" t="s">
        <v>19</v>
      </c>
      <c r="E565" s="11"/>
      <c r="F565" s="11"/>
      <c r="G565" s="11"/>
      <c r="H565" s="11">
        <v>8</v>
      </c>
      <c r="I565" s="11"/>
      <c r="J565" s="11"/>
      <c r="K565" s="11"/>
    </row>
    <row r="566" spans="1:11" x14ac:dyDescent="0.2">
      <c r="A566" s="11" t="s">
        <v>14</v>
      </c>
      <c r="B566" s="11" t="s">
        <v>126</v>
      </c>
      <c r="C566" s="11" t="s">
        <v>17</v>
      </c>
      <c r="D566" s="11" t="s">
        <v>17</v>
      </c>
      <c r="E566" s="11"/>
      <c r="F566" s="11"/>
      <c r="G566" s="11"/>
      <c r="H566" s="11">
        <v>7.75</v>
      </c>
      <c r="I566" s="11"/>
      <c r="J566" s="11"/>
      <c r="K566" s="11"/>
    </row>
    <row r="567" spans="1:11" ht="13.5" thickBot="1" x14ac:dyDescent="0.25">
      <c r="A567" s="12" t="s">
        <v>14</v>
      </c>
      <c r="B567" s="12" t="s">
        <v>126</v>
      </c>
      <c r="C567" s="12" t="s">
        <v>73</v>
      </c>
      <c r="D567" s="12" t="s">
        <v>127</v>
      </c>
      <c r="E567" s="12" t="s">
        <v>128</v>
      </c>
      <c r="F567" s="12" t="s">
        <v>129</v>
      </c>
      <c r="G567" s="12"/>
      <c r="H567" s="12">
        <v>16</v>
      </c>
      <c r="I567" s="12" t="s">
        <v>24</v>
      </c>
      <c r="J567" s="12"/>
      <c r="K567" s="12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2:G22"/>
  <sheetViews>
    <sheetView workbookViewId="0">
      <selection activeCell="G9" sqref="G9"/>
    </sheetView>
  </sheetViews>
  <sheetFormatPr baseColWidth="10" defaultRowHeight="12.75" x14ac:dyDescent="0.2"/>
  <sheetData>
    <row r="2" spans="1:7" x14ac:dyDescent="0.2">
      <c r="A2" t="s">
        <v>1810</v>
      </c>
      <c r="B2" t="s">
        <v>1838</v>
      </c>
      <c r="C2" t="s">
        <v>1471</v>
      </c>
      <c r="D2" t="s">
        <v>369</v>
      </c>
    </row>
    <row r="3" spans="1:7" x14ac:dyDescent="0.2">
      <c r="B3">
        <v>9</v>
      </c>
      <c r="C3">
        <v>3</v>
      </c>
      <c r="D3">
        <v>3</v>
      </c>
    </row>
    <row r="4" spans="1:7" x14ac:dyDescent="0.2">
      <c r="B4">
        <v>10</v>
      </c>
      <c r="C4">
        <v>5</v>
      </c>
    </row>
    <row r="5" spans="1:7" x14ac:dyDescent="0.2">
      <c r="B5">
        <v>3</v>
      </c>
    </row>
    <row r="6" spans="1:7" x14ac:dyDescent="0.2">
      <c r="C6">
        <v>5</v>
      </c>
    </row>
    <row r="7" spans="1:7" x14ac:dyDescent="0.2">
      <c r="B7">
        <v>16</v>
      </c>
      <c r="C7">
        <v>5</v>
      </c>
    </row>
    <row r="8" spans="1:7" x14ac:dyDescent="0.2">
      <c r="B8">
        <v>6.5</v>
      </c>
    </row>
    <row r="9" spans="1:7" x14ac:dyDescent="0.2">
      <c r="A9" t="s">
        <v>1844</v>
      </c>
      <c r="B9">
        <f>SUM(B3:B8)</f>
        <v>44.5</v>
      </c>
      <c r="C9">
        <f>SUM(C3:C8)</f>
        <v>18</v>
      </c>
      <c r="D9">
        <f>SUM(D3:D8)</f>
        <v>3</v>
      </c>
    </row>
    <row r="10" spans="1:7" x14ac:dyDescent="0.2">
      <c r="B10">
        <f>B9+C9</f>
        <v>62.5</v>
      </c>
      <c r="G10" t="s">
        <v>1860</v>
      </c>
    </row>
    <row r="12" spans="1:7" x14ac:dyDescent="0.2">
      <c r="A12" t="s">
        <v>1812</v>
      </c>
      <c r="B12" t="s">
        <v>1839</v>
      </c>
      <c r="C12" t="s">
        <v>477</v>
      </c>
      <c r="D12" t="s">
        <v>1840</v>
      </c>
    </row>
    <row r="13" spans="1:7" x14ac:dyDescent="0.2">
      <c r="B13">
        <v>71.5</v>
      </c>
      <c r="C13">
        <v>18.5</v>
      </c>
    </row>
    <row r="14" spans="1:7" x14ac:dyDescent="0.2">
      <c r="B14">
        <v>81</v>
      </c>
      <c r="C14">
        <v>2</v>
      </c>
      <c r="D14">
        <v>2</v>
      </c>
    </row>
    <row r="15" spans="1:7" x14ac:dyDescent="0.2">
      <c r="A15" t="s">
        <v>1843</v>
      </c>
      <c r="B15">
        <f>SUM(B13:B14)</f>
        <v>152.5</v>
      </c>
      <c r="C15">
        <f>SUM(C13:C14)</f>
        <v>20.5</v>
      </c>
      <c r="D15">
        <f>SUM(D13:D14)</f>
        <v>2</v>
      </c>
    </row>
    <row r="17" spans="1:3" x14ac:dyDescent="0.2">
      <c r="A17" t="s">
        <v>1841</v>
      </c>
      <c r="B17">
        <v>122</v>
      </c>
      <c r="C17">
        <v>20</v>
      </c>
    </row>
    <row r="18" spans="1:3" x14ac:dyDescent="0.2">
      <c r="A18" t="s">
        <v>1814</v>
      </c>
      <c r="B18">
        <v>81</v>
      </c>
      <c r="C18">
        <v>12</v>
      </c>
    </row>
    <row r="19" spans="1:3" x14ac:dyDescent="0.2">
      <c r="A19" t="s">
        <v>1816</v>
      </c>
      <c r="B19">
        <v>127</v>
      </c>
      <c r="C19">
        <v>5</v>
      </c>
    </row>
    <row r="20" spans="1:3" x14ac:dyDescent="0.2">
      <c r="A20" t="s">
        <v>1842</v>
      </c>
      <c r="B20">
        <v>30</v>
      </c>
      <c r="C20">
        <v>5</v>
      </c>
    </row>
    <row r="22" spans="1:3" x14ac:dyDescent="0.2">
      <c r="A22" t="s">
        <v>1794</v>
      </c>
      <c r="B22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2:W93"/>
  <sheetViews>
    <sheetView topLeftCell="G71" workbookViewId="0">
      <selection activeCell="I104" sqref="I104"/>
    </sheetView>
  </sheetViews>
  <sheetFormatPr baseColWidth="10" defaultColWidth="11.42578125" defaultRowHeight="12.75" x14ac:dyDescent="0.2"/>
  <cols>
    <col min="1" max="9" width="15.7109375" style="18" customWidth="1"/>
    <col min="10" max="16384" width="11.42578125" style="18"/>
  </cols>
  <sheetData>
    <row r="2" spans="1:9" x14ac:dyDescent="0.2">
      <c r="C2" s="18">
        <f>(52-6)*5*7</f>
        <v>1610</v>
      </c>
    </row>
    <row r="3" spans="1:9" x14ac:dyDescent="0.2">
      <c r="A3" s="19" t="s">
        <v>1785</v>
      </c>
      <c r="B3" s="20" t="s">
        <v>1804</v>
      </c>
      <c r="C3" s="20" t="s">
        <v>1828</v>
      </c>
      <c r="D3" s="18" t="s">
        <v>1853</v>
      </c>
      <c r="E3" s="18" t="s">
        <v>1829</v>
      </c>
      <c r="F3" s="18" t="s">
        <v>1837</v>
      </c>
    </row>
    <row r="4" spans="1:9" x14ac:dyDescent="0.2">
      <c r="A4" s="20" t="s">
        <v>1802</v>
      </c>
      <c r="B4" s="20">
        <v>1</v>
      </c>
      <c r="C4" s="20">
        <v>1</v>
      </c>
      <c r="D4" s="18" t="s">
        <v>1832</v>
      </c>
    </row>
    <row r="5" spans="1:9" x14ac:dyDescent="0.2">
      <c r="A5" s="20" t="s">
        <v>1786</v>
      </c>
      <c r="B5" s="20">
        <v>1</v>
      </c>
      <c r="C5" s="20">
        <v>1</v>
      </c>
      <c r="D5" s="18" t="s">
        <v>1833</v>
      </c>
    </row>
    <row r="6" spans="1:9" x14ac:dyDescent="0.2">
      <c r="A6" s="20" t="s">
        <v>1787</v>
      </c>
      <c r="B6" s="20">
        <v>1</v>
      </c>
      <c r="C6" s="20">
        <v>1</v>
      </c>
      <c r="D6" s="21">
        <v>6625.25</v>
      </c>
    </row>
    <row r="7" spans="1:9" x14ac:dyDescent="0.2">
      <c r="A7" s="20" t="s">
        <v>1788</v>
      </c>
      <c r="B7" s="20">
        <v>1</v>
      </c>
      <c r="C7" s="20">
        <v>1</v>
      </c>
    </row>
    <row r="8" spans="1:9" x14ac:dyDescent="0.2">
      <c r="A8" s="20" t="s">
        <v>1789</v>
      </c>
      <c r="B8" s="20">
        <v>1</v>
      </c>
      <c r="C8" s="20">
        <v>1</v>
      </c>
    </row>
    <row r="9" spans="1:9" x14ac:dyDescent="0.2">
      <c r="A9" s="20" t="s">
        <v>1790</v>
      </c>
      <c r="B9" s="20">
        <v>1</v>
      </c>
      <c r="C9" s="20">
        <v>1</v>
      </c>
    </row>
    <row r="10" spans="1:9" x14ac:dyDescent="0.2">
      <c r="A10" s="20" t="s">
        <v>1791</v>
      </c>
      <c r="B10" s="20">
        <v>1</v>
      </c>
      <c r="C10" s="20">
        <v>1</v>
      </c>
    </row>
    <row r="11" spans="1:9" x14ac:dyDescent="0.2">
      <c r="A11" s="20" t="s">
        <v>1792</v>
      </c>
      <c r="B11" s="20">
        <v>1</v>
      </c>
      <c r="C11" s="20">
        <f>(542.5)/1607</f>
        <v>0.33758556316116989</v>
      </c>
    </row>
    <row r="12" spans="1:9" x14ac:dyDescent="0.2">
      <c r="A12" s="20" t="s">
        <v>1793</v>
      </c>
      <c r="B12" s="20"/>
      <c r="C12" s="20">
        <f>(775)/1607</f>
        <v>0.48226509023024267</v>
      </c>
      <c r="I12" s="18">
        <f>(52-6)*35</f>
        <v>1610</v>
      </c>
    </row>
    <row r="13" spans="1:9" x14ac:dyDescent="0.2">
      <c r="A13" s="20" t="s">
        <v>1795</v>
      </c>
      <c r="B13" s="20">
        <v>1</v>
      </c>
      <c r="C13" s="20">
        <v>1</v>
      </c>
      <c r="I13" s="18">
        <f>52-6</f>
        <v>46</v>
      </c>
    </row>
    <row r="14" spans="1:9" x14ac:dyDescent="0.2">
      <c r="A14" s="20" t="s">
        <v>1796</v>
      </c>
      <c r="B14" s="20">
        <v>0.8</v>
      </c>
      <c r="C14" s="20">
        <v>0.8</v>
      </c>
    </row>
    <row r="15" spans="1:9" x14ac:dyDescent="0.2">
      <c r="A15" s="20" t="s">
        <v>1803</v>
      </c>
      <c r="B15" s="20">
        <v>0.8</v>
      </c>
      <c r="C15" s="20">
        <v>0.8</v>
      </c>
      <c r="I15" s="18">
        <f>6*35</f>
        <v>210</v>
      </c>
    </row>
    <row r="16" spans="1:9" x14ac:dyDescent="0.2">
      <c r="A16" s="20" t="s">
        <v>1797</v>
      </c>
      <c r="B16" s="20">
        <v>1</v>
      </c>
      <c r="C16" s="20">
        <v>1</v>
      </c>
    </row>
    <row r="17" spans="1:7" x14ac:dyDescent="0.2">
      <c r="A17" s="20" t="s">
        <v>1798</v>
      </c>
      <c r="B17" s="20">
        <v>0.8</v>
      </c>
      <c r="C17" s="20">
        <v>0.8</v>
      </c>
    </row>
    <row r="18" spans="1:7" x14ac:dyDescent="0.2">
      <c r="A18" s="20" t="s">
        <v>1799</v>
      </c>
      <c r="B18" s="20">
        <v>1</v>
      </c>
      <c r="C18" s="20">
        <v>1</v>
      </c>
    </row>
    <row r="19" spans="1:7" x14ac:dyDescent="0.2">
      <c r="A19" s="20" t="s">
        <v>1800</v>
      </c>
      <c r="B19" s="20">
        <v>1</v>
      </c>
      <c r="C19" s="20">
        <v>1</v>
      </c>
    </row>
    <row r="20" spans="1:7" x14ac:dyDescent="0.2">
      <c r="A20" s="20" t="s">
        <v>1801</v>
      </c>
      <c r="B20" s="20">
        <v>1</v>
      </c>
      <c r="C20" s="20">
        <v>1</v>
      </c>
    </row>
    <row r="21" spans="1:7" x14ac:dyDescent="0.2">
      <c r="A21" s="22" t="s">
        <v>1781</v>
      </c>
      <c r="B21" s="22">
        <f>SUM(B4:B20)</f>
        <v>15.400000000000002</v>
      </c>
      <c r="C21" s="22">
        <f>SUM(C4:C20)</f>
        <v>15.219850653391415</v>
      </c>
      <c r="D21" s="22">
        <f>D6/1607</f>
        <v>4.1227442439327939</v>
      </c>
      <c r="E21" s="22">
        <f>C21-D21</f>
        <v>11.097106409458622</v>
      </c>
      <c r="F21" s="18">
        <v>15.73</v>
      </c>
    </row>
    <row r="22" spans="1:7" x14ac:dyDescent="0.2">
      <c r="A22" s="23" t="s">
        <v>1805</v>
      </c>
      <c r="B22" s="24"/>
      <c r="C22" s="24"/>
    </row>
    <row r="23" spans="1:7" x14ac:dyDescent="0.2">
      <c r="A23" s="24" t="s">
        <v>1806</v>
      </c>
      <c r="B23" s="24"/>
      <c r="C23" s="24">
        <v>0.307</v>
      </c>
      <c r="D23" s="18" t="s">
        <v>1834</v>
      </c>
    </row>
    <row r="24" spans="1:7" x14ac:dyDescent="0.2">
      <c r="A24" s="24" t="s">
        <v>1807</v>
      </c>
      <c r="B24" s="24"/>
      <c r="C24" s="24">
        <v>0.23100000000000001</v>
      </c>
      <c r="D24" s="18" t="s">
        <v>1835</v>
      </c>
    </row>
    <row r="25" spans="1:7" x14ac:dyDescent="0.2">
      <c r="A25" s="24" t="s">
        <v>1808</v>
      </c>
      <c r="B25" s="24">
        <v>1</v>
      </c>
      <c r="C25" s="24">
        <v>1</v>
      </c>
      <c r="D25" s="21">
        <v>480</v>
      </c>
    </row>
    <row r="26" spans="1:7" x14ac:dyDescent="0.2">
      <c r="A26" s="25" t="s">
        <v>1781</v>
      </c>
      <c r="B26" s="25">
        <f>SUM(B23:B25)</f>
        <v>1</v>
      </c>
      <c r="C26" s="25">
        <f>SUM(C23:C25)</f>
        <v>1.538</v>
      </c>
      <c r="D26" s="25">
        <f>480/1607</f>
        <v>0.29869321717485997</v>
      </c>
      <c r="E26" s="25">
        <f>C26-D26</f>
        <v>1.2393067828251401</v>
      </c>
      <c r="F26" s="18">
        <v>1.6377999999999999</v>
      </c>
    </row>
    <row r="27" spans="1:7" x14ac:dyDescent="0.2">
      <c r="A27" s="26" t="s">
        <v>1826</v>
      </c>
      <c r="B27" s="27"/>
      <c r="C27" s="27"/>
    </row>
    <row r="28" spans="1:7" x14ac:dyDescent="0.2">
      <c r="A28" s="27" t="s">
        <v>1827</v>
      </c>
      <c r="B28" s="27">
        <v>0.8</v>
      </c>
      <c r="C28" s="27">
        <v>0.53300000000000003</v>
      </c>
      <c r="D28" s="18">
        <f>(4*2/5)*8*7.75</f>
        <v>99.2</v>
      </c>
    </row>
    <row r="29" spans="1:7" x14ac:dyDescent="0.2">
      <c r="A29" s="28" t="s">
        <v>1781</v>
      </c>
      <c r="B29" s="28">
        <f>B28</f>
        <v>0.8</v>
      </c>
      <c r="C29" s="28">
        <f>C28</f>
        <v>0.53300000000000003</v>
      </c>
      <c r="D29" s="28">
        <f>D28/(1607*0.8)</f>
        <v>7.7162414436838828E-2</v>
      </c>
      <c r="E29" s="28">
        <f>C29-D29</f>
        <v>0.45583758556316123</v>
      </c>
      <c r="F29" s="18">
        <f>E29</f>
        <v>0.45583758556316123</v>
      </c>
    </row>
    <row r="30" spans="1:7" x14ac:dyDescent="0.2">
      <c r="A30" s="29" t="s">
        <v>1809</v>
      </c>
      <c r="B30" s="30"/>
      <c r="C30" s="30"/>
    </row>
    <row r="31" spans="1:7" x14ac:dyDescent="0.2">
      <c r="A31" s="30" t="s">
        <v>1794</v>
      </c>
      <c r="B31" s="30">
        <v>1</v>
      </c>
      <c r="C31" s="30">
        <f>584/1607</f>
        <v>0.36341008089607968</v>
      </c>
      <c r="D31" s="18">
        <v>399</v>
      </c>
      <c r="G31" s="18">
        <f>57*7</f>
        <v>399</v>
      </c>
    </row>
    <row r="32" spans="1:7" x14ac:dyDescent="0.2">
      <c r="A32" s="30" t="s">
        <v>1810</v>
      </c>
      <c r="B32" s="30">
        <v>1</v>
      </c>
      <c r="C32" s="30">
        <v>1</v>
      </c>
      <c r="D32" s="18">
        <f>65.5*7.75</f>
        <v>507.625</v>
      </c>
    </row>
    <row r="33" spans="1:6" x14ac:dyDescent="0.2">
      <c r="A33" s="31" t="s">
        <v>1781</v>
      </c>
      <c r="B33" s="31">
        <f>SUM(B31:B32)</f>
        <v>2</v>
      </c>
      <c r="C33" s="31">
        <f>SUM(C31:C32)</f>
        <v>1.3634100808960796</v>
      </c>
      <c r="D33" s="31">
        <f>(D31+D32)/1607</f>
        <v>0.56417237087741134</v>
      </c>
      <c r="E33" s="31">
        <f>C33-D33</f>
        <v>0.79923771001866828</v>
      </c>
      <c r="F33" s="18">
        <f>E33</f>
        <v>0.79923771001866828</v>
      </c>
    </row>
    <row r="34" spans="1:6" x14ac:dyDescent="0.2">
      <c r="A34" s="32" t="s">
        <v>1811</v>
      </c>
      <c r="B34" s="33"/>
      <c r="C34" s="33"/>
    </row>
    <row r="35" spans="1:6" x14ac:dyDescent="0.2">
      <c r="A35" s="33" t="s">
        <v>1812</v>
      </c>
      <c r="B35" s="33"/>
      <c r="C35" s="33">
        <v>0.67500000000000004</v>
      </c>
      <c r="D35" s="18">
        <f>22.5*7</f>
        <v>157.5</v>
      </c>
    </row>
    <row r="36" spans="1:6" x14ac:dyDescent="0.2">
      <c r="A36" s="33" t="s">
        <v>1813</v>
      </c>
      <c r="B36" s="33"/>
      <c r="C36" s="33">
        <v>0.61899999999999999</v>
      </c>
      <c r="D36" s="18">
        <f>20*7</f>
        <v>140</v>
      </c>
    </row>
    <row r="37" spans="1:6" x14ac:dyDescent="0.2">
      <c r="A37" s="33" t="s">
        <v>1814</v>
      </c>
      <c r="B37" s="33"/>
      <c r="C37" s="33">
        <v>0.40500000000000003</v>
      </c>
      <c r="D37" s="18">
        <f>12*7</f>
        <v>84</v>
      </c>
    </row>
    <row r="38" spans="1:6" x14ac:dyDescent="0.2">
      <c r="A38" s="33" t="s">
        <v>1815</v>
      </c>
      <c r="B38" s="33"/>
      <c r="C38" s="33">
        <v>0.13100000000000001</v>
      </c>
      <c r="D38" s="18">
        <f>5*7</f>
        <v>35</v>
      </c>
    </row>
    <row r="39" spans="1:6" x14ac:dyDescent="0.2">
      <c r="A39" s="33" t="s">
        <v>1816</v>
      </c>
      <c r="B39" s="33"/>
      <c r="C39" s="33">
        <v>0.57499999999999996</v>
      </c>
      <c r="D39" s="18">
        <f>5*7</f>
        <v>35</v>
      </c>
    </row>
    <row r="40" spans="1:6" x14ac:dyDescent="0.2">
      <c r="A40" s="33" t="s">
        <v>1817</v>
      </c>
      <c r="B40" s="33"/>
      <c r="C40" s="33">
        <v>0.248</v>
      </c>
    </row>
    <row r="41" spans="1:6" x14ac:dyDescent="0.2">
      <c r="A41" s="33" t="s">
        <v>1818</v>
      </c>
      <c r="B41" s="33"/>
      <c r="C41" s="33">
        <v>0.27900000000000003</v>
      </c>
    </row>
    <row r="42" spans="1:6" x14ac:dyDescent="0.2">
      <c r="A42" s="33" t="s">
        <v>1819</v>
      </c>
      <c r="B42" s="33"/>
      <c r="C42" s="33">
        <v>0.27</v>
      </c>
    </row>
    <row r="43" spans="1:6" x14ac:dyDescent="0.2">
      <c r="A43" s="33" t="s">
        <v>1820</v>
      </c>
      <c r="B43" s="33"/>
      <c r="C43" s="33">
        <v>0.23499999999999999</v>
      </c>
    </row>
    <row r="44" spans="1:6" x14ac:dyDescent="0.2">
      <c r="A44" s="33" t="s">
        <v>1821</v>
      </c>
      <c r="B44" s="33"/>
      <c r="C44" s="33">
        <v>0.21299999999999999</v>
      </c>
    </row>
    <row r="45" spans="1:6" x14ac:dyDescent="0.2">
      <c r="A45" s="33" t="s">
        <v>1822</v>
      </c>
      <c r="B45" s="33"/>
      <c r="C45" s="33">
        <v>0.57499999999999996</v>
      </c>
    </row>
    <row r="46" spans="1:6" x14ac:dyDescent="0.2">
      <c r="A46" s="33" t="s">
        <v>1823</v>
      </c>
      <c r="B46" s="33"/>
      <c r="C46" s="33">
        <v>0.54400000000000004</v>
      </c>
    </row>
    <row r="47" spans="1:6" x14ac:dyDescent="0.2">
      <c r="A47" s="33" t="s">
        <v>1824</v>
      </c>
      <c r="B47" s="33"/>
      <c r="C47" s="33">
        <v>8.6999999999999994E-2</v>
      </c>
    </row>
    <row r="48" spans="1:6" x14ac:dyDescent="0.2">
      <c r="A48" s="33" t="s">
        <v>1825</v>
      </c>
      <c r="B48" s="33"/>
      <c r="C48" s="33">
        <v>9.6000000000000002E-2</v>
      </c>
    </row>
    <row r="49" spans="1:23" x14ac:dyDescent="0.2">
      <c r="A49" s="34" t="s">
        <v>1781</v>
      </c>
      <c r="B49" s="34"/>
      <c r="C49" s="34">
        <f>SUM(C35:C48)</f>
        <v>4.952</v>
      </c>
      <c r="D49" s="34">
        <f>SUM(D35:D48)/1607</f>
        <v>0.28095830740510269</v>
      </c>
      <c r="E49" s="34">
        <f>C49-D49</f>
        <v>4.6710416925948977</v>
      </c>
      <c r="F49" s="18">
        <f>E49</f>
        <v>4.6710416925948977</v>
      </c>
    </row>
    <row r="51" spans="1:23" x14ac:dyDescent="0.2">
      <c r="A51" s="33" t="s">
        <v>1836</v>
      </c>
      <c r="B51" s="18">
        <f>B21+B26+B29+B49</f>
        <v>17.200000000000003</v>
      </c>
      <c r="C51" s="18">
        <f>C21+C26+C29+C49</f>
        <v>22.242850653391415</v>
      </c>
      <c r="E51" s="18">
        <f>E21+E26+E29+E49</f>
        <v>17.463292470441822</v>
      </c>
      <c r="F51" s="18">
        <f>F49+F33+F29+F26+F21</f>
        <v>23.293916988176726</v>
      </c>
    </row>
    <row r="55" spans="1:23" x14ac:dyDescent="0.2">
      <c r="A55" s="35"/>
      <c r="B55" s="46">
        <v>2022</v>
      </c>
      <c r="C55" s="46"/>
      <c r="D55" s="46"/>
      <c r="E55" s="46"/>
      <c r="F55" s="46">
        <v>2023</v>
      </c>
      <c r="G55" s="46"/>
      <c r="H55" s="46"/>
      <c r="I55" s="46"/>
      <c r="K55" s="35"/>
      <c r="L55" s="36" t="s">
        <v>1864</v>
      </c>
      <c r="M55" s="36" t="s">
        <v>1866</v>
      </c>
      <c r="N55" s="36" t="s">
        <v>1868</v>
      </c>
      <c r="O55" s="36" t="s">
        <v>1869</v>
      </c>
      <c r="P55" s="35"/>
      <c r="Q55" s="36" t="s">
        <v>1861</v>
      </c>
      <c r="R55" s="36" t="s">
        <v>1862</v>
      </c>
      <c r="S55" s="36" t="s">
        <v>1805</v>
      </c>
      <c r="T55" s="36" t="s">
        <v>1809</v>
      </c>
      <c r="U55" s="36" t="s">
        <v>1863</v>
      </c>
      <c r="V55" s="36" t="s">
        <v>1826</v>
      </c>
      <c r="W55" s="36" t="s">
        <v>1781</v>
      </c>
    </row>
    <row r="56" spans="1:23" x14ac:dyDescent="0.2">
      <c r="A56" s="36"/>
      <c r="B56" s="36" t="s">
        <v>1855</v>
      </c>
      <c r="C56" s="36" t="s">
        <v>1854</v>
      </c>
      <c r="D56" s="36" t="s">
        <v>1846</v>
      </c>
      <c r="E56" s="36" t="s">
        <v>1845</v>
      </c>
      <c r="F56" s="36" t="s">
        <v>1855</v>
      </c>
      <c r="G56" s="36" t="s">
        <v>1854</v>
      </c>
      <c r="H56" s="36" t="s">
        <v>1846</v>
      </c>
      <c r="I56" s="36" t="s">
        <v>1845</v>
      </c>
      <c r="K56" s="36" t="s">
        <v>1861</v>
      </c>
      <c r="L56" s="37">
        <v>15.4</v>
      </c>
      <c r="M56" s="37">
        <v>15.21</v>
      </c>
      <c r="N56" s="37">
        <v>11.097</v>
      </c>
      <c r="O56" s="37">
        <v>11.097</v>
      </c>
      <c r="P56" s="36" t="s">
        <v>1864</v>
      </c>
      <c r="Q56" s="37">
        <v>15.4</v>
      </c>
      <c r="R56" s="37"/>
      <c r="S56" s="37">
        <v>1.538</v>
      </c>
      <c r="T56" s="37"/>
      <c r="U56" s="37"/>
      <c r="V56" s="37">
        <v>0.8</v>
      </c>
      <c r="W56" s="38">
        <f>SUM(Q56:V56)</f>
        <v>17.738</v>
      </c>
    </row>
    <row r="57" spans="1:23" x14ac:dyDescent="0.2">
      <c r="A57" s="36" t="s">
        <v>1861</v>
      </c>
      <c r="B57" s="37">
        <v>14.8</v>
      </c>
      <c r="C57" s="37">
        <v>14.8</v>
      </c>
      <c r="D57" s="37">
        <v>14.8</v>
      </c>
      <c r="E57" s="37">
        <v>15.2</v>
      </c>
      <c r="F57" s="37">
        <v>11.097</v>
      </c>
      <c r="G57" s="37">
        <v>11.097</v>
      </c>
      <c r="H57" s="37">
        <v>15.21</v>
      </c>
      <c r="I57" s="37">
        <v>15.4</v>
      </c>
      <c r="K57" s="36" t="s">
        <v>1862</v>
      </c>
      <c r="L57" s="37"/>
      <c r="M57" s="37"/>
      <c r="N57" s="37"/>
      <c r="O57" s="37">
        <v>4.63</v>
      </c>
      <c r="P57" s="36" t="s">
        <v>1872</v>
      </c>
      <c r="Q57" s="37">
        <v>15.21</v>
      </c>
      <c r="R57" s="37"/>
      <c r="S57" s="37">
        <v>1.538</v>
      </c>
      <c r="T57" s="37">
        <v>1.6379999999999999</v>
      </c>
      <c r="U57" s="37">
        <v>4.952</v>
      </c>
      <c r="V57" s="37">
        <v>0.53300000000000003</v>
      </c>
      <c r="W57" s="38">
        <f>SUM(Q57:V57)</f>
        <v>23.871000000000002</v>
      </c>
    </row>
    <row r="58" spans="1:23" x14ac:dyDescent="0.2">
      <c r="A58" s="36" t="s">
        <v>1862</v>
      </c>
      <c r="B58" s="37">
        <v>0.7</v>
      </c>
      <c r="C58" s="37">
        <v>0</v>
      </c>
      <c r="D58" s="37">
        <v>0</v>
      </c>
      <c r="E58" s="37">
        <v>0</v>
      </c>
      <c r="F58" s="37">
        <v>4.63</v>
      </c>
      <c r="G58" s="37"/>
      <c r="H58" s="37"/>
      <c r="I58" s="37"/>
      <c r="K58" s="36" t="s">
        <v>1805</v>
      </c>
      <c r="L58" s="37">
        <v>1.538</v>
      </c>
      <c r="M58" s="37">
        <v>1.538</v>
      </c>
      <c r="N58" s="37">
        <v>1.2390000000000001</v>
      </c>
      <c r="O58" s="37">
        <v>1.63</v>
      </c>
      <c r="P58" s="36" t="s">
        <v>1874</v>
      </c>
      <c r="Q58" s="37">
        <v>11.097</v>
      </c>
      <c r="R58" s="37"/>
      <c r="S58" s="37">
        <v>1.2390000000000001</v>
      </c>
      <c r="T58" s="37">
        <v>1.224</v>
      </c>
      <c r="U58" s="37">
        <v>4.6710000000000003</v>
      </c>
      <c r="V58" s="37">
        <v>0.45500000000000002</v>
      </c>
      <c r="W58" s="38">
        <f>SUM(Q58:V58)</f>
        <v>18.686</v>
      </c>
    </row>
    <row r="59" spans="1:23" x14ac:dyDescent="0.2">
      <c r="A59" s="36" t="s">
        <v>1805</v>
      </c>
      <c r="B59" s="37">
        <v>1.03</v>
      </c>
      <c r="C59" s="37">
        <v>1.05</v>
      </c>
      <c r="D59" s="37">
        <v>1.05</v>
      </c>
      <c r="E59" s="37"/>
      <c r="F59" s="37">
        <v>1.63</v>
      </c>
      <c r="G59" s="37">
        <v>1.2390000000000001</v>
      </c>
      <c r="H59" s="37">
        <v>1.538</v>
      </c>
      <c r="I59" s="37">
        <v>1.538</v>
      </c>
      <c r="K59" s="36" t="s">
        <v>1809</v>
      </c>
      <c r="L59" s="37"/>
      <c r="M59" s="37">
        <v>1.6379999999999999</v>
      </c>
      <c r="N59" s="37">
        <v>1.224</v>
      </c>
      <c r="O59" s="37">
        <v>1.224</v>
      </c>
      <c r="P59" s="36" t="s">
        <v>1873</v>
      </c>
      <c r="Q59" s="37">
        <v>11.097</v>
      </c>
      <c r="R59" s="37">
        <v>4.63</v>
      </c>
      <c r="S59" s="37">
        <v>1.63</v>
      </c>
      <c r="T59" s="37">
        <v>1.224</v>
      </c>
      <c r="U59" s="37">
        <v>4.6710000000000003</v>
      </c>
      <c r="V59" s="37">
        <v>0.45500000000000002</v>
      </c>
      <c r="W59" s="38">
        <f>SUM(Q59:V59)</f>
        <v>23.706999999999997</v>
      </c>
    </row>
    <row r="60" spans="1:23" x14ac:dyDescent="0.2">
      <c r="A60" s="36" t="s">
        <v>1809</v>
      </c>
      <c r="B60" s="37"/>
      <c r="C60" s="37"/>
      <c r="D60" s="37"/>
      <c r="E60" s="37"/>
      <c r="F60" s="37">
        <v>1.224</v>
      </c>
      <c r="G60" s="37">
        <v>1.224</v>
      </c>
      <c r="H60" s="37">
        <v>1.6379999999999999</v>
      </c>
      <c r="I60" s="37"/>
      <c r="K60" s="36" t="s">
        <v>1863</v>
      </c>
      <c r="L60" s="37"/>
      <c r="M60" s="37">
        <v>4.952</v>
      </c>
      <c r="N60" s="37">
        <v>4.6710000000000003</v>
      </c>
      <c r="O60" s="37">
        <v>4.6710000000000003</v>
      </c>
    </row>
    <row r="61" spans="1:23" x14ac:dyDescent="0.2">
      <c r="A61" s="36" t="s">
        <v>1863</v>
      </c>
      <c r="B61" s="37">
        <v>2.8</v>
      </c>
      <c r="C61" s="37">
        <v>2.9</v>
      </c>
      <c r="D61" s="37">
        <v>2.9</v>
      </c>
      <c r="E61" s="37"/>
      <c r="F61" s="37">
        <v>4.6710000000000003</v>
      </c>
      <c r="G61" s="37">
        <v>4.6710000000000003</v>
      </c>
      <c r="H61" s="37">
        <v>4.952</v>
      </c>
      <c r="I61" s="37"/>
      <c r="K61" s="36" t="s">
        <v>1826</v>
      </c>
      <c r="L61" s="37">
        <v>0.8</v>
      </c>
      <c r="M61" s="37">
        <v>0.53300000000000003</v>
      </c>
      <c r="N61" s="37">
        <v>0.45500000000000002</v>
      </c>
      <c r="O61" s="37">
        <v>0.45500000000000002</v>
      </c>
    </row>
    <row r="62" spans="1:23" x14ac:dyDescent="0.2">
      <c r="A62" s="36" t="s">
        <v>1826</v>
      </c>
      <c r="B62" s="37">
        <v>1</v>
      </c>
      <c r="C62" s="37">
        <v>1</v>
      </c>
      <c r="D62" s="37">
        <v>1</v>
      </c>
      <c r="E62" s="37"/>
      <c r="F62" s="37">
        <v>0.45500000000000002</v>
      </c>
      <c r="G62" s="37">
        <v>0.45500000000000002</v>
      </c>
      <c r="H62" s="37">
        <v>0.53300000000000003</v>
      </c>
      <c r="I62" s="37">
        <v>0.8</v>
      </c>
      <c r="K62" s="36" t="s">
        <v>1781</v>
      </c>
      <c r="L62" s="38">
        <f t="shared" ref="L62:O62" si="0">SUM(L56:L61)</f>
        <v>17.738</v>
      </c>
      <c r="M62" s="38">
        <f t="shared" si="0"/>
        <v>23.871000000000002</v>
      </c>
      <c r="N62" s="38">
        <f t="shared" si="0"/>
        <v>18.686</v>
      </c>
      <c r="O62" s="38">
        <f t="shared" si="0"/>
        <v>23.706999999999997</v>
      </c>
    </row>
    <row r="63" spans="1:23" x14ac:dyDescent="0.2">
      <c r="A63" s="36" t="s">
        <v>1781</v>
      </c>
      <c r="B63" s="38">
        <f>SUM(B57:B62)</f>
        <v>20.330000000000002</v>
      </c>
      <c r="C63" s="38">
        <f t="shared" ref="C63:I63" si="1">SUM(C57:C62)</f>
        <v>19.75</v>
      </c>
      <c r="D63" s="38">
        <f t="shared" si="1"/>
        <v>19.75</v>
      </c>
      <c r="E63" s="38">
        <f t="shared" si="1"/>
        <v>15.2</v>
      </c>
      <c r="F63" s="38">
        <f t="shared" si="1"/>
        <v>23.706999999999997</v>
      </c>
      <c r="G63" s="38">
        <f t="shared" si="1"/>
        <v>18.686</v>
      </c>
      <c r="H63" s="38">
        <f t="shared" si="1"/>
        <v>23.871000000000002</v>
      </c>
      <c r="I63" s="38">
        <f t="shared" si="1"/>
        <v>17.738</v>
      </c>
    </row>
    <row r="65" spans="1:9" x14ac:dyDescent="0.2">
      <c r="A65" s="35"/>
      <c r="B65" s="36" t="s">
        <v>1870</v>
      </c>
      <c r="C65" s="36" t="s">
        <v>1869</v>
      </c>
      <c r="D65" s="36" t="s">
        <v>1875</v>
      </c>
      <c r="E65" s="36" t="s">
        <v>1876</v>
      </c>
      <c r="F65" s="36" t="s">
        <v>1867</v>
      </c>
      <c r="G65" s="36" t="s">
        <v>1866</v>
      </c>
      <c r="H65" s="36" t="s">
        <v>1865</v>
      </c>
      <c r="I65" s="36" t="s">
        <v>1864</v>
      </c>
    </row>
    <row r="66" spans="1:9" x14ac:dyDescent="0.2">
      <c r="A66" s="36" t="s">
        <v>1861</v>
      </c>
      <c r="B66" s="37">
        <v>14.8</v>
      </c>
      <c r="C66" s="37">
        <v>11.097</v>
      </c>
      <c r="D66" s="37">
        <v>14.8</v>
      </c>
      <c r="E66" s="37">
        <v>11.097</v>
      </c>
      <c r="F66" s="37">
        <v>14.8</v>
      </c>
      <c r="G66" s="37">
        <v>15.21</v>
      </c>
      <c r="H66" s="37">
        <v>15.2</v>
      </c>
      <c r="I66" s="37">
        <v>15.4</v>
      </c>
    </row>
    <row r="67" spans="1:9" x14ac:dyDescent="0.2">
      <c r="A67" s="36" t="s">
        <v>1862</v>
      </c>
      <c r="B67" s="37">
        <v>0.7</v>
      </c>
      <c r="C67" s="37">
        <v>4.63</v>
      </c>
      <c r="D67" s="37">
        <v>0</v>
      </c>
      <c r="E67" s="37"/>
      <c r="F67" s="37">
        <v>0</v>
      </c>
      <c r="G67" s="37"/>
      <c r="H67" s="37">
        <v>0</v>
      </c>
      <c r="I67" s="37"/>
    </row>
    <row r="68" spans="1:9" x14ac:dyDescent="0.2">
      <c r="A68" s="36" t="s">
        <v>1805</v>
      </c>
      <c r="B68" s="37">
        <v>1.03</v>
      </c>
      <c r="C68" s="37">
        <v>1.63</v>
      </c>
      <c r="D68" s="37">
        <v>1.05</v>
      </c>
      <c r="E68" s="37">
        <v>1.2390000000000001</v>
      </c>
      <c r="F68" s="37">
        <v>1.05</v>
      </c>
      <c r="G68" s="37">
        <v>1.538</v>
      </c>
      <c r="H68" s="37"/>
      <c r="I68" s="37">
        <v>1.538</v>
      </c>
    </row>
    <row r="69" spans="1:9" x14ac:dyDescent="0.2">
      <c r="A69" s="36" t="s">
        <v>1809</v>
      </c>
      <c r="B69" s="37"/>
      <c r="C69" s="37">
        <v>1.224</v>
      </c>
      <c r="D69" s="37"/>
      <c r="E69" s="37">
        <v>1.224</v>
      </c>
      <c r="F69" s="37"/>
      <c r="G69" s="37">
        <v>1.6379999999999999</v>
      </c>
      <c r="H69" s="37"/>
      <c r="I69" s="37"/>
    </row>
    <row r="70" spans="1:9" x14ac:dyDescent="0.2">
      <c r="A70" s="36" t="s">
        <v>1863</v>
      </c>
      <c r="B70" s="37">
        <v>2.8</v>
      </c>
      <c r="C70" s="37">
        <v>4.6710000000000003</v>
      </c>
      <c r="D70" s="37">
        <v>2.9</v>
      </c>
      <c r="E70" s="37">
        <v>4.6710000000000003</v>
      </c>
      <c r="F70" s="37">
        <v>2.9</v>
      </c>
      <c r="G70" s="37">
        <v>4.952</v>
      </c>
      <c r="H70" s="37"/>
      <c r="I70" s="37"/>
    </row>
    <row r="71" spans="1:9" x14ac:dyDescent="0.2">
      <c r="A71" s="36" t="s">
        <v>1826</v>
      </c>
      <c r="B71" s="37">
        <v>1</v>
      </c>
      <c r="C71" s="37">
        <v>0.45500000000000002</v>
      </c>
      <c r="D71" s="37">
        <v>1</v>
      </c>
      <c r="E71" s="37">
        <v>0.45500000000000002</v>
      </c>
      <c r="F71" s="37">
        <v>1</v>
      </c>
      <c r="G71" s="37">
        <v>0.53300000000000003</v>
      </c>
      <c r="H71" s="37"/>
      <c r="I71" s="37">
        <v>0.8</v>
      </c>
    </row>
    <row r="72" spans="1:9" x14ac:dyDescent="0.2">
      <c r="A72" s="36" t="s">
        <v>1781</v>
      </c>
      <c r="B72" s="38">
        <f t="shared" ref="B72:I72" si="2">SUM(B66:B71)</f>
        <v>20.330000000000002</v>
      </c>
      <c r="C72" s="38">
        <f t="shared" si="2"/>
        <v>23.706999999999997</v>
      </c>
      <c r="D72" s="38">
        <f t="shared" si="2"/>
        <v>19.75</v>
      </c>
      <c r="E72" s="38">
        <f t="shared" si="2"/>
        <v>18.686</v>
      </c>
      <c r="F72" s="38">
        <f t="shared" si="2"/>
        <v>19.75</v>
      </c>
      <c r="G72" s="38">
        <f t="shared" si="2"/>
        <v>23.871000000000002</v>
      </c>
      <c r="H72" s="38">
        <f t="shared" si="2"/>
        <v>15.2</v>
      </c>
      <c r="I72" s="38">
        <f t="shared" si="2"/>
        <v>17.738</v>
      </c>
    </row>
    <row r="86" spans="11:18" x14ac:dyDescent="0.2">
      <c r="L86" s="36" t="s">
        <v>1875</v>
      </c>
      <c r="M86" s="36" t="s">
        <v>1876</v>
      </c>
      <c r="N86" s="36" t="s">
        <v>1870</v>
      </c>
      <c r="O86" s="36" t="s">
        <v>1869</v>
      </c>
    </row>
    <row r="87" spans="11:18" x14ac:dyDescent="0.2">
      <c r="K87" s="36" t="s">
        <v>1861</v>
      </c>
      <c r="L87" s="37">
        <v>14.8</v>
      </c>
      <c r="M87" s="37">
        <v>11.097</v>
      </c>
      <c r="N87" s="37">
        <v>14.8</v>
      </c>
      <c r="O87" s="37">
        <v>11.097</v>
      </c>
    </row>
    <row r="88" spans="11:18" x14ac:dyDescent="0.2">
      <c r="K88" s="36" t="s">
        <v>1862</v>
      </c>
      <c r="L88" s="37">
        <v>0</v>
      </c>
      <c r="M88" s="37"/>
      <c r="N88" s="37">
        <v>0.7</v>
      </c>
      <c r="O88" s="37">
        <v>4.63</v>
      </c>
    </row>
    <row r="89" spans="11:18" x14ac:dyDescent="0.2">
      <c r="K89" s="36" t="s">
        <v>1805</v>
      </c>
      <c r="L89" s="37">
        <v>1.05</v>
      </c>
      <c r="M89" s="37">
        <v>1.2390000000000001</v>
      </c>
      <c r="N89" s="37">
        <v>1.03</v>
      </c>
      <c r="O89" s="37">
        <v>1.63</v>
      </c>
      <c r="Q89" s="43">
        <f>O88+O89+O91</f>
        <v>10.931000000000001</v>
      </c>
      <c r="R89" s="18">
        <f>(O91*100)/Q89</f>
        <v>42.731680541578996</v>
      </c>
    </row>
    <row r="90" spans="11:18" x14ac:dyDescent="0.2">
      <c r="K90" s="36" t="s">
        <v>1809</v>
      </c>
      <c r="L90" s="37"/>
      <c r="M90" s="37">
        <v>1.224</v>
      </c>
      <c r="N90" s="37"/>
      <c r="O90" s="37">
        <v>1.224</v>
      </c>
    </row>
    <row r="91" spans="11:18" x14ac:dyDescent="0.2">
      <c r="K91" s="36" t="s">
        <v>1863</v>
      </c>
      <c r="L91" s="37">
        <v>2.9</v>
      </c>
      <c r="M91" s="37">
        <v>4.6710000000000003</v>
      </c>
      <c r="N91" s="37">
        <v>2.8</v>
      </c>
      <c r="O91" s="37">
        <v>4.6710000000000003</v>
      </c>
    </row>
    <row r="92" spans="11:18" x14ac:dyDescent="0.2">
      <c r="K92" s="36" t="s">
        <v>1826</v>
      </c>
      <c r="L92" s="37">
        <v>1</v>
      </c>
      <c r="M92" s="37">
        <v>0.45500000000000002</v>
      </c>
      <c r="N92" s="37">
        <v>1</v>
      </c>
      <c r="O92" s="37">
        <v>0.45500000000000002</v>
      </c>
    </row>
    <row r="93" spans="11:18" x14ac:dyDescent="0.2">
      <c r="K93" s="36" t="s">
        <v>1781</v>
      </c>
      <c r="L93" s="38">
        <f t="shared" ref="L93" si="3">SUM(L87:L92)</f>
        <v>19.75</v>
      </c>
      <c r="M93" s="38">
        <f>SUM(M87:M92)</f>
        <v>18.686</v>
      </c>
      <c r="N93" s="38">
        <f t="shared" ref="N93:O93" si="4">SUM(N87:N92)</f>
        <v>20.330000000000002</v>
      </c>
      <c r="O93" s="38">
        <f t="shared" si="4"/>
        <v>23.706999999999997</v>
      </c>
    </row>
  </sheetData>
  <mergeCells count="2">
    <mergeCell ref="B55:E55"/>
    <mergeCell ref="F55:I5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2:C92"/>
  <sheetViews>
    <sheetView topLeftCell="A40" workbookViewId="0">
      <selection activeCell="B71" sqref="B71"/>
    </sheetView>
  </sheetViews>
  <sheetFormatPr baseColWidth="10" defaultRowHeight="12.75" x14ac:dyDescent="0.2"/>
  <cols>
    <col min="1" max="1" width="34.7109375" customWidth="1"/>
  </cols>
  <sheetData>
    <row r="2" spans="1:3" x14ac:dyDescent="0.2">
      <c r="A2" t="s">
        <v>6</v>
      </c>
      <c r="B2" t="s">
        <v>1781</v>
      </c>
    </row>
    <row r="4" spans="1:3" x14ac:dyDescent="0.2">
      <c r="A4" s="2" t="s">
        <v>6</v>
      </c>
      <c r="B4" s="4" t="s">
        <v>1781</v>
      </c>
    </row>
    <row r="5" spans="1:3" x14ac:dyDescent="0.2">
      <c r="A5" s="5" t="s">
        <v>1848</v>
      </c>
      <c r="B5" s="8">
        <v>9352.5</v>
      </c>
    </row>
    <row r="6" spans="1:3" x14ac:dyDescent="0.2">
      <c r="A6" s="5" t="s">
        <v>22</v>
      </c>
      <c r="B6" s="8">
        <v>4582</v>
      </c>
    </row>
    <row r="7" spans="1:3" x14ac:dyDescent="0.2">
      <c r="A7" s="5" t="s">
        <v>59</v>
      </c>
      <c r="B7" s="8">
        <v>2900.25</v>
      </c>
    </row>
    <row r="8" spans="1:3" x14ac:dyDescent="0.2">
      <c r="A8" s="5" t="s">
        <v>1851</v>
      </c>
      <c r="B8" s="8">
        <v>5218.25</v>
      </c>
    </row>
    <row r="9" spans="1:3" x14ac:dyDescent="0.2">
      <c r="A9" s="5" t="s">
        <v>66</v>
      </c>
      <c r="B9" s="8">
        <v>331</v>
      </c>
    </row>
    <row r="10" spans="1:3" x14ac:dyDescent="0.2">
      <c r="A10" s="5" t="s">
        <v>27</v>
      </c>
      <c r="B10" s="8">
        <v>743</v>
      </c>
    </row>
    <row r="11" spans="1:3" x14ac:dyDescent="0.2">
      <c r="A11" s="5" t="s">
        <v>1850</v>
      </c>
      <c r="B11" s="8">
        <v>2977.75</v>
      </c>
    </row>
    <row r="12" spans="1:3" x14ac:dyDescent="0.2">
      <c r="A12" s="5" t="s">
        <v>1849</v>
      </c>
      <c r="B12" s="8">
        <v>980.25</v>
      </c>
    </row>
    <row r="13" spans="1:3" x14ac:dyDescent="0.2">
      <c r="A13" s="2" t="s">
        <v>1852</v>
      </c>
      <c r="B13" s="7">
        <v>2917.75</v>
      </c>
    </row>
    <row r="14" spans="1:3" x14ac:dyDescent="0.2">
      <c r="A14" s="6" t="s">
        <v>1779</v>
      </c>
      <c r="B14" s="9">
        <v>30002.75</v>
      </c>
      <c r="C14" t="e">
        <f>B8+#REF!</f>
        <v>#REF!</v>
      </c>
    </row>
    <row r="43" spans="1:2" x14ac:dyDescent="0.2">
      <c r="A43" t="s">
        <v>1877</v>
      </c>
      <c r="B43">
        <v>3206</v>
      </c>
    </row>
    <row r="44" spans="1:2" x14ac:dyDescent="0.2">
      <c r="A44" t="s">
        <v>1878</v>
      </c>
      <c r="B44">
        <v>1822.75</v>
      </c>
    </row>
    <row r="45" spans="1:2" x14ac:dyDescent="0.2">
      <c r="A45" t="s">
        <v>1882</v>
      </c>
      <c r="B45">
        <v>1396.25</v>
      </c>
    </row>
    <row r="46" spans="1:2" x14ac:dyDescent="0.2">
      <c r="A46" t="s">
        <v>1883</v>
      </c>
      <c r="B46">
        <v>578.5</v>
      </c>
    </row>
    <row r="47" spans="1:2" x14ac:dyDescent="0.2">
      <c r="A47" t="s">
        <v>1880</v>
      </c>
      <c r="B47">
        <v>547</v>
      </c>
    </row>
    <row r="48" spans="1:2" x14ac:dyDescent="0.2">
      <c r="A48" t="s">
        <v>1881</v>
      </c>
      <c r="B48">
        <v>64</v>
      </c>
    </row>
    <row r="76" spans="1:3" x14ac:dyDescent="0.2">
      <c r="B76">
        <v>2022</v>
      </c>
      <c r="C76">
        <v>2023</v>
      </c>
    </row>
    <row r="77" spans="1:3" x14ac:dyDescent="0.2">
      <c r="A77" t="s">
        <v>1884</v>
      </c>
      <c r="B77">
        <v>1193</v>
      </c>
      <c r="C77">
        <v>3206</v>
      </c>
    </row>
    <row r="78" spans="1:3" x14ac:dyDescent="0.2">
      <c r="A78" t="s">
        <v>1878</v>
      </c>
      <c r="B78">
        <v>1256</v>
      </c>
      <c r="C78">
        <v>1822.75</v>
      </c>
    </row>
    <row r="79" spans="1:3" x14ac:dyDescent="0.2">
      <c r="A79" t="s">
        <v>1879</v>
      </c>
      <c r="B79">
        <v>740</v>
      </c>
      <c r="C79">
        <v>1396.25</v>
      </c>
    </row>
    <row r="80" spans="1:3" x14ac:dyDescent="0.2">
      <c r="A80" t="s">
        <v>1883</v>
      </c>
      <c r="B80">
        <v>301</v>
      </c>
      <c r="C80">
        <v>578.5</v>
      </c>
    </row>
    <row r="81" spans="1:3" x14ac:dyDescent="0.2">
      <c r="A81" t="s">
        <v>1880</v>
      </c>
      <c r="B81">
        <v>554</v>
      </c>
      <c r="C81">
        <v>547</v>
      </c>
    </row>
    <row r="82" spans="1:3" x14ac:dyDescent="0.2">
      <c r="A82" t="s">
        <v>1881</v>
      </c>
      <c r="B82">
        <v>17</v>
      </c>
      <c r="C82">
        <v>64</v>
      </c>
    </row>
    <row r="92" spans="1:3" x14ac:dyDescent="0.2">
      <c r="B92">
        <f>(3206*100)/1193</f>
        <v>268.73428331936293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3C21-007C-4021-ADA4-3B43D4DB94F0}">
  <sheetPr>
    <tabColor rgb="FF0070C0"/>
  </sheetPr>
  <dimension ref="A5:B12"/>
  <sheetViews>
    <sheetView workbookViewId="0">
      <selection activeCell="G36" sqref="G36"/>
    </sheetView>
  </sheetViews>
  <sheetFormatPr baseColWidth="10" defaultRowHeight="12.75" x14ac:dyDescent="0.2"/>
  <cols>
    <col min="1" max="1" width="43.140625" customWidth="1"/>
  </cols>
  <sheetData>
    <row r="5" spans="1:2" x14ac:dyDescent="0.2">
      <c r="A5" t="s">
        <v>1885</v>
      </c>
      <c r="B5">
        <v>1590.5</v>
      </c>
    </row>
    <row r="6" spans="1:2" x14ac:dyDescent="0.2">
      <c r="A6" t="s">
        <v>1890</v>
      </c>
      <c r="B6">
        <v>1356</v>
      </c>
    </row>
    <row r="7" spans="1:2" x14ac:dyDescent="0.2">
      <c r="A7" t="s">
        <v>1887</v>
      </c>
      <c r="B7">
        <v>515.5</v>
      </c>
    </row>
    <row r="8" spans="1:2" x14ac:dyDescent="0.2">
      <c r="A8" t="s">
        <v>1889</v>
      </c>
      <c r="B8">
        <v>429.25</v>
      </c>
    </row>
    <row r="9" spans="1:2" x14ac:dyDescent="0.2">
      <c r="A9" t="s">
        <v>1886</v>
      </c>
      <c r="B9">
        <v>386.75</v>
      </c>
    </row>
    <row r="10" spans="1:2" x14ac:dyDescent="0.2">
      <c r="A10" t="s">
        <v>1888</v>
      </c>
      <c r="B10">
        <v>239.5</v>
      </c>
    </row>
    <row r="11" spans="1:2" x14ac:dyDescent="0.2">
      <c r="A11" t="s">
        <v>1891</v>
      </c>
      <c r="B11">
        <v>64.5</v>
      </c>
    </row>
    <row r="12" spans="1:2" x14ac:dyDescent="0.2">
      <c r="A12" t="s">
        <v>1779</v>
      </c>
      <c r="B12">
        <v>4582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077D-363D-471F-930F-5FC3CBFCFEEB}">
  <sheetPr>
    <tabColor rgb="FF0070C0"/>
  </sheetPr>
  <dimension ref="A2:B5"/>
  <sheetViews>
    <sheetView workbookViewId="0">
      <selection activeCell="K20" sqref="K20"/>
    </sheetView>
  </sheetViews>
  <sheetFormatPr baseColWidth="10" defaultRowHeight="12.75" x14ac:dyDescent="0.2"/>
  <cols>
    <col min="1" max="1" width="54.42578125" customWidth="1"/>
  </cols>
  <sheetData>
    <row r="2" spans="1:2" x14ac:dyDescent="0.2">
      <c r="A2" t="s">
        <v>1894</v>
      </c>
      <c r="B2">
        <v>2702.75</v>
      </c>
    </row>
    <row r="3" spans="1:2" x14ac:dyDescent="0.2">
      <c r="A3" t="s">
        <v>1892</v>
      </c>
      <c r="B3">
        <v>129</v>
      </c>
    </row>
    <row r="4" spans="1:2" x14ac:dyDescent="0.2">
      <c r="A4" t="s">
        <v>1893</v>
      </c>
      <c r="B4">
        <v>68.5</v>
      </c>
    </row>
    <row r="5" spans="1:2" x14ac:dyDescent="0.2">
      <c r="A5" t="s">
        <v>1779</v>
      </c>
      <c r="B5">
        <v>2900.25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A85C-2B3A-4717-A027-87563D5DAA3E}">
  <sheetPr>
    <tabColor rgb="FF0070C0"/>
  </sheetPr>
  <dimension ref="A4:B7"/>
  <sheetViews>
    <sheetView workbookViewId="0">
      <selection activeCell="A4" sqref="A4:B7"/>
    </sheetView>
  </sheetViews>
  <sheetFormatPr baseColWidth="10" defaultRowHeight="12.75" x14ac:dyDescent="0.2"/>
  <cols>
    <col min="1" max="1" width="38.5703125" customWidth="1"/>
  </cols>
  <sheetData>
    <row r="4" spans="1:2" x14ac:dyDescent="0.2">
      <c r="A4" t="s">
        <v>1895</v>
      </c>
      <c r="B4">
        <v>3883</v>
      </c>
    </row>
    <row r="5" spans="1:2" x14ac:dyDescent="0.2">
      <c r="A5" t="s">
        <v>1898</v>
      </c>
      <c r="B5">
        <v>823.25</v>
      </c>
    </row>
    <row r="6" spans="1:2" x14ac:dyDescent="0.2">
      <c r="A6" t="s">
        <v>1896</v>
      </c>
      <c r="B6">
        <v>292</v>
      </c>
    </row>
    <row r="7" spans="1:2" x14ac:dyDescent="0.2">
      <c r="A7" t="s">
        <v>1897</v>
      </c>
      <c r="B7">
        <v>220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E92A-8CBE-46CA-B1AC-89BA8612E6C0}">
  <sheetPr>
    <tabColor rgb="FF0070C0"/>
  </sheetPr>
  <dimension ref="A3:B9"/>
  <sheetViews>
    <sheetView workbookViewId="0">
      <selection activeCell="J23" sqref="J23"/>
    </sheetView>
  </sheetViews>
  <sheetFormatPr baseColWidth="10" defaultRowHeight="12.75" x14ac:dyDescent="0.2"/>
  <cols>
    <col min="1" max="1" width="42" customWidth="1"/>
  </cols>
  <sheetData>
    <row r="3" spans="1:2" x14ac:dyDescent="0.2">
      <c r="A3" t="s">
        <v>1900</v>
      </c>
      <c r="B3">
        <v>2307</v>
      </c>
    </row>
    <row r="4" spans="1:2" x14ac:dyDescent="0.2">
      <c r="A4" t="s">
        <v>1899</v>
      </c>
      <c r="B4">
        <v>213</v>
      </c>
    </row>
    <row r="5" spans="1:2" x14ac:dyDescent="0.2">
      <c r="A5" t="s">
        <v>1901</v>
      </c>
      <c r="B5">
        <v>140.75</v>
      </c>
    </row>
    <row r="6" spans="1:2" x14ac:dyDescent="0.2">
      <c r="A6" t="s">
        <v>1902</v>
      </c>
      <c r="B6">
        <v>127</v>
      </c>
    </row>
    <row r="7" spans="1:2" x14ac:dyDescent="0.2">
      <c r="A7" t="s">
        <v>1903</v>
      </c>
      <c r="B7">
        <v>91</v>
      </c>
    </row>
    <row r="8" spans="1:2" x14ac:dyDescent="0.2">
      <c r="A8" t="s">
        <v>1904</v>
      </c>
      <c r="B8">
        <v>39</v>
      </c>
    </row>
    <row r="9" spans="1:2" x14ac:dyDescent="0.2">
      <c r="A9" t="s">
        <v>1779</v>
      </c>
      <c r="B9">
        <v>2917.75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044E-46E5-43F7-9F93-C5E4E84B4528}">
  <sheetPr>
    <tabColor rgb="FF0070C0"/>
  </sheetPr>
  <dimension ref="A2:C6"/>
  <sheetViews>
    <sheetView topLeftCell="A7" workbookViewId="0">
      <selection activeCell="H31" sqref="H31"/>
    </sheetView>
  </sheetViews>
  <sheetFormatPr baseColWidth="10" defaultRowHeight="12.75" x14ac:dyDescent="0.2"/>
  <cols>
    <col min="1" max="1" width="41" customWidth="1"/>
  </cols>
  <sheetData>
    <row r="2" spans="1:3" x14ac:dyDescent="0.2">
      <c r="A2" s="41" t="s">
        <v>1906</v>
      </c>
      <c r="B2" s="42">
        <v>291</v>
      </c>
      <c r="C2">
        <f>B2/1607</f>
        <v>0.18108276291225886</v>
      </c>
    </row>
    <row r="3" spans="1:3" x14ac:dyDescent="0.2">
      <c r="A3" s="41" t="s">
        <v>1907</v>
      </c>
      <c r="B3" s="42">
        <v>228</v>
      </c>
      <c r="C3">
        <f t="shared" ref="C3:C5" si="0">B3/1607</f>
        <v>0.14187927815805848</v>
      </c>
    </row>
    <row r="4" spans="1:3" x14ac:dyDescent="0.2">
      <c r="A4" s="41" t="s">
        <v>1905</v>
      </c>
      <c r="B4" s="42">
        <v>156.5</v>
      </c>
      <c r="C4">
        <f t="shared" si="0"/>
        <v>9.7386434349719969E-2</v>
      </c>
    </row>
    <row r="5" spans="1:3" x14ac:dyDescent="0.2">
      <c r="A5" s="41" t="s">
        <v>1908</v>
      </c>
      <c r="B5" s="42">
        <v>67.5</v>
      </c>
      <c r="C5">
        <f t="shared" si="0"/>
        <v>4.2003733665214683E-2</v>
      </c>
    </row>
    <row r="6" spans="1:3" x14ac:dyDescent="0.2">
      <c r="A6" s="44" t="s">
        <v>1779</v>
      </c>
      <c r="B6" s="45">
        <v>743</v>
      </c>
      <c r="C6">
        <f>SUM(C2:C5)</f>
        <v>0.46235220908525199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A6F9-CD95-4472-840B-96313168AAF7}">
  <sheetPr>
    <tabColor rgb="FF0070C0"/>
  </sheetPr>
  <dimension ref="A3:B8"/>
  <sheetViews>
    <sheetView workbookViewId="0">
      <selection activeCell="A13" sqref="A13"/>
    </sheetView>
  </sheetViews>
  <sheetFormatPr baseColWidth="10" defaultRowHeight="12.75" x14ac:dyDescent="0.2"/>
  <cols>
    <col min="1" max="1" width="45.42578125" customWidth="1"/>
  </cols>
  <sheetData>
    <row r="3" spans="1:2" x14ac:dyDescent="0.2">
      <c r="A3" t="s">
        <v>216</v>
      </c>
      <c r="B3">
        <v>1715</v>
      </c>
    </row>
    <row r="4" spans="1:2" x14ac:dyDescent="0.2">
      <c r="A4" t="s">
        <v>30</v>
      </c>
      <c r="B4">
        <v>350.25</v>
      </c>
    </row>
    <row r="5" spans="1:2" x14ac:dyDescent="0.2">
      <c r="A5" t="s">
        <v>255</v>
      </c>
      <c r="B5">
        <v>229.25</v>
      </c>
    </row>
    <row r="6" spans="1:2" x14ac:dyDescent="0.2">
      <c r="A6" t="s">
        <v>237</v>
      </c>
      <c r="B6">
        <v>20.75</v>
      </c>
    </row>
    <row r="7" spans="1:2" x14ac:dyDescent="0.2">
      <c r="A7" t="s">
        <v>177</v>
      </c>
      <c r="B7">
        <v>30.5</v>
      </c>
    </row>
    <row r="8" spans="1:2" x14ac:dyDescent="0.2">
      <c r="A8" t="s">
        <v>1779</v>
      </c>
      <c r="B8">
        <v>2345.75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E484-B582-4CC2-8AB7-BA14521E4B25}">
  <sheetPr>
    <tabColor rgb="FF0070C0"/>
  </sheetPr>
  <dimension ref="A4:B9"/>
  <sheetViews>
    <sheetView workbookViewId="0">
      <selection activeCell="K36" sqref="K36"/>
    </sheetView>
  </sheetViews>
  <sheetFormatPr baseColWidth="10" defaultRowHeight="12.75" x14ac:dyDescent="0.2"/>
  <cols>
    <col min="1" max="1" width="46.5703125" customWidth="1"/>
  </cols>
  <sheetData>
    <row r="4" spans="1:2" x14ac:dyDescent="0.2">
      <c r="A4" t="s">
        <v>1909</v>
      </c>
      <c r="B4">
        <v>668.5</v>
      </c>
    </row>
    <row r="5" spans="1:2" x14ac:dyDescent="0.2">
      <c r="A5" t="s">
        <v>1910</v>
      </c>
      <c r="B5">
        <v>125.25</v>
      </c>
    </row>
    <row r="6" spans="1:2" x14ac:dyDescent="0.2">
      <c r="A6" t="s">
        <v>1911</v>
      </c>
      <c r="B6">
        <v>108</v>
      </c>
    </row>
    <row r="7" spans="1:2" x14ac:dyDescent="0.2">
      <c r="A7" t="s">
        <v>1912</v>
      </c>
      <c r="B7">
        <v>52</v>
      </c>
    </row>
    <row r="8" spans="1:2" x14ac:dyDescent="0.2">
      <c r="A8" t="s">
        <v>1913</v>
      </c>
      <c r="B8">
        <v>26.5</v>
      </c>
    </row>
    <row r="9" spans="1:2" x14ac:dyDescent="0.2">
      <c r="B9">
        <f>SUM(B4:B8)</f>
        <v>980.25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CC99"/>
  </sheetPr>
  <dimension ref="A3:B31"/>
  <sheetViews>
    <sheetView topLeftCell="A10" workbookViewId="0">
      <selection activeCell="A10" sqref="A5:A14"/>
    </sheetView>
  </sheetViews>
  <sheetFormatPr baseColWidth="10" defaultRowHeight="12.75" x14ac:dyDescent="0.2"/>
  <cols>
    <col min="1" max="1" width="128.7109375" bestFit="1" customWidth="1"/>
    <col min="2" max="2" width="8" bestFit="1" customWidth="1"/>
  </cols>
  <sheetData>
    <row r="3" spans="1:2" x14ac:dyDescent="0.2">
      <c r="A3" s="3" t="s">
        <v>1780</v>
      </c>
      <c r="B3" s="4"/>
    </row>
    <row r="4" spans="1:2" x14ac:dyDescent="0.2">
      <c r="A4" s="3" t="s">
        <v>6</v>
      </c>
      <c r="B4" s="4" t="s">
        <v>1781</v>
      </c>
    </row>
    <row r="5" spans="1:2" x14ac:dyDescent="0.2">
      <c r="A5" s="2" t="s">
        <v>1847</v>
      </c>
      <c r="B5" s="7">
        <v>6705.25</v>
      </c>
    </row>
    <row r="6" spans="1:2" x14ac:dyDescent="0.2">
      <c r="A6" s="5" t="s">
        <v>1848</v>
      </c>
      <c r="B6" s="8">
        <v>9274.5</v>
      </c>
    </row>
    <row r="7" spans="1:2" x14ac:dyDescent="0.2">
      <c r="A7" s="5" t="s">
        <v>59</v>
      </c>
      <c r="B7" s="8">
        <v>2442.25</v>
      </c>
    </row>
    <row r="8" spans="1:2" x14ac:dyDescent="0.2">
      <c r="A8" s="5" t="s">
        <v>22</v>
      </c>
      <c r="B8" s="8">
        <v>3698</v>
      </c>
    </row>
    <row r="9" spans="1:2" x14ac:dyDescent="0.2">
      <c r="A9" s="5" t="s">
        <v>66</v>
      </c>
      <c r="B9" s="8">
        <v>331</v>
      </c>
    </row>
    <row r="10" spans="1:2" x14ac:dyDescent="0.2">
      <c r="A10" s="5" t="s">
        <v>1850</v>
      </c>
      <c r="B10" s="8">
        <v>2936.75</v>
      </c>
    </row>
    <row r="11" spans="1:2" x14ac:dyDescent="0.2">
      <c r="A11" s="5" t="s">
        <v>27</v>
      </c>
      <c r="B11" s="8">
        <v>585</v>
      </c>
    </row>
    <row r="12" spans="1:2" x14ac:dyDescent="0.2">
      <c r="A12" s="5" t="s">
        <v>1849</v>
      </c>
      <c r="B12" s="8">
        <v>980.25</v>
      </c>
    </row>
    <row r="13" spans="1:2" x14ac:dyDescent="0.2">
      <c r="A13" s="5" t="s">
        <v>1851</v>
      </c>
      <c r="B13" s="8">
        <v>4760.25</v>
      </c>
    </row>
    <row r="14" spans="1:2" x14ac:dyDescent="0.2">
      <c r="A14" s="5" t="s">
        <v>1852</v>
      </c>
      <c r="B14" s="8">
        <v>2917.75</v>
      </c>
    </row>
    <row r="15" spans="1:2" x14ac:dyDescent="0.2">
      <c r="A15" s="6" t="s">
        <v>1779</v>
      </c>
      <c r="B15" s="9">
        <v>34631</v>
      </c>
    </row>
    <row r="18" spans="1:2" x14ac:dyDescent="0.2">
      <c r="A18" t="s">
        <v>1780</v>
      </c>
    </row>
    <row r="19" spans="1:2" x14ac:dyDescent="0.2">
      <c r="A19" t="s">
        <v>6</v>
      </c>
      <c r="B19" t="s">
        <v>1781</v>
      </c>
    </row>
    <row r="21" spans="1:2" x14ac:dyDescent="0.2">
      <c r="A21" t="s">
        <v>1848</v>
      </c>
      <c r="B21">
        <f>9274.5+78</f>
        <v>9352.5</v>
      </c>
    </row>
    <row r="22" spans="1:2" x14ac:dyDescent="0.2">
      <c r="A22" t="s">
        <v>22</v>
      </c>
      <c r="B22">
        <f>3698+884</f>
        <v>4582</v>
      </c>
    </row>
    <row r="23" spans="1:2" x14ac:dyDescent="0.2">
      <c r="A23" t="s">
        <v>59</v>
      </c>
      <c r="B23">
        <f>2442.25+458</f>
        <v>2900.25</v>
      </c>
    </row>
    <row r="24" spans="1:2" x14ac:dyDescent="0.2">
      <c r="A24" t="s">
        <v>1851</v>
      </c>
      <c r="B24">
        <f>4760.25+358</f>
        <v>5118.25</v>
      </c>
    </row>
    <row r="25" spans="1:2" x14ac:dyDescent="0.2">
      <c r="A25" t="s">
        <v>66</v>
      </c>
      <c r="B25">
        <v>331</v>
      </c>
    </row>
    <row r="26" spans="1:2" x14ac:dyDescent="0.2">
      <c r="A26" t="s">
        <v>1852</v>
      </c>
      <c r="B26">
        <v>2917.75</v>
      </c>
    </row>
    <row r="27" spans="1:2" x14ac:dyDescent="0.2">
      <c r="A27" t="s">
        <v>27</v>
      </c>
      <c r="B27">
        <f>585+158</f>
        <v>743</v>
      </c>
    </row>
    <row r="28" spans="1:2" x14ac:dyDescent="0.2">
      <c r="A28" t="s">
        <v>1849</v>
      </c>
      <c r="B28">
        <v>980.25</v>
      </c>
    </row>
    <row r="29" spans="1:2" x14ac:dyDescent="0.2">
      <c r="A29" t="s">
        <v>1850</v>
      </c>
      <c r="B29">
        <f>2936.75+41</f>
        <v>2977.75</v>
      </c>
    </row>
    <row r="31" spans="1:2" x14ac:dyDescent="0.2">
      <c r="A31" t="s">
        <v>1779</v>
      </c>
      <c r="B31">
        <v>34631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B92"/>
  <sheetViews>
    <sheetView showGridLines="0" topLeftCell="A34" zoomScale="70" zoomScaleNormal="70" workbookViewId="0">
      <selection activeCell="A19" sqref="A19"/>
    </sheetView>
  </sheetViews>
  <sheetFormatPr baseColWidth="10" defaultRowHeight="12.75" x14ac:dyDescent="0.2"/>
  <cols>
    <col min="1" max="1" width="101.7109375" bestFit="1" customWidth="1"/>
    <col min="2" max="2" width="123.85546875" bestFit="1" customWidth="1"/>
  </cols>
  <sheetData>
    <row r="1" spans="1:2" x14ac:dyDescent="0.2">
      <c r="A1" s="14" t="s">
        <v>6</v>
      </c>
      <c r="B1" s="15" t="s">
        <v>1852</v>
      </c>
    </row>
    <row r="3" spans="1:2" x14ac:dyDescent="0.2">
      <c r="A3" s="3" t="s">
        <v>1780</v>
      </c>
      <c r="B3" s="4"/>
    </row>
    <row r="4" spans="1:2" x14ac:dyDescent="0.2">
      <c r="A4" s="3" t="s">
        <v>3</v>
      </c>
      <c r="B4" s="4" t="s">
        <v>1781</v>
      </c>
    </row>
    <row r="5" spans="1:2" x14ac:dyDescent="0.2">
      <c r="A5" s="2" t="s">
        <v>265</v>
      </c>
      <c r="B5" s="7">
        <v>39</v>
      </c>
    </row>
    <row r="6" spans="1:2" x14ac:dyDescent="0.2">
      <c r="A6" s="5" t="s">
        <v>118</v>
      </c>
      <c r="B6" s="8">
        <v>2307</v>
      </c>
    </row>
    <row r="7" spans="1:2" x14ac:dyDescent="0.2">
      <c r="A7" s="5" t="s">
        <v>660</v>
      </c>
      <c r="B7" s="8">
        <v>140.75</v>
      </c>
    </row>
    <row r="8" spans="1:2" x14ac:dyDescent="0.2">
      <c r="A8" s="5" t="s">
        <v>159</v>
      </c>
      <c r="B8" s="8">
        <v>213</v>
      </c>
    </row>
    <row r="9" spans="1:2" x14ac:dyDescent="0.2">
      <c r="A9" s="5" t="s">
        <v>329</v>
      </c>
      <c r="B9" s="8">
        <v>127</v>
      </c>
    </row>
    <row r="10" spans="1:2" x14ac:dyDescent="0.2">
      <c r="A10" s="5" t="s">
        <v>141</v>
      </c>
      <c r="B10" s="8">
        <v>91</v>
      </c>
    </row>
    <row r="11" spans="1:2" x14ac:dyDescent="0.2">
      <c r="A11" s="6" t="s">
        <v>1779</v>
      </c>
      <c r="B11" s="9">
        <v>2917.75</v>
      </c>
    </row>
    <row r="16" spans="1:2" x14ac:dyDescent="0.2">
      <c r="A16" s="4" t="s">
        <v>1856</v>
      </c>
      <c r="B16" s="4"/>
    </row>
    <row r="17" spans="1:2" x14ac:dyDescent="0.2">
      <c r="A17" s="16" t="s">
        <v>6</v>
      </c>
      <c r="B17" s="16" t="s">
        <v>22</v>
      </c>
    </row>
    <row r="18" spans="1:2" x14ac:dyDescent="0.2">
      <c r="A18" s="16"/>
      <c r="B18" s="16"/>
    </row>
    <row r="19" spans="1:2" x14ac:dyDescent="0.2">
      <c r="A19" s="16" t="s">
        <v>25</v>
      </c>
      <c r="B19" s="16">
        <f>1161.5+194</f>
        <v>1355.5</v>
      </c>
    </row>
    <row r="20" spans="1:2" x14ac:dyDescent="0.2">
      <c r="A20" s="16" t="s">
        <v>57</v>
      </c>
      <c r="B20" s="16">
        <f>1290.5+300</f>
        <v>1590.5</v>
      </c>
    </row>
    <row r="21" spans="1:2" x14ac:dyDescent="0.2">
      <c r="A21" s="16" t="s">
        <v>50</v>
      </c>
      <c r="B21" s="16">
        <v>239.5</v>
      </c>
    </row>
    <row r="22" spans="1:2" x14ac:dyDescent="0.2">
      <c r="A22" s="16" t="s">
        <v>38</v>
      </c>
      <c r="B22" s="16">
        <v>515.5</v>
      </c>
    </row>
    <row r="23" spans="1:2" x14ac:dyDescent="0.2">
      <c r="A23" s="16" t="s">
        <v>123</v>
      </c>
      <c r="B23" s="16">
        <v>64.5</v>
      </c>
    </row>
    <row r="24" spans="1:2" x14ac:dyDescent="0.2">
      <c r="A24" s="16" t="s">
        <v>21</v>
      </c>
      <c r="B24" s="16">
        <f>234.25+195</f>
        <v>429.25</v>
      </c>
    </row>
    <row r="25" spans="1:2" x14ac:dyDescent="0.2">
      <c r="A25" s="16" t="s">
        <v>43</v>
      </c>
      <c r="B25" s="16">
        <f>192.25+194.5</f>
        <v>386.75</v>
      </c>
    </row>
    <row r="29" spans="1:2" x14ac:dyDescent="0.2">
      <c r="A29" s="4" t="s">
        <v>1856</v>
      </c>
    </row>
    <row r="30" spans="1:2" x14ac:dyDescent="0.2">
      <c r="A30" s="16" t="s">
        <v>6</v>
      </c>
      <c r="B30" s="16" t="s">
        <v>59</v>
      </c>
    </row>
    <row r="31" spans="1:2" x14ac:dyDescent="0.2">
      <c r="A31" s="16"/>
      <c r="B31" s="16"/>
    </row>
    <row r="32" spans="1:2" x14ac:dyDescent="0.2">
      <c r="A32" s="16" t="s">
        <v>213</v>
      </c>
      <c r="B32" s="16">
        <f>129+458</f>
        <v>587</v>
      </c>
    </row>
    <row r="33" spans="1:2" x14ac:dyDescent="0.2">
      <c r="A33" s="16" t="s">
        <v>58</v>
      </c>
      <c r="B33" s="16">
        <v>68.5</v>
      </c>
    </row>
    <row r="34" spans="1:2" x14ac:dyDescent="0.2">
      <c r="A34" s="16" t="s">
        <v>111</v>
      </c>
      <c r="B34" s="16">
        <f>2184.75+60+458</f>
        <v>2702.75</v>
      </c>
    </row>
    <row r="35" spans="1:2" x14ac:dyDescent="0.2">
      <c r="A35" s="16"/>
      <c r="B35" s="16"/>
    </row>
    <row r="39" spans="1:2" x14ac:dyDescent="0.2">
      <c r="A39" s="4" t="s">
        <v>1856</v>
      </c>
    </row>
    <row r="40" spans="1:2" x14ac:dyDescent="0.2">
      <c r="A40" s="16" t="s">
        <v>6</v>
      </c>
      <c r="B40" s="16" t="s">
        <v>1850</v>
      </c>
    </row>
    <row r="41" spans="1:2" x14ac:dyDescent="0.2">
      <c r="A41" s="16"/>
      <c r="B41" s="16"/>
    </row>
    <row r="42" spans="1:2" x14ac:dyDescent="0.2">
      <c r="A42" s="16" t="s">
        <v>176</v>
      </c>
      <c r="B42" s="16">
        <v>30.5</v>
      </c>
    </row>
    <row r="43" spans="1:2" x14ac:dyDescent="0.2">
      <c r="A43" s="16" t="s">
        <v>215</v>
      </c>
      <c r="B43" s="16">
        <v>1715</v>
      </c>
    </row>
    <row r="44" spans="1:2" x14ac:dyDescent="0.2">
      <c r="A44" s="16" t="s">
        <v>41</v>
      </c>
      <c r="B44" s="16">
        <v>69</v>
      </c>
    </row>
    <row r="45" spans="1:2" x14ac:dyDescent="0.2">
      <c r="A45" s="16" t="s">
        <v>153</v>
      </c>
      <c r="B45" s="16">
        <f>522+41</f>
        <v>563</v>
      </c>
    </row>
    <row r="46" spans="1:2" x14ac:dyDescent="0.2">
      <c r="A46" s="16" t="s">
        <v>236</v>
      </c>
      <c r="B46" s="16">
        <v>20.75</v>
      </c>
    </row>
    <row r="47" spans="1:2" x14ac:dyDescent="0.2">
      <c r="A47" s="16" t="s">
        <v>28</v>
      </c>
      <c r="B47" s="16">
        <v>350.25</v>
      </c>
    </row>
    <row r="48" spans="1:2" x14ac:dyDescent="0.2">
      <c r="A48" s="16" t="s">
        <v>254</v>
      </c>
      <c r="B48" s="16">
        <v>229.25</v>
      </c>
    </row>
    <row r="52" spans="1:2" x14ac:dyDescent="0.2">
      <c r="A52" s="4" t="s">
        <v>1856</v>
      </c>
    </row>
    <row r="53" spans="1:2" x14ac:dyDescent="0.2">
      <c r="A53" s="16" t="s">
        <v>6</v>
      </c>
      <c r="B53" s="16" t="s">
        <v>1851</v>
      </c>
    </row>
    <row r="54" spans="1:2" x14ac:dyDescent="0.2">
      <c r="A54" s="16"/>
      <c r="B54" s="16"/>
    </row>
    <row r="55" spans="1:2" x14ac:dyDescent="0.2">
      <c r="A55" s="16" t="s">
        <v>115</v>
      </c>
      <c r="B55" s="17">
        <v>220</v>
      </c>
    </row>
    <row r="56" spans="1:2" x14ac:dyDescent="0.2">
      <c r="A56" s="16" t="s">
        <v>368</v>
      </c>
      <c r="B56" s="17">
        <v>292</v>
      </c>
    </row>
    <row r="57" spans="1:2" x14ac:dyDescent="0.2">
      <c r="A57" s="16" t="s">
        <v>121</v>
      </c>
      <c r="B57" s="17">
        <f>365.25+458</f>
        <v>823.25</v>
      </c>
    </row>
    <row r="58" spans="1:2" x14ac:dyDescent="0.2">
      <c r="A58" s="16" t="s">
        <v>112</v>
      </c>
      <c r="B58" s="17">
        <v>3883</v>
      </c>
    </row>
    <row r="62" spans="1:2" x14ac:dyDescent="0.2">
      <c r="A62" s="4" t="s">
        <v>1856</v>
      </c>
    </row>
    <row r="63" spans="1:2" x14ac:dyDescent="0.2">
      <c r="A63" s="16" t="s">
        <v>6</v>
      </c>
      <c r="B63" s="16" t="s">
        <v>27</v>
      </c>
    </row>
    <row r="64" spans="1:2" x14ac:dyDescent="0.2">
      <c r="A64" s="16"/>
      <c r="B64" s="16"/>
    </row>
    <row r="65" spans="1:2" x14ac:dyDescent="0.2">
      <c r="A65" s="16" t="s">
        <v>26</v>
      </c>
      <c r="B65" s="17">
        <v>156.5</v>
      </c>
    </row>
    <row r="66" spans="1:2" x14ac:dyDescent="0.2">
      <c r="A66" s="16" t="s">
        <v>208</v>
      </c>
      <c r="B66" s="17">
        <f>133+158</f>
        <v>291</v>
      </c>
    </row>
    <row r="67" spans="1:2" x14ac:dyDescent="0.2">
      <c r="A67" s="16" t="s">
        <v>117</v>
      </c>
      <c r="B67" s="17">
        <v>228</v>
      </c>
    </row>
    <row r="68" spans="1:2" x14ac:dyDescent="0.2">
      <c r="A68" s="16" t="s">
        <v>122</v>
      </c>
      <c r="B68" s="17">
        <v>67.5</v>
      </c>
    </row>
    <row r="72" spans="1:2" x14ac:dyDescent="0.2">
      <c r="A72" s="4" t="s">
        <v>1856</v>
      </c>
    </row>
    <row r="73" spans="1:2" x14ac:dyDescent="0.2">
      <c r="A73" s="16" t="s">
        <v>6</v>
      </c>
      <c r="B73" s="16" t="s">
        <v>1849</v>
      </c>
    </row>
    <row r="74" spans="1:2" x14ac:dyDescent="0.2">
      <c r="A74" s="16"/>
      <c r="B74" s="16"/>
    </row>
    <row r="75" spans="1:2" x14ac:dyDescent="0.2">
      <c r="A75" s="16" t="s">
        <v>204</v>
      </c>
      <c r="B75" s="17">
        <v>26.5</v>
      </c>
    </row>
    <row r="76" spans="1:2" x14ac:dyDescent="0.2">
      <c r="A76" s="16" t="s">
        <v>33</v>
      </c>
      <c r="B76" s="17">
        <v>668.5</v>
      </c>
    </row>
    <row r="77" spans="1:2" x14ac:dyDescent="0.2">
      <c r="A77" s="16" t="s">
        <v>279</v>
      </c>
      <c r="B77" s="17">
        <v>108</v>
      </c>
    </row>
    <row r="78" spans="1:2" x14ac:dyDescent="0.2">
      <c r="A78" s="16" t="s">
        <v>371</v>
      </c>
      <c r="B78" s="17">
        <v>52</v>
      </c>
    </row>
    <row r="79" spans="1:2" x14ac:dyDescent="0.2">
      <c r="A79" s="16" t="s">
        <v>73</v>
      </c>
      <c r="B79" s="17">
        <v>125.25</v>
      </c>
    </row>
    <row r="84" spans="1:2" x14ac:dyDescent="0.2">
      <c r="A84" s="4" t="s">
        <v>1856</v>
      </c>
    </row>
    <row r="85" spans="1:2" x14ac:dyDescent="0.2">
      <c r="A85" s="16" t="s">
        <v>6</v>
      </c>
      <c r="B85" s="16" t="s">
        <v>1852</v>
      </c>
    </row>
    <row r="86" spans="1:2" x14ac:dyDescent="0.2">
      <c r="A86" s="16"/>
      <c r="B86" s="16"/>
    </row>
    <row r="87" spans="1:2" x14ac:dyDescent="0.2">
      <c r="A87" s="16" t="s">
        <v>265</v>
      </c>
      <c r="B87" s="17">
        <v>39</v>
      </c>
    </row>
    <row r="88" spans="1:2" x14ac:dyDescent="0.2">
      <c r="A88" s="16" t="s">
        <v>118</v>
      </c>
      <c r="B88" s="17">
        <v>2307</v>
      </c>
    </row>
    <row r="89" spans="1:2" x14ac:dyDescent="0.2">
      <c r="A89" s="16" t="s">
        <v>660</v>
      </c>
      <c r="B89" s="17">
        <v>140.75</v>
      </c>
    </row>
    <row r="90" spans="1:2" x14ac:dyDescent="0.2">
      <c r="A90" s="16" t="s">
        <v>159</v>
      </c>
      <c r="B90" s="17">
        <v>213</v>
      </c>
    </row>
    <row r="91" spans="1:2" x14ac:dyDescent="0.2">
      <c r="A91" s="16" t="s">
        <v>329</v>
      </c>
      <c r="B91" s="17">
        <v>127</v>
      </c>
    </row>
    <row r="92" spans="1:2" x14ac:dyDescent="0.2">
      <c r="A92" s="16" t="s">
        <v>141</v>
      </c>
      <c r="B92" s="1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Graphiques</vt:lpstr>
      </vt:variant>
      <vt:variant>
        <vt:i4>7</vt:i4>
      </vt:variant>
    </vt:vector>
  </HeadingPairs>
  <TitlesOfParts>
    <vt:vector size="23" baseType="lpstr">
      <vt:lpstr>export_activite_2024_02_07_19_1</vt:lpstr>
      <vt:lpstr>Export retravaillé</vt:lpstr>
      <vt:lpstr>TCD par activité pour bilan</vt:lpstr>
      <vt:lpstr>Feuil4</vt:lpstr>
      <vt:lpstr>Calcul congé</vt:lpstr>
      <vt:lpstr>Compara Activ</vt:lpstr>
      <vt:lpstr>Grf Missions_HC</vt:lpstr>
      <vt:lpstr>Grf Connaitre Pat</vt:lpstr>
      <vt:lpstr>Grf Etat santé Pat</vt:lpstr>
      <vt:lpstr>GRF Travaux</vt:lpstr>
      <vt:lpstr>GRF accompagnement</vt:lpstr>
      <vt:lpstr>GRF Qualité</vt:lpstr>
      <vt:lpstr>GRF grands projets</vt:lpstr>
      <vt:lpstr>s</vt:lpstr>
      <vt:lpstr>TCD par gdes missions</vt:lpstr>
      <vt:lpstr>TCD par missions</vt:lpstr>
      <vt:lpstr>Graph gdes missions V2</vt:lpstr>
      <vt:lpstr>Graph detail connaitre etat</vt:lpstr>
      <vt:lpstr>Graph detail travaux</vt:lpstr>
      <vt:lpstr>Graph detail Grands projets</vt:lpstr>
      <vt:lpstr>Graph detail Qualité</vt:lpstr>
      <vt:lpstr>Graph detail transversales</vt:lpstr>
      <vt:lpstr>Graph detail Projets urbains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CALTRAN</dc:creator>
  <cp:lastModifiedBy>Aurélie LAPLANCHE</cp:lastModifiedBy>
  <dcterms:created xsi:type="dcterms:W3CDTF">2024-02-07T19:11:49Z</dcterms:created>
  <dcterms:modified xsi:type="dcterms:W3CDTF">2025-03-20T15:02:24Z</dcterms:modified>
</cp:coreProperties>
</file>